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xr:revisionPtr revIDLastSave="0" documentId="13_ncr:1_{57777E42-FADB-488D-805E-071AE64A57E7}" xr6:coauthVersionLast="47" xr6:coauthVersionMax="47" xr10:uidLastSave="{00000000-0000-0000-0000-000000000000}"/>
  <bookViews>
    <workbookView xWindow="-120" yWindow="-120" windowWidth="29040" windowHeight="15720" tabRatio="717" xr2:uid="{00000000-000D-0000-FFFF-FFFF00000000}"/>
  </bookViews>
  <sheets>
    <sheet name="Status Ugovora ULJP_31032024" sheetId="2" r:id="rId1"/>
  </sheets>
  <definedNames>
    <definedName name="Cilj">#REF!</definedName>
    <definedName name="Operacija">#REF!</definedName>
    <definedName name="_xlnm.Print_Area" localSheetId="0">'Status Ugovora ULJP_31032024'!$B$3:$Z$904</definedName>
    <definedName name="Prioritet">#REF!</definedName>
    <definedName name="ŽupanijaPopi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2" l="1"/>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2" i="2"/>
  <c r="J3513" i="2"/>
  <c r="J3514" i="2"/>
  <c r="J3515" i="2"/>
  <c r="J3516" i="2"/>
  <c r="J3517" i="2"/>
  <c r="J3518" i="2"/>
  <c r="J3519" i="2"/>
  <c r="J3520" i="2"/>
  <c r="J3521"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7" i="2"/>
  <c r="J3548" i="2"/>
  <c r="J3549" i="2"/>
  <c r="J3550" i="2"/>
  <c r="J3551"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6" i="2"/>
  <c r="J3607" i="2"/>
  <c r="J3608" i="2"/>
  <c r="J3609" i="2"/>
  <c r="J3610" i="2"/>
  <c r="J3611" i="2"/>
  <c r="J3612" i="2"/>
  <c r="J3613"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c r="J3651" i="2"/>
  <c r="J3652" i="2"/>
  <c r="J3653" i="2"/>
  <c r="J3654" i="2"/>
  <c r="J3655" i="2"/>
  <c r="J3656" i="2"/>
  <c r="J3657"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62" i="2"/>
  <c r="J3763" i="2"/>
  <c r="J3764" i="2"/>
  <c r="J3765" i="2"/>
  <c r="J3766" i="2"/>
  <c r="J3767" i="2"/>
  <c r="J3768"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1" i="2"/>
  <c r="J3852" i="2"/>
  <c r="J3853" i="2"/>
  <c r="J3854" i="2"/>
  <c r="J3855" i="2"/>
  <c r="J3856" i="2"/>
  <c r="J3857"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82" i="2"/>
  <c r="J3883" i="2"/>
  <c r="J3884" i="2"/>
  <c r="J3885" i="2"/>
  <c r="J3886" i="2"/>
  <c r="J3887" i="2"/>
  <c r="J3888" i="2"/>
  <c r="J3889" i="2"/>
  <c r="J3890" i="2"/>
  <c r="J3891" i="2"/>
  <c r="J3892" i="2"/>
  <c r="J3893" i="2"/>
  <c r="J3894" i="2"/>
  <c r="J3895" i="2"/>
  <c r="J3896" i="2"/>
  <c r="J3897" i="2"/>
  <c r="J3898" i="2"/>
  <c r="J3899" i="2"/>
  <c r="J3900" i="2"/>
  <c r="J3901" i="2"/>
  <c r="J3902" i="2"/>
  <c r="J3903" i="2"/>
  <c r="J3904" i="2"/>
  <c r="J3905" i="2"/>
  <c r="J3906" i="2"/>
  <c r="J3907" i="2"/>
  <c r="J3908" i="2"/>
  <c r="J3909" i="2"/>
  <c r="J3910" i="2"/>
  <c r="J3911" i="2"/>
  <c r="J3912" i="2"/>
  <c r="J3913" i="2"/>
  <c r="J3914" i="2"/>
  <c r="J3915" i="2"/>
  <c r="J3916" i="2"/>
  <c r="J3917" i="2"/>
  <c r="J3918" i="2"/>
  <c r="J3919" i="2"/>
  <c r="J3920" i="2"/>
  <c r="J3921" i="2"/>
  <c r="J3922" i="2"/>
  <c r="J3923" i="2"/>
  <c r="J3924" i="2"/>
  <c r="J3925" i="2"/>
  <c r="J3926" i="2"/>
  <c r="J3927" i="2"/>
  <c r="J3928" i="2"/>
  <c r="J3929" i="2"/>
  <c r="J3930" i="2"/>
  <c r="J3931" i="2"/>
  <c r="J3932" i="2"/>
  <c r="J3933" i="2"/>
  <c r="J3934" i="2"/>
  <c r="J3935" i="2"/>
  <c r="J3936" i="2"/>
  <c r="J3937" i="2"/>
  <c r="J3938" i="2"/>
  <c r="J3939" i="2"/>
  <c r="J3940" i="2"/>
  <c r="J3941" i="2"/>
  <c r="J3942" i="2"/>
  <c r="J3943" i="2"/>
  <c r="J3944" i="2"/>
  <c r="J3945" i="2"/>
  <c r="J3946" i="2"/>
  <c r="J3947" i="2"/>
  <c r="J3948" i="2"/>
  <c r="J3949" i="2"/>
  <c r="J3950" i="2"/>
  <c r="J3951" i="2"/>
  <c r="J3952" i="2"/>
  <c r="J3953" i="2"/>
  <c r="J3954" i="2"/>
  <c r="J3955" i="2"/>
  <c r="J3956" i="2"/>
  <c r="J3957" i="2"/>
  <c r="J3958" i="2"/>
  <c r="J3959" i="2"/>
  <c r="J3960" i="2"/>
  <c r="J3961" i="2"/>
  <c r="J3962" i="2"/>
  <c r="J3963" i="2"/>
  <c r="J3964" i="2"/>
  <c r="J3965" i="2"/>
  <c r="J3966" i="2"/>
  <c r="J3967" i="2"/>
  <c r="J3968" i="2"/>
  <c r="J3969" i="2"/>
  <c r="J3970" i="2"/>
  <c r="J3971" i="2"/>
  <c r="J3972" i="2"/>
  <c r="J3973" i="2"/>
  <c r="J3974" i="2"/>
  <c r="J3975" i="2"/>
  <c r="J3976" i="2"/>
  <c r="J3977" i="2"/>
  <c r="J3978" i="2"/>
  <c r="J3979" i="2"/>
  <c r="J3980" i="2"/>
  <c r="J3981" i="2"/>
  <c r="J3982" i="2"/>
  <c r="J3983" i="2"/>
  <c r="J3984" i="2"/>
  <c r="J3985" i="2"/>
  <c r="J3986" i="2"/>
  <c r="J3987" i="2"/>
  <c r="J3988" i="2"/>
  <c r="J3989" i="2"/>
  <c r="J3990" i="2"/>
  <c r="J3991" i="2"/>
  <c r="J3992" i="2"/>
  <c r="J3993" i="2"/>
  <c r="J3994" i="2"/>
  <c r="J3995" i="2"/>
  <c r="J3996" i="2"/>
  <c r="J3997" i="2"/>
  <c r="J3998" i="2"/>
  <c r="J3999" i="2"/>
  <c r="J4000" i="2"/>
  <c r="J4001" i="2"/>
  <c r="J4002" i="2"/>
  <c r="J4003" i="2"/>
  <c r="J4004" i="2"/>
  <c r="J4005" i="2"/>
  <c r="J4006" i="2"/>
  <c r="J4007" i="2"/>
  <c r="J4008" i="2"/>
  <c r="J4009" i="2"/>
  <c r="J4010" i="2"/>
  <c r="J4011" i="2"/>
  <c r="J4012" i="2"/>
  <c r="J4013" i="2"/>
  <c r="J4014" i="2"/>
  <c r="J4015" i="2"/>
  <c r="J4016" i="2"/>
  <c r="J4017" i="2"/>
  <c r="J4018" i="2"/>
  <c r="J4019" i="2"/>
  <c r="J4020" i="2"/>
  <c r="J4021" i="2"/>
  <c r="J4022" i="2"/>
  <c r="J4023" i="2"/>
  <c r="J4024" i="2"/>
  <c r="J4025" i="2"/>
  <c r="J4026" i="2"/>
  <c r="J4027" i="2"/>
  <c r="J4028" i="2"/>
  <c r="J4029" i="2"/>
  <c r="J4030" i="2"/>
  <c r="J4031" i="2"/>
  <c r="J4032" i="2"/>
  <c r="J4033" i="2"/>
  <c r="J4034" i="2"/>
  <c r="J4035" i="2"/>
  <c r="J4036" i="2"/>
  <c r="J4037" i="2"/>
  <c r="J4038" i="2"/>
  <c r="J4039" i="2"/>
  <c r="J4040" i="2"/>
  <c r="J4041" i="2"/>
  <c r="J4042" i="2"/>
  <c r="J4043" i="2"/>
  <c r="J4044" i="2"/>
  <c r="J4045" i="2"/>
  <c r="J4046" i="2"/>
  <c r="J4047" i="2"/>
  <c r="J4048" i="2"/>
  <c r="J4049" i="2"/>
  <c r="A4050" i="2" l="1"/>
  <c r="S4050" i="2"/>
  <c r="W4050" i="2"/>
  <c r="Y4050" i="2"/>
  <c r="Z1389" i="2" l="1"/>
  <c r="O1389" i="2"/>
  <c r="P1389" i="2" s="1"/>
  <c r="Q1389" i="2"/>
  <c r="R1389" i="2" s="1"/>
  <c r="T1389" i="2"/>
  <c r="V1389" i="2"/>
  <c r="X1389" i="2"/>
  <c r="G4050" i="2" a="1"/>
  <c r="G4050" i="2" s="1"/>
  <c r="E4050" i="2" a="1"/>
  <c r="E4050" i="2" s="1"/>
  <c r="O1554" i="2"/>
  <c r="P1554" i="2" s="1"/>
  <c r="Q1554" i="2"/>
  <c r="R1554" i="2" s="1"/>
  <c r="T1554" i="2"/>
  <c r="V1554" i="2"/>
  <c r="X1554" i="2"/>
  <c r="O1418" i="2"/>
  <c r="P1418" i="2" s="1"/>
  <c r="Q1418" i="2"/>
  <c r="R1418" i="2" s="1"/>
  <c r="T1418" i="2"/>
  <c r="V1418" i="2"/>
  <c r="X1418" i="2"/>
  <c r="O1619" i="2"/>
  <c r="P1619" i="2" s="1"/>
  <c r="Q1619" i="2"/>
  <c r="R1619" i="2" s="1"/>
  <c r="T1619" i="2"/>
  <c r="V1619" i="2"/>
  <c r="X1619" i="2"/>
  <c r="O1326" i="2"/>
  <c r="P1326" i="2" s="1"/>
  <c r="Q1326" i="2"/>
  <c r="R1326" i="2" s="1"/>
  <c r="T1326" i="2"/>
  <c r="V1326" i="2"/>
  <c r="X1326" i="2"/>
  <c r="Z1326" i="2"/>
  <c r="O1327" i="2"/>
  <c r="P1327" i="2" s="1"/>
  <c r="O1334" i="2"/>
  <c r="P1334" i="2" s="1"/>
  <c r="O1337" i="2"/>
  <c r="P1337" i="2" s="1"/>
  <c r="O1475" i="2"/>
  <c r="P1475" i="2" s="1"/>
  <c r="Q1327" i="2"/>
  <c r="R1327" i="2" s="1"/>
  <c r="Q1334" i="2"/>
  <c r="R1334" i="2" s="1"/>
  <c r="Q1337" i="2"/>
  <c r="R1337" i="2" s="1"/>
  <c r="Q1475" i="2"/>
  <c r="R1475" i="2" s="1"/>
  <c r="T1327" i="2"/>
  <c r="T1334" i="2"/>
  <c r="T1337" i="2"/>
  <c r="T1475" i="2"/>
  <c r="V1327" i="2"/>
  <c r="V1334" i="2"/>
  <c r="V1337" i="2"/>
  <c r="V1475" i="2"/>
  <c r="X1327" i="2"/>
  <c r="X1334" i="2"/>
  <c r="X1337" i="2"/>
  <c r="X1475" i="2"/>
  <c r="Z1327" i="2"/>
  <c r="Z1334" i="2"/>
  <c r="Z1337" i="2"/>
  <c r="Z1475" i="2"/>
  <c r="O1598" i="2"/>
  <c r="P1598" i="2" s="1"/>
  <c r="O1636" i="2"/>
  <c r="P1636" i="2" s="1"/>
  <c r="Q1598" i="2"/>
  <c r="R1598" i="2" s="1"/>
  <c r="Q1636" i="2"/>
  <c r="R1636" i="2" s="1"/>
  <c r="T1598" i="2"/>
  <c r="T1636" i="2"/>
  <c r="V1598" i="2"/>
  <c r="V1636" i="2"/>
  <c r="X1598" i="2"/>
  <c r="X1636" i="2"/>
  <c r="Z1598" i="2"/>
  <c r="Z1636" i="2"/>
  <c r="O1723" i="2"/>
  <c r="P1723" i="2" s="1"/>
  <c r="Q1723" i="2"/>
  <c r="R1723" i="2" s="1"/>
  <c r="T1723" i="2"/>
  <c r="V1723" i="2"/>
  <c r="X1723" i="2"/>
  <c r="O1729" i="2"/>
  <c r="P1729" i="2" s="1"/>
  <c r="Q1729" i="2"/>
  <c r="R1729" i="2" s="1"/>
  <c r="T1729" i="2"/>
  <c r="V1729" i="2"/>
  <c r="X1729" i="2"/>
  <c r="Z1729" i="2"/>
  <c r="O1405" i="2"/>
  <c r="P1405" i="2" s="1"/>
  <c r="Q1405" i="2"/>
  <c r="R1405" i="2" s="1"/>
  <c r="T1405" i="2"/>
  <c r="V1405" i="2"/>
  <c r="X1405" i="2"/>
  <c r="Z1405" i="2"/>
  <c r="P4049" i="2"/>
  <c r="Q4049" i="2"/>
  <c r="R4049" i="2" s="1"/>
  <c r="T4049" i="2"/>
  <c r="V4049" i="2"/>
  <c r="X4049" i="2"/>
  <c r="O1373" i="2"/>
  <c r="P1373" i="2" s="1"/>
  <c r="O1581" i="2"/>
  <c r="P1581" i="2" s="1"/>
  <c r="Q1373" i="2"/>
  <c r="R1373" i="2" s="1"/>
  <c r="Q1581" i="2"/>
  <c r="R1581" i="2" s="1"/>
  <c r="T1373" i="2"/>
  <c r="T1581" i="2"/>
  <c r="V1373" i="2"/>
  <c r="V1581" i="2"/>
  <c r="X1373" i="2"/>
  <c r="X1581" i="2"/>
  <c r="O1660" i="2"/>
  <c r="P1660" i="2" s="1"/>
  <c r="Q1660" i="2"/>
  <c r="R1660" i="2" s="1"/>
  <c r="T1660" i="2"/>
  <c r="V1660" i="2"/>
  <c r="X1660" i="2"/>
  <c r="O1661" i="2"/>
  <c r="P1661" i="2" s="1"/>
  <c r="Q1661" i="2"/>
  <c r="R1661" i="2" s="1"/>
  <c r="T1661" i="2"/>
  <c r="V1661" i="2"/>
  <c r="X1661" i="2"/>
  <c r="O1705" i="2"/>
  <c r="P1705" i="2" s="1"/>
  <c r="Q1705" i="2"/>
  <c r="R1705" i="2" s="1"/>
  <c r="T1705" i="2"/>
  <c r="V1705" i="2"/>
  <c r="X1705" i="2"/>
  <c r="Z1554" i="2" l="1"/>
  <c r="Z1418" i="2"/>
  <c r="Z1619" i="2"/>
  <c r="Z1723" i="2"/>
  <c r="Z1373" i="2"/>
  <c r="Z1705" i="2"/>
  <c r="Z1581" i="2"/>
  <c r="Z4049" i="2"/>
  <c r="Z1660" i="2"/>
  <c r="Z1661" i="2"/>
  <c r="O1632" i="2"/>
  <c r="P1632" i="2" s="1"/>
  <c r="Q1632" i="2"/>
  <c r="R1632" i="2" s="1"/>
  <c r="T1632" i="2"/>
  <c r="V1632" i="2"/>
  <c r="X1632" i="2"/>
  <c r="O1664" i="2"/>
  <c r="P1664" i="2" s="1"/>
  <c r="Q1664" i="2"/>
  <c r="R1664" i="2" s="1"/>
  <c r="T1664" i="2"/>
  <c r="V1664" i="2"/>
  <c r="X1664" i="2"/>
  <c r="O1332" i="2"/>
  <c r="P1332" i="2" s="1"/>
  <c r="Q1332" i="2"/>
  <c r="R1332" i="2" s="1"/>
  <c r="T1332" i="2"/>
  <c r="V1332" i="2"/>
  <c r="X1332" i="2"/>
  <c r="O1413" i="2"/>
  <c r="P1413" i="2" s="1"/>
  <c r="Q1413" i="2"/>
  <c r="R1413" i="2" s="1"/>
  <c r="T1413" i="2"/>
  <c r="V1413" i="2"/>
  <c r="X1413" i="2"/>
  <c r="O1311" i="2"/>
  <c r="P1311" i="2" s="1"/>
  <c r="O1371" i="2"/>
  <c r="P1371" i="2" s="1"/>
  <c r="O1464" i="2"/>
  <c r="P1464" i="2" s="1"/>
  <c r="Q1311" i="2"/>
  <c r="R1311" i="2" s="1"/>
  <c r="Q1371" i="2"/>
  <c r="R1371" i="2" s="1"/>
  <c r="Q1464" i="2"/>
  <c r="R1464" i="2" s="1"/>
  <c r="T1311" i="2"/>
  <c r="T1371" i="2"/>
  <c r="T1464" i="2"/>
  <c r="V1311" i="2"/>
  <c r="V1371" i="2"/>
  <c r="V1464" i="2"/>
  <c r="X1311" i="2"/>
  <c r="X1371" i="2"/>
  <c r="X1464" i="2"/>
  <c r="O1561" i="2"/>
  <c r="P1561" i="2" s="1"/>
  <c r="O1564" i="2"/>
  <c r="P1564" i="2" s="1"/>
  <c r="O1643" i="2"/>
  <c r="P1643" i="2" s="1"/>
  <c r="O1645" i="2"/>
  <c r="P1645" i="2" s="1"/>
  <c r="Q1561" i="2"/>
  <c r="R1561" i="2" s="1"/>
  <c r="Q1564" i="2"/>
  <c r="R1564" i="2" s="1"/>
  <c r="Q1643" i="2"/>
  <c r="R1643" i="2" s="1"/>
  <c r="Q1645" i="2"/>
  <c r="R1645" i="2" s="1"/>
  <c r="T1561" i="2"/>
  <c r="T1564" i="2"/>
  <c r="T1643" i="2"/>
  <c r="T1645" i="2"/>
  <c r="V1561" i="2"/>
  <c r="V1564" i="2"/>
  <c r="V1643" i="2"/>
  <c r="V1645" i="2"/>
  <c r="X1561" i="2"/>
  <c r="X1564" i="2"/>
  <c r="X1643" i="2"/>
  <c r="X1645" i="2"/>
  <c r="O1672" i="2"/>
  <c r="P1672" i="2" s="1"/>
  <c r="O1686" i="2"/>
  <c r="P1686" i="2" s="1"/>
  <c r="Q1672" i="2"/>
  <c r="R1672" i="2" s="1"/>
  <c r="Q1686" i="2"/>
  <c r="R1686" i="2" s="1"/>
  <c r="T1672" i="2"/>
  <c r="T1686" i="2"/>
  <c r="V1672" i="2"/>
  <c r="V1686" i="2"/>
  <c r="X1672" i="2"/>
  <c r="X1686" i="2"/>
  <c r="O1715" i="2"/>
  <c r="P1715" i="2" s="1"/>
  <c r="Q1715" i="2"/>
  <c r="R1715" i="2" s="1"/>
  <c r="T1715" i="2"/>
  <c r="V1715" i="2"/>
  <c r="X1715" i="2"/>
  <c r="O1732" i="2"/>
  <c r="P1732" i="2" s="1"/>
  <c r="Q1732" i="2"/>
  <c r="R1732" i="2" s="1"/>
  <c r="T1732" i="2"/>
  <c r="V1732" i="2"/>
  <c r="X1732" i="2"/>
  <c r="O1682" i="2"/>
  <c r="P1682" i="2" s="1"/>
  <c r="Q1682" i="2"/>
  <c r="R1682" i="2" s="1"/>
  <c r="T1682" i="2"/>
  <c r="V1682" i="2"/>
  <c r="X1682" i="2"/>
  <c r="O1707" i="2"/>
  <c r="P1707" i="2" s="1"/>
  <c r="Q1707" i="2"/>
  <c r="R1707" i="2" s="1"/>
  <c r="T1707" i="2"/>
  <c r="V1707" i="2"/>
  <c r="X1707" i="2"/>
  <c r="O1345" i="2"/>
  <c r="P1345" i="2" s="1"/>
  <c r="Q1345" i="2"/>
  <c r="R1345" i="2" s="1"/>
  <c r="T1345" i="2"/>
  <c r="V1345" i="2"/>
  <c r="X1345" i="2"/>
  <c r="O1395" i="2"/>
  <c r="P1395" i="2" s="1"/>
  <c r="Q1395" i="2"/>
  <c r="R1395" i="2" s="1"/>
  <c r="T1395" i="2"/>
  <c r="V1395" i="2"/>
  <c r="X1395" i="2"/>
  <c r="O1633" i="2"/>
  <c r="P1633" i="2" s="1"/>
  <c r="Q1633" i="2"/>
  <c r="R1633" i="2" s="1"/>
  <c r="T1633" i="2"/>
  <c r="V1633" i="2"/>
  <c r="X1633" i="2"/>
  <c r="O1470" i="2"/>
  <c r="P1470" i="2" s="1"/>
  <c r="Q1470" i="2"/>
  <c r="R1470" i="2" s="1"/>
  <c r="T1470" i="2"/>
  <c r="V1470" i="2"/>
  <c r="X1470" i="2"/>
  <c r="O1731" i="2"/>
  <c r="P1731" i="2" s="1"/>
  <c r="Q1731" i="2"/>
  <c r="R1731" i="2" s="1"/>
  <c r="T1731" i="2"/>
  <c r="V1731" i="2"/>
  <c r="X1731" i="2"/>
  <c r="O1733" i="2"/>
  <c r="P1733" i="2" s="1"/>
  <c r="Q1733" i="2"/>
  <c r="R1733" i="2" s="1"/>
  <c r="T1733" i="2"/>
  <c r="V1733" i="2"/>
  <c r="X1733" i="2"/>
  <c r="O1320" i="2"/>
  <c r="P1320" i="2" s="1"/>
  <c r="O1426" i="2"/>
  <c r="P1426" i="2" s="1"/>
  <c r="O1428" i="2"/>
  <c r="P1428" i="2" s="1"/>
  <c r="O1459" i="2"/>
  <c r="P1459" i="2" s="1"/>
  <c r="O1473" i="2"/>
  <c r="P1473" i="2" s="1"/>
  <c r="O1513" i="2"/>
  <c r="P1513" i="2" s="1"/>
  <c r="O1596" i="2"/>
  <c r="P1596" i="2" s="1"/>
  <c r="O1626" i="2"/>
  <c r="P1626" i="2" s="1"/>
  <c r="Q1320" i="2"/>
  <c r="R1320" i="2" s="1"/>
  <c r="Q1426" i="2"/>
  <c r="R1426" i="2" s="1"/>
  <c r="Q1428" i="2"/>
  <c r="R1428" i="2" s="1"/>
  <c r="Q1459" i="2"/>
  <c r="R1459" i="2" s="1"/>
  <c r="Q1473" i="2"/>
  <c r="R1473" i="2" s="1"/>
  <c r="Q1513" i="2"/>
  <c r="R1513" i="2" s="1"/>
  <c r="Q1596" i="2"/>
  <c r="R1596" i="2" s="1"/>
  <c r="Q1626" i="2"/>
  <c r="R1626" i="2" s="1"/>
  <c r="T1320" i="2"/>
  <c r="T1426" i="2"/>
  <c r="T1428" i="2"/>
  <c r="T1459" i="2"/>
  <c r="T1473" i="2"/>
  <c r="T1513" i="2"/>
  <c r="T1596" i="2"/>
  <c r="T1626" i="2"/>
  <c r="V1320" i="2"/>
  <c r="V1426" i="2"/>
  <c r="V1428" i="2"/>
  <c r="V1459" i="2"/>
  <c r="V1473" i="2"/>
  <c r="V1513" i="2"/>
  <c r="V1596" i="2"/>
  <c r="V1626" i="2"/>
  <c r="X1320" i="2"/>
  <c r="X1426" i="2"/>
  <c r="X1428" i="2"/>
  <c r="X1459" i="2"/>
  <c r="X1473" i="2"/>
  <c r="X1513" i="2"/>
  <c r="X1596" i="2"/>
  <c r="X1626" i="2"/>
  <c r="O1652" i="2"/>
  <c r="P1652" i="2" s="1"/>
  <c r="O1670" i="2"/>
  <c r="P1670" i="2" s="1"/>
  <c r="O1675" i="2"/>
  <c r="P1675" i="2" s="1"/>
  <c r="O1676" i="2"/>
  <c r="P1676" i="2" s="1"/>
  <c r="Q1652" i="2"/>
  <c r="R1652" i="2" s="1"/>
  <c r="Q1670" i="2"/>
  <c r="R1670" i="2" s="1"/>
  <c r="Q1675" i="2"/>
  <c r="R1675" i="2" s="1"/>
  <c r="Q1676" i="2"/>
  <c r="R1676" i="2" s="1"/>
  <c r="T1652" i="2"/>
  <c r="T1670" i="2"/>
  <c r="T1675" i="2"/>
  <c r="T1676" i="2"/>
  <c r="V1652" i="2"/>
  <c r="V1670" i="2"/>
  <c r="V1675" i="2"/>
  <c r="V1676" i="2"/>
  <c r="X1652" i="2"/>
  <c r="X1670" i="2"/>
  <c r="X1675" i="2"/>
  <c r="X1676" i="2"/>
  <c r="O1693" i="2"/>
  <c r="P1693" i="2" s="1"/>
  <c r="O1695" i="2"/>
  <c r="P1695" i="2" s="1"/>
  <c r="Q1693" i="2"/>
  <c r="R1693" i="2" s="1"/>
  <c r="Q1695" i="2"/>
  <c r="R1695" i="2" s="1"/>
  <c r="T1693" i="2"/>
  <c r="T1695" i="2"/>
  <c r="V1693" i="2"/>
  <c r="V1695" i="2"/>
  <c r="X1693" i="2"/>
  <c r="X1695" i="2"/>
  <c r="O1725" i="2"/>
  <c r="P1725" i="2" s="1"/>
  <c r="Q1725" i="2"/>
  <c r="R1725" i="2" s="1"/>
  <c r="T1725" i="2"/>
  <c r="V1725" i="2"/>
  <c r="X1725" i="2"/>
  <c r="O1730" i="2"/>
  <c r="P1730" i="2" s="1"/>
  <c r="Q1730" i="2"/>
  <c r="R1730" i="2" s="1"/>
  <c r="T1730" i="2"/>
  <c r="V1730" i="2"/>
  <c r="X1730" i="2"/>
  <c r="O1316" i="2"/>
  <c r="P1316" i="2" s="1"/>
  <c r="O1319" i="2"/>
  <c r="P1319" i="2" s="1"/>
  <c r="Q1316" i="2"/>
  <c r="R1316" i="2" s="1"/>
  <c r="Q1319" i="2"/>
  <c r="R1319" i="2" s="1"/>
  <c r="T1316" i="2"/>
  <c r="T1319" i="2"/>
  <c r="V1316" i="2"/>
  <c r="V1319" i="2"/>
  <c r="X1316" i="2"/>
  <c r="X1319" i="2"/>
  <c r="O1322" i="2"/>
  <c r="P1322" i="2" s="1"/>
  <c r="O1329" i="2"/>
  <c r="P1329" i="2" s="1"/>
  <c r="Q1322" i="2"/>
  <c r="R1322" i="2" s="1"/>
  <c r="Q1329" i="2"/>
  <c r="R1329" i="2" s="1"/>
  <c r="T1322" i="2"/>
  <c r="T1329" i="2"/>
  <c r="V1322" i="2"/>
  <c r="V1329" i="2"/>
  <c r="X1322" i="2"/>
  <c r="X1329" i="2"/>
  <c r="O1357" i="2"/>
  <c r="P1357" i="2" s="1"/>
  <c r="O1380" i="2"/>
  <c r="P1380" i="2" s="1"/>
  <c r="Q1357" i="2"/>
  <c r="R1357" i="2" s="1"/>
  <c r="Q1380" i="2"/>
  <c r="R1380" i="2" s="1"/>
  <c r="T1357" i="2"/>
  <c r="T1380" i="2"/>
  <c r="V1357" i="2"/>
  <c r="V1380" i="2"/>
  <c r="X1357" i="2"/>
  <c r="X1380" i="2"/>
  <c r="O1407" i="2"/>
  <c r="P1407" i="2" s="1"/>
  <c r="O1460" i="2"/>
  <c r="P1460" i="2" s="1"/>
  <c r="Q1407" i="2"/>
  <c r="R1407" i="2" s="1"/>
  <c r="Q1460" i="2"/>
  <c r="R1460" i="2" s="1"/>
  <c r="T1407" i="2"/>
  <c r="T1460" i="2"/>
  <c r="V1407" i="2"/>
  <c r="V1460" i="2"/>
  <c r="X1407" i="2"/>
  <c r="X1460" i="2"/>
  <c r="O1567" i="2"/>
  <c r="P1567" i="2" s="1"/>
  <c r="Q1567" i="2"/>
  <c r="R1567" i="2" s="1"/>
  <c r="T1567" i="2"/>
  <c r="V1567" i="2"/>
  <c r="X1567" i="2"/>
  <c r="O1615" i="2"/>
  <c r="P1615" i="2" s="1"/>
  <c r="Q1615" i="2"/>
  <c r="R1615" i="2" s="1"/>
  <c r="T1615" i="2"/>
  <c r="V1615" i="2"/>
  <c r="X1615" i="2"/>
  <c r="O1454" i="2"/>
  <c r="P1454" i="2" s="1"/>
  <c r="Q1454" i="2"/>
  <c r="R1454" i="2" s="1"/>
  <c r="T1454" i="2"/>
  <c r="V1454" i="2"/>
  <c r="X1454" i="2"/>
  <c r="O1590" i="2"/>
  <c r="P1590" i="2" s="1"/>
  <c r="Q1590" i="2"/>
  <c r="R1590" i="2" s="1"/>
  <c r="T1590" i="2"/>
  <c r="V1590" i="2"/>
  <c r="X1590" i="2"/>
  <c r="O1600" i="2"/>
  <c r="P1600" i="2" s="1"/>
  <c r="Q1600" i="2"/>
  <c r="R1600" i="2" s="1"/>
  <c r="T1600" i="2"/>
  <c r="V1600" i="2"/>
  <c r="X1600" i="2"/>
  <c r="O1485" i="2"/>
  <c r="P1485" i="2" s="1"/>
  <c r="Q1485" i="2"/>
  <c r="R1485" i="2" s="1"/>
  <c r="T1485" i="2"/>
  <c r="V1485" i="2"/>
  <c r="X1485" i="2"/>
  <c r="O1580" i="2"/>
  <c r="P1580" i="2" s="1"/>
  <c r="Q1580" i="2"/>
  <c r="R1580" i="2" s="1"/>
  <c r="T1580" i="2"/>
  <c r="V1580" i="2"/>
  <c r="X1580" i="2"/>
  <c r="O1671" i="2"/>
  <c r="P1671" i="2" s="1"/>
  <c r="Q1671" i="2"/>
  <c r="R1671" i="2" s="1"/>
  <c r="T1671" i="2"/>
  <c r="V1671" i="2"/>
  <c r="X1671" i="2"/>
  <c r="O1362" i="2"/>
  <c r="P1362" i="2" s="1"/>
  <c r="O1396" i="2"/>
  <c r="P1396" i="2" s="1"/>
  <c r="O1424" i="2"/>
  <c r="P1424" i="2" s="1"/>
  <c r="O1434" i="2"/>
  <c r="P1434" i="2" s="1"/>
  <c r="O1449" i="2"/>
  <c r="P1449" i="2" s="1"/>
  <c r="O1471" i="2"/>
  <c r="P1471" i="2" s="1"/>
  <c r="O1479" i="2"/>
  <c r="P1479" i="2" s="1"/>
  <c r="O1510" i="2"/>
  <c r="P1510" i="2" s="1"/>
  <c r="O1536" i="2"/>
  <c r="P1536" i="2" s="1"/>
  <c r="O1539" i="2"/>
  <c r="P1539" i="2" s="1"/>
  <c r="O1545" i="2"/>
  <c r="P1545" i="2" s="1"/>
  <c r="O1562" i="2"/>
  <c r="P1562" i="2" s="1"/>
  <c r="O1570" i="2"/>
  <c r="P1570" i="2" s="1"/>
  <c r="O1573" i="2"/>
  <c r="P1573" i="2" s="1"/>
  <c r="O1579" i="2"/>
  <c r="P1579" i="2" s="1"/>
  <c r="O1584" i="2"/>
  <c r="P1584" i="2" s="1"/>
  <c r="O1586" i="2"/>
  <c r="P1586" i="2" s="1"/>
  <c r="O1603" i="2"/>
  <c r="P1603" i="2" s="1"/>
  <c r="O1616" i="2"/>
  <c r="O1623" i="2"/>
  <c r="O1668" i="2"/>
  <c r="O1677" i="2"/>
  <c r="O1709" i="2"/>
  <c r="O1722" i="2"/>
  <c r="Q1362" i="2"/>
  <c r="R1362" i="2" s="1"/>
  <c r="T1362" i="2"/>
  <c r="V1362" i="2"/>
  <c r="X1362" i="2"/>
  <c r="Q1396" i="2"/>
  <c r="R1396" i="2" s="1"/>
  <c r="T1396" i="2"/>
  <c r="V1396" i="2"/>
  <c r="X1396" i="2"/>
  <c r="Q1424" i="2"/>
  <c r="R1424" i="2" s="1"/>
  <c r="T1424" i="2"/>
  <c r="V1424" i="2"/>
  <c r="X1424" i="2"/>
  <c r="Q1434" i="2"/>
  <c r="R1434" i="2" s="1"/>
  <c r="T1434" i="2"/>
  <c r="V1434" i="2"/>
  <c r="X1434" i="2"/>
  <c r="Q1449" i="2"/>
  <c r="R1449" i="2" s="1"/>
  <c r="T1449" i="2"/>
  <c r="V1449" i="2"/>
  <c r="X1449" i="2"/>
  <c r="Q1471" i="2"/>
  <c r="R1471" i="2" s="1"/>
  <c r="T1471" i="2"/>
  <c r="V1471" i="2"/>
  <c r="X1471" i="2"/>
  <c r="Q1479" i="2"/>
  <c r="R1479" i="2" s="1"/>
  <c r="T1479" i="2"/>
  <c r="V1479" i="2"/>
  <c r="X1479" i="2"/>
  <c r="Q1510" i="2"/>
  <c r="R1510" i="2" s="1"/>
  <c r="T1510" i="2"/>
  <c r="V1510" i="2"/>
  <c r="X1510" i="2"/>
  <c r="Q1536" i="2"/>
  <c r="R1536" i="2" s="1"/>
  <c r="T1536" i="2"/>
  <c r="V1536" i="2"/>
  <c r="X1536" i="2"/>
  <c r="Q1539" i="2"/>
  <c r="R1539" i="2" s="1"/>
  <c r="T1539" i="2"/>
  <c r="V1539" i="2"/>
  <c r="X1539" i="2"/>
  <c r="Q1545" i="2"/>
  <c r="R1545" i="2" s="1"/>
  <c r="T1545" i="2"/>
  <c r="V1545" i="2"/>
  <c r="X1545" i="2"/>
  <c r="Q1562" i="2"/>
  <c r="R1562" i="2" s="1"/>
  <c r="T1562" i="2"/>
  <c r="V1562" i="2"/>
  <c r="X1562" i="2"/>
  <c r="Q1570" i="2"/>
  <c r="R1570" i="2" s="1"/>
  <c r="T1570" i="2"/>
  <c r="V1570" i="2"/>
  <c r="X1570" i="2"/>
  <c r="Q1573" i="2"/>
  <c r="R1573" i="2" s="1"/>
  <c r="T1573" i="2"/>
  <c r="V1573" i="2"/>
  <c r="X1573" i="2"/>
  <c r="Q1579" i="2"/>
  <c r="R1579" i="2" s="1"/>
  <c r="T1579" i="2"/>
  <c r="V1579" i="2"/>
  <c r="X1579" i="2"/>
  <c r="Q1584" i="2"/>
  <c r="R1584" i="2" s="1"/>
  <c r="T1584" i="2"/>
  <c r="V1584" i="2"/>
  <c r="X1584" i="2"/>
  <c r="Q1586" i="2"/>
  <c r="R1586" i="2" s="1"/>
  <c r="T1586" i="2"/>
  <c r="V1586" i="2"/>
  <c r="X1586" i="2"/>
  <c r="Q1603" i="2"/>
  <c r="R1603" i="2" s="1"/>
  <c r="T1603" i="2"/>
  <c r="V1603" i="2"/>
  <c r="X1603" i="2"/>
  <c r="Z1396" i="2" l="1"/>
  <c r="Z1322" i="2"/>
  <c r="Z1584" i="2"/>
  <c r="Z1539" i="2"/>
  <c r="Z1479" i="2"/>
  <c r="Z1362" i="2"/>
  <c r="Z1600" i="2"/>
  <c r="Z1357" i="2"/>
  <c r="Z1693" i="2"/>
  <c r="Z1596" i="2"/>
  <c r="Z1573" i="2"/>
  <c r="Z1449" i="2"/>
  <c r="Z1567" i="2"/>
  <c r="Z1460" i="2"/>
  <c r="Z1319" i="2"/>
  <c r="Z1730" i="2"/>
  <c r="Z1725" i="2"/>
  <c r="Z1676" i="2"/>
  <c r="Z1513" i="2"/>
  <c r="Z1733" i="2"/>
  <c r="Z1731" i="2"/>
  <c r="Z1470" i="2"/>
  <c r="Z1633" i="2"/>
  <c r="Z1395" i="2"/>
  <c r="Z1345" i="2"/>
  <c r="Z1564" i="2"/>
  <c r="Z1464" i="2"/>
  <c r="Z1545" i="2"/>
  <c r="Z1454" i="2"/>
  <c r="Z1562" i="2"/>
  <c r="Z1536" i="2"/>
  <c r="Z1471" i="2"/>
  <c r="Z1424" i="2"/>
  <c r="Z1407" i="2"/>
  <c r="Z1316" i="2"/>
  <c r="Z1675" i="2"/>
  <c r="Z1473" i="2"/>
  <c r="Z1561" i="2"/>
  <c r="Z1371" i="2"/>
  <c r="Z1670" i="2"/>
  <c r="Z1459" i="2"/>
  <c r="Z1311" i="2"/>
  <c r="Z1671" i="2"/>
  <c r="Z1652" i="2"/>
  <c r="Z1672" i="2"/>
  <c r="Z1586" i="2"/>
  <c r="Z1510" i="2"/>
  <c r="Z1615" i="2"/>
  <c r="Z1590" i="2"/>
  <c r="Z1380" i="2"/>
  <c r="Z1695" i="2"/>
  <c r="Z1626" i="2"/>
  <c r="Z1707" i="2"/>
  <c r="Z1682" i="2"/>
  <c r="Z1732" i="2"/>
  <c r="Z1645" i="2"/>
  <c r="Z1413" i="2"/>
  <c r="Z1332" i="2"/>
  <c r="Z1664" i="2"/>
  <c r="Z1632" i="2"/>
  <c r="Z1643" i="2"/>
  <c r="Z1686" i="2"/>
  <c r="Z1715" i="2"/>
  <c r="Z1426" i="2"/>
  <c r="Z1428" i="2"/>
  <c r="Z1320" i="2"/>
  <c r="Z1329" i="2"/>
  <c r="Z1580" i="2"/>
  <c r="Z1485" i="2"/>
  <c r="Z1434" i="2"/>
  <c r="Z1570" i="2"/>
  <c r="Z1579" i="2"/>
  <c r="Z1603" i="2"/>
  <c r="P1616" i="2"/>
  <c r="Q1616" i="2"/>
  <c r="R1616" i="2" s="1"/>
  <c r="T1616" i="2"/>
  <c r="V1616" i="2"/>
  <c r="X1616" i="2"/>
  <c r="P1623" i="2"/>
  <c r="Q1623" i="2"/>
  <c r="R1623" i="2" s="1"/>
  <c r="T1623" i="2"/>
  <c r="V1623" i="2"/>
  <c r="X1623" i="2"/>
  <c r="P1668" i="2"/>
  <c r="Q1668" i="2"/>
  <c r="R1668" i="2" s="1"/>
  <c r="T1668" i="2"/>
  <c r="V1668" i="2"/>
  <c r="X1668" i="2"/>
  <c r="P1677" i="2"/>
  <c r="Q1677" i="2"/>
  <c r="R1677" i="2" s="1"/>
  <c r="T1677" i="2"/>
  <c r="V1677" i="2"/>
  <c r="X1677" i="2"/>
  <c r="P1709" i="2"/>
  <c r="Q1709" i="2"/>
  <c r="R1709" i="2" s="1"/>
  <c r="T1709" i="2"/>
  <c r="V1709" i="2"/>
  <c r="X1709" i="2"/>
  <c r="P1722" i="2"/>
  <c r="Q1722" i="2"/>
  <c r="R1722" i="2" s="1"/>
  <c r="T1722" i="2"/>
  <c r="V1722" i="2"/>
  <c r="X1722" i="2"/>
  <c r="O1410" i="2"/>
  <c r="P1410" i="2" s="1"/>
  <c r="O1517" i="2"/>
  <c r="P1517" i="2" s="1"/>
  <c r="O1518" i="2"/>
  <c r="P1518" i="2" s="1"/>
  <c r="O1521" i="2"/>
  <c r="P1521" i="2" s="1"/>
  <c r="O1558" i="2"/>
  <c r="P1558" i="2" s="1"/>
  <c r="O1587" i="2"/>
  <c r="P1587" i="2" s="1"/>
  <c r="O1641" i="2"/>
  <c r="P1641" i="2" s="1"/>
  <c r="O1681" i="2"/>
  <c r="P1681" i="2" s="1"/>
  <c r="Q1410" i="2"/>
  <c r="R1410" i="2" s="1"/>
  <c r="Q1517" i="2"/>
  <c r="R1517" i="2" s="1"/>
  <c r="Q1518" i="2"/>
  <c r="R1518" i="2" s="1"/>
  <c r="Q1521" i="2"/>
  <c r="R1521" i="2" s="1"/>
  <c r="Q1558" i="2"/>
  <c r="R1558" i="2" s="1"/>
  <c r="Q1587" i="2"/>
  <c r="R1587" i="2" s="1"/>
  <c r="Q1641" i="2"/>
  <c r="R1641" i="2" s="1"/>
  <c r="Q1681" i="2"/>
  <c r="R1681" i="2" s="1"/>
  <c r="T1410" i="2"/>
  <c r="T1517" i="2"/>
  <c r="T1518" i="2"/>
  <c r="T1521" i="2"/>
  <c r="T1558" i="2"/>
  <c r="T1587" i="2"/>
  <c r="T1641" i="2"/>
  <c r="T1681" i="2"/>
  <c r="V1410" i="2"/>
  <c r="V1517" i="2"/>
  <c r="V1518" i="2"/>
  <c r="V1521" i="2"/>
  <c r="V1558" i="2"/>
  <c r="V1587" i="2"/>
  <c r="V1641" i="2"/>
  <c r="V1681" i="2"/>
  <c r="X1410" i="2"/>
  <c r="X1517" i="2"/>
  <c r="X1518" i="2"/>
  <c r="X1521" i="2"/>
  <c r="X1558" i="2"/>
  <c r="X1587" i="2"/>
  <c r="X1641" i="2"/>
  <c r="X1681" i="2"/>
  <c r="O1708" i="2"/>
  <c r="P1708" i="2" s="1"/>
  <c r="O1724" i="2"/>
  <c r="P1724" i="2" s="1"/>
  <c r="Q1708" i="2"/>
  <c r="R1708" i="2" s="1"/>
  <c r="Q1724" i="2"/>
  <c r="R1724" i="2" s="1"/>
  <c r="T1708" i="2"/>
  <c r="T1724" i="2"/>
  <c r="V1708" i="2"/>
  <c r="V1724" i="2"/>
  <c r="X1708" i="2"/>
  <c r="X1724" i="2"/>
  <c r="Z1677" i="2" l="1"/>
  <c r="Z1668" i="2"/>
  <c r="Z1616" i="2"/>
  <c r="Z1623" i="2"/>
  <c r="Z1709" i="2"/>
  <c r="Z1722" i="2"/>
  <c r="Z1517" i="2"/>
  <c r="Z1641" i="2"/>
  <c r="Z1410" i="2"/>
  <c r="Z1724" i="2"/>
  <c r="Z1558" i="2"/>
  <c r="Z1708" i="2"/>
  <c r="Z1521" i="2"/>
  <c r="Z1518" i="2"/>
  <c r="Z1587" i="2"/>
  <c r="Z1681" i="2"/>
  <c r="O1653" i="2" l="1"/>
  <c r="P1653" i="2" s="1"/>
  <c r="Q1653" i="2"/>
  <c r="R1653" i="2" s="1"/>
  <c r="T1653" i="2"/>
  <c r="V1653" i="2"/>
  <c r="X1653" i="2"/>
  <c r="O1566" i="2"/>
  <c r="P1566" i="2" s="1"/>
  <c r="O1568" i="2"/>
  <c r="P1568" i="2" s="1"/>
  <c r="O1569" i="2"/>
  <c r="P1569" i="2" s="1"/>
  <c r="O1572" i="2"/>
  <c r="P1572" i="2" s="1"/>
  <c r="O1604" i="2"/>
  <c r="P1604" i="2" s="1"/>
  <c r="Q1566" i="2"/>
  <c r="R1566" i="2" s="1"/>
  <c r="Q1568" i="2"/>
  <c r="R1568" i="2" s="1"/>
  <c r="Q1569" i="2"/>
  <c r="R1569" i="2" s="1"/>
  <c r="Q1572" i="2"/>
  <c r="R1572" i="2" s="1"/>
  <c r="Q1604" i="2"/>
  <c r="R1604" i="2" s="1"/>
  <c r="T1566" i="2"/>
  <c r="T1568" i="2"/>
  <c r="T1569" i="2"/>
  <c r="T1572" i="2"/>
  <c r="T1604" i="2"/>
  <c r="V1566" i="2"/>
  <c r="V1568" i="2"/>
  <c r="V1569" i="2"/>
  <c r="V1572" i="2"/>
  <c r="V1604" i="2"/>
  <c r="X1566" i="2"/>
  <c r="X1568" i="2"/>
  <c r="X1569" i="2"/>
  <c r="X1572" i="2"/>
  <c r="X1604" i="2"/>
  <c r="O1297" i="2"/>
  <c r="P1297" i="2" s="1"/>
  <c r="O1301" i="2"/>
  <c r="P1301" i="2" s="1"/>
  <c r="O1354" i="2"/>
  <c r="P1354" i="2" s="1"/>
  <c r="O1372" i="2"/>
  <c r="P1372" i="2" s="1"/>
  <c r="O1406" i="2"/>
  <c r="P1406" i="2" s="1"/>
  <c r="O1409" i="2"/>
  <c r="P1409" i="2" s="1"/>
  <c r="O1422" i="2"/>
  <c r="P1422" i="2" s="1"/>
  <c r="O1484" i="2"/>
  <c r="P1484" i="2" s="1"/>
  <c r="Q1297" i="2"/>
  <c r="R1297" i="2" s="1"/>
  <c r="Q1301" i="2"/>
  <c r="R1301" i="2" s="1"/>
  <c r="Q1354" i="2"/>
  <c r="R1354" i="2" s="1"/>
  <c r="Q1372" i="2"/>
  <c r="R1372" i="2" s="1"/>
  <c r="Q1406" i="2"/>
  <c r="R1406" i="2" s="1"/>
  <c r="Q1409" i="2"/>
  <c r="R1409" i="2" s="1"/>
  <c r="Q1422" i="2"/>
  <c r="R1422" i="2" s="1"/>
  <c r="Q1484" i="2"/>
  <c r="R1484" i="2" s="1"/>
  <c r="T1297" i="2"/>
  <c r="T1301" i="2"/>
  <c r="T1354" i="2"/>
  <c r="T1372" i="2"/>
  <c r="T1406" i="2"/>
  <c r="T1409" i="2"/>
  <c r="T1422" i="2"/>
  <c r="T1484" i="2"/>
  <c r="V1297" i="2"/>
  <c r="V1301" i="2"/>
  <c r="V1354" i="2"/>
  <c r="V1372" i="2"/>
  <c r="V1406" i="2"/>
  <c r="V1409" i="2"/>
  <c r="V1422" i="2"/>
  <c r="V1484" i="2"/>
  <c r="X1297" i="2"/>
  <c r="X1301" i="2"/>
  <c r="X1354" i="2"/>
  <c r="X1372" i="2"/>
  <c r="X1406" i="2"/>
  <c r="X1409" i="2"/>
  <c r="X1422" i="2"/>
  <c r="X1484" i="2"/>
  <c r="O1520" i="2"/>
  <c r="P1520" i="2" s="1"/>
  <c r="O1541" i="2"/>
  <c r="P1541" i="2" s="1"/>
  <c r="O1565" i="2"/>
  <c r="P1565" i="2" s="1"/>
  <c r="O1609" i="2"/>
  <c r="P1609" i="2" s="1"/>
  <c r="Q1520" i="2"/>
  <c r="R1520" i="2" s="1"/>
  <c r="Q1541" i="2"/>
  <c r="R1541" i="2" s="1"/>
  <c r="Q1565" i="2"/>
  <c r="R1565" i="2" s="1"/>
  <c r="Q1609" i="2"/>
  <c r="R1609" i="2" s="1"/>
  <c r="T1520" i="2"/>
  <c r="T1541" i="2"/>
  <c r="T1565" i="2"/>
  <c r="T1609" i="2"/>
  <c r="V1520" i="2"/>
  <c r="V1541" i="2"/>
  <c r="V1565" i="2"/>
  <c r="V1609" i="2"/>
  <c r="X1520" i="2"/>
  <c r="X1541" i="2"/>
  <c r="X1565" i="2"/>
  <c r="X1609" i="2"/>
  <c r="O1613" i="2"/>
  <c r="P1613" i="2" s="1"/>
  <c r="O1631" i="2"/>
  <c r="P1631" i="2" s="1"/>
  <c r="Q1613" i="2"/>
  <c r="R1613" i="2" s="1"/>
  <c r="Q1631" i="2"/>
  <c r="R1631" i="2" s="1"/>
  <c r="T1613" i="2"/>
  <c r="T1631" i="2"/>
  <c r="V1613" i="2"/>
  <c r="V1631" i="2"/>
  <c r="X1613" i="2"/>
  <c r="X1631" i="2"/>
  <c r="O1306" i="2"/>
  <c r="P1306" i="2" s="1"/>
  <c r="O1336" i="2"/>
  <c r="P1336" i="2" s="1"/>
  <c r="O1344" i="2"/>
  <c r="P1344" i="2" s="1"/>
  <c r="O1346" i="2"/>
  <c r="P1346" i="2" s="1"/>
  <c r="O1456" i="2"/>
  <c r="P1456" i="2" s="1"/>
  <c r="O1491" i="2"/>
  <c r="P1491" i="2" s="1"/>
  <c r="O1526" i="2"/>
  <c r="P1526" i="2" s="1"/>
  <c r="O1563" i="2"/>
  <c r="P1563" i="2" s="1"/>
  <c r="O1574" i="2"/>
  <c r="P1574" i="2" s="1"/>
  <c r="O1611" i="2"/>
  <c r="P1611" i="2" s="1"/>
  <c r="O1614" i="2"/>
  <c r="P1614" i="2" s="1"/>
  <c r="O1639" i="2"/>
  <c r="P1639" i="2" s="1"/>
  <c r="O1659" i="2"/>
  <c r="P1659" i="2" s="1"/>
  <c r="O1684" i="2"/>
  <c r="P1684" i="2" s="1"/>
  <c r="O1690" i="2"/>
  <c r="P1690" i="2" s="1"/>
  <c r="O1692" i="2"/>
  <c r="P1692" i="2" s="1"/>
  <c r="Q1306" i="2"/>
  <c r="R1306" i="2" s="1"/>
  <c r="Q1336" i="2"/>
  <c r="R1336" i="2" s="1"/>
  <c r="Q1344" i="2"/>
  <c r="R1344" i="2" s="1"/>
  <c r="Q1346" i="2"/>
  <c r="R1346" i="2" s="1"/>
  <c r="Q1456" i="2"/>
  <c r="R1456" i="2" s="1"/>
  <c r="Q1491" i="2"/>
  <c r="R1491" i="2" s="1"/>
  <c r="Q1526" i="2"/>
  <c r="R1526" i="2" s="1"/>
  <c r="Q1563" i="2"/>
  <c r="R1563" i="2" s="1"/>
  <c r="Q1574" i="2"/>
  <c r="R1574" i="2" s="1"/>
  <c r="Q1611" i="2"/>
  <c r="R1611" i="2" s="1"/>
  <c r="Q1614" i="2"/>
  <c r="R1614" i="2" s="1"/>
  <c r="Q1639" i="2"/>
  <c r="R1639" i="2" s="1"/>
  <c r="Q1659" i="2"/>
  <c r="R1659" i="2" s="1"/>
  <c r="Q1684" i="2"/>
  <c r="R1684" i="2" s="1"/>
  <c r="Q1690" i="2"/>
  <c r="R1690" i="2" s="1"/>
  <c r="Q1692" i="2"/>
  <c r="R1692" i="2" s="1"/>
  <c r="T1306" i="2"/>
  <c r="T1336" i="2"/>
  <c r="T1344" i="2"/>
  <c r="T1346" i="2"/>
  <c r="T1456" i="2"/>
  <c r="T1491" i="2"/>
  <c r="T1526" i="2"/>
  <c r="T1563" i="2"/>
  <c r="T1574" i="2"/>
  <c r="T1611" i="2"/>
  <c r="T1614" i="2"/>
  <c r="T1639" i="2"/>
  <c r="T1659" i="2"/>
  <c r="T1684" i="2"/>
  <c r="T1690" i="2"/>
  <c r="T1692" i="2"/>
  <c r="V1306" i="2"/>
  <c r="V1336" i="2"/>
  <c r="V1344" i="2"/>
  <c r="V1346" i="2"/>
  <c r="V1456" i="2"/>
  <c r="V1491" i="2"/>
  <c r="V1526" i="2"/>
  <c r="V1563" i="2"/>
  <c r="V1574" i="2"/>
  <c r="V1611" i="2"/>
  <c r="V1614" i="2"/>
  <c r="V1639" i="2"/>
  <c r="V1659" i="2"/>
  <c r="V1684" i="2"/>
  <c r="V1690" i="2"/>
  <c r="V1692" i="2"/>
  <c r="X1306" i="2"/>
  <c r="X1336" i="2"/>
  <c r="X1344" i="2"/>
  <c r="X1346" i="2"/>
  <c r="X1456" i="2"/>
  <c r="X1491" i="2"/>
  <c r="X1526" i="2"/>
  <c r="X1563" i="2"/>
  <c r="X1574" i="2"/>
  <c r="X1611" i="2"/>
  <c r="X1614" i="2"/>
  <c r="X1639" i="2"/>
  <c r="X1659" i="2"/>
  <c r="X1684" i="2"/>
  <c r="X1690" i="2"/>
  <c r="X1692" i="2"/>
  <c r="O1726" i="2"/>
  <c r="P1726" i="2" s="1"/>
  <c r="Q1726" i="2"/>
  <c r="R1726" i="2" s="1"/>
  <c r="T1726" i="2"/>
  <c r="V1726" i="2"/>
  <c r="X1726" i="2"/>
  <c r="O1347" i="2"/>
  <c r="P1347" i="2" s="1"/>
  <c r="O1523" i="2"/>
  <c r="P1523" i="2" s="1"/>
  <c r="O1546" i="2"/>
  <c r="P1546" i="2" s="1"/>
  <c r="Q1347" i="2"/>
  <c r="R1347" i="2" s="1"/>
  <c r="Q1523" i="2"/>
  <c r="R1523" i="2" s="1"/>
  <c r="Q1546" i="2"/>
  <c r="R1546" i="2" s="1"/>
  <c r="T1347" i="2"/>
  <c r="T1523" i="2"/>
  <c r="T1546" i="2"/>
  <c r="V1347" i="2"/>
  <c r="V1523" i="2"/>
  <c r="V1546" i="2"/>
  <c r="X1347" i="2"/>
  <c r="X1523" i="2"/>
  <c r="X1546" i="2"/>
  <c r="O1617" i="2"/>
  <c r="P1617" i="2" s="1"/>
  <c r="O1627" i="2"/>
  <c r="P1627" i="2" s="1"/>
  <c r="O1628" i="2"/>
  <c r="P1628" i="2" s="1"/>
  <c r="Q1617" i="2"/>
  <c r="R1617" i="2" s="1"/>
  <c r="Q1627" i="2"/>
  <c r="R1627" i="2" s="1"/>
  <c r="Q1628" i="2"/>
  <c r="R1628" i="2" s="1"/>
  <c r="T1617" i="2"/>
  <c r="T1627" i="2"/>
  <c r="T1628" i="2"/>
  <c r="V1617" i="2"/>
  <c r="V1627" i="2"/>
  <c r="V1628" i="2"/>
  <c r="X1617" i="2"/>
  <c r="X1627" i="2"/>
  <c r="X1628" i="2"/>
  <c r="O1651" i="2"/>
  <c r="P1651" i="2" s="1"/>
  <c r="O1688" i="2"/>
  <c r="P1688" i="2" s="1"/>
  <c r="Q1651" i="2"/>
  <c r="R1651" i="2" s="1"/>
  <c r="Q1688" i="2"/>
  <c r="R1688" i="2" s="1"/>
  <c r="T1651" i="2"/>
  <c r="T1688" i="2"/>
  <c r="V1651" i="2"/>
  <c r="V1688" i="2"/>
  <c r="X1651" i="2"/>
  <c r="X1688" i="2"/>
  <c r="O1697" i="2"/>
  <c r="P1697" i="2" s="1"/>
  <c r="Q1697" i="2"/>
  <c r="R1697" i="2" s="1"/>
  <c r="T1697" i="2"/>
  <c r="V1697" i="2"/>
  <c r="X1697" i="2"/>
  <c r="X3993" i="2"/>
  <c r="V3993" i="2"/>
  <c r="T3993" i="2"/>
  <c r="Q3993" i="2"/>
  <c r="R3993" i="2" s="1"/>
  <c r="O3993" i="2"/>
  <c r="P3993" i="2" s="1"/>
  <c r="O1719" i="2"/>
  <c r="P1719" i="2" s="1"/>
  <c r="Q1719" i="2"/>
  <c r="R1719" i="2" s="1"/>
  <c r="T1719" i="2"/>
  <c r="V1719" i="2"/>
  <c r="X1719" i="2"/>
  <c r="X3998" i="2"/>
  <c r="V3998" i="2"/>
  <c r="T3998" i="2"/>
  <c r="Q3998" i="2"/>
  <c r="R3998" i="2" s="1"/>
  <c r="O3998" i="2"/>
  <c r="P3998" i="2" s="1"/>
  <c r="X3997" i="2"/>
  <c r="V3997" i="2"/>
  <c r="T3997" i="2"/>
  <c r="Q3997" i="2"/>
  <c r="R3997" i="2" s="1"/>
  <c r="O3997" i="2"/>
  <c r="P3997" i="2" s="1"/>
  <c r="X3994" i="2"/>
  <c r="V3994" i="2"/>
  <c r="T3994" i="2"/>
  <c r="Q3994" i="2"/>
  <c r="R3994" i="2" s="1"/>
  <c r="O3994" i="2"/>
  <c r="P3994" i="2" s="1"/>
  <c r="X1608" i="2"/>
  <c r="V1608" i="2"/>
  <c r="T1608" i="2"/>
  <c r="Q1608" i="2"/>
  <c r="R1608" i="2" s="1"/>
  <c r="O1608" i="2"/>
  <c r="P1608" i="2" s="1"/>
  <c r="X1557" i="2"/>
  <c r="V1557" i="2"/>
  <c r="T1557" i="2"/>
  <c r="Q1557" i="2"/>
  <c r="R1557" i="2" s="1"/>
  <c r="O1557" i="2"/>
  <c r="P1557" i="2" s="1"/>
  <c r="X1446" i="2"/>
  <c r="V1446" i="2"/>
  <c r="T1446" i="2"/>
  <c r="Q1446" i="2"/>
  <c r="R1446" i="2" s="1"/>
  <c r="O1446" i="2"/>
  <c r="P1446" i="2" s="1"/>
  <c r="X1370" i="2"/>
  <c r="V1370" i="2"/>
  <c r="T1370" i="2"/>
  <c r="Q1370" i="2"/>
  <c r="R1370" i="2" s="1"/>
  <c r="O1370" i="2"/>
  <c r="P1370" i="2" s="1"/>
  <c r="X1361" i="2"/>
  <c r="V1361" i="2"/>
  <c r="T1361" i="2"/>
  <c r="Q1361" i="2"/>
  <c r="R1361" i="2" s="1"/>
  <c r="O1361" i="2"/>
  <c r="P1361" i="2" s="1"/>
  <c r="X1298" i="2"/>
  <c r="V1298" i="2"/>
  <c r="T1298" i="2"/>
  <c r="Q1298" i="2"/>
  <c r="R1298" i="2" s="1"/>
  <c r="O1298" i="2"/>
  <c r="P1298" i="2" s="1"/>
  <c r="X1674" i="2"/>
  <c r="V1674" i="2"/>
  <c r="T1674" i="2"/>
  <c r="Q1674" i="2"/>
  <c r="R1674" i="2" s="1"/>
  <c r="O1674" i="2"/>
  <c r="P1674" i="2" s="1"/>
  <c r="X1593" i="2"/>
  <c r="V1593" i="2"/>
  <c r="T1593" i="2"/>
  <c r="Q1593" i="2"/>
  <c r="R1593" i="2" s="1"/>
  <c r="O1593" i="2"/>
  <c r="P1593" i="2" s="1"/>
  <c r="X1550" i="2"/>
  <c r="V1550" i="2"/>
  <c r="T1550" i="2"/>
  <c r="Q1550" i="2"/>
  <c r="R1550" i="2" s="1"/>
  <c r="O1550" i="2"/>
  <c r="P1550" i="2" s="1"/>
  <c r="X1447" i="2"/>
  <c r="V1447" i="2"/>
  <c r="T1447" i="2"/>
  <c r="Q1447" i="2"/>
  <c r="R1447" i="2" s="1"/>
  <c r="O1447" i="2"/>
  <c r="P1447" i="2" s="1"/>
  <c r="X1425" i="2"/>
  <c r="V1425" i="2"/>
  <c r="T1425" i="2"/>
  <c r="Q1425" i="2"/>
  <c r="R1425" i="2" s="1"/>
  <c r="O1425" i="2"/>
  <c r="P1425" i="2" s="1"/>
  <c r="X1419" i="2"/>
  <c r="V1419" i="2"/>
  <c r="T1419" i="2"/>
  <c r="Q1419" i="2"/>
  <c r="R1419" i="2" s="1"/>
  <c r="O1419" i="2"/>
  <c r="P1419" i="2" s="1"/>
  <c r="X1358" i="2"/>
  <c r="V1358" i="2"/>
  <c r="T1358" i="2"/>
  <c r="Q1358" i="2"/>
  <c r="R1358" i="2" s="1"/>
  <c r="O1358" i="2"/>
  <c r="P1358" i="2" s="1"/>
  <c r="X1351" i="2"/>
  <c r="V1351" i="2"/>
  <c r="T1351" i="2"/>
  <c r="Q1351" i="2"/>
  <c r="R1351" i="2" s="1"/>
  <c r="O1351" i="2"/>
  <c r="P1351" i="2" s="1"/>
  <c r="X1315" i="2"/>
  <c r="V1315" i="2"/>
  <c r="T1315" i="2"/>
  <c r="Q1315" i="2"/>
  <c r="R1315" i="2" s="1"/>
  <c r="O1315" i="2"/>
  <c r="P1315" i="2" s="1"/>
  <c r="X1738" i="2"/>
  <c r="V1738" i="2"/>
  <c r="T1738" i="2"/>
  <c r="Q1738" i="2"/>
  <c r="R1738" i="2" s="1"/>
  <c r="O1738" i="2"/>
  <c r="P1738" i="2" s="1"/>
  <c r="X1687" i="2"/>
  <c r="V1687" i="2"/>
  <c r="T1687" i="2"/>
  <c r="Q1687" i="2"/>
  <c r="R1687" i="2" s="1"/>
  <c r="O1687" i="2"/>
  <c r="P1687" i="2" s="1"/>
  <c r="X1515" i="2"/>
  <c r="V1515" i="2"/>
  <c r="T1515" i="2"/>
  <c r="Q1515" i="2"/>
  <c r="R1515" i="2" s="1"/>
  <c r="O1515" i="2"/>
  <c r="P1515" i="2" s="1"/>
  <c r="X1414" i="2"/>
  <c r="V1414" i="2"/>
  <c r="T1414" i="2"/>
  <c r="Q1414" i="2"/>
  <c r="R1414" i="2" s="1"/>
  <c r="O1414" i="2"/>
  <c r="P1414" i="2" s="1"/>
  <c r="X1408" i="2"/>
  <c r="V1408" i="2"/>
  <c r="T1408" i="2"/>
  <c r="Q1408" i="2"/>
  <c r="R1408" i="2" s="1"/>
  <c r="O1408" i="2"/>
  <c r="P1408" i="2" s="1"/>
  <c r="X1387" i="2"/>
  <c r="V1387" i="2"/>
  <c r="T1387" i="2"/>
  <c r="Q1387" i="2"/>
  <c r="R1387" i="2" s="1"/>
  <c r="O1387" i="2"/>
  <c r="P1387" i="2" s="1"/>
  <c r="X1356" i="2"/>
  <c r="V1356" i="2"/>
  <c r="T1356" i="2"/>
  <c r="Q1356" i="2"/>
  <c r="R1356" i="2" s="1"/>
  <c r="O1356" i="2"/>
  <c r="P1356" i="2" s="1"/>
  <c r="X1331" i="2"/>
  <c r="V1331" i="2"/>
  <c r="T1331" i="2"/>
  <c r="Q1331" i="2"/>
  <c r="R1331" i="2" s="1"/>
  <c r="O1331" i="2"/>
  <c r="P1331" i="2" s="1"/>
  <c r="X1323" i="2"/>
  <c r="V1323" i="2"/>
  <c r="T1323" i="2"/>
  <c r="Q1323" i="2"/>
  <c r="R1323" i="2" s="1"/>
  <c r="O1323" i="2"/>
  <c r="P1323" i="2" s="1"/>
  <c r="X1304" i="2"/>
  <c r="V1304" i="2"/>
  <c r="T1304" i="2"/>
  <c r="Q1304" i="2"/>
  <c r="R1304" i="2" s="1"/>
  <c r="O1304" i="2"/>
  <c r="P1304" i="2" s="1"/>
  <c r="X1300" i="2"/>
  <c r="V1300" i="2"/>
  <c r="T1300" i="2"/>
  <c r="Q1300" i="2"/>
  <c r="R1300" i="2" s="1"/>
  <c r="O1300" i="2"/>
  <c r="P1300" i="2" s="1"/>
  <c r="X1737" i="2"/>
  <c r="V1737" i="2"/>
  <c r="T1737" i="2"/>
  <c r="Q1737" i="2"/>
  <c r="R1737" i="2" s="1"/>
  <c r="O1737" i="2"/>
  <c r="P1737" i="2" s="1"/>
  <c r="X1683" i="2"/>
  <c r="V1683" i="2"/>
  <c r="T1683" i="2"/>
  <c r="Q1683" i="2"/>
  <c r="R1683" i="2" s="1"/>
  <c r="O1683" i="2"/>
  <c r="P1683" i="2" s="1"/>
  <c r="X1597" i="2"/>
  <c r="V1597" i="2"/>
  <c r="T1597" i="2"/>
  <c r="Q1597" i="2"/>
  <c r="R1597" i="2" s="1"/>
  <c r="O1597" i="2"/>
  <c r="P1597" i="2" s="1"/>
  <c r="X1551" i="2"/>
  <c r="V1551" i="2"/>
  <c r="T1551" i="2"/>
  <c r="Q1551" i="2"/>
  <c r="R1551" i="2" s="1"/>
  <c r="O1551" i="2"/>
  <c r="P1551" i="2" s="1"/>
  <c r="X1494" i="2"/>
  <c r="V1494" i="2"/>
  <c r="T1494" i="2"/>
  <c r="Q1494" i="2"/>
  <c r="R1494" i="2" s="1"/>
  <c r="O1494" i="2"/>
  <c r="P1494" i="2" s="1"/>
  <c r="X1382" i="2"/>
  <c r="V1382" i="2"/>
  <c r="T1382" i="2"/>
  <c r="Q1382" i="2"/>
  <c r="R1382" i="2" s="1"/>
  <c r="O1382" i="2"/>
  <c r="P1382" i="2" s="1"/>
  <c r="X1367" i="2"/>
  <c r="V1367" i="2"/>
  <c r="T1367" i="2"/>
  <c r="Q1367" i="2"/>
  <c r="R1367" i="2" s="1"/>
  <c r="O1367" i="2"/>
  <c r="P1367" i="2" s="1"/>
  <c r="X1364" i="2"/>
  <c r="V1364" i="2"/>
  <c r="T1364" i="2"/>
  <c r="Q1364" i="2"/>
  <c r="R1364" i="2" s="1"/>
  <c r="O1364" i="2"/>
  <c r="P1364" i="2" s="1"/>
  <c r="X1359" i="2"/>
  <c r="V1359" i="2"/>
  <c r="T1359" i="2"/>
  <c r="Q1359" i="2"/>
  <c r="R1359" i="2" s="1"/>
  <c r="O1359" i="2"/>
  <c r="P1359" i="2" s="1"/>
  <c r="X1352" i="2"/>
  <c r="V1352" i="2"/>
  <c r="T1352" i="2"/>
  <c r="Q1352" i="2"/>
  <c r="R1352" i="2" s="1"/>
  <c r="O1352" i="2"/>
  <c r="P1352" i="2" s="1"/>
  <c r="X1339" i="2"/>
  <c r="V1339" i="2"/>
  <c r="T1339" i="2"/>
  <c r="Q1339" i="2"/>
  <c r="R1339" i="2" s="1"/>
  <c r="O1339" i="2"/>
  <c r="P1339" i="2" s="1"/>
  <c r="X1540" i="2"/>
  <c r="V1540" i="2"/>
  <c r="T1540" i="2"/>
  <c r="Q1540" i="2"/>
  <c r="R1540" i="2" s="1"/>
  <c r="O1540" i="2"/>
  <c r="P1540" i="2" s="1"/>
  <c r="X1524" i="2"/>
  <c r="V1524" i="2"/>
  <c r="T1524" i="2"/>
  <c r="Q1524" i="2"/>
  <c r="R1524" i="2" s="1"/>
  <c r="O1524" i="2"/>
  <c r="P1524" i="2" s="1"/>
  <c r="X1502" i="2"/>
  <c r="V1502" i="2"/>
  <c r="T1502" i="2"/>
  <c r="Q1502" i="2"/>
  <c r="R1502" i="2" s="1"/>
  <c r="O1502" i="2"/>
  <c r="P1502" i="2" s="1"/>
  <c r="X1734" i="2"/>
  <c r="V1734" i="2"/>
  <c r="T1734" i="2"/>
  <c r="Q1734" i="2"/>
  <c r="R1734" i="2" s="1"/>
  <c r="O1734" i="2"/>
  <c r="P1734" i="2" s="1"/>
  <c r="X1717" i="2"/>
  <c r="V1717" i="2"/>
  <c r="T1717" i="2"/>
  <c r="Q1717" i="2"/>
  <c r="R1717" i="2" s="1"/>
  <c r="O1717" i="2"/>
  <c r="P1717" i="2" s="1"/>
  <c r="X1637" i="2"/>
  <c r="V1637" i="2"/>
  <c r="T1637" i="2"/>
  <c r="Q1637" i="2"/>
  <c r="R1637" i="2" s="1"/>
  <c r="O1637" i="2"/>
  <c r="P1637" i="2" s="1"/>
  <c r="X1498" i="2"/>
  <c r="V1498" i="2"/>
  <c r="T1498" i="2"/>
  <c r="Q1498" i="2"/>
  <c r="R1498" i="2" s="1"/>
  <c r="O1498" i="2"/>
  <c r="P1498" i="2" s="1"/>
  <c r="X1496" i="2"/>
  <c r="V1496" i="2"/>
  <c r="T1496" i="2"/>
  <c r="Q1496" i="2"/>
  <c r="R1496" i="2" s="1"/>
  <c r="O1496" i="2"/>
  <c r="P1496" i="2" s="1"/>
  <c r="X1490" i="2"/>
  <c r="V1490" i="2"/>
  <c r="T1490" i="2"/>
  <c r="Q1490" i="2"/>
  <c r="R1490" i="2" s="1"/>
  <c r="O1490" i="2"/>
  <c r="P1490" i="2" s="1"/>
  <c r="X1440" i="2"/>
  <c r="V1440" i="2"/>
  <c r="T1440" i="2"/>
  <c r="Q1440" i="2"/>
  <c r="R1440" i="2" s="1"/>
  <c r="O1440" i="2"/>
  <c r="P1440" i="2" s="1"/>
  <c r="X1438" i="2"/>
  <c r="V1438" i="2"/>
  <c r="T1438" i="2"/>
  <c r="Q1438" i="2"/>
  <c r="R1438" i="2" s="1"/>
  <c r="O1438" i="2"/>
  <c r="P1438" i="2" s="1"/>
  <c r="X1386" i="2"/>
  <c r="V1386" i="2"/>
  <c r="T1386" i="2"/>
  <c r="Q1386" i="2"/>
  <c r="R1386" i="2" s="1"/>
  <c r="O1386" i="2"/>
  <c r="P1386" i="2" s="1"/>
  <c r="X1489" i="2"/>
  <c r="V1489" i="2"/>
  <c r="T1489" i="2"/>
  <c r="Q1489" i="2"/>
  <c r="R1489" i="2" s="1"/>
  <c r="O1489" i="2"/>
  <c r="P1489" i="2" s="1"/>
  <c r="X1435" i="2"/>
  <c r="V1435" i="2"/>
  <c r="T1435" i="2"/>
  <c r="Q1435" i="2"/>
  <c r="R1435" i="2" s="1"/>
  <c r="O1435" i="2"/>
  <c r="P1435" i="2" s="1"/>
  <c r="X1433" i="2"/>
  <c r="V1433" i="2"/>
  <c r="T1433" i="2"/>
  <c r="Q1433" i="2"/>
  <c r="R1433" i="2" s="1"/>
  <c r="O1433" i="2"/>
  <c r="P1433" i="2" s="1"/>
  <c r="X1411" i="2"/>
  <c r="V1411" i="2"/>
  <c r="T1411" i="2"/>
  <c r="Q1411" i="2"/>
  <c r="R1411" i="2" s="1"/>
  <c r="O1411" i="2"/>
  <c r="P1411" i="2" s="1"/>
  <c r="X1736" i="2"/>
  <c r="V1736" i="2"/>
  <c r="T1736" i="2"/>
  <c r="Q1736" i="2"/>
  <c r="R1736" i="2" s="1"/>
  <c r="O1736" i="2"/>
  <c r="P1736" i="2" s="1"/>
  <c r="X1703" i="2"/>
  <c r="V1703" i="2"/>
  <c r="T1703" i="2"/>
  <c r="Q1703" i="2"/>
  <c r="R1703" i="2" s="1"/>
  <c r="O1703" i="2"/>
  <c r="P1703" i="2" s="1"/>
  <c r="X1696" i="2"/>
  <c r="V1696" i="2"/>
  <c r="T1696" i="2"/>
  <c r="Q1696" i="2"/>
  <c r="R1696" i="2" s="1"/>
  <c r="O1696" i="2"/>
  <c r="P1696" i="2" s="1"/>
  <c r="X1694" i="2"/>
  <c r="V1694" i="2"/>
  <c r="T1694" i="2"/>
  <c r="Q1694" i="2"/>
  <c r="R1694" i="2" s="1"/>
  <c r="O1694" i="2"/>
  <c r="P1694" i="2" s="1"/>
  <c r="X1689" i="2"/>
  <c r="V1689" i="2"/>
  <c r="T1689" i="2"/>
  <c r="Q1689" i="2"/>
  <c r="R1689" i="2" s="1"/>
  <c r="O1689" i="2"/>
  <c r="P1689" i="2" s="1"/>
  <c r="X1610" i="2"/>
  <c r="V1610" i="2"/>
  <c r="T1610" i="2"/>
  <c r="Q1610" i="2"/>
  <c r="R1610" i="2" s="1"/>
  <c r="O1610" i="2"/>
  <c r="P1610" i="2" s="1"/>
  <c r="X1575" i="2"/>
  <c r="V1575" i="2"/>
  <c r="T1575" i="2"/>
  <c r="Q1575" i="2"/>
  <c r="R1575" i="2" s="1"/>
  <c r="O1575" i="2"/>
  <c r="P1575" i="2" s="1"/>
  <c r="X1537" i="2"/>
  <c r="V1537" i="2"/>
  <c r="T1537" i="2"/>
  <c r="Q1537" i="2"/>
  <c r="R1537" i="2" s="1"/>
  <c r="O1537" i="2"/>
  <c r="P1537" i="2" s="1"/>
  <c r="X1516" i="2"/>
  <c r="V1516" i="2"/>
  <c r="T1516" i="2"/>
  <c r="Q1516" i="2"/>
  <c r="R1516" i="2" s="1"/>
  <c r="O1516" i="2"/>
  <c r="P1516" i="2" s="1"/>
  <c r="X1508" i="2"/>
  <c r="V1508" i="2"/>
  <c r="T1508" i="2"/>
  <c r="Q1508" i="2"/>
  <c r="R1508" i="2" s="1"/>
  <c r="O1508" i="2"/>
  <c r="P1508" i="2" s="1"/>
  <c r="X1503" i="2"/>
  <c r="V1503" i="2"/>
  <c r="T1503" i="2"/>
  <c r="Q1503" i="2"/>
  <c r="R1503" i="2" s="1"/>
  <c r="O1503" i="2"/>
  <c r="P1503" i="2" s="1"/>
  <c r="X1500" i="2"/>
  <c r="V1500" i="2"/>
  <c r="T1500" i="2"/>
  <c r="Q1500" i="2"/>
  <c r="R1500" i="2" s="1"/>
  <c r="O1500" i="2"/>
  <c r="P1500" i="2" s="1"/>
  <c r="X1488" i="2"/>
  <c r="V1488" i="2"/>
  <c r="T1488" i="2"/>
  <c r="Q1488" i="2"/>
  <c r="R1488" i="2" s="1"/>
  <c r="O1488" i="2"/>
  <c r="P1488" i="2" s="1"/>
  <c r="X1483" i="2"/>
  <c r="V1483" i="2"/>
  <c r="T1483" i="2"/>
  <c r="Q1483" i="2"/>
  <c r="R1483" i="2" s="1"/>
  <c r="O1483" i="2"/>
  <c r="P1483" i="2" s="1"/>
  <c r="X1481" i="2"/>
  <c r="V1481" i="2"/>
  <c r="T1481" i="2"/>
  <c r="Q1481" i="2"/>
  <c r="R1481" i="2" s="1"/>
  <c r="O1481" i="2"/>
  <c r="P1481" i="2" s="1"/>
  <c r="X1455" i="2"/>
  <c r="V1455" i="2"/>
  <c r="T1455" i="2"/>
  <c r="Q1455" i="2"/>
  <c r="R1455" i="2" s="1"/>
  <c r="O1455" i="2"/>
  <c r="P1455" i="2" s="1"/>
  <c r="X1444" i="2"/>
  <c r="V1444" i="2"/>
  <c r="T1444" i="2"/>
  <c r="Q1444" i="2"/>
  <c r="R1444" i="2" s="1"/>
  <c r="O1444" i="2"/>
  <c r="P1444" i="2" s="1"/>
  <c r="X1441" i="2"/>
  <c r="V1441" i="2"/>
  <c r="T1441" i="2"/>
  <c r="Q1441" i="2"/>
  <c r="R1441" i="2" s="1"/>
  <c r="O1441" i="2"/>
  <c r="P1441" i="2" s="1"/>
  <c r="X1384" i="2"/>
  <c r="V1384" i="2"/>
  <c r="T1384" i="2"/>
  <c r="Q1384" i="2"/>
  <c r="R1384" i="2" s="1"/>
  <c r="O1384" i="2"/>
  <c r="P1384" i="2" s="1"/>
  <c r="X1378" i="2"/>
  <c r="V1378" i="2"/>
  <c r="T1378" i="2"/>
  <c r="Q1378" i="2"/>
  <c r="R1378" i="2" s="1"/>
  <c r="O1378" i="2"/>
  <c r="P1378" i="2" s="1"/>
  <c r="X1365" i="2"/>
  <c r="V1365" i="2"/>
  <c r="T1365" i="2"/>
  <c r="Q1365" i="2"/>
  <c r="R1365" i="2" s="1"/>
  <c r="O1365" i="2"/>
  <c r="P1365" i="2" s="1"/>
  <c r="X1340" i="2"/>
  <c r="V1340" i="2"/>
  <c r="T1340" i="2"/>
  <c r="Q1340" i="2"/>
  <c r="R1340" i="2" s="1"/>
  <c r="O1340" i="2"/>
  <c r="P1340" i="2" s="1"/>
  <c r="X1335" i="2"/>
  <c r="V1335" i="2"/>
  <c r="T1335" i="2"/>
  <c r="Q1335" i="2"/>
  <c r="R1335" i="2" s="1"/>
  <c r="O1335" i="2"/>
  <c r="P1335" i="2" s="1"/>
  <c r="X1309" i="2"/>
  <c r="V1309" i="2"/>
  <c r="T1309" i="2"/>
  <c r="Q1309" i="2"/>
  <c r="R1309" i="2" s="1"/>
  <c r="O1309" i="2"/>
  <c r="P1309" i="2" s="1"/>
  <c r="X1299" i="2"/>
  <c r="V1299" i="2"/>
  <c r="T1299" i="2"/>
  <c r="Q1299" i="2"/>
  <c r="R1299" i="2" s="1"/>
  <c r="O1299" i="2"/>
  <c r="P1299" i="2" s="1"/>
  <c r="X4048" i="2"/>
  <c r="V4048" i="2"/>
  <c r="T4048" i="2"/>
  <c r="Q4048" i="2"/>
  <c r="R4048" i="2" s="1"/>
  <c r="O4048" i="2"/>
  <c r="P4048" i="2" s="1"/>
  <c r="X4047" i="2"/>
  <c r="V4047" i="2"/>
  <c r="T4047" i="2"/>
  <c r="Q4047" i="2"/>
  <c r="R4047" i="2" s="1"/>
  <c r="O4047" i="2"/>
  <c r="P4047" i="2" s="1"/>
  <c r="X4046" i="2"/>
  <c r="V4046" i="2"/>
  <c r="T4046" i="2"/>
  <c r="Q4046" i="2"/>
  <c r="R4046" i="2" s="1"/>
  <c r="O4046" i="2"/>
  <c r="P4046" i="2" s="1"/>
  <c r="X4045" i="2"/>
  <c r="V4045" i="2"/>
  <c r="T4045" i="2"/>
  <c r="Q4045" i="2"/>
  <c r="R4045" i="2" s="1"/>
  <c r="O4045" i="2"/>
  <c r="P4045" i="2" s="1"/>
  <c r="X4044" i="2"/>
  <c r="V4044" i="2"/>
  <c r="T4044" i="2"/>
  <c r="Q4044" i="2"/>
  <c r="R4044" i="2" s="1"/>
  <c r="O4044" i="2"/>
  <c r="P4044" i="2" s="1"/>
  <c r="X4043" i="2"/>
  <c r="V4043" i="2"/>
  <c r="T4043" i="2"/>
  <c r="Q4043" i="2"/>
  <c r="R4043" i="2" s="1"/>
  <c r="O4043" i="2"/>
  <c r="P4043" i="2" s="1"/>
  <c r="X4042" i="2"/>
  <c r="V4042" i="2"/>
  <c r="T4042" i="2"/>
  <c r="Q4042" i="2"/>
  <c r="R4042" i="2" s="1"/>
  <c r="O4042" i="2"/>
  <c r="P4042" i="2" s="1"/>
  <c r="X4041" i="2"/>
  <c r="V4041" i="2"/>
  <c r="T4041" i="2"/>
  <c r="Q4041" i="2"/>
  <c r="R4041" i="2" s="1"/>
  <c r="O4041" i="2"/>
  <c r="P4041" i="2" s="1"/>
  <c r="X4040" i="2"/>
  <c r="V4040" i="2"/>
  <c r="T4040" i="2"/>
  <c r="Q4040" i="2"/>
  <c r="R4040" i="2" s="1"/>
  <c r="O4040" i="2"/>
  <c r="P4040" i="2" s="1"/>
  <c r="X4039" i="2"/>
  <c r="V4039" i="2"/>
  <c r="T4039" i="2"/>
  <c r="Q4039" i="2"/>
  <c r="R4039" i="2" s="1"/>
  <c r="O4039" i="2"/>
  <c r="P4039" i="2" s="1"/>
  <c r="X4038" i="2"/>
  <c r="V4038" i="2"/>
  <c r="T4038" i="2"/>
  <c r="Q4038" i="2"/>
  <c r="R4038" i="2" s="1"/>
  <c r="O4038" i="2"/>
  <c r="P4038" i="2" s="1"/>
  <c r="X4037" i="2"/>
  <c r="V4037" i="2"/>
  <c r="T4037" i="2"/>
  <c r="Q4037" i="2"/>
  <c r="R4037" i="2" s="1"/>
  <c r="O4037" i="2"/>
  <c r="P4037" i="2" s="1"/>
  <c r="X4036" i="2"/>
  <c r="V4036" i="2"/>
  <c r="T4036" i="2"/>
  <c r="Q4036" i="2"/>
  <c r="R4036" i="2" s="1"/>
  <c r="O4036" i="2"/>
  <c r="P4036" i="2" s="1"/>
  <c r="X4035" i="2"/>
  <c r="V4035" i="2"/>
  <c r="T4035" i="2"/>
  <c r="Q4035" i="2"/>
  <c r="R4035" i="2" s="1"/>
  <c r="O4035" i="2"/>
  <c r="P4035" i="2" s="1"/>
  <c r="X4034" i="2"/>
  <c r="V4034" i="2"/>
  <c r="T4034" i="2"/>
  <c r="Q4034" i="2"/>
  <c r="R4034" i="2" s="1"/>
  <c r="O4034" i="2"/>
  <c r="P4034" i="2" s="1"/>
  <c r="X4033" i="2"/>
  <c r="V4033" i="2"/>
  <c r="T4033" i="2"/>
  <c r="Q4033" i="2"/>
  <c r="R4033" i="2" s="1"/>
  <c r="O4033" i="2"/>
  <c r="P4033" i="2" s="1"/>
  <c r="X4032" i="2"/>
  <c r="V4032" i="2"/>
  <c r="T4032" i="2"/>
  <c r="Q4032" i="2"/>
  <c r="R4032" i="2" s="1"/>
  <c r="O4032" i="2"/>
  <c r="P4032" i="2" s="1"/>
  <c r="X4031" i="2"/>
  <c r="V4031" i="2"/>
  <c r="T4031" i="2"/>
  <c r="Q4031" i="2"/>
  <c r="R4031" i="2" s="1"/>
  <c r="O4031" i="2"/>
  <c r="P4031" i="2" s="1"/>
  <c r="X4030" i="2"/>
  <c r="V4030" i="2"/>
  <c r="T4030" i="2"/>
  <c r="Q4030" i="2"/>
  <c r="R4030" i="2" s="1"/>
  <c r="O4030" i="2"/>
  <c r="P4030" i="2" s="1"/>
  <c r="X4029" i="2"/>
  <c r="V4029" i="2"/>
  <c r="T4029" i="2"/>
  <c r="Q4029" i="2"/>
  <c r="R4029" i="2" s="1"/>
  <c r="O4029" i="2"/>
  <c r="P4029" i="2" s="1"/>
  <c r="X4028" i="2"/>
  <c r="V4028" i="2"/>
  <c r="T4028" i="2"/>
  <c r="Q4028" i="2"/>
  <c r="R4028" i="2" s="1"/>
  <c r="O4028" i="2"/>
  <c r="P4028" i="2" s="1"/>
  <c r="X4027" i="2"/>
  <c r="V4027" i="2"/>
  <c r="T4027" i="2"/>
  <c r="Q4027" i="2"/>
  <c r="R4027" i="2" s="1"/>
  <c r="O4027" i="2"/>
  <c r="P4027" i="2" s="1"/>
  <c r="X4026" i="2"/>
  <c r="V4026" i="2"/>
  <c r="T4026" i="2"/>
  <c r="Q4026" i="2"/>
  <c r="R4026" i="2" s="1"/>
  <c r="O4026" i="2"/>
  <c r="P4026" i="2" s="1"/>
  <c r="X4025" i="2"/>
  <c r="V4025" i="2"/>
  <c r="T4025" i="2"/>
  <c r="Q4025" i="2"/>
  <c r="R4025" i="2" s="1"/>
  <c r="O4025" i="2"/>
  <c r="P4025" i="2" s="1"/>
  <c r="X4024" i="2"/>
  <c r="V4024" i="2"/>
  <c r="T4024" i="2"/>
  <c r="Q4024" i="2"/>
  <c r="R4024" i="2" s="1"/>
  <c r="O4024" i="2"/>
  <c r="P4024" i="2" s="1"/>
  <c r="X4023" i="2"/>
  <c r="V4023" i="2"/>
  <c r="T4023" i="2"/>
  <c r="Q4023" i="2"/>
  <c r="R4023" i="2" s="1"/>
  <c r="O4023" i="2"/>
  <c r="P4023" i="2" s="1"/>
  <c r="X4022" i="2"/>
  <c r="V4022" i="2"/>
  <c r="T4022" i="2"/>
  <c r="Q4022" i="2"/>
  <c r="R4022" i="2" s="1"/>
  <c r="O4022" i="2"/>
  <c r="P4022" i="2" s="1"/>
  <c r="X4021" i="2"/>
  <c r="V4021" i="2"/>
  <c r="T4021" i="2"/>
  <c r="Q4021" i="2"/>
  <c r="R4021" i="2" s="1"/>
  <c r="O4021" i="2"/>
  <c r="P4021" i="2" s="1"/>
  <c r="X4020" i="2"/>
  <c r="V4020" i="2"/>
  <c r="T4020" i="2"/>
  <c r="Q4020" i="2"/>
  <c r="R4020" i="2" s="1"/>
  <c r="O4020" i="2"/>
  <c r="P4020" i="2" s="1"/>
  <c r="X4019" i="2"/>
  <c r="V4019" i="2"/>
  <c r="T4019" i="2"/>
  <c r="Q4019" i="2"/>
  <c r="R4019" i="2" s="1"/>
  <c r="O4019" i="2"/>
  <c r="P4019" i="2" s="1"/>
  <c r="X4018" i="2"/>
  <c r="V4018" i="2"/>
  <c r="T4018" i="2"/>
  <c r="Q4018" i="2"/>
  <c r="R4018" i="2" s="1"/>
  <c r="O4018" i="2"/>
  <c r="P4018" i="2" s="1"/>
  <c r="X4017" i="2"/>
  <c r="V4017" i="2"/>
  <c r="T4017" i="2"/>
  <c r="Q4017" i="2"/>
  <c r="R4017" i="2" s="1"/>
  <c r="O4017" i="2"/>
  <c r="P4017" i="2" s="1"/>
  <c r="X4016" i="2"/>
  <c r="V4016" i="2"/>
  <c r="T4016" i="2"/>
  <c r="Q4016" i="2"/>
  <c r="R4016" i="2" s="1"/>
  <c r="O4016" i="2"/>
  <c r="P4016" i="2" s="1"/>
  <c r="X4015" i="2"/>
  <c r="V4015" i="2"/>
  <c r="T4015" i="2"/>
  <c r="Q4015" i="2"/>
  <c r="R4015" i="2" s="1"/>
  <c r="O4015" i="2"/>
  <c r="P4015" i="2" s="1"/>
  <c r="X4014" i="2"/>
  <c r="V4014" i="2"/>
  <c r="T4014" i="2"/>
  <c r="Q4014" i="2"/>
  <c r="R4014" i="2" s="1"/>
  <c r="O4014" i="2"/>
  <c r="P4014" i="2" s="1"/>
  <c r="X4013" i="2"/>
  <c r="V4013" i="2"/>
  <c r="T4013" i="2"/>
  <c r="Q4013" i="2"/>
  <c r="R4013" i="2" s="1"/>
  <c r="O4013" i="2"/>
  <c r="P4013" i="2" s="1"/>
  <c r="X4012" i="2"/>
  <c r="V4012" i="2"/>
  <c r="T4012" i="2"/>
  <c r="Q4012" i="2"/>
  <c r="R4012" i="2" s="1"/>
  <c r="O4012" i="2"/>
  <c r="P4012" i="2" s="1"/>
  <c r="X4011" i="2"/>
  <c r="V4011" i="2"/>
  <c r="T4011" i="2"/>
  <c r="Q4011" i="2"/>
  <c r="R4011" i="2" s="1"/>
  <c r="O4011" i="2"/>
  <c r="P4011" i="2" s="1"/>
  <c r="X4010" i="2"/>
  <c r="V4010" i="2"/>
  <c r="T4010" i="2"/>
  <c r="Q4010" i="2"/>
  <c r="R4010" i="2" s="1"/>
  <c r="O4010" i="2"/>
  <c r="P4010" i="2" s="1"/>
  <c r="X4009" i="2"/>
  <c r="V4009" i="2"/>
  <c r="T4009" i="2"/>
  <c r="Q4009" i="2"/>
  <c r="R4009" i="2" s="1"/>
  <c r="O4009" i="2"/>
  <c r="P4009" i="2" s="1"/>
  <c r="X4008" i="2"/>
  <c r="V4008" i="2"/>
  <c r="T4008" i="2"/>
  <c r="Q4008" i="2"/>
  <c r="R4008" i="2" s="1"/>
  <c r="O4008" i="2"/>
  <c r="P4008" i="2" s="1"/>
  <c r="X4007" i="2"/>
  <c r="V4007" i="2"/>
  <c r="T4007" i="2"/>
  <c r="Q4007" i="2"/>
  <c r="R4007" i="2" s="1"/>
  <c r="O4007" i="2"/>
  <c r="P4007" i="2" s="1"/>
  <c r="Z4006" i="2"/>
  <c r="X4006" i="2"/>
  <c r="V4006" i="2"/>
  <c r="T4006" i="2"/>
  <c r="Q4006" i="2"/>
  <c r="R4006" i="2" s="1"/>
  <c r="O4006" i="2"/>
  <c r="P4006" i="2" s="1"/>
  <c r="X4005" i="2"/>
  <c r="V4005" i="2"/>
  <c r="T4005" i="2"/>
  <c r="Q4005" i="2"/>
  <c r="R4005" i="2" s="1"/>
  <c r="O4005" i="2"/>
  <c r="P4005" i="2" s="1"/>
  <c r="X4004" i="2"/>
  <c r="V4004" i="2"/>
  <c r="T4004" i="2"/>
  <c r="Q4004" i="2"/>
  <c r="R4004" i="2" s="1"/>
  <c r="O4004" i="2"/>
  <c r="P4004" i="2" s="1"/>
  <c r="X4003" i="2"/>
  <c r="V4003" i="2"/>
  <c r="T4003" i="2"/>
  <c r="Q4003" i="2"/>
  <c r="R4003" i="2" s="1"/>
  <c r="O4003" i="2"/>
  <c r="P4003" i="2" s="1"/>
  <c r="X4002" i="2"/>
  <c r="V4002" i="2"/>
  <c r="T4002" i="2"/>
  <c r="Q4002" i="2"/>
  <c r="R4002" i="2" s="1"/>
  <c r="O4002" i="2"/>
  <c r="P4002" i="2" s="1"/>
  <c r="X4001" i="2"/>
  <c r="V4001" i="2"/>
  <c r="T4001" i="2"/>
  <c r="Q4001" i="2"/>
  <c r="R4001" i="2" s="1"/>
  <c r="O4001" i="2"/>
  <c r="P4001" i="2" s="1"/>
  <c r="X4000" i="2"/>
  <c r="V4000" i="2"/>
  <c r="T4000" i="2"/>
  <c r="Q4000" i="2"/>
  <c r="R4000" i="2" s="1"/>
  <c r="O4000" i="2"/>
  <c r="P4000" i="2" s="1"/>
  <c r="X3999" i="2"/>
  <c r="V3999" i="2"/>
  <c r="T3999" i="2"/>
  <c r="Q3999" i="2"/>
  <c r="R3999" i="2" s="1"/>
  <c r="O3999" i="2"/>
  <c r="P3999" i="2" s="1"/>
  <c r="X3996" i="2"/>
  <c r="V3996" i="2"/>
  <c r="T3996" i="2"/>
  <c r="Q3996" i="2"/>
  <c r="R3996" i="2" s="1"/>
  <c r="O3996" i="2"/>
  <c r="P3996" i="2" s="1"/>
  <c r="Z3995" i="2"/>
  <c r="X3995" i="2"/>
  <c r="V3995" i="2"/>
  <c r="T3995" i="2"/>
  <c r="Q3995" i="2"/>
  <c r="R3995" i="2" s="1"/>
  <c r="O3995" i="2"/>
  <c r="P3995" i="2" s="1"/>
  <c r="X3992" i="2"/>
  <c r="V3992" i="2"/>
  <c r="T3992" i="2"/>
  <c r="Q3992" i="2"/>
  <c r="R3992" i="2" s="1"/>
  <c r="O3992" i="2"/>
  <c r="P3992" i="2" s="1"/>
  <c r="X3991" i="2"/>
  <c r="V3991" i="2"/>
  <c r="T3991" i="2"/>
  <c r="Q3991" i="2"/>
  <c r="R3991" i="2" s="1"/>
  <c r="O3991" i="2"/>
  <c r="P3991" i="2" s="1"/>
  <c r="X3990" i="2"/>
  <c r="V3990" i="2"/>
  <c r="T3990" i="2"/>
  <c r="Q3990" i="2"/>
  <c r="R3990" i="2" s="1"/>
  <c r="O3990" i="2"/>
  <c r="P3990" i="2" s="1"/>
  <c r="X3989" i="2"/>
  <c r="V3989" i="2"/>
  <c r="T3989" i="2"/>
  <c r="Q3989" i="2"/>
  <c r="R3989" i="2" s="1"/>
  <c r="O3989" i="2"/>
  <c r="P3989" i="2" s="1"/>
  <c r="X3988" i="2"/>
  <c r="V3988" i="2"/>
  <c r="T3988" i="2"/>
  <c r="Q3988" i="2"/>
  <c r="R3988" i="2" s="1"/>
  <c r="O3988" i="2"/>
  <c r="P3988" i="2" s="1"/>
  <c r="X3987" i="2"/>
  <c r="V3987" i="2"/>
  <c r="T3987" i="2"/>
  <c r="Q3987" i="2"/>
  <c r="R3987" i="2" s="1"/>
  <c r="O3987" i="2"/>
  <c r="P3987" i="2" s="1"/>
  <c r="X3986" i="2"/>
  <c r="V3986" i="2"/>
  <c r="T3986" i="2"/>
  <c r="Q3986" i="2"/>
  <c r="R3986" i="2" s="1"/>
  <c r="O3986" i="2"/>
  <c r="P3986" i="2" s="1"/>
  <c r="X3985" i="2"/>
  <c r="V3985" i="2"/>
  <c r="T3985" i="2"/>
  <c r="Q3985" i="2"/>
  <c r="R3985" i="2" s="1"/>
  <c r="O3985" i="2"/>
  <c r="P3985" i="2" s="1"/>
  <c r="X3984" i="2"/>
  <c r="V3984" i="2"/>
  <c r="T3984" i="2"/>
  <c r="Q3984" i="2"/>
  <c r="R3984" i="2" s="1"/>
  <c r="O3984" i="2"/>
  <c r="P3984" i="2" s="1"/>
  <c r="X3983" i="2"/>
  <c r="V3983" i="2"/>
  <c r="T3983" i="2"/>
  <c r="Q3983" i="2"/>
  <c r="R3983" i="2" s="1"/>
  <c r="O3983" i="2"/>
  <c r="P3983" i="2" s="1"/>
  <c r="X3982" i="2"/>
  <c r="V3982" i="2"/>
  <c r="T3982" i="2"/>
  <c r="Q3982" i="2"/>
  <c r="R3982" i="2" s="1"/>
  <c r="O3982" i="2"/>
  <c r="P3982" i="2" s="1"/>
  <c r="X3981" i="2"/>
  <c r="V3981" i="2"/>
  <c r="T3981" i="2"/>
  <c r="Q3981" i="2"/>
  <c r="R3981" i="2" s="1"/>
  <c r="O3981" i="2"/>
  <c r="P3981" i="2" s="1"/>
  <c r="X3980" i="2"/>
  <c r="V3980" i="2"/>
  <c r="T3980" i="2"/>
  <c r="Q3980" i="2"/>
  <c r="R3980" i="2" s="1"/>
  <c r="O3980" i="2"/>
  <c r="P3980" i="2" s="1"/>
  <c r="X3979" i="2"/>
  <c r="V3979" i="2"/>
  <c r="T3979" i="2"/>
  <c r="Q3979" i="2"/>
  <c r="R3979" i="2" s="1"/>
  <c r="O3979" i="2"/>
  <c r="P3979" i="2" s="1"/>
  <c r="X3978" i="2"/>
  <c r="V3978" i="2"/>
  <c r="T3978" i="2"/>
  <c r="Q3978" i="2"/>
  <c r="R3978" i="2" s="1"/>
  <c r="O3978" i="2"/>
  <c r="P3978" i="2" s="1"/>
  <c r="X3977" i="2"/>
  <c r="V3977" i="2"/>
  <c r="T3977" i="2"/>
  <c r="Q3977" i="2"/>
  <c r="R3977" i="2" s="1"/>
  <c r="O3977" i="2"/>
  <c r="P3977" i="2" s="1"/>
  <c r="X3976" i="2"/>
  <c r="V3976" i="2"/>
  <c r="T3976" i="2"/>
  <c r="Q3976" i="2"/>
  <c r="R3976" i="2" s="1"/>
  <c r="O3976" i="2"/>
  <c r="P3976" i="2" s="1"/>
  <c r="X3975" i="2"/>
  <c r="V3975" i="2"/>
  <c r="T3975" i="2"/>
  <c r="Q3975" i="2"/>
  <c r="R3975" i="2" s="1"/>
  <c r="O3975" i="2"/>
  <c r="P3975" i="2" s="1"/>
  <c r="X3974" i="2"/>
  <c r="V3974" i="2"/>
  <c r="T3974" i="2"/>
  <c r="Q3974" i="2"/>
  <c r="R3974" i="2" s="1"/>
  <c r="O3974" i="2"/>
  <c r="P3974" i="2" s="1"/>
  <c r="X3973" i="2"/>
  <c r="V3973" i="2"/>
  <c r="T3973" i="2"/>
  <c r="Q3973" i="2"/>
  <c r="R3973" i="2" s="1"/>
  <c r="O3973" i="2"/>
  <c r="P3973" i="2" s="1"/>
  <c r="X3972" i="2"/>
  <c r="V3972" i="2"/>
  <c r="T3972" i="2"/>
  <c r="Q3972" i="2"/>
  <c r="R3972" i="2" s="1"/>
  <c r="O3972" i="2"/>
  <c r="P3972" i="2" s="1"/>
  <c r="X3971" i="2"/>
  <c r="V3971" i="2"/>
  <c r="T3971" i="2"/>
  <c r="Q3971" i="2"/>
  <c r="R3971" i="2" s="1"/>
  <c r="O3971" i="2"/>
  <c r="P3971" i="2" s="1"/>
  <c r="X3970" i="2"/>
  <c r="V3970" i="2"/>
  <c r="T3970" i="2"/>
  <c r="Q3970" i="2"/>
  <c r="R3970" i="2" s="1"/>
  <c r="O3970" i="2"/>
  <c r="P3970" i="2" s="1"/>
  <c r="X3969" i="2"/>
  <c r="V3969" i="2"/>
  <c r="T3969" i="2"/>
  <c r="Q3969" i="2"/>
  <c r="R3969" i="2" s="1"/>
  <c r="O3969" i="2"/>
  <c r="P3969" i="2" s="1"/>
  <c r="X3968" i="2"/>
  <c r="V3968" i="2"/>
  <c r="T3968" i="2"/>
  <c r="Q3968" i="2"/>
  <c r="R3968" i="2" s="1"/>
  <c r="O3968" i="2"/>
  <c r="P3968" i="2" s="1"/>
  <c r="X3967" i="2"/>
  <c r="V3967" i="2"/>
  <c r="T3967" i="2"/>
  <c r="Q3967" i="2"/>
  <c r="R3967" i="2" s="1"/>
  <c r="O3967" i="2"/>
  <c r="P3967" i="2" s="1"/>
  <c r="X3966" i="2"/>
  <c r="V3966" i="2"/>
  <c r="T3966" i="2"/>
  <c r="Q3966" i="2"/>
  <c r="R3966" i="2" s="1"/>
  <c r="O3966" i="2"/>
  <c r="P3966" i="2" s="1"/>
  <c r="X3965" i="2"/>
  <c r="V3965" i="2"/>
  <c r="T3965" i="2"/>
  <c r="Q3965" i="2"/>
  <c r="R3965" i="2" s="1"/>
  <c r="O3965" i="2"/>
  <c r="P3965" i="2" s="1"/>
  <c r="X3964" i="2"/>
  <c r="V3964" i="2"/>
  <c r="T3964" i="2"/>
  <c r="Q3964" i="2"/>
  <c r="R3964" i="2" s="1"/>
  <c r="O3964" i="2"/>
  <c r="P3964" i="2" s="1"/>
  <c r="X3963" i="2"/>
  <c r="V3963" i="2"/>
  <c r="T3963" i="2"/>
  <c r="Q3963" i="2"/>
  <c r="R3963" i="2" s="1"/>
  <c r="O3963" i="2"/>
  <c r="P3963" i="2" s="1"/>
  <c r="X3962" i="2"/>
  <c r="V3962" i="2"/>
  <c r="T3962" i="2"/>
  <c r="Q3962" i="2"/>
  <c r="R3962" i="2" s="1"/>
  <c r="O3962" i="2"/>
  <c r="P3962" i="2" s="1"/>
  <c r="X3961" i="2"/>
  <c r="V3961" i="2"/>
  <c r="T3961" i="2"/>
  <c r="Q3961" i="2"/>
  <c r="R3961" i="2" s="1"/>
  <c r="O3961" i="2"/>
  <c r="P3961" i="2" s="1"/>
  <c r="X3960" i="2"/>
  <c r="V3960" i="2"/>
  <c r="T3960" i="2"/>
  <c r="Q3960" i="2"/>
  <c r="R3960" i="2" s="1"/>
  <c r="O3960" i="2"/>
  <c r="P3960" i="2" s="1"/>
  <c r="X3959" i="2"/>
  <c r="V3959" i="2"/>
  <c r="T3959" i="2"/>
  <c r="Q3959" i="2"/>
  <c r="R3959" i="2" s="1"/>
  <c r="O3959" i="2"/>
  <c r="P3959" i="2" s="1"/>
  <c r="X3958" i="2"/>
  <c r="V3958" i="2"/>
  <c r="T3958" i="2"/>
  <c r="Q3958" i="2"/>
  <c r="R3958" i="2" s="1"/>
  <c r="O3958" i="2"/>
  <c r="P3958" i="2" s="1"/>
  <c r="X3957" i="2"/>
  <c r="V3957" i="2"/>
  <c r="T3957" i="2"/>
  <c r="Q3957" i="2"/>
  <c r="R3957" i="2" s="1"/>
  <c r="O3957" i="2"/>
  <c r="P3957" i="2" s="1"/>
  <c r="X3956" i="2"/>
  <c r="V3956" i="2"/>
  <c r="T3956" i="2"/>
  <c r="Q3956" i="2"/>
  <c r="R3956" i="2" s="1"/>
  <c r="O3956" i="2"/>
  <c r="P3956" i="2" s="1"/>
  <c r="X3955" i="2"/>
  <c r="V3955" i="2"/>
  <c r="T3955" i="2"/>
  <c r="Q3955" i="2"/>
  <c r="R3955" i="2" s="1"/>
  <c r="O3955" i="2"/>
  <c r="P3955" i="2" s="1"/>
  <c r="X3954" i="2"/>
  <c r="V3954" i="2"/>
  <c r="T3954" i="2"/>
  <c r="Q3954" i="2"/>
  <c r="R3954" i="2" s="1"/>
  <c r="O3954" i="2"/>
  <c r="P3954" i="2" s="1"/>
  <c r="X3953" i="2"/>
  <c r="V3953" i="2"/>
  <c r="T3953" i="2"/>
  <c r="Q3953" i="2"/>
  <c r="R3953" i="2" s="1"/>
  <c r="O3953" i="2"/>
  <c r="P3953" i="2" s="1"/>
  <c r="X3952" i="2"/>
  <c r="V3952" i="2"/>
  <c r="T3952" i="2"/>
  <c r="Q3952" i="2"/>
  <c r="R3952" i="2" s="1"/>
  <c r="O3952" i="2"/>
  <c r="P3952" i="2" s="1"/>
  <c r="X3951" i="2"/>
  <c r="V3951" i="2"/>
  <c r="T3951" i="2"/>
  <c r="Q3951" i="2"/>
  <c r="R3951" i="2" s="1"/>
  <c r="O3951" i="2"/>
  <c r="P3951" i="2" s="1"/>
  <c r="X3950" i="2"/>
  <c r="V3950" i="2"/>
  <c r="T3950" i="2"/>
  <c r="Q3950" i="2"/>
  <c r="R3950" i="2" s="1"/>
  <c r="O3950" i="2"/>
  <c r="P3950" i="2" s="1"/>
  <c r="X3949" i="2"/>
  <c r="V3949" i="2"/>
  <c r="T3949" i="2"/>
  <c r="Q3949" i="2"/>
  <c r="R3949" i="2" s="1"/>
  <c r="O3949" i="2"/>
  <c r="P3949" i="2" s="1"/>
  <c r="X3948" i="2"/>
  <c r="V3948" i="2"/>
  <c r="T3948" i="2"/>
  <c r="Q3948" i="2"/>
  <c r="R3948" i="2" s="1"/>
  <c r="O3948" i="2"/>
  <c r="P3948" i="2" s="1"/>
  <c r="X3947" i="2"/>
  <c r="V3947" i="2"/>
  <c r="T3947" i="2"/>
  <c r="Q3947" i="2"/>
  <c r="R3947" i="2" s="1"/>
  <c r="O3947" i="2"/>
  <c r="P3947" i="2" s="1"/>
  <c r="X3946" i="2"/>
  <c r="V3946" i="2"/>
  <c r="T3946" i="2"/>
  <c r="Q3946" i="2"/>
  <c r="R3946" i="2" s="1"/>
  <c r="O3946" i="2"/>
  <c r="P3946" i="2" s="1"/>
  <c r="X3945" i="2"/>
  <c r="V3945" i="2"/>
  <c r="T3945" i="2"/>
  <c r="Q3945" i="2"/>
  <c r="R3945" i="2" s="1"/>
  <c r="O3945" i="2"/>
  <c r="P3945" i="2" s="1"/>
  <c r="X3944" i="2"/>
  <c r="V3944" i="2"/>
  <c r="T3944" i="2"/>
  <c r="Q3944" i="2"/>
  <c r="R3944" i="2" s="1"/>
  <c r="O3944" i="2"/>
  <c r="P3944" i="2" s="1"/>
  <c r="X3943" i="2"/>
  <c r="V3943" i="2"/>
  <c r="T3943" i="2"/>
  <c r="Q3943" i="2"/>
  <c r="R3943" i="2" s="1"/>
  <c r="O3943" i="2"/>
  <c r="P3943" i="2" s="1"/>
  <c r="X3942" i="2"/>
  <c r="V3942" i="2"/>
  <c r="T3942" i="2"/>
  <c r="Q3942" i="2"/>
  <c r="R3942" i="2" s="1"/>
  <c r="O3942" i="2"/>
  <c r="P3942" i="2" s="1"/>
  <c r="X3941" i="2"/>
  <c r="V3941" i="2"/>
  <c r="T3941" i="2"/>
  <c r="Q3941" i="2"/>
  <c r="R3941" i="2" s="1"/>
  <c r="O3941" i="2"/>
  <c r="P3941" i="2" s="1"/>
  <c r="X3940" i="2"/>
  <c r="V3940" i="2"/>
  <c r="T3940" i="2"/>
  <c r="Q3940" i="2"/>
  <c r="R3940" i="2" s="1"/>
  <c r="O3940" i="2"/>
  <c r="P3940" i="2" s="1"/>
  <c r="X3939" i="2"/>
  <c r="V3939" i="2"/>
  <c r="T3939" i="2"/>
  <c r="Q3939" i="2"/>
  <c r="R3939" i="2" s="1"/>
  <c r="O3939" i="2"/>
  <c r="P3939" i="2" s="1"/>
  <c r="X3938" i="2"/>
  <c r="V3938" i="2"/>
  <c r="T3938" i="2"/>
  <c r="Q3938" i="2"/>
  <c r="R3938" i="2" s="1"/>
  <c r="O3938" i="2"/>
  <c r="P3938" i="2" s="1"/>
  <c r="X3937" i="2"/>
  <c r="V3937" i="2"/>
  <c r="T3937" i="2"/>
  <c r="Q3937" i="2"/>
  <c r="R3937" i="2" s="1"/>
  <c r="O3937" i="2"/>
  <c r="P3937" i="2" s="1"/>
  <c r="X3936" i="2"/>
  <c r="V3936" i="2"/>
  <c r="T3936" i="2"/>
  <c r="Q3936" i="2"/>
  <c r="R3936" i="2" s="1"/>
  <c r="O3936" i="2"/>
  <c r="P3936" i="2" s="1"/>
  <c r="X3935" i="2"/>
  <c r="V3935" i="2"/>
  <c r="T3935" i="2"/>
  <c r="Q3935" i="2"/>
  <c r="R3935" i="2" s="1"/>
  <c r="O3935" i="2"/>
  <c r="P3935" i="2" s="1"/>
  <c r="X3934" i="2"/>
  <c r="V3934" i="2"/>
  <c r="T3934" i="2"/>
  <c r="Q3934" i="2"/>
  <c r="R3934" i="2" s="1"/>
  <c r="O3934" i="2"/>
  <c r="P3934" i="2" s="1"/>
  <c r="X3933" i="2"/>
  <c r="V3933" i="2"/>
  <c r="T3933" i="2"/>
  <c r="Q3933" i="2"/>
  <c r="R3933" i="2" s="1"/>
  <c r="O3933" i="2"/>
  <c r="P3933" i="2" s="1"/>
  <c r="X3932" i="2"/>
  <c r="V3932" i="2"/>
  <c r="T3932" i="2"/>
  <c r="Q3932" i="2"/>
  <c r="R3932" i="2" s="1"/>
  <c r="O3932" i="2"/>
  <c r="P3932" i="2" s="1"/>
  <c r="X3931" i="2"/>
  <c r="V3931" i="2"/>
  <c r="T3931" i="2"/>
  <c r="Q3931" i="2"/>
  <c r="R3931" i="2" s="1"/>
  <c r="O3931" i="2"/>
  <c r="P3931" i="2" s="1"/>
  <c r="X3930" i="2"/>
  <c r="V3930" i="2"/>
  <c r="T3930" i="2"/>
  <c r="Q3930" i="2"/>
  <c r="R3930" i="2" s="1"/>
  <c r="O3930" i="2"/>
  <c r="P3930" i="2" s="1"/>
  <c r="X3929" i="2"/>
  <c r="V3929" i="2"/>
  <c r="T3929" i="2"/>
  <c r="Q3929" i="2"/>
  <c r="R3929" i="2" s="1"/>
  <c r="O3929" i="2"/>
  <c r="P3929" i="2" s="1"/>
  <c r="X3928" i="2"/>
  <c r="V3928" i="2"/>
  <c r="T3928" i="2"/>
  <c r="Q3928" i="2"/>
  <c r="R3928" i="2" s="1"/>
  <c r="O3928" i="2"/>
  <c r="P3928" i="2" s="1"/>
  <c r="X3927" i="2"/>
  <c r="V3927" i="2"/>
  <c r="T3927" i="2"/>
  <c r="Q3927" i="2"/>
  <c r="R3927" i="2" s="1"/>
  <c r="O3927" i="2"/>
  <c r="P3927" i="2" s="1"/>
  <c r="X3926" i="2"/>
  <c r="V3926" i="2"/>
  <c r="T3926" i="2"/>
  <c r="Q3926" i="2"/>
  <c r="R3926" i="2" s="1"/>
  <c r="O3926" i="2"/>
  <c r="P3926" i="2" s="1"/>
  <c r="X3925" i="2"/>
  <c r="V3925" i="2"/>
  <c r="T3925" i="2"/>
  <c r="Q3925" i="2"/>
  <c r="R3925" i="2" s="1"/>
  <c r="O3925" i="2"/>
  <c r="P3925" i="2" s="1"/>
  <c r="X3924" i="2"/>
  <c r="V3924" i="2"/>
  <c r="T3924" i="2"/>
  <c r="Q3924" i="2"/>
  <c r="R3924" i="2" s="1"/>
  <c r="O3924" i="2"/>
  <c r="P3924" i="2" s="1"/>
  <c r="X3923" i="2"/>
  <c r="V3923" i="2"/>
  <c r="T3923" i="2"/>
  <c r="Q3923" i="2"/>
  <c r="R3923" i="2" s="1"/>
  <c r="O3923" i="2"/>
  <c r="P3923" i="2" s="1"/>
  <c r="X3922" i="2"/>
  <c r="V3922" i="2"/>
  <c r="T3922" i="2"/>
  <c r="Q3922" i="2"/>
  <c r="R3922" i="2" s="1"/>
  <c r="O3922" i="2"/>
  <c r="P3922" i="2" s="1"/>
  <c r="X3921" i="2"/>
  <c r="V3921" i="2"/>
  <c r="T3921" i="2"/>
  <c r="Q3921" i="2"/>
  <c r="R3921" i="2" s="1"/>
  <c r="O3921" i="2"/>
  <c r="P3921" i="2" s="1"/>
  <c r="X3920" i="2"/>
  <c r="V3920" i="2"/>
  <c r="T3920" i="2"/>
  <c r="Q3920" i="2"/>
  <c r="R3920" i="2" s="1"/>
  <c r="O3920" i="2"/>
  <c r="P3920" i="2" s="1"/>
  <c r="X3919" i="2"/>
  <c r="V3919" i="2"/>
  <c r="T3919" i="2"/>
  <c r="Q3919" i="2"/>
  <c r="R3919" i="2" s="1"/>
  <c r="O3919" i="2"/>
  <c r="P3919" i="2" s="1"/>
  <c r="X3918" i="2"/>
  <c r="V3918" i="2"/>
  <c r="T3918" i="2"/>
  <c r="Q3918" i="2"/>
  <c r="R3918" i="2" s="1"/>
  <c r="O3918" i="2"/>
  <c r="P3918" i="2" s="1"/>
  <c r="X3917" i="2"/>
  <c r="V3917" i="2"/>
  <c r="T3917" i="2"/>
  <c r="Q3917" i="2"/>
  <c r="R3917" i="2" s="1"/>
  <c r="O3917" i="2"/>
  <c r="P3917" i="2" s="1"/>
  <c r="X3916" i="2"/>
  <c r="V3916" i="2"/>
  <c r="T3916" i="2"/>
  <c r="Q3916" i="2"/>
  <c r="R3916" i="2" s="1"/>
  <c r="O3916" i="2"/>
  <c r="P3916" i="2" s="1"/>
  <c r="X3915" i="2"/>
  <c r="V3915" i="2"/>
  <c r="T3915" i="2"/>
  <c r="Q3915" i="2"/>
  <c r="R3915" i="2" s="1"/>
  <c r="O3915" i="2"/>
  <c r="P3915" i="2" s="1"/>
  <c r="X3914" i="2"/>
  <c r="V3914" i="2"/>
  <c r="T3914" i="2"/>
  <c r="Q3914" i="2"/>
  <c r="R3914" i="2" s="1"/>
  <c r="O3914" i="2"/>
  <c r="P3914" i="2" s="1"/>
  <c r="X3913" i="2"/>
  <c r="V3913" i="2"/>
  <c r="T3913" i="2"/>
  <c r="Q3913" i="2"/>
  <c r="R3913" i="2" s="1"/>
  <c r="O3913" i="2"/>
  <c r="P3913" i="2" s="1"/>
  <c r="X3912" i="2"/>
  <c r="V3912" i="2"/>
  <c r="T3912" i="2"/>
  <c r="Q3912" i="2"/>
  <c r="R3912" i="2" s="1"/>
  <c r="O3912" i="2"/>
  <c r="P3912" i="2" s="1"/>
  <c r="X3911" i="2"/>
  <c r="V3911" i="2"/>
  <c r="T3911" i="2"/>
  <c r="Q3911" i="2"/>
  <c r="R3911" i="2" s="1"/>
  <c r="O3911" i="2"/>
  <c r="P3911" i="2" s="1"/>
  <c r="X3910" i="2"/>
  <c r="V3910" i="2"/>
  <c r="T3910" i="2"/>
  <c r="Q3910" i="2"/>
  <c r="R3910" i="2" s="1"/>
  <c r="O3910" i="2"/>
  <c r="P3910" i="2" s="1"/>
  <c r="X3909" i="2"/>
  <c r="V3909" i="2"/>
  <c r="T3909" i="2"/>
  <c r="Q3909" i="2"/>
  <c r="R3909" i="2" s="1"/>
  <c r="O3909" i="2"/>
  <c r="P3909" i="2" s="1"/>
  <c r="X3908" i="2"/>
  <c r="V3908" i="2"/>
  <c r="T3908" i="2"/>
  <c r="Q3908" i="2"/>
  <c r="R3908" i="2" s="1"/>
  <c r="O3908" i="2"/>
  <c r="P3908" i="2" s="1"/>
  <c r="X3907" i="2"/>
  <c r="V3907" i="2"/>
  <c r="T3907" i="2"/>
  <c r="Q3907" i="2"/>
  <c r="R3907" i="2" s="1"/>
  <c r="O3907" i="2"/>
  <c r="P3907" i="2" s="1"/>
  <c r="X3906" i="2"/>
  <c r="V3906" i="2"/>
  <c r="T3906" i="2"/>
  <c r="Q3906" i="2"/>
  <c r="R3906" i="2" s="1"/>
  <c r="O3906" i="2"/>
  <c r="P3906" i="2" s="1"/>
  <c r="X3905" i="2"/>
  <c r="V3905" i="2"/>
  <c r="T3905" i="2"/>
  <c r="Q3905" i="2"/>
  <c r="R3905" i="2" s="1"/>
  <c r="O3905" i="2"/>
  <c r="P3905" i="2" s="1"/>
  <c r="X3904" i="2"/>
  <c r="V3904" i="2"/>
  <c r="T3904" i="2"/>
  <c r="Q3904" i="2"/>
  <c r="R3904" i="2" s="1"/>
  <c r="O3904" i="2"/>
  <c r="P3904" i="2" s="1"/>
  <c r="X3903" i="2"/>
  <c r="V3903" i="2"/>
  <c r="T3903" i="2"/>
  <c r="Q3903" i="2"/>
  <c r="R3903" i="2" s="1"/>
  <c r="O3903" i="2"/>
  <c r="P3903" i="2" s="1"/>
  <c r="X3902" i="2"/>
  <c r="V3902" i="2"/>
  <c r="T3902" i="2"/>
  <c r="Q3902" i="2"/>
  <c r="R3902" i="2" s="1"/>
  <c r="O3902" i="2"/>
  <c r="P3902" i="2" s="1"/>
  <c r="X3901" i="2"/>
  <c r="V3901" i="2"/>
  <c r="T3901" i="2"/>
  <c r="Q3901" i="2"/>
  <c r="R3901" i="2" s="1"/>
  <c r="O3901" i="2"/>
  <c r="P3901" i="2" s="1"/>
  <c r="X3900" i="2"/>
  <c r="V3900" i="2"/>
  <c r="T3900" i="2"/>
  <c r="Q3900" i="2"/>
  <c r="R3900" i="2" s="1"/>
  <c r="O3900" i="2"/>
  <c r="P3900" i="2" s="1"/>
  <c r="X3899" i="2"/>
  <c r="V3899" i="2"/>
  <c r="T3899" i="2"/>
  <c r="Q3899" i="2"/>
  <c r="R3899" i="2" s="1"/>
  <c r="O3899" i="2"/>
  <c r="P3899" i="2" s="1"/>
  <c r="X3898" i="2"/>
  <c r="V3898" i="2"/>
  <c r="T3898" i="2"/>
  <c r="Q3898" i="2"/>
  <c r="R3898" i="2" s="1"/>
  <c r="O3898" i="2"/>
  <c r="P3898" i="2" s="1"/>
  <c r="X3897" i="2"/>
  <c r="V3897" i="2"/>
  <c r="T3897" i="2"/>
  <c r="Q3897" i="2"/>
  <c r="R3897" i="2" s="1"/>
  <c r="O3897" i="2"/>
  <c r="P3897" i="2" s="1"/>
  <c r="X3896" i="2"/>
  <c r="V3896" i="2"/>
  <c r="T3896" i="2"/>
  <c r="Q3896" i="2"/>
  <c r="R3896" i="2" s="1"/>
  <c r="O3896" i="2"/>
  <c r="P3896" i="2" s="1"/>
  <c r="X3895" i="2"/>
  <c r="V3895" i="2"/>
  <c r="T3895" i="2"/>
  <c r="Q3895" i="2"/>
  <c r="R3895" i="2" s="1"/>
  <c r="O3895" i="2"/>
  <c r="P3895" i="2" s="1"/>
  <c r="X3894" i="2"/>
  <c r="V3894" i="2"/>
  <c r="T3894" i="2"/>
  <c r="Q3894" i="2"/>
  <c r="R3894" i="2" s="1"/>
  <c r="O3894" i="2"/>
  <c r="P3894" i="2" s="1"/>
  <c r="X3893" i="2"/>
  <c r="V3893" i="2"/>
  <c r="T3893" i="2"/>
  <c r="Q3893" i="2"/>
  <c r="R3893" i="2" s="1"/>
  <c r="O3893" i="2"/>
  <c r="P3893" i="2" s="1"/>
  <c r="X3892" i="2"/>
  <c r="V3892" i="2"/>
  <c r="T3892" i="2"/>
  <c r="Q3892" i="2"/>
  <c r="R3892" i="2" s="1"/>
  <c r="O3892" i="2"/>
  <c r="P3892" i="2" s="1"/>
  <c r="X3891" i="2"/>
  <c r="V3891" i="2"/>
  <c r="T3891" i="2"/>
  <c r="Q3891" i="2"/>
  <c r="R3891" i="2" s="1"/>
  <c r="O3891" i="2"/>
  <c r="P3891" i="2" s="1"/>
  <c r="X3890" i="2"/>
  <c r="V3890" i="2"/>
  <c r="T3890" i="2"/>
  <c r="Q3890" i="2"/>
  <c r="R3890" i="2" s="1"/>
  <c r="O3890" i="2"/>
  <c r="P3890" i="2" s="1"/>
  <c r="X3889" i="2"/>
  <c r="V3889" i="2"/>
  <c r="T3889" i="2"/>
  <c r="Q3889" i="2"/>
  <c r="R3889" i="2" s="1"/>
  <c r="O3889" i="2"/>
  <c r="P3889" i="2" s="1"/>
  <c r="X3888" i="2"/>
  <c r="V3888" i="2"/>
  <c r="T3888" i="2"/>
  <c r="Q3888" i="2"/>
  <c r="R3888" i="2" s="1"/>
  <c r="O3888" i="2"/>
  <c r="P3888" i="2" s="1"/>
  <c r="X3887" i="2"/>
  <c r="V3887" i="2"/>
  <c r="T3887" i="2"/>
  <c r="Q3887" i="2"/>
  <c r="R3887" i="2" s="1"/>
  <c r="O3887" i="2"/>
  <c r="P3887" i="2" s="1"/>
  <c r="X3886" i="2"/>
  <c r="V3886" i="2"/>
  <c r="T3886" i="2"/>
  <c r="Q3886" i="2"/>
  <c r="R3886" i="2" s="1"/>
  <c r="O3886" i="2"/>
  <c r="P3886" i="2" s="1"/>
  <c r="X3885" i="2"/>
  <c r="V3885" i="2"/>
  <c r="T3885" i="2"/>
  <c r="Q3885" i="2"/>
  <c r="R3885" i="2" s="1"/>
  <c r="O3885" i="2"/>
  <c r="P3885" i="2" s="1"/>
  <c r="X3884" i="2"/>
  <c r="V3884" i="2"/>
  <c r="T3884" i="2"/>
  <c r="Q3884" i="2"/>
  <c r="R3884" i="2" s="1"/>
  <c r="O3884" i="2"/>
  <c r="P3884" i="2" s="1"/>
  <c r="X3883" i="2"/>
  <c r="V3883" i="2"/>
  <c r="T3883" i="2"/>
  <c r="Q3883" i="2"/>
  <c r="R3883" i="2" s="1"/>
  <c r="O3883" i="2"/>
  <c r="P3883" i="2" s="1"/>
  <c r="X3882" i="2"/>
  <c r="V3882" i="2"/>
  <c r="T3882" i="2"/>
  <c r="Q3882" i="2"/>
  <c r="R3882" i="2" s="1"/>
  <c r="O3882" i="2"/>
  <c r="P3882" i="2" s="1"/>
  <c r="X3881" i="2"/>
  <c r="V3881" i="2"/>
  <c r="T3881" i="2"/>
  <c r="Q3881" i="2"/>
  <c r="R3881" i="2" s="1"/>
  <c r="O3881" i="2"/>
  <c r="P3881" i="2" s="1"/>
  <c r="X3880" i="2"/>
  <c r="V3880" i="2"/>
  <c r="T3880" i="2"/>
  <c r="Q3880" i="2"/>
  <c r="R3880" i="2" s="1"/>
  <c r="O3880" i="2"/>
  <c r="P3880" i="2" s="1"/>
  <c r="X3879" i="2"/>
  <c r="V3879" i="2"/>
  <c r="T3879" i="2"/>
  <c r="Q3879" i="2"/>
  <c r="R3879" i="2" s="1"/>
  <c r="O3879" i="2"/>
  <c r="P3879" i="2" s="1"/>
  <c r="X3878" i="2"/>
  <c r="V3878" i="2"/>
  <c r="T3878" i="2"/>
  <c r="Q3878" i="2"/>
  <c r="R3878" i="2" s="1"/>
  <c r="O3878" i="2"/>
  <c r="P3878" i="2" s="1"/>
  <c r="X3877" i="2"/>
  <c r="V3877" i="2"/>
  <c r="T3877" i="2"/>
  <c r="Q3877" i="2"/>
  <c r="R3877" i="2" s="1"/>
  <c r="O3877" i="2"/>
  <c r="P3877" i="2" s="1"/>
  <c r="X3876" i="2"/>
  <c r="V3876" i="2"/>
  <c r="T3876" i="2"/>
  <c r="Q3876" i="2"/>
  <c r="R3876" i="2" s="1"/>
  <c r="O3876" i="2"/>
  <c r="P3876" i="2" s="1"/>
  <c r="X3875" i="2"/>
  <c r="V3875" i="2"/>
  <c r="T3875" i="2"/>
  <c r="Q3875" i="2"/>
  <c r="R3875" i="2" s="1"/>
  <c r="O3875" i="2"/>
  <c r="P3875" i="2" s="1"/>
  <c r="X3874" i="2"/>
  <c r="V3874" i="2"/>
  <c r="T3874" i="2"/>
  <c r="Q3874" i="2"/>
  <c r="R3874" i="2" s="1"/>
  <c r="O3874" i="2"/>
  <c r="P3874" i="2" s="1"/>
  <c r="X3873" i="2"/>
  <c r="V3873" i="2"/>
  <c r="T3873" i="2"/>
  <c r="Q3873" i="2"/>
  <c r="R3873" i="2" s="1"/>
  <c r="O3873" i="2"/>
  <c r="P3873" i="2" s="1"/>
  <c r="X3872" i="2"/>
  <c r="V3872" i="2"/>
  <c r="T3872" i="2"/>
  <c r="Q3872" i="2"/>
  <c r="R3872" i="2" s="1"/>
  <c r="O3872" i="2"/>
  <c r="P3872" i="2" s="1"/>
  <c r="X3871" i="2"/>
  <c r="V3871" i="2"/>
  <c r="T3871" i="2"/>
  <c r="Q3871" i="2"/>
  <c r="R3871" i="2" s="1"/>
  <c r="O3871" i="2"/>
  <c r="P3871" i="2" s="1"/>
  <c r="X3870" i="2"/>
  <c r="V3870" i="2"/>
  <c r="T3870" i="2"/>
  <c r="Q3870" i="2"/>
  <c r="R3870" i="2" s="1"/>
  <c r="O3870" i="2"/>
  <c r="P3870" i="2" s="1"/>
  <c r="X3869" i="2"/>
  <c r="V3869" i="2"/>
  <c r="T3869" i="2"/>
  <c r="Q3869" i="2"/>
  <c r="R3869" i="2" s="1"/>
  <c r="O3869" i="2"/>
  <c r="P3869" i="2" s="1"/>
  <c r="X3868" i="2"/>
  <c r="V3868" i="2"/>
  <c r="T3868" i="2"/>
  <c r="Q3868" i="2"/>
  <c r="R3868" i="2" s="1"/>
  <c r="O3868" i="2"/>
  <c r="P3868" i="2" s="1"/>
  <c r="X3867" i="2"/>
  <c r="V3867" i="2"/>
  <c r="T3867" i="2"/>
  <c r="Q3867" i="2"/>
  <c r="R3867" i="2" s="1"/>
  <c r="O3867" i="2"/>
  <c r="P3867" i="2" s="1"/>
  <c r="X3866" i="2"/>
  <c r="V3866" i="2"/>
  <c r="T3866" i="2"/>
  <c r="Q3866" i="2"/>
  <c r="R3866" i="2" s="1"/>
  <c r="O3866" i="2"/>
  <c r="P3866" i="2" s="1"/>
  <c r="X3865" i="2"/>
  <c r="V3865" i="2"/>
  <c r="T3865" i="2"/>
  <c r="Q3865" i="2"/>
  <c r="R3865" i="2" s="1"/>
  <c r="O3865" i="2"/>
  <c r="P3865" i="2" s="1"/>
  <c r="X3864" i="2"/>
  <c r="V3864" i="2"/>
  <c r="T3864" i="2"/>
  <c r="Q3864" i="2"/>
  <c r="R3864" i="2" s="1"/>
  <c r="O3864" i="2"/>
  <c r="P3864" i="2" s="1"/>
  <c r="X3863" i="2"/>
  <c r="V3863" i="2"/>
  <c r="T3863" i="2"/>
  <c r="Q3863" i="2"/>
  <c r="R3863" i="2" s="1"/>
  <c r="O3863" i="2"/>
  <c r="P3863" i="2" s="1"/>
  <c r="X3862" i="2"/>
  <c r="V3862" i="2"/>
  <c r="T3862" i="2"/>
  <c r="Q3862" i="2"/>
  <c r="R3862" i="2" s="1"/>
  <c r="O3862" i="2"/>
  <c r="P3862" i="2" s="1"/>
  <c r="X3861" i="2"/>
  <c r="V3861" i="2"/>
  <c r="T3861" i="2"/>
  <c r="Q3861" i="2"/>
  <c r="R3861" i="2" s="1"/>
  <c r="O3861" i="2"/>
  <c r="P3861" i="2" s="1"/>
  <c r="X3860" i="2"/>
  <c r="V3860" i="2"/>
  <c r="T3860" i="2"/>
  <c r="Q3860" i="2"/>
  <c r="R3860" i="2" s="1"/>
  <c r="O3860" i="2"/>
  <c r="P3860" i="2" s="1"/>
  <c r="X3859" i="2"/>
  <c r="V3859" i="2"/>
  <c r="T3859" i="2"/>
  <c r="Q3859" i="2"/>
  <c r="R3859" i="2" s="1"/>
  <c r="O3859" i="2"/>
  <c r="P3859" i="2" s="1"/>
  <c r="X3858" i="2"/>
  <c r="V3858" i="2"/>
  <c r="T3858" i="2"/>
  <c r="Q3858" i="2"/>
  <c r="R3858" i="2" s="1"/>
  <c r="O3858" i="2"/>
  <c r="P3858" i="2" s="1"/>
  <c r="X3857" i="2"/>
  <c r="V3857" i="2"/>
  <c r="T3857" i="2"/>
  <c r="Q3857" i="2"/>
  <c r="R3857" i="2" s="1"/>
  <c r="O3857" i="2"/>
  <c r="P3857" i="2" s="1"/>
  <c r="X3856" i="2"/>
  <c r="V3856" i="2"/>
  <c r="T3856" i="2"/>
  <c r="Q3856" i="2"/>
  <c r="R3856" i="2" s="1"/>
  <c r="O3856" i="2"/>
  <c r="P3856" i="2" s="1"/>
  <c r="X3855" i="2"/>
  <c r="V3855" i="2"/>
  <c r="T3855" i="2"/>
  <c r="Q3855" i="2"/>
  <c r="R3855" i="2" s="1"/>
  <c r="O3855" i="2"/>
  <c r="P3855" i="2" s="1"/>
  <c r="X3854" i="2"/>
  <c r="V3854" i="2"/>
  <c r="T3854" i="2"/>
  <c r="Q3854" i="2"/>
  <c r="R3854" i="2" s="1"/>
  <c r="O3854" i="2"/>
  <c r="P3854" i="2" s="1"/>
  <c r="X3853" i="2"/>
  <c r="V3853" i="2"/>
  <c r="T3853" i="2"/>
  <c r="Q3853" i="2"/>
  <c r="R3853" i="2" s="1"/>
  <c r="O3853" i="2"/>
  <c r="P3853" i="2" s="1"/>
  <c r="X3852" i="2"/>
  <c r="V3852" i="2"/>
  <c r="T3852" i="2"/>
  <c r="Q3852" i="2"/>
  <c r="R3852" i="2" s="1"/>
  <c r="O3852" i="2"/>
  <c r="P3852" i="2" s="1"/>
  <c r="X3851" i="2"/>
  <c r="V3851" i="2"/>
  <c r="T3851" i="2"/>
  <c r="Q3851" i="2"/>
  <c r="R3851" i="2" s="1"/>
  <c r="O3851" i="2"/>
  <c r="P3851" i="2" s="1"/>
  <c r="X3850" i="2"/>
  <c r="V3850" i="2"/>
  <c r="T3850" i="2"/>
  <c r="Q3850" i="2"/>
  <c r="R3850" i="2" s="1"/>
  <c r="O3850" i="2"/>
  <c r="P3850" i="2" s="1"/>
  <c r="X3849" i="2"/>
  <c r="V3849" i="2"/>
  <c r="T3849" i="2"/>
  <c r="Q3849" i="2"/>
  <c r="R3849" i="2" s="1"/>
  <c r="O3849" i="2"/>
  <c r="P3849" i="2" s="1"/>
  <c r="X3848" i="2"/>
  <c r="V3848" i="2"/>
  <c r="T3848" i="2"/>
  <c r="Q3848" i="2"/>
  <c r="R3848" i="2" s="1"/>
  <c r="O3848" i="2"/>
  <c r="P3848" i="2" s="1"/>
  <c r="X3847" i="2"/>
  <c r="V3847" i="2"/>
  <c r="T3847" i="2"/>
  <c r="Q3847" i="2"/>
  <c r="R3847" i="2" s="1"/>
  <c r="O3847" i="2"/>
  <c r="P3847" i="2" s="1"/>
  <c r="X3846" i="2"/>
  <c r="V3846" i="2"/>
  <c r="T3846" i="2"/>
  <c r="Q3846" i="2"/>
  <c r="R3846" i="2" s="1"/>
  <c r="O3846" i="2"/>
  <c r="P3846" i="2" s="1"/>
  <c r="X3845" i="2"/>
  <c r="V3845" i="2"/>
  <c r="T3845" i="2"/>
  <c r="Q3845" i="2"/>
  <c r="R3845" i="2" s="1"/>
  <c r="O3845" i="2"/>
  <c r="P3845" i="2" s="1"/>
  <c r="X3844" i="2"/>
  <c r="V3844" i="2"/>
  <c r="T3844" i="2"/>
  <c r="Q3844" i="2"/>
  <c r="R3844" i="2" s="1"/>
  <c r="O3844" i="2"/>
  <c r="P3844" i="2" s="1"/>
  <c r="X3843" i="2"/>
  <c r="V3843" i="2"/>
  <c r="T3843" i="2"/>
  <c r="Q3843" i="2"/>
  <c r="R3843" i="2" s="1"/>
  <c r="O3843" i="2"/>
  <c r="P3843" i="2" s="1"/>
  <c r="X3842" i="2"/>
  <c r="V3842" i="2"/>
  <c r="T3842" i="2"/>
  <c r="Q3842" i="2"/>
  <c r="R3842" i="2" s="1"/>
  <c r="O3842" i="2"/>
  <c r="P3842" i="2" s="1"/>
  <c r="X3841" i="2"/>
  <c r="V3841" i="2"/>
  <c r="T3841" i="2"/>
  <c r="Q3841" i="2"/>
  <c r="R3841" i="2" s="1"/>
  <c r="O3841" i="2"/>
  <c r="P3841" i="2" s="1"/>
  <c r="X3840" i="2"/>
  <c r="V3840" i="2"/>
  <c r="T3840" i="2"/>
  <c r="Q3840" i="2"/>
  <c r="R3840" i="2" s="1"/>
  <c r="O3840" i="2"/>
  <c r="P3840" i="2" s="1"/>
  <c r="X3839" i="2"/>
  <c r="V3839" i="2"/>
  <c r="T3839" i="2"/>
  <c r="Q3839" i="2"/>
  <c r="R3839" i="2" s="1"/>
  <c r="O3839" i="2"/>
  <c r="P3839" i="2" s="1"/>
  <c r="X3838" i="2"/>
  <c r="V3838" i="2"/>
  <c r="T3838" i="2"/>
  <c r="Q3838" i="2"/>
  <c r="R3838" i="2" s="1"/>
  <c r="O3838" i="2"/>
  <c r="P3838" i="2" s="1"/>
  <c r="X3837" i="2"/>
  <c r="V3837" i="2"/>
  <c r="T3837" i="2"/>
  <c r="Q3837" i="2"/>
  <c r="R3837" i="2" s="1"/>
  <c r="O3837" i="2"/>
  <c r="P3837" i="2" s="1"/>
  <c r="X3836" i="2"/>
  <c r="V3836" i="2"/>
  <c r="T3836" i="2"/>
  <c r="Q3836" i="2"/>
  <c r="R3836" i="2" s="1"/>
  <c r="O3836" i="2"/>
  <c r="P3836" i="2" s="1"/>
  <c r="X3835" i="2"/>
  <c r="V3835" i="2"/>
  <c r="T3835" i="2"/>
  <c r="Q3835" i="2"/>
  <c r="R3835" i="2" s="1"/>
  <c r="O3835" i="2"/>
  <c r="P3835" i="2" s="1"/>
  <c r="X3834" i="2"/>
  <c r="V3834" i="2"/>
  <c r="T3834" i="2"/>
  <c r="Q3834" i="2"/>
  <c r="R3834" i="2" s="1"/>
  <c r="O3834" i="2"/>
  <c r="P3834" i="2" s="1"/>
  <c r="X3833" i="2"/>
  <c r="V3833" i="2"/>
  <c r="T3833" i="2"/>
  <c r="Q3833" i="2"/>
  <c r="R3833" i="2" s="1"/>
  <c r="O3833" i="2"/>
  <c r="P3833" i="2" s="1"/>
  <c r="X3832" i="2"/>
  <c r="V3832" i="2"/>
  <c r="T3832" i="2"/>
  <c r="Q3832" i="2"/>
  <c r="R3832" i="2" s="1"/>
  <c r="O3832" i="2"/>
  <c r="P3832" i="2" s="1"/>
  <c r="X3831" i="2"/>
  <c r="V3831" i="2"/>
  <c r="T3831" i="2"/>
  <c r="Q3831" i="2"/>
  <c r="R3831" i="2" s="1"/>
  <c r="O3831" i="2"/>
  <c r="P3831" i="2" s="1"/>
  <c r="X3830" i="2"/>
  <c r="V3830" i="2"/>
  <c r="T3830" i="2"/>
  <c r="Q3830" i="2"/>
  <c r="R3830" i="2" s="1"/>
  <c r="O3830" i="2"/>
  <c r="P3830" i="2" s="1"/>
  <c r="X3829" i="2"/>
  <c r="V3829" i="2"/>
  <c r="T3829" i="2"/>
  <c r="Q3829" i="2"/>
  <c r="R3829" i="2" s="1"/>
  <c r="O3829" i="2"/>
  <c r="P3829" i="2" s="1"/>
  <c r="X3828" i="2"/>
  <c r="V3828" i="2"/>
  <c r="T3828" i="2"/>
  <c r="Q3828" i="2"/>
  <c r="R3828" i="2" s="1"/>
  <c r="O3828" i="2"/>
  <c r="P3828" i="2" s="1"/>
  <c r="X3827" i="2"/>
  <c r="V3827" i="2"/>
  <c r="T3827" i="2"/>
  <c r="Q3827" i="2"/>
  <c r="R3827" i="2" s="1"/>
  <c r="O3827" i="2"/>
  <c r="P3827" i="2" s="1"/>
  <c r="X3826" i="2"/>
  <c r="V3826" i="2"/>
  <c r="T3826" i="2"/>
  <c r="Q3826" i="2"/>
  <c r="R3826" i="2" s="1"/>
  <c r="O3826" i="2"/>
  <c r="P3826" i="2" s="1"/>
  <c r="X3825" i="2"/>
  <c r="V3825" i="2"/>
  <c r="T3825" i="2"/>
  <c r="Q3825" i="2"/>
  <c r="R3825" i="2" s="1"/>
  <c r="O3825" i="2"/>
  <c r="P3825" i="2" s="1"/>
  <c r="X3824" i="2"/>
  <c r="V3824" i="2"/>
  <c r="T3824" i="2"/>
  <c r="Q3824" i="2"/>
  <c r="R3824" i="2" s="1"/>
  <c r="O3824" i="2"/>
  <c r="P3824" i="2" s="1"/>
  <c r="X3823" i="2"/>
  <c r="V3823" i="2"/>
  <c r="T3823" i="2"/>
  <c r="Q3823" i="2"/>
  <c r="R3823" i="2" s="1"/>
  <c r="O3823" i="2"/>
  <c r="P3823" i="2" s="1"/>
  <c r="X3822" i="2"/>
  <c r="V3822" i="2"/>
  <c r="T3822" i="2"/>
  <c r="Q3822" i="2"/>
  <c r="R3822" i="2" s="1"/>
  <c r="O3822" i="2"/>
  <c r="P3822" i="2" s="1"/>
  <c r="X3821" i="2"/>
  <c r="V3821" i="2"/>
  <c r="T3821" i="2"/>
  <c r="Q3821" i="2"/>
  <c r="R3821" i="2" s="1"/>
  <c r="O3821" i="2"/>
  <c r="P3821" i="2" s="1"/>
  <c r="X3820" i="2"/>
  <c r="V3820" i="2"/>
  <c r="T3820" i="2"/>
  <c r="Q3820" i="2"/>
  <c r="R3820" i="2" s="1"/>
  <c r="O3820" i="2"/>
  <c r="P3820" i="2" s="1"/>
  <c r="X3819" i="2"/>
  <c r="V3819" i="2"/>
  <c r="T3819" i="2"/>
  <c r="Q3819" i="2"/>
  <c r="R3819" i="2" s="1"/>
  <c r="O3819" i="2"/>
  <c r="P3819" i="2" s="1"/>
  <c r="X3818" i="2"/>
  <c r="V3818" i="2"/>
  <c r="T3818" i="2"/>
  <c r="Q3818" i="2"/>
  <c r="R3818" i="2" s="1"/>
  <c r="O3818" i="2"/>
  <c r="P3818" i="2" s="1"/>
  <c r="X3817" i="2"/>
  <c r="V3817" i="2"/>
  <c r="T3817" i="2"/>
  <c r="Q3817" i="2"/>
  <c r="R3817" i="2" s="1"/>
  <c r="O3817" i="2"/>
  <c r="P3817" i="2" s="1"/>
  <c r="X3816" i="2"/>
  <c r="V3816" i="2"/>
  <c r="T3816" i="2"/>
  <c r="Q3816" i="2"/>
  <c r="R3816" i="2" s="1"/>
  <c r="O3816" i="2"/>
  <c r="P3816" i="2" s="1"/>
  <c r="X3815" i="2"/>
  <c r="V3815" i="2"/>
  <c r="T3815" i="2"/>
  <c r="Q3815" i="2"/>
  <c r="R3815" i="2" s="1"/>
  <c r="O3815" i="2"/>
  <c r="P3815" i="2" s="1"/>
  <c r="X3814" i="2"/>
  <c r="V3814" i="2"/>
  <c r="T3814" i="2"/>
  <c r="Q3814" i="2"/>
  <c r="R3814" i="2" s="1"/>
  <c r="O3814" i="2"/>
  <c r="P3814" i="2" s="1"/>
  <c r="X3813" i="2"/>
  <c r="V3813" i="2"/>
  <c r="T3813" i="2"/>
  <c r="Q3813" i="2"/>
  <c r="R3813" i="2" s="1"/>
  <c r="O3813" i="2"/>
  <c r="P3813" i="2" s="1"/>
  <c r="X3812" i="2"/>
  <c r="V3812" i="2"/>
  <c r="T3812" i="2"/>
  <c r="Q3812" i="2"/>
  <c r="R3812" i="2" s="1"/>
  <c r="O3812" i="2"/>
  <c r="P3812" i="2" s="1"/>
  <c r="X3811" i="2"/>
  <c r="V3811" i="2"/>
  <c r="T3811" i="2"/>
  <c r="Q3811" i="2"/>
  <c r="R3811" i="2" s="1"/>
  <c r="O3811" i="2"/>
  <c r="P3811" i="2" s="1"/>
  <c r="X3810" i="2"/>
  <c r="V3810" i="2"/>
  <c r="T3810" i="2"/>
  <c r="Q3810" i="2"/>
  <c r="R3810" i="2" s="1"/>
  <c r="O3810" i="2"/>
  <c r="P3810" i="2" s="1"/>
  <c r="X3809" i="2"/>
  <c r="V3809" i="2"/>
  <c r="T3809" i="2"/>
  <c r="Q3809" i="2"/>
  <c r="R3809" i="2" s="1"/>
  <c r="O3809" i="2"/>
  <c r="P3809" i="2" s="1"/>
  <c r="X3808" i="2"/>
  <c r="V3808" i="2"/>
  <c r="T3808" i="2"/>
  <c r="Q3808" i="2"/>
  <c r="R3808" i="2" s="1"/>
  <c r="O3808" i="2"/>
  <c r="P3808" i="2" s="1"/>
  <c r="X3807" i="2"/>
  <c r="V3807" i="2"/>
  <c r="T3807" i="2"/>
  <c r="Q3807" i="2"/>
  <c r="R3807" i="2" s="1"/>
  <c r="O3807" i="2"/>
  <c r="P3807" i="2" s="1"/>
  <c r="X3806" i="2"/>
  <c r="V3806" i="2"/>
  <c r="T3806" i="2"/>
  <c r="Q3806" i="2"/>
  <c r="R3806" i="2" s="1"/>
  <c r="O3806" i="2"/>
  <c r="P3806" i="2" s="1"/>
  <c r="X3805" i="2"/>
  <c r="V3805" i="2"/>
  <c r="T3805" i="2"/>
  <c r="Q3805" i="2"/>
  <c r="R3805" i="2" s="1"/>
  <c r="O3805" i="2"/>
  <c r="P3805" i="2" s="1"/>
  <c r="X3804" i="2"/>
  <c r="V3804" i="2"/>
  <c r="T3804" i="2"/>
  <c r="Q3804" i="2"/>
  <c r="R3804" i="2" s="1"/>
  <c r="O3804" i="2"/>
  <c r="P3804" i="2" s="1"/>
  <c r="X3803" i="2"/>
  <c r="V3803" i="2"/>
  <c r="T3803" i="2"/>
  <c r="Q3803" i="2"/>
  <c r="R3803" i="2" s="1"/>
  <c r="O3803" i="2"/>
  <c r="P3803" i="2" s="1"/>
  <c r="X3802" i="2"/>
  <c r="V3802" i="2"/>
  <c r="T3802" i="2"/>
  <c r="Q3802" i="2"/>
  <c r="R3802" i="2" s="1"/>
  <c r="O3802" i="2"/>
  <c r="P3802" i="2" s="1"/>
  <c r="X3801" i="2"/>
  <c r="V3801" i="2"/>
  <c r="T3801" i="2"/>
  <c r="Q3801" i="2"/>
  <c r="R3801" i="2" s="1"/>
  <c r="O3801" i="2"/>
  <c r="P3801" i="2" s="1"/>
  <c r="X3800" i="2"/>
  <c r="V3800" i="2"/>
  <c r="T3800" i="2"/>
  <c r="Q3800" i="2"/>
  <c r="R3800" i="2" s="1"/>
  <c r="O3800" i="2"/>
  <c r="P3800" i="2" s="1"/>
  <c r="X3799" i="2"/>
  <c r="V3799" i="2"/>
  <c r="T3799" i="2"/>
  <c r="Q3799" i="2"/>
  <c r="R3799" i="2" s="1"/>
  <c r="O3799" i="2"/>
  <c r="P3799" i="2" s="1"/>
  <c r="X3798" i="2"/>
  <c r="V3798" i="2"/>
  <c r="T3798" i="2"/>
  <c r="Q3798" i="2"/>
  <c r="R3798" i="2" s="1"/>
  <c r="O3798" i="2"/>
  <c r="P3798" i="2" s="1"/>
  <c r="Z3797" i="2"/>
  <c r="X3797" i="2"/>
  <c r="V3797" i="2"/>
  <c r="T3797" i="2"/>
  <c r="Q3797" i="2"/>
  <c r="R3797" i="2" s="1"/>
  <c r="O3797" i="2"/>
  <c r="P3797" i="2" s="1"/>
  <c r="X3796" i="2"/>
  <c r="V3796" i="2"/>
  <c r="T3796" i="2"/>
  <c r="Q3796" i="2"/>
  <c r="R3796" i="2" s="1"/>
  <c r="O3796" i="2"/>
  <c r="P3796" i="2" s="1"/>
  <c r="X3795" i="2"/>
  <c r="V3795" i="2"/>
  <c r="T3795" i="2"/>
  <c r="Q3795" i="2"/>
  <c r="R3795" i="2" s="1"/>
  <c r="O3795" i="2"/>
  <c r="P3795" i="2" s="1"/>
  <c r="X3794" i="2"/>
  <c r="V3794" i="2"/>
  <c r="T3794" i="2"/>
  <c r="Q3794" i="2"/>
  <c r="R3794" i="2" s="1"/>
  <c r="O3794" i="2"/>
  <c r="P3794" i="2" s="1"/>
  <c r="X3793" i="2"/>
  <c r="V3793" i="2"/>
  <c r="T3793" i="2"/>
  <c r="Q3793" i="2"/>
  <c r="R3793" i="2" s="1"/>
  <c r="O3793" i="2"/>
  <c r="P3793" i="2" s="1"/>
  <c r="X3792" i="2"/>
  <c r="V3792" i="2"/>
  <c r="T3792" i="2"/>
  <c r="Q3792" i="2"/>
  <c r="R3792" i="2" s="1"/>
  <c r="O3792" i="2"/>
  <c r="P3792" i="2" s="1"/>
  <c r="X3791" i="2"/>
  <c r="V3791" i="2"/>
  <c r="T3791" i="2"/>
  <c r="Q3791" i="2"/>
  <c r="R3791" i="2" s="1"/>
  <c r="O3791" i="2"/>
  <c r="P3791" i="2" s="1"/>
  <c r="X3790" i="2"/>
  <c r="V3790" i="2"/>
  <c r="T3790" i="2"/>
  <c r="Q3790" i="2"/>
  <c r="R3790" i="2" s="1"/>
  <c r="O3790" i="2"/>
  <c r="P3790" i="2" s="1"/>
  <c r="X3789" i="2"/>
  <c r="V3789" i="2"/>
  <c r="T3789" i="2"/>
  <c r="Q3789" i="2"/>
  <c r="R3789" i="2" s="1"/>
  <c r="O3789" i="2"/>
  <c r="P3789" i="2" s="1"/>
  <c r="X3788" i="2"/>
  <c r="V3788" i="2"/>
  <c r="T3788" i="2"/>
  <c r="Q3788" i="2"/>
  <c r="R3788" i="2" s="1"/>
  <c r="O3788" i="2"/>
  <c r="P3788" i="2" s="1"/>
  <c r="X3787" i="2"/>
  <c r="V3787" i="2"/>
  <c r="T3787" i="2"/>
  <c r="Q3787" i="2"/>
  <c r="R3787" i="2" s="1"/>
  <c r="O3787" i="2"/>
  <c r="P3787" i="2" s="1"/>
  <c r="X3786" i="2"/>
  <c r="V3786" i="2"/>
  <c r="T3786" i="2"/>
  <c r="Q3786" i="2"/>
  <c r="R3786" i="2" s="1"/>
  <c r="O3786" i="2"/>
  <c r="P3786" i="2" s="1"/>
  <c r="X3785" i="2"/>
  <c r="V3785" i="2"/>
  <c r="T3785" i="2"/>
  <c r="Q3785" i="2"/>
  <c r="R3785" i="2" s="1"/>
  <c r="O3785" i="2"/>
  <c r="P3785" i="2" s="1"/>
  <c r="X3784" i="2"/>
  <c r="V3784" i="2"/>
  <c r="T3784" i="2"/>
  <c r="Q3784" i="2"/>
  <c r="R3784" i="2" s="1"/>
  <c r="O3784" i="2"/>
  <c r="P3784" i="2" s="1"/>
  <c r="X3783" i="2"/>
  <c r="V3783" i="2"/>
  <c r="T3783" i="2"/>
  <c r="Q3783" i="2"/>
  <c r="R3783" i="2" s="1"/>
  <c r="O3783" i="2"/>
  <c r="P3783" i="2" s="1"/>
  <c r="X3782" i="2"/>
  <c r="V3782" i="2"/>
  <c r="T3782" i="2"/>
  <c r="Q3782" i="2"/>
  <c r="R3782" i="2" s="1"/>
  <c r="O3782" i="2"/>
  <c r="P3782" i="2" s="1"/>
  <c r="X3781" i="2"/>
  <c r="V3781" i="2"/>
  <c r="T3781" i="2"/>
  <c r="Q3781" i="2"/>
  <c r="R3781" i="2" s="1"/>
  <c r="O3781" i="2"/>
  <c r="P3781" i="2" s="1"/>
  <c r="X3780" i="2"/>
  <c r="V3780" i="2"/>
  <c r="T3780" i="2"/>
  <c r="Q3780" i="2"/>
  <c r="R3780" i="2" s="1"/>
  <c r="O3780" i="2"/>
  <c r="P3780" i="2" s="1"/>
  <c r="X3779" i="2"/>
  <c r="V3779" i="2"/>
  <c r="T3779" i="2"/>
  <c r="Q3779" i="2"/>
  <c r="R3779" i="2" s="1"/>
  <c r="O3779" i="2"/>
  <c r="P3779" i="2" s="1"/>
  <c r="X3778" i="2"/>
  <c r="V3778" i="2"/>
  <c r="T3778" i="2"/>
  <c r="Q3778" i="2"/>
  <c r="R3778" i="2" s="1"/>
  <c r="O3778" i="2"/>
  <c r="P3778" i="2" s="1"/>
  <c r="X3777" i="2"/>
  <c r="V3777" i="2"/>
  <c r="T3777" i="2"/>
  <c r="Q3777" i="2"/>
  <c r="R3777" i="2" s="1"/>
  <c r="O3777" i="2"/>
  <c r="P3777" i="2" s="1"/>
  <c r="X3776" i="2"/>
  <c r="V3776" i="2"/>
  <c r="T3776" i="2"/>
  <c r="Q3776" i="2"/>
  <c r="R3776" i="2" s="1"/>
  <c r="O3776" i="2"/>
  <c r="P3776" i="2" s="1"/>
  <c r="X3775" i="2"/>
  <c r="V3775" i="2"/>
  <c r="T3775" i="2"/>
  <c r="Q3775" i="2"/>
  <c r="R3775" i="2" s="1"/>
  <c r="O3775" i="2"/>
  <c r="P3775" i="2" s="1"/>
  <c r="X3774" i="2"/>
  <c r="V3774" i="2"/>
  <c r="T3774" i="2"/>
  <c r="Q3774" i="2"/>
  <c r="R3774" i="2" s="1"/>
  <c r="O3774" i="2"/>
  <c r="P3774" i="2" s="1"/>
  <c r="X3773" i="2"/>
  <c r="V3773" i="2"/>
  <c r="T3773" i="2"/>
  <c r="Q3773" i="2"/>
  <c r="R3773" i="2" s="1"/>
  <c r="O3773" i="2"/>
  <c r="P3773" i="2" s="1"/>
  <c r="X3772" i="2"/>
  <c r="V3772" i="2"/>
  <c r="T3772" i="2"/>
  <c r="Q3772" i="2"/>
  <c r="R3772" i="2" s="1"/>
  <c r="O3772" i="2"/>
  <c r="P3772" i="2" s="1"/>
  <c r="X3771" i="2"/>
  <c r="V3771" i="2"/>
  <c r="T3771" i="2"/>
  <c r="Q3771" i="2"/>
  <c r="R3771" i="2" s="1"/>
  <c r="O3771" i="2"/>
  <c r="P3771" i="2" s="1"/>
  <c r="X3770" i="2"/>
  <c r="V3770" i="2"/>
  <c r="T3770" i="2"/>
  <c r="Q3770" i="2"/>
  <c r="R3770" i="2" s="1"/>
  <c r="O3770" i="2"/>
  <c r="P3770" i="2" s="1"/>
  <c r="X3769" i="2"/>
  <c r="V3769" i="2"/>
  <c r="T3769" i="2"/>
  <c r="Q3769" i="2"/>
  <c r="R3769" i="2" s="1"/>
  <c r="O3769" i="2"/>
  <c r="P3769" i="2" s="1"/>
  <c r="X3768" i="2"/>
  <c r="V3768" i="2"/>
  <c r="T3768" i="2"/>
  <c r="Q3768" i="2"/>
  <c r="R3768" i="2" s="1"/>
  <c r="O3768" i="2"/>
  <c r="P3768" i="2" s="1"/>
  <c r="X3767" i="2"/>
  <c r="V3767" i="2"/>
  <c r="T3767" i="2"/>
  <c r="Q3767" i="2"/>
  <c r="R3767" i="2" s="1"/>
  <c r="O3767" i="2"/>
  <c r="P3767" i="2" s="1"/>
  <c r="X3766" i="2"/>
  <c r="V3766" i="2"/>
  <c r="T3766" i="2"/>
  <c r="Q3766" i="2"/>
  <c r="R3766" i="2" s="1"/>
  <c r="O3766" i="2"/>
  <c r="P3766" i="2" s="1"/>
  <c r="X3765" i="2"/>
  <c r="V3765" i="2"/>
  <c r="T3765" i="2"/>
  <c r="Q3765" i="2"/>
  <c r="R3765" i="2" s="1"/>
  <c r="O3765" i="2"/>
  <c r="P3765" i="2" s="1"/>
  <c r="X3764" i="2"/>
  <c r="V3764" i="2"/>
  <c r="T3764" i="2"/>
  <c r="Q3764" i="2"/>
  <c r="R3764" i="2" s="1"/>
  <c r="O3764" i="2"/>
  <c r="P3764" i="2" s="1"/>
  <c r="X3763" i="2"/>
  <c r="V3763" i="2"/>
  <c r="T3763" i="2"/>
  <c r="Q3763" i="2"/>
  <c r="R3763" i="2" s="1"/>
  <c r="O3763" i="2"/>
  <c r="P3763" i="2" s="1"/>
  <c r="X3762" i="2"/>
  <c r="V3762" i="2"/>
  <c r="T3762" i="2"/>
  <c r="Q3762" i="2"/>
  <c r="R3762" i="2" s="1"/>
  <c r="O3762" i="2"/>
  <c r="P3762" i="2" s="1"/>
  <c r="X3761" i="2"/>
  <c r="V3761" i="2"/>
  <c r="T3761" i="2"/>
  <c r="Q3761" i="2"/>
  <c r="R3761" i="2" s="1"/>
  <c r="O3761" i="2"/>
  <c r="P3761" i="2" s="1"/>
  <c r="X3760" i="2"/>
  <c r="V3760" i="2"/>
  <c r="T3760" i="2"/>
  <c r="Q3760" i="2"/>
  <c r="R3760" i="2" s="1"/>
  <c r="O3760" i="2"/>
  <c r="P3760" i="2" s="1"/>
  <c r="X3759" i="2"/>
  <c r="V3759" i="2"/>
  <c r="T3759" i="2"/>
  <c r="Q3759" i="2"/>
  <c r="R3759" i="2" s="1"/>
  <c r="O3759" i="2"/>
  <c r="P3759" i="2" s="1"/>
  <c r="X3758" i="2"/>
  <c r="V3758" i="2"/>
  <c r="T3758" i="2"/>
  <c r="Q3758" i="2"/>
  <c r="R3758" i="2" s="1"/>
  <c r="O3758" i="2"/>
  <c r="P3758" i="2" s="1"/>
  <c r="X3757" i="2"/>
  <c r="V3757" i="2"/>
  <c r="T3757" i="2"/>
  <c r="Q3757" i="2"/>
  <c r="R3757" i="2" s="1"/>
  <c r="O3757" i="2"/>
  <c r="P3757" i="2" s="1"/>
  <c r="X3756" i="2"/>
  <c r="V3756" i="2"/>
  <c r="T3756" i="2"/>
  <c r="Q3756" i="2"/>
  <c r="R3756" i="2" s="1"/>
  <c r="O3756" i="2"/>
  <c r="P3756" i="2" s="1"/>
  <c r="X3755" i="2"/>
  <c r="V3755" i="2"/>
  <c r="T3755" i="2"/>
  <c r="Q3755" i="2"/>
  <c r="R3755" i="2" s="1"/>
  <c r="O3755" i="2"/>
  <c r="P3755" i="2" s="1"/>
  <c r="X3754" i="2"/>
  <c r="V3754" i="2"/>
  <c r="T3754" i="2"/>
  <c r="Q3754" i="2"/>
  <c r="R3754" i="2" s="1"/>
  <c r="O3754" i="2"/>
  <c r="P3754" i="2" s="1"/>
  <c r="X3753" i="2"/>
  <c r="V3753" i="2"/>
  <c r="T3753" i="2"/>
  <c r="Q3753" i="2"/>
  <c r="R3753" i="2" s="1"/>
  <c r="O3753" i="2"/>
  <c r="P3753" i="2" s="1"/>
  <c r="X3752" i="2"/>
  <c r="V3752" i="2"/>
  <c r="T3752" i="2"/>
  <c r="Q3752" i="2"/>
  <c r="R3752" i="2" s="1"/>
  <c r="O3752" i="2"/>
  <c r="P3752" i="2" s="1"/>
  <c r="X3751" i="2"/>
  <c r="V3751" i="2"/>
  <c r="T3751" i="2"/>
  <c r="Q3751" i="2"/>
  <c r="R3751" i="2" s="1"/>
  <c r="O3751" i="2"/>
  <c r="P3751" i="2" s="1"/>
  <c r="X3750" i="2"/>
  <c r="V3750" i="2"/>
  <c r="T3750" i="2"/>
  <c r="Q3750" i="2"/>
  <c r="R3750" i="2" s="1"/>
  <c r="O3750" i="2"/>
  <c r="P3750" i="2" s="1"/>
  <c r="X3749" i="2"/>
  <c r="V3749" i="2"/>
  <c r="T3749" i="2"/>
  <c r="Q3749" i="2"/>
  <c r="R3749" i="2" s="1"/>
  <c r="O3749" i="2"/>
  <c r="P3749" i="2" s="1"/>
  <c r="X3748" i="2"/>
  <c r="V3748" i="2"/>
  <c r="T3748" i="2"/>
  <c r="Q3748" i="2"/>
  <c r="R3748" i="2" s="1"/>
  <c r="O3748" i="2"/>
  <c r="P3748" i="2" s="1"/>
  <c r="X3747" i="2"/>
  <c r="V3747" i="2"/>
  <c r="T3747" i="2"/>
  <c r="Q3747" i="2"/>
  <c r="R3747" i="2" s="1"/>
  <c r="O3747" i="2"/>
  <c r="P3747" i="2" s="1"/>
  <c r="X3746" i="2"/>
  <c r="V3746" i="2"/>
  <c r="T3746" i="2"/>
  <c r="Q3746" i="2"/>
  <c r="R3746" i="2" s="1"/>
  <c r="O3746" i="2"/>
  <c r="P3746" i="2" s="1"/>
  <c r="X3745" i="2"/>
  <c r="V3745" i="2"/>
  <c r="T3745" i="2"/>
  <c r="Q3745" i="2"/>
  <c r="R3745" i="2" s="1"/>
  <c r="O3745" i="2"/>
  <c r="P3745" i="2" s="1"/>
  <c r="X3744" i="2"/>
  <c r="V3744" i="2"/>
  <c r="T3744" i="2"/>
  <c r="Q3744" i="2"/>
  <c r="R3744" i="2" s="1"/>
  <c r="O3744" i="2"/>
  <c r="P3744" i="2" s="1"/>
  <c r="X3743" i="2"/>
  <c r="V3743" i="2"/>
  <c r="T3743" i="2"/>
  <c r="Q3743" i="2"/>
  <c r="R3743" i="2" s="1"/>
  <c r="O3743" i="2"/>
  <c r="P3743" i="2" s="1"/>
  <c r="X3742" i="2"/>
  <c r="V3742" i="2"/>
  <c r="T3742" i="2"/>
  <c r="Q3742" i="2"/>
  <c r="R3742" i="2" s="1"/>
  <c r="O3742" i="2"/>
  <c r="P3742" i="2" s="1"/>
  <c r="X3741" i="2"/>
  <c r="V3741" i="2"/>
  <c r="T3741" i="2"/>
  <c r="Q3741" i="2"/>
  <c r="R3741" i="2" s="1"/>
  <c r="O3741" i="2"/>
  <c r="P3741" i="2" s="1"/>
  <c r="X3740" i="2"/>
  <c r="V3740" i="2"/>
  <c r="T3740" i="2"/>
  <c r="Q3740" i="2"/>
  <c r="R3740" i="2" s="1"/>
  <c r="O3740" i="2"/>
  <c r="P3740" i="2" s="1"/>
  <c r="X3739" i="2"/>
  <c r="V3739" i="2"/>
  <c r="T3739" i="2"/>
  <c r="Q3739" i="2"/>
  <c r="R3739" i="2" s="1"/>
  <c r="O3739" i="2"/>
  <c r="P3739" i="2" s="1"/>
  <c r="X3738" i="2"/>
  <c r="V3738" i="2"/>
  <c r="T3738" i="2"/>
  <c r="Q3738" i="2"/>
  <c r="R3738" i="2" s="1"/>
  <c r="O3738" i="2"/>
  <c r="P3738" i="2" s="1"/>
  <c r="X3737" i="2"/>
  <c r="V3737" i="2"/>
  <c r="T3737" i="2"/>
  <c r="Q3737" i="2"/>
  <c r="R3737" i="2" s="1"/>
  <c r="O3737" i="2"/>
  <c r="P3737" i="2" s="1"/>
  <c r="X3736" i="2"/>
  <c r="V3736" i="2"/>
  <c r="T3736" i="2"/>
  <c r="Q3736" i="2"/>
  <c r="R3736" i="2" s="1"/>
  <c r="O3736" i="2"/>
  <c r="P3736" i="2" s="1"/>
  <c r="X3735" i="2"/>
  <c r="V3735" i="2"/>
  <c r="T3735" i="2"/>
  <c r="Q3735" i="2"/>
  <c r="R3735" i="2" s="1"/>
  <c r="O3735" i="2"/>
  <c r="P3735" i="2" s="1"/>
  <c r="X3734" i="2"/>
  <c r="V3734" i="2"/>
  <c r="T3734" i="2"/>
  <c r="Q3734" i="2"/>
  <c r="R3734" i="2" s="1"/>
  <c r="O3734" i="2"/>
  <c r="P3734" i="2" s="1"/>
  <c r="X3733" i="2"/>
  <c r="V3733" i="2"/>
  <c r="T3733" i="2"/>
  <c r="Q3733" i="2"/>
  <c r="R3733" i="2" s="1"/>
  <c r="O3733" i="2"/>
  <c r="P3733" i="2" s="1"/>
  <c r="X3732" i="2"/>
  <c r="V3732" i="2"/>
  <c r="T3732" i="2"/>
  <c r="Q3732" i="2"/>
  <c r="R3732" i="2" s="1"/>
  <c r="O3732" i="2"/>
  <c r="P3732" i="2" s="1"/>
  <c r="X3731" i="2"/>
  <c r="V3731" i="2"/>
  <c r="T3731" i="2"/>
  <c r="Q3731" i="2"/>
  <c r="R3731" i="2" s="1"/>
  <c r="O3731" i="2"/>
  <c r="P3731" i="2" s="1"/>
  <c r="X3730" i="2"/>
  <c r="V3730" i="2"/>
  <c r="T3730" i="2"/>
  <c r="Q3730" i="2"/>
  <c r="R3730" i="2" s="1"/>
  <c r="O3730" i="2"/>
  <c r="P3730" i="2" s="1"/>
  <c r="X3729" i="2"/>
  <c r="V3729" i="2"/>
  <c r="T3729" i="2"/>
  <c r="Q3729" i="2"/>
  <c r="R3729" i="2" s="1"/>
  <c r="O3729" i="2"/>
  <c r="P3729" i="2" s="1"/>
  <c r="X3728" i="2"/>
  <c r="V3728" i="2"/>
  <c r="T3728" i="2"/>
  <c r="Q3728" i="2"/>
  <c r="R3728" i="2" s="1"/>
  <c r="O3728" i="2"/>
  <c r="P3728" i="2" s="1"/>
  <c r="X3727" i="2"/>
  <c r="V3727" i="2"/>
  <c r="T3727" i="2"/>
  <c r="Q3727" i="2"/>
  <c r="R3727" i="2" s="1"/>
  <c r="O3727" i="2"/>
  <c r="P3727" i="2" s="1"/>
  <c r="X3726" i="2"/>
  <c r="V3726" i="2"/>
  <c r="T3726" i="2"/>
  <c r="Q3726" i="2"/>
  <c r="R3726" i="2" s="1"/>
  <c r="O3726" i="2"/>
  <c r="P3726" i="2" s="1"/>
  <c r="X3725" i="2"/>
  <c r="V3725" i="2"/>
  <c r="T3725" i="2"/>
  <c r="Q3725" i="2"/>
  <c r="R3725" i="2" s="1"/>
  <c r="O3725" i="2"/>
  <c r="P3725" i="2" s="1"/>
  <c r="X3724" i="2"/>
  <c r="V3724" i="2"/>
  <c r="T3724" i="2"/>
  <c r="Q3724" i="2"/>
  <c r="R3724" i="2" s="1"/>
  <c r="O3724" i="2"/>
  <c r="P3724" i="2" s="1"/>
  <c r="X3723" i="2"/>
  <c r="V3723" i="2"/>
  <c r="T3723" i="2"/>
  <c r="Q3723" i="2"/>
  <c r="R3723" i="2" s="1"/>
  <c r="O3723" i="2"/>
  <c r="P3723" i="2" s="1"/>
  <c r="X3722" i="2"/>
  <c r="V3722" i="2"/>
  <c r="T3722" i="2"/>
  <c r="Q3722" i="2"/>
  <c r="R3722" i="2" s="1"/>
  <c r="O3722" i="2"/>
  <c r="P3722" i="2" s="1"/>
  <c r="X3721" i="2"/>
  <c r="V3721" i="2"/>
  <c r="T3721" i="2"/>
  <c r="Q3721" i="2"/>
  <c r="R3721" i="2" s="1"/>
  <c r="O3721" i="2"/>
  <c r="P3721" i="2" s="1"/>
  <c r="X3720" i="2"/>
  <c r="V3720" i="2"/>
  <c r="T3720" i="2"/>
  <c r="Q3720" i="2"/>
  <c r="R3720" i="2" s="1"/>
  <c r="O3720" i="2"/>
  <c r="P3720" i="2" s="1"/>
  <c r="X3719" i="2"/>
  <c r="V3719" i="2"/>
  <c r="T3719" i="2"/>
  <c r="Q3719" i="2"/>
  <c r="R3719" i="2" s="1"/>
  <c r="O3719" i="2"/>
  <c r="P3719" i="2" s="1"/>
  <c r="X3718" i="2"/>
  <c r="V3718" i="2"/>
  <c r="T3718" i="2"/>
  <c r="Q3718" i="2"/>
  <c r="R3718" i="2" s="1"/>
  <c r="O3718" i="2"/>
  <c r="P3718" i="2" s="1"/>
  <c r="X3717" i="2"/>
  <c r="V3717" i="2"/>
  <c r="T3717" i="2"/>
  <c r="Q3717" i="2"/>
  <c r="R3717" i="2" s="1"/>
  <c r="O3717" i="2"/>
  <c r="P3717" i="2" s="1"/>
  <c r="Z3716" i="2"/>
  <c r="X3716" i="2"/>
  <c r="V3716" i="2"/>
  <c r="T3716" i="2"/>
  <c r="R3716" i="2"/>
  <c r="P3716" i="2"/>
  <c r="X3715" i="2"/>
  <c r="V3715" i="2"/>
  <c r="T3715" i="2"/>
  <c r="Q3715" i="2"/>
  <c r="R3715" i="2" s="1"/>
  <c r="O3715" i="2"/>
  <c r="P3715" i="2" s="1"/>
  <c r="X3714" i="2"/>
  <c r="V3714" i="2"/>
  <c r="T3714" i="2"/>
  <c r="Q3714" i="2"/>
  <c r="R3714" i="2" s="1"/>
  <c r="O3714" i="2"/>
  <c r="P3714" i="2" s="1"/>
  <c r="X3713" i="2"/>
  <c r="V3713" i="2"/>
  <c r="T3713" i="2"/>
  <c r="Q3713" i="2"/>
  <c r="R3713" i="2" s="1"/>
  <c r="O3713" i="2"/>
  <c r="P3713" i="2" s="1"/>
  <c r="X3712" i="2"/>
  <c r="V3712" i="2"/>
  <c r="T3712" i="2"/>
  <c r="Q3712" i="2"/>
  <c r="R3712" i="2" s="1"/>
  <c r="O3712" i="2"/>
  <c r="P3712" i="2" s="1"/>
  <c r="X3711" i="2"/>
  <c r="V3711" i="2"/>
  <c r="T3711" i="2"/>
  <c r="Q3711" i="2"/>
  <c r="R3711" i="2" s="1"/>
  <c r="O3711" i="2"/>
  <c r="P3711" i="2" s="1"/>
  <c r="X3710" i="2"/>
  <c r="V3710" i="2"/>
  <c r="T3710" i="2"/>
  <c r="Q3710" i="2"/>
  <c r="R3710" i="2" s="1"/>
  <c r="O3710" i="2"/>
  <c r="P3710" i="2" s="1"/>
  <c r="X3709" i="2"/>
  <c r="V3709" i="2"/>
  <c r="T3709" i="2"/>
  <c r="Q3709" i="2"/>
  <c r="R3709" i="2" s="1"/>
  <c r="O3709" i="2"/>
  <c r="P3709" i="2" s="1"/>
  <c r="X3708" i="2"/>
  <c r="V3708" i="2"/>
  <c r="T3708" i="2"/>
  <c r="Q3708" i="2"/>
  <c r="R3708" i="2" s="1"/>
  <c r="O3708" i="2"/>
  <c r="P3708" i="2" s="1"/>
  <c r="X3707" i="2"/>
  <c r="V3707" i="2"/>
  <c r="T3707" i="2"/>
  <c r="Q3707" i="2"/>
  <c r="R3707" i="2" s="1"/>
  <c r="O3707" i="2"/>
  <c r="P3707" i="2" s="1"/>
  <c r="X3706" i="2"/>
  <c r="V3706" i="2"/>
  <c r="T3706" i="2"/>
  <c r="Q3706" i="2"/>
  <c r="R3706" i="2" s="1"/>
  <c r="O3706" i="2"/>
  <c r="P3706" i="2" s="1"/>
  <c r="X3705" i="2"/>
  <c r="V3705" i="2"/>
  <c r="T3705" i="2"/>
  <c r="Q3705" i="2"/>
  <c r="R3705" i="2" s="1"/>
  <c r="O3705" i="2"/>
  <c r="P3705" i="2" s="1"/>
  <c r="X3704" i="2"/>
  <c r="V3704" i="2"/>
  <c r="T3704" i="2"/>
  <c r="Q3704" i="2"/>
  <c r="R3704" i="2" s="1"/>
  <c r="O3704" i="2"/>
  <c r="P3704" i="2" s="1"/>
  <c r="X3703" i="2"/>
  <c r="V3703" i="2"/>
  <c r="T3703" i="2"/>
  <c r="Q3703" i="2"/>
  <c r="R3703" i="2" s="1"/>
  <c r="O3703" i="2"/>
  <c r="P3703" i="2" s="1"/>
  <c r="X3702" i="2"/>
  <c r="V3702" i="2"/>
  <c r="T3702" i="2"/>
  <c r="Q3702" i="2"/>
  <c r="R3702" i="2" s="1"/>
  <c r="O3702" i="2"/>
  <c r="P3702" i="2" s="1"/>
  <c r="X3701" i="2"/>
  <c r="V3701" i="2"/>
  <c r="T3701" i="2"/>
  <c r="Q3701" i="2"/>
  <c r="R3701" i="2" s="1"/>
  <c r="O3701" i="2"/>
  <c r="P3701" i="2" s="1"/>
  <c r="X3700" i="2"/>
  <c r="V3700" i="2"/>
  <c r="T3700" i="2"/>
  <c r="Q3700" i="2"/>
  <c r="R3700" i="2" s="1"/>
  <c r="O3700" i="2"/>
  <c r="P3700" i="2" s="1"/>
  <c r="X3699" i="2"/>
  <c r="V3699" i="2"/>
  <c r="T3699" i="2"/>
  <c r="Q3699" i="2"/>
  <c r="R3699" i="2" s="1"/>
  <c r="O3699" i="2"/>
  <c r="P3699" i="2" s="1"/>
  <c r="X3698" i="2"/>
  <c r="V3698" i="2"/>
  <c r="T3698" i="2"/>
  <c r="Q3698" i="2"/>
  <c r="R3698" i="2" s="1"/>
  <c r="O3698" i="2"/>
  <c r="P3698" i="2" s="1"/>
  <c r="X3697" i="2"/>
  <c r="V3697" i="2"/>
  <c r="T3697" i="2"/>
  <c r="Q3697" i="2"/>
  <c r="R3697" i="2" s="1"/>
  <c r="O3697" i="2"/>
  <c r="P3697" i="2" s="1"/>
  <c r="X3696" i="2"/>
  <c r="V3696" i="2"/>
  <c r="T3696" i="2"/>
  <c r="Q3696" i="2"/>
  <c r="R3696" i="2" s="1"/>
  <c r="O3696" i="2"/>
  <c r="P3696" i="2" s="1"/>
  <c r="X3695" i="2"/>
  <c r="V3695" i="2"/>
  <c r="T3695" i="2"/>
  <c r="Q3695" i="2"/>
  <c r="R3695" i="2" s="1"/>
  <c r="O3695" i="2"/>
  <c r="P3695" i="2" s="1"/>
  <c r="X3694" i="2"/>
  <c r="V3694" i="2"/>
  <c r="T3694" i="2"/>
  <c r="Q3694" i="2"/>
  <c r="R3694" i="2" s="1"/>
  <c r="O3694" i="2"/>
  <c r="P3694" i="2" s="1"/>
  <c r="X3693" i="2"/>
  <c r="V3693" i="2"/>
  <c r="T3693" i="2"/>
  <c r="Q3693" i="2"/>
  <c r="R3693" i="2" s="1"/>
  <c r="O3693" i="2"/>
  <c r="P3693" i="2" s="1"/>
  <c r="X3692" i="2"/>
  <c r="V3692" i="2"/>
  <c r="T3692" i="2"/>
  <c r="Q3692" i="2"/>
  <c r="R3692" i="2" s="1"/>
  <c r="O3692" i="2"/>
  <c r="P3692" i="2" s="1"/>
  <c r="X3691" i="2"/>
  <c r="V3691" i="2"/>
  <c r="T3691" i="2"/>
  <c r="Q3691" i="2"/>
  <c r="R3691" i="2" s="1"/>
  <c r="O3691" i="2"/>
  <c r="P3691" i="2" s="1"/>
  <c r="X3690" i="2"/>
  <c r="V3690" i="2"/>
  <c r="T3690" i="2"/>
  <c r="Q3690" i="2"/>
  <c r="R3690" i="2" s="1"/>
  <c r="O3690" i="2"/>
  <c r="P3690" i="2" s="1"/>
  <c r="X3689" i="2"/>
  <c r="V3689" i="2"/>
  <c r="T3689" i="2"/>
  <c r="Q3689" i="2"/>
  <c r="R3689" i="2" s="1"/>
  <c r="O3689" i="2"/>
  <c r="P3689" i="2" s="1"/>
  <c r="X3688" i="2"/>
  <c r="V3688" i="2"/>
  <c r="T3688" i="2"/>
  <c r="Q3688" i="2"/>
  <c r="R3688" i="2" s="1"/>
  <c r="O3688" i="2"/>
  <c r="P3688" i="2" s="1"/>
  <c r="X3687" i="2"/>
  <c r="V3687" i="2"/>
  <c r="T3687" i="2"/>
  <c r="Q3687" i="2"/>
  <c r="R3687" i="2" s="1"/>
  <c r="O3687" i="2"/>
  <c r="P3687" i="2" s="1"/>
  <c r="X3686" i="2"/>
  <c r="V3686" i="2"/>
  <c r="T3686" i="2"/>
  <c r="Q3686" i="2"/>
  <c r="R3686" i="2" s="1"/>
  <c r="O3686" i="2"/>
  <c r="P3686" i="2" s="1"/>
  <c r="X3685" i="2"/>
  <c r="V3685" i="2"/>
  <c r="T3685" i="2"/>
  <c r="Q3685" i="2"/>
  <c r="R3685" i="2" s="1"/>
  <c r="O3685" i="2"/>
  <c r="P3685" i="2" s="1"/>
  <c r="X3684" i="2"/>
  <c r="V3684" i="2"/>
  <c r="T3684" i="2"/>
  <c r="Q3684" i="2"/>
  <c r="R3684" i="2" s="1"/>
  <c r="O3684" i="2"/>
  <c r="P3684" i="2" s="1"/>
  <c r="X3683" i="2"/>
  <c r="V3683" i="2"/>
  <c r="T3683" i="2"/>
  <c r="Q3683" i="2"/>
  <c r="R3683" i="2" s="1"/>
  <c r="O3683" i="2"/>
  <c r="P3683" i="2" s="1"/>
  <c r="X3682" i="2"/>
  <c r="V3682" i="2"/>
  <c r="T3682" i="2"/>
  <c r="Q3682" i="2"/>
  <c r="R3682" i="2" s="1"/>
  <c r="O3682" i="2"/>
  <c r="P3682" i="2" s="1"/>
  <c r="X3681" i="2"/>
  <c r="V3681" i="2"/>
  <c r="T3681" i="2"/>
  <c r="Q3681" i="2"/>
  <c r="R3681" i="2" s="1"/>
  <c r="O3681" i="2"/>
  <c r="P3681" i="2" s="1"/>
  <c r="X3680" i="2"/>
  <c r="V3680" i="2"/>
  <c r="T3680" i="2"/>
  <c r="Q3680" i="2"/>
  <c r="R3680" i="2" s="1"/>
  <c r="O3680" i="2"/>
  <c r="P3680" i="2" s="1"/>
  <c r="X3679" i="2"/>
  <c r="V3679" i="2"/>
  <c r="T3679" i="2"/>
  <c r="Q3679" i="2"/>
  <c r="R3679" i="2" s="1"/>
  <c r="O3679" i="2"/>
  <c r="P3679" i="2" s="1"/>
  <c r="X3678" i="2"/>
  <c r="V3678" i="2"/>
  <c r="T3678" i="2"/>
  <c r="Q3678" i="2"/>
  <c r="R3678" i="2" s="1"/>
  <c r="O3678" i="2"/>
  <c r="P3678" i="2" s="1"/>
  <c r="X3677" i="2"/>
  <c r="V3677" i="2"/>
  <c r="T3677" i="2"/>
  <c r="Q3677" i="2"/>
  <c r="R3677" i="2" s="1"/>
  <c r="O3677" i="2"/>
  <c r="P3677" i="2" s="1"/>
  <c r="X3676" i="2"/>
  <c r="V3676" i="2"/>
  <c r="T3676" i="2"/>
  <c r="Q3676" i="2"/>
  <c r="R3676" i="2" s="1"/>
  <c r="O3676" i="2"/>
  <c r="P3676" i="2" s="1"/>
  <c r="X3675" i="2"/>
  <c r="V3675" i="2"/>
  <c r="T3675" i="2"/>
  <c r="Q3675" i="2"/>
  <c r="R3675" i="2" s="1"/>
  <c r="O3675" i="2"/>
  <c r="P3675" i="2" s="1"/>
  <c r="X3674" i="2"/>
  <c r="V3674" i="2"/>
  <c r="T3674" i="2"/>
  <c r="Q3674" i="2"/>
  <c r="R3674" i="2" s="1"/>
  <c r="O3674" i="2"/>
  <c r="P3674" i="2" s="1"/>
  <c r="X3673" i="2"/>
  <c r="V3673" i="2"/>
  <c r="T3673" i="2"/>
  <c r="Q3673" i="2"/>
  <c r="R3673" i="2" s="1"/>
  <c r="O3673" i="2"/>
  <c r="P3673" i="2" s="1"/>
  <c r="X3672" i="2"/>
  <c r="V3672" i="2"/>
  <c r="T3672" i="2"/>
  <c r="Q3672" i="2"/>
  <c r="R3672" i="2" s="1"/>
  <c r="O3672" i="2"/>
  <c r="P3672" i="2" s="1"/>
  <c r="X3671" i="2"/>
  <c r="V3671" i="2"/>
  <c r="T3671" i="2"/>
  <c r="Q3671" i="2"/>
  <c r="R3671" i="2" s="1"/>
  <c r="O3671" i="2"/>
  <c r="P3671" i="2" s="1"/>
  <c r="X3670" i="2"/>
  <c r="V3670" i="2"/>
  <c r="T3670" i="2"/>
  <c r="Q3670" i="2"/>
  <c r="R3670" i="2" s="1"/>
  <c r="O3670" i="2"/>
  <c r="P3670" i="2" s="1"/>
  <c r="X3669" i="2"/>
  <c r="V3669" i="2"/>
  <c r="T3669" i="2"/>
  <c r="Q3669" i="2"/>
  <c r="R3669" i="2" s="1"/>
  <c r="O3669" i="2"/>
  <c r="P3669" i="2" s="1"/>
  <c r="X3668" i="2"/>
  <c r="V3668" i="2"/>
  <c r="T3668" i="2"/>
  <c r="Q3668" i="2"/>
  <c r="R3668" i="2" s="1"/>
  <c r="O3668" i="2"/>
  <c r="P3668" i="2" s="1"/>
  <c r="X3667" i="2"/>
  <c r="V3667" i="2"/>
  <c r="T3667" i="2"/>
  <c r="Q3667" i="2"/>
  <c r="R3667" i="2" s="1"/>
  <c r="O3667" i="2"/>
  <c r="P3667" i="2" s="1"/>
  <c r="X3666" i="2"/>
  <c r="V3666" i="2"/>
  <c r="T3666" i="2"/>
  <c r="Q3666" i="2"/>
  <c r="R3666" i="2" s="1"/>
  <c r="O3666" i="2"/>
  <c r="P3666" i="2" s="1"/>
  <c r="X3665" i="2"/>
  <c r="V3665" i="2"/>
  <c r="T3665" i="2"/>
  <c r="Q3665" i="2"/>
  <c r="R3665" i="2" s="1"/>
  <c r="O3665" i="2"/>
  <c r="P3665" i="2" s="1"/>
  <c r="X3664" i="2"/>
  <c r="V3664" i="2"/>
  <c r="T3664" i="2"/>
  <c r="Q3664" i="2"/>
  <c r="R3664" i="2" s="1"/>
  <c r="O3664" i="2"/>
  <c r="P3664" i="2" s="1"/>
  <c r="X3663" i="2"/>
  <c r="V3663" i="2"/>
  <c r="T3663" i="2"/>
  <c r="Q3663" i="2"/>
  <c r="R3663" i="2" s="1"/>
  <c r="O3663" i="2"/>
  <c r="P3663" i="2" s="1"/>
  <c r="X3662" i="2"/>
  <c r="V3662" i="2"/>
  <c r="T3662" i="2"/>
  <c r="Q3662" i="2"/>
  <c r="R3662" i="2" s="1"/>
  <c r="O3662" i="2"/>
  <c r="P3662" i="2" s="1"/>
  <c r="X3661" i="2"/>
  <c r="V3661" i="2"/>
  <c r="T3661" i="2"/>
  <c r="Q3661" i="2"/>
  <c r="R3661" i="2" s="1"/>
  <c r="O3661" i="2"/>
  <c r="P3661" i="2" s="1"/>
  <c r="X3660" i="2"/>
  <c r="V3660" i="2"/>
  <c r="T3660" i="2"/>
  <c r="Q3660" i="2"/>
  <c r="R3660" i="2" s="1"/>
  <c r="O3660" i="2"/>
  <c r="P3660" i="2" s="1"/>
  <c r="X3659" i="2"/>
  <c r="V3659" i="2"/>
  <c r="T3659" i="2"/>
  <c r="Q3659" i="2"/>
  <c r="R3659" i="2" s="1"/>
  <c r="O3659" i="2"/>
  <c r="P3659" i="2" s="1"/>
  <c r="X3658" i="2"/>
  <c r="V3658" i="2"/>
  <c r="T3658" i="2"/>
  <c r="Q3658" i="2"/>
  <c r="R3658" i="2" s="1"/>
  <c r="O3658" i="2"/>
  <c r="P3658" i="2" s="1"/>
  <c r="X3657" i="2"/>
  <c r="V3657" i="2"/>
  <c r="T3657" i="2"/>
  <c r="Q3657" i="2"/>
  <c r="R3657" i="2" s="1"/>
  <c r="O3657" i="2"/>
  <c r="P3657" i="2" s="1"/>
  <c r="X3656" i="2"/>
  <c r="V3656" i="2"/>
  <c r="T3656" i="2"/>
  <c r="Q3656" i="2"/>
  <c r="R3656" i="2" s="1"/>
  <c r="O3656" i="2"/>
  <c r="P3656" i="2" s="1"/>
  <c r="X3655" i="2"/>
  <c r="V3655" i="2"/>
  <c r="T3655" i="2"/>
  <c r="Q3655" i="2"/>
  <c r="R3655" i="2" s="1"/>
  <c r="O3655" i="2"/>
  <c r="P3655" i="2" s="1"/>
  <c r="X3654" i="2"/>
  <c r="V3654" i="2"/>
  <c r="T3654" i="2"/>
  <c r="Q3654" i="2"/>
  <c r="R3654" i="2" s="1"/>
  <c r="O3654" i="2"/>
  <c r="P3654" i="2" s="1"/>
  <c r="X3653" i="2"/>
  <c r="V3653" i="2"/>
  <c r="T3653" i="2"/>
  <c r="Q3653" i="2"/>
  <c r="R3653" i="2" s="1"/>
  <c r="O3653" i="2"/>
  <c r="P3653" i="2" s="1"/>
  <c r="X3652" i="2"/>
  <c r="V3652" i="2"/>
  <c r="T3652" i="2"/>
  <c r="Q3652" i="2"/>
  <c r="R3652" i="2" s="1"/>
  <c r="O3652" i="2"/>
  <c r="P3652" i="2" s="1"/>
  <c r="X3651" i="2"/>
  <c r="V3651" i="2"/>
  <c r="T3651" i="2"/>
  <c r="Q3651" i="2"/>
  <c r="R3651" i="2" s="1"/>
  <c r="O3651" i="2"/>
  <c r="P3651" i="2" s="1"/>
  <c r="X3650" i="2"/>
  <c r="V3650" i="2"/>
  <c r="T3650" i="2"/>
  <c r="Q3650" i="2"/>
  <c r="R3650" i="2" s="1"/>
  <c r="O3650" i="2"/>
  <c r="P3650" i="2" s="1"/>
  <c r="X3649" i="2"/>
  <c r="V3649" i="2"/>
  <c r="T3649" i="2"/>
  <c r="Q3649" i="2"/>
  <c r="R3649" i="2" s="1"/>
  <c r="O3649" i="2"/>
  <c r="P3649" i="2" s="1"/>
  <c r="X3648" i="2"/>
  <c r="V3648" i="2"/>
  <c r="T3648" i="2"/>
  <c r="Q3648" i="2"/>
  <c r="R3648" i="2" s="1"/>
  <c r="O3648" i="2"/>
  <c r="P3648" i="2" s="1"/>
  <c r="X3647" i="2"/>
  <c r="V3647" i="2"/>
  <c r="T3647" i="2"/>
  <c r="Q3647" i="2"/>
  <c r="R3647" i="2" s="1"/>
  <c r="O3647" i="2"/>
  <c r="P3647" i="2" s="1"/>
  <c r="X3646" i="2"/>
  <c r="V3646" i="2"/>
  <c r="T3646" i="2"/>
  <c r="Q3646" i="2"/>
  <c r="R3646" i="2" s="1"/>
  <c r="O3646" i="2"/>
  <c r="P3646" i="2" s="1"/>
  <c r="X3645" i="2"/>
  <c r="V3645" i="2"/>
  <c r="T3645" i="2"/>
  <c r="Q3645" i="2"/>
  <c r="R3645" i="2" s="1"/>
  <c r="O3645" i="2"/>
  <c r="P3645" i="2" s="1"/>
  <c r="X3644" i="2"/>
  <c r="V3644" i="2"/>
  <c r="T3644" i="2"/>
  <c r="Q3644" i="2"/>
  <c r="R3644" i="2" s="1"/>
  <c r="O3644" i="2"/>
  <c r="P3644" i="2" s="1"/>
  <c r="X3643" i="2"/>
  <c r="V3643" i="2"/>
  <c r="T3643" i="2"/>
  <c r="Q3643" i="2"/>
  <c r="R3643" i="2" s="1"/>
  <c r="O3643" i="2"/>
  <c r="P3643" i="2" s="1"/>
  <c r="X3642" i="2"/>
  <c r="V3642" i="2"/>
  <c r="T3642" i="2"/>
  <c r="Q3642" i="2"/>
  <c r="R3642" i="2" s="1"/>
  <c r="O3642" i="2"/>
  <c r="P3642" i="2" s="1"/>
  <c r="X3641" i="2"/>
  <c r="V3641" i="2"/>
  <c r="T3641" i="2"/>
  <c r="Q3641" i="2"/>
  <c r="R3641" i="2" s="1"/>
  <c r="O3641" i="2"/>
  <c r="P3641" i="2" s="1"/>
  <c r="X3640" i="2"/>
  <c r="V3640" i="2"/>
  <c r="T3640" i="2"/>
  <c r="Q3640" i="2"/>
  <c r="R3640" i="2" s="1"/>
  <c r="O3640" i="2"/>
  <c r="P3640" i="2" s="1"/>
  <c r="X3639" i="2"/>
  <c r="V3639" i="2"/>
  <c r="T3639" i="2"/>
  <c r="Q3639" i="2"/>
  <c r="R3639" i="2" s="1"/>
  <c r="O3639" i="2"/>
  <c r="P3639" i="2" s="1"/>
  <c r="X3638" i="2"/>
  <c r="V3638" i="2"/>
  <c r="T3638" i="2"/>
  <c r="Q3638" i="2"/>
  <c r="R3638" i="2" s="1"/>
  <c r="O3638" i="2"/>
  <c r="P3638" i="2" s="1"/>
  <c r="X3637" i="2"/>
  <c r="V3637" i="2"/>
  <c r="T3637" i="2"/>
  <c r="Q3637" i="2"/>
  <c r="R3637" i="2" s="1"/>
  <c r="O3637" i="2"/>
  <c r="P3637" i="2" s="1"/>
  <c r="X3636" i="2"/>
  <c r="V3636" i="2"/>
  <c r="T3636" i="2"/>
  <c r="Q3636" i="2"/>
  <c r="R3636" i="2" s="1"/>
  <c r="O3636" i="2"/>
  <c r="P3636" i="2" s="1"/>
  <c r="X3635" i="2"/>
  <c r="V3635" i="2"/>
  <c r="T3635" i="2"/>
  <c r="Q3635" i="2"/>
  <c r="R3635" i="2" s="1"/>
  <c r="O3635" i="2"/>
  <c r="P3635" i="2" s="1"/>
  <c r="X3634" i="2"/>
  <c r="V3634" i="2"/>
  <c r="T3634" i="2"/>
  <c r="Q3634" i="2"/>
  <c r="R3634" i="2" s="1"/>
  <c r="O3634" i="2"/>
  <c r="P3634" i="2" s="1"/>
  <c r="X3633" i="2"/>
  <c r="V3633" i="2"/>
  <c r="T3633" i="2"/>
  <c r="Q3633" i="2"/>
  <c r="R3633" i="2" s="1"/>
  <c r="O3633" i="2"/>
  <c r="P3633" i="2" s="1"/>
  <c r="X3632" i="2"/>
  <c r="V3632" i="2"/>
  <c r="T3632" i="2"/>
  <c r="Q3632" i="2"/>
  <c r="R3632" i="2" s="1"/>
  <c r="O3632" i="2"/>
  <c r="P3632" i="2" s="1"/>
  <c r="X3631" i="2"/>
  <c r="V3631" i="2"/>
  <c r="T3631" i="2"/>
  <c r="Q3631" i="2"/>
  <c r="R3631" i="2" s="1"/>
  <c r="O3631" i="2"/>
  <c r="P3631" i="2" s="1"/>
  <c r="X3630" i="2"/>
  <c r="V3630" i="2"/>
  <c r="T3630" i="2"/>
  <c r="Q3630" i="2"/>
  <c r="R3630" i="2" s="1"/>
  <c r="O3630" i="2"/>
  <c r="P3630" i="2" s="1"/>
  <c r="X3629" i="2"/>
  <c r="V3629" i="2"/>
  <c r="T3629" i="2"/>
  <c r="Q3629" i="2"/>
  <c r="R3629" i="2" s="1"/>
  <c r="O3629" i="2"/>
  <c r="P3629" i="2" s="1"/>
  <c r="X3628" i="2"/>
  <c r="V3628" i="2"/>
  <c r="T3628" i="2"/>
  <c r="Q3628" i="2"/>
  <c r="R3628" i="2" s="1"/>
  <c r="O3628" i="2"/>
  <c r="P3628" i="2" s="1"/>
  <c r="X3627" i="2"/>
  <c r="V3627" i="2"/>
  <c r="T3627" i="2"/>
  <c r="Q3627" i="2"/>
  <c r="R3627" i="2" s="1"/>
  <c r="O3627" i="2"/>
  <c r="P3627" i="2" s="1"/>
  <c r="X3626" i="2"/>
  <c r="V3626" i="2"/>
  <c r="T3626" i="2"/>
  <c r="Q3626" i="2"/>
  <c r="R3626" i="2" s="1"/>
  <c r="O3626" i="2"/>
  <c r="P3626" i="2" s="1"/>
  <c r="X3625" i="2"/>
  <c r="V3625" i="2"/>
  <c r="T3625" i="2"/>
  <c r="Q3625" i="2"/>
  <c r="R3625" i="2" s="1"/>
  <c r="O3625" i="2"/>
  <c r="P3625" i="2" s="1"/>
  <c r="X3624" i="2"/>
  <c r="V3624" i="2"/>
  <c r="T3624" i="2"/>
  <c r="Q3624" i="2"/>
  <c r="R3624" i="2" s="1"/>
  <c r="O3624" i="2"/>
  <c r="P3624" i="2" s="1"/>
  <c r="X3623" i="2"/>
  <c r="V3623" i="2"/>
  <c r="T3623" i="2"/>
  <c r="Q3623" i="2"/>
  <c r="R3623" i="2" s="1"/>
  <c r="O3623" i="2"/>
  <c r="P3623" i="2" s="1"/>
  <c r="X3622" i="2"/>
  <c r="V3622" i="2"/>
  <c r="T3622" i="2"/>
  <c r="Q3622" i="2"/>
  <c r="R3622" i="2" s="1"/>
  <c r="O3622" i="2"/>
  <c r="P3622" i="2" s="1"/>
  <c r="X3621" i="2"/>
  <c r="V3621" i="2"/>
  <c r="T3621" i="2"/>
  <c r="Q3621" i="2"/>
  <c r="R3621" i="2" s="1"/>
  <c r="O3621" i="2"/>
  <c r="P3621" i="2" s="1"/>
  <c r="X3620" i="2"/>
  <c r="V3620" i="2"/>
  <c r="T3620" i="2"/>
  <c r="Q3620" i="2"/>
  <c r="R3620" i="2" s="1"/>
  <c r="O3620" i="2"/>
  <c r="P3620" i="2" s="1"/>
  <c r="X3619" i="2"/>
  <c r="V3619" i="2"/>
  <c r="T3619" i="2"/>
  <c r="Q3619" i="2"/>
  <c r="R3619" i="2" s="1"/>
  <c r="O3619" i="2"/>
  <c r="P3619" i="2" s="1"/>
  <c r="X3618" i="2"/>
  <c r="V3618" i="2"/>
  <c r="T3618" i="2"/>
  <c r="Q3618" i="2"/>
  <c r="R3618" i="2" s="1"/>
  <c r="O3618" i="2"/>
  <c r="P3618" i="2" s="1"/>
  <c r="X3617" i="2"/>
  <c r="V3617" i="2"/>
  <c r="T3617" i="2"/>
  <c r="Q3617" i="2"/>
  <c r="R3617" i="2" s="1"/>
  <c r="O3617" i="2"/>
  <c r="P3617" i="2" s="1"/>
  <c r="X3616" i="2"/>
  <c r="V3616" i="2"/>
  <c r="T3616" i="2"/>
  <c r="Q3616" i="2"/>
  <c r="R3616" i="2" s="1"/>
  <c r="O3616" i="2"/>
  <c r="P3616" i="2" s="1"/>
  <c r="X3615" i="2"/>
  <c r="V3615" i="2"/>
  <c r="T3615" i="2"/>
  <c r="Q3615" i="2"/>
  <c r="R3615" i="2" s="1"/>
  <c r="O3615" i="2"/>
  <c r="P3615" i="2" s="1"/>
  <c r="X3614" i="2"/>
  <c r="V3614" i="2"/>
  <c r="T3614" i="2"/>
  <c r="Q3614" i="2"/>
  <c r="R3614" i="2" s="1"/>
  <c r="O3614" i="2"/>
  <c r="P3614" i="2" s="1"/>
  <c r="X3613" i="2"/>
  <c r="V3613" i="2"/>
  <c r="T3613" i="2"/>
  <c r="Q3613" i="2"/>
  <c r="R3613" i="2" s="1"/>
  <c r="O3613" i="2"/>
  <c r="P3613" i="2" s="1"/>
  <c r="X3612" i="2"/>
  <c r="V3612" i="2"/>
  <c r="T3612" i="2"/>
  <c r="Q3612" i="2"/>
  <c r="R3612" i="2" s="1"/>
  <c r="O3612" i="2"/>
  <c r="P3612" i="2" s="1"/>
  <c r="X3611" i="2"/>
  <c r="V3611" i="2"/>
  <c r="T3611" i="2"/>
  <c r="Q3611" i="2"/>
  <c r="R3611" i="2" s="1"/>
  <c r="O3611" i="2"/>
  <c r="P3611" i="2" s="1"/>
  <c r="X3610" i="2"/>
  <c r="V3610" i="2"/>
  <c r="T3610" i="2"/>
  <c r="Q3610" i="2"/>
  <c r="R3610" i="2" s="1"/>
  <c r="O3610" i="2"/>
  <c r="P3610" i="2" s="1"/>
  <c r="X3609" i="2"/>
  <c r="V3609" i="2"/>
  <c r="T3609" i="2"/>
  <c r="Q3609" i="2"/>
  <c r="R3609" i="2" s="1"/>
  <c r="O3609" i="2"/>
  <c r="P3609" i="2" s="1"/>
  <c r="X3608" i="2"/>
  <c r="V3608" i="2"/>
  <c r="T3608" i="2"/>
  <c r="Q3608" i="2"/>
  <c r="R3608" i="2" s="1"/>
  <c r="O3608" i="2"/>
  <c r="P3608" i="2" s="1"/>
  <c r="X3607" i="2"/>
  <c r="V3607" i="2"/>
  <c r="T3607" i="2"/>
  <c r="Q3607" i="2"/>
  <c r="R3607" i="2" s="1"/>
  <c r="O3607" i="2"/>
  <c r="P3607" i="2" s="1"/>
  <c r="X3606" i="2"/>
  <c r="V3606" i="2"/>
  <c r="T3606" i="2"/>
  <c r="Q3606" i="2"/>
  <c r="R3606" i="2" s="1"/>
  <c r="O3606" i="2"/>
  <c r="P3606" i="2" s="1"/>
  <c r="X3605" i="2"/>
  <c r="V3605" i="2"/>
  <c r="T3605" i="2"/>
  <c r="Q3605" i="2"/>
  <c r="R3605" i="2" s="1"/>
  <c r="O3605" i="2"/>
  <c r="P3605" i="2" s="1"/>
  <c r="X3604" i="2"/>
  <c r="V3604" i="2"/>
  <c r="T3604" i="2"/>
  <c r="Q3604" i="2"/>
  <c r="R3604" i="2" s="1"/>
  <c r="O3604" i="2"/>
  <c r="P3604" i="2" s="1"/>
  <c r="X3603" i="2"/>
  <c r="V3603" i="2"/>
  <c r="T3603" i="2"/>
  <c r="Q3603" i="2"/>
  <c r="R3603" i="2" s="1"/>
  <c r="O3603" i="2"/>
  <c r="P3603" i="2" s="1"/>
  <c r="X3602" i="2"/>
  <c r="V3602" i="2"/>
  <c r="T3602" i="2"/>
  <c r="Q3602" i="2"/>
  <c r="R3602" i="2" s="1"/>
  <c r="O3602" i="2"/>
  <c r="P3602" i="2" s="1"/>
  <c r="X3601" i="2"/>
  <c r="V3601" i="2"/>
  <c r="T3601" i="2"/>
  <c r="Q3601" i="2"/>
  <c r="R3601" i="2" s="1"/>
  <c r="O3601" i="2"/>
  <c r="P3601" i="2" s="1"/>
  <c r="X3600" i="2"/>
  <c r="V3600" i="2"/>
  <c r="T3600" i="2"/>
  <c r="Q3600" i="2"/>
  <c r="R3600" i="2" s="1"/>
  <c r="O3600" i="2"/>
  <c r="P3600" i="2" s="1"/>
  <c r="X3599" i="2"/>
  <c r="V3599" i="2"/>
  <c r="T3599" i="2"/>
  <c r="Q3599" i="2"/>
  <c r="R3599" i="2" s="1"/>
  <c r="O3599" i="2"/>
  <c r="P3599" i="2" s="1"/>
  <c r="X3598" i="2"/>
  <c r="V3598" i="2"/>
  <c r="T3598" i="2"/>
  <c r="Q3598" i="2"/>
  <c r="R3598" i="2" s="1"/>
  <c r="O3598" i="2"/>
  <c r="P3598" i="2" s="1"/>
  <c r="X3597" i="2"/>
  <c r="V3597" i="2"/>
  <c r="T3597" i="2"/>
  <c r="Q3597" i="2"/>
  <c r="R3597" i="2" s="1"/>
  <c r="O3597" i="2"/>
  <c r="P3597" i="2" s="1"/>
  <c r="X3596" i="2"/>
  <c r="V3596" i="2"/>
  <c r="T3596" i="2"/>
  <c r="Q3596" i="2"/>
  <c r="R3596" i="2" s="1"/>
  <c r="O3596" i="2"/>
  <c r="P3596" i="2" s="1"/>
  <c r="X3595" i="2"/>
  <c r="V3595" i="2"/>
  <c r="T3595" i="2"/>
  <c r="Q3595" i="2"/>
  <c r="R3595" i="2" s="1"/>
  <c r="O3595" i="2"/>
  <c r="P3595" i="2" s="1"/>
  <c r="X3594" i="2"/>
  <c r="V3594" i="2"/>
  <c r="T3594" i="2"/>
  <c r="Q3594" i="2"/>
  <c r="R3594" i="2" s="1"/>
  <c r="O3594" i="2"/>
  <c r="P3594" i="2" s="1"/>
  <c r="X3593" i="2"/>
  <c r="V3593" i="2"/>
  <c r="T3593" i="2"/>
  <c r="Q3593" i="2"/>
  <c r="R3593" i="2" s="1"/>
  <c r="O3593" i="2"/>
  <c r="P3593" i="2" s="1"/>
  <c r="X3592" i="2"/>
  <c r="V3592" i="2"/>
  <c r="T3592" i="2"/>
  <c r="Q3592" i="2"/>
  <c r="R3592" i="2" s="1"/>
  <c r="O3592" i="2"/>
  <c r="P3592" i="2" s="1"/>
  <c r="X3591" i="2"/>
  <c r="V3591" i="2"/>
  <c r="T3591" i="2"/>
  <c r="Q3591" i="2"/>
  <c r="R3591" i="2" s="1"/>
  <c r="O3591" i="2"/>
  <c r="P3591" i="2" s="1"/>
  <c r="X3590" i="2"/>
  <c r="V3590" i="2"/>
  <c r="T3590" i="2"/>
  <c r="Q3590" i="2"/>
  <c r="R3590" i="2" s="1"/>
  <c r="O3590" i="2"/>
  <c r="P3590" i="2" s="1"/>
  <c r="X3589" i="2"/>
  <c r="V3589" i="2"/>
  <c r="T3589" i="2"/>
  <c r="Q3589" i="2"/>
  <c r="R3589" i="2" s="1"/>
  <c r="O3589" i="2"/>
  <c r="P3589" i="2" s="1"/>
  <c r="X3588" i="2"/>
  <c r="V3588" i="2"/>
  <c r="T3588" i="2"/>
  <c r="Q3588" i="2"/>
  <c r="R3588" i="2" s="1"/>
  <c r="O3588" i="2"/>
  <c r="P3588" i="2" s="1"/>
  <c r="X3587" i="2"/>
  <c r="V3587" i="2"/>
  <c r="T3587" i="2"/>
  <c r="Q3587" i="2"/>
  <c r="R3587" i="2" s="1"/>
  <c r="O3587" i="2"/>
  <c r="P3587" i="2" s="1"/>
  <c r="X3586" i="2"/>
  <c r="V3586" i="2"/>
  <c r="T3586" i="2"/>
  <c r="Q3586" i="2"/>
  <c r="R3586" i="2" s="1"/>
  <c r="O3586" i="2"/>
  <c r="P3586" i="2" s="1"/>
  <c r="X3585" i="2"/>
  <c r="V3585" i="2"/>
  <c r="T3585" i="2"/>
  <c r="Q3585" i="2"/>
  <c r="R3585" i="2" s="1"/>
  <c r="O3585" i="2"/>
  <c r="P3585" i="2" s="1"/>
  <c r="X3584" i="2"/>
  <c r="V3584" i="2"/>
  <c r="T3584" i="2"/>
  <c r="Q3584" i="2"/>
  <c r="R3584" i="2" s="1"/>
  <c r="O3584" i="2"/>
  <c r="P3584" i="2" s="1"/>
  <c r="X3583" i="2"/>
  <c r="V3583" i="2"/>
  <c r="T3583" i="2"/>
  <c r="Q3583" i="2"/>
  <c r="R3583" i="2" s="1"/>
  <c r="O3583" i="2"/>
  <c r="P3583" i="2" s="1"/>
  <c r="X3582" i="2"/>
  <c r="V3582" i="2"/>
  <c r="T3582" i="2"/>
  <c r="Q3582" i="2"/>
  <c r="R3582" i="2" s="1"/>
  <c r="O3582" i="2"/>
  <c r="P3582" i="2" s="1"/>
  <c r="X3581" i="2"/>
  <c r="V3581" i="2"/>
  <c r="T3581" i="2"/>
  <c r="Q3581" i="2"/>
  <c r="R3581" i="2" s="1"/>
  <c r="O3581" i="2"/>
  <c r="P3581" i="2" s="1"/>
  <c r="X3580" i="2"/>
  <c r="V3580" i="2"/>
  <c r="T3580" i="2"/>
  <c r="Q3580" i="2"/>
  <c r="R3580" i="2" s="1"/>
  <c r="O3580" i="2"/>
  <c r="P3580" i="2" s="1"/>
  <c r="X3579" i="2"/>
  <c r="V3579" i="2"/>
  <c r="T3579" i="2"/>
  <c r="Q3579" i="2"/>
  <c r="R3579" i="2" s="1"/>
  <c r="O3579" i="2"/>
  <c r="P3579" i="2" s="1"/>
  <c r="X3578" i="2"/>
  <c r="V3578" i="2"/>
  <c r="T3578" i="2"/>
  <c r="Q3578" i="2"/>
  <c r="R3578" i="2" s="1"/>
  <c r="O3578" i="2"/>
  <c r="P3578" i="2" s="1"/>
  <c r="X3577" i="2"/>
  <c r="V3577" i="2"/>
  <c r="T3577" i="2"/>
  <c r="Q3577" i="2"/>
  <c r="R3577" i="2" s="1"/>
  <c r="O3577" i="2"/>
  <c r="P3577" i="2" s="1"/>
  <c r="X3576" i="2"/>
  <c r="V3576" i="2"/>
  <c r="T3576" i="2"/>
  <c r="Q3576" i="2"/>
  <c r="R3576" i="2" s="1"/>
  <c r="O3576" i="2"/>
  <c r="P3576" i="2" s="1"/>
  <c r="X3575" i="2"/>
  <c r="V3575" i="2"/>
  <c r="T3575" i="2"/>
  <c r="Q3575" i="2"/>
  <c r="R3575" i="2" s="1"/>
  <c r="O3575" i="2"/>
  <c r="P3575" i="2" s="1"/>
  <c r="X3574" i="2"/>
  <c r="V3574" i="2"/>
  <c r="T3574" i="2"/>
  <c r="Q3574" i="2"/>
  <c r="R3574" i="2" s="1"/>
  <c r="O3574" i="2"/>
  <c r="P3574" i="2" s="1"/>
  <c r="X3573" i="2"/>
  <c r="V3573" i="2"/>
  <c r="T3573" i="2"/>
  <c r="Q3573" i="2"/>
  <c r="R3573" i="2" s="1"/>
  <c r="O3573" i="2"/>
  <c r="P3573" i="2" s="1"/>
  <c r="X3572" i="2"/>
  <c r="V3572" i="2"/>
  <c r="T3572" i="2"/>
  <c r="Q3572" i="2"/>
  <c r="R3572" i="2" s="1"/>
  <c r="O3572" i="2"/>
  <c r="P3572" i="2" s="1"/>
  <c r="X3571" i="2"/>
  <c r="V3571" i="2"/>
  <c r="T3571" i="2"/>
  <c r="Q3571" i="2"/>
  <c r="R3571" i="2" s="1"/>
  <c r="O3571" i="2"/>
  <c r="P3571" i="2" s="1"/>
  <c r="X3570" i="2"/>
  <c r="V3570" i="2"/>
  <c r="T3570" i="2"/>
  <c r="Q3570" i="2"/>
  <c r="R3570" i="2" s="1"/>
  <c r="O3570" i="2"/>
  <c r="P3570" i="2" s="1"/>
  <c r="X3569" i="2"/>
  <c r="V3569" i="2"/>
  <c r="T3569" i="2"/>
  <c r="Q3569" i="2"/>
  <c r="R3569" i="2" s="1"/>
  <c r="O3569" i="2"/>
  <c r="P3569" i="2" s="1"/>
  <c r="X3568" i="2"/>
  <c r="V3568" i="2"/>
  <c r="T3568" i="2"/>
  <c r="Q3568" i="2"/>
  <c r="R3568" i="2" s="1"/>
  <c r="O3568" i="2"/>
  <c r="P3568" i="2" s="1"/>
  <c r="X3567" i="2"/>
  <c r="V3567" i="2"/>
  <c r="T3567" i="2"/>
  <c r="Q3567" i="2"/>
  <c r="R3567" i="2" s="1"/>
  <c r="O3567" i="2"/>
  <c r="P3567" i="2" s="1"/>
  <c r="X3566" i="2"/>
  <c r="V3566" i="2"/>
  <c r="T3566" i="2"/>
  <c r="Q3566" i="2"/>
  <c r="R3566" i="2" s="1"/>
  <c r="O3566" i="2"/>
  <c r="P3566" i="2" s="1"/>
  <c r="X3565" i="2"/>
  <c r="V3565" i="2"/>
  <c r="T3565" i="2"/>
  <c r="Q3565" i="2"/>
  <c r="R3565" i="2" s="1"/>
  <c r="O3565" i="2"/>
  <c r="P3565" i="2" s="1"/>
  <c r="X3564" i="2"/>
  <c r="V3564" i="2"/>
  <c r="T3564" i="2"/>
  <c r="Q3564" i="2"/>
  <c r="R3564" i="2" s="1"/>
  <c r="O3564" i="2"/>
  <c r="P3564" i="2" s="1"/>
  <c r="X3563" i="2"/>
  <c r="V3563" i="2"/>
  <c r="T3563" i="2"/>
  <c r="Q3563" i="2"/>
  <c r="R3563" i="2" s="1"/>
  <c r="O3563" i="2"/>
  <c r="P3563" i="2" s="1"/>
  <c r="X3562" i="2"/>
  <c r="V3562" i="2"/>
  <c r="T3562" i="2"/>
  <c r="Q3562" i="2"/>
  <c r="R3562" i="2" s="1"/>
  <c r="O3562" i="2"/>
  <c r="P3562" i="2" s="1"/>
  <c r="X3561" i="2"/>
  <c r="V3561" i="2"/>
  <c r="T3561" i="2"/>
  <c r="Q3561" i="2"/>
  <c r="R3561" i="2" s="1"/>
  <c r="O3561" i="2"/>
  <c r="P3561" i="2" s="1"/>
  <c r="X3560" i="2"/>
  <c r="V3560" i="2"/>
  <c r="T3560" i="2"/>
  <c r="Q3560" i="2"/>
  <c r="R3560" i="2" s="1"/>
  <c r="O3560" i="2"/>
  <c r="P3560" i="2" s="1"/>
  <c r="X3559" i="2"/>
  <c r="V3559" i="2"/>
  <c r="T3559" i="2"/>
  <c r="Q3559" i="2"/>
  <c r="R3559" i="2" s="1"/>
  <c r="O3559" i="2"/>
  <c r="P3559" i="2" s="1"/>
  <c r="X3558" i="2"/>
  <c r="V3558" i="2"/>
  <c r="T3558" i="2"/>
  <c r="Q3558" i="2"/>
  <c r="R3558" i="2" s="1"/>
  <c r="O3558" i="2"/>
  <c r="P3558" i="2" s="1"/>
  <c r="X3557" i="2"/>
  <c r="V3557" i="2"/>
  <c r="T3557" i="2"/>
  <c r="Q3557" i="2"/>
  <c r="R3557" i="2" s="1"/>
  <c r="O3557" i="2"/>
  <c r="P3557" i="2" s="1"/>
  <c r="X3556" i="2"/>
  <c r="V3556" i="2"/>
  <c r="T3556" i="2"/>
  <c r="Q3556" i="2"/>
  <c r="R3556" i="2" s="1"/>
  <c r="O3556" i="2"/>
  <c r="P3556" i="2" s="1"/>
  <c r="X3555" i="2"/>
  <c r="V3555" i="2"/>
  <c r="T3555" i="2"/>
  <c r="Q3555" i="2"/>
  <c r="R3555" i="2" s="1"/>
  <c r="O3555" i="2"/>
  <c r="P3555" i="2" s="1"/>
  <c r="X3554" i="2"/>
  <c r="V3554" i="2"/>
  <c r="T3554" i="2"/>
  <c r="Q3554" i="2"/>
  <c r="R3554" i="2" s="1"/>
  <c r="O3554" i="2"/>
  <c r="P3554" i="2" s="1"/>
  <c r="X3553" i="2"/>
  <c r="V3553" i="2"/>
  <c r="T3553" i="2"/>
  <c r="Q3553" i="2"/>
  <c r="R3553" i="2" s="1"/>
  <c r="O3553" i="2"/>
  <c r="P3553" i="2" s="1"/>
  <c r="X3552" i="2"/>
  <c r="V3552" i="2"/>
  <c r="T3552" i="2"/>
  <c r="Q3552" i="2"/>
  <c r="R3552" i="2" s="1"/>
  <c r="O3552" i="2"/>
  <c r="P3552" i="2" s="1"/>
  <c r="X3551" i="2"/>
  <c r="V3551" i="2"/>
  <c r="T3551" i="2"/>
  <c r="Q3551" i="2"/>
  <c r="R3551" i="2" s="1"/>
  <c r="O3551" i="2"/>
  <c r="P3551" i="2" s="1"/>
  <c r="X3550" i="2"/>
  <c r="V3550" i="2"/>
  <c r="T3550" i="2"/>
  <c r="Q3550" i="2"/>
  <c r="R3550" i="2" s="1"/>
  <c r="O3550" i="2"/>
  <c r="P3550" i="2" s="1"/>
  <c r="X3549" i="2"/>
  <c r="V3549" i="2"/>
  <c r="T3549" i="2"/>
  <c r="Q3549" i="2"/>
  <c r="R3549" i="2" s="1"/>
  <c r="O3549" i="2"/>
  <c r="P3549" i="2" s="1"/>
  <c r="X3548" i="2"/>
  <c r="V3548" i="2"/>
  <c r="T3548" i="2"/>
  <c r="Q3548" i="2"/>
  <c r="R3548" i="2" s="1"/>
  <c r="O3548" i="2"/>
  <c r="P3548" i="2" s="1"/>
  <c r="X3547" i="2"/>
  <c r="V3547" i="2"/>
  <c r="T3547" i="2"/>
  <c r="Q3547" i="2"/>
  <c r="R3547" i="2" s="1"/>
  <c r="O3547" i="2"/>
  <c r="P3547" i="2" s="1"/>
  <c r="X3546" i="2"/>
  <c r="V3546" i="2"/>
  <c r="T3546" i="2"/>
  <c r="Q3546" i="2"/>
  <c r="R3546" i="2" s="1"/>
  <c r="O3546" i="2"/>
  <c r="P3546" i="2" s="1"/>
  <c r="X3545" i="2"/>
  <c r="V3545" i="2"/>
  <c r="T3545" i="2"/>
  <c r="Q3545" i="2"/>
  <c r="R3545" i="2" s="1"/>
  <c r="O3545" i="2"/>
  <c r="P3545" i="2" s="1"/>
  <c r="X3544" i="2"/>
  <c r="V3544" i="2"/>
  <c r="T3544" i="2"/>
  <c r="Q3544" i="2"/>
  <c r="R3544" i="2" s="1"/>
  <c r="O3544" i="2"/>
  <c r="P3544" i="2" s="1"/>
  <c r="X3543" i="2"/>
  <c r="V3543" i="2"/>
  <c r="T3543" i="2"/>
  <c r="Q3543" i="2"/>
  <c r="R3543" i="2" s="1"/>
  <c r="O3543" i="2"/>
  <c r="P3543" i="2" s="1"/>
  <c r="X3542" i="2"/>
  <c r="V3542" i="2"/>
  <c r="T3542" i="2"/>
  <c r="Q3542" i="2"/>
  <c r="R3542" i="2" s="1"/>
  <c r="O3542" i="2"/>
  <c r="P3542" i="2" s="1"/>
  <c r="X3541" i="2"/>
  <c r="V3541" i="2"/>
  <c r="T3541" i="2"/>
  <c r="Q3541" i="2"/>
  <c r="R3541" i="2" s="1"/>
  <c r="O3541" i="2"/>
  <c r="P3541" i="2" s="1"/>
  <c r="X3540" i="2"/>
  <c r="V3540" i="2"/>
  <c r="T3540" i="2"/>
  <c r="Q3540" i="2"/>
  <c r="R3540" i="2" s="1"/>
  <c r="O3540" i="2"/>
  <c r="P3540" i="2" s="1"/>
  <c r="X3539" i="2"/>
  <c r="V3539" i="2"/>
  <c r="T3539" i="2"/>
  <c r="Q3539" i="2"/>
  <c r="R3539" i="2" s="1"/>
  <c r="O3539" i="2"/>
  <c r="P3539" i="2" s="1"/>
  <c r="X3538" i="2"/>
  <c r="V3538" i="2"/>
  <c r="T3538" i="2"/>
  <c r="Q3538" i="2"/>
  <c r="R3538" i="2" s="1"/>
  <c r="O3538" i="2"/>
  <c r="P3538" i="2" s="1"/>
  <c r="X3537" i="2"/>
  <c r="V3537" i="2"/>
  <c r="T3537" i="2"/>
  <c r="Q3537" i="2"/>
  <c r="R3537" i="2" s="1"/>
  <c r="O3537" i="2"/>
  <c r="P3537" i="2" s="1"/>
  <c r="X3536" i="2"/>
  <c r="V3536" i="2"/>
  <c r="T3536" i="2"/>
  <c r="Q3536" i="2"/>
  <c r="R3536" i="2" s="1"/>
  <c r="O3536" i="2"/>
  <c r="P3536" i="2" s="1"/>
  <c r="X3535" i="2"/>
  <c r="V3535" i="2"/>
  <c r="T3535" i="2"/>
  <c r="Q3535" i="2"/>
  <c r="R3535" i="2" s="1"/>
  <c r="O3535" i="2"/>
  <c r="P3535" i="2" s="1"/>
  <c r="X3534" i="2"/>
  <c r="V3534" i="2"/>
  <c r="T3534" i="2"/>
  <c r="Q3534" i="2"/>
  <c r="R3534" i="2" s="1"/>
  <c r="O3534" i="2"/>
  <c r="P3534" i="2" s="1"/>
  <c r="X3533" i="2"/>
  <c r="V3533" i="2"/>
  <c r="T3533" i="2"/>
  <c r="Q3533" i="2"/>
  <c r="R3533" i="2" s="1"/>
  <c r="O3533" i="2"/>
  <c r="P3533" i="2" s="1"/>
  <c r="X3532" i="2"/>
  <c r="V3532" i="2"/>
  <c r="T3532" i="2"/>
  <c r="Q3532" i="2"/>
  <c r="R3532" i="2" s="1"/>
  <c r="O3532" i="2"/>
  <c r="P3532" i="2" s="1"/>
  <c r="X3531" i="2"/>
  <c r="V3531" i="2"/>
  <c r="T3531" i="2"/>
  <c r="Q3531" i="2"/>
  <c r="R3531" i="2" s="1"/>
  <c r="O3531" i="2"/>
  <c r="P3531" i="2" s="1"/>
  <c r="X3530" i="2"/>
  <c r="V3530" i="2"/>
  <c r="T3530" i="2"/>
  <c r="Q3530" i="2"/>
  <c r="R3530" i="2" s="1"/>
  <c r="O3530" i="2"/>
  <c r="P3530" i="2" s="1"/>
  <c r="X3529" i="2"/>
  <c r="V3529" i="2"/>
  <c r="T3529" i="2"/>
  <c r="Q3529" i="2"/>
  <c r="R3529" i="2" s="1"/>
  <c r="O3529" i="2"/>
  <c r="P3529" i="2" s="1"/>
  <c r="X3528" i="2"/>
  <c r="V3528" i="2"/>
  <c r="T3528" i="2"/>
  <c r="Q3528" i="2"/>
  <c r="R3528" i="2" s="1"/>
  <c r="O3528" i="2"/>
  <c r="P3528" i="2" s="1"/>
  <c r="X3527" i="2"/>
  <c r="V3527" i="2"/>
  <c r="T3527" i="2"/>
  <c r="Q3527" i="2"/>
  <c r="R3527" i="2" s="1"/>
  <c r="O3527" i="2"/>
  <c r="P3527" i="2" s="1"/>
  <c r="X3526" i="2"/>
  <c r="V3526" i="2"/>
  <c r="T3526" i="2"/>
  <c r="Q3526" i="2"/>
  <c r="R3526" i="2" s="1"/>
  <c r="O3526" i="2"/>
  <c r="P3526" i="2" s="1"/>
  <c r="X3525" i="2"/>
  <c r="V3525" i="2"/>
  <c r="T3525" i="2"/>
  <c r="Q3525" i="2"/>
  <c r="R3525" i="2" s="1"/>
  <c r="O3525" i="2"/>
  <c r="P3525" i="2" s="1"/>
  <c r="X3524" i="2"/>
  <c r="V3524" i="2"/>
  <c r="T3524" i="2"/>
  <c r="Q3524" i="2"/>
  <c r="R3524" i="2" s="1"/>
  <c r="O3524" i="2"/>
  <c r="P3524" i="2" s="1"/>
  <c r="X3523" i="2"/>
  <c r="V3523" i="2"/>
  <c r="T3523" i="2"/>
  <c r="Q3523" i="2"/>
  <c r="R3523" i="2" s="1"/>
  <c r="O3523" i="2"/>
  <c r="P3523" i="2" s="1"/>
  <c r="X3522" i="2"/>
  <c r="V3522" i="2"/>
  <c r="T3522" i="2"/>
  <c r="Q3522" i="2"/>
  <c r="R3522" i="2" s="1"/>
  <c r="O3522" i="2"/>
  <c r="P3522" i="2" s="1"/>
  <c r="X3521" i="2"/>
  <c r="V3521" i="2"/>
  <c r="T3521" i="2"/>
  <c r="Q3521" i="2"/>
  <c r="R3521" i="2" s="1"/>
  <c r="O3521" i="2"/>
  <c r="P3521" i="2" s="1"/>
  <c r="X3520" i="2"/>
  <c r="V3520" i="2"/>
  <c r="T3520" i="2"/>
  <c r="Q3520" i="2"/>
  <c r="R3520" i="2" s="1"/>
  <c r="O3520" i="2"/>
  <c r="P3520" i="2" s="1"/>
  <c r="X3519" i="2"/>
  <c r="V3519" i="2"/>
  <c r="T3519" i="2"/>
  <c r="Q3519" i="2"/>
  <c r="R3519" i="2" s="1"/>
  <c r="O3519" i="2"/>
  <c r="P3519" i="2" s="1"/>
  <c r="X3518" i="2"/>
  <c r="V3518" i="2"/>
  <c r="T3518" i="2"/>
  <c r="Q3518" i="2"/>
  <c r="R3518" i="2" s="1"/>
  <c r="O3518" i="2"/>
  <c r="P3518" i="2" s="1"/>
  <c r="X3517" i="2"/>
  <c r="V3517" i="2"/>
  <c r="T3517" i="2"/>
  <c r="Q3517" i="2"/>
  <c r="R3517" i="2" s="1"/>
  <c r="O3517" i="2"/>
  <c r="P3517" i="2" s="1"/>
  <c r="X3516" i="2"/>
  <c r="V3516" i="2"/>
  <c r="T3516" i="2"/>
  <c r="Q3516" i="2"/>
  <c r="R3516" i="2" s="1"/>
  <c r="O3516" i="2"/>
  <c r="P3516" i="2" s="1"/>
  <c r="X3515" i="2"/>
  <c r="V3515" i="2"/>
  <c r="T3515" i="2"/>
  <c r="Q3515" i="2"/>
  <c r="R3515" i="2" s="1"/>
  <c r="O3515" i="2"/>
  <c r="P3515" i="2" s="1"/>
  <c r="X3514" i="2"/>
  <c r="V3514" i="2"/>
  <c r="T3514" i="2"/>
  <c r="Q3514" i="2"/>
  <c r="R3514" i="2" s="1"/>
  <c r="O3514" i="2"/>
  <c r="P3514" i="2" s="1"/>
  <c r="X3513" i="2"/>
  <c r="V3513" i="2"/>
  <c r="T3513" i="2"/>
  <c r="Q3513" i="2"/>
  <c r="R3513" i="2" s="1"/>
  <c r="O3513" i="2"/>
  <c r="P3513" i="2" s="1"/>
  <c r="X3512" i="2"/>
  <c r="V3512" i="2"/>
  <c r="T3512" i="2"/>
  <c r="Q3512" i="2"/>
  <c r="R3512" i="2" s="1"/>
  <c r="O3512" i="2"/>
  <c r="P3512" i="2" s="1"/>
  <c r="X3511" i="2"/>
  <c r="V3511" i="2"/>
  <c r="T3511" i="2"/>
  <c r="Q3511" i="2"/>
  <c r="R3511" i="2" s="1"/>
  <c r="O3511" i="2"/>
  <c r="P3511" i="2" s="1"/>
  <c r="X3510" i="2"/>
  <c r="V3510" i="2"/>
  <c r="T3510" i="2"/>
  <c r="Q3510" i="2"/>
  <c r="R3510" i="2" s="1"/>
  <c r="O3510" i="2"/>
  <c r="P3510" i="2" s="1"/>
  <c r="X3509" i="2"/>
  <c r="V3509" i="2"/>
  <c r="T3509" i="2"/>
  <c r="Q3509" i="2"/>
  <c r="R3509" i="2" s="1"/>
  <c r="O3509" i="2"/>
  <c r="P3509" i="2" s="1"/>
  <c r="X3508" i="2"/>
  <c r="V3508" i="2"/>
  <c r="T3508" i="2"/>
  <c r="Q3508" i="2"/>
  <c r="R3508" i="2" s="1"/>
  <c r="O3508" i="2"/>
  <c r="P3508" i="2" s="1"/>
  <c r="X3507" i="2"/>
  <c r="V3507" i="2"/>
  <c r="T3507" i="2"/>
  <c r="Q3507" i="2"/>
  <c r="R3507" i="2" s="1"/>
  <c r="O3507" i="2"/>
  <c r="P3507" i="2" s="1"/>
  <c r="X3506" i="2"/>
  <c r="V3506" i="2"/>
  <c r="T3506" i="2"/>
  <c r="Q3506" i="2"/>
  <c r="R3506" i="2" s="1"/>
  <c r="O3506" i="2"/>
  <c r="P3506" i="2" s="1"/>
  <c r="X3505" i="2"/>
  <c r="V3505" i="2"/>
  <c r="T3505" i="2"/>
  <c r="Q3505" i="2"/>
  <c r="R3505" i="2" s="1"/>
  <c r="O3505" i="2"/>
  <c r="P3505" i="2" s="1"/>
  <c r="X3504" i="2"/>
  <c r="V3504" i="2"/>
  <c r="T3504" i="2"/>
  <c r="Q3504" i="2"/>
  <c r="R3504" i="2" s="1"/>
  <c r="O3504" i="2"/>
  <c r="P3504" i="2" s="1"/>
  <c r="X3503" i="2"/>
  <c r="V3503" i="2"/>
  <c r="T3503" i="2"/>
  <c r="Q3503" i="2"/>
  <c r="R3503" i="2" s="1"/>
  <c r="O3503" i="2"/>
  <c r="P3503" i="2" s="1"/>
  <c r="X3502" i="2"/>
  <c r="V3502" i="2"/>
  <c r="T3502" i="2"/>
  <c r="Q3502" i="2"/>
  <c r="R3502" i="2" s="1"/>
  <c r="O3502" i="2"/>
  <c r="P3502" i="2" s="1"/>
  <c r="X3501" i="2"/>
  <c r="V3501" i="2"/>
  <c r="T3501" i="2"/>
  <c r="Q3501" i="2"/>
  <c r="R3501" i="2" s="1"/>
  <c r="O3501" i="2"/>
  <c r="P3501" i="2" s="1"/>
  <c r="X3500" i="2"/>
  <c r="V3500" i="2"/>
  <c r="T3500" i="2"/>
  <c r="Q3500" i="2"/>
  <c r="R3500" i="2" s="1"/>
  <c r="O3500" i="2"/>
  <c r="P3500" i="2" s="1"/>
  <c r="X3499" i="2"/>
  <c r="V3499" i="2"/>
  <c r="T3499" i="2"/>
  <c r="Q3499" i="2"/>
  <c r="R3499" i="2" s="1"/>
  <c r="O3499" i="2"/>
  <c r="P3499" i="2" s="1"/>
  <c r="X3498" i="2"/>
  <c r="V3498" i="2"/>
  <c r="T3498" i="2"/>
  <c r="Q3498" i="2"/>
  <c r="R3498" i="2" s="1"/>
  <c r="O3498" i="2"/>
  <c r="P3498" i="2" s="1"/>
  <c r="X3497" i="2"/>
  <c r="V3497" i="2"/>
  <c r="T3497" i="2"/>
  <c r="Q3497" i="2"/>
  <c r="R3497" i="2" s="1"/>
  <c r="O3497" i="2"/>
  <c r="P3497" i="2" s="1"/>
  <c r="X3496" i="2"/>
  <c r="V3496" i="2"/>
  <c r="T3496" i="2"/>
  <c r="Q3496" i="2"/>
  <c r="R3496" i="2" s="1"/>
  <c r="O3496" i="2"/>
  <c r="P3496" i="2" s="1"/>
  <c r="X3495" i="2"/>
  <c r="V3495" i="2"/>
  <c r="T3495" i="2"/>
  <c r="Q3495" i="2"/>
  <c r="R3495" i="2" s="1"/>
  <c r="O3495" i="2"/>
  <c r="P3495" i="2" s="1"/>
  <c r="X3494" i="2"/>
  <c r="V3494" i="2"/>
  <c r="T3494" i="2"/>
  <c r="Q3494" i="2"/>
  <c r="R3494" i="2" s="1"/>
  <c r="O3494" i="2"/>
  <c r="P3494" i="2" s="1"/>
  <c r="X3493" i="2"/>
  <c r="V3493" i="2"/>
  <c r="T3493" i="2"/>
  <c r="Q3493" i="2"/>
  <c r="R3493" i="2" s="1"/>
  <c r="O3493" i="2"/>
  <c r="P3493" i="2" s="1"/>
  <c r="X3492" i="2"/>
  <c r="V3492" i="2"/>
  <c r="T3492" i="2"/>
  <c r="Q3492" i="2"/>
  <c r="R3492" i="2" s="1"/>
  <c r="O3492" i="2"/>
  <c r="P3492" i="2" s="1"/>
  <c r="X3491" i="2"/>
  <c r="V3491" i="2"/>
  <c r="T3491" i="2"/>
  <c r="Q3491" i="2"/>
  <c r="R3491" i="2" s="1"/>
  <c r="O3491" i="2"/>
  <c r="P3491" i="2" s="1"/>
  <c r="X3490" i="2"/>
  <c r="V3490" i="2"/>
  <c r="T3490" i="2"/>
  <c r="Q3490" i="2"/>
  <c r="R3490" i="2" s="1"/>
  <c r="O3490" i="2"/>
  <c r="P3490" i="2" s="1"/>
  <c r="X3489" i="2"/>
  <c r="V3489" i="2"/>
  <c r="T3489" i="2"/>
  <c r="Q3489" i="2"/>
  <c r="R3489" i="2" s="1"/>
  <c r="O3489" i="2"/>
  <c r="P3489" i="2" s="1"/>
  <c r="X3488" i="2"/>
  <c r="V3488" i="2"/>
  <c r="T3488" i="2"/>
  <c r="Q3488" i="2"/>
  <c r="R3488" i="2" s="1"/>
  <c r="O3488" i="2"/>
  <c r="P3488" i="2" s="1"/>
  <c r="X3487" i="2"/>
  <c r="V3487" i="2"/>
  <c r="T3487" i="2"/>
  <c r="Q3487" i="2"/>
  <c r="R3487" i="2" s="1"/>
  <c r="O3487" i="2"/>
  <c r="P3487" i="2" s="1"/>
  <c r="X3486" i="2"/>
  <c r="V3486" i="2"/>
  <c r="T3486" i="2"/>
  <c r="Q3486" i="2"/>
  <c r="R3486" i="2" s="1"/>
  <c r="O3486" i="2"/>
  <c r="P3486" i="2" s="1"/>
  <c r="X3485" i="2"/>
  <c r="V3485" i="2"/>
  <c r="T3485" i="2"/>
  <c r="Q3485" i="2"/>
  <c r="R3485" i="2" s="1"/>
  <c r="O3485" i="2"/>
  <c r="P3485" i="2" s="1"/>
  <c r="X3484" i="2"/>
  <c r="V3484" i="2"/>
  <c r="T3484" i="2"/>
  <c r="Q3484" i="2"/>
  <c r="R3484" i="2" s="1"/>
  <c r="O3484" i="2"/>
  <c r="P3484" i="2" s="1"/>
  <c r="X3483" i="2"/>
  <c r="V3483" i="2"/>
  <c r="T3483" i="2"/>
  <c r="Q3483" i="2"/>
  <c r="R3483" i="2" s="1"/>
  <c r="O3483" i="2"/>
  <c r="P3483" i="2" s="1"/>
  <c r="X3482" i="2"/>
  <c r="V3482" i="2"/>
  <c r="T3482" i="2"/>
  <c r="Q3482" i="2"/>
  <c r="R3482" i="2" s="1"/>
  <c r="O3482" i="2"/>
  <c r="P3482" i="2" s="1"/>
  <c r="X3481" i="2"/>
  <c r="V3481" i="2"/>
  <c r="T3481" i="2"/>
  <c r="Q3481" i="2"/>
  <c r="R3481" i="2" s="1"/>
  <c r="O3481" i="2"/>
  <c r="P3481" i="2" s="1"/>
  <c r="X3480" i="2"/>
  <c r="V3480" i="2"/>
  <c r="T3480" i="2"/>
  <c r="Q3480" i="2"/>
  <c r="R3480" i="2" s="1"/>
  <c r="O3480" i="2"/>
  <c r="P3480" i="2" s="1"/>
  <c r="X3479" i="2"/>
  <c r="V3479" i="2"/>
  <c r="T3479" i="2"/>
  <c r="Q3479" i="2"/>
  <c r="R3479" i="2" s="1"/>
  <c r="O3479" i="2"/>
  <c r="P3479" i="2" s="1"/>
  <c r="X3478" i="2"/>
  <c r="V3478" i="2"/>
  <c r="T3478" i="2"/>
  <c r="Q3478" i="2"/>
  <c r="R3478" i="2" s="1"/>
  <c r="O3478" i="2"/>
  <c r="P3478" i="2" s="1"/>
  <c r="X3477" i="2"/>
  <c r="V3477" i="2"/>
  <c r="T3477" i="2"/>
  <c r="Q3477" i="2"/>
  <c r="R3477" i="2" s="1"/>
  <c r="O3477" i="2"/>
  <c r="P3477" i="2" s="1"/>
  <c r="X3476" i="2"/>
  <c r="V3476" i="2"/>
  <c r="T3476" i="2"/>
  <c r="Q3476" i="2"/>
  <c r="R3476" i="2" s="1"/>
  <c r="O3476" i="2"/>
  <c r="P3476" i="2" s="1"/>
  <c r="X3475" i="2"/>
  <c r="V3475" i="2"/>
  <c r="T3475" i="2"/>
  <c r="Q3475" i="2"/>
  <c r="R3475" i="2" s="1"/>
  <c r="O3475" i="2"/>
  <c r="P3475" i="2" s="1"/>
  <c r="X3474" i="2"/>
  <c r="V3474" i="2"/>
  <c r="T3474" i="2"/>
  <c r="Q3474" i="2"/>
  <c r="R3474" i="2" s="1"/>
  <c r="O3474" i="2"/>
  <c r="P3474" i="2" s="1"/>
  <c r="X3473" i="2"/>
  <c r="V3473" i="2"/>
  <c r="T3473" i="2"/>
  <c r="Q3473" i="2"/>
  <c r="R3473" i="2" s="1"/>
  <c r="O3473" i="2"/>
  <c r="P3473" i="2" s="1"/>
  <c r="X3472" i="2"/>
  <c r="V3472" i="2"/>
  <c r="T3472" i="2"/>
  <c r="Q3472" i="2"/>
  <c r="R3472" i="2" s="1"/>
  <c r="O3472" i="2"/>
  <c r="P3472" i="2" s="1"/>
  <c r="X3471" i="2"/>
  <c r="V3471" i="2"/>
  <c r="T3471" i="2"/>
  <c r="Q3471" i="2"/>
  <c r="R3471" i="2" s="1"/>
  <c r="O3471" i="2"/>
  <c r="P3471" i="2" s="1"/>
  <c r="X3470" i="2"/>
  <c r="V3470" i="2"/>
  <c r="T3470" i="2"/>
  <c r="Q3470" i="2"/>
  <c r="R3470" i="2" s="1"/>
  <c r="O3470" i="2"/>
  <c r="P3470" i="2" s="1"/>
  <c r="X3469" i="2"/>
  <c r="V3469" i="2"/>
  <c r="T3469" i="2"/>
  <c r="Q3469" i="2"/>
  <c r="R3469" i="2" s="1"/>
  <c r="O3469" i="2"/>
  <c r="P3469" i="2" s="1"/>
  <c r="X3468" i="2"/>
  <c r="V3468" i="2"/>
  <c r="T3468" i="2"/>
  <c r="Q3468" i="2"/>
  <c r="R3468" i="2" s="1"/>
  <c r="O3468" i="2"/>
  <c r="P3468" i="2" s="1"/>
  <c r="X3467" i="2"/>
  <c r="V3467" i="2"/>
  <c r="T3467" i="2"/>
  <c r="Q3467" i="2"/>
  <c r="R3467" i="2" s="1"/>
  <c r="O3467" i="2"/>
  <c r="P3467" i="2" s="1"/>
  <c r="X3466" i="2"/>
  <c r="V3466" i="2"/>
  <c r="T3466" i="2"/>
  <c r="Q3466" i="2"/>
  <c r="R3466" i="2" s="1"/>
  <c r="O3466" i="2"/>
  <c r="P3466" i="2" s="1"/>
  <c r="X3465" i="2"/>
  <c r="V3465" i="2"/>
  <c r="T3465" i="2"/>
  <c r="Q3465" i="2"/>
  <c r="R3465" i="2" s="1"/>
  <c r="O3465" i="2"/>
  <c r="P3465" i="2" s="1"/>
  <c r="X3464" i="2"/>
  <c r="V3464" i="2"/>
  <c r="T3464" i="2"/>
  <c r="Q3464" i="2"/>
  <c r="R3464" i="2" s="1"/>
  <c r="O3464" i="2"/>
  <c r="P3464" i="2" s="1"/>
  <c r="X3463" i="2"/>
  <c r="V3463" i="2"/>
  <c r="T3463" i="2"/>
  <c r="Q3463" i="2"/>
  <c r="R3463" i="2" s="1"/>
  <c r="O3463" i="2"/>
  <c r="P3463" i="2" s="1"/>
  <c r="X3462" i="2"/>
  <c r="V3462" i="2"/>
  <c r="T3462" i="2"/>
  <c r="Q3462" i="2"/>
  <c r="R3462" i="2" s="1"/>
  <c r="O3462" i="2"/>
  <c r="P3462" i="2" s="1"/>
  <c r="X3461" i="2"/>
  <c r="V3461" i="2"/>
  <c r="T3461" i="2"/>
  <c r="Q3461" i="2"/>
  <c r="R3461" i="2" s="1"/>
  <c r="O3461" i="2"/>
  <c r="P3461" i="2" s="1"/>
  <c r="X3460" i="2"/>
  <c r="V3460" i="2"/>
  <c r="T3460" i="2"/>
  <c r="Q3460" i="2"/>
  <c r="R3460" i="2" s="1"/>
  <c r="O3460" i="2"/>
  <c r="P3460" i="2" s="1"/>
  <c r="X3459" i="2"/>
  <c r="V3459" i="2"/>
  <c r="T3459" i="2"/>
  <c r="Q3459" i="2"/>
  <c r="R3459" i="2" s="1"/>
  <c r="O3459" i="2"/>
  <c r="P3459" i="2" s="1"/>
  <c r="X3458" i="2"/>
  <c r="V3458" i="2"/>
  <c r="T3458" i="2"/>
  <c r="Q3458" i="2"/>
  <c r="R3458" i="2" s="1"/>
  <c r="O3458" i="2"/>
  <c r="P3458" i="2" s="1"/>
  <c r="X3457" i="2"/>
  <c r="V3457" i="2"/>
  <c r="T3457" i="2"/>
  <c r="Q3457" i="2"/>
  <c r="R3457" i="2" s="1"/>
  <c r="O3457" i="2"/>
  <c r="P3457" i="2" s="1"/>
  <c r="X3456" i="2"/>
  <c r="V3456" i="2"/>
  <c r="T3456" i="2"/>
  <c r="Q3456" i="2"/>
  <c r="R3456" i="2" s="1"/>
  <c r="O3456" i="2"/>
  <c r="P3456" i="2" s="1"/>
  <c r="X3455" i="2"/>
  <c r="V3455" i="2"/>
  <c r="T3455" i="2"/>
  <c r="Q3455" i="2"/>
  <c r="R3455" i="2" s="1"/>
  <c r="O3455" i="2"/>
  <c r="P3455" i="2" s="1"/>
  <c r="X3454" i="2"/>
  <c r="V3454" i="2"/>
  <c r="T3454" i="2"/>
  <c r="Q3454" i="2"/>
  <c r="R3454" i="2" s="1"/>
  <c r="O3454" i="2"/>
  <c r="P3454" i="2" s="1"/>
  <c r="X3453" i="2"/>
  <c r="V3453" i="2"/>
  <c r="T3453" i="2"/>
  <c r="Q3453" i="2"/>
  <c r="R3453" i="2" s="1"/>
  <c r="O3453" i="2"/>
  <c r="P3453" i="2" s="1"/>
  <c r="X3452" i="2"/>
  <c r="V3452" i="2"/>
  <c r="T3452" i="2"/>
  <c r="Q3452" i="2"/>
  <c r="R3452" i="2" s="1"/>
  <c r="O3452" i="2"/>
  <c r="P3452" i="2" s="1"/>
  <c r="X3451" i="2"/>
  <c r="V3451" i="2"/>
  <c r="T3451" i="2"/>
  <c r="Q3451" i="2"/>
  <c r="R3451" i="2" s="1"/>
  <c r="O3451" i="2"/>
  <c r="P3451" i="2" s="1"/>
  <c r="X3450" i="2"/>
  <c r="V3450" i="2"/>
  <c r="T3450" i="2"/>
  <c r="Q3450" i="2"/>
  <c r="R3450" i="2" s="1"/>
  <c r="O3450" i="2"/>
  <c r="P3450" i="2" s="1"/>
  <c r="X3449" i="2"/>
  <c r="V3449" i="2"/>
  <c r="T3449" i="2"/>
  <c r="Q3449" i="2"/>
  <c r="R3449" i="2" s="1"/>
  <c r="O3449" i="2"/>
  <c r="P3449" i="2" s="1"/>
  <c r="X3448" i="2"/>
  <c r="V3448" i="2"/>
  <c r="T3448" i="2"/>
  <c r="Q3448" i="2"/>
  <c r="R3448" i="2" s="1"/>
  <c r="O3448" i="2"/>
  <c r="P3448" i="2" s="1"/>
  <c r="X3447" i="2"/>
  <c r="V3447" i="2"/>
  <c r="T3447" i="2"/>
  <c r="Q3447" i="2"/>
  <c r="R3447" i="2" s="1"/>
  <c r="O3447" i="2"/>
  <c r="P3447" i="2" s="1"/>
  <c r="X3446" i="2"/>
  <c r="V3446" i="2"/>
  <c r="T3446" i="2"/>
  <c r="Q3446" i="2"/>
  <c r="R3446" i="2" s="1"/>
  <c r="O3446" i="2"/>
  <c r="P3446" i="2" s="1"/>
  <c r="X3445" i="2"/>
  <c r="V3445" i="2"/>
  <c r="T3445" i="2"/>
  <c r="Q3445" i="2"/>
  <c r="R3445" i="2" s="1"/>
  <c r="O3445" i="2"/>
  <c r="P3445" i="2" s="1"/>
  <c r="X3444" i="2"/>
  <c r="V3444" i="2"/>
  <c r="T3444" i="2"/>
  <c r="Q3444" i="2"/>
  <c r="R3444" i="2" s="1"/>
  <c r="O3444" i="2"/>
  <c r="P3444" i="2" s="1"/>
  <c r="X3443" i="2"/>
  <c r="V3443" i="2"/>
  <c r="T3443" i="2"/>
  <c r="Q3443" i="2"/>
  <c r="R3443" i="2" s="1"/>
  <c r="O3443" i="2"/>
  <c r="P3443" i="2" s="1"/>
  <c r="X3442" i="2"/>
  <c r="V3442" i="2"/>
  <c r="T3442" i="2"/>
  <c r="Q3442" i="2"/>
  <c r="R3442" i="2" s="1"/>
  <c r="O3442" i="2"/>
  <c r="P3442" i="2" s="1"/>
  <c r="X3441" i="2"/>
  <c r="V3441" i="2"/>
  <c r="T3441" i="2"/>
  <c r="Q3441" i="2"/>
  <c r="R3441" i="2" s="1"/>
  <c r="O3441" i="2"/>
  <c r="P3441" i="2" s="1"/>
  <c r="X3440" i="2"/>
  <c r="V3440" i="2"/>
  <c r="T3440" i="2"/>
  <c r="Q3440" i="2"/>
  <c r="R3440" i="2" s="1"/>
  <c r="O3440" i="2"/>
  <c r="P3440" i="2" s="1"/>
  <c r="X3439" i="2"/>
  <c r="V3439" i="2"/>
  <c r="T3439" i="2"/>
  <c r="Q3439" i="2"/>
  <c r="R3439" i="2" s="1"/>
  <c r="O3439" i="2"/>
  <c r="P3439" i="2" s="1"/>
  <c r="X3438" i="2"/>
  <c r="V3438" i="2"/>
  <c r="T3438" i="2"/>
  <c r="Q3438" i="2"/>
  <c r="R3438" i="2" s="1"/>
  <c r="O3438" i="2"/>
  <c r="P3438" i="2" s="1"/>
  <c r="X3437" i="2"/>
  <c r="V3437" i="2"/>
  <c r="T3437" i="2"/>
  <c r="Q3437" i="2"/>
  <c r="R3437" i="2" s="1"/>
  <c r="O3437" i="2"/>
  <c r="P3437" i="2" s="1"/>
  <c r="X3436" i="2"/>
  <c r="V3436" i="2"/>
  <c r="T3436" i="2"/>
  <c r="Q3436" i="2"/>
  <c r="R3436" i="2" s="1"/>
  <c r="O3436" i="2"/>
  <c r="P3436" i="2" s="1"/>
  <c r="X3435" i="2"/>
  <c r="V3435" i="2"/>
  <c r="T3435" i="2"/>
  <c r="Q3435" i="2"/>
  <c r="R3435" i="2" s="1"/>
  <c r="O3435" i="2"/>
  <c r="P3435" i="2" s="1"/>
  <c r="X3434" i="2"/>
  <c r="V3434" i="2"/>
  <c r="T3434" i="2"/>
  <c r="Q3434" i="2"/>
  <c r="R3434" i="2" s="1"/>
  <c r="O3434" i="2"/>
  <c r="P3434" i="2" s="1"/>
  <c r="X3433" i="2"/>
  <c r="V3433" i="2"/>
  <c r="T3433" i="2"/>
  <c r="Q3433" i="2"/>
  <c r="R3433" i="2" s="1"/>
  <c r="O3433" i="2"/>
  <c r="P3433" i="2" s="1"/>
  <c r="X3432" i="2"/>
  <c r="V3432" i="2"/>
  <c r="T3432" i="2"/>
  <c r="Q3432" i="2"/>
  <c r="R3432" i="2" s="1"/>
  <c r="O3432" i="2"/>
  <c r="P3432" i="2" s="1"/>
  <c r="X3431" i="2"/>
  <c r="V3431" i="2"/>
  <c r="T3431" i="2"/>
  <c r="Q3431" i="2"/>
  <c r="R3431" i="2" s="1"/>
  <c r="O3431" i="2"/>
  <c r="P3431" i="2" s="1"/>
  <c r="X3430" i="2"/>
  <c r="V3430" i="2"/>
  <c r="T3430" i="2"/>
  <c r="Q3430" i="2"/>
  <c r="R3430" i="2" s="1"/>
  <c r="O3430" i="2"/>
  <c r="P3430" i="2" s="1"/>
  <c r="X3429" i="2"/>
  <c r="V3429" i="2"/>
  <c r="T3429" i="2"/>
  <c r="Q3429" i="2"/>
  <c r="R3429" i="2" s="1"/>
  <c r="O3429" i="2"/>
  <c r="P3429" i="2" s="1"/>
  <c r="X3428" i="2"/>
  <c r="V3428" i="2"/>
  <c r="T3428" i="2"/>
  <c r="Q3428" i="2"/>
  <c r="R3428" i="2" s="1"/>
  <c r="O3428" i="2"/>
  <c r="P3428" i="2" s="1"/>
  <c r="X3427" i="2"/>
  <c r="V3427" i="2"/>
  <c r="T3427" i="2"/>
  <c r="Q3427" i="2"/>
  <c r="R3427" i="2" s="1"/>
  <c r="O3427" i="2"/>
  <c r="P3427" i="2" s="1"/>
  <c r="X3426" i="2"/>
  <c r="V3426" i="2"/>
  <c r="T3426" i="2"/>
  <c r="Q3426" i="2"/>
  <c r="R3426" i="2" s="1"/>
  <c r="O3426" i="2"/>
  <c r="P3426" i="2" s="1"/>
  <c r="X3425" i="2"/>
  <c r="V3425" i="2"/>
  <c r="T3425" i="2"/>
  <c r="Q3425" i="2"/>
  <c r="R3425" i="2" s="1"/>
  <c r="O3425" i="2"/>
  <c r="P3425" i="2" s="1"/>
  <c r="X3424" i="2"/>
  <c r="V3424" i="2"/>
  <c r="T3424" i="2"/>
  <c r="Q3424" i="2"/>
  <c r="R3424" i="2" s="1"/>
  <c r="O3424" i="2"/>
  <c r="P3424" i="2" s="1"/>
  <c r="X3423" i="2"/>
  <c r="V3423" i="2"/>
  <c r="T3423" i="2"/>
  <c r="Q3423" i="2"/>
  <c r="R3423" i="2" s="1"/>
  <c r="O3423" i="2"/>
  <c r="P3423" i="2" s="1"/>
  <c r="X3422" i="2"/>
  <c r="V3422" i="2"/>
  <c r="T3422" i="2"/>
  <c r="Q3422" i="2"/>
  <c r="R3422" i="2" s="1"/>
  <c r="O3422" i="2"/>
  <c r="P3422" i="2" s="1"/>
  <c r="X3421" i="2"/>
  <c r="V3421" i="2"/>
  <c r="T3421" i="2"/>
  <c r="Q3421" i="2"/>
  <c r="R3421" i="2" s="1"/>
  <c r="O3421" i="2"/>
  <c r="P3421" i="2" s="1"/>
  <c r="X3420" i="2"/>
  <c r="V3420" i="2"/>
  <c r="T3420" i="2"/>
  <c r="Q3420" i="2"/>
  <c r="R3420" i="2" s="1"/>
  <c r="O3420" i="2"/>
  <c r="P3420" i="2" s="1"/>
  <c r="X3419" i="2"/>
  <c r="V3419" i="2"/>
  <c r="T3419" i="2"/>
  <c r="Q3419" i="2"/>
  <c r="R3419" i="2" s="1"/>
  <c r="O3419" i="2"/>
  <c r="P3419" i="2" s="1"/>
  <c r="X3418" i="2"/>
  <c r="V3418" i="2"/>
  <c r="T3418" i="2"/>
  <c r="Q3418" i="2"/>
  <c r="R3418" i="2" s="1"/>
  <c r="O3418" i="2"/>
  <c r="P3418" i="2" s="1"/>
  <c r="X3417" i="2"/>
  <c r="V3417" i="2"/>
  <c r="T3417" i="2"/>
  <c r="Q3417" i="2"/>
  <c r="R3417" i="2" s="1"/>
  <c r="O3417" i="2"/>
  <c r="P3417" i="2" s="1"/>
  <c r="X3416" i="2"/>
  <c r="V3416" i="2"/>
  <c r="T3416" i="2"/>
  <c r="Q3416" i="2"/>
  <c r="R3416" i="2" s="1"/>
  <c r="O3416" i="2"/>
  <c r="P3416" i="2" s="1"/>
  <c r="X3415" i="2"/>
  <c r="V3415" i="2"/>
  <c r="T3415" i="2"/>
  <c r="Q3415" i="2"/>
  <c r="R3415" i="2" s="1"/>
  <c r="O3415" i="2"/>
  <c r="P3415" i="2" s="1"/>
  <c r="X3414" i="2"/>
  <c r="V3414" i="2"/>
  <c r="T3414" i="2"/>
  <c r="Q3414" i="2"/>
  <c r="R3414" i="2" s="1"/>
  <c r="O3414" i="2"/>
  <c r="P3414" i="2" s="1"/>
  <c r="X3413" i="2"/>
  <c r="V3413" i="2"/>
  <c r="T3413" i="2"/>
  <c r="Q3413" i="2"/>
  <c r="R3413" i="2" s="1"/>
  <c r="O3413" i="2"/>
  <c r="P3413" i="2" s="1"/>
  <c r="X3412" i="2"/>
  <c r="V3412" i="2"/>
  <c r="T3412" i="2"/>
  <c r="Q3412" i="2"/>
  <c r="R3412" i="2" s="1"/>
  <c r="O3412" i="2"/>
  <c r="P3412" i="2" s="1"/>
  <c r="X3411" i="2"/>
  <c r="V3411" i="2"/>
  <c r="T3411" i="2"/>
  <c r="Q3411" i="2"/>
  <c r="R3411" i="2" s="1"/>
  <c r="O3411" i="2"/>
  <c r="P3411" i="2" s="1"/>
  <c r="X3410" i="2"/>
  <c r="V3410" i="2"/>
  <c r="T3410" i="2"/>
  <c r="Q3410" i="2"/>
  <c r="R3410" i="2" s="1"/>
  <c r="O3410" i="2"/>
  <c r="P3410" i="2" s="1"/>
  <c r="X3409" i="2"/>
  <c r="V3409" i="2"/>
  <c r="T3409" i="2"/>
  <c r="Q3409" i="2"/>
  <c r="R3409" i="2" s="1"/>
  <c r="O3409" i="2"/>
  <c r="P3409" i="2" s="1"/>
  <c r="X3408" i="2"/>
  <c r="V3408" i="2"/>
  <c r="T3408" i="2"/>
  <c r="Q3408" i="2"/>
  <c r="R3408" i="2" s="1"/>
  <c r="O3408" i="2"/>
  <c r="P3408" i="2" s="1"/>
  <c r="X3407" i="2"/>
  <c r="V3407" i="2"/>
  <c r="T3407" i="2"/>
  <c r="Q3407" i="2"/>
  <c r="R3407" i="2" s="1"/>
  <c r="O3407" i="2"/>
  <c r="P3407" i="2" s="1"/>
  <c r="X3406" i="2"/>
  <c r="V3406" i="2"/>
  <c r="T3406" i="2"/>
  <c r="Q3406" i="2"/>
  <c r="R3406" i="2" s="1"/>
  <c r="O3406" i="2"/>
  <c r="P3406" i="2" s="1"/>
  <c r="X3405" i="2"/>
  <c r="V3405" i="2"/>
  <c r="T3405" i="2"/>
  <c r="Q3405" i="2"/>
  <c r="R3405" i="2" s="1"/>
  <c r="O3405" i="2"/>
  <c r="P3405" i="2" s="1"/>
  <c r="X3404" i="2"/>
  <c r="V3404" i="2"/>
  <c r="T3404" i="2"/>
  <c r="Q3404" i="2"/>
  <c r="R3404" i="2" s="1"/>
  <c r="O3404" i="2"/>
  <c r="P3404" i="2" s="1"/>
  <c r="X3403" i="2"/>
  <c r="V3403" i="2"/>
  <c r="T3403" i="2"/>
  <c r="Q3403" i="2"/>
  <c r="R3403" i="2" s="1"/>
  <c r="O3403" i="2"/>
  <c r="P3403" i="2" s="1"/>
  <c r="X3402" i="2"/>
  <c r="V3402" i="2"/>
  <c r="T3402" i="2"/>
  <c r="Q3402" i="2"/>
  <c r="R3402" i="2" s="1"/>
  <c r="O3402" i="2"/>
  <c r="P3402" i="2" s="1"/>
  <c r="X3401" i="2"/>
  <c r="V3401" i="2"/>
  <c r="T3401" i="2"/>
  <c r="Q3401" i="2"/>
  <c r="R3401" i="2" s="1"/>
  <c r="O3401" i="2"/>
  <c r="P3401" i="2" s="1"/>
  <c r="X3400" i="2"/>
  <c r="V3400" i="2"/>
  <c r="T3400" i="2"/>
  <c r="Q3400" i="2"/>
  <c r="R3400" i="2" s="1"/>
  <c r="O3400" i="2"/>
  <c r="P3400" i="2" s="1"/>
  <c r="X3399" i="2"/>
  <c r="V3399" i="2"/>
  <c r="T3399" i="2"/>
  <c r="Q3399" i="2"/>
  <c r="R3399" i="2" s="1"/>
  <c r="O3399" i="2"/>
  <c r="P3399" i="2" s="1"/>
  <c r="X3398" i="2"/>
  <c r="V3398" i="2"/>
  <c r="T3398" i="2"/>
  <c r="Q3398" i="2"/>
  <c r="R3398" i="2" s="1"/>
  <c r="O3398" i="2"/>
  <c r="P3398" i="2" s="1"/>
  <c r="X3397" i="2"/>
  <c r="V3397" i="2"/>
  <c r="T3397" i="2"/>
  <c r="Q3397" i="2"/>
  <c r="R3397" i="2" s="1"/>
  <c r="O3397" i="2"/>
  <c r="P3397" i="2" s="1"/>
  <c r="X3396" i="2"/>
  <c r="V3396" i="2"/>
  <c r="T3396" i="2"/>
  <c r="Q3396" i="2"/>
  <c r="R3396" i="2" s="1"/>
  <c r="O3396" i="2"/>
  <c r="P3396" i="2" s="1"/>
  <c r="X3395" i="2"/>
  <c r="V3395" i="2"/>
  <c r="T3395" i="2"/>
  <c r="Q3395" i="2"/>
  <c r="R3395" i="2" s="1"/>
  <c r="O3395" i="2"/>
  <c r="P3395" i="2" s="1"/>
  <c r="X3394" i="2"/>
  <c r="V3394" i="2"/>
  <c r="T3394" i="2"/>
  <c r="Q3394" i="2"/>
  <c r="R3394" i="2" s="1"/>
  <c r="O3394" i="2"/>
  <c r="P3394" i="2" s="1"/>
  <c r="X3393" i="2"/>
  <c r="V3393" i="2"/>
  <c r="T3393" i="2"/>
  <c r="Q3393" i="2"/>
  <c r="R3393" i="2" s="1"/>
  <c r="O3393" i="2"/>
  <c r="P3393" i="2" s="1"/>
  <c r="Z3392" i="2"/>
  <c r="X3392" i="2"/>
  <c r="V3392" i="2"/>
  <c r="T3392" i="2"/>
  <c r="R3392" i="2"/>
  <c r="P3392" i="2"/>
  <c r="X3391" i="2"/>
  <c r="V3391" i="2"/>
  <c r="T3391" i="2"/>
  <c r="Q3391" i="2"/>
  <c r="R3391" i="2" s="1"/>
  <c r="O3391" i="2"/>
  <c r="P3391" i="2" s="1"/>
  <c r="X3390" i="2"/>
  <c r="V3390" i="2"/>
  <c r="T3390" i="2"/>
  <c r="Q3390" i="2"/>
  <c r="R3390" i="2" s="1"/>
  <c r="O3390" i="2"/>
  <c r="P3390" i="2" s="1"/>
  <c r="X3389" i="2"/>
  <c r="V3389" i="2"/>
  <c r="T3389" i="2"/>
  <c r="Q3389" i="2"/>
  <c r="R3389" i="2" s="1"/>
  <c r="O3389" i="2"/>
  <c r="P3389" i="2" s="1"/>
  <c r="X3388" i="2"/>
  <c r="V3388" i="2"/>
  <c r="T3388" i="2"/>
  <c r="Q3388" i="2"/>
  <c r="R3388" i="2" s="1"/>
  <c r="O3388" i="2"/>
  <c r="P3388" i="2" s="1"/>
  <c r="X3387" i="2"/>
  <c r="V3387" i="2"/>
  <c r="T3387" i="2"/>
  <c r="Q3387" i="2"/>
  <c r="R3387" i="2" s="1"/>
  <c r="O3387" i="2"/>
  <c r="P3387" i="2" s="1"/>
  <c r="X3386" i="2"/>
  <c r="V3386" i="2"/>
  <c r="T3386" i="2"/>
  <c r="Q3386" i="2"/>
  <c r="R3386" i="2" s="1"/>
  <c r="O3386" i="2"/>
  <c r="P3386" i="2" s="1"/>
  <c r="X3385" i="2"/>
  <c r="V3385" i="2"/>
  <c r="T3385" i="2"/>
  <c r="Q3385" i="2"/>
  <c r="R3385" i="2" s="1"/>
  <c r="O3385" i="2"/>
  <c r="P3385" i="2" s="1"/>
  <c r="X3384" i="2"/>
  <c r="V3384" i="2"/>
  <c r="T3384" i="2"/>
  <c r="Q3384" i="2"/>
  <c r="R3384" i="2" s="1"/>
  <c r="O3384" i="2"/>
  <c r="P3384" i="2" s="1"/>
  <c r="X3383" i="2"/>
  <c r="V3383" i="2"/>
  <c r="T3383" i="2"/>
  <c r="Q3383" i="2"/>
  <c r="R3383" i="2" s="1"/>
  <c r="O3383" i="2"/>
  <c r="P3383" i="2" s="1"/>
  <c r="X3382" i="2"/>
  <c r="V3382" i="2"/>
  <c r="T3382" i="2"/>
  <c r="Q3382" i="2"/>
  <c r="R3382" i="2" s="1"/>
  <c r="O3382" i="2"/>
  <c r="P3382" i="2" s="1"/>
  <c r="X3381" i="2"/>
  <c r="V3381" i="2"/>
  <c r="T3381" i="2"/>
  <c r="Q3381" i="2"/>
  <c r="R3381" i="2" s="1"/>
  <c r="O3381" i="2"/>
  <c r="P3381" i="2" s="1"/>
  <c r="X3380" i="2"/>
  <c r="V3380" i="2"/>
  <c r="T3380" i="2"/>
  <c r="Q3380" i="2"/>
  <c r="R3380" i="2" s="1"/>
  <c r="O3380" i="2"/>
  <c r="P3380" i="2" s="1"/>
  <c r="X3379" i="2"/>
  <c r="V3379" i="2"/>
  <c r="T3379" i="2"/>
  <c r="Q3379" i="2"/>
  <c r="R3379" i="2" s="1"/>
  <c r="O3379" i="2"/>
  <c r="P3379" i="2" s="1"/>
  <c r="X3378" i="2"/>
  <c r="V3378" i="2"/>
  <c r="T3378" i="2"/>
  <c r="Q3378" i="2"/>
  <c r="R3378" i="2" s="1"/>
  <c r="O3378" i="2"/>
  <c r="P3378" i="2" s="1"/>
  <c r="X3377" i="2"/>
  <c r="V3377" i="2"/>
  <c r="T3377" i="2"/>
  <c r="Q3377" i="2"/>
  <c r="R3377" i="2" s="1"/>
  <c r="O3377" i="2"/>
  <c r="P3377" i="2" s="1"/>
  <c r="X3376" i="2"/>
  <c r="V3376" i="2"/>
  <c r="T3376" i="2"/>
  <c r="Q3376" i="2"/>
  <c r="R3376" i="2" s="1"/>
  <c r="O3376" i="2"/>
  <c r="P3376" i="2" s="1"/>
  <c r="X3375" i="2"/>
  <c r="V3375" i="2"/>
  <c r="T3375" i="2"/>
  <c r="Q3375" i="2"/>
  <c r="R3375" i="2" s="1"/>
  <c r="O3375" i="2"/>
  <c r="P3375" i="2" s="1"/>
  <c r="X3374" i="2"/>
  <c r="V3374" i="2"/>
  <c r="T3374" i="2"/>
  <c r="Q3374" i="2"/>
  <c r="R3374" i="2" s="1"/>
  <c r="O3374" i="2"/>
  <c r="P3374" i="2" s="1"/>
  <c r="X3373" i="2"/>
  <c r="V3373" i="2"/>
  <c r="T3373" i="2"/>
  <c r="Q3373" i="2"/>
  <c r="R3373" i="2" s="1"/>
  <c r="O3373" i="2"/>
  <c r="P3373" i="2" s="1"/>
  <c r="X3372" i="2"/>
  <c r="V3372" i="2"/>
  <c r="T3372" i="2"/>
  <c r="Q3372" i="2"/>
  <c r="R3372" i="2" s="1"/>
  <c r="O3372" i="2"/>
  <c r="P3372" i="2" s="1"/>
  <c r="X3371" i="2"/>
  <c r="V3371" i="2"/>
  <c r="T3371" i="2"/>
  <c r="Q3371" i="2"/>
  <c r="R3371" i="2" s="1"/>
  <c r="O3371" i="2"/>
  <c r="P3371" i="2" s="1"/>
  <c r="X3370" i="2"/>
  <c r="V3370" i="2"/>
  <c r="T3370" i="2"/>
  <c r="Q3370" i="2"/>
  <c r="R3370" i="2" s="1"/>
  <c r="O3370" i="2"/>
  <c r="P3370" i="2" s="1"/>
  <c r="X3369" i="2"/>
  <c r="V3369" i="2"/>
  <c r="T3369" i="2"/>
  <c r="Q3369" i="2"/>
  <c r="R3369" i="2" s="1"/>
  <c r="O3369" i="2"/>
  <c r="P3369" i="2" s="1"/>
  <c r="X3368" i="2"/>
  <c r="V3368" i="2"/>
  <c r="T3368" i="2"/>
  <c r="Q3368" i="2"/>
  <c r="R3368" i="2" s="1"/>
  <c r="O3368" i="2"/>
  <c r="P3368" i="2" s="1"/>
  <c r="X3367" i="2"/>
  <c r="V3367" i="2"/>
  <c r="T3367" i="2"/>
  <c r="Q3367" i="2"/>
  <c r="R3367" i="2" s="1"/>
  <c r="O3367" i="2"/>
  <c r="P3367" i="2" s="1"/>
  <c r="X3366" i="2"/>
  <c r="V3366" i="2"/>
  <c r="T3366" i="2"/>
  <c r="Q3366" i="2"/>
  <c r="R3366" i="2" s="1"/>
  <c r="O3366" i="2"/>
  <c r="P3366" i="2" s="1"/>
  <c r="X3365" i="2"/>
  <c r="V3365" i="2"/>
  <c r="T3365" i="2"/>
  <c r="Q3365" i="2"/>
  <c r="R3365" i="2" s="1"/>
  <c r="O3365" i="2"/>
  <c r="P3365" i="2" s="1"/>
  <c r="X3364" i="2"/>
  <c r="V3364" i="2"/>
  <c r="T3364" i="2"/>
  <c r="Q3364" i="2"/>
  <c r="R3364" i="2" s="1"/>
  <c r="O3364" i="2"/>
  <c r="P3364" i="2" s="1"/>
  <c r="X3363" i="2"/>
  <c r="V3363" i="2"/>
  <c r="T3363" i="2"/>
  <c r="Q3363" i="2"/>
  <c r="R3363" i="2" s="1"/>
  <c r="O3363" i="2"/>
  <c r="P3363" i="2" s="1"/>
  <c r="X3362" i="2"/>
  <c r="V3362" i="2"/>
  <c r="T3362" i="2"/>
  <c r="Q3362" i="2"/>
  <c r="R3362" i="2" s="1"/>
  <c r="O3362" i="2"/>
  <c r="P3362" i="2" s="1"/>
  <c r="X3361" i="2"/>
  <c r="V3361" i="2"/>
  <c r="T3361" i="2"/>
  <c r="Q3361" i="2"/>
  <c r="R3361" i="2" s="1"/>
  <c r="O3361" i="2"/>
  <c r="P3361" i="2" s="1"/>
  <c r="X3360" i="2"/>
  <c r="V3360" i="2"/>
  <c r="T3360" i="2"/>
  <c r="Q3360" i="2"/>
  <c r="R3360" i="2" s="1"/>
  <c r="O3360" i="2"/>
  <c r="P3360" i="2" s="1"/>
  <c r="X3359" i="2"/>
  <c r="V3359" i="2"/>
  <c r="T3359" i="2"/>
  <c r="Q3359" i="2"/>
  <c r="R3359" i="2" s="1"/>
  <c r="O3359" i="2"/>
  <c r="P3359" i="2" s="1"/>
  <c r="X3358" i="2"/>
  <c r="V3358" i="2"/>
  <c r="T3358" i="2"/>
  <c r="Q3358" i="2"/>
  <c r="R3358" i="2" s="1"/>
  <c r="O3358" i="2"/>
  <c r="P3358" i="2" s="1"/>
  <c r="X3357" i="2"/>
  <c r="V3357" i="2"/>
  <c r="T3357" i="2"/>
  <c r="Q3357" i="2"/>
  <c r="R3357" i="2" s="1"/>
  <c r="O3357" i="2"/>
  <c r="P3357" i="2" s="1"/>
  <c r="X3356" i="2"/>
  <c r="V3356" i="2"/>
  <c r="T3356" i="2"/>
  <c r="Q3356" i="2"/>
  <c r="R3356" i="2" s="1"/>
  <c r="O3356" i="2"/>
  <c r="P3356" i="2" s="1"/>
  <c r="X3355" i="2"/>
  <c r="V3355" i="2"/>
  <c r="T3355" i="2"/>
  <c r="Q3355" i="2"/>
  <c r="R3355" i="2" s="1"/>
  <c r="O3355" i="2"/>
  <c r="P3355" i="2" s="1"/>
  <c r="X3354" i="2"/>
  <c r="V3354" i="2"/>
  <c r="T3354" i="2"/>
  <c r="Q3354" i="2"/>
  <c r="R3354" i="2" s="1"/>
  <c r="O3354" i="2"/>
  <c r="P3354" i="2" s="1"/>
  <c r="X3353" i="2"/>
  <c r="V3353" i="2"/>
  <c r="T3353" i="2"/>
  <c r="Q3353" i="2"/>
  <c r="R3353" i="2" s="1"/>
  <c r="O3353" i="2"/>
  <c r="P3353" i="2" s="1"/>
  <c r="X3352" i="2"/>
  <c r="V3352" i="2"/>
  <c r="T3352" i="2"/>
  <c r="Q3352" i="2"/>
  <c r="R3352" i="2" s="1"/>
  <c r="O3352" i="2"/>
  <c r="P3352" i="2" s="1"/>
  <c r="X3351" i="2"/>
  <c r="V3351" i="2"/>
  <c r="T3351" i="2"/>
  <c r="Q3351" i="2"/>
  <c r="R3351" i="2" s="1"/>
  <c r="O3351" i="2"/>
  <c r="P3351" i="2" s="1"/>
  <c r="X3350" i="2"/>
  <c r="V3350" i="2"/>
  <c r="T3350" i="2"/>
  <c r="Q3350" i="2"/>
  <c r="R3350" i="2" s="1"/>
  <c r="O3350" i="2"/>
  <c r="P3350" i="2" s="1"/>
  <c r="X3349" i="2"/>
  <c r="V3349" i="2"/>
  <c r="T3349" i="2"/>
  <c r="Q3349" i="2"/>
  <c r="R3349" i="2" s="1"/>
  <c r="O3349" i="2"/>
  <c r="P3349" i="2" s="1"/>
  <c r="X3348" i="2"/>
  <c r="V3348" i="2"/>
  <c r="T3348" i="2"/>
  <c r="Q3348" i="2"/>
  <c r="R3348" i="2" s="1"/>
  <c r="O3348" i="2"/>
  <c r="P3348" i="2" s="1"/>
  <c r="X3347" i="2"/>
  <c r="V3347" i="2"/>
  <c r="T3347" i="2"/>
  <c r="Q3347" i="2"/>
  <c r="R3347" i="2" s="1"/>
  <c r="O3347" i="2"/>
  <c r="P3347" i="2" s="1"/>
  <c r="X3346" i="2"/>
  <c r="V3346" i="2"/>
  <c r="T3346" i="2"/>
  <c r="Q3346" i="2"/>
  <c r="R3346" i="2" s="1"/>
  <c r="O3346" i="2"/>
  <c r="P3346" i="2" s="1"/>
  <c r="X3345" i="2"/>
  <c r="V3345" i="2"/>
  <c r="T3345" i="2"/>
  <c r="Q3345" i="2"/>
  <c r="R3345" i="2" s="1"/>
  <c r="O3345" i="2"/>
  <c r="P3345" i="2" s="1"/>
  <c r="X3344" i="2"/>
  <c r="V3344" i="2"/>
  <c r="T3344" i="2"/>
  <c r="Q3344" i="2"/>
  <c r="R3344" i="2" s="1"/>
  <c r="O3344" i="2"/>
  <c r="P3344" i="2" s="1"/>
  <c r="X3343" i="2"/>
  <c r="V3343" i="2"/>
  <c r="T3343" i="2"/>
  <c r="Q3343" i="2"/>
  <c r="R3343" i="2" s="1"/>
  <c r="O3343" i="2"/>
  <c r="P3343" i="2" s="1"/>
  <c r="X3342" i="2"/>
  <c r="V3342" i="2"/>
  <c r="T3342" i="2"/>
  <c r="Q3342" i="2"/>
  <c r="R3342" i="2" s="1"/>
  <c r="O3342" i="2"/>
  <c r="P3342" i="2" s="1"/>
  <c r="X3341" i="2"/>
  <c r="V3341" i="2"/>
  <c r="T3341" i="2"/>
  <c r="Q3341" i="2"/>
  <c r="R3341" i="2" s="1"/>
  <c r="O3341" i="2"/>
  <c r="P3341" i="2" s="1"/>
  <c r="X3340" i="2"/>
  <c r="V3340" i="2"/>
  <c r="T3340" i="2"/>
  <c r="Q3340" i="2"/>
  <c r="R3340" i="2" s="1"/>
  <c r="O3340" i="2"/>
  <c r="P3340" i="2" s="1"/>
  <c r="X3339" i="2"/>
  <c r="V3339" i="2"/>
  <c r="T3339" i="2"/>
  <c r="Q3339" i="2"/>
  <c r="R3339" i="2" s="1"/>
  <c r="O3339" i="2"/>
  <c r="P3339" i="2" s="1"/>
  <c r="X3338" i="2"/>
  <c r="V3338" i="2"/>
  <c r="T3338" i="2"/>
  <c r="Q3338" i="2"/>
  <c r="R3338" i="2" s="1"/>
  <c r="O3338" i="2"/>
  <c r="P3338" i="2" s="1"/>
  <c r="X3337" i="2"/>
  <c r="V3337" i="2"/>
  <c r="T3337" i="2"/>
  <c r="Q3337" i="2"/>
  <c r="R3337" i="2" s="1"/>
  <c r="O3337" i="2"/>
  <c r="P3337" i="2" s="1"/>
  <c r="X3336" i="2"/>
  <c r="V3336" i="2"/>
  <c r="T3336" i="2"/>
  <c r="Q3336" i="2"/>
  <c r="R3336" i="2" s="1"/>
  <c r="O3336" i="2"/>
  <c r="P3336" i="2" s="1"/>
  <c r="X3335" i="2"/>
  <c r="V3335" i="2"/>
  <c r="T3335" i="2"/>
  <c r="Q3335" i="2"/>
  <c r="R3335" i="2" s="1"/>
  <c r="O3335" i="2"/>
  <c r="P3335" i="2" s="1"/>
  <c r="X3334" i="2"/>
  <c r="V3334" i="2"/>
  <c r="T3334" i="2"/>
  <c r="Q3334" i="2"/>
  <c r="R3334" i="2" s="1"/>
  <c r="O3334" i="2"/>
  <c r="P3334" i="2" s="1"/>
  <c r="X3333" i="2"/>
  <c r="V3333" i="2"/>
  <c r="T3333" i="2"/>
  <c r="Q3333" i="2"/>
  <c r="R3333" i="2" s="1"/>
  <c r="O3333" i="2"/>
  <c r="P3333" i="2" s="1"/>
  <c r="X3332" i="2"/>
  <c r="V3332" i="2"/>
  <c r="T3332" i="2"/>
  <c r="Q3332" i="2"/>
  <c r="R3332" i="2" s="1"/>
  <c r="O3332" i="2"/>
  <c r="P3332" i="2" s="1"/>
  <c r="X3331" i="2"/>
  <c r="V3331" i="2"/>
  <c r="T3331" i="2"/>
  <c r="Q3331" i="2"/>
  <c r="R3331" i="2" s="1"/>
  <c r="O3331" i="2"/>
  <c r="P3331" i="2" s="1"/>
  <c r="X3330" i="2"/>
  <c r="V3330" i="2"/>
  <c r="T3330" i="2"/>
  <c r="Q3330" i="2"/>
  <c r="R3330" i="2" s="1"/>
  <c r="O3330" i="2"/>
  <c r="P3330" i="2" s="1"/>
  <c r="X3329" i="2"/>
  <c r="V3329" i="2"/>
  <c r="T3329" i="2"/>
  <c r="Q3329" i="2"/>
  <c r="R3329" i="2" s="1"/>
  <c r="O3329" i="2"/>
  <c r="P3329" i="2" s="1"/>
  <c r="X3328" i="2"/>
  <c r="V3328" i="2"/>
  <c r="T3328" i="2"/>
  <c r="Q3328" i="2"/>
  <c r="R3328" i="2" s="1"/>
  <c r="O3328" i="2"/>
  <c r="P3328" i="2" s="1"/>
  <c r="X3327" i="2"/>
  <c r="V3327" i="2"/>
  <c r="T3327" i="2"/>
  <c r="Q3327" i="2"/>
  <c r="R3327" i="2" s="1"/>
  <c r="O3327" i="2"/>
  <c r="P3327" i="2" s="1"/>
  <c r="X3326" i="2"/>
  <c r="V3326" i="2"/>
  <c r="T3326" i="2"/>
  <c r="Q3326" i="2"/>
  <c r="R3326" i="2" s="1"/>
  <c r="O3326" i="2"/>
  <c r="P3326" i="2" s="1"/>
  <c r="X3325" i="2"/>
  <c r="V3325" i="2"/>
  <c r="T3325" i="2"/>
  <c r="Q3325" i="2"/>
  <c r="R3325" i="2" s="1"/>
  <c r="O3325" i="2"/>
  <c r="P3325" i="2" s="1"/>
  <c r="X3324" i="2"/>
  <c r="V3324" i="2"/>
  <c r="T3324" i="2"/>
  <c r="Q3324" i="2"/>
  <c r="R3324" i="2" s="1"/>
  <c r="O3324" i="2"/>
  <c r="P3324" i="2" s="1"/>
  <c r="X3323" i="2"/>
  <c r="V3323" i="2"/>
  <c r="T3323" i="2"/>
  <c r="Q3323" i="2"/>
  <c r="R3323" i="2" s="1"/>
  <c r="O3323" i="2"/>
  <c r="P3323" i="2" s="1"/>
  <c r="X3322" i="2"/>
  <c r="V3322" i="2"/>
  <c r="T3322" i="2"/>
  <c r="Q3322" i="2"/>
  <c r="R3322" i="2" s="1"/>
  <c r="O3322" i="2"/>
  <c r="P3322" i="2" s="1"/>
  <c r="X3321" i="2"/>
  <c r="V3321" i="2"/>
  <c r="T3321" i="2"/>
  <c r="Q3321" i="2"/>
  <c r="R3321" i="2" s="1"/>
  <c r="O3321" i="2"/>
  <c r="P3321" i="2" s="1"/>
  <c r="X3320" i="2"/>
  <c r="V3320" i="2"/>
  <c r="T3320" i="2"/>
  <c r="Q3320" i="2"/>
  <c r="R3320" i="2" s="1"/>
  <c r="O3320" i="2"/>
  <c r="P3320" i="2" s="1"/>
  <c r="X3319" i="2"/>
  <c r="V3319" i="2"/>
  <c r="T3319" i="2"/>
  <c r="Q3319" i="2"/>
  <c r="R3319" i="2" s="1"/>
  <c r="O3319" i="2"/>
  <c r="P3319" i="2" s="1"/>
  <c r="X3318" i="2"/>
  <c r="V3318" i="2"/>
  <c r="T3318" i="2"/>
  <c r="Q3318" i="2"/>
  <c r="R3318" i="2" s="1"/>
  <c r="O3318" i="2"/>
  <c r="P3318" i="2" s="1"/>
  <c r="X3317" i="2"/>
  <c r="V3317" i="2"/>
  <c r="T3317" i="2"/>
  <c r="Q3317" i="2"/>
  <c r="R3317" i="2" s="1"/>
  <c r="O3317" i="2"/>
  <c r="P3317" i="2" s="1"/>
  <c r="X3316" i="2"/>
  <c r="V3316" i="2"/>
  <c r="T3316" i="2"/>
  <c r="Q3316" i="2"/>
  <c r="R3316" i="2" s="1"/>
  <c r="O3316" i="2"/>
  <c r="P3316" i="2" s="1"/>
  <c r="X3315" i="2"/>
  <c r="V3315" i="2"/>
  <c r="T3315" i="2"/>
  <c r="Q3315" i="2"/>
  <c r="R3315" i="2" s="1"/>
  <c r="O3315" i="2"/>
  <c r="P3315" i="2" s="1"/>
  <c r="X3314" i="2"/>
  <c r="V3314" i="2"/>
  <c r="T3314" i="2"/>
  <c r="Q3314" i="2"/>
  <c r="R3314" i="2" s="1"/>
  <c r="O3314" i="2"/>
  <c r="P3314" i="2" s="1"/>
  <c r="X3313" i="2"/>
  <c r="V3313" i="2"/>
  <c r="T3313" i="2"/>
  <c r="Q3313" i="2"/>
  <c r="R3313" i="2" s="1"/>
  <c r="O3313" i="2"/>
  <c r="P3313" i="2" s="1"/>
  <c r="X3312" i="2"/>
  <c r="V3312" i="2"/>
  <c r="T3312" i="2"/>
  <c r="Q3312" i="2"/>
  <c r="R3312" i="2" s="1"/>
  <c r="O3312" i="2"/>
  <c r="P3312" i="2" s="1"/>
  <c r="X3311" i="2"/>
  <c r="V3311" i="2"/>
  <c r="T3311" i="2"/>
  <c r="Q3311" i="2"/>
  <c r="R3311" i="2" s="1"/>
  <c r="O3311" i="2"/>
  <c r="P3311" i="2" s="1"/>
  <c r="X3310" i="2"/>
  <c r="V3310" i="2"/>
  <c r="T3310" i="2"/>
  <c r="Q3310" i="2"/>
  <c r="R3310" i="2" s="1"/>
  <c r="O3310" i="2"/>
  <c r="P3310" i="2" s="1"/>
  <c r="X3309" i="2"/>
  <c r="V3309" i="2"/>
  <c r="T3309" i="2"/>
  <c r="Q3309" i="2"/>
  <c r="R3309" i="2" s="1"/>
  <c r="O3309" i="2"/>
  <c r="P3309" i="2" s="1"/>
  <c r="X3308" i="2"/>
  <c r="V3308" i="2"/>
  <c r="T3308" i="2"/>
  <c r="Q3308" i="2"/>
  <c r="R3308" i="2" s="1"/>
  <c r="O3308" i="2"/>
  <c r="P3308" i="2" s="1"/>
  <c r="X3307" i="2"/>
  <c r="V3307" i="2"/>
  <c r="T3307" i="2"/>
  <c r="Q3307" i="2"/>
  <c r="R3307" i="2" s="1"/>
  <c r="O3307" i="2"/>
  <c r="P3307" i="2" s="1"/>
  <c r="X3306" i="2"/>
  <c r="V3306" i="2"/>
  <c r="T3306" i="2"/>
  <c r="Q3306" i="2"/>
  <c r="R3306" i="2" s="1"/>
  <c r="O3306" i="2"/>
  <c r="P3306" i="2" s="1"/>
  <c r="X3305" i="2"/>
  <c r="V3305" i="2"/>
  <c r="T3305" i="2"/>
  <c r="Q3305" i="2"/>
  <c r="R3305" i="2" s="1"/>
  <c r="O3305" i="2"/>
  <c r="P3305" i="2" s="1"/>
  <c r="X3304" i="2"/>
  <c r="V3304" i="2"/>
  <c r="T3304" i="2"/>
  <c r="Q3304" i="2"/>
  <c r="R3304" i="2" s="1"/>
  <c r="O3304" i="2"/>
  <c r="P3304" i="2" s="1"/>
  <c r="X3303" i="2"/>
  <c r="V3303" i="2"/>
  <c r="T3303" i="2"/>
  <c r="Q3303" i="2"/>
  <c r="R3303" i="2" s="1"/>
  <c r="O3303" i="2"/>
  <c r="P3303" i="2" s="1"/>
  <c r="X3302" i="2"/>
  <c r="V3302" i="2"/>
  <c r="T3302" i="2"/>
  <c r="Q3302" i="2"/>
  <c r="R3302" i="2" s="1"/>
  <c r="O3302" i="2"/>
  <c r="P3302" i="2" s="1"/>
  <c r="X3301" i="2"/>
  <c r="V3301" i="2"/>
  <c r="T3301" i="2"/>
  <c r="Q3301" i="2"/>
  <c r="R3301" i="2" s="1"/>
  <c r="O3301" i="2"/>
  <c r="P3301" i="2" s="1"/>
  <c r="X3300" i="2"/>
  <c r="V3300" i="2"/>
  <c r="T3300" i="2"/>
  <c r="Q3300" i="2"/>
  <c r="R3300" i="2" s="1"/>
  <c r="O3300" i="2"/>
  <c r="P3300" i="2" s="1"/>
  <c r="X3299" i="2"/>
  <c r="V3299" i="2"/>
  <c r="T3299" i="2"/>
  <c r="Q3299" i="2"/>
  <c r="R3299" i="2" s="1"/>
  <c r="O3299" i="2"/>
  <c r="P3299" i="2" s="1"/>
  <c r="X3298" i="2"/>
  <c r="V3298" i="2"/>
  <c r="T3298" i="2"/>
  <c r="Q3298" i="2"/>
  <c r="R3298" i="2" s="1"/>
  <c r="O3298" i="2"/>
  <c r="P3298" i="2" s="1"/>
  <c r="X3297" i="2"/>
  <c r="V3297" i="2"/>
  <c r="T3297" i="2"/>
  <c r="Q3297" i="2"/>
  <c r="R3297" i="2" s="1"/>
  <c r="O3297" i="2"/>
  <c r="P3297" i="2" s="1"/>
  <c r="X3296" i="2"/>
  <c r="V3296" i="2"/>
  <c r="T3296" i="2"/>
  <c r="Q3296" i="2"/>
  <c r="R3296" i="2" s="1"/>
  <c r="O3296" i="2"/>
  <c r="P3296" i="2" s="1"/>
  <c r="X3295" i="2"/>
  <c r="V3295" i="2"/>
  <c r="T3295" i="2"/>
  <c r="Q3295" i="2"/>
  <c r="R3295" i="2" s="1"/>
  <c r="O3295" i="2"/>
  <c r="P3295" i="2" s="1"/>
  <c r="X3294" i="2"/>
  <c r="V3294" i="2"/>
  <c r="T3294" i="2"/>
  <c r="Q3294" i="2"/>
  <c r="R3294" i="2" s="1"/>
  <c r="O3294" i="2"/>
  <c r="P3294" i="2" s="1"/>
  <c r="X3293" i="2"/>
  <c r="V3293" i="2"/>
  <c r="T3293" i="2"/>
  <c r="Q3293" i="2"/>
  <c r="R3293" i="2" s="1"/>
  <c r="O3293" i="2"/>
  <c r="P3293" i="2" s="1"/>
  <c r="X3292" i="2"/>
  <c r="V3292" i="2"/>
  <c r="T3292" i="2"/>
  <c r="Q3292" i="2"/>
  <c r="R3292" i="2" s="1"/>
  <c r="O3292" i="2"/>
  <c r="P3292" i="2" s="1"/>
  <c r="X3291" i="2"/>
  <c r="V3291" i="2"/>
  <c r="T3291" i="2"/>
  <c r="Q3291" i="2"/>
  <c r="R3291" i="2" s="1"/>
  <c r="O3291" i="2"/>
  <c r="P3291" i="2" s="1"/>
  <c r="X3290" i="2"/>
  <c r="V3290" i="2"/>
  <c r="T3290" i="2"/>
  <c r="Q3290" i="2"/>
  <c r="R3290" i="2" s="1"/>
  <c r="O3290" i="2"/>
  <c r="P3290" i="2" s="1"/>
  <c r="X3289" i="2"/>
  <c r="V3289" i="2"/>
  <c r="T3289" i="2"/>
  <c r="Q3289" i="2"/>
  <c r="R3289" i="2" s="1"/>
  <c r="O3289" i="2"/>
  <c r="P3289" i="2" s="1"/>
  <c r="X3288" i="2"/>
  <c r="V3288" i="2"/>
  <c r="T3288" i="2"/>
  <c r="Q3288" i="2"/>
  <c r="R3288" i="2" s="1"/>
  <c r="O3288" i="2"/>
  <c r="P3288" i="2" s="1"/>
  <c r="X3287" i="2"/>
  <c r="V3287" i="2"/>
  <c r="T3287" i="2"/>
  <c r="Q3287" i="2"/>
  <c r="R3287" i="2" s="1"/>
  <c r="O3287" i="2"/>
  <c r="P3287" i="2" s="1"/>
  <c r="X3286" i="2"/>
  <c r="V3286" i="2"/>
  <c r="T3286" i="2"/>
  <c r="Q3286" i="2"/>
  <c r="R3286" i="2" s="1"/>
  <c r="O3286" i="2"/>
  <c r="P3286" i="2" s="1"/>
  <c r="X3285" i="2"/>
  <c r="V3285" i="2"/>
  <c r="T3285" i="2"/>
  <c r="Q3285" i="2"/>
  <c r="R3285" i="2" s="1"/>
  <c r="O3285" i="2"/>
  <c r="P3285" i="2" s="1"/>
  <c r="X3284" i="2"/>
  <c r="V3284" i="2"/>
  <c r="T3284" i="2"/>
  <c r="Q3284" i="2"/>
  <c r="R3284" i="2" s="1"/>
  <c r="O3284" i="2"/>
  <c r="P3284" i="2" s="1"/>
  <c r="X3283" i="2"/>
  <c r="V3283" i="2"/>
  <c r="T3283" i="2"/>
  <c r="Q3283" i="2"/>
  <c r="R3283" i="2" s="1"/>
  <c r="O3283" i="2"/>
  <c r="P3283" i="2" s="1"/>
  <c r="X3282" i="2"/>
  <c r="V3282" i="2"/>
  <c r="T3282" i="2"/>
  <c r="Q3282" i="2"/>
  <c r="R3282" i="2" s="1"/>
  <c r="O3282" i="2"/>
  <c r="P3282" i="2" s="1"/>
  <c r="X3281" i="2"/>
  <c r="V3281" i="2"/>
  <c r="T3281" i="2"/>
  <c r="Q3281" i="2"/>
  <c r="R3281" i="2" s="1"/>
  <c r="O3281" i="2"/>
  <c r="P3281" i="2" s="1"/>
  <c r="X3280" i="2"/>
  <c r="V3280" i="2"/>
  <c r="T3280" i="2"/>
  <c r="Q3280" i="2"/>
  <c r="R3280" i="2" s="1"/>
  <c r="O3280" i="2"/>
  <c r="P3280" i="2" s="1"/>
  <c r="X3279" i="2"/>
  <c r="V3279" i="2"/>
  <c r="T3279" i="2"/>
  <c r="Q3279" i="2"/>
  <c r="R3279" i="2" s="1"/>
  <c r="O3279" i="2"/>
  <c r="P3279" i="2" s="1"/>
  <c r="X3278" i="2"/>
  <c r="V3278" i="2"/>
  <c r="T3278" i="2"/>
  <c r="Q3278" i="2"/>
  <c r="R3278" i="2" s="1"/>
  <c r="O3278" i="2"/>
  <c r="P3278" i="2" s="1"/>
  <c r="X3277" i="2"/>
  <c r="V3277" i="2"/>
  <c r="T3277" i="2"/>
  <c r="Q3277" i="2"/>
  <c r="R3277" i="2" s="1"/>
  <c r="O3277" i="2"/>
  <c r="P3277" i="2" s="1"/>
  <c r="X3276" i="2"/>
  <c r="V3276" i="2"/>
  <c r="T3276" i="2"/>
  <c r="Q3276" i="2"/>
  <c r="R3276" i="2" s="1"/>
  <c r="O3276" i="2"/>
  <c r="P3276" i="2" s="1"/>
  <c r="X3275" i="2"/>
  <c r="V3275" i="2"/>
  <c r="T3275" i="2"/>
  <c r="Q3275" i="2"/>
  <c r="R3275" i="2" s="1"/>
  <c r="O3275" i="2"/>
  <c r="P3275" i="2" s="1"/>
  <c r="X3274" i="2"/>
  <c r="V3274" i="2"/>
  <c r="T3274" i="2"/>
  <c r="Q3274" i="2"/>
  <c r="R3274" i="2" s="1"/>
  <c r="O3274" i="2"/>
  <c r="P3274" i="2" s="1"/>
  <c r="X3273" i="2"/>
  <c r="V3273" i="2"/>
  <c r="T3273" i="2"/>
  <c r="Q3273" i="2"/>
  <c r="R3273" i="2" s="1"/>
  <c r="O3273" i="2"/>
  <c r="P3273" i="2" s="1"/>
  <c r="X3272" i="2"/>
  <c r="V3272" i="2"/>
  <c r="T3272" i="2"/>
  <c r="Q3272" i="2"/>
  <c r="R3272" i="2" s="1"/>
  <c r="O3272" i="2"/>
  <c r="P3272" i="2" s="1"/>
  <c r="X3271" i="2"/>
  <c r="V3271" i="2"/>
  <c r="T3271" i="2"/>
  <c r="Q3271" i="2"/>
  <c r="R3271" i="2" s="1"/>
  <c r="O3271" i="2"/>
  <c r="P3271" i="2" s="1"/>
  <c r="X3270" i="2"/>
  <c r="V3270" i="2"/>
  <c r="T3270" i="2"/>
  <c r="Q3270" i="2"/>
  <c r="R3270" i="2" s="1"/>
  <c r="O3270" i="2"/>
  <c r="P3270" i="2" s="1"/>
  <c r="X3269" i="2"/>
  <c r="V3269" i="2"/>
  <c r="T3269" i="2"/>
  <c r="Q3269" i="2"/>
  <c r="R3269" i="2" s="1"/>
  <c r="O3269" i="2"/>
  <c r="P3269" i="2" s="1"/>
  <c r="X3268" i="2"/>
  <c r="V3268" i="2"/>
  <c r="T3268" i="2"/>
  <c r="Q3268" i="2"/>
  <c r="R3268" i="2" s="1"/>
  <c r="O3268" i="2"/>
  <c r="P3268" i="2" s="1"/>
  <c r="X3267" i="2"/>
  <c r="V3267" i="2"/>
  <c r="T3267" i="2"/>
  <c r="Q3267" i="2"/>
  <c r="R3267" i="2" s="1"/>
  <c r="O3267" i="2"/>
  <c r="P3267" i="2" s="1"/>
  <c r="X3266" i="2"/>
  <c r="V3266" i="2"/>
  <c r="T3266" i="2"/>
  <c r="Q3266" i="2"/>
  <c r="R3266" i="2" s="1"/>
  <c r="O3266" i="2"/>
  <c r="P3266" i="2" s="1"/>
  <c r="X3265" i="2"/>
  <c r="V3265" i="2"/>
  <c r="T3265" i="2"/>
  <c r="Q3265" i="2"/>
  <c r="R3265" i="2" s="1"/>
  <c r="O3265" i="2"/>
  <c r="P3265" i="2" s="1"/>
  <c r="X3264" i="2"/>
  <c r="V3264" i="2"/>
  <c r="T3264" i="2"/>
  <c r="Q3264" i="2"/>
  <c r="R3264" i="2" s="1"/>
  <c r="O3264" i="2"/>
  <c r="P3264" i="2" s="1"/>
  <c r="X3263" i="2"/>
  <c r="V3263" i="2"/>
  <c r="T3263" i="2"/>
  <c r="Q3263" i="2"/>
  <c r="R3263" i="2" s="1"/>
  <c r="O3263" i="2"/>
  <c r="P3263" i="2" s="1"/>
  <c r="X3262" i="2"/>
  <c r="V3262" i="2"/>
  <c r="T3262" i="2"/>
  <c r="Q3262" i="2"/>
  <c r="R3262" i="2" s="1"/>
  <c r="O3262" i="2"/>
  <c r="P3262" i="2" s="1"/>
  <c r="X3261" i="2"/>
  <c r="V3261" i="2"/>
  <c r="T3261" i="2"/>
  <c r="Q3261" i="2"/>
  <c r="R3261" i="2" s="1"/>
  <c r="O3261" i="2"/>
  <c r="P3261" i="2" s="1"/>
  <c r="X3260" i="2"/>
  <c r="V3260" i="2"/>
  <c r="T3260" i="2"/>
  <c r="Q3260" i="2"/>
  <c r="R3260" i="2" s="1"/>
  <c r="O3260" i="2"/>
  <c r="P3260" i="2" s="1"/>
  <c r="X3259" i="2"/>
  <c r="V3259" i="2"/>
  <c r="T3259" i="2"/>
  <c r="Q3259" i="2"/>
  <c r="R3259" i="2" s="1"/>
  <c r="O3259" i="2"/>
  <c r="P3259" i="2" s="1"/>
  <c r="X3258" i="2"/>
  <c r="V3258" i="2"/>
  <c r="T3258" i="2"/>
  <c r="Q3258" i="2"/>
  <c r="R3258" i="2" s="1"/>
  <c r="O3258" i="2"/>
  <c r="P3258" i="2" s="1"/>
  <c r="X3257" i="2"/>
  <c r="V3257" i="2"/>
  <c r="T3257" i="2"/>
  <c r="Q3257" i="2"/>
  <c r="R3257" i="2" s="1"/>
  <c r="O3257" i="2"/>
  <c r="P3257" i="2" s="1"/>
  <c r="X3256" i="2"/>
  <c r="V3256" i="2"/>
  <c r="T3256" i="2"/>
  <c r="Q3256" i="2"/>
  <c r="R3256" i="2" s="1"/>
  <c r="O3256" i="2"/>
  <c r="P3256" i="2" s="1"/>
  <c r="X3255" i="2"/>
  <c r="V3255" i="2"/>
  <c r="T3255" i="2"/>
  <c r="Q3255" i="2"/>
  <c r="R3255" i="2" s="1"/>
  <c r="O3255" i="2"/>
  <c r="P3255" i="2" s="1"/>
  <c r="X3254" i="2"/>
  <c r="V3254" i="2"/>
  <c r="T3254" i="2"/>
  <c r="Q3254" i="2"/>
  <c r="R3254" i="2" s="1"/>
  <c r="O3254" i="2"/>
  <c r="P3254" i="2" s="1"/>
  <c r="X3253" i="2"/>
  <c r="V3253" i="2"/>
  <c r="T3253" i="2"/>
  <c r="Q3253" i="2"/>
  <c r="R3253" i="2" s="1"/>
  <c r="O3253" i="2"/>
  <c r="P3253" i="2" s="1"/>
  <c r="X3252" i="2"/>
  <c r="V3252" i="2"/>
  <c r="T3252" i="2"/>
  <c r="Q3252" i="2"/>
  <c r="R3252" i="2" s="1"/>
  <c r="O3252" i="2"/>
  <c r="P3252" i="2" s="1"/>
  <c r="X3251" i="2"/>
  <c r="V3251" i="2"/>
  <c r="T3251" i="2"/>
  <c r="Q3251" i="2"/>
  <c r="R3251" i="2" s="1"/>
  <c r="O3251" i="2"/>
  <c r="P3251" i="2" s="1"/>
  <c r="X3250" i="2"/>
  <c r="V3250" i="2"/>
  <c r="T3250" i="2"/>
  <c r="Q3250" i="2"/>
  <c r="R3250" i="2" s="1"/>
  <c r="O3250" i="2"/>
  <c r="P3250" i="2" s="1"/>
  <c r="X3249" i="2"/>
  <c r="V3249" i="2"/>
  <c r="T3249" i="2"/>
  <c r="Q3249" i="2"/>
  <c r="R3249" i="2" s="1"/>
  <c r="O3249" i="2"/>
  <c r="P3249" i="2" s="1"/>
  <c r="X3248" i="2"/>
  <c r="V3248" i="2"/>
  <c r="T3248" i="2"/>
  <c r="Q3248" i="2"/>
  <c r="R3248" i="2" s="1"/>
  <c r="O3248" i="2"/>
  <c r="P3248" i="2" s="1"/>
  <c r="X3247" i="2"/>
  <c r="V3247" i="2"/>
  <c r="T3247" i="2"/>
  <c r="Q3247" i="2"/>
  <c r="R3247" i="2" s="1"/>
  <c r="O3247" i="2"/>
  <c r="P3247" i="2" s="1"/>
  <c r="X3246" i="2"/>
  <c r="V3246" i="2"/>
  <c r="T3246" i="2"/>
  <c r="Q3246" i="2"/>
  <c r="R3246" i="2" s="1"/>
  <c r="O3246" i="2"/>
  <c r="P3246" i="2" s="1"/>
  <c r="X3245" i="2"/>
  <c r="V3245" i="2"/>
  <c r="T3245" i="2"/>
  <c r="Q3245" i="2"/>
  <c r="R3245" i="2" s="1"/>
  <c r="O3245" i="2"/>
  <c r="P3245" i="2" s="1"/>
  <c r="X3244" i="2"/>
  <c r="V3244" i="2"/>
  <c r="T3244" i="2"/>
  <c r="Q3244" i="2"/>
  <c r="R3244" i="2" s="1"/>
  <c r="O3244" i="2"/>
  <c r="P3244" i="2" s="1"/>
  <c r="X3243" i="2"/>
  <c r="V3243" i="2"/>
  <c r="T3243" i="2"/>
  <c r="Q3243" i="2"/>
  <c r="R3243" i="2" s="1"/>
  <c r="O3243" i="2"/>
  <c r="P3243" i="2" s="1"/>
  <c r="X3242" i="2"/>
  <c r="V3242" i="2"/>
  <c r="T3242" i="2"/>
  <c r="Q3242" i="2"/>
  <c r="R3242" i="2" s="1"/>
  <c r="O3242" i="2"/>
  <c r="P3242" i="2" s="1"/>
  <c r="X3241" i="2"/>
  <c r="V3241" i="2"/>
  <c r="T3241" i="2"/>
  <c r="Q3241" i="2"/>
  <c r="R3241" i="2" s="1"/>
  <c r="O3241" i="2"/>
  <c r="P3241" i="2" s="1"/>
  <c r="X3240" i="2"/>
  <c r="V3240" i="2"/>
  <c r="T3240" i="2"/>
  <c r="Q3240" i="2"/>
  <c r="R3240" i="2" s="1"/>
  <c r="O3240" i="2"/>
  <c r="P3240" i="2" s="1"/>
  <c r="X3239" i="2"/>
  <c r="V3239" i="2"/>
  <c r="T3239" i="2"/>
  <c r="Q3239" i="2"/>
  <c r="R3239" i="2" s="1"/>
  <c r="O3239" i="2"/>
  <c r="P3239" i="2" s="1"/>
  <c r="X3238" i="2"/>
  <c r="V3238" i="2"/>
  <c r="T3238" i="2"/>
  <c r="Q3238" i="2"/>
  <c r="R3238" i="2" s="1"/>
  <c r="O3238" i="2"/>
  <c r="P3238" i="2" s="1"/>
  <c r="X3237" i="2"/>
  <c r="V3237" i="2"/>
  <c r="T3237" i="2"/>
  <c r="Q3237" i="2"/>
  <c r="R3237" i="2" s="1"/>
  <c r="O3237" i="2"/>
  <c r="P3237" i="2" s="1"/>
  <c r="X3236" i="2"/>
  <c r="V3236" i="2"/>
  <c r="T3236" i="2"/>
  <c r="Q3236" i="2"/>
  <c r="R3236" i="2" s="1"/>
  <c r="O3236" i="2"/>
  <c r="P3236" i="2" s="1"/>
  <c r="X3235" i="2"/>
  <c r="V3235" i="2"/>
  <c r="T3235" i="2"/>
  <c r="Q3235" i="2"/>
  <c r="R3235" i="2" s="1"/>
  <c r="O3235" i="2"/>
  <c r="P3235" i="2" s="1"/>
  <c r="X3234" i="2"/>
  <c r="V3234" i="2"/>
  <c r="T3234" i="2"/>
  <c r="Q3234" i="2"/>
  <c r="R3234" i="2" s="1"/>
  <c r="O3234" i="2"/>
  <c r="P3234" i="2" s="1"/>
  <c r="X3233" i="2"/>
  <c r="V3233" i="2"/>
  <c r="T3233" i="2"/>
  <c r="Q3233" i="2"/>
  <c r="R3233" i="2" s="1"/>
  <c r="O3233" i="2"/>
  <c r="P3233" i="2" s="1"/>
  <c r="X3232" i="2"/>
  <c r="V3232" i="2"/>
  <c r="T3232" i="2"/>
  <c r="Q3232" i="2"/>
  <c r="R3232" i="2" s="1"/>
  <c r="O3232" i="2"/>
  <c r="P3232" i="2" s="1"/>
  <c r="X3231" i="2"/>
  <c r="V3231" i="2"/>
  <c r="T3231" i="2"/>
  <c r="Q3231" i="2"/>
  <c r="R3231" i="2" s="1"/>
  <c r="O3231" i="2"/>
  <c r="P3231" i="2" s="1"/>
  <c r="X3230" i="2"/>
  <c r="V3230" i="2"/>
  <c r="T3230" i="2"/>
  <c r="Q3230" i="2"/>
  <c r="R3230" i="2" s="1"/>
  <c r="O3230" i="2"/>
  <c r="P3230" i="2" s="1"/>
  <c r="X3229" i="2"/>
  <c r="V3229" i="2"/>
  <c r="T3229" i="2"/>
  <c r="Q3229" i="2"/>
  <c r="R3229" i="2" s="1"/>
  <c r="O3229" i="2"/>
  <c r="P3229" i="2" s="1"/>
  <c r="X3228" i="2"/>
  <c r="V3228" i="2"/>
  <c r="T3228" i="2"/>
  <c r="Q3228" i="2"/>
  <c r="R3228" i="2" s="1"/>
  <c r="O3228" i="2"/>
  <c r="P3228" i="2" s="1"/>
  <c r="X3227" i="2"/>
  <c r="V3227" i="2"/>
  <c r="T3227" i="2"/>
  <c r="Q3227" i="2"/>
  <c r="R3227" i="2" s="1"/>
  <c r="O3227" i="2"/>
  <c r="P3227" i="2" s="1"/>
  <c r="X3226" i="2"/>
  <c r="V3226" i="2"/>
  <c r="T3226" i="2"/>
  <c r="Q3226" i="2"/>
  <c r="R3226" i="2" s="1"/>
  <c r="O3226" i="2"/>
  <c r="P3226" i="2" s="1"/>
  <c r="X3225" i="2"/>
  <c r="V3225" i="2"/>
  <c r="T3225" i="2"/>
  <c r="Q3225" i="2"/>
  <c r="R3225" i="2" s="1"/>
  <c r="O3225" i="2"/>
  <c r="P3225" i="2" s="1"/>
  <c r="X3224" i="2"/>
  <c r="V3224" i="2"/>
  <c r="T3224" i="2"/>
  <c r="Q3224" i="2"/>
  <c r="R3224" i="2" s="1"/>
  <c r="O3224" i="2"/>
  <c r="P3224" i="2" s="1"/>
  <c r="X3223" i="2"/>
  <c r="V3223" i="2"/>
  <c r="T3223" i="2"/>
  <c r="Q3223" i="2"/>
  <c r="R3223" i="2" s="1"/>
  <c r="O3223" i="2"/>
  <c r="P3223" i="2" s="1"/>
  <c r="X3222" i="2"/>
  <c r="V3222" i="2"/>
  <c r="T3222" i="2"/>
  <c r="Q3222" i="2"/>
  <c r="R3222" i="2" s="1"/>
  <c r="O3222" i="2"/>
  <c r="P3222" i="2" s="1"/>
  <c r="X3221" i="2"/>
  <c r="V3221" i="2"/>
  <c r="T3221" i="2"/>
  <c r="Q3221" i="2"/>
  <c r="R3221" i="2" s="1"/>
  <c r="O3221" i="2"/>
  <c r="P3221" i="2" s="1"/>
  <c r="X3220" i="2"/>
  <c r="V3220" i="2"/>
  <c r="T3220" i="2"/>
  <c r="Q3220" i="2"/>
  <c r="R3220" i="2" s="1"/>
  <c r="O3220" i="2"/>
  <c r="P3220" i="2" s="1"/>
  <c r="X3219" i="2"/>
  <c r="V3219" i="2"/>
  <c r="T3219" i="2"/>
  <c r="Q3219" i="2"/>
  <c r="R3219" i="2" s="1"/>
  <c r="O3219" i="2"/>
  <c r="P3219" i="2" s="1"/>
  <c r="X3218" i="2"/>
  <c r="V3218" i="2"/>
  <c r="T3218" i="2"/>
  <c r="Q3218" i="2"/>
  <c r="R3218" i="2" s="1"/>
  <c r="O3218" i="2"/>
  <c r="P3218" i="2" s="1"/>
  <c r="X3217" i="2"/>
  <c r="V3217" i="2"/>
  <c r="T3217" i="2"/>
  <c r="Q3217" i="2"/>
  <c r="R3217" i="2" s="1"/>
  <c r="O3217" i="2"/>
  <c r="P3217" i="2" s="1"/>
  <c r="X3216" i="2"/>
  <c r="V3216" i="2"/>
  <c r="T3216" i="2"/>
  <c r="Q3216" i="2"/>
  <c r="R3216" i="2" s="1"/>
  <c r="O3216" i="2"/>
  <c r="P3216" i="2" s="1"/>
  <c r="X3215" i="2"/>
  <c r="V3215" i="2"/>
  <c r="T3215" i="2"/>
  <c r="Q3215" i="2"/>
  <c r="R3215" i="2" s="1"/>
  <c r="O3215" i="2"/>
  <c r="P3215" i="2" s="1"/>
  <c r="X3214" i="2"/>
  <c r="V3214" i="2"/>
  <c r="T3214" i="2"/>
  <c r="Q3214" i="2"/>
  <c r="R3214" i="2" s="1"/>
  <c r="O3214" i="2"/>
  <c r="P3214" i="2" s="1"/>
  <c r="X3213" i="2"/>
  <c r="V3213" i="2"/>
  <c r="T3213" i="2"/>
  <c r="Q3213" i="2"/>
  <c r="R3213" i="2" s="1"/>
  <c r="O3213" i="2"/>
  <c r="P3213" i="2" s="1"/>
  <c r="X3212" i="2"/>
  <c r="V3212" i="2"/>
  <c r="T3212" i="2"/>
  <c r="Q3212" i="2"/>
  <c r="R3212" i="2" s="1"/>
  <c r="O3212" i="2"/>
  <c r="P3212" i="2" s="1"/>
  <c r="X3211" i="2"/>
  <c r="V3211" i="2"/>
  <c r="T3211" i="2"/>
  <c r="Q3211" i="2"/>
  <c r="R3211" i="2" s="1"/>
  <c r="O3211" i="2"/>
  <c r="P3211" i="2" s="1"/>
  <c r="X3210" i="2"/>
  <c r="V3210" i="2"/>
  <c r="T3210" i="2"/>
  <c r="Q3210" i="2"/>
  <c r="R3210" i="2" s="1"/>
  <c r="O3210" i="2"/>
  <c r="P3210" i="2" s="1"/>
  <c r="X3209" i="2"/>
  <c r="V3209" i="2"/>
  <c r="T3209" i="2"/>
  <c r="Q3209" i="2"/>
  <c r="R3209" i="2" s="1"/>
  <c r="O3209" i="2"/>
  <c r="P3209" i="2" s="1"/>
  <c r="X3208" i="2"/>
  <c r="V3208" i="2"/>
  <c r="T3208" i="2"/>
  <c r="Q3208" i="2"/>
  <c r="R3208" i="2" s="1"/>
  <c r="O3208" i="2"/>
  <c r="P3208" i="2" s="1"/>
  <c r="X3207" i="2"/>
  <c r="V3207" i="2"/>
  <c r="T3207" i="2"/>
  <c r="Q3207" i="2"/>
  <c r="R3207" i="2" s="1"/>
  <c r="O3207" i="2"/>
  <c r="P3207" i="2" s="1"/>
  <c r="X3206" i="2"/>
  <c r="V3206" i="2"/>
  <c r="T3206" i="2"/>
  <c r="Q3206" i="2"/>
  <c r="R3206" i="2" s="1"/>
  <c r="O3206" i="2"/>
  <c r="P3206" i="2" s="1"/>
  <c r="X3205" i="2"/>
  <c r="V3205" i="2"/>
  <c r="T3205" i="2"/>
  <c r="Q3205" i="2"/>
  <c r="R3205" i="2" s="1"/>
  <c r="O3205" i="2"/>
  <c r="P3205" i="2" s="1"/>
  <c r="X3204" i="2"/>
  <c r="V3204" i="2"/>
  <c r="T3204" i="2"/>
  <c r="Q3204" i="2"/>
  <c r="R3204" i="2" s="1"/>
  <c r="O3204" i="2"/>
  <c r="P3204" i="2" s="1"/>
  <c r="X3203" i="2"/>
  <c r="V3203" i="2"/>
  <c r="T3203" i="2"/>
  <c r="Q3203" i="2"/>
  <c r="R3203" i="2" s="1"/>
  <c r="O3203" i="2"/>
  <c r="P3203" i="2" s="1"/>
  <c r="X3202" i="2"/>
  <c r="V3202" i="2"/>
  <c r="T3202" i="2"/>
  <c r="Q3202" i="2"/>
  <c r="R3202" i="2" s="1"/>
  <c r="O3202" i="2"/>
  <c r="P3202" i="2" s="1"/>
  <c r="X3201" i="2"/>
  <c r="V3201" i="2"/>
  <c r="T3201" i="2"/>
  <c r="Q3201" i="2"/>
  <c r="R3201" i="2" s="1"/>
  <c r="O3201" i="2"/>
  <c r="P3201" i="2" s="1"/>
  <c r="X3200" i="2"/>
  <c r="V3200" i="2"/>
  <c r="T3200" i="2"/>
  <c r="Q3200" i="2"/>
  <c r="R3200" i="2" s="1"/>
  <c r="O3200" i="2"/>
  <c r="P3200" i="2" s="1"/>
  <c r="X3199" i="2"/>
  <c r="V3199" i="2"/>
  <c r="T3199" i="2"/>
  <c r="Q3199" i="2"/>
  <c r="R3199" i="2" s="1"/>
  <c r="O3199" i="2"/>
  <c r="P3199" i="2" s="1"/>
  <c r="X3198" i="2"/>
  <c r="V3198" i="2"/>
  <c r="T3198" i="2"/>
  <c r="Q3198" i="2"/>
  <c r="R3198" i="2" s="1"/>
  <c r="O3198" i="2"/>
  <c r="P3198" i="2" s="1"/>
  <c r="X3197" i="2"/>
  <c r="V3197" i="2"/>
  <c r="T3197" i="2"/>
  <c r="Q3197" i="2"/>
  <c r="R3197" i="2" s="1"/>
  <c r="O3197" i="2"/>
  <c r="P3197" i="2" s="1"/>
  <c r="X3196" i="2"/>
  <c r="V3196" i="2"/>
  <c r="T3196" i="2"/>
  <c r="Q3196" i="2"/>
  <c r="R3196" i="2" s="1"/>
  <c r="O3196" i="2"/>
  <c r="P3196" i="2" s="1"/>
  <c r="X3195" i="2"/>
  <c r="V3195" i="2"/>
  <c r="T3195" i="2"/>
  <c r="Q3195" i="2"/>
  <c r="R3195" i="2" s="1"/>
  <c r="O3195" i="2"/>
  <c r="P3195" i="2" s="1"/>
  <c r="X3194" i="2"/>
  <c r="V3194" i="2"/>
  <c r="T3194" i="2"/>
  <c r="Q3194" i="2"/>
  <c r="R3194" i="2" s="1"/>
  <c r="O3194" i="2"/>
  <c r="P3194" i="2" s="1"/>
  <c r="X3193" i="2"/>
  <c r="V3193" i="2"/>
  <c r="T3193" i="2"/>
  <c r="Q3193" i="2"/>
  <c r="R3193" i="2" s="1"/>
  <c r="O3193" i="2"/>
  <c r="P3193" i="2" s="1"/>
  <c r="X3192" i="2"/>
  <c r="V3192" i="2"/>
  <c r="T3192" i="2"/>
  <c r="Q3192" i="2"/>
  <c r="R3192" i="2" s="1"/>
  <c r="O3192" i="2"/>
  <c r="P3192" i="2" s="1"/>
  <c r="X3191" i="2"/>
  <c r="V3191" i="2"/>
  <c r="T3191" i="2"/>
  <c r="Q3191" i="2"/>
  <c r="R3191" i="2" s="1"/>
  <c r="O3191" i="2"/>
  <c r="P3191" i="2" s="1"/>
  <c r="X3190" i="2"/>
  <c r="V3190" i="2"/>
  <c r="T3190" i="2"/>
  <c r="Q3190" i="2"/>
  <c r="R3190" i="2" s="1"/>
  <c r="O3190" i="2"/>
  <c r="P3190" i="2" s="1"/>
  <c r="X3189" i="2"/>
  <c r="V3189" i="2"/>
  <c r="T3189" i="2"/>
  <c r="Q3189" i="2"/>
  <c r="R3189" i="2" s="1"/>
  <c r="O3189" i="2"/>
  <c r="P3189" i="2" s="1"/>
  <c r="X3188" i="2"/>
  <c r="V3188" i="2"/>
  <c r="T3188" i="2"/>
  <c r="Q3188" i="2"/>
  <c r="R3188" i="2" s="1"/>
  <c r="O3188" i="2"/>
  <c r="P3188" i="2" s="1"/>
  <c r="X3187" i="2"/>
  <c r="V3187" i="2"/>
  <c r="T3187" i="2"/>
  <c r="Q3187" i="2"/>
  <c r="R3187" i="2" s="1"/>
  <c r="O3187" i="2"/>
  <c r="P3187" i="2" s="1"/>
  <c r="X3186" i="2"/>
  <c r="V3186" i="2"/>
  <c r="T3186" i="2"/>
  <c r="Q3186" i="2"/>
  <c r="R3186" i="2" s="1"/>
  <c r="O3186" i="2"/>
  <c r="P3186" i="2" s="1"/>
  <c r="X3185" i="2"/>
  <c r="V3185" i="2"/>
  <c r="T3185" i="2"/>
  <c r="Q3185" i="2"/>
  <c r="R3185" i="2" s="1"/>
  <c r="O3185" i="2"/>
  <c r="P3185" i="2" s="1"/>
  <c r="X3184" i="2"/>
  <c r="V3184" i="2"/>
  <c r="T3184" i="2"/>
  <c r="Q3184" i="2"/>
  <c r="R3184" i="2" s="1"/>
  <c r="O3184" i="2"/>
  <c r="P3184" i="2" s="1"/>
  <c r="X3183" i="2"/>
  <c r="V3183" i="2"/>
  <c r="T3183" i="2"/>
  <c r="Q3183" i="2"/>
  <c r="R3183" i="2" s="1"/>
  <c r="O3183" i="2"/>
  <c r="P3183" i="2" s="1"/>
  <c r="X3182" i="2"/>
  <c r="V3182" i="2"/>
  <c r="T3182" i="2"/>
  <c r="Q3182" i="2"/>
  <c r="R3182" i="2" s="1"/>
  <c r="O3182" i="2"/>
  <c r="P3182" i="2" s="1"/>
  <c r="X3181" i="2"/>
  <c r="V3181" i="2"/>
  <c r="T3181" i="2"/>
  <c r="Q3181" i="2"/>
  <c r="R3181" i="2" s="1"/>
  <c r="O3181" i="2"/>
  <c r="P3181" i="2" s="1"/>
  <c r="X3180" i="2"/>
  <c r="V3180" i="2"/>
  <c r="T3180" i="2"/>
  <c r="Q3180" i="2"/>
  <c r="R3180" i="2" s="1"/>
  <c r="O3180" i="2"/>
  <c r="P3180" i="2" s="1"/>
  <c r="X3179" i="2"/>
  <c r="V3179" i="2"/>
  <c r="T3179" i="2"/>
  <c r="Q3179" i="2"/>
  <c r="R3179" i="2" s="1"/>
  <c r="O3179" i="2"/>
  <c r="P3179" i="2" s="1"/>
  <c r="X3178" i="2"/>
  <c r="V3178" i="2"/>
  <c r="T3178" i="2"/>
  <c r="Q3178" i="2"/>
  <c r="R3178" i="2" s="1"/>
  <c r="O3178" i="2"/>
  <c r="P3178" i="2" s="1"/>
  <c r="X3177" i="2"/>
  <c r="V3177" i="2"/>
  <c r="T3177" i="2"/>
  <c r="Q3177" i="2"/>
  <c r="R3177" i="2" s="1"/>
  <c r="O3177" i="2"/>
  <c r="P3177" i="2" s="1"/>
  <c r="X3176" i="2"/>
  <c r="V3176" i="2"/>
  <c r="T3176" i="2"/>
  <c r="Q3176" i="2"/>
  <c r="R3176" i="2" s="1"/>
  <c r="O3176" i="2"/>
  <c r="P3176" i="2" s="1"/>
  <c r="X3175" i="2"/>
  <c r="V3175" i="2"/>
  <c r="T3175" i="2"/>
  <c r="Q3175" i="2"/>
  <c r="R3175" i="2" s="1"/>
  <c r="O3175" i="2"/>
  <c r="P3175" i="2" s="1"/>
  <c r="X3174" i="2"/>
  <c r="V3174" i="2"/>
  <c r="T3174" i="2"/>
  <c r="Q3174" i="2"/>
  <c r="R3174" i="2" s="1"/>
  <c r="O3174" i="2"/>
  <c r="P3174" i="2" s="1"/>
  <c r="X3173" i="2"/>
  <c r="V3173" i="2"/>
  <c r="T3173" i="2"/>
  <c r="Q3173" i="2"/>
  <c r="R3173" i="2" s="1"/>
  <c r="O3173" i="2"/>
  <c r="P3173" i="2" s="1"/>
  <c r="X3172" i="2"/>
  <c r="V3172" i="2"/>
  <c r="T3172" i="2"/>
  <c r="Q3172" i="2"/>
  <c r="R3172" i="2" s="1"/>
  <c r="O3172" i="2"/>
  <c r="P3172" i="2" s="1"/>
  <c r="X3171" i="2"/>
  <c r="V3171" i="2"/>
  <c r="T3171" i="2"/>
  <c r="Q3171" i="2"/>
  <c r="R3171" i="2" s="1"/>
  <c r="O3171" i="2"/>
  <c r="P3171" i="2" s="1"/>
  <c r="X3170" i="2"/>
  <c r="V3170" i="2"/>
  <c r="T3170" i="2"/>
  <c r="Q3170" i="2"/>
  <c r="R3170" i="2" s="1"/>
  <c r="O3170" i="2"/>
  <c r="P3170" i="2" s="1"/>
  <c r="X3169" i="2"/>
  <c r="V3169" i="2"/>
  <c r="T3169" i="2"/>
  <c r="Q3169" i="2"/>
  <c r="R3169" i="2" s="1"/>
  <c r="O3169" i="2"/>
  <c r="P3169" i="2" s="1"/>
  <c r="X3168" i="2"/>
  <c r="V3168" i="2"/>
  <c r="T3168" i="2"/>
  <c r="Q3168" i="2"/>
  <c r="R3168" i="2" s="1"/>
  <c r="O3168" i="2"/>
  <c r="P3168" i="2" s="1"/>
  <c r="X3167" i="2"/>
  <c r="V3167" i="2"/>
  <c r="T3167" i="2"/>
  <c r="Q3167" i="2"/>
  <c r="R3167" i="2" s="1"/>
  <c r="O3167" i="2"/>
  <c r="P3167" i="2" s="1"/>
  <c r="X3166" i="2"/>
  <c r="V3166" i="2"/>
  <c r="T3166" i="2"/>
  <c r="Q3166" i="2"/>
  <c r="R3166" i="2" s="1"/>
  <c r="O3166" i="2"/>
  <c r="P3166" i="2" s="1"/>
  <c r="X3165" i="2"/>
  <c r="V3165" i="2"/>
  <c r="T3165" i="2"/>
  <c r="Q3165" i="2"/>
  <c r="R3165" i="2" s="1"/>
  <c r="O3165" i="2"/>
  <c r="P3165" i="2" s="1"/>
  <c r="X3164" i="2"/>
  <c r="U3164" i="2"/>
  <c r="U4050" i="2" s="1"/>
  <c r="T3164" i="2"/>
  <c r="Q3164" i="2"/>
  <c r="R3164" i="2" s="1"/>
  <c r="O3164" i="2"/>
  <c r="P3164" i="2" s="1"/>
  <c r="X3163" i="2"/>
  <c r="V3163" i="2"/>
  <c r="T3163" i="2"/>
  <c r="Q3163" i="2"/>
  <c r="R3163" i="2" s="1"/>
  <c r="O3163" i="2"/>
  <c r="P3163" i="2" s="1"/>
  <c r="X3162" i="2"/>
  <c r="V3162" i="2"/>
  <c r="T3162" i="2"/>
  <c r="Q3162" i="2"/>
  <c r="R3162" i="2" s="1"/>
  <c r="O3162" i="2"/>
  <c r="P3162" i="2" s="1"/>
  <c r="X3161" i="2"/>
  <c r="V3161" i="2"/>
  <c r="T3161" i="2"/>
  <c r="Q3161" i="2"/>
  <c r="R3161" i="2" s="1"/>
  <c r="O3161" i="2"/>
  <c r="P3161" i="2" s="1"/>
  <c r="X3160" i="2"/>
  <c r="V3160" i="2"/>
  <c r="T3160" i="2"/>
  <c r="Q3160" i="2"/>
  <c r="R3160" i="2" s="1"/>
  <c r="O3160" i="2"/>
  <c r="P3160" i="2" s="1"/>
  <c r="X3159" i="2"/>
  <c r="V3159" i="2"/>
  <c r="T3159" i="2"/>
  <c r="Q3159" i="2"/>
  <c r="R3159" i="2" s="1"/>
  <c r="O3159" i="2"/>
  <c r="P3159" i="2" s="1"/>
  <c r="X3158" i="2"/>
  <c r="V3158" i="2"/>
  <c r="T3158" i="2"/>
  <c r="Q3158" i="2"/>
  <c r="R3158" i="2" s="1"/>
  <c r="O3158" i="2"/>
  <c r="P3158" i="2" s="1"/>
  <c r="X3157" i="2"/>
  <c r="V3157" i="2"/>
  <c r="T3157" i="2"/>
  <c r="Q3157" i="2"/>
  <c r="R3157" i="2" s="1"/>
  <c r="O3157" i="2"/>
  <c r="P3157" i="2" s="1"/>
  <c r="X3156" i="2"/>
  <c r="V3156" i="2"/>
  <c r="T3156" i="2"/>
  <c r="Q3156" i="2"/>
  <c r="R3156" i="2" s="1"/>
  <c r="O3156" i="2"/>
  <c r="P3156" i="2" s="1"/>
  <c r="X3155" i="2"/>
  <c r="V3155" i="2"/>
  <c r="T3155" i="2"/>
  <c r="Q3155" i="2"/>
  <c r="R3155" i="2" s="1"/>
  <c r="O3155" i="2"/>
  <c r="P3155" i="2" s="1"/>
  <c r="X3154" i="2"/>
  <c r="V3154" i="2"/>
  <c r="T3154" i="2"/>
  <c r="Q3154" i="2"/>
  <c r="R3154" i="2" s="1"/>
  <c r="O3154" i="2"/>
  <c r="P3154" i="2" s="1"/>
  <c r="X3153" i="2"/>
  <c r="V3153" i="2"/>
  <c r="T3153" i="2"/>
  <c r="Q3153" i="2"/>
  <c r="R3153" i="2" s="1"/>
  <c r="O3153" i="2"/>
  <c r="P3153" i="2" s="1"/>
  <c r="X3152" i="2"/>
  <c r="V3152" i="2"/>
  <c r="T3152" i="2"/>
  <c r="Q3152" i="2"/>
  <c r="R3152" i="2" s="1"/>
  <c r="O3152" i="2"/>
  <c r="P3152" i="2" s="1"/>
  <c r="X3151" i="2"/>
  <c r="V3151" i="2"/>
  <c r="T3151" i="2"/>
  <c r="Q3151" i="2"/>
  <c r="R3151" i="2" s="1"/>
  <c r="O3151" i="2"/>
  <c r="P3151" i="2" s="1"/>
  <c r="X3150" i="2"/>
  <c r="V3150" i="2"/>
  <c r="T3150" i="2"/>
  <c r="Q3150" i="2"/>
  <c r="R3150" i="2" s="1"/>
  <c r="O3150" i="2"/>
  <c r="P3150" i="2" s="1"/>
  <c r="X3149" i="2"/>
  <c r="V3149" i="2"/>
  <c r="T3149" i="2"/>
  <c r="Q3149" i="2"/>
  <c r="R3149" i="2" s="1"/>
  <c r="O3149" i="2"/>
  <c r="P3149" i="2" s="1"/>
  <c r="X3148" i="2"/>
  <c r="V3148" i="2"/>
  <c r="T3148" i="2"/>
  <c r="Q3148" i="2"/>
  <c r="R3148" i="2" s="1"/>
  <c r="O3148" i="2"/>
  <c r="P3148" i="2" s="1"/>
  <c r="X3147" i="2"/>
  <c r="V3147" i="2"/>
  <c r="T3147" i="2"/>
  <c r="Q3147" i="2"/>
  <c r="R3147" i="2" s="1"/>
  <c r="O3147" i="2"/>
  <c r="P3147" i="2" s="1"/>
  <c r="X3146" i="2"/>
  <c r="V3146" i="2"/>
  <c r="T3146" i="2"/>
  <c r="Q3146" i="2"/>
  <c r="R3146" i="2" s="1"/>
  <c r="O3146" i="2"/>
  <c r="P3146" i="2" s="1"/>
  <c r="X3145" i="2"/>
  <c r="V3145" i="2"/>
  <c r="T3145" i="2"/>
  <c r="Q3145" i="2"/>
  <c r="R3145" i="2" s="1"/>
  <c r="O3145" i="2"/>
  <c r="P3145" i="2" s="1"/>
  <c r="X3144" i="2"/>
  <c r="V3144" i="2"/>
  <c r="T3144" i="2"/>
  <c r="Q3144" i="2"/>
  <c r="R3144" i="2" s="1"/>
  <c r="O3144" i="2"/>
  <c r="P3144" i="2" s="1"/>
  <c r="X3143" i="2"/>
  <c r="V3143" i="2"/>
  <c r="T3143" i="2"/>
  <c r="Q3143" i="2"/>
  <c r="R3143" i="2" s="1"/>
  <c r="O3143" i="2"/>
  <c r="P3143" i="2" s="1"/>
  <c r="X3142" i="2"/>
  <c r="V3142" i="2"/>
  <c r="T3142" i="2"/>
  <c r="Q3142" i="2"/>
  <c r="R3142" i="2" s="1"/>
  <c r="O3142" i="2"/>
  <c r="P3142" i="2" s="1"/>
  <c r="X3141" i="2"/>
  <c r="V3141" i="2"/>
  <c r="T3141" i="2"/>
  <c r="Q3141" i="2"/>
  <c r="R3141" i="2" s="1"/>
  <c r="O3141" i="2"/>
  <c r="P3141" i="2" s="1"/>
  <c r="X3140" i="2"/>
  <c r="V3140" i="2"/>
  <c r="T3140" i="2"/>
  <c r="Q3140" i="2"/>
  <c r="R3140" i="2" s="1"/>
  <c r="O3140" i="2"/>
  <c r="P3140" i="2" s="1"/>
  <c r="X3139" i="2"/>
  <c r="V3139" i="2"/>
  <c r="T3139" i="2"/>
  <c r="Q3139" i="2"/>
  <c r="R3139" i="2" s="1"/>
  <c r="O3139" i="2"/>
  <c r="P3139" i="2" s="1"/>
  <c r="X3138" i="2"/>
  <c r="V3138" i="2"/>
  <c r="T3138" i="2"/>
  <c r="Q3138" i="2"/>
  <c r="R3138" i="2" s="1"/>
  <c r="O3138" i="2"/>
  <c r="P3138" i="2" s="1"/>
  <c r="X3137" i="2"/>
  <c r="V3137" i="2"/>
  <c r="T3137" i="2"/>
  <c r="Q3137" i="2"/>
  <c r="R3137" i="2" s="1"/>
  <c r="O3137" i="2"/>
  <c r="P3137" i="2" s="1"/>
  <c r="X3136" i="2"/>
  <c r="V3136" i="2"/>
  <c r="T3136" i="2"/>
  <c r="Q3136" i="2"/>
  <c r="R3136" i="2" s="1"/>
  <c r="O3136" i="2"/>
  <c r="P3136" i="2" s="1"/>
  <c r="X3135" i="2"/>
  <c r="V3135" i="2"/>
  <c r="T3135" i="2"/>
  <c r="Q3135" i="2"/>
  <c r="R3135" i="2" s="1"/>
  <c r="O3135" i="2"/>
  <c r="P3135" i="2" s="1"/>
  <c r="X3134" i="2"/>
  <c r="V3134" i="2"/>
  <c r="T3134" i="2"/>
  <c r="Q3134" i="2"/>
  <c r="R3134" i="2" s="1"/>
  <c r="O3134" i="2"/>
  <c r="P3134" i="2" s="1"/>
  <c r="X3133" i="2"/>
  <c r="V3133" i="2"/>
  <c r="T3133" i="2"/>
  <c r="Q3133" i="2"/>
  <c r="R3133" i="2" s="1"/>
  <c r="O3133" i="2"/>
  <c r="P3133" i="2" s="1"/>
  <c r="X3132" i="2"/>
  <c r="V3132" i="2"/>
  <c r="T3132" i="2"/>
  <c r="Q3132" i="2"/>
  <c r="R3132" i="2" s="1"/>
  <c r="O3132" i="2"/>
  <c r="P3132" i="2" s="1"/>
  <c r="X3131" i="2"/>
  <c r="V3131" i="2"/>
  <c r="T3131" i="2"/>
  <c r="Q3131" i="2"/>
  <c r="R3131" i="2" s="1"/>
  <c r="O3131" i="2"/>
  <c r="P3131" i="2" s="1"/>
  <c r="X3130" i="2"/>
  <c r="V3130" i="2"/>
  <c r="T3130" i="2"/>
  <c r="Q3130" i="2"/>
  <c r="R3130" i="2" s="1"/>
  <c r="O3130" i="2"/>
  <c r="P3130" i="2" s="1"/>
  <c r="X3129" i="2"/>
  <c r="V3129" i="2"/>
  <c r="T3129" i="2"/>
  <c r="Q3129" i="2"/>
  <c r="R3129" i="2" s="1"/>
  <c r="O3129" i="2"/>
  <c r="P3129" i="2" s="1"/>
  <c r="X3128" i="2"/>
  <c r="V3128" i="2"/>
  <c r="T3128" i="2"/>
  <c r="Q3128" i="2"/>
  <c r="R3128" i="2" s="1"/>
  <c r="O3128" i="2"/>
  <c r="P3128" i="2" s="1"/>
  <c r="X3127" i="2"/>
  <c r="V3127" i="2"/>
  <c r="T3127" i="2"/>
  <c r="Q3127" i="2"/>
  <c r="R3127" i="2" s="1"/>
  <c r="O3127" i="2"/>
  <c r="P3127" i="2" s="1"/>
  <c r="X3126" i="2"/>
  <c r="V3126" i="2"/>
  <c r="T3126" i="2"/>
  <c r="Q3126" i="2"/>
  <c r="R3126" i="2" s="1"/>
  <c r="O3126" i="2"/>
  <c r="P3126" i="2" s="1"/>
  <c r="X3125" i="2"/>
  <c r="V3125" i="2"/>
  <c r="T3125" i="2"/>
  <c r="Q3125" i="2"/>
  <c r="R3125" i="2" s="1"/>
  <c r="O3125" i="2"/>
  <c r="P3125" i="2" s="1"/>
  <c r="X3124" i="2"/>
  <c r="V3124" i="2"/>
  <c r="T3124" i="2"/>
  <c r="Q3124" i="2"/>
  <c r="R3124" i="2" s="1"/>
  <c r="O3124" i="2"/>
  <c r="P3124" i="2" s="1"/>
  <c r="X3123" i="2"/>
  <c r="V3123" i="2"/>
  <c r="T3123" i="2"/>
  <c r="Q3123" i="2"/>
  <c r="R3123" i="2" s="1"/>
  <c r="O3123" i="2"/>
  <c r="P3123" i="2" s="1"/>
  <c r="X3122" i="2"/>
  <c r="V3122" i="2"/>
  <c r="T3122" i="2"/>
  <c r="Q3122" i="2"/>
  <c r="R3122" i="2" s="1"/>
  <c r="O3122" i="2"/>
  <c r="P3122" i="2" s="1"/>
  <c r="X3121" i="2"/>
  <c r="V3121" i="2"/>
  <c r="T3121" i="2"/>
  <c r="Q3121" i="2"/>
  <c r="R3121" i="2" s="1"/>
  <c r="O3121" i="2"/>
  <c r="P3121" i="2" s="1"/>
  <c r="X3120" i="2"/>
  <c r="V3120" i="2"/>
  <c r="T3120" i="2"/>
  <c r="Q3120" i="2"/>
  <c r="R3120" i="2" s="1"/>
  <c r="O3120" i="2"/>
  <c r="P3120" i="2" s="1"/>
  <c r="X3119" i="2"/>
  <c r="V3119" i="2"/>
  <c r="T3119" i="2"/>
  <c r="Q3119" i="2"/>
  <c r="R3119" i="2" s="1"/>
  <c r="O3119" i="2"/>
  <c r="P3119" i="2" s="1"/>
  <c r="X3118" i="2"/>
  <c r="V3118" i="2"/>
  <c r="T3118" i="2"/>
  <c r="Q3118" i="2"/>
  <c r="R3118" i="2" s="1"/>
  <c r="O3118" i="2"/>
  <c r="P3118" i="2" s="1"/>
  <c r="X3117" i="2"/>
  <c r="V3117" i="2"/>
  <c r="T3117" i="2"/>
  <c r="Q3117" i="2"/>
  <c r="R3117" i="2" s="1"/>
  <c r="O3117" i="2"/>
  <c r="P3117" i="2" s="1"/>
  <c r="X3116" i="2"/>
  <c r="V3116" i="2"/>
  <c r="T3116" i="2"/>
  <c r="Q3116" i="2"/>
  <c r="R3116" i="2" s="1"/>
  <c r="O3116" i="2"/>
  <c r="P3116" i="2" s="1"/>
  <c r="X3115" i="2"/>
  <c r="V3115" i="2"/>
  <c r="T3115" i="2"/>
  <c r="Q3115" i="2"/>
  <c r="R3115" i="2" s="1"/>
  <c r="O3115" i="2"/>
  <c r="P3115" i="2" s="1"/>
  <c r="X3114" i="2"/>
  <c r="V3114" i="2"/>
  <c r="T3114" i="2"/>
  <c r="Q3114" i="2"/>
  <c r="R3114" i="2" s="1"/>
  <c r="O3114" i="2"/>
  <c r="P3114" i="2" s="1"/>
  <c r="X3113" i="2"/>
  <c r="V3113" i="2"/>
  <c r="T3113" i="2"/>
  <c r="Q3113" i="2"/>
  <c r="R3113" i="2" s="1"/>
  <c r="O3113" i="2"/>
  <c r="P3113" i="2" s="1"/>
  <c r="X3112" i="2"/>
  <c r="V3112" i="2"/>
  <c r="T3112" i="2"/>
  <c r="Q3112" i="2"/>
  <c r="R3112" i="2" s="1"/>
  <c r="O3112" i="2"/>
  <c r="P3112" i="2" s="1"/>
  <c r="X3111" i="2"/>
  <c r="V3111" i="2"/>
  <c r="T3111" i="2"/>
  <c r="Q3111" i="2"/>
  <c r="R3111" i="2" s="1"/>
  <c r="O3111" i="2"/>
  <c r="P3111" i="2" s="1"/>
  <c r="X3110" i="2"/>
  <c r="V3110" i="2"/>
  <c r="T3110" i="2"/>
  <c r="Q3110" i="2"/>
  <c r="R3110" i="2" s="1"/>
  <c r="O3110" i="2"/>
  <c r="P3110" i="2" s="1"/>
  <c r="X3109" i="2"/>
  <c r="V3109" i="2"/>
  <c r="T3109" i="2"/>
  <c r="Q3109" i="2"/>
  <c r="R3109" i="2" s="1"/>
  <c r="O3109" i="2"/>
  <c r="P3109" i="2" s="1"/>
  <c r="X3108" i="2"/>
  <c r="V3108" i="2"/>
  <c r="T3108" i="2"/>
  <c r="Q3108" i="2"/>
  <c r="R3108" i="2" s="1"/>
  <c r="O3108" i="2"/>
  <c r="P3108" i="2" s="1"/>
  <c r="X3107" i="2"/>
  <c r="V3107" i="2"/>
  <c r="T3107" i="2"/>
  <c r="Q3107" i="2"/>
  <c r="R3107" i="2" s="1"/>
  <c r="O3107" i="2"/>
  <c r="P3107" i="2" s="1"/>
  <c r="X3106" i="2"/>
  <c r="V3106" i="2"/>
  <c r="T3106" i="2"/>
  <c r="Q3106" i="2"/>
  <c r="R3106" i="2" s="1"/>
  <c r="O3106" i="2"/>
  <c r="P3106" i="2" s="1"/>
  <c r="X3105" i="2"/>
  <c r="V3105" i="2"/>
  <c r="T3105" i="2"/>
  <c r="Q3105" i="2"/>
  <c r="R3105" i="2" s="1"/>
  <c r="O3105" i="2"/>
  <c r="P3105" i="2" s="1"/>
  <c r="X3104" i="2"/>
  <c r="V3104" i="2"/>
  <c r="T3104" i="2"/>
  <c r="Q3104" i="2"/>
  <c r="R3104" i="2" s="1"/>
  <c r="O3104" i="2"/>
  <c r="P3104" i="2" s="1"/>
  <c r="X3103" i="2"/>
  <c r="V3103" i="2"/>
  <c r="T3103" i="2"/>
  <c r="Q3103" i="2"/>
  <c r="R3103" i="2" s="1"/>
  <c r="O3103" i="2"/>
  <c r="P3103" i="2" s="1"/>
  <c r="X3102" i="2"/>
  <c r="V3102" i="2"/>
  <c r="T3102" i="2"/>
  <c r="Q3102" i="2"/>
  <c r="R3102" i="2" s="1"/>
  <c r="O3102" i="2"/>
  <c r="P3102" i="2" s="1"/>
  <c r="X3101" i="2"/>
  <c r="V3101" i="2"/>
  <c r="T3101" i="2"/>
  <c r="Q3101" i="2"/>
  <c r="R3101" i="2" s="1"/>
  <c r="O3101" i="2"/>
  <c r="P3101" i="2" s="1"/>
  <c r="X3100" i="2"/>
  <c r="V3100" i="2"/>
  <c r="T3100" i="2"/>
  <c r="Q3100" i="2"/>
  <c r="R3100" i="2" s="1"/>
  <c r="O3100" i="2"/>
  <c r="P3100" i="2" s="1"/>
  <c r="X3099" i="2"/>
  <c r="V3099" i="2"/>
  <c r="T3099" i="2"/>
  <c r="Q3099" i="2"/>
  <c r="R3099" i="2" s="1"/>
  <c r="O3099" i="2"/>
  <c r="P3099" i="2" s="1"/>
  <c r="X3098" i="2"/>
  <c r="V3098" i="2"/>
  <c r="T3098" i="2"/>
  <c r="Q3098" i="2"/>
  <c r="R3098" i="2" s="1"/>
  <c r="O3098" i="2"/>
  <c r="P3098" i="2" s="1"/>
  <c r="X3097" i="2"/>
  <c r="V3097" i="2"/>
  <c r="T3097" i="2"/>
  <c r="Q3097" i="2"/>
  <c r="R3097" i="2" s="1"/>
  <c r="O3097" i="2"/>
  <c r="P3097" i="2" s="1"/>
  <c r="X3096" i="2"/>
  <c r="V3096" i="2"/>
  <c r="T3096" i="2"/>
  <c r="Q3096" i="2"/>
  <c r="R3096" i="2" s="1"/>
  <c r="O3096" i="2"/>
  <c r="P3096" i="2" s="1"/>
  <c r="X3095" i="2"/>
  <c r="V3095" i="2"/>
  <c r="T3095" i="2"/>
  <c r="Q3095" i="2"/>
  <c r="R3095" i="2" s="1"/>
  <c r="O3095" i="2"/>
  <c r="P3095" i="2" s="1"/>
  <c r="X3094" i="2"/>
  <c r="V3094" i="2"/>
  <c r="T3094" i="2"/>
  <c r="Q3094" i="2"/>
  <c r="R3094" i="2" s="1"/>
  <c r="O3094" i="2"/>
  <c r="P3094" i="2" s="1"/>
  <c r="X3093" i="2"/>
  <c r="V3093" i="2"/>
  <c r="T3093" i="2"/>
  <c r="Q3093" i="2"/>
  <c r="R3093" i="2" s="1"/>
  <c r="O3093" i="2"/>
  <c r="P3093" i="2" s="1"/>
  <c r="X3092" i="2"/>
  <c r="V3092" i="2"/>
  <c r="T3092" i="2"/>
  <c r="Q3092" i="2"/>
  <c r="R3092" i="2" s="1"/>
  <c r="O3092" i="2"/>
  <c r="P3092" i="2" s="1"/>
  <c r="X3091" i="2"/>
  <c r="V3091" i="2"/>
  <c r="T3091" i="2"/>
  <c r="Q3091" i="2"/>
  <c r="R3091" i="2" s="1"/>
  <c r="O3091" i="2"/>
  <c r="P3091" i="2" s="1"/>
  <c r="X3090" i="2"/>
  <c r="V3090" i="2"/>
  <c r="T3090" i="2"/>
  <c r="Q3090" i="2"/>
  <c r="R3090" i="2" s="1"/>
  <c r="O3090" i="2"/>
  <c r="P3090" i="2" s="1"/>
  <c r="X3089" i="2"/>
  <c r="V3089" i="2"/>
  <c r="T3089" i="2"/>
  <c r="Q3089" i="2"/>
  <c r="R3089" i="2" s="1"/>
  <c r="O3089" i="2"/>
  <c r="P3089" i="2" s="1"/>
  <c r="X3088" i="2"/>
  <c r="V3088" i="2"/>
  <c r="T3088" i="2"/>
  <c r="Q3088" i="2"/>
  <c r="R3088" i="2" s="1"/>
  <c r="O3088" i="2"/>
  <c r="P3088" i="2" s="1"/>
  <c r="X3087" i="2"/>
  <c r="V3087" i="2"/>
  <c r="T3087" i="2"/>
  <c r="Q3087" i="2"/>
  <c r="R3087" i="2" s="1"/>
  <c r="O3087" i="2"/>
  <c r="P3087" i="2" s="1"/>
  <c r="X3086" i="2"/>
  <c r="V3086" i="2"/>
  <c r="T3086" i="2"/>
  <c r="Q3086" i="2"/>
  <c r="R3086" i="2" s="1"/>
  <c r="O3086" i="2"/>
  <c r="P3086" i="2" s="1"/>
  <c r="X3085" i="2"/>
  <c r="V3085" i="2"/>
  <c r="T3085" i="2"/>
  <c r="Q3085" i="2"/>
  <c r="R3085" i="2" s="1"/>
  <c r="O3085" i="2"/>
  <c r="P3085" i="2" s="1"/>
  <c r="X3084" i="2"/>
  <c r="V3084" i="2"/>
  <c r="T3084" i="2"/>
  <c r="Q3084" i="2"/>
  <c r="R3084" i="2" s="1"/>
  <c r="O3084" i="2"/>
  <c r="P3084" i="2" s="1"/>
  <c r="X3083" i="2"/>
  <c r="V3083" i="2"/>
  <c r="T3083" i="2"/>
  <c r="Q3083" i="2"/>
  <c r="R3083" i="2" s="1"/>
  <c r="O3083" i="2"/>
  <c r="P3083" i="2" s="1"/>
  <c r="X3082" i="2"/>
  <c r="V3082" i="2"/>
  <c r="T3082" i="2"/>
  <c r="Q3082" i="2"/>
  <c r="R3082" i="2" s="1"/>
  <c r="O3082" i="2"/>
  <c r="P3082" i="2" s="1"/>
  <c r="X3081" i="2"/>
  <c r="V3081" i="2"/>
  <c r="T3081" i="2"/>
  <c r="Q3081" i="2"/>
  <c r="R3081" i="2" s="1"/>
  <c r="O3081" i="2"/>
  <c r="P3081" i="2" s="1"/>
  <c r="X3080" i="2"/>
  <c r="V3080" i="2"/>
  <c r="T3080" i="2"/>
  <c r="Q3080" i="2"/>
  <c r="R3080" i="2" s="1"/>
  <c r="O3080" i="2"/>
  <c r="P3080" i="2" s="1"/>
  <c r="X3079" i="2"/>
  <c r="V3079" i="2"/>
  <c r="T3079" i="2"/>
  <c r="Q3079" i="2"/>
  <c r="R3079" i="2" s="1"/>
  <c r="O3079" i="2"/>
  <c r="P3079" i="2" s="1"/>
  <c r="X3078" i="2"/>
  <c r="V3078" i="2"/>
  <c r="T3078" i="2"/>
  <c r="Q3078" i="2"/>
  <c r="R3078" i="2" s="1"/>
  <c r="O3078" i="2"/>
  <c r="P3078" i="2" s="1"/>
  <c r="X3077" i="2"/>
  <c r="V3077" i="2"/>
  <c r="T3077" i="2"/>
  <c r="Q3077" i="2"/>
  <c r="R3077" i="2" s="1"/>
  <c r="O3077" i="2"/>
  <c r="P3077" i="2" s="1"/>
  <c r="X3076" i="2"/>
  <c r="V3076" i="2"/>
  <c r="T3076" i="2"/>
  <c r="Q3076" i="2"/>
  <c r="R3076" i="2" s="1"/>
  <c r="O3076" i="2"/>
  <c r="P3076" i="2" s="1"/>
  <c r="X3075" i="2"/>
  <c r="V3075" i="2"/>
  <c r="T3075" i="2"/>
  <c r="Q3075" i="2"/>
  <c r="R3075" i="2" s="1"/>
  <c r="O3075" i="2"/>
  <c r="P3075" i="2" s="1"/>
  <c r="X3074" i="2"/>
  <c r="V3074" i="2"/>
  <c r="T3074" i="2"/>
  <c r="Q3074" i="2"/>
  <c r="R3074" i="2" s="1"/>
  <c r="O3074" i="2"/>
  <c r="P3074" i="2" s="1"/>
  <c r="X3073" i="2"/>
  <c r="V3073" i="2"/>
  <c r="T3073" i="2"/>
  <c r="Q3073" i="2"/>
  <c r="R3073" i="2" s="1"/>
  <c r="O3073" i="2"/>
  <c r="P3073" i="2" s="1"/>
  <c r="X3072" i="2"/>
  <c r="V3072" i="2"/>
  <c r="T3072" i="2"/>
  <c r="Q3072" i="2"/>
  <c r="R3072" i="2" s="1"/>
  <c r="O3072" i="2"/>
  <c r="P3072" i="2" s="1"/>
  <c r="X3071" i="2"/>
  <c r="V3071" i="2"/>
  <c r="T3071" i="2"/>
  <c r="Q3071" i="2"/>
  <c r="R3071" i="2" s="1"/>
  <c r="O3071" i="2"/>
  <c r="P3071" i="2" s="1"/>
  <c r="X3070" i="2"/>
  <c r="V3070" i="2"/>
  <c r="T3070" i="2"/>
  <c r="Q3070" i="2"/>
  <c r="R3070" i="2" s="1"/>
  <c r="O3070" i="2"/>
  <c r="P3070" i="2" s="1"/>
  <c r="X3069" i="2"/>
  <c r="V3069" i="2"/>
  <c r="T3069" i="2"/>
  <c r="Q3069" i="2"/>
  <c r="R3069" i="2" s="1"/>
  <c r="O3069" i="2"/>
  <c r="P3069" i="2" s="1"/>
  <c r="X3068" i="2"/>
  <c r="V3068" i="2"/>
  <c r="T3068" i="2"/>
  <c r="Q3068" i="2"/>
  <c r="R3068" i="2" s="1"/>
  <c r="O3068" i="2"/>
  <c r="P3068" i="2" s="1"/>
  <c r="X3067" i="2"/>
  <c r="V3067" i="2"/>
  <c r="T3067" i="2"/>
  <c r="Q3067" i="2"/>
  <c r="R3067" i="2" s="1"/>
  <c r="O3067" i="2"/>
  <c r="P3067" i="2" s="1"/>
  <c r="X3066" i="2"/>
  <c r="V3066" i="2"/>
  <c r="T3066" i="2"/>
  <c r="Q3066" i="2"/>
  <c r="R3066" i="2" s="1"/>
  <c r="O3066" i="2"/>
  <c r="P3066" i="2" s="1"/>
  <c r="X3065" i="2"/>
  <c r="V3065" i="2"/>
  <c r="T3065" i="2"/>
  <c r="Q3065" i="2"/>
  <c r="R3065" i="2" s="1"/>
  <c r="O3065" i="2"/>
  <c r="P3065" i="2" s="1"/>
  <c r="X3064" i="2"/>
  <c r="V3064" i="2"/>
  <c r="T3064" i="2"/>
  <c r="Q3064" i="2"/>
  <c r="R3064" i="2" s="1"/>
  <c r="O3064" i="2"/>
  <c r="P3064" i="2" s="1"/>
  <c r="X3063" i="2"/>
  <c r="V3063" i="2"/>
  <c r="T3063" i="2"/>
  <c r="Q3063" i="2"/>
  <c r="R3063" i="2" s="1"/>
  <c r="O3063" i="2"/>
  <c r="P3063" i="2" s="1"/>
  <c r="X3062" i="2"/>
  <c r="V3062" i="2"/>
  <c r="T3062" i="2"/>
  <c r="Q3062" i="2"/>
  <c r="R3062" i="2" s="1"/>
  <c r="O3062" i="2"/>
  <c r="P3062" i="2" s="1"/>
  <c r="X3061" i="2"/>
  <c r="V3061" i="2"/>
  <c r="T3061" i="2"/>
  <c r="Q3061" i="2"/>
  <c r="R3061" i="2" s="1"/>
  <c r="O3061" i="2"/>
  <c r="P3061" i="2" s="1"/>
  <c r="X3060" i="2"/>
  <c r="V3060" i="2"/>
  <c r="T3060" i="2"/>
  <c r="Q3060" i="2"/>
  <c r="R3060" i="2" s="1"/>
  <c r="O3060" i="2"/>
  <c r="P3060" i="2" s="1"/>
  <c r="X3059" i="2"/>
  <c r="V3059" i="2"/>
  <c r="T3059" i="2"/>
  <c r="Q3059" i="2"/>
  <c r="R3059" i="2" s="1"/>
  <c r="O3059" i="2"/>
  <c r="P3059" i="2" s="1"/>
  <c r="X3058" i="2"/>
  <c r="V3058" i="2"/>
  <c r="T3058" i="2"/>
  <c r="Q3058" i="2"/>
  <c r="R3058" i="2" s="1"/>
  <c r="O3058" i="2"/>
  <c r="P3058" i="2" s="1"/>
  <c r="X3057" i="2"/>
  <c r="V3057" i="2"/>
  <c r="T3057" i="2"/>
  <c r="Q3057" i="2"/>
  <c r="R3057" i="2" s="1"/>
  <c r="O3057" i="2"/>
  <c r="P3057" i="2" s="1"/>
  <c r="X3056" i="2"/>
  <c r="V3056" i="2"/>
  <c r="T3056" i="2"/>
  <c r="Q3056" i="2"/>
  <c r="R3056" i="2" s="1"/>
  <c r="O3056" i="2"/>
  <c r="P3056" i="2" s="1"/>
  <c r="X3055" i="2"/>
  <c r="V3055" i="2"/>
  <c r="T3055" i="2"/>
  <c r="Q3055" i="2"/>
  <c r="R3055" i="2" s="1"/>
  <c r="O3055" i="2"/>
  <c r="P3055" i="2" s="1"/>
  <c r="X3054" i="2"/>
  <c r="V3054" i="2"/>
  <c r="T3054" i="2"/>
  <c r="Q3054" i="2"/>
  <c r="R3054" i="2" s="1"/>
  <c r="O3054" i="2"/>
  <c r="P3054" i="2" s="1"/>
  <c r="X3053" i="2"/>
  <c r="V3053" i="2"/>
  <c r="T3053" i="2"/>
  <c r="Q3053" i="2"/>
  <c r="R3053" i="2" s="1"/>
  <c r="O3053" i="2"/>
  <c r="P3053" i="2" s="1"/>
  <c r="X3052" i="2"/>
  <c r="V3052" i="2"/>
  <c r="T3052" i="2"/>
  <c r="Q3052" i="2"/>
  <c r="R3052" i="2" s="1"/>
  <c r="O3052" i="2"/>
  <c r="P3052" i="2" s="1"/>
  <c r="X3051" i="2"/>
  <c r="V3051" i="2"/>
  <c r="T3051" i="2"/>
  <c r="Q3051" i="2"/>
  <c r="R3051" i="2" s="1"/>
  <c r="O3051" i="2"/>
  <c r="P3051" i="2" s="1"/>
  <c r="X3050" i="2"/>
  <c r="V3050" i="2"/>
  <c r="T3050" i="2"/>
  <c r="Q3050" i="2"/>
  <c r="R3050" i="2" s="1"/>
  <c r="O3050" i="2"/>
  <c r="P3050" i="2" s="1"/>
  <c r="X3049" i="2"/>
  <c r="V3049" i="2"/>
  <c r="T3049" i="2"/>
  <c r="Q3049" i="2"/>
  <c r="R3049" i="2" s="1"/>
  <c r="O3049" i="2"/>
  <c r="P3049" i="2" s="1"/>
  <c r="X3048" i="2"/>
  <c r="V3048" i="2"/>
  <c r="T3048" i="2"/>
  <c r="Q3048" i="2"/>
  <c r="R3048" i="2" s="1"/>
  <c r="O3048" i="2"/>
  <c r="P3048" i="2" s="1"/>
  <c r="X3047" i="2"/>
  <c r="V3047" i="2"/>
  <c r="T3047" i="2"/>
  <c r="Q3047" i="2"/>
  <c r="R3047" i="2" s="1"/>
  <c r="O3047" i="2"/>
  <c r="P3047" i="2" s="1"/>
  <c r="X3046" i="2"/>
  <c r="V3046" i="2"/>
  <c r="T3046" i="2"/>
  <c r="Q3046" i="2"/>
  <c r="R3046" i="2" s="1"/>
  <c r="O3046" i="2"/>
  <c r="P3046" i="2" s="1"/>
  <c r="X3045" i="2"/>
  <c r="V3045" i="2"/>
  <c r="T3045" i="2"/>
  <c r="Q3045" i="2"/>
  <c r="R3045" i="2" s="1"/>
  <c r="O3045" i="2"/>
  <c r="P3045" i="2" s="1"/>
  <c r="X3044" i="2"/>
  <c r="V3044" i="2"/>
  <c r="T3044" i="2"/>
  <c r="Q3044" i="2"/>
  <c r="R3044" i="2" s="1"/>
  <c r="O3044" i="2"/>
  <c r="P3044" i="2" s="1"/>
  <c r="X3043" i="2"/>
  <c r="V3043" i="2"/>
  <c r="T3043" i="2"/>
  <c r="Q3043" i="2"/>
  <c r="R3043" i="2" s="1"/>
  <c r="O3043" i="2"/>
  <c r="P3043" i="2" s="1"/>
  <c r="X3042" i="2"/>
  <c r="V3042" i="2"/>
  <c r="T3042" i="2"/>
  <c r="Q3042" i="2"/>
  <c r="R3042" i="2" s="1"/>
  <c r="O3042" i="2"/>
  <c r="P3042" i="2" s="1"/>
  <c r="X3041" i="2"/>
  <c r="V3041" i="2"/>
  <c r="T3041" i="2"/>
  <c r="Q3041" i="2"/>
  <c r="R3041" i="2" s="1"/>
  <c r="O3041" i="2"/>
  <c r="P3041" i="2" s="1"/>
  <c r="X3040" i="2"/>
  <c r="V3040" i="2"/>
  <c r="T3040" i="2"/>
  <c r="Q3040" i="2"/>
  <c r="R3040" i="2" s="1"/>
  <c r="O3040" i="2"/>
  <c r="P3040" i="2" s="1"/>
  <c r="X3039" i="2"/>
  <c r="V3039" i="2"/>
  <c r="T3039" i="2"/>
  <c r="Q3039" i="2"/>
  <c r="R3039" i="2" s="1"/>
  <c r="O3039" i="2"/>
  <c r="P3039" i="2" s="1"/>
  <c r="X3038" i="2"/>
  <c r="V3038" i="2"/>
  <c r="T3038" i="2"/>
  <c r="Q3038" i="2"/>
  <c r="R3038" i="2" s="1"/>
  <c r="O3038" i="2"/>
  <c r="P3038" i="2" s="1"/>
  <c r="X3037" i="2"/>
  <c r="V3037" i="2"/>
  <c r="T3037" i="2"/>
  <c r="Q3037" i="2"/>
  <c r="R3037" i="2" s="1"/>
  <c r="O3037" i="2"/>
  <c r="P3037" i="2" s="1"/>
  <c r="X3036" i="2"/>
  <c r="V3036" i="2"/>
  <c r="T3036" i="2"/>
  <c r="Q3036" i="2"/>
  <c r="R3036" i="2" s="1"/>
  <c r="O3036" i="2"/>
  <c r="P3036" i="2" s="1"/>
  <c r="X3035" i="2"/>
  <c r="V3035" i="2"/>
  <c r="T3035" i="2"/>
  <c r="Q3035" i="2"/>
  <c r="R3035" i="2" s="1"/>
  <c r="O3035" i="2"/>
  <c r="P3035" i="2" s="1"/>
  <c r="X3034" i="2"/>
  <c r="V3034" i="2"/>
  <c r="T3034" i="2"/>
  <c r="Q3034" i="2"/>
  <c r="R3034" i="2" s="1"/>
  <c r="O3034" i="2"/>
  <c r="P3034" i="2" s="1"/>
  <c r="X3033" i="2"/>
  <c r="V3033" i="2"/>
  <c r="T3033" i="2"/>
  <c r="Q3033" i="2"/>
  <c r="R3033" i="2" s="1"/>
  <c r="O3033" i="2"/>
  <c r="P3033" i="2" s="1"/>
  <c r="X3032" i="2"/>
  <c r="V3032" i="2"/>
  <c r="T3032" i="2"/>
  <c r="Q3032" i="2"/>
  <c r="R3032" i="2" s="1"/>
  <c r="O3032" i="2"/>
  <c r="P3032" i="2" s="1"/>
  <c r="X3031" i="2"/>
  <c r="V3031" i="2"/>
  <c r="T3031" i="2"/>
  <c r="Q3031" i="2"/>
  <c r="R3031" i="2" s="1"/>
  <c r="O3031" i="2"/>
  <c r="P3031" i="2" s="1"/>
  <c r="X3030" i="2"/>
  <c r="V3030" i="2"/>
  <c r="T3030" i="2"/>
  <c r="Q3030" i="2"/>
  <c r="R3030" i="2" s="1"/>
  <c r="O3030" i="2"/>
  <c r="P3030" i="2" s="1"/>
  <c r="X3029" i="2"/>
  <c r="V3029" i="2"/>
  <c r="T3029" i="2"/>
  <c r="Q3029" i="2"/>
  <c r="R3029" i="2" s="1"/>
  <c r="O3029" i="2"/>
  <c r="P3029" i="2" s="1"/>
  <c r="X3028" i="2"/>
  <c r="V3028" i="2"/>
  <c r="T3028" i="2"/>
  <c r="Q3028" i="2"/>
  <c r="R3028" i="2" s="1"/>
  <c r="O3028" i="2"/>
  <c r="P3028" i="2" s="1"/>
  <c r="X3027" i="2"/>
  <c r="V3027" i="2"/>
  <c r="T3027" i="2"/>
  <c r="Q3027" i="2"/>
  <c r="R3027" i="2" s="1"/>
  <c r="O3027" i="2"/>
  <c r="P3027" i="2" s="1"/>
  <c r="X3026" i="2"/>
  <c r="V3026" i="2"/>
  <c r="T3026" i="2"/>
  <c r="Q3026" i="2"/>
  <c r="R3026" i="2" s="1"/>
  <c r="O3026" i="2"/>
  <c r="P3026" i="2" s="1"/>
  <c r="X3025" i="2"/>
  <c r="V3025" i="2"/>
  <c r="T3025" i="2"/>
  <c r="Q3025" i="2"/>
  <c r="R3025" i="2" s="1"/>
  <c r="O3025" i="2"/>
  <c r="P3025" i="2" s="1"/>
  <c r="X3024" i="2"/>
  <c r="V3024" i="2"/>
  <c r="T3024" i="2"/>
  <c r="Q3024" i="2"/>
  <c r="R3024" i="2" s="1"/>
  <c r="O3024" i="2"/>
  <c r="P3024" i="2" s="1"/>
  <c r="X3023" i="2"/>
  <c r="V3023" i="2"/>
  <c r="T3023" i="2"/>
  <c r="Q3023" i="2"/>
  <c r="R3023" i="2" s="1"/>
  <c r="O3023" i="2"/>
  <c r="P3023" i="2" s="1"/>
  <c r="X3022" i="2"/>
  <c r="V3022" i="2"/>
  <c r="T3022" i="2"/>
  <c r="Q3022" i="2"/>
  <c r="R3022" i="2" s="1"/>
  <c r="O3022" i="2"/>
  <c r="P3022" i="2" s="1"/>
  <c r="X3021" i="2"/>
  <c r="V3021" i="2"/>
  <c r="T3021" i="2"/>
  <c r="Q3021" i="2"/>
  <c r="R3021" i="2" s="1"/>
  <c r="O3021" i="2"/>
  <c r="P3021" i="2" s="1"/>
  <c r="X3020" i="2"/>
  <c r="V3020" i="2"/>
  <c r="T3020" i="2"/>
  <c r="Q3020" i="2"/>
  <c r="R3020" i="2" s="1"/>
  <c r="O3020" i="2"/>
  <c r="P3020" i="2" s="1"/>
  <c r="X3019" i="2"/>
  <c r="V3019" i="2"/>
  <c r="T3019" i="2"/>
  <c r="Q3019" i="2"/>
  <c r="R3019" i="2" s="1"/>
  <c r="O3019" i="2"/>
  <c r="P3019" i="2" s="1"/>
  <c r="X3018" i="2"/>
  <c r="V3018" i="2"/>
  <c r="T3018" i="2"/>
  <c r="Q3018" i="2"/>
  <c r="R3018" i="2" s="1"/>
  <c r="O3018" i="2"/>
  <c r="P3018" i="2" s="1"/>
  <c r="X3017" i="2"/>
  <c r="V3017" i="2"/>
  <c r="T3017" i="2"/>
  <c r="Q3017" i="2"/>
  <c r="R3017" i="2" s="1"/>
  <c r="O3017" i="2"/>
  <c r="P3017" i="2" s="1"/>
  <c r="X3016" i="2"/>
  <c r="V3016" i="2"/>
  <c r="T3016" i="2"/>
  <c r="Q3016" i="2"/>
  <c r="R3016" i="2" s="1"/>
  <c r="O3016" i="2"/>
  <c r="P3016" i="2" s="1"/>
  <c r="X3015" i="2"/>
  <c r="V3015" i="2"/>
  <c r="T3015" i="2"/>
  <c r="Q3015" i="2"/>
  <c r="R3015" i="2" s="1"/>
  <c r="O3015" i="2"/>
  <c r="P3015" i="2" s="1"/>
  <c r="X3014" i="2"/>
  <c r="V3014" i="2"/>
  <c r="T3014" i="2"/>
  <c r="Q3014" i="2"/>
  <c r="R3014" i="2" s="1"/>
  <c r="O3014" i="2"/>
  <c r="P3014" i="2" s="1"/>
  <c r="X3013" i="2"/>
  <c r="V3013" i="2"/>
  <c r="T3013" i="2"/>
  <c r="Q3013" i="2"/>
  <c r="R3013" i="2" s="1"/>
  <c r="O3013" i="2"/>
  <c r="P3013" i="2" s="1"/>
  <c r="X3012" i="2"/>
  <c r="V3012" i="2"/>
  <c r="T3012" i="2"/>
  <c r="Q3012" i="2"/>
  <c r="R3012" i="2" s="1"/>
  <c r="O3012" i="2"/>
  <c r="P3012" i="2" s="1"/>
  <c r="X3011" i="2"/>
  <c r="V3011" i="2"/>
  <c r="T3011" i="2"/>
  <c r="Q3011" i="2"/>
  <c r="R3011" i="2" s="1"/>
  <c r="O3011" i="2"/>
  <c r="P3011" i="2" s="1"/>
  <c r="X3010" i="2"/>
  <c r="V3010" i="2"/>
  <c r="T3010" i="2"/>
  <c r="Q3010" i="2"/>
  <c r="R3010" i="2" s="1"/>
  <c r="O3010" i="2"/>
  <c r="P3010" i="2" s="1"/>
  <c r="X3009" i="2"/>
  <c r="V3009" i="2"/>
  <c r="T3009" i="2"/>
  <c r="Q3009" i="2"/>
  <c r="R3009" i="2" s="1"/>
  <c r="O3009" i="2"/>
  <c r="P3009" i="2" s="1"/>
  <c r="X3008" i="2"/>
  <c r="V3008" i="2"/>
  <c r="T3008" i="2"/>
  <c r="Q3008" i="2"/>
  <c r="R3008" i="2" s="1"/>
  <c r="O3008" i="2"/>
  <c r="P3008" i="2" s="1"/>
  <c r="X3007" i="2"/>
  <c r="V3007" i="2"/>
  <c r="T3007" i="2"/>
  <c r="Q3007" i="2"/>
  <c r="R3007" i="2" s="1"/>
  <c r="O3007" i="2"/>
  <c r="P3007" i="2" s="1"/>
  <c r="X3006" i="2"/>
  <c r="V3006" i="2"/>
  <c r="T3006" i="2"/>
  <c r="Q3006" i="2"/>
  <c r="R3006" i="2" s="1"/>
  <c r="O3006" i="2"/>
  <c r="P3006" i="2" s="1"/>
  <c r="X3005" i="2"/>
  <c r="V3005" i="2"/>
  <c r="T3005" i="2"/>
  <c r="Q3005" i="2"/>
  <c r="R3005" i="2" s="1"/>
  <c r="O3005" i="2"/>
  <c r="P3005" i="2" s="1"/>
  <c r="X3004" i="2"/>
  <c r="V3004" i="2"/>
  <c r="T3004" i="2"/>
  <c r="Q3004" i="2"/>
  <c r="R3004" i="2" s="1"/>
  <c r="O3004" i="2"/>
  <c r="P3004" i="2" s="1"/>
  <c r="X3003" i="2"/>
  <c r="V3003" i="2"/>
  <c r="T3003" i="2"/>
  <c r="Q3003" i="2"/>
  <c r="R3003" i="2" s="1"/>
  <c r="O3003" i="2"/>
  <c r="P3003" i="2" s="1"/>
  <c r="X3002" i="2"/>
  <c r="V3002" i="2"/>
  <c r="T3002" i="2"/>
  <c r="Q3002" i="2"/>
  <c r="R3002" i="2" s="1"/>
  <c r="O3002" i="2"/>
  <c r="P3002" i="2" s="1"/>
  <c r="X3001" i="2"/>
  <c r="V3001" i="2"/>
  <c r="T3001" i="2"/>
  <c r="Q3001" i="2"/>
  <c r="R3001" i="2" s="1"/>
  <c r="O3001" i="2"/>
  <c r="P3001" i="2" s="1"/>
  <c r="X3000" i="2"/>
  <c r="V3000" i="2"/>
  <c r="T3000" i="2"/>
  <c r="Q3000" i="2"/>
  <c r="R3000" i="2" s="1"/>
  <c r="O3000" i="2"/>
  <c r="P3000" i="2" s="1"/>
  <c r="X2999" i="2"/>
  <c r="V2999" i="2"/>
  <c r="T2999" i="2"/>
  <c r="Q2999" i="2"/>
  <c r="R2999" i="2" s="1"/>
  <c r="O2999" i="2"/>
  <c r="P2999" i="2" s="1"/>
  <c r="X2998" i="2"/>
  <c r="V2998" i="2"/>
  <c r="T2998" i="2"/>
  <c r="Q2998" i="2"/>
  <c r="R2998" i="2" s="1"/>
  <c r="O2998" i="2"/>
  <c r="P2998" i="2" s="1"/>
  <c r="X2997" i="2"/>
  <c r="V2997" i="2"/>
  <c r="T2997" i="2"/>
  <c r="Q2997" i="2"/>
  <c r="R2997" i="2" s="1"/>
  <c r="O2997" i="2"/>
  <c r="P2997" i="2" s="1"/>
  <c r="X2996" i="2"/>
  <c r="V2996" i="2"/>
  <c r="T2996" i="2"/>
  <c r="Q2996" i="2"/>
  <c r="R2996" i="2" s="1"/>
  <c r="O2996" i="2"/>
  <c r="P2996" i="2" s="1"/>
  <c r="X2995" i="2"/>
  <c r="V2995" i="2"/>
  <c r="T2995" i="2"/>
  <c r="Q2995" i="2"/>
  <c r="R2995" i="2" s="1"/>
  <c r="O2995" i="2"/>
  <c r="P2995" i="2" s="1"/>
  <c r="X2994" i="2"/>
  <c r="V2994" i="2"/>
  <c r="T2994" i="2"/>
  <c r="Q2994" i="2"/>
  <c r="R2994" i="2" s="1"/>
  <c r="O2994" i="2"/>
  <c r="P2994" i="2" s="1"/>
  <c r="X2993" i="2"/>
  <c r="V2993" i="2"/>
  <c r="T2993" i="2"/>
  <c r="Q2993" i="2"/>
  <c r="R2993" i="2" s="1"/>
  <c r="O2993" i="2"/>
  <c r="P2993" i="2" s="1"/>
  <c r="X2992" i="2"/>
  <c r="V2992" i="2"/>
  <c r="T2992" i="2"/>
  <c r="Q2992" i="2"/>
  <c r="R2992" i="2" s="1"/>
  <c r="O2992" i="2"/>
  <c r="P2992" i="2" s="1"/>
  <c r="X2991" i="2"/>
  <c r="V2991" i="2"/>
  <c r="T2991" i="2"/>
  <c r="Q2991" i="2"/>
  <c r="R2991" i="2" s="1"/>
  <c r="O2991" i="2"/>
  <c r="P2991" i="2" s="1"/>
  <c r="X2990" i="2"/>
  <c r="V2990" i="2"/>
  <c r="T2990" i="2"/>
  <c r="Q2990" i="2"/>
  <c r="R2990" i="2" s="1"/>
  <c r="O2990" i="2"/>
  <c r="P2990" i="2" s="1"/>
  <c r="X2989" i="2"/>
  <c r="V2989" i="2"/>
  <c r="T2989" i="2"/>
  <c r="Q2989" i="2"/>
  <c r="R2989" i="2" s="1"/>
  <c r="O2989" i="2"/>
  <c r="P2989" i="2" s="1"/>
  <c r="X2988" i="2"/>
  <c r="V2988" i="2"/>
  <c r="T2988" i="2"/>
  <c r="Q2988" i="2"/>
  <c r="R2988" i="2" s="1"/>
  <c r="O2988" i="2"/>
  <c r="P2988" i="2" s="1"/>
  <c r="X2987" i="2"/>
  <c r="V2987" i="2"/>
  <c r="T2987" i="2"/>
  <c r="Q2987" i="2"/>
  <c r="R2987" i="2" s="1"/>
  <c r="O2987" i="2"/>
  <c r="P2987" i="2" s="1"/>
  <c r="X2986" i="2"/>
  <c r="V2986" i="2"/>
  <c r="T2986" i="2"/>
  <c r="Q2986" i="2"/>
  <c r="R2986" i="2" s="1"/>
  <c r="O2986" i="2"/>
  <c r="P2986" i="2" s="1"/>
  <c r="X2985" i="2"/>
  <c r="V2985" i="2"/>
  <c r="T2985" i="2"/>
  <c r="Q2985" i="2"/>
  <c r="R2985" i="2" s="1"/>
  <c r="O2985" i="2"/>
  <c r="P2985" i="2" s="1"/>
  <c r="X2984" i="2"/>
  <c r="V2984" i="2"/>
  <c r="T2984" i="2"/>
  <c r="Q2984" i="2"/>
  <c r="R2984" i="2" s="1"/>
  <c r="O2984" i="2"/>
  <c r="P2984" i="2" s="1"/>
  <c r="X2983" i="2"/>
  <c r="V2983" i="2"/>
  <c r="T2983" i="2"/>
  <c r="Q2983" i="2"/>
  <c r="R2983" i="2" s="1"/>
  <c r="O2983" i="2"/>
  <c r="P2983" i="2" s="1"/>
  <c r="X2982" i="2"/>
  <c r="V2982" i="2"/>
  <c r="T2982" i="2"/>
  <c r="Q2982" i="2"/>
  <c r="R2982" i="2" s="1"/>
  <c r="O2982" i="2"/>
  <c r="P2982" i="2" s="1"/>
  <c r="X2981" i="2"/>
  <c r="V2981" i="2"/>
  <c r="T2981" i="2"/>
  <c r="Q2981" i="2"/>
  <c r="R2981" i="2" s="1"/>
  <c r="O2981" i="2"/>
  <c r="P2981" i="2" s="1"/>
  <c r="X2980" i="2"/>
  <c r="V2980" i="2"/>
  <c r="T2980" i="2"/>
  <c r="Q2980" i="2"/>
  <c r="R2980" i="2" s="1"/>
  <c r="O2980" i="2"/>
  <c r="P2980" i="2" s="1"/>
  <c r="X2979" i="2"/>
  <c r="V2979" i="2"/>
  <c r="T2979" i="2"/>
  <c r="Q2979" i="2"/>
  <c r="R2979" i="2" s="1"/>
  <c r="O2979" i="2"/>
  <c r="P2979" i="2" s="1"/>
  <c r="X2978" i="2"/>
  <c r="V2978" i="2"/>
  <c r="T2978" i="2"/>
  <c r="Q2978" i="2"/>
  <c r="R2978" i="2" s="1"/>
  <c r="O2978" i="2"/>
  <c r="P2978" i="2" s="1"/>
  <c r="X2977" i="2"/>
  <c r="V2977" i="2"/>
  <c r="T2977" i="2"/>
  <c r="Q2977" i="2"/>
  <c r="R2977" i="2" s="1"/>
  <c r="O2977" i="2"/>
  <c r="P2977" i="2" s="1"/>
  <c r="X2976" i="2"/>
  <c r="V2976" i="2"/>
  <c r="T2976" i="2"/>
  <c r="Q2976" i="2"/>
  <c r="R2976" i="2" s="1"/>
  <c r="O2976" i="2"/>
  <c r="P2976" i="2" s="1"/>
  <c r="X2975" i="2"/>
  <c r="V2975" i="2"/>
  <c r="T2975" i="2"/>
  <c r="Q2975" i="2"/>
  <c r="R2975" i="2" s="1"/>
  <c r="O2975" i="2"/>
  <c r="P2975" i="2" s="1"/>
  <c r="X2974" i="2"/>
  <c r="V2974" i="2"/>
  <c r="T2974" i="2"/>
  <c r="Q2974" i="2"/>
  <c r="R2974" i="2" s="1"/>
  <c r="O2974" i="2"/>
  <c r="P2974" i="2" s="1"/>
  <c r="X2973" i="2"/>
  <c r="V2973" i="2"/>
  <c r="T2973" i="2"/>
  <c r="Q2973" i="2"/>
  <c r="R2973" i="2" s="1"/>
  <c r="O2973" i="2"/>
  <c r="P2973" i="2" s="1"/>
  <c r="X2972" i="2"/>
  <c r="V2972" i="2"/>
  <c r="T2972" i="2"/>
  <c r="Q2972" i="2"/>
  <c r="R2972" i="2" s="1"/>
  <c r="O2972" i="2"/>
  <c r="P2972" i="2" s="1"/>
  <c r="X2971" i="2"/>
  <c r="V2971" i="2"/>
  <c r="T2971" i="2"/>
  <c r="Q2971" i="2"/>
  <c r="R2971" i="2" s="1"/>
  <c r="O2971" i="2"/>
  <c r="P2971" i="2" s="1"/>
  <c r="X2970" i="2"/>
  <c r="V2970" i="2"/>
  <c r="T2970" i="2"/>
  <c r="Q2970" i="2"/>
  <c r="R2970" i="2" s="1"/>
  <c r="O2970" i="2"/>
  <c r="P2970" i="2" s="1"/>
  <c r="X2969" i="2"/>
  <c r="V2969" i="2"/>
  <c r="T2969" i="2"/>
  <c r="Q2969" i="2"/>
  <c r="R2969" i="2" s="1"/>
  <c r="O2969" i="2"/>
  <c r="P2969" i="2" s="1"/>
  <c r="X2968" i="2"/>
  <c r="V2968" i="2"/>
  <c r="T2968" i="2"/>
  <c r="Q2968" i="2"/>
  <c r="R2968" i="2" s="1"/>
  <c r="O2968" i="2"/>
  <c r="P2968" i="2" s="1"/>
  <c r="X2967" i="2"/>
  <c r="V2967" i="2"/>
  <c r="T2967" i="2"/>
  <c r="Q2967" i="2"/>
  <c r="R2967" i="2" s="1"/>
  <c r="O2967" i="2"/>
  <c r="P2967" i="2" s="1"/>
  <c r="X2966" i="2"/>
  <c r="V2966" i="2"/>
  <c r="T2966" i="2"/>
  <c r="Q2966" i="2"/>
  <c r="R2966" i="2" s="1"/>
  <c r="O2966" i="2"/>
  <c r="P2966" i="2" s="1"/>
  <c r="X2965" i="2"/>
  <c r="V2965" i="2"/>
  <c r="T2965" i="2"/>
  <c r="Q2965" i="2"/>
  <c r="R2965" i="2" s="1"/>
  <c r="O2965" i="2"/>
  <c r="P2965" i="2" s="1"/>
  <c r="X2964" i="2"/>
  <c r="V2964" i="2"/>
  <c r="T2964" i="2"/>
  <c r="Q2964" i="2"/>
  <c r="R2964" i="2" s="1"/>
  <c r="O2964" i="2"/>
  <c r="P2964" i="2" s="1"/>
  <c r="X2963" i="2"/>
  <c r="V2963" i="2"/>
  <c r="T2963" i="2"/>
  <c r="Q2963" i="2"/>
  <c r="R2963" i="2" s="1"/>
  <c r="O2963" i="2"/>
  <c r="P2963" i="2" s="1"/>
  <c r="X2962" i="2"/>
  <c r="V2962" i="2"/>
  <c r="T2962" i="2"/>
  <c r="Q2962" i="2"/>
  <c r="R2962" i="2" s="1"/>
  <c r="O2962" i="2"/>
  <c r="P2962" i="2" s="1"/>
  <c r="X2961" i="2"/>
  <c r="V2961" i="2"/>
  <c r="T2961" i="2"/>
  <c r="Q2961" i="2"/>
  <c r="R2961" i="2" s="1"/>
  <c r="O2961" i="2"/>
  <c r="P2961" i="2" s="1"/>
  <c r="X2960" i="2"/>
  <c r="V2960" i="2"/>
  <c r="T2960" i="2"/>
  <c r="Q2960" i="2"/>
  <c r="R2960" i="2" s="1"/>
  <c r="O2960" i="2"/>
  <c r="P2960" i="2" s="1"/>
  <c r="X2959" i="2"/>
  <c r="V2959" i="2"/>
  <c r="T2959" i="2"/>
  <c r="Q2959" i="2"/>
  <c r="R2959" i="2" s="1"/>
  <c r="O2959" i="2"/>
  <c r="P2959" i="2" s="1"/>
  <c r="X2958" i="2"/>
  <c r="V2958" i="2"/>
  <c r="T2958" i="2"/>
  <c r="Q2958" i="2"/>
  <c r="R2958" i="2" s="1"/>
  <c r="O2958" i="2"/>
  <c r="P2958" i="2" s="1"/>
  <c r="X2957" i="2"/>
  <c r="V2957" i="2"/>
  <c r="T2957" i="2"/>
  <c r="Q2957" i="2"/>
  <c r="R2957" i="2" s="1"/>
  <c r="O2957" i="2"/>
  <c r="P2957" i="2" s="1"/>
  <c r="X2956" i="2"/>
  <c r="V2956" i="2"/>
  <c r="T2956" i="2"/>
  <c r="Q2956" i="2"/>
  <c r="R2956" i="2" s="1"/>
  <c r="O2956" i="2"/>
  <c r="P2956" i="2" s="1"/>
  <c r="X2955" i="2"/>
  <c r="V2955" i="2"/>
  <c r="T2955" i="2"/>
  <c r="Q2955" i="2"/>
  <c r="R2955" i="2" s="1"/>
  <c r="O2955" i="2"/>
  <c r="P2955" i="2" s="1"/>
  <c r="X2954" i="2"/>
  <c r="V2954" i="2"/>
  <c r="T2954" i="2"/>
  <c r="Q2954" i="2"/>
  <c r="R2954" i="2" s="1"/>
  <c r="O2954" i="2"/>
  <c r="P2954" i="2" s="1"/>
  <c r="X2953" i="2"/>
  <c r="V2953" i="2"/>
  <c r="T2953" i="2"/>
  <c r="Q2953" i="2"/>
  <c r="R2953" i="2" s="1"/>
  <c r="O2953" i="2"/>
  <c r="P2953" i="2" s="1"/>
  <c r="X2952" i="2"/>
  <c r="V2952" i="2"/>
  <c r="T2952" i="2"/>
  <c r="Q2952" i="2"/>
  <c r="R2952" i="2" s="1"/>
  <c r="O2952" i="2"/>
  <c r="P2952" i="2" s="1"/>
  <c r="X2951" i="2"/>
  <c r="V2951" i="2"/>
  <c r="T2951" i="2"/>
  <c r="Q2951" i="2"/>
  <c r="R2951" i="2" s="1"/>
  <c r="O2951" i="2"/>
  <c r="P2951" i="2" s="1"/>
  <c r="X2950" i="2"/>
  <c r="V2950" i="2"/>
  <c r="T2950" i="2"/>
  <c r="Q2950" i="2"/>
  <c r="R2950" i="2" s="1"/>
  <c r="O2950" i="2"/>
  <c r="P2950" i="2" s="1"/>
  <c r="X2949" i="2"/>
  <c r="V2949" i="2"/>
  <c r="T2949" i="2"/>
  <c r="Q2949" i="2"/>
  <c r="R2949" i="2" s="1"/>
  <c r="O2949" i="2"/>
  <c r="P2949" i="2" s="1"/>
  <c r="X2948" i="2"/>
  <c r="V2948" i="2"/>
  <c r="T2948" i="2"/>
  <c r="Q2948" i="2"/>
  <c r="R2948" i="2" s="1"/>
  <c r="O2948" i="2"/>
  <c r="P2948" i="2" s="1"/>
  <c r="X2947" i="2"/>
  <c r="V2947" i="2"/>
  <c r="T2947" i="2"/>
  <c r="Q2947" i="2"/>
  <c r="R2947" i="2" s="1"/>
  <c r="O2947" i="2"/>
  <c r="P2947" i="2" s="1"/>
  <c r="X2946" i="2"/>
  <c r="V2946" i="2"/>
  <c r="T2946" i="2"/>
  <c r="Q2946" i="2"/>
  <c r="R2946" i="2" s="1"/>
  <c r="O2946" i="2"/>
  <c r="P2946" i="2" s="1"/>
  <c r="X2945" i="2"/>
  <c r="V2945" i="2"/>
  <c r="T2945" i="2"/>
  <c r="Q2945" i="2"/>
  <c r="R2945" i="2" s="1"/>
  <c r="O2945" i="2"/>
  <c r="P2945" i="2" s="1"/>
  <c r="X2944" i="2"/>
  <c r="V2944" i="2"/>
  <c r="T2944" i="2"/>
  <c r="Q2944" i="2"/>
  <c r="R2944" i="2" s="1"/>
  <c r="O2944" i="2"/>
  <c r="P2944" i="2" s="1"/>
  <c r="X2943" i="2"/>
  <c r="V2943" i="2"/>
  <c r="T2943" i="2"/>
  <c r="Q2943" i="2"/>
  <c r="R2943" i="2" s="1"/>
  <c r="O2943" i="2"/>
  <c r="P2943" i="2" s="1"/>
  <c r="X2942" i="2"/>
  <c r="V2942" i="2"/>
  <c r="T2942" i="2"/>
  <c r="Q2942" i="2"/>
  <c r="R2942" i="2" s="1"/>
  <c r="O2942" i="2"/>
  <c r="P2942" i="2" s="1"/>
  <c r="X2941" i="2"/>
  <c r="V2941" i="2"/>
  <c r="T2941" i="2"/>
  <c r="Q2941" i="2"/>
  <c r="R2941" i="2" s="1"/>
  <c r="O2941" i="2"/>
  <c r="P2941" i="2" s="1"/>
  <c r="X2940" i="2"/>
  <c r="V2940" i="2"/>
  <c r="T2940" i="2"/>
  <c r="Q2940" i="2"/>
  <c r="R2940" i="2" s="1"/>
  <c r="O2940" i="2"/>
  <c r="P2940" i="2" s="1"/>
  <c r="X2939" i="2"/>
  <c r="V2939" i="2"/>
  <c r="T2939" i="2"/>
  <c r="Q2939" i="2"/>
  <c r="R2939" i="2" s="1"/>
  <c r="O2939" i="2"/>
  <c r="P2939" i="2" s="1"/>
  <c r="X2938" i="2"/>
  <c r="V2938" i="2"/>
  <c r="T2938" i="2"/>
  <c r="Q2938" i="2"/>
  <c r="R2938" i="2" s="1"/>
  <c r="O2938" i="2"/>
  <c r="P2938" i="2" s="1"/>
  <c r="X2937" i="2"/>
  <c r="V2937" i="2"/>
  <c r="T2937" i="2"/>
  <c r="Q2937" i="2"/>
  <c r="R2937" i="2" s="1"/>
  <c r="O2937" i="2"/>
  <c r="P2937" i="2" s="1"/>
  <c r="X2936" i="2"/>
  <c r="V2936" i="2"/>
  <c r="T2936" i="2"/>
  <c r="Q2936" i="2"/>
  <c r="R2936" i="2" s="1"/>
  <c r="O2936" i="2"/>
  <c r="P2936" i="2" s="1"/>
  <c r="X2935" i="2"/>
  <c r="V2935" i="2"/>
  <c r="T2935" i="2"/>
  <c r="Q2935" i="2"/>
  <c r="R2935" i="2" s="1"/>
  <c r="O2935" i="2"/>
  <c r="P2935" i="2" s="1"/>
  <c r="X2934" i="2"/>
  <c r="V2934" i="2"/>
  <c r="T2934" i="2"/>
  <c r="Q2934" i="2"/>
  <c r="R2934" i="2" s="1"/>
  <c r="O2934" i="2"/>
  <c r="P2934" i="2" s="1"/>
  <c r="X2933" i="2"/>
  <c r="V2933" i="2"/>
  <c r="T2933" i="2"/>
  <c r="Q2933" i="2"/>
  <c r="R2933" i="2" s="1"/>
  <c r="O2933" i="2"/>
  <c r="P2933" i="2" s="1"/>
  <c r="X2932" i="2"/>
  <c r="V2932" i="2"/>
  <c r="T2932" i="2"/>
  <c r="Q2932" i="2"/>
  <c r="R2932" i="2" s="1"/>
  <c r="O2932" i="2"/>
  <c r="P2932" i="2" s="1"/>
  <c r="X2931" i="2"/>
  <c r="V2931" i="2"/>
  <c r="T2931" i="2"/>
  <c r="Q2931" i="2"/>
  <c r="R2931" i="2" s="1"/>
  <c r="O2931" i="2"/>
  <c r="P2931" i="2" s="1"/>
  <c r="X2930" i="2"/>
  <c r="V2930" i="2"/>
  <c r="T2930" i="2"/>
  <c r="Q2930" i="2"/>
  <c r="R2930" i="2" s="1"/>
  <c r="O2930" i="2"/>
  <c r="P2930" i="2" s="1"/>
  <c r="X2929" i="2"/>
  <c r="V2929" i="2"/>
  <c r="T2929" i="2"/>
  <c r="Q2929" i="2"/>
  <c r="R2929" i="2" s="1"/>
  <c r="O2929" i="2"/>
  <c r="P2929" i="2" s="1"/>
  <c r="X2928" i="2"/>
  <c r="V2928" i="2"/>
  <c r="T2928" i="2"/>
  <c r="Q2928" i="2"/>
  <c r="R2928" i="2" s="1"/>
  <c r="O2928" i="2"/>
  <c r="P2928" i="2" s="1"/>
  <c r="X2927" i="2"/>
  <c r="V2927" i="2"/>
  <c r="T2927" i="2"/>
  <c r="Q2927" i="2"/>
  <c r="R2927" i="2" s="1"/>
  <c r="O2927" i="2"/>
  <c r="P2927" i="2" s="1"/>
  <c r="X2926" i="2"/>
  <c r="V2926" i="2"/>
  <c r="T2926" i="2"/>
  <c r="Q2926" i="2"/>
  <c r="R2926" i="2" s="1"/>
  <c r="O2926" i="2"/>
  <c r="P2926" i="2" s="1"/>
  <c r="X2925" i="2"/>
  <c r="V2925" i="2"/>
  <c r="T2925" i="2"/>
  <c r="Q2925" i="2"/>
  <c r="R2925" i="2" s="1"/>
  <c r="O2925" i="2"/>
  <c r="P2925" i="2" s="1"/>
  <c r="X2924" i="2"/>
  <c r="V2924" i="2"/>
  <c r="T2924" i="2"/>
  <c r="Q2924" i="2"/>
  <c r="R2924" i="2" s="1"/>
  <c r="O2924" i="2"/>
  <c r="P2924" i="2" s="1"/>
  <c r="X2923" i="2"/>
  <c r="V2923" i="2"/>
  <c r="T2923" i="2"/>
  <c r="Q2923" i="2"/>
  <c r="R2923" i="2" s="1"/>
  <c r="O2923" i="2"/>
  <c r="P2923" i="2" s="1"/>
  <c r="X2922" i="2"/>
  <c r="V2922" i="2"/>
  <c r="T2922" i="2"/>
  <c r="Q2922" i="2"/>
  <c r="R2922" i="2" s="1"/>
  <c r="O2922" i="2"/>
  <c r="P2922" i="2" s="1"/>
  <c r="X2921" i="2"/>
  <c r="V2921" i="2"/>
  <c r="T2921" i="2"/>
  <c r="Q2921" i="2"/>
  <c r="R2921" i="2" s="1"/>
  <c r="O2921" i="2"/>
  <c r="P2921" i="2" s="1"/>
  <c r="X2920" i="2"/>
  <c r="V2920" i="2"/>
  <c r="T2920" i="2"/>
  <c r="Q2920" i="2"/>
  <c r="R2920" i="2" s="1"/>
  <c r="O2920" i="2"/>
  <c r="P2920" i="2" s="1"/>
  <c r="X2919" i="2"/>
  <c r="V2919" i="2"/>
  <c r="T2919" i="2"/>
  <c r="Q2919" i="2"/>
  <c r="R2919" i="2" s="1"/>
  <c r="O2919" i="2"/>
  <c r="P2919" i="2" s="1"/>
  <c r="X2918" i="2"/>
  <c r="V2918" i="2"/>
  <c r="T2918" i="2"/>
  <c r="Q2918" i="2"/>
  <c r="R2918" i="2" s="1"/>
  <c r="O2918" i="2"/>
  <c r="P2918" i="2" s="1"/>
  <c r="X2917" i="2"/>
  <c r="V2917" i="2"/>
  <c r="T2917" i="2"/>
  <c r="Q2917" i="2"/>
  <c r="R2917" i="2" s="1"/>
  <c r="O2917" i="2"/>
  <c r="P2917" i="2" s="1"/>
  <c r="Z2916" i="2"/>
  <c r="X2916" i="2"/>
  <c r="V2916" i="2"/>
  <c r="T2916" i="2"/>
  <c r="Q2916" i="2"/>
  <c r="R2916" i="2" s="1"/>
  <c r="O2916" i="2"/>
  <c r="P2916" i="2" s="1"/>
  <c r="X2915" i="2"/>
  <c r="V2915" i="2"/>
  <c r="T2915" i="2"/>
  <c r="Q2915" i="2"/>
  <c r="R2915" i="2" s="1"/>
  <c r="O2915" i="2"/>
  <c r="P2915" i="2" s="1"/>
  <c r="X2914" i="2"/>
  <c r="V2914" i="2"/>
  <c r="T2914" i="2"/>
  <c r="Q2914" i="2"/>
  <c r="R2914" i="2" s="1"/>
  <c r="O2914" i="2"/>
  <c r="P2914" i="2" s="1"/>
  <c r="X2913" i="2"/>
  <c r="V2913" i="2"/>
  <c r="T2913" i="2"/>
  <c r="Q2913" i="2"/>
  <c r="R2913" i="2" s="1"/>
  <c r="O2913" i="2"/>
  <c r="P2913" i="2" s="1"/>
  <c r="X2912" i="2"/>
  <c r="V2912" i="2"/>
  <c r="T2912" i="2"/>
  <c r="Q2912" i="2"/>
  <c r="R2912" i="2" s="1"/>
  <c r="O2912" i="2"/>
  <c r="P2912" i="2" s="1"/>
  <c r="X2911" i="2"/>
  <c r="V2911" i="2"/>
  <c r="T2911" i="2"/>
  <c r="Q2911" i="2"/>
  <c r="R2911" i="2" s="1"/>
  <c r="O2911" i="2"/>
  <c r="P2911" i="2" s="1"/>
  <c r="X2910" i="2"/>
  <c r="V2910" i="2"/>
  <c r="T2910" i="2"/>
  <c r="Q2910" i="2"/>
  <c r="R2910" i="2" s="1"/>
  <c r="O2910" i="2"/>
  <c r="P2910" i="2" s="1"/>
  <c r="X2909" i="2"/>
  <c r="V2909" i="2"/>
  <c r="T2909" i="2"/>
  <c r="Q2909" i="2"/>
  <c r="R2909" i="2" s="1"/>
  <c r="O2909" i="2"/>
  <c r="P2909" i="2" s="1"/>
  <c r="X2908" i="2"/>
  <c r="V2908" i="2"/>
  <c r="T2908" i="2"/>
  <c r="Q2908" i="2"/>
  <c r="R2908" i="2" s="1"/>
  <c r="O2908" i="2"/>
  <c r="P2908" i="2" s="1"/>
  <c r="X2907" i="2"/>
  <c r="V2907" i="2"/>
  <c r="T2907" i="2"/>
  <c r="Q2907" i="2"/>
  <c r="R2907" i="2" s="1"/>
  <c r="O2907" i="2"/>
  <c r="P2907" i="2" s="1"/>
  <c r="X2906" i="2"/>
  <c r="V2906" i="2"/>
  <c r="T2906" i="2"/>
  <c r="Q2906" i="2"/>
  <c r="R2906" i="2" s="1"/>
  <c r="O2906" i="2"/>
  <c r="P2906" i="2" s="1"/>
  <c r="X2905" i="2"/>
  <c r="V2905" i="2"/>
  <c r="T2905" i="2"/>
  <c r="Q2905" i="2"/>
  <c r="R2905" i="2" s="1"/>
  <c r="O2905" i="2"/>
  <c r="P2905" i="2" s="1"/>
  <c r="X2904" i="2"/>
  <c r="V2904" i="2"/>
  <c r="T2904" i="2"/>
  <c r="Q2904" i="2"/>
  <c r="R2904" i="2" s="1"/>
  <c r="O2904" i="2"/>
  <c r="P2904" i="2" s="1"/>
  <c r="X2903" i="2"/>
  <c r="V2903" i="2"/>
  <c r="T2903" i="2"/>
  <c r="Q2903" i="2"/>
  <c r="R2903" i="2" s="1"/>
  <c r="O2903" i="2"/>
  <c r="P2903" i="2" s="1"/>
  <c r="X2902" i="2"/>
  <c r="V2902" i="2"/>
  <c r="T2902" i="2"/>
  <c r="Q2902" i="2"/>
  <c r="R2902" i="2" s="1"/>
  <c r="O2902" i="2"/>
  <c r="P2902" i="2" s="1"/>
  <c r="X2901" i="2"/>
  <c r="V2901" i="2"/>
  <c r="T2901" i="2"/>
  <c r="Q2901" i="2"/>
  <c r="R2901" i="2" s="1"/>
  <c r="O2901" i="2"/>
  <c r="P2901" i="2" s="1"/>
  <c r="X2900" i="2"/>
  <c r="V2900" i="2"/>
  <c r="T2900" i="2"/>
  <c r="Q2900" i="2"/>
  <c r="R2900" i="2" s="1"/>
  <c r="O2900" i="2"/>
  <c r="P2900" i="2" s="1"/>
  <c r="X2899" i="2"/>
  <c r="V2899" i="2"/>
  <c r="T2899" i="2"/>
  <c r="Q2899" i="2"/>
  <c r="R2899" i="2" s="1"/>
  <c r="O2899" i="2"/>
  <c r="P2899" i="2" s="1"/>
  <c r="X2898" i="2"/>
  <c r="V2898" i="2"/>
  <c r="T2898" i="2"/>
  <c r="Q2898" i="2"/>
  <c r="R2898" i="2" s="1"/>
  <c r="O2898" i="2"/>
  <c r="P2898" i="2" s="1"/>
  <c r="X2897" i="2"/>
  <c r="V2897" i="2"/>
  <c r="T2897" i="2"/>
  <c r="Q2897" i="2"/>
  <c r="R2897" i="2" s="1"/>
  <c r="O2897" i="2"/>
  <c r="P2897" i="2" s="1"/>
  <c r="X2896" i="2"/>
  <c r="V2896" i="2"/>
  <c r="T2896" i="2"/>
  <c r="Q2896" i="2"/>
  <c r="R2896" i="2" s="1"/>
  <c r="O2896" i="2"/>
  <c r="P2896" i="2" s="1"/>
  <c r="X2895" i="2"/>
  <c r="V2895" i="2"/>
  <c r="T2895" i="2"/>
  <c r="Q2895" i="2"/>
  <c r="R2895" i="2" s="1"/>
  <c r="O2895" i="2"/>
  <c r="P2895" i="2" s="1"/>
  <c r="X2894" i="2"/>
  <c r="V2894" i="2"/>
  <c r="T2894" i="2"/>
  <c r="Q2894" i="2"/>
  <c r="R2894" i="2" s="1"/>
  <c r="O2894" i="2"/>
  <c r="P2894" i="2" s="1"/>
  <c r="X2893" i="2"/>
  <c r="V2893" i="2"/>
  <c r="T2893" i="2"/>
  <c r="Q2893" i="2"/>
  <c r="R2893" i="2" s="1"/>
  <c r="O2893" i="2"/>
  <c r="P2893" i="2" s="1"/>
  <c r="X2892" i="2"/>
  <c r="V2892" i="2"/>
  <c r="T2892" i="2"/>
  <c r="Q2892" i="2"/>
  <c r="R2892" i="2" s="1"/>
  <c r="O2892" i="2"/>
  <c r="P2892" i="2" s="1"/>
  <c r="X2891" i="2"/>
  <c r="V2891" i="2"/>
  <c r="T2891" i="2"/>
  <c r="Q2891" i="2"/>
  <c r="R2891" i="2" s="1"/>
  <c r="O2891" i="2"/>
  <c r="P2891" i="2" s="1"/>
  <c r="X2890" i="2"/>
  <c r="V2890" i="2"/>
  <c r="T2890" i="2"/>
  <c r="Q2890" i="2"/>
  <c r="R2890" i="2" s="1"/>
  <c r="O2890" i="2"/>
  <c r="P2890" i="2" s="1"/>
  <c r="X2889" i="2"/>
  <c r="V2889" i="2"/>
  <c r="T2889" i="2"/>
  <c r="Q2889" i="2"/>
  <c r="R2889" i="2" s="1"/>
  <c r="O2889" i="2"/>
  <c r="P2889" i="2" s="1"/>
  <c r="X2888" i="2"/>
  <c r="V2888" i="2"/>
  <c r="T2888" i="2"/>
  <c r="Q2888" i="2"/>
  <c r="R2888" i="2" s="1"/>
  <c r="O2888" i="2"/>
  <c r="P2888" i="2" s="1"/>
  <c r="X2887" i="2"/>
  <c r="V2887" i="2"/>
  <c r="T2887" i="2"/>
  <c r="Q2887" i="2"/>
  <c r="R2887" i="2" s="1"/>
  <c r="O2887" i="2"/>
  <c r="P2887" i="2" s="1"/>
  <c r="X2886" i="2"/>
  <c r="V2886" i="2"/>
  <c r="T2886" i="2"/>
  <c r="Q2886" i="2"/>
  <c r="R2886" i="2" s="1"/>
  <c r="O2886" i="2"/>
  <c r="P2886" i="2" s="1"/>
  <c r="X2885" i="2"/>
  <c r="V2885" i="2"/>
  <c r="T2885" i="2"/>
  <c r="Q2885" i="2"/>
  <c r="R2885" i="2" s="1"/>
  <c r="O2885" i="2"/>
  <c r="P2885" i="2" s="1"/>
  <c r="X2884" i="2"/>
  <c r="V2884" i="2"/>
  <c r="T2884" i="2"/>
  <c r="Q2884" i="2"/>
  <c r="R2884" i="2" s="1"/>
  <c r="O2884" i="2"/>
  <c r="P2884" i="2" s="1"/>
  <c r="X2883" i="2"/>
  <c r="V2883" i="2"/>
  <c r="T2883" i="2"/>
  <c r="Q2883" i="2"/>
  <c r="R2883" i="2" s="1"/>
  <c r="O2883" i="2"/>
  <c r="P2883" i="2" s="1"/>
  <c r="X2882" i="2"/>
  <c r="V2882" i="2"/>
  <c r="T2882" i="2"/>
  <c r="Q2882" i="2"/>
  <c r="R2882" i="2" s="1"/>
  <c r="O2882" i="2"/>
  <c r="P2882" i="2" s="1"/>
  <c r="X2881" i="2"/>
  <c r="V2881" i="2"/>
  <c r="T2881" i="2"/>
  <c r="Q2881" i="2"/>
  <c r="R2881" i="2" s="1"/>
  <c r="O2881" i="2"/>
  <c r="P2881" i="2" s="1"/>
  <c r="X2880" i="2"/>
  <c r="V2880" i="2"/>
  <c r="T2880" i="2"/>
  <c r="Q2880" i="2"/>
  <c r="R2880" i="2" s="1"/>
  <c r="O2880" i="2"/>
  <c r="P2880" i="2" s="1"/>
  <c r="X2879" i="2"/>
  <c r="V2879" i="2"/>
  <c r="T2879" i="2"/>
  <c r="Q2879" i="2"/>
  <c r="R2879" i="2" s="1"/>
  <c r="O2879" i="2"/>
  <c r="P2879" i="2" s="1"/>
  <c r="X2878" i="2"/>
  <c r="V2878" i="2"/>
  <c r="T2878" i="2"/>
  <c r="Q2878" i="2"/>
  <c r="R2878" i="2" s="1"/>
  <c r="O2878" i="2"/>
  <c r="P2878" i="2" s="1"/>
  <c r="X2877" i="2"/>
  <c r="V2877" i="2"/>
  <c r="T2877" i="2"/>
  <c r="Q2877" i="2"/>
  <c r="R2877" i="2" s="1"/>
  <c r="O2877" i="2"/>
  <c r="P2877" i="2" s="1"/>
  <c r="X2876" i="2"/>
  <c r="V2876" i="2"/>
  <c r="T2876" i="2"/>
  <c r="Q2876" i="2"/>
  <c r="R2876" i="2" s="1"/>
  <c r="O2876" i="2"/>
  <c r="P2876" i="2" s="1"/>
  <c r="X2875" i="2"/>
  <c r="V2875" i="2"/>
  <c r="T2875" i="2"/>
  <c r="Q2875" i="2"/>
  <c r="R2875" i="2" s="1"/>
  <c r="O2875" i="2"/>
  <c r="P2875" i="2" s="1"/>
  <c r="X2874" i="2"/>
  <c r="V2874" i="2"/>
  <c r="T2874" i="2"/>
  <c r="Q2874" i="2"/>
  <c r="R2874" i="2" s="1"/>
  <c r="O2874" i="2"/>
  <c r="P2874" i="2" s="1"/>
  <c r="X2873" i="2"/>
  <c r="V2873" i="2"/>
  <c r="T2873" i="2"/>
  <c r="Q2873" i="2"/>
  <c r="R2873" i="2" s="1"/>
  <c r="O2873" i="2"/>
  <c r="P2873" i="2" s="1"/>
  <c r="X2872" i="2"/>
  <c r="V2872" i="2"/>
  <c r="T2872" i="2"/>
  <c r="Q2872" i="2"/>
  <c r="R2872" i="2" s="1"/>
  <c r="O2872" i="2"/>
  <c r="P2872" i="2" s="1"/>
  <c r="X2871" i="2"/>
  <c r="V2871" i="2"/>
  <c r="T2871" i="2"/>
  <c r="Q2871" i="2"/>
  <c r="R2871" i="2" s="1"/>
  <c r="O2871" i="2"/>
  <c r="P2871" i="2" s="1"/>
  <c r="X2870" i="2"/>
  <c r="V2870" i="2"/>
  <c r="T2870" i="2"/>
  <c r="Q2870" i="2"/>
  <c r="R2870" i="2" s="1"/>
  <c r="O2870" i="2"/>
  <c r="P2870" i="2" s="1"/>
  <c r="X2869" i="2"/>
  <c r="V2869" i="2"/>
  <c r="T2869" i="2"/>
  <c r="Q2869" i="2"/>
  <c r="R2869" i="2" s="1"/>
  <c r="O2869" i="2"/>
  <c r="P2869" i="2" s="1"/>
  <c r="X2868" i="2"/>
  <c r="V2868" i="2"/>
  <c r="T2868" i="2"/>
  <c r="Q2868" i="2"/>
  <c r="R2868" i="2" s="1"/>
  <c r="O2868" i="2"/>
  <c r="P2868" i="2" s="1"/>
  <c r="X2867" i="2"/>
  <c r="V2867" i="2"/>
  <c r="T2867" i="2"/>
  <c r="Q2867" i="2"/>
  <c r="R2867" i="2" s="1"/>
  <c r="O2867" i="2"/>
  <c r="P2867" i="2" s="1"/>
  <c r="X2866" i="2"/>
  <c r="V2866" i="2"/>
  <c r="T2866" i="2"/>
  <c r="Q2866" i="2"/>
  <c r="R2866" i="2" s="1"/>
  <c r="O2866" i="2"/>
  <c r="P2866" i="2" s="1"/>
  <c r="X2865" i="2"/>
  <c r="V2865" i="2"/>
  <c r="T2865" i="2"/>
  <c r="Q2865" i="2"/>
  <c r="R2865" i="2" s="1"/>
  <c r="O2865" i="2"/>
  <c r="P2865" i="2" s="1"/>
  <c r="X2864" i="2"/>
  <c r="V2864" i="2"/>
  <c r="T2864" i="2"/>
  <c r="Q2864" i="2"/>
  <c r="R2864" i="2" s="1"/>
  <c r="O2864" i="2"/>
  <c r="P2864" i="2" s="1"/>
  <c r="X2863" i="2"/>
  <c r="V2863" i="2"/>
  <c r="T2863" i="2"/>
  <c r="Q2863" i="2"/>
  <c r="R2863" i="2" s="1"/>
  <c r="O2863" i="2"/>
  <c r="P2863" i="2" s="1"/>
  <c r="X2862" i="2"/>
  <c r="V2862" i="2"/>
  <c r="T2862" i="2"/>
  <c r="Q2862" i="2"/>
  <c r="R2862" i="2" s="1"/>
  <c r="O2862" i="2"/>
  <c r="P2862" i="2" s="1"/>
  <c r="X2861" i="2"/>
  <c r="V2861" i="2"/>
  <c r="T2861" i="2"/>
  <c r="Q2861" i="2"/>
  <c r="R2861" i="2" s="1"/>
  <c r="O2861" i="2"/>
  <c r="P2861" i="2" s="1"/>
  <c r="X2860" i="2"/>
  <c r="V2860" i="2"/>
  <c r="T2860" i="2"/>
  <c r="Q2860" i="2"/>
  <c r="R2860" i="2" s="1"/>
  <c r="O2860" i="2"/>
  <c r="P2860" i="2" s="1"/>
  <c r="X2859" i="2"/>
  <c r="V2859" i="2"/>
  <c r="T2859" i="2"/>
  <c r="Q2859" i="2"/>
  <c r="R2859" i="2" s="1"/>
  <c r="O2859" i="2"/>
  <c r="P2859" i="2" s="1"/>
  <c r="X2858" i="2"/>
  <c r="V2858" i="2"/>
  <c r="T2858" i="2"/>
  <c r="Q2858" i="2"/>
  <c r="R2858" i="2" s="1"/>
  <c r="O2858" i="2"/>
  <c r="P2858" i="2" s="1"/>
  <c r="X2857" i="2"/>
  <c r="V2857" i="2"/>
  <c r="T2857" i="2"/>
  <c r="Q2857" i="2"/>
  <c r="R2857" i="2" s="1"/>
  <c r="O2857" i="2"/>
  <c r="P2857" i="2" s="1"/>
  <c r="X2856" i="2"/>
  <c r="V2856" i="2"/>
  <c r="T2856" i="2"/>
  <c r="Q2856" i="2"/>
  <c r="R2856" i="2" s="1"/>
  <c r="O2856" i="2"/>
  <c r="P2856" i="2" s="1"/>
  <c r="X2855" i="2"/>
  <c r="V2855" i="2"/>
  <c r="T2855" i="2"/>
  <c r="Q2855" i="2"/>
  <c r="R2855" i="2" s="1"/>
  <c r="O2855" i="2"/>
  <c r="P2855" i="2" s="1"/>
  <c r="X2854" i="2"/>
  <c r="V2854" i="2"/>
  <c r="T2854" i="2"/>
  <c r="Q2854" i="2"/>
  <c r="R2854" i="2" s="1"/>
  <c r="O2854" i="2"/>
  <c r="P2854" i="2" s="1"/>
  <c r="X2853" i="2"/>
  <c r="V2853" i="2"/>
  <c r="T2853" i="2"/>
  <c r="Q2853" i="2"/>
  <c r="R2853" i="2" s="1"/>
  <c r="O2853" i="2"/>
  <c r="P2853" i="2" s="1"/>
  <c r="X2852" i="2"/>
  <c r="V2852" i="2"/>
  <c r="T2852" i="2"/>
  <c r="Q2852" i="2"/>
  <c r="R2852" i="2" s="1"/>
  <c r="O2852" i="2"/>
  <c r="P2852" i="2" s="1"/>
  <c r="X2851" i="2"/>
  <c r="V2851" i="2"/>
  <c r="T2851" i="2"/>
  <c r="Q2851" i="2"/>
  <c r="R2851" i="2" s="1"/>
  <c r="O2851" i="2"/>
  <c r="P2851" i="2" s="1"/>
  <c r="X2850" i="2"/>
  <c r="V2850" i="2"/>
  <c r="T2850" i="2"/>
  <c r="Q2850" i="2"/>
  <c r="R2850" i="2" s="1"/>
  <c r="O2850" i="2"/>
  <c r="P2850" i="2" s="1"/>
  <c r="X2849" i="2"/>
  <c r="V2849" i="2"/>
  <c r="T2849" i="2"/>
  <c r="Q2849" i="2"/>
  <c r="R2849" i="2" s="1"/>
  <c r="O2849" i="2"/>
  <c r="P2849" i="2" s="1"/>
  <c r="X2848" i="2"/>
  <c r="V2848" i="2"/>
  <c r="T2848" i="2"/>
  <c r="Q2848" i="2"/>
  <c r="R2848" i="2" s="1"/>
  <c r="O2848" i="2"/>
  <c r="P2848" i="2" s="1"/>
  <c r="X2847" i="2"/>
  <c r="V2847" i="2"/>
  <c r="T2847" i="2"/>
  <c r="Q2847" i="2"/>
  <c r="R2847" i="2" s="1"/>
  <c r="O2847" i="2"/>
  <c r="P2847" i="2" s="1"/>
  <c r="X2846" i="2"/>
  <c r="V2846" i="2"/>
  <c r="T2846" i="2"/>
  <c r="Q2846" i="2"/>
  <c r="R2846" i="2" s="1"/>
  <c r="O2846" i="2"/>
  <c r="P2846" i="2" s="1"/>
  <c r="X2845" i="2"/>
  <c r="V2845" i="2"/>
  <c r="T2845" i="2"/>
  <c r="Q2845" i="2"/>
  <c r="R2845" i="2" s="1"/>
  <c r="O2845" i="2"/>
  <c r="P2845" i="2" s="1"/>
  <c r="X2844" i="2"/>
  <c r="V2844" i="2"/>
  <c r="T2844" i="2"/>
  <c r="Q2844" i="2"/>
  <c r="R2844" i="2" s="1"/>
  <c r="O2844" i="2"/>
  <c r="P2844" i="2" s="1"/>
  <c r="X2843" i="2"/>
  <c r="V2843" i="2"/>
  <c r="T2843" i="2"/>
  <c r="Q2843" i="2"/>
  <c r="R2843" i="2" s="1"/>
  <c r="O2843" i="2"/>
  <c r="P2843" i="2" s="1"/>
  <c r="X2842" i="2"/>
  <c r="V2842" i="2"/>
  <c r="T2842" i="2"/>
  <c r="Q2842" i="2"/>
  <c r="R2842" i="2" s="1"/>
  <c r="O2842" i="2"/>
  <c r="P2842" i="2" s="1"/>
  <c r="X2841" i="2"/>
  <c r="V2841" i="2"/>
  <c r="T2841" i="2"/>
  <c r="Q2841" i="2"/>
  <c r="R2841" i="2" s="1"/>
  <c r="O2841" i="2"/>
  <c r="P2841" i="2" s="1"/>
  <c r="X2840" i="2"/>
  <c r="V2840" i="2"/>
  <c r="T2840" i="2"/>
  <c r="Q2840" i="2"/>
  <c r="R2840" i="2" s="1"/>
  <c r="O2840" i="2"/>
  <c r="P2840" i="2" s="1"/>
  <c r="X2839" i="2"/>
  <c r="V2839" i="2"/>
  <c r="T2839" i="2"/>
  <c r="Q2839" i="2"/>
  <c r="R2839" i="2" s="1"/>
  <c r="O2839" i="2"/>
  <c r="P2839" i="2" s="1"/>
  <c r="X2838" i="2"/>
  <c r="V2838" i="2"/>
  <c r="T2838" i="2"/>
  <c r="Q2838" i="2"/>
  <c r="R2838" i="2" s="1"/>
  <c r="O2838" i="2"/>
  <c r="P2838" i="2" s="1"/>
  <c r="X2837" i="2"/>
  <c r="V2837" i="2"/>
  <c r="T2837" i="2"/>
  <c r="Q2837" i="2"/>
  <c r="R2837" i="2" s="1"/>
  <c r="O2837" i="2"/>
  <c r="P2837" i="2" s="1"/>
  <c r="X2836" i="2"/>
  <c r="V2836" i="2"/>
  <c r="T2836" i="2"/>
  <c r="Q2836" i="2"/>
  <c r="R2836" i="2" s="1"/>
  <c r="O2836" i="2"/>
  <c r="P2836" i="2" s="1"/>
  <c r="X2835" i="2"/>
  <c r="V2835" i="2"/>
  <c r="T2835" i="2"/>
  <c r="Q2835" i="2"/>
  <c r="R2835" i="2" s="1"/>
  <c r="O2835" i="2"/>
  <c r="P2835" i="2" s="1"/>
  <c r="X2834" i="2"/>
  <c r="V2834" i="2"/>
  <c r="T2834" i="2"/>
  <c r="Q2834" i="2"/>
  <c r="R2834" i="2" s="1"/>
  <c r="O2834" i="2"/>
  <c r="P2834" i="2" s="1"/>
  <c r="X2833" i="2"/>
  <c r="V2833" i="2"/>
  <c r="T2833" i="2"/>
  <c r="Q2833" i="2"/>
  <c r="R2833" i="2" s="1"/>
  <c r="O2833" i="2"/>
  <c r="P2833" i="2" s="1"/>
  <c r="X2832" i="2"/>
  <c r="V2832" i="2"/>
  <c r="T2832" i="2"/>
  <c r="Q2832" i="2"/>
  <c r="R2832" i="2" s="1"/>
  <c r="O2832" i="2"/>
  <c r="P2832" i="2" s="1"/>
  <c r="X2831" i="2"/>
  <c r="V2831" i="2"/>
  <c r="T2831" i="2"/>
  <c r="Q2831" i="2"/>
  <c r="R2831" i="2" s="1"/>
  <c r="O2831" i="2"/>
  <c r="P2831" i="2" s="1"/>
  <c r="X2830" i="2"/>
  <c r="V2830" i="2"/>
  <c r="T2830" i="2"/>
  <c r="Q2830" i="2"/>
  <c r="R2830" i="2" s="1"/>
  <c r="O2830" i="2"/>
  <c r="P2830" i="2" s="1"/>
  <c r="X2829" i="2"/>
  <c r="V2829" i="2"/>
  <c r="T2829" i="2"/>
  <c r="Q2829" i="2"/>
  <c r="R2829" i="2" s="1"/>
  <c r="O2829" i="2"/>
  <c r="P2829" i="2" s="1"/>
  <c r="X2828" i="2"/>
  <c r="V2828" i="2"/>
  <c r="T2828" i="2"/>
  <c r="Q2828" i="2"/>
  <c r="R2828" i="2" s="1"/>
  <c r="O2828" i="2"/>
  <c r="P2828" i="2" s="1"/>
  <c r="X2827" i="2"/>
  <c r="V2827" i="2"/>
  <c r="T2827" i="2"/>
  <c r="Q2827" i="2"/>
  <c r="R2827" i="2" s="1"/>
  <c r="O2827" i="2"/>
  <c r="P2827" i="2" s="1"/>
  <c r="X2826" i="2"/>
  <c r="V2826" i="2"/>
  <c r="T2826" i="2"/>
  <c r="Q2826" i="2"/>
  <c r="R2826" i="2" s="1"/>
  <c r="O2826" i="2"/>
  <c r="P2826" i="2" s="1"/>
  <c r="X2825" i="2"/>
  <c r="V2825" i="2"/>
  <c r="T2825" i="2"/>
  <c r="Q2825" i="2"/>
  <c r="R2825" i="2" s="1"/>
  <c r="O2825" i="2"/>
  <c r="P2825" i="2" s="1"/>
  <c r="X2824" i="2"/>
  <c r="V2824" i="2"/>
  <c r="T2824" i="2"/>
  <c r="Q2824" i="2"/>
  <c r="R2824" i="2" s="1"/>
  <c r="O2824" i="2"/>
  <c r="P2824" i="2" s="1"/>
  <c r="X2823" i="2"/>
  <c r="V2823" i="2"/>
  <c r="T2823" i="2"/>
  <c r="Q2823" i="2"/>
  <c r="R2823" i="2" s="1"/>
  <c r="O2823" i="2"/>
  <c r="P2823" i="2" s="1"/>
  <c r="X2822" i="2"/>
  <c r="V2822" i="2"/>
  <c r="T2822" i="2"/>
  <c r="Q2822" i="2"/>
  <c r="R2822" i="2" s="1"/>
  <c r="O2822" i="2"/>
  <c r="P2822" i="2" s="1"/>
  <c r="X2821" i="2"/>
  <c r="V2821" i="2"/>
  <c r="T2821" i="2"/>
  <c r="Q2821" i="2"/>
  <c r="R2821" i="2" s="1"/>
  <c r="O2821" i="2"/>
  <c r="P2821" i="2" s="1"/>
  <c r="X2820" i="2"/>
  <c r="V2820" i="2"/>
  <c r="T2820" i="2"/>
  <c r="Q2820" i="2"/>
  <c r="R2820" i="2" s="1"/>
  <c r="O2820" i="2"/>
  <c r="P2820" i="2" s="1"/>
  <c r="X2819" i="2"/>
  <c r="V2819" i="2"/>
  <c r="T2819" i="2"/>
  <c r="Q2819" i="2"/>
  <c r="R2819" i="2" s="1"/>
  <c r="O2819" i="2"/>
  <c r="P2819" i="2" s="1"/>
  <c r="X2818" i="2"/>
  <c r="V2818" i="2"/>
  <c r="T2818" i="2"/>
  <c r="Q2818" i="2"/>
  <c r="R2818" i="2" s="1"/>
  <c r="O2818" i="2"/>
  <c r="P2818" i="2" s="1"/>
  <c r="X2817" i="2"/>
  <c r="V2817" i="2"/>
  <c r="T2817" i="2"/>
  <c r="Q2817" i="2"/>
  <c r="R2817" i="2" s="1"/>
  <c r="O2817" i="2"/>
  <c r="P2817" i="2" s="1"/>
  <c r="X2816" i="2"/>
  <c r="V2816" i="2"/>
  <c r="T2816" i="2"/>
  <c r="Q2816" i="2"/>
  <c r="R2816" i="2" s="1"/>
  <c r="O2816" i="2"/>
  <c r="P2816" i="2" s="1"/>
  <c r="X2815" i="2"/>
  <c r="V2815" i="2"/>
  <c r="T2815" i="2"/>
  <c r="Q2815" i="2"/>
  <c r="R2815" i="2" s="1"/>
  <c r="O2815" i="2"/>
  <c r="P2815" i="2" s="1"/>
  <c r="X2814" i="2"/>
  <c r="V2814" i="2"/>
  <c r="T2814" i="2"/>
  <c r="Q2814" i="2"/>
  <c r="R2814" i="2" s="1"/>
  <c r="O2814" i="2"/>
  <c r="P2814" i="2" s="1"/>
  <c r="X2813" i="2"/>
  <c r="V2813" i="2"/>
  <c r="T2813" i="2"/>
  <c r="Q2813" i="2"/>
  <c r="R2813" i="2" s="1"/>
  <c r="O2813" i="2"/>
  <c r="P2813" i="2" s="1"/>
  <c r="X2812" i="2"/>
  <c r="V2812" i="2"/>
  <c r="T2812" i="2"/>
  <c r="Q2812" i="2"/>
  <c r="R2812" i="2" s="1"/>
  <c r="O2812" i="2"/>
  <c r="P2812" i="2" s="1"/>
  <c r="X2811" i="2"/>
  <c r="V2811" i="2"/>
  <c r="T2811" i="2"/>
  <c r="Q2811" i="2"/>
  <c r="R2811" i="2" s="1"/>
  <c r="O2811" i="2"/>
  <c r="P2811" i="2" s="1"/>
  <c r="X2810" i="2"/>
  <c r="V2810" i="2"/>
  <c r="T2810" i="2"/>
  <c r="Q2810" i="2"/>
  <c r="R2810" i="2" s="1"/>
  <c r="O2810" i="2"/>
  <c r="P2810" i="2" s="1"/>
  <c r="X2809" i="2"/>
  <c r="V2809" i="2"/>
  <c r="T2809" i="2"/>
  <c r="Q2809" i="2"/>
  <c r="R2809" i="2" s="1"/>
  <c r="O2809" i="2"/>
  <c r="P2809" i="2" s="1"/>
  <c r="X2808" i="2"/>
  <c r="V2808" i="2"/>
  <c r="T2808" i="2"/>
  <c r="Q2808" i="2"/>
  <c r="R2808" i="2" s="1"/>
  <c r="O2808" i="2"/>
  <c r="P2808" i="2" s="1"/>
  <c r="X2807" i="2"/>
  <c r="V2807" i="2"/>
  <c r="T2807" i="2"/>
  <c r="Q2807" i="2"/>
  <c r="R2807" i="2" s="1"/>
  <c r="O2807" i="2"/>
  <c r="P2807" i="2" s="1"/>
  <c r="X2806" i="2"/>
  <c r="V2806" i="2"/>
  <c r="T2806" i="2"/>
  <c r="Q2806" i="2"/>
  <c r="R2806" i="2" s="1"/>
  <c r="O2806" i="2"/>
  <c r="P2806" i="2" s="1"/>
  <c r="X2805" i="2"/>
  <c r="V2805" i="2"/>
  <c r="T2805" i="2"/>
  <c r="Q2805" i="2"/>
  <c r="R2805" i="2" s="1"/>
  <c r="O2805" i="2"/>
  <c r="P2805" i="2" s="1"/>
  <c r="X2804" i="2"/>
  <c r="V2804" i="2"/>
  <c r="T2804" i="2"/>
  <c r="Q2804" i="2"/>
  <c r="R2804" i="2" s="1"/>
  <c r="O2804" i="2"/>
  <c r="P2804" i="2" s="1"/>
  <c r="X2803" i="2"/>
  <c r="V2803" i="2"/>
  <c r="T2803" i="2"/>
  <c r="Q2803" i="2"/>
  <c r="R2803" i="2" s="1"/>
  <c r="O2803" i="2"/>
  <c r="P2803" i="2" s="1"/>
  <c r="X2802" i="2"/>
  <c r="V2802" i="2"/>
  <c r="T2802" i="2"/>
  <c r="Q2802" i="2"/>
  <c r="R2802" i="2" s="1"/>
  <c r="O2802" i="2"/>
  <c r="P2802" i="2" s="1"/>
  <c r="X2801" i="2"/>
  <c r="V2801" i="2"/>
  <c r="T2801" i="2"/>
  <c r="Q2801" i="2"/>
  <c r="R2801" i="2" s="1"/>
  <c r="O2801" i="2"/>
  <c r="P2801" i="2" s="1"/>
  <c r="X2800" i="2"/>
  <c r="V2800" i="2"/>
  <c r="T2800" i="2"/>
  <c r="Q2800" i="2"/>
  <c r="R2800" i="2" s="1"/>
  <c r="O2800" i="2"/>
  <c r="P2800" i="2" s="1"/>
  <c r="X2799" i="2"/>
  <c r="V2799" i="2"/>
  <c r="T2799" i="2"/>
  <c r="Q2799" i="2"/>
  <c r="R2799" i="2" s="1"/>
  <c r="O2799" i="2"/>
  <c r="P2799" i="2" s="1"/>
  <c r="X2798" i="2"/>
  <c r="V2798" i="2"/>
  <c r="T2798" i="2"/>
  <c r="Q2798" i="2"/>
  <c r="R2798" i="2" s="1"/>
  <c r="O2798" i="2"/>
  <c r="P2798" i="2" s="1"/>
  <c r="X2797" i="2"/>
  <c r="V2797" i="2"/>
  <c r="T2797" i="2"/>
  <c r="Q2797" i="2"/>
  <c r="R2797" i="2" s="1"/>
  <c r="O2797" i="2"/>
  <c r="P2797" i="2" s="1"/>
  <c r="X2796" i="2"/>
  <c r="V2796" i="2"/>
  <c r="T2796" i="2"/>
  <c r="Q2796" i="2"/>
  <c r="R2796" i="2" s="1"/>
  <c r="O2796" i="2"/>
  <c r="P2796" i="2" s="1"/>
  <c r="X2795" i="2"/>
  <c r="V2795" i="2"/>
  <c r="T2795" i="2"/>
  <c r="Q2795" i="2"/>
  <c r="R2795" i="2" s="1"/>
  <c r="O2795" i="2"/>
  <c r="P2795" i="2" s="1"/>
  <c r="X2794" i="2"/>
  <c r="V2794" i="2"/>
  <c r="T2794" i="2"/>
  <c r="Q2794" i="2"/>
  <c r="R2794" i="2" s="1"/>
  <c r="O2794" i="2"/>
  <c r="P2794" i="2" s="1"/>
  <c r="X2793" i="2"/>
  <c r="V2793" i="2"/>
  <c r="T2793" i="2"/>
  <c r="Q2793" i="2"/>
  <c r="R2793" i="2" s="1"/>
  <c r="O2793" i="2"/>
  <c r="P2793" i="2" s="1"/>
  <c r="X2792" i="2"/>
  <c r="V2792" i="2"/>
  <c r="T2792" i="2"/>
  <c r="Q2792" i="2"/>
  <c r="R2792" i="2" s="1"/>
  <c r="O2792" i="2"/>
  <c r="P2792" i="2" s="1"/>
  <c r="X2791" i="2"/>
  <c r="V2791" i="2"/>
  <c r="T2791" i="2"/>
  <c r="Q2791" i="2"/>
  <c r="R2791" i="2" s="1"/>
  <c r="O2791" i="2"/>
  <c r="P2791" i="2" s="1"/>
  <c r="X2790" i="2"/>
  <c r="V2790" i="2"/>
  <c r="T2790" i="2"/>
  <c r="Q2790" i="2"/>
  <c r="R2790" i="2" s="1"/>
  <c r="O2790" i="2"/>
  <c r="P2790" i="2" s="1"/>
  <c r="X2789" i="2"/>
  <c r="V2789" i="2"/>
  <c r="T2789" i="2"/>
  <c r="Q2789" i="2"/>
  <c r="R2789" i="2" s="1"/>
  <c r="O2789" i="2"/>
  <c r="P2789" i="2" s="1"/>
  <c r="X2788" i="2"/>
  <c r="V2788" i="2"/>
  <c r="T2788" i="2"/>
  <c r="Q2788" i="2"/>
  <c r="R2788" i="2" s="1"/>
  <c r="O2788" i="2"/>
  <c r="P2788" i="2" s="1"/>
  <c r="X2787" i="2"/>
  <c r="V2787" i="2"/>
  <c r="T2787" i="2"/>
  <c r="Q2787" i="2"/>
  <c r="R2787" i="2" s="1"/>
  <c r="O2787" i="2"/>
  <c r="P2787" i="2" s="1"/>
  <c r="X2786" i="2"/>
  <c r="V2786" i="2"/>
  <c r="T2786" i="2"/>
  <c r="Q2786" i="2"/>
  <c r="R2786" i="2" s="1"/>
  <c r="O2786" i="2"/>
  <c r="P2786" i="2" s="1"/>
  <c r="X2785" i="2"/>
  <c r="V2785" i="2"/>
  <c r="T2785" i="2"/>
  <c r="Q2785" i="2"/>
  <c r="R2785" i="2" s="1"/>
  <c r="O2785" i="2"/>
  <c r="P2785" i="2" s="1"/>
  <c r="X2784" i="2"/>
  <c r="V2784" i="2"/>
  <c r="T2784" i="2"/>
  <c r="Q2784" i="2"/>
  <c r="R2784" i="2" s="1"/>
  <c r="O2784" i="2"/>
  <c r="P2784" i="2" s="1"/>
  <c r="X2783" i="2"/>
  <c r="V2783" i="2"/>
  <c r="T2783" i="2"/>
  <c r="Q2783" i="2"/>
  <c r="R2783" i="2" s="1"/>
  <c r="O2783" i="2"/>
  <c r="P2783" i="2" s="1"/>
  <c r="X2782" i="2"/>
  <c r="V2782" i="2"/>
  <c r="T2782" i="2"/>
  <c r="Q2782" i="2"/>
  <c r="R2782" i="2" s="1"/>
  <c r="O2782" i="2"/>
  <c r="P2782" i="2" s="1"/>
  <c r="X2781" i="2"/>
  <c r="V2781" i="2"/>
  <c r="T2781" i="2"/>
  <c r="Q2781" i="2"/>
  <c r="R2781" i="2" s="1"/>
  <c r="O2781" i="2"/>
  <c r="P2781" i="2" s="1"/>
  <c r="X2780" i="2"/>
  <c r="V2780" i="2"/>
  <c r="T2780" i="2"/>
  <c r="Q2780" i="2"/>
  <c r="R2780" i="2" s="1"/>
  <c r="O2780" i="2"/>
  <c r="P2780" i="2" s="1"/>
  <c r="X2779" i="2"/>
  <c r="V2779" i="2"/>
  <c r="T2779" i="2"/>
  <c r="Q2779" i="2"/>
  <c r="R2779" i="2" s="1"/>
  <c r="O2779" i="2"/>
  <c r="P2779" i="2" s="1"/>
  <c r="X2778" i="2"/>
  <c r="V2778" i="2"/>
  <c r="T2778" i="2"/>
  <c r="Q2778" i="2"/>
  <c r="R2778" i="2" s="1"/>
  <c r="O2778" i="2"/>
  <c r="P2778" i="2" s="1"/>
  <c r="X2777" i="2"/>
  <c r="V2777" i="2"/>
  <c r="T2777" i="2"/>
  <c r="Q2777" i="2"/>
  <c r="R2777" i="2" s="1"/>
  <c r="O2777" i="2"/>
  <c r="P2777" i="2" s="1"/>
  <c r="X2776" i="2"/>
  <c r="V2776" i="2"/>
  <c r="T2776" i="2"/>
  <c r="Q2776" i="2"/>
  <c r="R2776" i="2" s="1"/>
  <c r="O2776" i="2"/>
  <c r="P2776" i="2" s="1"/>
  <c r="X2775" i="2"/>
  <c r="V2775" i="2"/>
  <c r="T2775" i="2"/>
  <c r="Q2775" i="2"/>
  <c r="R2775" i="2" s="1"/>
  <c r="O2775" i="2"/>
  <c r="P2775" i="2" s="1"/>
  <c r="X2774" i="2"/>
  <c r="V2774" i="2"/>
  <c r="T2774" i="2"/>
  <c r="Q2774" i="2"/>
  <c r="R2774" i="2" s="1"/>
  <c r="O2774" i="2"/>
  <c r="P2774" i="2" s="1"/>
  <c r="X2773" i="2"/>
  <c r="V2773" i="2"/>
  <c r="T2773" i="2"/>
  <c r="Q2773" i="2"/>
  <c r="R2773" i="2" s="1"/>
  <c r="O2773" i="2"/>
  <c r="P2773" i="2" s="1"/>
  <c r="X2772" i="2"/>
  <c r="V2772" i="2"/>
  <c r="T2772" i="2"/>
  <c r="Q2772" i="2"/>
  <c r="R2772" i="2" s="1"/>
  <c r="O2772" i="2"/>
  <c r="P2772" i="2" s="1"/>
  <c r="X2771" i="2"/>
  <c r="V2771" i="2"/>
  <c r="T2771" i="2"/>
  <c r="Q2771" i="2"/>
  <c r="R2771" i="2" s="1"/>
  <c r="O2771" i="2"/>
  <c r="P2771" i="2" s="1"/>
  <c r="X2770" i="2"/>
  <c r="V2770" i="2"/>
  <c r="T2770" i="2"/>
  <c r="Q2770" i="2"/>
  <c r="R2770" i="2" s="1"/>
  <c r="O2770" i="2"/>
  <c r="P2770" i="2" s="1"/>
  <c r="X2769" i="2"/>
  <c r="V2769" i="2"/>
  <c r="T2769" i="2"/>
  <c r="Q2769" i="2"/>
  <c r="R2769" i="2" s="1"/>
  <c r="O2769" i="2"/>
  <c r="P2769" i="2" s="1"/>
  <c r="X2768" i="2"/>
  <c r="V2768" i="2"/>
  <c r="T2768" i="2"/>
  <c r="Q2768" i="2"/>
  <c r="R2768" i="2" s="1"/>
  <c r="O2768" i="2"/>
  <c r="P2768" i="2" s="1"/>
  <c r="X2767" i="2"/>
  <c r="V2767" i="2"/>
  <c r="T2767" i="2"/>
  <c r="Q2767" i="2"/>
  <c r="R2767" i="2" s="1"/>
  <c r="O2767" i="2"/>
  <c r="P2767" i="2" s="1"/>
  <c r="X2766" i="2"/>
  <c r="V2766" i="2"/>
  <c r="T2766" i="2"/>
  <c r="Q2766" i="2"/>
  <c r="R2766" i="2" s="1"/>
  <c r="O2766" i="2"/>
  <c r="P2766" i="2" s="1"/>
  <c r="X2765" i="2"/>
  <c r="V2765" i="2"/>
  <c r="T2765" i="2"/>
  <c r="Q2765" i="2"/>
  <c r="R2765" i="2" s="1"/>
  <c r="O2765" i="2"/>
  <c r="P2765" i="2" s="1"/>
  <c r="X2764" i="2"/>
  <c r="V2764" i="2"/>
  <c r="T2764" i="2"/>
  <c r="Q2764" i="2"/>
  <c r="R2764" i="2" s="1"/>
  <c r="O2764" i="2"/>
  <c r="P2764" i="2" s="1"/>
  <c r="X2763" i="2"/>
  <c r="V2763" i="2"/>
  <c r="T2763" i="2"/>
  <c r="Q2763" i="2"/>
  <c r="R2763" i="2" s="1"/>
  <c r="O2763" i="2"/>
  <c r="P2763" i="2" s="1"/>
  <c r="X2762" i="2"/>
  <c r="V2762" i="2"/>
  <c r="T2762" i="2"/>
  <c r="Q2762" i="2"/>
  <c r="R2762" i="2" s="1"/>
  <c r="O2762" i="2"/>
  <c r="P2762" i="2" s="1"/>
  <c r="Z2761" i="2"/>
  <c r="X2761" i="2"/>
  <c r="V2761" i="2"/>
  <c r="T2761" i="2"/>
  <c r="R2761" i="2"/>
  <c r="P2761" i="2"/>
  <c r="X2760" i="2"/>
  <c r="V2760" i="2"/>
  <c r="T2760" i="2"/>
  <c r="Q2760" i="2"/>
  <c r="R2760" i="2" s="1"/>
  <c r="O2760" i="2"/>
  <c r="P2760" i="2" s="1"/>
  <c r="Z2759" i="2"/>
  <c r="X2759" i="2"/>
  <c r="V2759" i="2"/>
  <c r="T2759" i="2"/>
  <c r="R2759" i="2"/>
  <c r="P2759" i="2"/>
  <c r="X2758" i="2"/>
  <c r="V2758" i="2"/>
  <c r="T2758" i="2"/>
  <c r="Q2758" i="2"/>
  <c r="R2758" i="2" s="1"/>
  <c r="O2758" i="2"/>
  <c r="P2758" i="2" s="1"/>
  <c r="X2757" i="2"/>
  <c r="V2757" i="2"/>
  <c r="T2757" i="2"/>
  <c r="Q2757" i="2"/>
  <c r="R2757" i="2" s="1"/>
  <c r="O2757" i="2"/>
  <c r="P2757" i="2" s="1"/>
  <c r="X2756" i="2"/>
  <c r="V2756" i="2"/>
  <c r="T2756" i="2"/>
  <c r="Q2756" i="2"/>
  <c r="R2756" i="2" s="1"/>
  <c r="O2756" i="2"/>
  <c r="P2756" i="2" s="1"/>
  <c r="X2755" i="2"/>
  <c r="V2755" i="2"/>
  <c r="T2755" i="2"/>
  <c r="Q2755" i="2"/>
  <c r="R2755" i="2" s="1"/>
  <c r="O2755" i="2"/>
  <c r="P2755" i="2" s="1"/>
  <c r="X2754" i="2"/>
  <c r="V2754" i="2"/>
  <c r="T2754" i="2"/>
  <c r="Q2754" i="2"/>
  <c r="R2754" i="2" s="1"/>
  <c r="O2754" i="2"/>
  <c r="P2754" i="2" s="1"/>
  <c r="X2753" i="2"/>
  <c r="V2753" i="2"/>
  <c r="T2753" i="2"/>
  <c r="Q2753" i="2"/>
  <c r="R2753" i="2" s="1"/>
  <c r="O2753" i="2"/>
  <c r="P2753" i="2" s="1"/>
  <c r="X2752" i="2"/>
  <c r="V2752" i="2"/>
  <c r="T2752" i="2"/>
  <c r="Q2752" i="2"/>
  <c r="R2752" i="2" s="1"/>
  <c r="O2752" i="2"/>
  <c r="P2752" i="2" s="1"/>
  <c r="X2751" i="2"/>
  <c r="V2751" i="2"/>
  <c r="T2751" i="2"/>
  <c r="Q2751" i="2"/>
  <c r="R2751" i="2" s="1"/>
  <c r="O2751" i="2"/>
  <c r="P2751" i="2" s="1"/>
  <c r="X2750" i="2"/>
  <c r="V2750" i="2"/>
  <c r="T2750" i="2"/>
  <c r="Q2750" i="2"/>
  <c r="R2750" i="2" s="1"/>
  <c r="O2750" i="2"/>
  <c r="P2750" i="2" s="1"/>
  <c r="Z2749" i="2"/>
  <c r="X2749" i="2"/>
  <c r="V2749" i="2"/>
  <c r="T2749" i="2"/>
  <c r="R2749" i="2"/>
  <c r="P2749" i="2"/>
  <c r="X2748" i="2"/>
  <c r="V2748" i="2"/>
  <c r="T2748" i="2"/>
  <c r="Q2748" i="2"/>
  <c r="R2748" i="2" s="1"/>
  <c r="O2748" i="2"/>
  <c r="P2748" i="2" s="1"/>
  <c r="X2747" i="2"/>
  <c r="V2747" i="2"/>
  <c r="T2747" i="2"/>
  <c r="Q2747" i="2"/>
  <c r="R2747" i="2" s="1"/>
  <c r="O2747" i="2"/>
  <c r="P2747" i="2" s="1"/>
  <c r="X2746" i="2"/>
  <c r="V2746" i="2"/>
  <c r="T2746" i="2"/>
  <c r="Q2746" i="2"/>
  <c r="R2746" i="2" s="1"/>
  <c r="O2746" i="2"/>
  <c r="P2746" i="2" s="1"/>
  <c r="X2745" i="2"/>
  <c r="V2745" i="2"/>
  <c r="T2745" i="2"/>
  <c r="Q2745" i="2"/>
  <c r="R2745" i="2" s="1"/>
  <c r="O2745" i="2"/>
  <c r="P2745" i="2" s="1"/>
  <c r="X2744" i="2"/>
  <c r="V2744" i="2"/>
  <c r="T2744" i="2"/>
  <c r="Q2744" i="2"/>
  <c r="R2744" i="2" s="1"/>
  <c r="O2744" i="2"/>
  <c r="P2744" i="2" s="1"/>
  <c r="X2743" i="2"/>
  <c r="V2743" i="2"/>
  <c r="T2743" i="2"/>
  <c r="Q2743" i="2"/>
  <c r="R2743" i="2" s="1"/>
  <c r="O2743" i="2"/>
  <c r="P2743" i="2" s="1"/>
  <c r="Z2742" i="2"/>
  <c r="X2742" i="2"/>
  <c r="V2742" i="2"/>
  <c r="T2742" i="2"/>
  <c r="R2742" i="2"/>
  <c r="P2742" i="2"/>
  <c r="X2741" i="2"/>
  <c r="V2741" i="2"/>
  <c r="T2741" i="2"/>
  <c r="Q2741" i="2"/>
  <c r="R2741" i="2" s="1"/>
  <c r="O2741" i="2"/>
  <c r="P2741" i="2" s="1"/>
  <c r="X2740" i="2"/>
  <c r="V2740" i="2"/>
  <c r="T2740" i="2"/>
  <c r="Q2740" i="2"/>
  <c r="R2740" i="2" s="1"/>
  <c r="O2740" i="2"/>
  <c r="P2740" i="2" s="1"/>
  <c r="X2739" i="2"/>
  <c r="V2739" i="2"/>
  <c r="T2739" i="2"/>
  <c r="Q2739" i="2"/>
  <c r="R2739" i="2" s="1"/>
  <c r="O2739" i="2"/>
  <c r="P2739" i="2" s="1"/>
  <c r="X2738" i="2"/>
  <c r="V2738" i="2"/>
  <c r="T2738" i="2"/>
  <c r="Q2738" i="2"/>
  <c r="R2738" i="2" s="1"/>
  <c r="O2738" i="2"/>
  <c r="P2738" i="2" s="1"/>
  <c r="X2737" i="2"/>
  <c r="V2737" i="2"/>
  <c r="T2737" i="2"/>
  <c r="Q2737" i="2"/>
  <c r="R2737" i="2" s="1"/>
  <c r="O2737" i="2"/>
  <c r="P2737" i="2" s="1"/>
  <c r="X2736" i="2"/>
  <c r="V2736" i="2"/>
  <c r="T2736" i="2"/>
  <c r="Q2736" i="2"/>
  <c r="R2736" i="2" s="1"/>
  <c r="O2736" i="2"/>
  <c r="P2736" i="2" s="1"/>
  <c r="X2735" i="2"/>
  <c r="V2735" i="2"/>
  <c r="T2735" i="2"/>
  <c r="Q2735" i="2"/>
  <c r="R2735" i="2" s="1"/>
  <c r="O2735" i="2"/>
  <c r="P2735" i="2" s="1"/>
  <c r="X2734" i="2"/>
  <c r="V2734" i="2"/>
  <c r="T2734" i="2"/>
  <c r="Q2734" i="2"/>
  <c r="R2734" i="2" s="1"/>
  <c r="O2734" i="2"/>
  <c r="P2734" i="2" s="1"/>
  <c r="X2733" i="2"/>
  <c r="V2733" i="2"/>
  <c r="T2733" i="2"/>
  <c r="Q2733" i="2"/>
  <c r="R2733" i="2" s="1"/>
  <c r="O2733" i="2"/>
  <c r="P2733" i="2" s="1"/>
  <c r="X2732" i="2"/>
  <c r="V2732" i="2"/>
  <c r="T2732" i="2"/>
  <c r="Q2732" i="2"/>
  <c r="R2732" i="2" s="1"/>
  <c r="O2732" i="2"/>
  <c r="P2732" i="2" s="1"/>
  <c r="X2731" i="2"/>
  <c r="V2731" i="2"/>
  <c r="T2731" i="2"/>
  <c r="Q2731" i="2"/>
  <c r="R2731" i="2" s="1"/>
  <c r="O2731" i="2"/>
  <c r="P2731" i="2" s="1"/>
  <c r="X2730" i="2"/>
  <c r="V2730" i="2"/>
  <c r="T2730" i="2"/>
  <c r="Q2730" i="2"/>
  <c r="R2730" i="2" s="1"/>
  <c r="O2730" i="2"/>
  <c r="P2730" i="2" s="1"/>
  <c r="X2729" i="2"/>
  <c r="V2729" i="2"/>
  <c r="T2729" i="2"/>
  <c r="Q2729" i="2"/>
  <c r="R2729" i="2" s="1"/>
  <c r="O2729" i="2"/>
  <c r="P2729" i="2" s="1"/>
  <c r="X2728" i="2"/>
  <c r="V2728" i="2"/>
  <c r="T2728" i="2"/>
  <c r="Q2728" i="2"/>
  <c r="R2728" i="2" s="1"/>
  <c r="O2728" i="2"/>
  <c r="P2728" i="2" s="1"/>
  <c r="X2727" i="2"/>
  <c r="V2727" i="2"/>
  <c r="T2727" i="2"/>
  <c r="Q2727" i="2"/>
  <c r="R2727" i="2" s="1"/>
  <c r="O2727" i="2"/>
  <c r="P2727" i="2" s="1"/>
  <c r="X2726" i="2"/>
  <c r="V2726" i="2"/>
  <c r="T2726" i="2"/>
  <c r="Q2726" i="2"/>
  <c r="R2726" i="2" s="1"/>
  <c r="O2726" i="2"/>
  <c r="P2726" i="2" s="1"/>
  <c r="X2725" i="2"/>
  <c r="V2725" i="2"/>
  <c r="T2725" i="2"/>
  <c r="Q2725" i="2"/>
  <c r="R2725" i="2" s="1"/>
  <c r="O2725" i="2"/>
  <c r="P2725" i="2" s="1"/>
  <c r="X2724" i="2"/>
  <c r="V2724" i="2"/>
  <c r="T2724" i="2"/>
  <c r="Q2724" i="2"/>
  <c r="R2724" i="2" s="1"/>
  <c r="O2724" i="2"/>
  <c r="P2724" i="2" s="1"/>
  <c r="X2723" i="2"/>
  <c r="V2723" i="2"/>
  <c r="T2723" i="2"/>
  <c r="Q2723" i="2"/>
  <c r="R2723" i="2" s="1"/>
  <c r="O2723" i="2"/>
  <c r="P2723" i="2" s="1"/>
  <c r="X2722" i="2"/>
  <c r="V2722" i="2"/>
  <c r="T2722" i="2"/>
  <c r="Q2722" i="2"/>
  <c r="R2722" i="2" s="1"/>
  <c r="O2722" i="2"/>
  <c r="P2722" i="2" s="1"/>
  <c r="X2721" i="2"/>
  <c r="V2721" i="2"/>
  <c r="T2721" i="2"/>
  <c r="Q2721" i="2"/>
  <c r="R2721" i="2" s="1"/>
  <c r="O2721" i="2"/>
  <c r="P2721" i="2" s="1"/>
  <c r="X2720" i="2"/>
  <c r="V2720" i="2"/>
  <c r="T2720" i="2"/>
  <c r="Q2720" i="2"/>
  <c r="R2720" i="2" s="1"/>
  <c r="O2720" i="2"/>
  <c r="P2720" i="2" s="1"/>
  <c r="X2719" i="2"/>
  <c r="V2719" i="2"/>
  <c r="T2719" i="2"/>
  <c r="Q2719" i="2"/>
  <c r="R2719" i="2" s="1"/>
  <c r="O2719" i="2"/>
  <c r="P2719" i="2" s="1"/>
  <c r="X2718" i="2"/>
  <c r="V2718" i="2"/>
  <c r="T2718" i="2"/>
  <c r="Q2718" i="2"/>
  <c r="R2718" i="2" s="1"/>
  <c r="O2718" i="2"/>
  <c r="P2718" i="2" s="1"/>
  <c r="X2717" i="2"/>
  <c r="V2717" i="2"/>
  <c r="T2717" i="2"/>
  <c r="Q2717" i="2"/>
  <c r="R2717" i="2" s="1"/>
  <c r="O2717" i="2"/>
  <c r="P2717" i="2" s="1"/>
  <c r="X2716" i="2"/>
  <c r="V2716" i="2"/>
  <c r="T2716" i="2"/>
  <c r="Q2716" i="2"/>
  <c r="R2716" i="2" s="1"/>
  <c r="O2716" i="2"/>
  <c r="P2716" i="2" s="1"/>
  <c r="X2715" i="2"/>
  <c r="V2715" i="2"/>
  <c r="T2715" i="2"/>
  <c r="Q2715" i="2"/>
  <c r="R2715" i="2" s="1"/>
  <c r="O2715" i="2"/>
  <c r="P2715" i="2" s="1"/>
  <c r="X2714" i="2"/>
  <c r="V2714" i="2"/>
  <c r="T2714" i="2"/>
  <c r="Q2714" i="2"/>
  <c r="R2714" i="2" s="1"/>
  <c r="O2714" i="2"/>
  <c r="P2714" i="2" s="1"/>
  <c r="X2713" i="2"/>
  <c r="V2713" i="2"/>
  <c r="T2713" i="2"/>
  <c r="Q2713" i="2"/>
  <c r="R2713" i="2" s="1"/>
  <c r="O2713" i="2"/>
  <c r="P2713" i="2" s="1"/>
  <c r="X2712" i="2"/>
  <c r="V2712" i="2"/>
  <c r="T2712" i="2"/>
  <c r="Q2712" i="2"/>
  <c r="R2712" i="2" s="1"/>
  <c r="O2712" i="2"/>
  <c r="P2712" i="2" s="1"/>
  <c r="X2711" i="2"/>
  <c r="V2711" i="2"/>
  <c r="T2711" i="2"/>
  <c r="Q2711" i="2"/>
  <c r="R2711" i="2" s="1"/>
  <c r="O2711" i="2"/>
  <c r="P2711" i="2" s="1"/>
  <c r="X2710" i="2"/>
  <c r="V2710" i="2"/>
  <c r="T2710" i="2"/>
  <c r="Q2710" i="2"/>
  <c r="R2710" i="2" s="1"/>
  <c r="O2710" i="2"/>
  <c r="P2710" i="2" s="1"/>
  <c r="Z2709" i="2"/>
  <c r="X2709" i="2"/>
  <c r="V2709" i="2"/>
  <c r="T2709" i="2"/>
  <c r="R2709" i="2"/>
  <c r="P2709" i="2"/>
  <c r="X2708" i="2"/>
  <c r="V2708" i="2"/>
  <c r="T2708" i="2"/>
  <c r="Q2708" i="2"/>
  <c r="R2708" i="2" s="1"/>
  <c r="O2708" i="2"/>
  <c r="P2708" i="2" s="1"/>
  <c r="X2707" i="2"/>
  <c r="V2707" i="2"/>
  <c r="T2707" i="2"/>
  <c r="Q2707" i="2"/>
  <c r="R2707" i="2" s="1"/>
  <c r="O2707" i="2"/>
  <c r="P2707" i="2" s="1"/>
  <c r="X2706" i="2"/>
  <c r="V2706" i="2"/>
  <c r="T2706" i="2"/>
  <c r="Q2706" i="2"/>
  <c r="R2706" i="2" s="1"/>
  <c r="O2706" i="2"/>
  <c r="P2706" i="2" s="1"/>
  <c r="X2705" i="2"/>
  <c r="V2705" i="2"/>
  <c r="T2705" i="2"/>
  <c r="Q2705" i="2"/>
  <c r="R2705" i="2" s="1"/>
  <c r="O2705" i="2"/>
  <c r="P2705" i="2" s="1"/>
  <c r="X2704" i="2"/>
  <c r="V2704" i="2"/>
  <c r="T2704" i="2"/>
  <c r="Q2704" i="2"/>
  <c r="R2704" i="2" s="1"/>
  <c r="O2704" i="2"/>
  <c r="P2704" i="2" s="1"/>
  <c r="X2703" i="2"/>
  <c r="V2703" i="2"/>
  <c r="T2703" i="2"/>
  <c r="Q2703" i="2"/>
  <c r="R2703" i="2" s="1"/>
  <c r="O2703" i="2"/>
  <c r="P2703" i="2" s="1"/>
  <c r="X2702" i="2"/>
  <c r="V2702" i="2"/>
  <c r="T2702" i="2"/>
  <c r="Q2702" i="2"/>
  <c r="R2702" i="2" s="1"/>
  <c r="O2702" i="2"/>
  <c r="P2702" i="2" s="1"/>
  <c r="X2701" i="2"/>
  <c r="V2701" i="2"/>
  <c r="T2701" i="2"/>
  <c r="Q2701" i="2"/>
  <c r="R2701" i="2" s="1"/>
  <c r="O2701" i="2"/>
  <c r="P2701" i="2" s="1"/>
  <c r="X2700" i="2"/>
  <c r="V2700" i="2"/>
  <c r="T2700" i="2"/>
  <c r="Q2700" i="2"/>
  <c r="R2700" i="2" s="1"/>
  <c r="O2700" i="2"/>
  <c r="P2700" i="2" s="1"/>
  <c r="X2699" i="2"/>
  <c r="V2699" i="2"/>
  <c r="T2699" i="2"/>
  <c r="Q2699" i="2"/>
  <c r="R2699" i="2" s="1"/>
  <c r="O2699" i="2"/>
  <c r="P2699" i="2" s="1"/>
  <c r="X2698" i="2"/>
  <c r="V2698" i="2"/>
  <c r="T2698" i="2"/>
  <c r="Q2698" i="2"/>
  <c r="R2698" i="2" s="1"/>
  <c r="O2698" i="2"/>
  <c r="P2698" i="2" s="1"/>
  <c r="X2697" i="2"/>
  <c r="V2697" i="2"/>
  <c r="T2697" i="2"/>
  <c r="Q2697" i="2"/>
  <c r="R2697" i="2" s="1"/>
  <c r="O2697" i="2"/>
  <c r="P2697" i="2" s="1"/>
  <c r="X2696" i="2"/>
  <c r="V2696" i="2"/>
  <c r="T2696" i="2"/>
  <c r="Q2696" i="2"/>
  <c r="R2696" i="2" s="1"/>
  <c r="O2696" i="2"/>
  <c r="P2696" i="2" s="1"/>
  <c r="X2695" i="2"/>
  <c r="V2695" i="2"/>
  <c r="T2695" i="2"/>
  <c r="Q2695" i="2"/>
  <c r="R2695" i="2" s="1"/>
  <c r="O2695" i="2"/>
  <c r="P2695" i="2" s="1"/>
  <c r="X2694" i="2"/>
  <c r="V2694" i="2"/>
  <c r="T2694" i="2"/>
  <c r="Q2694" i="2"/>
  <c r="R2694" i="2" s="1"/>
  <c r="O2694" i="2"/>
  <c r="P2694" i="2" s="1"/>
  <c r="X2693" i="2"/>
  <c r="V2693" i="2"/>
  <c r="T2693" i="2"/>
  <c r="Q2693" i="2"/>
  <c r="R2693" i="2" s="1"/>
  <c r="O2693" i="2"/>
  <c r="P2693" i="2" s="1"/>
  <c r="X2692" i="2"/>
  <c r="V2692" i="2"/>
  <c r="T2692" i="2"/>
  <c r="Q2692" i="2"/>
  <c r="R2692" i="2" s="1"/>
  <c r="O2692" i="2"/>
  <c r="P2692" i="2" s="1"/>
  <c r="X2691" i="2"/>
  <c r="V2691" i="2"/>
  <c r="T2691" i="2"/>
  <c r="Q2691" i="2"/>
  <c r="R2691" i="2" s="1"/>
  <c r="O2691" i="2"/>
  <c r="P2691" i="2" s="1"/>
  <c r="X2690" i="2"/>
  <c r="V2690" i="2"/>
  <c r="T2690" i="2"/>
  <c r="Q2690" i="2"/>
  <c r="R2690" i="2" s="1"/>
  <c r="O2690" i="2"/>
  <c r="P2690" i="2" s="1"/>
  <c r="X2689" i="2"/>
  <c r="V2689" i="2"/>
  <c r="T2689" i="2"/>
  <c r="Q2689" i="2"/>
  <c r="R2689" i="2" s="1"/>
  <c r="O2689" i="2"/>
  <c r="P2689" i="2" s="1"/>
  <c r="X2688" i="2"/>
  <c r="V2688" i="2"/>
  <c r="T2688" i="2"/>
  <c r="Q2688" i="2"/>
  <c r="R2688" i="2" s="1"/>
  <c r="O2688" i="2"/>
  <c r="P2688" i="2" s="1"/>
  <c r="X2687" i="2"/>
  <c r="V2687" i="2"/>
  <c r="T2687" i="2"/>
  <c r="Q2687" i="2"/>
  <c r="R2687" i="2" s="1"/>
  <c r="O2687" i="2"/>
  <c r="P2687" i="2" s="1"/>
  <c r="X2686" i="2"/>
  <c r="V2686" i="2"/>
  <c r="T2686" i="2"/>
  <c r="Q2686" i="2"/>
  <c r="R2686" i="2" s="1"/>
  <c r="O2686" i="2"/>
  <c r="P2686" i="2" s="1"/>
  <c r="X2685" i="2"/>
  <c r="V2685" i="2"/>
  <c r="T2685" i="2"/>
  <c r="Q2685" i="2"/>
  <c r="R2685" i="2" s="1"/>
  <c r="O2685" i="2"/>
  <c r="P2685" i="2" s="1"/>
  <c r="X2684" i="2"/>
  <c r="V2684" i="2"/>
  <c r="T2684" i="2"/>
  <c r="Q2684" i="2"/>
  <c r="R2684" i="2" s="1"/>
  <c r="O2684" i="2"/>
  <c r="P2684" i="2" s="1"/>
  <c r="X2683" i="2"/>
  <c r="V2683" i="2"/>
  <c r="T2683" i="2"/>
  <c r="Q2683" i="2"/>
  <c r="R2683" i="2" s="1"/>
  <c r="O2683" i="2"/>
  <c r="P2683" i="2" s="1"/>
  <c r="X2682" i="2"/>
  <c r="V2682" i="2"/>
  <c r="T2682" i="2"/>
  <c r="Q2682" i="2"/>
  <c r="R2682" i="2" s="1"/>
  <c r="O2682" i="2"/>
  <c r="P2682" i="2" s="1"/>
  <c r="X2681" i="2"/>
  <c r="V2681" i="2"/>
  <c r="T2681" i="2"/>
  <c r="Q2681" i="2"/>
  <c r="R2681" i="2" s="1"/>
  <c r="O2681" i="2"/>
  <c r="P2681" i="2" s="1"/>
  <c r="X2680" i="2"/>
  <c r="V2680" i="2"/>
  <c r="T2680" i="2"/>
  <c r="Q2680" i="2"/>
  <c r="R2680" i="2" s="1"/>
  <c r="O2680" i="2"/>
  <c r="P2680" i="2" s="1"/>
  <c r="X2679" i="2"/>
  <c r="V2679" i="2"/>
  <c r="T2679" i="2"/>
  <c r="Q2679" i="2"/>
  <c r="R2679" i="2" s="1"/>
  <c r="O2679" i="2"/>
  <c r="P2679" i="2" s="1"/>
  <c r="X2678" i="2"/>
  <c r="V2678" i="2"/>
  <c r="T2678" i="2"/>
  <c r="Q2678" i="2"/>
  <c r="R2678" i="2" s="1"/>
  <c r="O2678" i="2"/>
  <c r="P2678" i="2" s="1"/>
  <c r="X2677" i="2"/>
  <c r="V2677" i="2"/>
  <c r="T2677" i="2"/>
  <c r="Q2677" i="2"/>
  <c r="R2677" i="2" s="1"/>
  <c r="O2677" i="2"/>
  <c r="P2677" i="2" s="1"/>
  <c r="X2676" i="2"/>
  <c r="V2676" i="2"/>
  <c r="T2676" i="2"/>
  <c r="Q2676" i="2"/>
  <c r="R2676" i="2" s="1"/>
  <c r="O2676" i="2"/>
  <c r="P2676" i="2" s="1"/>
  <c r="X2675" i="2"/>
  <c r="V2675" i="2"/>
  <c r="T2675" i="2"/>
  <c r="Q2675" i="2"/>
  <c r="R2675" i="2" s="1"/>
  <c r="O2675" i="2"/>
  <c r="P2675" i="2" s="1"/>
  <c r="X2674" i="2"/>
  <c r="V2674" i="2"/>
  <c r="T2674" i="2"/>
  <c r="Q2674" i="2"/>
  <c r="R2674" i="2" s="1"/>
  <c r="O2674" i="2"/>
  <c r="P2674" i="2" s="1"/>
  <c r="X2673" i="2"/>
  <c r="V2673" i="2"/>
  <c r="T2673" i="2"/>
  <c r="Q2673" i="2"/>
  <c r="R2673" i="2" s="1"/>
  <c r="O2673" i="2"/>
  <c r="P2673" i="2" s="1"/>
  <c r="X2672" i="2"/>
  <c r="V2672" i="2"/>
  <c r="T2672" i="2"/>
  <c r="Q2672" i="2"/>
  <c r="R2672" i="2" s="1"/>
  <c r="O2672" i="2"/>
  <c r="P2672" i="2" s="1"/>
  <c r="X2671" i="2"/>
  <c r="V2671" i="2"/>
  <c r="T2671" i="2"/>
  <c r="Q2671" i="2"/>
  <c r="R2671" i="2" s="1"/>
  <c r="O2671" i="2"/>
  <c r="P2671" i="2" s="1"/>
  <c r="X2670" i="2"/>
  <c r="V2670" i="2"/>
  <c r="T2670" i="2"/>
  <c r="Q2670" i="2"/>
  <c r="R2670" i="2" s="1"/>
  <c r="O2670" i="2"/>
  <c r="P2670" i="2" s="1"/>
  <c r="X2669" i="2"/>
  <c r="V2669" i="2"/>
  <c r="T2669" i="2"/>
  <c r="Q2669" i="2"/>
  <c r="R2669" i="2" s="1"/>
  <c r="O2669" i="2"/>
  <c r="P2669" i="2" s="1"/>
  <c r="X2668" i="2"/>
  <c r="V2668" i="2"/>
  <c r="T2668" i="2"/>
  <c r="Q2668" i="2"/>
  <c r="R2668" i="2" s="1"/>
  <c r="O2668" i="2"/>
  <c r="P2668" i="2" s="1"/>
  <c r="X2667" i="2"/>
  <c r="V2667" i="2"/>
  <c r="T2667" i="2"/>
  <c r="Q2667" i="2"/>
  <c r="R2667" i="2" s="1"/>
  <c r="O2667" i="2"/>
  <c r="P2667" i="2" s="1"/>
  <c r="X2666" i="2"/>
  <c r="V2666" i="2"/>
  <c r="T2666" i="2"/>
  <c r="Q2666" i="2"/>
  <c r="R2666" i="2" s="1"/>
  <c r="O2666" i="2"/>
  <c r="P2666" i="2" s="1"/>
  <c r="X2665" i="2"/>
  <c r="V2665" i="2"/>
  <c r="T2665" i="2"/>
  <c r="Q2665" i="2"/>
  <c r="R2665" i="2" s="1"/>
  <c r="O2665" i="2"/>
  <c r="P2665" i="2" s="1"/>
  <c r="X2664" i="2"/>
  <c r="V2664" i="2"/>
  <c r="T2664" i="2"/>
  <c r="Q2664" i="2"/>
  <c r="R2664" i="2" s="1"/>
  <c r="O2664" i="2"/>
  <c r="P2664" i="2" s="1"/>
  <c r="X2663" i="2"/>
  <c r="V2663" i="2"/>
  <c r="T2663" i="2"/>
  <c r="Q2663" i="2"/>
  <c r="R2663" i="2" s="1"/>
  <c r="O2663" i="2"/>
  <c r="P2663" i="2" s="1"/>
  <c r="X2662" i="2"/>
  <c r="V2662" i="2"/>
  <c r="T2662" i="2"/>
  <c r="Q2662" i="2"/>
  <c r="R2662" i="2" s="1"/>
  <c r="O2662" i="2"/>
  <c r="P2662" i="2" s="1"/>
  <c r="X2661" i="2"/>
  <c r="V2661" i="2"/>
  <c r="T2661" i="2"/>
  <c r="Q2661" i="2"/>
  <c r="R2661" i="2" s="1"/>
  <c r="O2661" i="2"/>
  <c r="P2661" i="2" s="1"/>
  <c r="X2660" i="2"/>
  <c r="V2660" i="2"/>
  <c r="T2660" i="2"/>
  <c r="Q2660" i="2"/>
  <c r="R2660" i="2" s="1"/>
  <c r="O2660" i="2"/>
  <c r="P2660" i="2" s="1"/>
  <c r="X2659" i="2"/>
  <c r="V2659" i="2"/>
  <c r="T2659" i="2"/>
  <c r="Q2659" i="2"/>
  <c r="R2659" i="2" s="1"/>
  <c r="O2659" i="2"/>
  <c r="P2659" i="2" s="1"/>
  <c r="X2658" i="2"/>
  <c r="V2658" i="2"/>
  <c r="T2658" i="2"/>
  <c r="Q2658" i="2"/>
  <c r="R2658" i="2" s="1"/>
  <c r="O2658" i="2"/>
  <c r="P2658" i="2" s="1"/>
  <c r="X2657" i="2"/>
  <c r="V2657" i="2"/>
  <c r="T2657" i="2"/>
  <c r="Q2657" i="2"/>
  <c r="R2657" i="2" s="1"/>
  <c r="O2657" i="2"/>
  <c r="P2657" i="2" s="1"/>
  <c r="X2656" i="2"/>
  <c r="V2656" i="2"/>
  <c r="T2656" i="2"/>
  <c r="Q2656" i="2"/>
  <c r="R2656" i="2" s="1"/>
  <c r="O2656" i="2"/>
  <c r="P2656" i="2" s="1"/>
  <c r="X2655" i="2"/>
  <c r="V2655" i="2"/>
  <c r="T2655" i="2"/>
  <c r="Q2655" i="2"/>
  <c r="R2655" i="2" s="1"/>
  <c r="O2655" i="2"/>
  <c r="P2655" i="2" s="1"/>
  <c r="X2654" i="2"/>
  <c r="V2654" i="2"/>
  <c r="T2654" i="2"/>
  <c r="Q2654" i="2"/>
  <c r="R2654" i="2" s="1"/>
  <c r="O2654" i="2"/>
  <c r="P2654" i="2" s="1"/>
  <c r="X2653" i="2"/>
  <c r="V2653" i="2"/>
  <c r="T2653" i="2"/>
  <c r="Q2653" i="2"/>
  <c r="R2653" i="2" s="1"/>
  <c r="O2653" i="2"/>
  <c r="P2653" i="2" s="1"/>
  <c r="Z2652" i="2"/>
  <c r="X2652" i="2"/>
  <c r="V2652" i="2"/>
  <c r="T2652" i="2"/>
  <c r="R2652" i="2"/>
  <c r="P2652" i="2"/>
  <c r="X2651" i="2"/>
  <c r="V2651" i="2"/>
  <c r="T2651" i="2"/>
  <c r="Q2651" i="2"/>
  <c r="R2651" i="2" s="1"/>
  <c r="O2651" i="2"/>
  <c r="P2651" i="2" s="1"/>
  <c r="X2650" i="2"/>
  <c r="V2650" i="2"/>
  <c r="T2650" i="2"/>
  <c r="Q2650" i="2"/>
  <c r="R2650" i="2" s="1"/>
  <c r="O2650" i="2"/>
  <c r="P2650" i="2" s="1"/>
  <c r="X2649" i="2"/>
  <c r="V2649" i="2"/>
  <c r="T2649" i="2"/>
  <c r="Q2649" i="2"/>
  <c r="R2649" i="2" s="1"/>
  <c r="O2649" i="2"/>
  <c r="P2649" i="2" s="1"/>
  <c r="X2648" i="2"/>
  <c r="V2648" i="2"/>
  <c r="T2648" i="2"/>
  <c r="Q2648" i="2"/>
  <c r="R2648" i="2" s="1"/>
  <c r="O2648" i="2"/>
  <c r="P2648" i="2" s="1"/>
  <c r="X2647" i="2"/>
  <c r="V2647" i="2"/>
  <c r="T2647" i="2"/>
  <c r="Q2647" i="2"/>
  <c r="R2647" i="2" s="1"/>
  <c r="O2647" i="2"/>
  <c r="P2647" i="2" s="1"/>
  <c r="X2646" i="2"/>
  <c r="V2646" i="2"/>
  <c r="T2646" i="2"/>
  <c r="Q2646" i="2"/>
  <c r="R2646" i="2" s="1"/>
  <c r="O2646" i="2"/>
  <c r="P2646" i="2" s="1"/>
  <c r="X2645" i="2"/>
  <c r="V2645" i="2"/>
  <c r="T2645" i="2"/>
  <c r="Q2645" i="2"/>
  <c r="R2645" i="2" s="1"/>
  <c r="O2645" i="2"/>
  <c r="P2645" i="2" s="1"/>
  <c r="X2644" i="2"/>
  <c r="V2644" i="2"/>
  <c r="T2644" i="2"/>
  <c r="Q2644" i="2"/>
  <c r="R2644" i="2" s="1"/>
  <c r="O2644" i="2"/>
  <c r="P2644" i="2" s="1"/>
  <c r="X2643" i="2"/>
  <c r="V2643" i="2"/>
  <c r="T2643" i="2"/>
  <c r="Q2643" i="2"/>
  <c r="R2643" i="2" s="1"/>
  <c r="O2643" i="2"/>
  <c r="P2643" i="2" s="1"/>
  <c r="X2642" i="2"/>
  <c r="V2642" i="2"/>
  <c r="T2642" i="2"/>
  <c r="Q2642" i="2"/>
  <c r="R2642" i="2" s="1"/>
  <c r="O2642" i="2"/>
  <c r="P2642" i="2" s="1"/>
  <c r="X2641" i="2"/>
  <c r="V2641" i="2"/>
  <c r="T2641" i="2"/>
  <c r="Q2641" i="2"/>
  <c r="R2641" i="2" s="1"/>
  <c r="O2641" i="2"/>
  <c r="P2641" i="2" s="1"/>
  <c r="X2640" i="2"/>
  <c r="V2640" i="2"/>
  <c r="T2640" i="2"/>
  <c r="Q2640" i="2"/>
  <c r="R2640" i="2" s="1"/>
  <c r="O2640" i="2"/>
  <c r="P2640" i="2" s="1"/>
  <c r="X2639" i="2"/>
  <c r="V2639" i="2"/>
  <c r="T2639" i="2"/>
  <c r="Q2639" i="2"/>
  <c r="R2639" i="2" s="1"/>
  <c r="O2639" i="2"/>
  <c r="P2639" i="2" s="1"/>
  <c r="X2638" i="2"/>
  <c r="V2638" i="2"/>
  <c r="T2638" i="2"/>
  <c r="Q2638" i="2"/>
  <c r="R2638" i="2" s="1"/>
  <c r="O2638" i="2"/>
  <c r="P2638" i="2" s="1"/>
  <c r="X2637" i="2"/>
  <c r="V2637" i="2"/>
  <c r="T2637" i="2"/>
  <c r="Q2637" i="2"/>
  <c r="R2637" i="2" s="1"/>
  <c r="O2637" i="2"/>
  <c r="P2637" i="2" s="1"/>
  <c r="X2636" i="2"/>
  <c r="V2636" i="2"/>
  <c r="T2636" i="2"/>
  <c r="Q2636" i="2"/>
  <c r="R2636" i="2" s="1"/>
  <c r="O2636" i="2"/>
  <c r="P2636" i="2" s="1"/>
  <c r="X2635" i="2"/>
  <c r="V2635" i="2"/>
  <c r="T2635" i="2"/>
  <c r="Q2635" i="2"/>
  <c r="R2635" i="2" s="1"/>
  <c r="O2635" i="2"/>
  <c r="P2635" i="2" s="1"/>
  <c r="X2634" i="2"/>
  <c r="V2634" i="2"/>
  <c r="T2634" i="2"/>
  <c r="Q2634" i="2"/>
  <c r="R2634" i="2" s="1"/>
  <c r="O2634" i="2"/>
  <c r="P2634" i="2" s="1"/>
  <c r="X2633" i="2"/>
  <c r="V2633" i="2"/>
  <c r="T2633" i="2"/>
  <c r="Q2633" i="2"/>
  <c r="R2633" i="2" s="1"/>
  <c r="O2633" i="2"/>
  <c r="P2633" i="2" s="1"/>
  <c r="Z2632" i="2"/>
  <c r="X2632" i="2"/>
  <c r="V2632" i="2"/>
  <c r="T2632" i="2"/>
  <c r="R2632" i="2"/>
  <c r="P2632" i="2"/>
  <c r="X2631" i="2"/>
  <c r="V2631" i="2"/>
  <c r="T2631" i="2"/>
  <c r="Q2631" i="2"/>
  <c r="R2631" i="2" s="1"/>
  <c r="O2631" i="2"/>
  <c r="P2631" i="2" s="1"/>
  <c r="X2630" i="2"/>
  <c r="V2630" i="2"/>
  <c r="T2630" i="2"/>
  <c r="Q2630" i="2"/>
  <c r="R2630" i="2" s="1"/>
  <c r="O2630" i="2"/>
  <c r="P2630" i="2" s="1"/>
  <c r="X2629" i="2"/>
  <c r="V2629" i="2"/>
  <c r="T2629" i="2"/>
  <c r="Q2629" i="2"/>
  <c r="R2629" i="2" s="1"/>
  <c r="O2629" i="2"/>
  <c r="P2629" i="2" s="1"/>
  <c r="X2628" i="2"/>
  <c r="V2628" i="2"/>
  <c r="T2628" i="2"/>
  <c r="Q2628" i="2"/>
  <c r="R2628" i="2" s="1"/>
  <c r="O2628" i="2"/>
  <c r="P2628" i="2" s="1"/>
  <c r="X2627" i="2"/>
  <c r="V2627" i="2"/>
  <c r="T2627" i="2"/>
  <c r="Q2627" i="2"/>
  <c r="R2627" i="2" s="1"/>
  <c r="O2627" i="2"/>
  <c r="P2627" i="2" s="1"/>
  <c r="X2626" i="2"/>
  <c r="V2626" i="2"/>
  <c r="T2626" i="2"/>
  <c r="Q2626" i="2"/>
  <c r="R2626" i="2" s="1"/>
  <c r="O2626" i="2"/>
  <c r="P2626" i="2" s="1"/>
  <c r="X2625" i="2"/>
  <c r="V2625" i="2"/>
  <c r="T2625" i="2"/>
  <c r="Q2625" i="2"/>
  <c r="R2625" i="2" s="1"/>
  <c r="O2625" i="2"/>
  <c r="P2625" i="2" s="1"/>
  <c r="X2624" i="2"/>
  <c r="V2624" i="2"/>
  <c r="T2624" i="2"/>
  <c r="Q2624" i="2"/>
  <c r="R2624" i="2" s="1"/>
  <c r="O2624" i="2"/>
  <c r="P2624" i="2" s="1"/>
  <c r="X2623" i="2"/>
  <c r="V2623" i="2"/>
  <c r="T2623" i="2"/>
  <c r="Q2623" i="2"/>
  <c r="R2623" i="2" s="1"/>
  <c r="O2623" i="2"/>
  <c r="P2623" i="2" s="1"/>
  <c r="X2622" i="2"/>
  <c r="V2622" i="2"/>
  <c r="T2622" i="2"/>
  <c r="Q2622" i="2"/>
  <c r="R2622" i="2" s="1"/>
  <c r="O2622" i="2"/>
  <c r="P2622" i="2" s="1"/>
  <c r="X2621" i="2"/>
  <c r="V2621" i="2"/>
  <c r="T2621" i="2"/>
  <c r="Q2621" i="2"/>
  <c r="R2621" i="2" s="1"/>
  <c r="O2621" i="2"/>
  <c r="P2621" i="2" s="1"/>
  <c r="X2620" i="2"/>
  <c r="V2620" i="2"/>
  <c r="T2620" i="2"/>
  <c r="Q2620" i="2"/>
  <c r="R2620" i="2" s="1"/>
  <c r="O2620" i="2"/>
  <c r="P2620" i="2" s="1"/>
  <c r="X2619" i="2"/>
  <c r="V2619" i="2"/>
  <c r="T2619" i="2"/>
  <c r="Q2619" i="2"/>
  <c r="R2619" i="2" s="1"/>
  <c r="O2619" i="2"/>
  <c r="P2619" i="2" s="1"/>
  <c r="X2618" i="2"/>
  <c r="V2618" i="2"/>
  <c r="T2618" i="2"/>
  <c r="Q2618" i="2"/>
  <c r="R2618" i="2" s="1"/>
  <c r="O2618" i="2"/>
  <c r="P2618" i="2" s="1"/>
  <c r="X2617" i="2"/>
  <c r="V2617" i="2"/>
  <c r="T2617" i="2"/>
  <c r="Q2617" i="2"/>
  <c r="R2617" i="2" s="1"/>
  <c r="O2617" i="2"/>
  <c r="P2617" i="2" s="1"/>
  <c r="Z2616" i="2"/>
  <c r="X2616" i="2"/>
  <c r="V2616" i="2"/>
  <c r="T2616" i="2"/>
  <c r="R2616" i="2"/>
  <c r="P2616" i="2"/>
  <c r="X2615" i="2"/>
  <c r="V2615" i="2"/>
  <c r="T2615" i="2"/>
  <c r="Q2615" i="2"/>
  <c r="R2615" i="2" s="1"/>
  <c r="O2615" i="2"/>
  <c r="P2615" i="2" s="1"/>
  <c r="X2614" i="2"/>
  <c r="V2614" i="2"/>
  <c r="T2614" i="2"/>
  <c r="Q2614" i="2"/>
  <c r="R2614" i="2" s="1"/>
  <c r="O2614" i="2"/>
  <c r="P2614" i="2" s="1"/>
  <c r="X2613" i="2"/>
  <c r="V2613" i="2"/>
  <c r="T2613" i="2"/>
  <c r="Q2613" i="2"/>
  <c r="R2613" i="2" s="1"/>
  <c r="O2613" i="2"/>
  <c r="P2613" i="2" s="1"/>
  <c r="X2612" i="2"/>
  <c r="V2612" i="2"/>
  <c r="T2612" i="2"/>
  <c r="Q2612" i="2"/>
  <c r="R2612" i="2" s="1"/>
  <c r="O2612" i="2"/>
  <c r="P2612" i="2" s="1"/>
  <c r="X2611" i="2"/>
  <c r="V2611" i="2"/>
  <c r="T2611" i="2"/>
  <c r="Q2611" i="2"/>
  <c r="R2611" i="2" s="1"/>
  <c r="O2611" i="2"/>
  <c r="P2611" i="2" s="1"/>
  <c r="X2610" i="2"/>
  <c r="V2610" i="2"/>
  <c r="T2610" i="2"/>
  <c r="Q2610" i="2"/>
  <c r="R2610" i="2" s="1"/>
  <c r="O2610" i="2"/>
  <c r="P2610" i="2" s="1"/>
  <c r="X2609" i="2"/>
  <c r="V2609" i="2"/>
  <c r="T2609" i="2"/>
  <c r="Q2609" i="2"/>
  <c r="R2609" i="2" s="1"/>
  <c r="O2609" i="2"/>
  <c r="P2609" i="2" s="1"/>
  <c r="X2608" i="2"/>
  <c r="V2608" i="2"/>
  <c r="T2608" i="2"/>
  <c r="Q2608" i="2"/>
  <c r="R2608" i="2" s="1"/>
  <c r="O2608" i="2"/>
  <c r="P2608" i="2" s="1"/>
  <c r="X2607" i="2"/>
  <c r="V2607" i="2"/>
  <c r="T2607" i="2"/>
  <c r="Q2607" i="2"/>
  <c r="R2607" i="2" s="1"/>
  <c r="O2607" i="2"/>
  <c r="P2607" i="2" s="1"/>
  <c r="X2606" i="2"/>
  <c r="V2606" i="2"/>
  <c r="T2606" i="2"/>
  <c r="Q2606" i="2"/>
  <c r="R2606" i="2" s="1"/>
  <c r="O2606" i="2"/>
  <c r="P2606" i="2" s="1"/>
  <c r="X2605" i="2"/>
  <c r="V2605" i="2"/>
  <c r="T2605" i="2"/>
  <c r="Q2605" i="2"/>
  <c r="R2605" i="2" s="1"/>
  <c r="O2605" i="2"/>
  <c r="P2605" i="2" s="1"/>
  <c r="X2604" i="2"/>
  <c r="V2604" i="2"/>
  <c r="T2604" i="2"/>
  <c r="Q2604" i="2"/>
  <c r="R2604" i="2" s="1"/>
  <c r="O2604" i="2"/>
  <c r="P2604" i="2" s="1"/>
  <c r="X2603" i="2"/>
  <c r="V2603" i="2"/>
  <c r="T2603" i="2"/>
  <c r="Q2603" i="2"/>
  <c r="R2603" i="2" s="1"/>
  <c r="O2603" i="2"/>
  <c r="P2603" i="2" s="1"/>
  <c r="X2602" i="2"/>
  <c r="V2602" i="2"/>
  <c r="T2602" i="2"/>
  <c r="Q2602" i="2"/>
  <c r="R2602" i="2" s="1"/>
  <c r="O2602" i="2"/>
  <c r="P2602" i="2" s="1"/>
  <c r="X2601" i="2"/>
  <c r="V2601" i="2"/>
  <c r="T2601" i="2"/>
  <c r="Q2601" i="2"/>
  <c r="R2601" i="2" s="1"/>
  <c r="O2601" i="2"/>
  <c r="P2601" i="2" s="1"/>
  <c r="X2600" i="2"/>
  <c r="V2600" i="2"/>
  <c r="T2600" i="2"/>
  <c r="Q2600" i="2"/>
  <c r="R2600" i="2" s="1"/>
  <c r="O2600" i="2"/>
  <c r="P2600" i="2" s="1"/>
  <c r="X2599" i="2"/>
  <c r="V2599" i="2"/>
  <c r="T2599" i="2"/>
  <c r="Q2599" i="2"/>
  <c r="R2599" i="2" s="1"/>
  <c r="O2599" i="2"/>
  <c r="P2599" i="2" s="1"/>
  <c r="X2598" i="2"/>
  <c r="V2598" i="2"/>
  <c r="T2598" i="2"/>
  <c r="Q2598" i="2"/>
  <c r="R2598" i="2" s="1"/>
  <c r="O2598" i="2"/>
  <c r="P2598" i="2" s="1"/>
  <c r="X2597" i="2"/>
  <c r="V2597" i="2"/>
  <c r="T2597" i="2"/>
  <c r="Q2597" i="2"/>
  <c r="R2597" i="2" s="1"/>
  <c r="O2597" i="2"/>
  <c r="P2597" i="2" s="1"/>
  <c r="X2596" i="2"/>
  <c r="V2596" i="2"/>
  <c r="T2596" i="2"/>
  <c r="Q2596" i="2"/>
  <c r="R2596" i="2" s="1"/>
  <c r="O2596" i="2"/>
  <c r="P2596" i="2" s="1"/>
  <c r="X2595" i="2"/>
  <c r="V2595" i="2"/>
  <c r="T2595" i="2"/>
  <c r="Q2595" i="2"/>
  <c r="R2595" i="2" s="1"/>
  <c r="O2595" i="2"/>
  <c r="P2595" i="2" s="1"/>
  <c r="X2594" i="2"/>
  <c r="V2594" i="2"/>
  <c r="T2594" i="2"/>
  <c r="Q2594" i="2"/>
  <c r="R2594" i="2" s="1"/>
  <c r="O2594" i="2"/>
  <c r="P2594" i="2" s="1"/>
  <c r="X2593" i="2"/>
  <c r="V2593" i="2"/>
  <c r="T2593" i="2"/>
  <c r="Q2593" i="2"/>
  <c r="R2593" i="2" s="1"/>
  <c r="O2593" i="2"/>
  <c r="P2593" i="2" s="1"/>
  <c r="X2592" i="2"/>
  <c r="V2592" i="2"/>
  <c r="T2592" i="2"/>
  <c r="Q2592" i="2"/>
  <c r="R2592" i="2" s="1"/>
  <c r="O2592" i="2"/>
  <c r="P2592" i="2" s="1"/>
  <c r="X2591" i="2"/>
  <c r="V2591" i="2"/>
  <c r="T2591" i="2"/>
  <c r="Q2591" i="2"/>
  <c r="R2591" i="2" s="1"/>
  <c r="O2591" i="2"/>
  <c r="P2591" i="2" s="1"/>
  <c r="X2590" i="2"/>
  <c r="V2590" i="2"/>
  <c r="T2590" i="2"/>
  <c r="Q2590" i="2"/>
  <c r="R2590" i="2" s="1"/>
  <c r="O2590" i="2"/>
  <c r="P2590" i="2" s="1"/>
  <c r="X2589" i="2"/>
  <c r="V2589" i="2"/>
  <c r="T2589" i="2"/>
  <c r="Q2589" i="2"/>
  <c r="R2589" i="2" s="1"/>
  <c r="O2589" i="2"/>
  <c r="P2589" i="2" s="1"/>
  <c r="X2588" i="2"/>
  <c r="V2588" i="2"/>
  <c r="T2588" i="2"/>
  <c r="Q2588" i="2"/>
  <c r="R2588" i="2" s="1"/>
  <c r="O2588" i="2"/>
  <c r="P2588" i="2" s="1"/>
  <c r="X2587" i="2"/>
  <c r="V2587" i="2"/>
  <c r="T2587" i="2"/>
  <c r="Q2587" i="2"/>
  <c r="R2587" i="2" s="1"/>
  <c r="O2587" i="2"/>
  <c r="P2587" i="2" s="1"/>
  <c r="X2586" i="2"/>
  <c r="V2586" i="2"/>
  <c r="T2586" i="2"/>
  <c r="Q2586" i="2"/>
  <c r="R2586" i="2" s="1"/>
  <c r="O2586" i="2"/>
  <c r="P2586" i="2" s="1"/>
  <c r="X2585" i="2"/>
  <c r="V2585" i="2"/>
  <c r="T2585" i="2"/>
  <c r="Q2585" i="2"/>
  <c r="R2585" i="2" s="1"/>
  <c r="O2585" i="2"/>
  <c r="P2585" i="2" s="1"/>
  <c r="X2584" i="2"/>
  <c r="V2584" i="2"/>
  <c r="T2584" i="2"/>
  <c r="Q2584" i="2"/>
  <c r="R2584" i="2" s="1"/>
  <c r="O2584" i="2"/>
  <c r="P2584" i="2" s="1"/>
  <c r="X2583" i="2"/>
  <c r="V2583" i="2"/>
  <c r="T2583" i="2"/>
  <c r="Q2583" i="2"/>
  <c r="R2583" i="2" s="1"/>
  <c r="O2583" i="2"/>
  <c r="P2583" i="2" s="1"/>
  <c r="X2582" i="2"/>
  <c r="V2582" i="2"/>
  <c r="T2582" i="2"/>
  <c r="Q2582" i="2"/>
  <c r="R2582" i="2" s="1"/>
  <c r="O2582" i="2"/>
  <c r="P2582" i="2" s="1"/>
  <c r="X2581" i="2"/>
  <c r="V2581" i="2"/>
  <c r="T2581" i="2"/>
  <c r="Q2581" i="2"/>
  <c r="R2581" i="2" s="1"/>
  <c r="O2581" i="2"/>
  <c r="P2581" i="2" s="1"/>
  <c r="X2580" i="2"/>
  <c r="V2580" i="2"/>
  <c r="T2580" i="2"/>
  <c r="Q2580" i="2"/>
  <c r="R2580" i="2" s="1"/>
  <c r="O2580" i="2"/>
  <c r="P2580" i="2" s="1"/>
  <c r="X2579" i="2"/>
  <c r="V2579" i="2"/>
  <c r="T2579" i="2"/>
  <c r="Q2579" i="2"/>
  <c r="R2579" i="2" s="1"/>
  <c r="O2579" i="2"/>
  <c r="P2579" i="2" s="1"/>
  <c r="X2578" i="2"/>
  <c r="V2578" i="2"/>
  <c r="T2578" i="2"/>
  <c r="Q2578" i="2"/>
  <c r="R2578" i="2" s="1"/>
  <c r="O2578" i="2"/>
  <c r="P2578" i="2" s="1"/>
  <c r="Z2577" i="2"/>
  <c r="X2577" i="2"/>
  <c r="V2577" i="2"/>
  <c r="T2577" i="2"/>
  <c r="R2577" i="2"/>
  <c r="P2577" i="2"/>
  <c r="X2576" i="2"/>
  <c r="V2576" i="2"/>
  <c r="T2576" i="2"/>
  <c r="Q2576" i="2"/>
  <c r="R2576" i="2" s="1"/>
  <c r="O2576" i="2"/>
  <c r="P2576" i="2" s="1"/>
  <c r="Z2575" i="2"/>
  <c r="X2575" i="2"/>
  <c r="V2575" i="2"/>
  <c r="T2575" i="2"/>
  <c r="R2575" i="2"/>
  <c r="P2575" i="2"/>
  <c r="X2574" i="2"/>
  <c r="V2574" i="2"/>
  <c r="T2574" i="2"/>
  <c r="Q2574" i="2"/>
  <c r="R2574" i="2" s="1"/>
  <c r="O2574" i="2"/>
  <c r="P2574" i="2" s="1"/>
  <c r="X2573" i="2"/>
  <c r="V2573" i="2"/>
  <c r="T2573" i="2"/>
  <c r="Q2573" i="2"/>
  <c r="R2573" i="2" s="1"/>
  <c r="O2573" i="2"/>
  <c r="P2573" i="2" s="1"/>
  <c r="X2572" i="2"/>
  <c r="V2572" i="2"/>
  <c r="T2572" i="2"/>
  <c r="Q2572" i="2"/>
  <c r="R2572" i="2" s="1"/>
  <c r="O2572" i="2"/>
  <c r="P2572" i="2" s="1"/>
  <c r="X2571" i="2"/>
  <c r="V2571" i="2"/>
  <c r="T2571" i="2"/>
  <c r="Q2571" i="2"/>
  <c r="R2571" i="2" s="1"/>
  <c r="O2571" i="2"/>
  <c r="P2571" i="2" s="1"/>
  <c r="X2570" i="2"/>
  <c r="V2570" i="2"/>
  <c r="T2570" i="2"/>
  <c r="Q2570" i="2"/>
  <c r="R2570" i="2" s="1"/>
  <c r="O2570" i="2"/>
  <c r="P2570" i="2" s="1"/>
  <c r="X2569" i="2"/>
  <c r="V2569" i="2"/>
  <c r="T2569" i="2"/>
  <c r="Q2569" i="2"/>
  <c r="R2569" i="2" s="1"/>
  <c r="O2569" i="2"/>
  <c r="P2569" i="2" s="1"/>
  <c r="X2568" i="2"/>
  <c r="V2568" i="2"/>
  <c r="T2568" i="2"/>
  <c r="Q2568" i="2"/>
  <c r="R2568" i="2" s="1"/>
  <c r="O2568" i="2"/>
  <c r="P2568" i="2" s="1"/>
  <c r="X2567" i="2"/>
  <c r="V2567" i="2"/>
  <c r="T2567" i="2"/>
  <c r="Q2567" i="2"/>
  <c r="R2567" i="2" s="1"/>
  <c r="O2567" i="2"/>
  <c r="P2567" i="2" s="1"/>
  <c r="X2566" i="2"/>
  <c r="V2566" i="2"/>
  <c r="T2566" i="2"/>
  <c r="Q2566" i="2"/>
  <c r="R2566" i="2" s="1"/>
  <c r="O2566" i="2"/>
  <c r="P2566" i="2" s="1"/>
  <c r="X2565" i="2"/>
  <c r="V2565" i="2"/>
  <c r="T2565" i="2"/>
  <c r="Q2565" i="2"/>
  <c r="R2565" i="2" s="1"/>
  <c r="O2565" i="2"/>
  <c r="P2565" i="2" s="1"/>
  <c r="X2564" i="2"/>
  <c r="V2564" i="2"/>
  <c r="T2564" i="2"/>
  <c r="Q2564" i="2"/>
  <c r="R2564" i="2" s="1"/>
  <c r="O2564" i="2"/>
  <c r="P2564" i="2" s="1"/>
  <c r="X2563" i="2"/>
  <c r="V2563" i="2"/>
  <c r="T2563" i="2"/>
  <c r="Q2563" i="2"/>
  <c r="R2563" i="2" s="1"/>
  <c r="O2563" i="2"/>
  <c r="P2563" i="2" s="1"/>
  <c r="X2562" i="2"/>
  <c r="V2562" i="2"/>
  <c r="T2562" i="2"/>
  <c r="Q2562" i="2"/>
  <c r="R2562" i="2" s="1"/>
  <c r="O2562" i="2"/>
  <c r="P2562" i="2" s="1"/>
  <c r="X2561" i="2"/>
  <c r="V2561" i="2"/>
  <c r="T2561" i="2"/>
  <c r="Q2561" i="2"/>
  <c r="R2561" i="2" s="1"/>
  <c r="O2561" i="2"/>
  <c r="P2561" i="2" s="1"/>
  <c r="X2560" i="2"/>
  <c r="V2560" i="2"/>
  <c r="T2560" i="2"/>
  <c r="Q2560" i="2"/>
  <c r="R2560" i="2" s="1"/>
  <c r="O2560" i="2"/>
  <c r="P2560" i="2" s="1"/>
  <c r="X2559" i="2"/>
  <c r="V2559" i="2"/>
  <c r="T2559" i="2"/>
  <c r="Q2559" i="2"/>
  <c r="R2559" i="2" s="1"/>
  <c r="O2559" i="2"/>
  <c r="P2559" i="2" s="1"/>
  <c r="X2558" i="2"/>
  <c r="V2558" i="2"/>
  <c r="T2558" i="2"/>
  <c r="Q2558" i="2"/>
  <c r="R2558" i="2" s="1"/>
  <c r="O2558" i="2"/>
  <c r="P2558" i="2" s="1"/>
  <c r="X2557" i="2"/>
  <c r="V2557" i="2"/>
  <c r="T2557" i="2"/>
  <c r="Q2557" i="2"/>
  <c r="R2557" i="2" s="1"/>
  <c r="O2557" i="2"/>
  <c r="P2557" i="2" s="1"/>
  <c r="X2556" i="2"/>
  <c r="V2556" i="2"/>
  <c r="T2556" i="2"/>
  <c r="Q2556" i="2"/>
  <c r="R2556" i="2" s="1"/>
  <c r="O2556" i="2"/>
  <c r="P2556" i="2" s="1"/>
  <c r="X2555" i="2"/>
  <c r="V2555" i="2"/>
  <c r="T2555" i="2"/>
  <c r="Q2555" i="2"/>
  <c r="R2555" i="2" s="1"/>
  <c r="O2555" i="2"/>
  <c r="P2555" i="2" s="1"/>
  <c r="X2554" i="2"/>
  <c r="V2554" i="2"/>
  <c r="T2554" i="2"/>
  <c r="Q2554" i="2"/>
  <c r="R2554" i="2" s="1"/>
  <c r="O2554" i="2"/>
  <c r="P2554" i="2" s="1"/>
  <c r="Z2553" i="2"/>
  <c r="X2553" i="2"/>
  <c r="V2553" i="2"/>
  <c r="T2553" i="2"/>
  <c r="R2553" i="2"/>
  <c r="P2553" i="2"/>
  <c r="X2552" i="2"/>
  <c r="V2552" i="2"/>
  <c r="T2552" i="2"/>
  <c r="Q2552" i="2"/>
  <c r="R2552" i="2" s="1"/>
  <c r="O2552" i="2"/>
  <c r="P2552" i="2" s="1"/>
  <c r="X2551" i="2"/>
  <c r="V2551" i="2"/>
  <c r="T2551" i="2"/>
  <c r="Q2551" i="2"/>
  <c r="R2551" i="2" s="1"/>
  <c r="O2551" i="2"/>
  <c r="P2551" i="2" s="1"/>
  <c r="X2550" i="2"/>
  <c r="V2550" i="2"/>
  <c r="T2550" i="2"/>
  <c r="Q2550" i="2"/>
  <c r="R2550" i="2" s="1"/>
  <c r="O2550" i="2"/>
  <c r="P2550" i="2" s="1"/>
  <c r="X2549" i="2"/>
  <c r="V2549" i="2"/>
  <c r="T2549" i="2"/>
  <c r="Q2549" i="2"/>
  <c r="R2549" i="2" s="1"/>
  <c r="O2549" i="2"/>
  <c r="P2549" i="2" s="1"/>
  <c r="X2548" i="2"/>
  <c r="V2548" i="2"/>
  <c r="T2548" i="2"/>
  <c r="Q2548" i="2"/>
  <c r="R2548" i="2" s="1"/>
  <c r="O2548" i="2"/>
  <c r="P2548" i="2" s="1"/>
  <c r="X2547" i="2"/>
  <c r="V2547" i="2"/>
  <c r="T2547" i="2"/>
  <c r="Q2547" i="2"/>
  <c r="R2547" i="2" s="1"/>
  <c r="O2547" i="2"/>
  <c r="P2547" i="2" s="1"/>
  <c r="X2546" i="2"/>
  <c r="V2546" i="2"/>
  <c r="T2546" i="2"/>
  <c r="Q2546" i="2"/>
  <c r="R2546" i="2" s="1"/>
  <c r="O2546" i="2"/>
  <c r="P2546" i="2" s="1"/>
  <c r="X2545" i="2"/>
  <c r="V2545" i="2"/>
  <c r="T2545" i="2"/>
  <c r="Q2545" i="2"/>
  <c r="R2545" i="2" s="1"/>
  <c r="O2545" i="2"/>
  <c r="P2545" i="2" s="1"/>
  <c r="X2544" i="2"/>
  <c r="V2544" i="2"/>
  <c r="T2544" i="2"/>
  <c r="Q2544" i="2"/>
  <c r="R2544" i="2" s="1"/>
  <c r="O2544" i="2"/>
  <c r="P2544" i="2" s="1"/>
  <c r="X2543" i="2"/>
  <c r="V2543" i="2"/>
  <c r="T2543" i="2"/>
  <c r="Q2543" i="2"/>
  <c r="R2543" i="2" s="1"/>
  <c r="O2543" i="2"/>
  <c r="P2543" i="2" s="1"/>
  <c r="X2542" i="2"/>
  <c r="V2542" i="2"/>
  <c r="T2542" i="2"/>
  <c r="Q2542" i="2"/>
  <c r="R2542" i="2" s="1"/>
  <c r="O2542" i="2"/>
  <c r="P2542" i="2" s="1"/>
  <c r="X2541" i="2"/>
  <c r="V2541" i="2"/>
  <c r="T2541" i="2"/>
  <c r="Q2541" i="2"/>
  <c r="R2541" i="2" s="1"/>
  <c r="O2541" i="2"/>
  <c r="P2541" i="2" s="1"/>
  <c r="X2540" i="2"/>
  <c r="V2540" i="2"/>
  <c r="T2540" i="2"/>
  <c r="Q2540" i="2"/>
  <c r="R2540" i="2" s="1"/>
  <c r="O2540" i="2"/>
  <c r="P2540" i="2" s="1"/>
  <c r="X2539" i="2"/>
  <c r="V2539" i="2"/>
  <c r="T2539" i="2"/>
  <c r="Q2539" i="2"/>
  <c r="R2539" i="2" s="1"/>
  <c r="O2539" i="2"/>
  <c r="P2539" i="2" s="1"/>
  <c r="X2538" i="2"/>
  <c r="V2538" i="2"/>
  <c r="T2538" i="2"/>
  <c r="Q2538" i="2"/>
  <c r="R2538" i="2" s="1"/>
  <c r="O2538" i="2"/>
  <c r="P2538" i="2" s="1"/>
  <c r="X2537" i="2"/>
  <c r="V2537" i="2"/>
  <c r="T2537" i="2"/>
  <c r="Q2537" i="2"/>
  <c r="R2537" i="2" s="1"/>
  <c r="O2537" i="2"/>
  <c r="P2537" i="2" s="1"/>
  <c r="X2536" i="2"/>
  <c r="V2536" i="2"/>
  <c r="T2536" i="2"/>
  <c r="Q2536" i="2"/>
  <c r="R2536" i="2" s="1"/>
  <c r="O2536" i="2"/>
  <c r="P2536" i="2" s="1"/>
  <c r="X2535" i="2"/>
  <c r="V2535" i="2"/>
  <c r="T2535" i="2"/>
  <c r="Q2535" i="2"/>
  <c r="R2535" i="2" s="1"/>
  <c r="O2535" i="2"/>
  <c r="P2535" i="2" s="1"/>
  <c r="X2534" i="2"/>
  <c r="V2534" i="2"/>
  <c r="T2534" i="2"/>
  <c r="Q2534" i="2"/>
  <c r="R2534" i="2" s="1"/>
  <c r="O2534" i="2"/>
  <c r="P2534" i="2" s="1"/>
  <c r="X2533" i="2"/>
  <c r="V2533" i="2"/>
  <c r="T2533" i="2"/>
  <c r="Q2533" i="2"/>
  <c r="R2533" i="2" s="1"/>
  <c r="O2533" i="2"/>
  <c r="P2533" i="2" s="1"/>
  <c r="X2532" i="2"/>
  <c r="V2532" i="2"/>
  <c r="T2532" i="2"/>
  <c r="Q2532" i="2"/>
  <c r="R2532" i="2" s="1"/>
  <c r="O2532" i="2"/>
  <c r="P2532" i="2" s="1"/>
  <c r="X2531" i="2"/>
  <c r="V2531" i="2"/>
  <c r="T2531" i="2"/>
  <c r="Q2531" i="2"/>
  <c r="R2531" i="2" s="1"/>
  <c r="O2531" i="2"/>
  <c r="P2531" i="2" s="1"/>
  <c r="X2530" i="2"/>
  <c r="V2530" i="2"/>
  <c r="T2530" i="2"/>
  <c r="Q2530" i="2"/>
  <c r="R2530" i="2" s="1"/>
  <c r="O2530" i="2"/>
  <c r="P2530" i="2" s="1"/>
  <c r="X2529" i="2"/>
  <c r="V2529" i="2"/>
  <c r="T2529" i="2"/>
  <c r="Q2529" i="2"/>
  <c r="R2529" i="2" s="1"/>
  <c r="O2529" i="2"/>
  <c r="P2529" i="2" s="1"/>
  <c r="X2528" i="2"/>
  <c r="V2528" i="2"/>
  <c r="T2528" i="2"/>
  <c r="Q2528" i="2"/>
  <c r="R2528" i="2" s="1"/>
  <c r="O2528" i="2"/>
  <c r="P2528" i="2" s="1"/>
  <c r="X2527" i="2"/>
  <c r="V2527" i="2"/>
  <c r="T2527" i="2"/>
  <c r="Q2527" i="2"/>
  <c r="R2527" i="2" s="1"/>
  <c r="O2527" i="2"/>
  <c r="P2527" i="2" s="1"/>
  <c r="X2526" i="2"/>
  <c r="V2526" i="2"/>
  <c r="T2526" i="2"/>
  <c r="Q2526" i="2"/>
  <c r="R2526" i="2" s="1"/>
  <c r="O2526" i="2"/>
  <c r="P2526" i="2" s="1"/>
  <c r="X2525" i="2"/>
  <c r="V2525" i="2"/>
  <c r="T2525" i="2"/>
  <c r="Q2525" i="2"/>
  <c r="R2525" i="2" s="1"/>
  <c r="O2525" i="2"/>
  <c r="P2525" i="2" s="1"/>
  <c r="X2524" i="2"/>
  <c r="V2524" i="2"/>
  <c r="T2524" i="2"/>
  <c r="Q2524" i="2"/>
  <c r="R2524" i="2" s="1"/>
  <c r="O2524" i="2"/>
  <c r="P2524" i="2" s="1"/>
  <c r="X2523" i="2"/>
  <c r="V2523" i="2"/>
  <c r="T2523" i="2"/>
  <c r="Q2523" i="2"/>
  <c r="R2523" i="2" s="1"/>
  <c r="O2523" i="2"/>
  <c r="P2523" i="2" s="1"/>
  <c r="X2522" i="2"/>
  <c r="V2522" i="2"/>
  <c r="T2522" i="2"/>
  <c r="Q2522" i="2"/>
  <c r="R2522" i="2" s="1"/>
  <c r="O2522" i="2"/>
  <c r="P2522" i="2" s="1"/>
  <c r="X2521" i="2"/>
  <c r="V2521" i="2"/>
  <c r="T2521" i="2"/>
  <c r="Q2521" i="2"/>
  <c r="R2521" i="2" s="1"/>
  <c r="O2521" i="2"/>
  <c r="P2521" i="2" s="1"/>
  <c r="X2520" i="2"/>
  <c r="V2520" i="2"/>
  <c r="T2520" i="2"/>
  <c r="Q2520" i="2"/>
  <c r="R2520" i="2" s="1"/>
  <c r="O2520" i="2"/>
  <c r="P2520" i="2" s="1"/>
  <c r="X2519" i="2"/>
  <c r="V2519" i="2"/>
  <c r="T2519" i="2"/>
  <c r="Q2519" i="2"/>
  <c r="R2519" i="2" s="1"/>
  <c r="O2519" i="2"/>
  <c r="P2519" i="2" s="1"/>
  <c r="X2518" i="2"/>
  <c r="V2518" i="2"/>
  <c r="T2518" i="2"/>
  <c r="Q2518" i="2"/>
  <c r="R2518" i="2" s="1"/>
  <c r="O2518" i="2"/>
  <c r="P2518" i="2" s="1"/>
  <c r="X2517" i="2"/>
  <c r="V2517" i="2"/>
  <c r="T2517" i="2"/>
  <c r="Q2517" i="2"/>
  <c r="R2517" i="2" s="1"/>
  <c r="O2517" i="2"/>
  <c r="P2517" i="2" s="1"/>
  <c r="X2516" i="2"/>
  <c r="V2516" i="2"/>
  <c r="T2516" i="2"/>
  <c r="Q2516" i="2"/>
  <c r="R2516" i="2" s="1"/>
  <c r="O2516" i="2"/>
  <c r="P2516" i="2" s="1"/>
  <c r="X2515" i="2"/>
  <c r="V2515" i="2"/>
  <c r="T2515" i="2"/>
  <c r="Q2515" i="2"/>
  <c r="R2515" i="2" s="1"/>
  <c r="O2515" i="2"/>
  <c r="P2515" i="2" s="1"/>
  <c r="X2514" i="2"/>
  <c r="V2514" i="2"/>
  <c r="T2514" i="2"/>
  <c r="Q2514" i="2"/>
  <c r="R2514" i="2" s="1"/>
  <c r="O2514" i="2"/>
  <c r="P2514" i="2" s="1"/>
  <c r="X2513" i="2"/>
  <c r="V2513" i="2"/>
  <c r="T2513" i="2"/>
  <c r="Q2513" i="2"/>
  <c r="R2513" i="2" s="1"/>
  <c r="O2513" i="2"/>
  <c r="P2513" i="2" s="1"/>
  <c r="X2512" i="2"/>
  <c r="V2512" i="2"/>
  <c r="T2512" i="2"/>
  <c r="Q2512" i="2"/>
  <c r="R2512" i="2" s="1"/>
  <c r="O2512" i="2"/>
  <c r="P2512" i="2" s="1"/>
  <c r="X2511" i="2"/>
  <c r="V2511" i="2"/>
  <c r="T2511" i="2"/>
  <c r="Q2511" i="2"/>
  <c r="R2511" i="2" s="1"/>
  <c r="O2511" i="2"/>
  <c r="P2511" i="2" s="1"/>
  <c r="X2510" i="2"/>
  <c r="V2510" i="2"/>
  <c r="T2510" i="2"/>
  <c r="Q2510" i="2"/>
  <c r="R2510" i="2" s="1"/>
  <c r="O2510" i="2"/>
  <c r="P2510" i="2" s="1"/>
  <c r="X2509" i="2"/>
  <c r="V2509" i="2"/>
  <c r="T2509" i="2"/>
  <c r="Q2509" i="2"/>
  <c r="R2509" i="2" s="1"/>
  <c r="O2509" i="2"/>
  <c r="P2509" i="2" s="1"/>
  <c r="X2508" i="2"/>
  <c r="V2508" i="2"/>
  <c r="T2508" i="2"/>
  <c r="Q2508" i="2"/>
  <c r="R2508" i="2" s="1"/>
  <c r="O2508" i="2"/>
  <c r="P2508" i="2" s="1"/>
  <c r="X2507" i="2"/>
  <c r="V2507" i="2"/>
  <c r="T2507" i="2"/>
  <c r="Q2507" i="2"/>
  <c r="R2507" i="2" s="1"/>
  <c r="O2507" i="2"/>
  <c r="P2507" i="2" s="1"/>
  <c r="X2506" i="2"/>
  <c r="V2506" i="2"/>
  <c r="T2506" i="2"/>
  <c r="Q2506" i="2"/>
  <c r="R2506" i="2" s="1"/>
  <c r="O2506" i="2"/>
  <c r="P2506" i="2" s="1"/>
  <c r="X2505" i="2"/>
  <c r="V2505" i="2"/>
  <c r="T2505" i="2"/>
  <c r="Q2505" i="2"/>
  <c r="R2505" i="2" s="1"/>
  <c r="O2505" i="2"/>
  <c r="P2505" i="2" s="1"/>
  <c r="X2504" i="2"/>
  <c r="V2504" i="2"/>
  <c r="T2504" i="2"/>
  <c r="Q2504" i="2"/>
  <c r="R2504" i="2" s="1"/>
  <c r="O2504" i="2"/>
  <c r="P2504" i="2" s="1"/>
  <c r="X2503" i="2"/>
  <c r="V2503" i="2"/>
  <c r="T2503" i="2"/>
  <c r="Q2503" i="2"/>
  <c r="R2503" i="2" s="1"/>
  <c r="O2503" i="2"/>
  <c r="P2503" i="2" s="1"/>
  <c r="X2502" i="2"/>
  <c r="V2502" i="2"/>
  <c r="T2502" i="2"/>
  <c r="Q2502" i="2"/>
  <c r="R2502" i="2" s="1"/>
  <c r="O2502" i="2"/>
  <c r="P2502" i="2" s="1"/>
  <c r="X2501" i="2"/>
  <c r="V2501" i="2"/>
  <c r="T2501" i="2"/>
  <c r="Q2501" i="2"/>
  <c r="R2501" i="2" s="1"/>
  <c r="O2501" i="2"/>
  <c r="P2501" i="2" s="1"/>
  <c r="X2500" i="2"/>
  <c r="V2500" i="2"/>
  <c r="T2500" i="2"/>
  <c r="Q2500" i="2"/>
  <c r="R2500" i="2" s="1"/>
  <c r="O2500" i="2"/>
  <c r="P2500" i="2" s="1"/>
  <c r="X2499" i="2"/>
  <c r="V2499" i="2"/>
  <c r="T2499" i="2"/>
  <c r="Q2499" i="2"/>
  <c r="R2499" i="2" s="1"/>
  <c r="O2499" i="2"/>
  <c r="P2499" i="2" s="1"/>
  <c r="X2498" i="2"/>
  <c r="V2498" i="2"/>
  <c r="T2498" i="2"/>
  <c r="Q2498" i="2"/>
  <c r="R2498" i="2" s="1"/>
  <c r="O2498" i="2"/>
  <c r="P2498" i="2" s="1"/>
  <c r="X2497" i="2"/>
  <c r="V2497" i="2"/>
  <c r="T2497" i="2"/>
  <c r="Q2497" i="2"/>
  <c r="R2497" i="2" s="1"/>
  <c r="O2497" i="2"/>
  <c r="P2497" i="2" s="1"/>
  <c r="X2496" i="2"/>
  <c r="V2496" i="2"/>
  <c r="T2496" i="2"/>
  <c r="Q2496" i="2"/>
  <c r="R2496" i="2" s="1"/>
  <c r="O2496" i="2"/>
  <c r="P2496" i="2" s="1"/>
  <c r="X2495" i="2"/>
  <c r="V2495" i="2"/>
  <c r="T2495" i="2"/>
  <c r="Q2495" i="2"/>
  <c r="R2495" i="2" s="1"/>
  <c r="O2495" i="2"/>
  <c r="P2495" i="2" s="1"/>
  <c r="X2494" i="2"/>
  <c r="V2494" i="2"/>
  <c r="T2494" i="2"/>
  <c r="Q2494" i="2"/>
  <c r="R2494" i="2" s="1"/>
  <c r="O2494" i="2"/>
  <c r="P2494" i="2" s="1"/>
  <c r="X2493" i="2"/>
  <c r="V2493" i="2"/>
  <c r="T2493" i="2"/>
  <c r="Q2493" i="2"/>
  <c r="R2493" i="2" s="1"/>
  <c r="O2493" i="2"/>
  <c r="P2493" i="2" s="1"/>
  <c r="X2492" i="2"/>
  <c r="V2492" i="2"/>
  <c r="T2492" i="2"/>
  <c r="Q2492" i="2"/>
  <c r="R2492" i="2" s="1"/>
  <c r="O2492" i="2"/>
  <c r="P2492" i="2" s="1"/>
  <c r="X2491" i="2"/>
  <c r="V2491" i="2"/>
  <c r="T2491" i="2"/>
  <c r="Q2491" i="2"/>
  <c r="R2491" i="2" s="1"/>
  <c r="O2491" i="2"/>
  <c r="P2491" i="2" s="1"/>
  <c r="X2490" i="2"/>
  <c r="V2490" i="2"/>
  <c r="T2490" i="2"/>
  <c r="Q2490" i="2"/>
  <c r="R2490" i="2" s="1"/>
  <c r="O2490" i="2"/>
  <c r="P2490" i="2" s="1"/>
  <c r="X2489" i="2"/>
  <c r="V2489" i="2"/>
  <c r="T2489" i="2"/>
  <c r="Q2489" i="2"/>
  <c r="R2489" i="2" s="1"/>
  <c r="O2489" i="2"/>
  <c r="P2489" i="2" s="1"/>
  <c r="X2488" i="2"/>
  <c r="V2488" i="2"/>
  <c r="T2488" i="2"/>
  <c r="Q2488" i="2"/>
  <c r="R2488" i="2" s="1"/>
  <c r="O2488" i="2"/>
  <c r="P2488" i="2" s="1"/>
  <c r="X2487" i="2"/>
  <c r="V2487" i="2"/>
  <c r="T2487" i="2"/>
  <c r="Q2487" i="2"/>
  <c r="R2487" i="2" s="1"/>
  <c r="O2487" i="2"/>
  <c r="P2487" i="2" s="1"/>
  <c r="X2486" i="2"/>
  <c r="V2486" i="2"/>
  <c r="T2486" i="2"/>
  <c r="Q2486" i="2"/>
  <c r="R2486" i="2" s="1"/>
  <c r="O2486" i="2"/>
  <c r="P2486" i="2" s="1"/>
  <c r="X2485" i="2"/>
  <c r="V2485" i="2"/>
  <c r="T2485" i="2"/>
  <c r="Q2485" i="2"/>
  <c r="R2485" i="2" s="1"/>
  <c r="O2485" i="2"/>
  <c r="P2485" i="2" s="1"/>
  <c r="X2484" i="2"/>
  <c r="V2484" i="2"/>
  <c r="T2484" i="2"/>
  <c r="Q2484" i="2"/>
  <c r="R2484" i="2" s="1"/>
  <c r="O2484" i="2"/>
  <c r="P2484" i="2" s="1"/>
  <c r="X2483" i="2"/>
  <c r="V2483" i="2"/>
  <c r="T2483" i="2"/>
  <c r="Q2483" i="2"/>
  <c r="R2483" i="2" s="1"/>
  <c r="O2483" i="2"/>
  <c r="P2483" i="2" s="1"/>
  <c r="X2482" i="2"/>
  <c r="V2482" i="2"/>
  <c r="T2482" i="2"/>
  <c r="Q2482" i="2"/>
  <c r="R2482" i="2" s="1"/>
  <c r="O2482" i="2"/>
  <c r="P2482" i="2" s="1"/>
  <c r="X2481" i="2"/>
  <c r="V2481" i="2"/>
  <c r="T2481" i="2"/>
  <c r="Q2481" i="2"/>
  <c r="R2481" i="2" s="1"/>
  <c r="O2481" i="2"/>
  <c r="P2481" i="2" s="1"/>
  <c r="X2480" i="2"/>
  <c r="V2480" i="2"/>
  <c r="T2480" i="2"/>
  <c r="Q2480" i="2"/>
  <c r="R2480" i="2" s="1"/>
  <c r="O2480" i="2"/>
  <c r="P2480" i="2" s="1"/>
  <c r="X2479" i="2"/>
  <c r="V2479" i="2"/>
  <c r="T2479" i="2"/>
  <c r="Q2479" i="2"/>
  <c r="R2479" i="2" s="1"/>
  <c r="O2479" i="2"/>
  <c r="P2479" i="2" s="1"/>
  <c r="X2478" i="2"/>
  <c r="V2478" i="2"/>
  <c r="T2478" i="2"/>
  <c r="Q2478" i="2"/>
  <c r="R2478" i="2" s="1"/>
  <c r="O2478" i="2"/>
  <c r="P2478" i="2" s="1"/>
  <c r="X2477" i="2"/>
  <c r="V2477" i="2"/>
  <c r="T2477" i="2"/>
  <c r="Q2477" i="2"/>
  <c r="R2477" i="2" s="1"/>
  <c r="O2477" i="2"/>
  <c r="P2477" i="2" s="1"/>
  <c r="X2476" i="2"/>
  <c r="V2476" i="2"/>
  <c r="T2476" i="2"/>
  <c r="Q2476" i="2"/>
  <c r="R2476" i="2" s="1"/>
  <c r="O2476" i="2"/>
  <c r="P2476" i="2" s="1"/>
  <c r="X2475" i="2"/>
  <c r="V2475" i="2"/>
  <c r="T2475" i="2"/>
  <c r="Q2475" i="2"/>
  <c r="R2475" i="2" s="1"/>
  <c r="O2475" i="2"/>
  <c r="P2475" i="2" s="1"/>
  <c r="X2474" i="2"/>
  <c r="V2474" i="2"/>
  <c r="T2474" i="2"/>
  <c r="Q2474" i="2"/>
  <c r="R2474" i="2" s="1"/>
  <c r="O2474" i="2"/>
  <c r="P2474" i="2" s="1"/>
  <c r="X2473" i="2"/>
  <c r="V2473" i="2"/>
  <c r="T2473" i="2"/>
  <c r="Q2473" i="2"/>
  <c r="R2473" i="2" s="1"/>
  <c r="O2473" i="2"/>
  <c r="P2473" i="2" s="1"/>
  <c r="X2472" i="2"/>
  <c r="V2472" i="2"/>
  <c r="T2472" i="2"/>
  <c r="Q2472" i="2"/>
  <c r="R2472" i="2" s="1"/>
  <c r="O2472" i="2"/>
  <c r="P2472" i="2" s="1"/>
  <c r="X2471" i="2"/>
  <c r="V2471" i="2"/>
  <c r="T2471" i="2"/>
  <c r="Q2471" i="2"/>
  <c r="R2471" i="2" s="1"/>
  <c r="O2471" i="2"/>
  <c r="P2471" i="2" s="1"/>
  <c r="X2470" i="2"/>
  <c r="V2470" i="2"/>
  <c r="T2470" i="2"/>
  <c r="Q2470" i="2"/>
  <c r="R2470" i="2" s="1"/>
  <c r="O2470" i="2"/>
  <c r="P2470" i="2" s="1"/>
  <c r="X2469" i="2"/>
  <c r="V2469" i="2"/>
  <c r="T2469" i="2"/>
  <c r="Q2469" i="2"/>
  <c r="R2469" i="2" s="1"/>
  <c r="O2469" i="2"/>
  <c r="P2469" i="2" s="1"/>
  <c r="X2468" i="2"/>
  <c r="V2468" i="2"/>
  <c r="T2468" i="2"/>
  <c r="Q2468" i="2"/>
  <c r="R2468" i="2" s="1"/>
  <c r="O2468" i="2"/>
  <c r="P2468" i="2" s="1"/>
  <c r="X2467" i="2"/>
  <c r="V2467" i="2"/>
  <c r="T2467" i="2"/>
  <c r="Q2467" i="2"/>
  <c r="R2467" i="2" s="1"/>
  <c r="O2467" i="2"/>
  <c r="P2467" i="2" s="1"/>
  <c r="X2466" i="2"/>
  <c r="V2466" i="2"/>
  <c r="T2466" i="2"/>
  <c r="Q2466" i="2"/>
  <c r="R2466" i="2" s="1"/>
  <c r="O2466" i="2"/>
  <c r="P2466" i="2" s="1"/>
  <c r="X2465" i="2"/>
  <c r="V2465" i="2"/>
  <c r="T2465" i="2"/>
  <c r="Q2465" i="2"/>
  <c r="R2465" i="2" s="1"/>
  <c r="O2465" i="2"/>
  <c r="P2465" i="2" s="1"/>
  <c r="X2464" i="2"/>
  <c r="V2464" i="2"/>
  <c r="T2464" i="2"/>
  <c r="Q2464" i="2"/>
  <c r="R2464" i="2" s="1"/>
  <c r="O2464" i="2"/>
  <c r="P2464" i="2" s="1"/>
  <c r="X2463" i="2"/>
  <c r="V2463" i="2"/>
  <c r="T2463" i="2"/>
  <c r="Q2463" i="2"/>
  <c r="R2463" i="2" s="1"/>
  <c r="O2463" i="2"/>
  <c r="P2463" i="2" s="1"/>
  <c r="X2462" i="2"/>
  <c r="V2462" i="2"/>
  <c r="T2462" i="2"/>
  <c r="Q2462" i="2"/>
  <c r="R2462" i="2" s="1"/>
  <c r="O2462" i="2"/>
  <c r="P2462" i="2" s="1"/>
  <c r="X2461" i="2"/>
  <c r="V2461" i="2"/>
  <c r="T2461" i="2"/>
  <c r="Q2461" i="2"/>
  <c r="R2461" i="2" s="1"/>
  <c r="O2461" i="2"/>
  <c r="P2461" i="2" s="1"/>
  <c r="X2460" i="2"/>
  <c r="V2460" i="2"/>
  <c r="T2460" i="2"/>
  <c r="Q2460" i="2"/>
  <c r="R2460" i="2" s="1"/>
  <c r="O2460" i="2"/>
  <c r="P2460" i="2" s="1"/>
  <c r="X2459" i="2"/>
  <c r="V2459" i="2"/>
  <c r="T2459" i="2"/>
  <c r="Q2459" i="2"/>
  <c r="R2459" i="2" s="1"/>
  <c r="O2459" i="2"/>
  <c r="P2459" i="2" s="1"/>
  <c r="X2458" i="2"/>
  <c r="V2458" i="2"/>
  <c r="T2458" i="2"/>
  <c r="Q2458" i="2"/>
  <c r="R2458" i="2" s="1"/>
  <c r="O2458" i="2"/>
  <c r="P2458" i="2" s="1"/>
  <c r="X2457" i="2"/>
  <c r="V2457" i="2"/>
  <c r="T2457" i="2"/>
  <c r="Q2457" i="2"/>
  <c r="R2457" i="2" s="1"/>
  <c r="O2457" i="2"/>
  <c r="P2457" i="2" s="1"/>
  <c r="X2456" i="2"/>
  <c r="V2456" i="2"/>
  <c r="T2456" i="2"/>
  <c r="Q2456" i="2"/>
  <c r="R2456" i="2" s="1"/>
  <c r="O2456" i="2"/>
  <c r="P2456" i="2" s="1"/>
  <c r="X2455" i="2"/>
  <c r="V2455" i="2"/>
  <c r="T2455" i="2"/>
  <c r="Q2455" i="2"/>
  <c r="R2455" i="2" s="1"/>
  <c r="O2455" i="2"/>
  <c r="P2455" i="2" s="1"/>
  <c r="X2454" i="2"/>
  <c r="V2454" i="2"/>
  <c r="T2454" i="2"/>
  <c r="Q2454" i="2"/>
  <c r="R2454" i="2" s="1"/>
  <c r="O2454" i="2"/>
  <c r="P2454" i="2" s="1"/>
  <c r="X2453" i="2"/>
  <c r="V2453" i="2"/>
  <c r="T2453" i="2"/>
  <c r="Q2453" i="2"/>
  <c r="R2453" i="2" s="1"/>
  <c r="O2453" i="2"/>
  <c r="P2453" i="2" s="1"/>
  <c r="X2452" i="2"/>
  <c r="V2452" i="2"/>
  <c r="T2452" i="2"/>
  <c r="Q2452" i="2"/>
  <c r="R2452" i="2" s="1"/>
  <c r="O2452" i="2"/>
  <c r="P2452" i="2" s="1"/>
  <c r="X2451" i="2"/>
  <c r="V2451" i="2"/>
  <c r="T2451" i="2"/>
  <c r="Q2451" i="2"/>
  <c r="R2451" i="2" s="1"/>
  <c r="O2451" i="2"/>
  <c r="P2451" i="2" s="1"/>
  <c r="X2450" i="2"/>
  <c r="V2450" i="2"/>
  <c r="T2450" i="2"/>
  <c r="Q2450" i="2"/>
  <c r="R2450" i="2" s="1"/>
  <c r="O2450" i="2"/>
  <c r="P2450" i="2" s="1"/>
  <c r="X2449" i="2"/>
  <c r="V2449" i="2"/>
  <c r="T2449" i="2"/>
  <c r="Q2449" i="2"/>
  <c r="R2449" i="2" s="1"/>
  <c r="O2449" i="2"/>
  <c r="P2449" i="2" s="1"/>
  <c r="X2448" i="2"/>
  <c r="V2448" i="2"/>
  <c r="T2448" i="2"/>
  <c r="Q2448" i="2"/>
  <c r="R2448" i="2" s="1"/>
  <c r="O2448" i="2"/>
  <c r="P2448" i="2" s="1"/>
  <c r="X2447" i="2"/>
  <c r="V2447" i="2"/>
  <c r="T2447" i="2"/>
  <c r="Q2447" i="2"/>
  <c r="R2447" i="2" s="1"/>
  <c r="O2447" i="2"/>
  <c r="P2447" i="2" s="1"/>
  <c r="X2446" i="2"/>
  <c r="V2446" i="2"/>
  <c r="T2446" i="2"/>
  <c r="Q2446" i="2"/>
  <c r="R2446" i="2" s="1"/>
  <c r="O2446" i="2"/>
  <c r="P2446" i="2" s="1"/>
  <c r="X2445" i="2"/>
  <c r="V2445" i="2"/>
  <c r="T2445" i="2"/>
  <c r="Q2445" i="2"/>
  <c r="R2445" i="2" s="1"/>
  <c r="O2445" i="2"/>
  <c r="P2445" i="2" s="1"/>
  <c r="X2444" i="2"/>
  <c r="V2444" i="2"/>
  <c r="T2444" i="2"/>
  <c r="Q2444" i="2"/>
  <c r="R2444" i="2" s="1"/>
  <c r="O2444" i="2"/>
  <c r="P2444" i="2" s="1"/>
  <c r="X2443" i="2"/>
  <c r="V2443" i="2"/>
  <c r="T2443" i="2"/>
  <c r="Q2443" i="2"/>
  <c r="R2443" i="2" s="1"/>
  <c r="O2443" i="2"/>
  <c r="P2443" i="2" s="1"/>
  <c r="X2442" i="2"/>
  <c r="V2442" i="2"/>
  <c r="T2442" i="2"/>
  <c r="Q2442" i="2"/>
  <c r="R2442" i="2" s="1"/>
  <c r="O2442" i="2"/>
  <c r="P2442" i="2" s="1"/>
  <c r="X2441" i="2"/>
  <c r="V2441" i="2"/>
  <c r="T2441" i="2"/>
  <c r="Q2441" i="2"/>
  <c r="R2441" i="2" s="1"/>
  <c r="O2441" i="2"/>
  <c r="P2441" i="2" s="1"/>
  <c r="X2440" i="2"/>
  <c r="V2440" i="2"/>
  <c r="T2440" i="2"/>
  <c r="Q2440" i="2"/>
  <c r="R2440" i="2" s="1"/>
  <c r="O2440" i="2"/>
  <c r="P2440" i="2" s="1"/>
  <c r="X2439" i="2"/>
  <c r="V2439" i="2"/>
  <c r="T2439" i="2"/>
  <c r="Q2439" i="2"/>
  <c r="R2439" i="2" s="1"/>
  <c r="O2439" i="2"/>
  <c r="P2439" i="2" s="1"/>
  <c r="X2438" i="2"/>
  <c r="V2438" i="2"/>
  <c r="T2438" i="2"/>
  <c r="Q2438" i="2"/>
  <c r="R2438" i="2" s="1"/>
  <c r="O2438" i="2"/>
  <c r="P2438" i="2" s="1"/>
  <c r="X2437" i="2"/>
  <c r="V2437" i="2"/>
  <c r="T2437" i="2"/>
  <c r="Q2437" i="2"/>
  <c r="R2437" i="2" s="1"/>
  <c r="O2437" i="2"/>
  <c r="P2437" i="2" s="1"/>
  <c r="X2436" i="2"/>
  <c r="V2436" i="2"/>
  <c r="T2436" i="2"/>
  <c r="Q2436" i="2"/>
  <c r="R2436" i="2" s="1"/>
  <c r="O2436" i="2"/>
  <c r="P2436" i="2" s="1"/>
  <c r="X2435" i="2"/>
  <c r="V2435" i="2"/>
  <c r="T2435" i="2"/>
  <c r="Q2435" i="2"/>
  <c r="R2435" i="2" s="1"/>
  <c r="O2435" i="2"/>
  <c r="P2435" i="2" s="1"/>
  <c r="X2434" i="2"/>
  <c r="V2434" i="2"/>
  <c r="T2434" i="2"/>
  <c r="Q2434" i="2"/>
  <c r="R2434" i="2" s="1"/>
  <c r="O2434" i="2"/>
  <c r="P2434" i="2" s="1"/>
  <c r="X2433" i="2"/>
  <c r="V2433" i="2"/>
  <c r="T2433" i="2"/>
  <c r="Q2433" i="2"/>
  <c r="R2433" i="2" s="1"/>
  <c r="O2433" i="2"/>
  <c r="P2433" i="2" s="1"/>
  <c r="X2432" i="2"/>
  <c r="V2432" i="2"/>
  <c r="T2432" i="2"/>
  <c r="Q2432" i="2"/>
  <c r="R2432" i="2" s="1"/>
  <c r="O2432" i="2"/>
  <c r="P2432" i="2" s="1"/>
  <c r="X2431" i="2"/>
  <c r="V2431" i="2"/>
  <c r="T2431" i="2"/>
  <c r="Q2431" i="2"/>
  <c r="R2431" i="2" s="1"/>
  <c r="O2431" i="2"/>
  <c r="P2431" i="2" s="1"/>
  <c r="X2430" i="2"/>
  <c r="V2430" i="2"/>
  <c r="T2430" i="2"/>
  <c r="Q2430" i="2"/>
  <c r="R2430" i="2" s="1"/>
  <c r="O2430" i="2"/>
  <c r="P2430" i="2" s="1"/>
  <c r="X2429" i="2"/>
  <c r="V2429" i="2"/>
  <c r="T2429" i="2"/>
  <c r="Q2429" i="2"/>
  <c r="R2429" i="2" s="1"/>
  <c r="O2429" i="2"/>
  <c r="P2429" i="2" s="1"/>
  <c r="X2428" i="2"/>
  <c r="V2428" i="2"/>
  <c r="T2428" i="2"/>
  <c r="Q2428" i="2"/>
  <c r="R2428" i="2" s="1"/>
  <c r="O2428" i="2"/>
  <c r="P2428" i="2" s="1"/>
  <c r="X2427" i="2"/>
  <c r="V2427" i="2"/>
  <c r="T2427" i="2"/>
  <c r="Q2427" i="2"/>
  <c r="R2427" i="2" s="1"/>
  <c r="O2427" i="2"/>
  <c r="P2427" i="2" s="1"/>
  <c r="X2426" i="2"/>
  <c r="V2426" i="2"/>
  <c r="T2426" i="2"/>
  <c r="Q2426" i="2"/>
  <c r="R2426" i="2" s="1"/>
  <c r="O2426" i="2"/>
  <c r="P2426" i="2" s="1"/>
  <c r="X2425" i="2"/>
  <c r="V2425" i="2"/>
  <c r="T2425" i="2"/>
  <c r="Q2425" i="2"/>
  <c r="R2425" i="2" s="1"/>
  <c r="O2425" i="2"/>
  <c r="P2425" i="2" s="1"/>
  <c r="X2424" i="2"/>
  <c r="V2424" i="2"/>
  <c r="T2424" i="2"/>
  <c r="Q2424" i="2"/>
  <c r="R2424" i="2" s="1"/>
  <c r="O2424" i="2"/>
  <c r="P2424" i="2" s="1"/>
  <c r="X2423" i="2"/>
  <c r="V2423" i="2"/>
  <c r="T2423" i="2"/>
  <c r="Q2423" i="2"/>
  <c r="R2423" i="2" s="1"/>
  <c r="O2423" i="2"/>
  <c r="P2423" i="2" s="1"/>
  <c r="X2422" i="2"/>
  <c r="V2422" i="2"/>
  <c r="T2422" i="2"/>
  <c r="Q2422" i="2"/>
  <c r="R2422" i="2" s="1"/>
  <c r="O2422" i="2"/>
  <c r="P2422" i="2" s="1"/>
  <c r="X2421" i="2"/>
  <c r="V2421" i="2"/>
  <c r="T2421" i="2"/>
  <c r="Q2421" i="2"/>
  <c r="R2421" i="2" s="1"/>
  <c r="O2421" i="2"/>
  <c r="P2421" i="2" s="1"/>
  <c r="X2420" i="2"/>
  <c r="V2420" i="2"/>
  <c r="T2420" i="2"/>
  <c r="Q2420" i="2"/>
  <c r="R2420" i="2" s="1"/>
  <c r="O2420" i="2"/>
  <c r="P2420" i="2" s="1"/>
  <c r="X2419" i="2"/>
  <c r="V2419" i="2"/>
  <c r="T2419" i="2"/>
  <c r="Q2419" i="2"/>
  <c r="R2419" i="2" s="1"/>
  <c r="O2419" i="2"/>
  <c r="P2419" i="2" s="1"/>
  <c r="X2418" i="2"/>
  <c r="V2418" i="2"/>
  <c r="T2418" i="2"/>
  <c r="Q2418" i="2"/>
  <c r="R2418" i="2" s="1"/>
  <c r="O2418" i="2"/>
  <c r="P2418" i="2" s="1"/>
  <c r="X2417" i="2"/>
  <c r="V2417" i="2"/>
  <c r="T2417" i="2"/>
  <c r="Q2417" i="2"/>
  <c r="R2417" i="2" s="1"/>
  <c r="O2417" i="2"/>
  <c r="P2417" i="2" s="1"/>
  <c r="X2416" i="2"/>
  <c r="V2416" i="2"/>
  <c r="T2416" i="2"/>
  <c r="Q2416" i="2"/>
  <c r="R2416" i="2" s="1"/>
  <c r="O2416" i="2"/>
  <c r="P2416" i="2" s="1"/>
  <c r="X2415" i="2"/>
  <c r="V2415" i="2"/>
  <c r="T2415" i="2"/>
  <c r="Q2415" i="2"/>
  <c r="R2415" i="2" s="1"/>
  <c r="O2415" i="2"/>
  <c r="P2415" i="2" s="1"/>
  <c r="X2414" i="2"/>
  <c r="V2414" i="2"/>
  <c r="T2414" i="2"/>
  <c r="Q2414" i="2"/>
  <c r="R2414" i="2" s="1"/>
  <c r="O2414" i="2"/>
  <c r="P2414" i="2" s="1"/>
  <c r="X2413" i="2"/>
  <c r="V2413" i="2"/>
  <c r="T2413" i="2"/>
  <c r="Q2413" i="2"/>
  <c r="R2413" i="2" s="1"/>
  <c r="O2413" i="2"/>
  <c r="P2413" i="2" s="1"/>
  <c r="X2412" i="2"/>
  <c r="V2412" i="2"/>
  <c r="T2412" i="2"/>
  <c r="Q2412" i="2"/>
  <c r="R2412" i="2" s="1"/>
  <c r="O2412" i="2"/>
  <c r="P2412" i="2" s="1"/>
  <c r="X2411" i="2"/>
  <c r="V2411" i="2"/>
  <c r="T2411" i="2"/>
  <c r="Q2411" i="2"/>
  <c r="R2411" i="2" s="1"/>
  <c r="O2411" i="2"/>
  <c r="P2411" i="2" s="1"/>
  <c r="X2410" i="2"/>
  <c r="V2410" i="2"/>
  <c r="T2410" i="2"/>
  <c r="Q2410" i="2"/>
  <c r="R2410" i="2" s="1"/>
  <c r="O2410" i="2"/>
  <c r="P2410" i="2" s="1"/>
  <c r="X2409" i="2"/>
  <c r="V2409" i="2"/>
  <c r="T2409" i="2"/>
  <c r="Q2409" i="2"/>
  <c r="R2409" i="2" s="1"/>
  <c r="O2409" i="2"/>
  <c r="P2409" i="2" s="1"/>
  <c r="X2408" i="2"/>
  <c r="V2408" i="2"/>
  <c r="T2408" i="2"/>
  <c r="Q2408" i="2"/>
  <c r="R2408" i="2" s="1"/>
  <c r="O2408" i="2"/>
  <c r="P2408" i="2" s="1"/>
  <c r="X2407" i="2"/>
  <c r="V2407" i="2"/>
  <c r="T2407" i="2"/>
  <c r="Q2407" i="2"/>
  <c r="R2407" i="2" s="1"/>
  <c r="O2407" i="2"/>
  <c r="P2407" i="2" s="1"/>
  <c r="X2406" i="2"/>
  <c r="V2406" i="2"/>
  <c r="T2406" i="2"/>
  <c r="Q2406" i="2"/>
  <c r="R2406" i="2" s="1"/>
  <c r="O2406" i="2"/>
  <c r="P2406" i="2" s="1"/>
  <c r="X2405" i="2"/>
  <c r="V2405" i="2"/>
  <c r="T2405" i="2"/>
  <c r="Q2405" i="2"/>
  <c r="R2405" i="2" s="1"/>
  <c r="O2405" i="2"/>
  <c r="P2405" i="2" s="1"/>
  <c r="X2404" i="2"/>
  <c r="V2404" i="2"/>
  <c r="T2404" i="2"/>
  <c r="Q2404" i="2"/>
  <c r="R2404" i="2" s="1"/>
  <c r="O2404" i="2"/>
  <c r="P2404" i="2" s="1"/>
  <c r="X2403" i="2"/>
  <c r="V2403" i="2"/>
  <c r="T2403" i="2"/>
  <c r="Q2403" i="2"/>
  <c r="R2403" i="2" s="1"/>
  <c r="O2403" i="2"/>
  <c r="P2403" i="2" s="1"/>
  <c r="X2402" i="2"/>
  <c r="V2402" i="2"/>
  <c r="T2402" i="2"/>
  <c r="Q2402" i="2"/>
  <c r="R2402" i="2" s="1"/>
  <c r="O2402" i="2"/>
  <c r="P2402" i="2" s="1"/>
  <c r="X2401" i="2"/>
  <c r="V2401" i="2"/>
  <c r="T2401" i="2"/>
  <c r="Q2401" i="2"/>
  <c r="R2401" i="2" s="1"/>
  <c r="O2401" i="2"/>
  <c r="P2401" i="2" s="1"/>
  <c r="X2400" i="2"/>
  <c r="V2400" i="2"/>
  <c r="T2400" i="2"/>
  <c r="Q2400" i="2"/>
  <c r="R2400" i="2" s="1"/>
  <c r="O2400" i="2"/>
  <c r="P2400" i="2" s="1"/>
  <c r="X2399" i="2"/>
  <c r="V2399" i="2"/>
  <c r="T2399" i="2"/>
  <c r="Q2399" i="2"/>
  <c r="R2399" i="2" s="1"/>
  <c r="O2399" i="2"/>
  <c r="P2399" i="2" s="1"/>
  <c r="X2398" i="2"/>
  <c r="V2398" i="2"/>
  <c r="T2398" i="2"/>
  <c r="Q2398" i="2"/>
  <c r="R2398" i="2" s="1"/>
  <c r="O2398" i="2"/>
  <c r="P2398" i="2" s="1"/>
  <c r="X2397" i="2"/>
  <c r="V2397" i="2"/>
  <c r="T2397" i="2"/>
  <c r="Q2397" i="2"/>
  <c r="R2397" i="2" s="1"/>
  <c r="O2397" i="2"/>
  <c r="P2397" i="2" s="1"/>
  <c r="X2396" i="2"/>
  <c r="V2396" i="2"/>
  <c r="T2396" i="2"/>
  <c r="Q2396" i="2"/>
  <c r="R2396" i="2" s="1"/>
  <c r="O2396" i="2"/>
  <c r="P2396" i="2" s="1"/>
  <c r="X2395" i="2"/>
  <c r="V2395" i="2"/>
  <c r="T2395" i="2"/>
  <c r="Q2395" i="2"/>
  <c r="R2395" i="2" s="1"/>
  <c r="O2395" i="2"/>
  <c r="P2395" i="2" s="1"/>
  <c r="X2394" i="2"/>
  <c r="V2394" i="2"/>
  <c r="T2394" i="2"/>
  <c r="Q2394" i="2"/>
  <c r="R2394" i="2" s="1"/>
  <c r="O2394" i="2"/>
  <c r="P2394" i="2" s="1"/>
  <c r="X2393" i="2"/>
  <c r="V2393" i="2"/>
  <c r="T2393" i="2"/>
  <c r="Q2393" i="2"/>
  <c r="R2393" i="2" s="1"/>
  <c r="O2393" i="2"/>
  <c r="P2393" i="2" s="1"/>
  <c r="X2392" i="2"/>
  <c r="V2392" i="2"/>
  <c r="T2392" i="2"/>
  <c r="Q2392" i="2"/>
  <c r="R2392" i="2" s="1"/>
  <c r="O2392" i="2"/>
  <c r="P2392" i="2" s="1"/>
  <c r="X2391" i="2"/>
  <c r="V2391" i="2"/>
  <c r="T2391" i="2"/>
  <c r="Q2391" i="2"/>
  <c r="R2391" i="2" s="1"/>
  <c r="O2391" i="2"/>
  <c r="P2391" i="2" s="1"/>
  <c r="X2390" i="2"/>
  <c r="V2390" i="2"/>
  <c r="T2390" i="2"/>
  <c r="Q2390" i="2"/>
  <c r="R2390" i="2" s="1"/>
  <c r="O2390" i="2"/>
  <c r="P2390" i="2" s="1"/>
  <c r="X2389" i="2"/>
  <c r="V2389" i="2"/>
  <c r="T2389" i="2"/>
  <c r="Q2389" i="2"/>
  <c r="R2389" i="2" s="1"/>
  <c r="O2389" i="2"/>
  <c r="P2389" i="2" s="1"/>
  <c r="X2388" i="2"/>
  <c r="V2388" i="2"/>
  <c r="T2388" i="2"/>
  <c r="Q2388" i="2"/>
  <c r="R2388" i="2" s="1"/>
  <c r="O2388" i="2"/>
  <c r="P2388" i="2" s="1"/>
  <c r="X2387" i="2"/>
  <c r="V2387" i="2"/>
  <c r="T2387" i="2"/>
  <c r="Q2387" i="2"/>
  <c r="R2387" i="2" s="1"/>
  <c r="O2387" i="2"/>
  <c r="P2387" i="2" s="1"/>
  <c r="X2386" i="2"/>
  <c r="V2386" i="2"/>
  <c r="T2386" i="2"/>
  <c r="Q2386" i="2"/>
  <c r="R2386" i="2" s="1"/>
  <c r="O2386" i="2"/>
  <c r="P2386" i="2" s="1"/>
  <c r="X2385" i="2"/>
  <c r="V2385" i="2"/>
  <c r="T2385" i="2"/>
  <c r="Q2385" i="2"/>
  <c r="R2385" i="2" s="1"/>
  <c r="O2385" i="2"/>
  <c r="P2385" i="2" s="1"/>
  <c r="X2384" i="2"/>
  <c r="V2384" i="2"/>
  <c r="T2384" i="2"/>
  <c r="Q2384" i="2"/>
  <c r="R2384" i="2" s="1"/>
  <c r="O2384" i="2"/>
  <c r="P2384" i="2" s="1"/>
  <c r="X2383" i="2"/>
  <c r="V2383" i="2"/>
  <c r="T2383" i="2"/>
  <c r="Q2383" i="2"/>
  <c r="R2383" i="2" s="1"/>
  <c r="O2383" i="2"/>
  <c r="P2383" i="2" s="1"/>
  <c r="X2382" i="2"/>
  <c r="V2382" i="2"/>
  <c r="T2382" i="2"/>
  <c r="Q2382" i="2"/>
  <c r="R2382" i="2" s="1"/>
  <c r="O2382" i="2"/>
  <c r="P2382" i="2" s="1"/>
  <c r="X2381" i="2"/>
  <c r="V2381" i="2"/>
  <c r="T2381" i="2"/>
  <c r="Q2381" i="2"/>
  <c r="R2381" i="2" s="1"/>
  <c r="O2381" i="2"/>
  <c r="P2381" i="2" s="1"/>
  <c r="X2380" i="2"/>
  <c r="V2380" i="2"/>
  <c r="T2380" i="2"/>
  <c r="Q2380" i="2"/>
  <c r="R2380" i="2" s="1"/>
  <c r="O2380" i="2"/>
  <c r="P2380" i="2" s="1"/>
  <c r="X2379" i="2"/>
  <c r="V2379" i="2"/>
  <c r="T2379" i="2"/>
  <c r="Q2379" i="2"/>
  <c r="R2379" i="2" s="1"/>
  <c r="O2379" i="2"/>
  <c r="P2379" i="2" s="1"/>
  <c r="X2378" i="2"/>
  <c r="V2378" i="2"/>
  <c r="T2378" i="2"/>
  <c r="Q2378" i="2"/>
  <c r="R2378" i="2" s="1"/>
  <c r="O2378" i="2"/>
  <c r="P2378" i="2" s="1"/>
  <c r="X2377" i="2"/>
  <c r="V2377" i="2"/>
  <c r="T2377" i="2"/>
  <c r="Q2377" i="2"/>
  <c r="R2377" i="2" s="1"/>
  <c r="O2377" i="2"/>
  <c r="P2377" i="2" s="1"/>
  <c r="X2376" i="2"/>
  <c r="V2376" i="2"/>
  <c r="T2376" i="2"/>
  <c r="Q2376" i="2"/>
  <c r="R2376" i="2" s="1"/>
  <c r="O2376" i="2"/>
  <c r="P2376" i="2" s="1"/>
  <c r="X2375" i="2"/>
  <c r="V2375" i="2"/>
  <c r="T2375" i="2"/>
  <c r="Q2375" i="2"/>
  <c r="R2375" i="2" s="1"/>
  <c r="O2375" i="2"/>
  <c r="P2375" i="2" s="1"/>
  <c r="X2374" i="2"/>
  <c r="V2374" i="2"/>
  <c r="T2374" i="2"/>
  <c r="Q2374" i="2"/>
  <c r="R2374" i="2" s="1"/>
  <c r="O2374" i="2"/>
  <c r="P2374" i="2" s="1"/>
  <c r="X2373" i="2"/>
  <c r="V2373" i="2"/>
  <c r="T2373" i="2"/>
  <c r="Q2373" i="2"/>
  <c r="R2373" i="2" s="1"/>
  <c r="O2373" i="2"/>
  <c r="P2373" i="2" s="1"/>
  <c r="X2372" i="2"/>
  <c r="V2372" i="2"/>
  <c r="T2372" i="2"/>
  <c r="Q2372" i="2"/>
  <c r="R2372" i="2" s="1"/>
  <c r="O2372" i="2"/>
  <c r="P2372" i="2" s="1"/>
  <c r="X2371" i="2"/>
  <c r="V2371" i="2"/>
  <c r="T2371" i="2"/>
  <c r="Q2371" i="2"/>
  <c r="R2371" i="2" s="1"/>
  <c r="O2371" i="2"/>
  <c r="P2371" i="2" s="1"/>
  <c r="X2370" i="2"/>
  <c r="V2370" i="2"/>
  <c r="T2370" i="2"/>
  <c r="Q2370" i="2"/>
  <c r="R2370" i="2" s="1"/>
  <c r="O2370" i="2"/>
  <c r="P2370" i="2" s="1"/>
  <c r="X2369" i="2"/>
  <c r="V2369" i="2"/>
  <c r="T2369" i="2"/>
  <c r="Q2369" i="2"/>
  <c r="R2369" i="2" s="1"/>
  <c r="O2369" i="2"/>
  <c r="P2369" i="2" s="1"/>
  <c r="X2368" i="2"/>
  <c r="V2368" i="2"/>
  <c r="T2368" i="2"/>
  <c r="Q2368" i="2"/>
  <c r="R2368" i="2" s="1"/>
  <c r="O2368" i="2"/>
  <c r="P2368" i="2" s="1"/>
  <c r="X2367" i="2"/>
  <c r="V2367" i="2"/>
  <c r="T2367" i="2"/>
  <c r="Q2367" i="2"/>
  <c r="R2367" i="2" s="1"/>
  <c r="O2367" i="2"/>
  <c r="P2367" i="2" s="1"/>
  <c r="X2366" i="2"/>
  <c r="V2366" i="2"/>
  <c r="T2366" i="2"/>
  <c r="Q2366" i="2"/>
  <c r="R2366" i="2" s="1"/>
  <c r="O2366" i="2"/>
  <c r="P2366" i="2" s="1"/>
  <c r="X2365" i="2"/>
  <c r="V2365" i="2"/>
  <c r="T2365" i="2"/>
  <c r="Q2365" i="2"/>
  <c r="R2365" i="2" s="1"/>
  <c r="O2365" i="2"/>
  <c r="P2365" i="2" s="1"/>
  <c r="X2364" i="2"/>
  <c r="V2364" i="2"/>
  <c r="T2364" i="2"/>
  <c r="Q2364" i="2"/>
  <c r="R2364" i="2" s="1"/>
  <c r="O2364" i="2"/>
  <c r="P2364" i="2" s="1"/>
  <c r="X2363" i="2"/>
  <c r="V2363" i="2"/>
  <c r="T2363" i="2"/>
  <c r="Q2363" i="2"/>
  <c r="R2363" i="2" s="1"/>
  <c r="O2363" i="2"/>
  <c r="P2363" i="2" s="1"/>
  <c r="X2362" i="2"/>
  <c r="V2362" i="2"/>
  <c r="T2362" i="2"/>
  <c r="Q2362" i="2"/>
  <c r="R2362" i="2" s="1"/>
  <c r="O2362" i="2"/>
  <c r="P2362" i="2" s="1"/>
  <c r="X2361" i="2"/>
  <c r="V2361" i="2"/>
  <c r="T2361" i="2"/>
  <c r="Q2361" i="2"/>
  <c r="R2361" i="2" s="1"/>
  <c r="O2361" i="2"/>
  <c r="P2361" i="2" s="1"/>
  <c r="X2360" i="2"/>
  <c r="V2360" i="2"/>
  <c r="T2360" i="2"/>
  <c r="Q2360" i="2"/>
  <c r="R2360" i="2" s="1"/>
  <c r="O2360" i="2"/>
  <c r="P2360" i="2" s="1"/>
  <c r="X2359" i="2"/>
  <c r="V2359" i="2"/>
  <c r="T2359" i="2"/>
  <c r="Q2359" i="2"/>
  <c r="R2359" i="2" s="1"/>
  <c r="O2359" i="2"/>
  <c r="P2359" i="2" s="1"/>
  <c r="X2358" i="2"/>
  <c r="V2358" i="2"/>
  <c r="T2358" i="2"/>
  <c r="Q2358" i="2"/>
  <c r="R2358" i="2" s="1"/>
  <c r="O2358" i="2"/>
  <c r="P2358" i="2" s="1"/>
  <c r="X2357" i="2"/>
  <c r="V2357" i="2"/>
  <c r="T2357" i="2"/>
  <c r="Q2357" i="2"/>
  <c r="R2357" i="2" s="1"/>
  <c r="O2357" i="2"/>
  <c r="P2357" i="2" s="1"/>
  <c r="X2356" i="2"/>
  <c r="V2356" i="2"/>
  <c r="T2356" i="2"/>
  <c r="Q2356" i="2"/>
  <c r="R2356" i="2" s="1"/>
  <c r="O2356" i="2"/>
  <c r="P2356" i="2" s="1"/>
  <c r="X2355" i="2"/>
  <c r="V2355" i="2"/>
  <c r="T2355" i="2"/>
  <c r="Q2355" i="2"/>
  <c r="R2355" i="2" s="1"/>
  <c r="O2355" i="2"/>
  <c r="P2355" i="2" s="1"/>
  <c r="X2354" i="2"/>
  <c r="V2354" i="2"/>
  <c r="T2354" i="2"/>
  <c r="Q2354" i="2"/>
  <c r="R2354" i="2" s="1"/>
  <c r="O2354" i="2"/>
  <c r="P2354" i="2" s="1"/>
  <c r="X2353" i="2"/>
  <c r="V2353" i="2"/>
  <c r="T2353" i="2"/>
  <c r="Q2353" i="2"/>
  <c r="R2353" i="2" s="1"/>
  <c r="O2353" i="2"/>
  <c r="P2353" i="2" s="1"/>
  <c r="X2352" i="2"/>
  <c r="V2352" i="2"/>
  <c r="T2352" i="2"/>
  <c r="Q2352" i="2"/>
  <c r="R2352" i="2" s="1"/>
  <c r="O2352" i="2"/>
  <c r="P2352" i="2" s="1"/>
  <c r="X2351" i="2"/>
  <c r="V2351" i="2"/>
  <c r="T2351" i="2"/>
  <c r="Q2351" i="2"/>
  <c r="R2351" i="2" s="1"/>
  <c r="O2351" i="2"/>
  <c r="P2351" i="2" s="1"/>
  <c r="X2350" i="2"/>
  <c r="V2350" i="2"/>
  <c r="T2350" i="2"/>
  <c r="Q2350" i="2"/>
  <c r="R2350" i="2" s="1"/>
  <c r="O2350" i="2"/>
  <c r="P2350" i="2" s="1"/>
  <c r="X2349" i="2"/>
  <c r="V2349" i="2"/>
  <c r="T2349" i="2"/>
  <c r="Q2349" i="2"/>
  <c r="R2349" i="2" s="1"/>
  <c r="O2349" i="2"/>
  <c r="P2349" i="2" s="1"/>
  <c r="X2348" i="2"/>
  <c r="V2348" i="2"/>
  <c r="T2348" i="2"/>
  <c r="Q2348" i="2"/>
  <c r="R2348" i="2" s="1"/>
  <c r="O2348" i="2"/>
  <c r="P2348" i="2" s="1"/>
  <c r="X2347" i="2"/>
  <c r="V2347" i="2"/>
  <c r="T2347" i="2"/>
  <c r="Q2347" i="2"/>
  <c r="R2347" i="2" s="1"/>
  <c r="O2347" i="2"/>
  <c r="P2347" i="2" s="1"/>
  <c r="X2346" i="2"/>
  <c r="V2346" i="2"/>
  <c r="T2346" i="2"/>
  <c r="Q2346" i="2"/>
  <c r="R2346" i="2" s="1"/>
  <c r="O2346" i="2"/>
  <c r="P2346" i="2" s="1"/>
  <c r="X2345" i="2"/>
  <c r="V2345" i="2"/>
  <c r="T2345" i="2"/>
  <c r="Q2345" i="2"/>
  <c r="R2345" i="2" s="1"/>
  <c r="O2345" i="2"/>
  <c r="P2345" i="2" s="1"/>
  <c r="X2344" i="2"/>
  <c r="V2344" i="2"/>
  <c r="T2344" i="2"/>
  <c r="Q2344" i="2"/>
  <c r="R2344" i="2" s="1"/>
  <c r="O2344" i="2"/>
  <c r="P2344" i="2" s="1"/>
  <c r="X2343" i="2"/>
  <c r="V2343" i="2"/>
  <c r="T2343" i="2"/>
  <c r="Q2343" i="2"/>
  <c r="R2343" i="2" s="1"/>
  <c r="O2343" i="2"/>
  <c r="P2343" i="2" s="1"/>
  <c r="X2342" i="2"/>
  <c r="V2342" i="2"/>
  <c r="T2342" i="2"/>
  <c r="Q2342" i="2"/>
  <c r="R2342" i="2" s="1"/>
  <c r="O2342" i="2"/>
  <c r="P2342" i="2" s="1"/>
  <c r="X2341" i="2"/>
  <c r="V2341" i="2"/>
  <c r="T2341" i="2"/>
  <c r="Q2341" i="2"/>
  <c r="R2341" i="2" s="1"/>
  <c r="O2341" i="2"/>
  <c r="P2341" i="2" s="1"/>
  <c r="X2340" i="2"/>
  <c r="V2340" i="2"/>
  <c r="T2340" i="2"/>
  <c r="Q2340" i="2"/>
  <c r="R2340" i="2" s="1"/>
  <c r="O2340" i="2"/>
  <c r="P2340" i="2" s="1"/>
  <c r="X2339" i="2"/>
  <c r="V2339" i="2"/>
  <c r="T2339" i="2"/>
  <c r="Q2339" i="2"/>
  <c r="R2339" i="2" s="1"/>
  <c r="O2339" i="2"/>
  <c r="P2339" i="2" s="1"/>
  <c r="X2338" i="2"/>
  <c r="V2338" i="2"/>
  <c r="T2338" i="2"/>
  <c r="Q2338" i="2"/>
  <c r="R2338" i="2" s="1"/>
  <c r="O2338" i="2"/>
  <c r="P2338" i="2" s="1"/>
  <c r="X2337" i="2"/>
  <c r="V2337" i="2"/>
  <c r="T2337" i="2"/>
  <c r="Q2337" i="2"/>
  <c r="R2337" i="2" s="1"/>
  <c r="O2337" i="2"/>
  <c r="P2337" i="2" s="1"/>
  <c r="X2336" i="2"/>
  <c r="V2336" i="2"/>
  <c r="T2336" i="2"/>
  <c r="Q2336" i="2"/>
  <c r="R2336" i="2" s="1"/>
  <c r="O2336" i="2"/>
  <c r="P2336" i="2" s="1"/>
  <c r="X2335" i="2"/>
  <c r="V2335" i="2"/>
  <c r="T2335" i="2"/>
  <c r="Q2335" i="2"/>
  <c r="R2335" i="2" s="1"/>
  <c r="O2335" i="2"/>
  <c r="P2335" i="2" s="1"/>
  <c r="X2334" i="2"/>
  <c r="V2334" i="2"/>
  <c r="T2334" i="2"/>
  <c r="Q2334" i="2"/>
  <c r="R2334" i="2" s="1"/>
  <c r="O2334" i="2"/>
  <c r="P2334" i="2" s="1"/>
  <c r="X2333" i="2"/>
  <c r="V2333" i="2"/>
  <c r="T2333" i="2"/>
  <c r="Q2333" i="2"/>
  <c r="R2333" i="2" s="1"/>
  <c r="O2333" i="2"/>
  <c r="P2333" i="2" s="1"/>
  <c r="X2332" i="2"/>
  <c r="V2332" i="2"/>
  <c r="T2332" i="2"/>
  <c r="Q2332" i="2"/>
  <c r="R2332" i="2" s="1"/>
  <c r="O2332" i="2"/>
  <c r="P2332" i="2" s="1"/>
  <c r="X2331" i="2"/>
  <c r="V2331" i="2"/>
  <c r="T2331" i="2"/>
  <c r="Q2331" i="2"/>
  <c r="R2331" i="2" s="1"/>
  <c r="O2331" i="2"/>
  <c r="P2331" i="2" s="1"/>
  <c r="X2330" i="2"/>
  <c r="V2330" i="2"/>
  <c r="T2330" i="2"/>
  <c r="Q2330" i="2"/>
  <c r="R2330" i="2" s="1"/>
  <c r="O2330" i="2"/>
  <c r="P2330" i="2" s="1"/>
  <c r="X2329" i="2"/>
  <c r="V2329" i="2"/>
  <c r="T2329" i="2"/>
  <c r="Q2329" i="2"/>
  <c r="R2329" i="2" s="1"/>
  <c r="O2329" i="2"/>
  <c r="P2329" i="2" s="1"/>
  <c r="X2328" i="2"/>
  <c r="V2328" i="2"/>
  <c r="T2328" i="2"/>
  <c r="Q2328" i="2"/>
  <c r="R2328" i="2" s="1"/>
  <c r="O2328" i="2"/>
  <c r="P2328" i="2" s="1"/>
  <c r="X2327" i="2"/>
  <c r="V2327" i="2"/>
  <c r="T2327" i="2"/>
  <c r="Q2327" i="2"/>
  <c r="R2327" i="2" s="1"/>
  <c r="O2327" i="2"/>
  <c r="P2327" i="2" s="1"/>
  <c r="X2326" i="2"/>
  <c r="V2326" i="2"/>
  <c r="T2326" i="2"/>
  <c r="Q2326" i="2"/>
  <c r="R2326" i="2" s="1"/>
  <c r="O2326" i="2"/>
  <c r="P2326" i="2" s="1"/>
  <c r="X2325" i="2"/>
  <c r="V2325" i="2"/>
  <c r="T2325" i="2"/>
  <c r="Q2325" i="2"/>
  <c r="R2325" i="2" s="1"/>
  <c r="O2325" i="2"/>
  <c r="P2325" i="2" s="1"/>
  <c r="X2324" i="2"/>
  <c r="V2324" i="2"/>
  <c r="T2324" i="2"/>
  <c r="Q2324" i="2"/>
  <c r="R2324" i="2" s="1"/>
  <c r="O2324" i="2"/>
  <c r="P2324" i="2" s="1"/>
  <c r="X2323" i="2"/>
  <c r="V2323" i="2"/>
  <c r="T2323" i="2"/>
  <c r="Q2323" i="2"/>
  <c r="R2323" i="2" s="1"/>
  <c r="O2323" i="2"/>
  <c r="P2323" i="2" s="1"/>
  <c r="X2322" i="2"/>
  <c r="V2322" i="2"/>
  <c r="T2322" i="2"/>
  <c r="Q2322" i="2"/>
  <c r="R2322" i="2" s="1"/>
  <c r="O2322" i="2"/>
  <c r="P2322" i="2" s="1"/>
  <c r="X2321" i="2"/>
  <c r="V2321" i="2"/>
  <c r="T2321" i="2"/>
  <c r="Q2321" i="2"/>
  <c r="R2321" i="2" s="1"/>
  <c r="O2321" i="2"/>
  <c r="P2321" i="2" s="1"/>
  <c r="X2320" i="2"/>
  <c r="V2320" i="2"/>
  <c r="T2320" i="2"/>
  <c r="Q2320" i="2"/>
  <c r="R2320" i="2" s="1"/>
  <c r="O2320" i="2"/>
  <c r="P2320" i="2" s="1"/>
  <c r="X2319" i="2"/>
  <c r="V2319" i="2"/>
  <c r="T2319" i="2"/>
  <c r="Q2319" i="2"/>
  <c r="R2319" i="2" s="1"/>
  <c r="O2319" i="2"/>
  <c r="P2319" i="2" s="1"/>
  <c r="X2318" i="2"/>
  <c r="V2318" i="2"/>
  <c r="T2318" i="2"/>
  <c r="Q2318" i="2"/>
  <c r="R2318" i="2" s="1"/>
  <c r="O2318" i="2"/>
  <c r="P2318" i="2" s="1"/>
  <c r="X2317" i="2"/>
  <c r="V2317" i="2"/>
  <c r="T2317" i="2"/>
  <c r="Q2317" i="2"/>
  <c r="R2317" i="2" s="1"/>
  <c r="O2317" i="2"/>
  <c r="P2317" i="2" s="1"/>
  <c r="X2316" i="2"/>
  <c r="V2316" i="2"/>
  <c r="T2316" i="2"/>
  <c r="Q2316" i="2"/>
  <c r="R2316" i="2" s="1"/>
  <c r="O2316" i="2"/>
  <c r="P2316" i="2" s="1"/>
  <c r="X2315" i="2"/>
  <c r="V2315" i="2"/>
  <c r="T2315" i="2"/>
  <c r="Q2315" i="2"/>
  <c r="R2315" i="2" s="1"/>
  <c r="O2315" i="2"/>
  <c r="P2315" i="2" s="1"/>
  <c r="X2314" i="2"/>
  <c r="V2314" i="2"/>
  <c r="T2314" i="2"/>
  <c r="Q2314" i="2"/>
  <c r="R2314" i="2" s="1"/>
  <c r="O2314" i="2"/>
  <c r="P2314" i="2" s="1"/>
  <c r="X2313" i="2"/>
  <c r="V2313" i="2"/>
  <c r="T2313" i="2"/>
  <c r="Q2313" i="2"/>
  <c r="R2313" i="2" s="1"/>
  <c r="O2313" i="2"/>
  <c r="P2313" i="2" s="1"/>
  <c r="X2312" i="2"/>
  <c r="V2312" i="2"/>
  <c r="T2312" i="2"/>
  <c r="Q2312" i="2"/>
  <c r="R2312" i="2" s="1"/>
  <c r="O2312" i="2"/>
  <c r="P2312" i="2" s="1"/>
  <c r="X2311" i="2"/>
  <c r="V2311" i="2"/>
  <c r="T2311" i="2"/>
  <c r="Q2311" i="2"/>
  <c r="R2311" i="2" s="1"/>
  <c r="O2311" i="2"/>
  <c r="P2311" i="2" s="1"/>
  <c r="X2310" i="2"/>
  <c r="V2310" i="2"/>
  <c r="T2310" i="2"/>
  <c r="Q2310" i="2"/>
  <c r="R2310" i="2" s="1"/>
  <c r="O2310" i="2"/>
  <c r="P2310" i="2" s="1"/>
  <c r="X2309" i="2"/>
  <c r="V2309" i="2"/>
  <c r="T2309" i="2"/>
  <c r="Q2309" i="2"/>
  <c r="R2309" i="2" s="1"/>
  <c r="O2309" i="2"/>
  <c r="P2309" i="2" s="1"/>
  <c r="X2308" i="2"/>
  <c r="V2308" i="2"/>
  <c r="T2308" i="2"/>
  <c r="Q2308" i="2"/>
  <c r="R2308" i="2" s="1"/>
  <c r="O2308" i="2"/>
  <c r="P2308" i="2" s="1"/>
  <c r="X2307" i="2"/>
  <c r="V2307" i="2"/>
  <c r="T2307" i="2"/>
  <c r="Q2307" i="2"/>
  <c r="R2307" i="2" s="1"/>
  <c r="O2307" i="2"/>
  <c r="P2307" i="2" s="1"/>
  <c r="X2306" i="2"/>
  <c r="V2306" i="2"/>
  <c r="T2306" i="2"/>
  <c r="Q2306" i="2"/>
  <c r="R2306" i="2" s="1"/>
  <c r="O2306" i="2"/>
  <c r="P2306" i="2" s="1"/>
  <c r="X2305" i="2"/>
  <c r="V2305" i="2"/>
  <c r="T2305" i="2"/>
  <c r="Q2305" i="2"/>
  <c r="R2305" i="2" s="1"/>
  <c r="O2305" i="2"/>
  <c r="P2305" i="2" s="1"/>
  <c r="X2304" i="2"/>
  <c r="V2304" i="2"/>
  <c r="T2304" i="2"/>
  <c r="Q2304" i="2"/>
  <c r="R2304" i="2" s="1"/>
  <c r="O2304" i="2"/>
  <c r="P2304" i="2" s="1"/>
  <c r="X2303" i="2"/>
  <c r="V2303" i="2"/>
  <c r="T2303" i="2"/>
  <c r="Q2303" i="2"/>
  <c r="R2303" i="2" s="1"/>
  <c r="O2303" i="2"/>
  <c r="P2303" i="2" s="1"/>
  <c r="X2302" i="2"/>
  <c r="V2302" i="2"/>
  <c r="T2302" i="2"/>
  <c r="Q2302" i="2"/>
  <c r="R2302" i="2" s="1"/>
  <c r="O2302" i="2"/>
  <c r="P2302" i="2" s="1"/>
  <c r="X2301" i="2"/>
  <c r="V2301" i="2"/>
  <c r="T2301" i="2"/>
  <c r="Q2301" i="2"/>
  <c r="R2301" i="2" s="1"/>
  <c r="O2301" i="2"/>
  <c r="P2301" i="2" s="1"/>
  <c r="X2300" i="2"/>
  <c r="V2300" i="2"/>
  <c r="T2300" i="2"/>
  <c r="Q2300" i="2"/>
  <c r="R2300" i="2" s="1"/>
  <c r="O2300" i="2"/>
  <c r="P2300" i="2" s="1"/>
  <c r="X2299" i="2"/>
  <c r="V2299" i="2"/>
  <c r="T2299" i="2"/>
  <c r="Q2299" i="2"/>
  <c r="R2299" i="2" s="1"/>
  <c r="O2299" i="2"/>
  <c r="P2299" i="2" s="1"/>
  <c r="X2298" i="2"/>
  <c r="V2298" i="2"/>
  <c r="T2298" i="2"/>
  <c r="Q2298" i="2"/>
  <c r="R2298" i="2" s="1"/>
  <c r="O2298" i="2"/>
  <c r="P2298" i="2" s="1"/>
  <c r="X2297" i="2"/>
  <c r="V2297" i="2"/>
  <c r="T2297" i="2"/>
  <c r="Q2297" i="2"/>
  <c r="R2297" i="2" s="1"/>
  <c r="O2297" i="2"/>
  <c r="P2297" i="2" s="1"/>
  <c r="X2296" i="2"/>
  <c r="V2296" i="2"/>
  <c r="T2296" i="2"/>
  <c r="Q2296" i="2"/>
  <c r="R2296" i="2" s="1"/>
  <c r="O2296" i="2"/>
  <c r="P2296" i="2" s="1"/>
  <c r="X2295" i="2"/>
  <c r="V2295" i="2"/>
  <c r="T2295" i="2"/>
  <c r="Q2295" i="2"/>
  <c r="R2295" i="2" s="1"/>
  <c r="O2295" i="2"/>
  <c r="P2295" i="2" s="1"/>
  <c r="X2294" i="2"/>
  <c r="V2294" i="2"/>
  <c r="T2294" i="2"/>
  <c r="Q2294" i="2"/>
  <c r="R2294" i="2" s="1"/>
  <c r="O2294" i="2"/>
  <c r="P2294" i="2" s="1"/>
  <c r="X2293" i="2"/>
  <c r="V2293" i="2"/>
  <c r="T2293" i="2"/>
  <c r="Q2293" i="2"/>
  <c r="R2293" i="2" s="1"/>
  <c r="O2293" i="2"/>
  <c r="P2293" i="2" s="1"/>
  <c r="X2292" i="2"/>
  <c r="V2292" i="2"/>
  <c r="T2292" i="2"/>
  <c r="Q2292" i="2"/>
  <c r="R2292" i="2" s="1"/>
  <c r="O2292" i="2"/>
  <c r="P2292" i="2" s="1"/>
  <c r="X2291" i="2"/>
  <c r="V2291" i="2"/>
  <c r="T2291" i="2"/>
  <c r="Q2291" i="2"/>
  <c r="R2291" i="2" s="1"/>
  <c r="O2291" i="2"/>
  <c r="P2291" i="2" s="1"/>
  <c r="X2290" i="2"/>
  <c r="V2290" i="2"/>
  <c r="T2290" i="2"/>
  <c r="Q2290" i="2"/>
  <c r="R2290" i="2" s="1"/>
  <c r="O2290" i="2"/>
  <c r="P2290" i="2" s="1"/>
  <c r="X2289" i="2"/>
  <c r="V2289" i="2"/>
  <c r="T2289" i="2"/>
  <c r="Q2289" i="2"/>
  <c r="R2289" i="2" s="1"/>
  <c r="O2289" i="2"/>
  <c r="P2289" i="2" s="1"/>
  <c r="X2288" i="2"/>
  <c r="V2288" i="2"/>
  <c r="T2288" i="2"/>
  <c r="Q2288" i="2"/>
  <c r="R2288" i="2" s="1"/>
  <c r="O2288" i="2"/>
  <c r="P2288" i="2" s="1"/>
  <c r="X2287" i="2"/>
  <c r="V2287" i="2"/>
  <c r="T2287" i="2"/>
  <c r="Q2287" i="2"/>
  <c r="R2287" i="2" s="1"/>
  <c r="O2287" i="2"/>
  <c r="P2287" i="2" s="1"/>
  <c r="X2286" i="2"/>
  <c r="V2286" i="2"/>
  <c r="T2286" i="2"/>
  <c r="Q2286" i="2"/>
  <c r="R2286" i="2" s="1"/>
  <c r="O2286" i="2"/>
  <c r="P2286" i="2" s="1"/>
  <c r="X2285" i="2"/>
  <c r="V2285" i="2"/>
  <c r="T2285" i="2"/>
  <c r="Q2285" i="2"/>
  <c r="R2285" i="2" s="1"/>
  <c r="O2285" i="2"/>
  <c r="P2285" i="2" s="1"/>
  <c r="X2284" i="2"/>
  <c r="V2284" i="2"/>
  <c r="T2284" i="2"/>
  <c r="Q2284" i="2"/>
  <c r="R2284" i="2" s="1"/>
  <c r="O2284" i="2"/>
  <c r="P2284" i="2" s="1"/>
  <c r="X2283" i="2"/>
  <c r="V2283" i="2"/>
  <c r="T2283" i="2"/>
  <c r="Q2283" i="2"/>
  <c r="R2283" i="2" s="1"/>
  <c r="O2283" i="2"/>
  <c r="P2283" i="2" s="1"/>
  <c r="X2282" i="2"/>
  <c r="V2282" i="2"/>
  <c r="T2282" i="2"/>
  <c r="Q2282" i="2"/>
  <c r="R2282" i="2" s="1"/>
  <c r="O2282" i="2"/>
  <c r="P2282" i="2" s="1"/>
  <c r="X2281" i="2"/>
  <c r="V2281" i="2"/>
  <c r="T2281" i="2"/>
  <c r="Q2281" i="2"/>
  <c r="R2281" i="2" s="1"/>
  <c r="O2281" i="2"/>
  <c r="P2281" i="2" s="1"/>
  <c r="X2280" i="2"/>
  <c r="V2280" i="2"/>
  <c r="T2280" i="2"/>
  <c r="Q2280" i="2"/>
  <c r="R2280" i="2" s="1"/>
  <c r="O2280" i="2"/>
  <c r="P2280" i="2" s="1"/>
  <c r="X2279" i="2"/>
  <c r="V2279" i="2"/>
  <c r="T2279" i="2"/>
  <c r="Q2279" i="2"/>
  <c r="R2279" i="2" s="1"/>
  <c r="O2279" i="2"/>
  <c r="P2279" i="2" s="1"/>
  <c r="X2278" i="2"/>
  <c r="V2278" i="2"/>
  <c r="T2278" i="2"/>
  <c r="Q2278" i="2"/>
  <c r="R2278" i="2" s="1"/>
  <c r="O2278" i="2"/>
  <c r="P2278" i="2" s="1"/>
  <c r="X2277" i="2"/>
  <c r="V2277" i="2"/>
  <c r="T2277" i="2"/>
  <c r="Q2277" i="2"/>
  <c r="R2277" i="2" s="1"/>
  <c r="O2277" i="2"/>
  <c r="P2277" i="2" s="1"/>
  <c r="X2276" i="2"/>
  <c r="V2276" i="2"/>
  <c r="T2276" i="2"/>
  <c r="Q2276" i="2"/>
  <c r="R2276" i="2" s="1"/>
  <c r="O2276" i="2"/>
  <c r="P2276" i="2" s="1"/>
  <c r="X2275" i="2"/>
  <c r="V2275" i="2"/>
  <c r="T2275" i="2"/>
  <c r="Q2275" i="2"/>
  <c r="R2275" i="2" s="1"/>
  <c r="O2275" i="2"/>
  <c r="P2275" i="2" s="1"/>
  <c r="X2274" i="2"/>
  <c r="V2274" i="2"/>
  <c r="T2274" i="2"/>
  <c r="Q2274" i="2"/>
  <c r="R2274" i="2" s="1"/>
  <c r="O2274" i="2"/>
  <c r="P2274" i="2" s="1"/>
  <c r="X2273" i="2"/>
  <c r="V2273" i="2"/>
  <c r="T2273" i="2"/>
  <c r="Q2273" i="2"/>
  <c r="R2273" i="2" s="1"/>
  <c r="O2273" i="2"/>
  <c r="P2273" i="2" s="1"/>
  <c r="X2272" i="2"/>
  <c r="V2272" i="2"/>
  <c r="T2272" i="2"/>
  <c r="Q2272" i="2"/>
  <c r="R2272" i="2" s="1"/>
  <c r="O2272" i="2"/>
  <c r="P2272" i="2" s="1"/>
  <c r="X2271" i="2"/>
  <c r="V2271" i="2"/>
  <c r="T2271" i="2"/>
  <c r="Q2271" i="2"/>
  <c r="R2271" i="2" s="1"/>
  <c r="O2271" i="2"/>
  <c r="P2271" i="2" s="1"/>
  <c r="X2270" i="2"/>
  <c r="V2270" i="2"/>
  <c r="T2270" i="2"/>
  <c r="Q2270" i="2"/>
  <c r="R2270" i="2" s="1"/>
  <c r="O2270" i="2"/>
  <c r="P2270" i="2" s="1"/>
  <c r="X2269" i="2"/>
  <c r="V2269" i="2"/>
  <c r="T2269" i="2"/>
  <c r="Q2269" i="2"/>
  <c r="R2269" i="2" s="1"/>
  <c r="O2269" i="2"/>
  <c r="P2269" i="2" s="1"/>
  <c r="X2268" i="2"/>
  <c r="V2268" i="2"/>
  <c r="T2268" i="2"/>
  <c r="Q2268" i="2"/>
  <c r="R2268" i="2" s="1"/>
  <c r="O2268" i="2"/>
  <c r="P2268" i="2" s="1"/>
  <c r="X2267" i="2"/>
  <c r="V2267" i="2"/>
  <c r="T2267" i="2"/>
  <c r="Q2267" i="2"/>
  <c r="R2267" i="2" s="1"/>
  <c r="O2267" i="2"/>
  <c r="P2267" i="2" s="1"/>
  <c r="X2266" i="2"/>
  <c r="V2266" i="2"/>
  <c r="T2266" i="2"/>
  <c r="Q2266" i="2"/>
  <c r="R2266" i="2" s="1"/>
  <c r="O2266" i="2"/>
  <c r="P2266" i="2" s="1"/>
  <c r="X2265" i="2"/>
  <c r="V2265" i="2"/>
  <c r="T2265" i="2"/>
  <c r="Q2265" i="2"/>
  <c r="R2265" i="2" s="1"/>
  <c r="O2265" i="2"/>
  <c r="P2265" i="2" s="1"/>
  <c r="X2264" i="2"/>
  <c r="V2264" i="2"/>
  <c r="T2264" i="2"/>
  <c r="Q2264" i="2"/>
  <c r="R2264" i="2" s="1"/>
  <c r="O2264" i="2"/>
  <c r="P2264" i="2" s="1"/>
  <c r="X2263" i="2"/>
  <c r="V2263" i="2"/>
  <c r="T2263" i="2"/>
  <c r="Q2263" i="2"/>
  <c r="R2263" i="2" s="1"/>
  <c r="O2263" i="2"/>
  <c r="P2263" i="2" s="1"/>
  <c r="X2262" i="2"/>
  <c r="V2262" i="2"/>
  <c r="T2262" i="2"/>
  <c r="Q2262" i="2"/>
  <c r="R2262" i="2" s="1"/>
  <c r="O2262" i="2"/>
  <c r="P2262" i="2" s="1"/>
  <c r="X2261" i="2"/>
  <c r="V2261" i="2"/>
  <c r="T2261" i="2"/>
  <c r="Q2261" i="2"/>
  <c r="R2261" i="2" s="1"/>
  <c r="O2261" i="2"/>
  <c r="P2261" i="2" s="1"/>
  <c r="X2260" i="2"/>
  <c r="V2260" i="2"/>
  <c r="T2260" i="2"/>
  <c r="Q2260" i="2"/>
  <c r="R2260" i="2" s="1"/>
  <c r="O2260" i="2"/>
  <c r="P2260" i="2" s="1"/>
  <c r="X2259" i="2"/>
  <c r="V2259" i="2"/>
  <c r="T2259" i="2"/>
  <c r="Q2259" i="2"/>
  <c r="R2259" i="2" s="1"/>
  <c r="O2259" i="2"/>
  <c r="P2259" i="2" s="1"/>
  <c r="X2258" i="2"/>
  <c r="V2258" i="2"/>
  <c r="T2258" i="2"/>
  <c r="Q2258" i="2"/>
  <c r="R2258" i="2" s="1"/>
  <c r="O2258" i="2"/>
  <c r="P2258" i="2" s="1"/>
  <c r="X2257" i="2"/>
  <c r="V2257" i="2"/>
  <c r="T2257" i="2"/>
  <c r="Q2257" i="2"/>
  <c r="R2257" i="2" s="1"/>
  <c r="O2257" i="2"/>
  <c r="P2257" i="2" s="1"/>
  <c r="X2256" i="2"/>
  <c r="V2256" i="2"/>
  <c r="T2256" i="2"/>
  <c r="Q2256" i="2"/>
  <c r="R2256" i="2" s="1"/>
  <c r="O2256" i="2"/>
  <c r="P2256" i="2" s="1"/>
  <c r="X2255" i="2"/>
  <c r="V2255" i="2"/>
  <c r="T2255" i="2"/>
  <c r="Q2255" i="2"/>
  <c r="R2255" i="2" s="1"/>
  <c r="O2255" i="2"/>
  <c r="P2255" i="2" s="1"/>
  <c r="X2254" i="2"/>
  <c r="V2254" i="2"/>
  <c r="T2254" i="2"/>
  <c r="Q2254" i="2"/>
  <c r="R2254" i="2" s="1"/>
  <c r="O2254" i="2"/>
  <c r="P2254" i="2" s="1"/>
  <c r="X2253" i="2"/>
  <c r="V2253" i="2"/>
  <c r="T2253" i="2"/>
  <c r="Q2253" i="2"/>
  <c r="R2253" i="2" s="1"/>
  <c r="O2253" i="2"/>
  <c r="P2253" i="2" s="1"/>
  <c r="X2252" i="2"/>
  <c r="V2252" i="2"/>
  <c r="T2252" i="2"/>
  <c r="Q2252" i="2"/>
  <c r="R2252" i="2" s="1"/>
  <c r="O2252" i="2"/>
  <c r="P2252" i="2" s="1"/>
  <c r="X2251" i="2"/>
  <c r="V2251" i="2"/>
  <c r="T2251" i="2"/>
  <c r="Q2251" i="2"/>
  <c r="R2251" i="2" s="1"/>
  <c r="O2251" i="2"/>
  <c r="P2251" i="2" s="1"/>
  <c r="X2250" i="2"/>
  <c r="V2250" i="2"/>
  <c r="T2250" i="2"/>
  <c r="Q2250" i="2"/>
  <c r="R2250" i="2" s="1"/>
  <c r="O2250" i="2"/>
  <c r="P2250" i="2" s="1"/>
  <c r="X2249" i="2"/>
  <c r="V2249" i="2"/>
  <c r="T2249" i="2"/>
  <c r="Q2249" i="2"/>
  <c r="R2249" i="2" s="1"/>
  <c r="O2249" i="2"/>
  <c r="P2249" i="2" s="1"/>
  <c r="X2248" i="2"/>
  <c r="V2248" i="2"/>
  <c r="T2248" i="2"/>
  <c r="Q2248" i="2"/>
  <c r="R2248" i="2" s="1"/>
  <c r="O2248" i="2"/>
  <c r="P2248" i="2" s="1"/>
  <c r="X2247" i="2"/>
  <c r="V2247" i="2"/>
  <c r="T2247" i="2"/>
  <c r="Q2247" i="2"/>
  <c r="R2247" i="2" s="1"/>
  <c r="O2247" i="2"/>
  <c r="P2247" i="2" s="1"/>
  <c r="X2246" i="2"/>
  <c r="V2246" i="2"/>
  <c r="T2246" i="2"/>
  <c r="Q2246" i="2"/>
  <c r="R2246" i="2" s="1"/>
  <c r="O2246" i="2"/>
  <c r="P2246" i="2" s="1"/>
  <c r="X2245" i="2"/>
  <c r="V2245" i="2"/>
  <c r="T2245" i="2"/>
  <c r="Q2245" i="2"/>
  <c r="R2245" i="2" s="1"/>
  <c r="O2245" i="2"/>
  <c r="P2245" i="2" s="1"/>
  <c r="X2244" i="2"/>
  <c r="V2244" i="2"/>
  <c r="T2244" i="2"/>
  <c r="Q2244" i="2"/>
  <c r="R2244" i="2" s="1"/>
  <c r="O2244" i="2"/>
  <c r="P2244" i="2" s="1"/>
  <c r="X2243" i="2"/>
  <c r="V2243" i="2"/>
  <c r="T2243" i="2"/>
  <c r="Q2243" i="2"/>
  <c r="R2243" i="2" s="1"/>
  <c r="O2243" i="2"/>
  <c r="P2243" i="2" s="1"/>
  <c r="X2242" i="2"/>
  <c r="V2242" i="2"/>
  <c r="T2242" i="2"/>
  <c r="Q2242" i="2"/>
  <c r="R2242" i="2" s="1"/>
  <c r="O2242" i="2"/>
  <c r="P2242" i="2" s="1"/>
  <c r="X2241" i="2"/>
  <c r="V2241" i="2"/>
  <c r="T2241" i="2"/>
  <c r="Q2241" i="2"/>
  <c r="R2241" i="2" s="1"/>
  <c r="O2241" i="2"/>
  <c r="P2241" i="2" s="1"/>
  <c r="X2240" i="2"/>
  <c r="V2240" i="2"/>
  <c r="T2240" i="2"/>
  <c r="Q2240" i="2"/>
  <c r="R2240" i="2" s="1"/>
  <c r="O2240" i="2"/>
  <c r="P2240" i="2" s="1"/>
  <c r="X2239" i="2"/>
  <c r="V2239" i="2"/>
  <c r="T2239" i="2"/>
  <c r="Q2239" i="2"/>
  <c r="R2239" i="2" s="1"/>
  <c r="O2239" i="2"/>
  <c r="P2239" i="2" s="1"/>
  <c r="X2238" i="2"/>
  <c r="V2238" i="2"/>
  <c r="T2238" i="2"/>
  <c r="Q2238" i="2"/>
  <c r="R2238" i="2" s="1"/>
  <c r="O2238" i="2"/>
  <c r="P2238" i="2" s="1"/>
  <c r="X2237" i="2"/>
  <c r="V2237" i="2"/>
  <c r="T2237" i="2"/>
  <c r="Q2237" i="2"/>
  <c r="R2237" i="2" s="1"/>
  <c r="O2237" i="2"/>
  <c r="P2237" i="2" s="1"/>
  <c r="X2236" i="2"/>
  <c r="V2236" i="2"/>
  <c r="T2236" i="2"/>
  <c r="Q2236" i="2"/>
  <c r="R2236" i="2" s="1"/>
  <c r="O2236" i="2"/>
  <c r="P2236" i="2" s="1"/>
  <c r="X2235" i="2"/>
  <c r="V2235" i="2"/>
  <c r="T2235" i="2"/>
  <c r="Q2235" i="2"/>
  <c r="R2235" i="2" s="1"/>
  <c r="O2235" i="2"/>
  <c r="P2235" i="2" s="1"/>
  <c r="X2234" i="2"/>
  <c r="V2234" i="2"/>
  <c r="T2234" i="2"/>
  <c r="Q2234" i="2"/>
  <c r="R2234" i="2" s="1"/>
  <c r="O2234" i="2"/>
  <c r="P2234" i="2" s="1"/>
  <c r="X2233" i="2"/>
  <c r="V2233" i="2"/>
  <c r="T2233" i="2"/>
  <c r="Q2233" i="2"/>
  <c r="R2233" i="2" s="1"/>
  <c r="O2233" i="2"/>
  <c r="P2233" i="2" s="1"/>
  <c r="X2232" i="2"/>
  <c r="V2232" i="2"/>
  <c r="T2232" i="2"/>
  <c r="Q2232" i="2"/>
  <c r="R2232" i="2" s="1"/>
  <c r="O2232" i="2"/>
  <c r="P2232" i="2" s="1"/>
  <c r="X2231" i="2"/>
  <c r="V2231" i="2"/>
  <c r="T2231" i="2"/>
  <c r="Q2231" i="2"/>
  <c r="R2231" i="2" s="1"/>
  <c r="O2231" i="2"/>
  <c r="P2231" i="2" s="1"/>
  <c r="X2230" i="2"/>
  <c r="V2230" i="2"/>
  <c r="T2230" i="2"/>
  <c r="Q2230" i="2"/>
  <c r="R2230" i="2" s="1"/>
  <c r="O2230" i="2"/>
  <c r="P2230" i="2" s="1"/>
  <c r="X2229" i="2"/>
  <c r="V2229" i="2"/>
  <c r="T2229" i="2"/>
  <c r="Q2229" i="2"/>
  <c r="R2229" i="2" s="1"/>
  <c r="O2229" i="2"/>
  <c r="P2229" i="2" s="1"/>
  <c r="X2228" i="2"/>
  <c r="V2228" i="2"/>
  <c r="T2228" i="2"/>
  <c r="Q2228" i="2"/>
  <c r="R2228" i="2" s="1"/>
  <c r="O2228" i="2"/>
  <c r="P2228" i="2" s="1"/>
  <c r="X2227" i="2"/>
  <c r="V2227" i="2"/>
  <c r="T2227" i="2"/>
  <c r="Q2227" i="2"/>
  <c r="R2227" i="2" s="1"/>
  <c r="O2227" i="2"/>
  <c r="P2227" i="2" s="1"/>
  <c r="X2226" i="2"/>
  <c r="V2226" i="2"/>
  <c r="T2226" i="2"/>
  <c r="Q2226" i="2"/>
  <c r="R2226" i="2" s="1"/>
  <c r="O2226" i="2"/>
  <c r="P2226" i="2" s="1"/>
  <c r="X2225" i="2"/>
  <c r="V2225" i="2"/>
  <c r="T2225" i="2"/>
  <c r="Q2225" i="2"/>
  <c r="R2225" i="2" s="1"/>
  <c r="O2225" i="2"/>
  <c r="P2225" i="2" s="1"/>
  <c r="X2224" i="2"/>
  <c r="V2224" i="2"/>
  <c r="T2224" i="2"/>
  <c r="Q2224" i="2"/>
  <c r="R2224" i="2" s="1"/>
  <c r="O2224" i="2"/>
  <c r="P2224" i="2" s="1"/>
  <c r="X2223" i="2"/>
  <c r="V2223" i="2"/>
  <c r="T2223" i="2"/>
  <c r="Q2223" i="2"/>
  <c r="R2223" i="2" s="1"/>
  <c r="O2223" i="2"/>
  <c r="P2223" i="2" s="1"/>
  <c r="X2222" i="2"/>
  <c r="V2222" i="2"/>
  <c r="T2222" i="2"/>
  <c r="Q2222" i="2"/>
  <c r="R2222" i="2" s="1"/>
  <c r="O2222" i="2"/>
  <c r="P2222" i="2" s="1"/>
  <c r="X2221" i="2"/>
  <c r="V2221" i="2"/>
  <c r="T2221" i="2"/>
  <c r="Q2221" i="2"/>
  <c r="R2221" i="2" s="1"/>
  <c r="O2221" i="2"/>
  <c r="P2221" i="2" s="1"/>
  <c r="X2220" i="2"/>
  <c r="V2220" i="2"/>
  <c r="T2220" i="2"/>
  <c r="Q2220" i="2"/>
  <c r="R2220" i="2" s="1"/>
  <c r="O2220" i="2"/>
  <c r="P2220" i="2" s="1"/>
  <c r="X2219" i="2"/>
  <c r="V2219" i="2"/>
  <c r="T2219" i="2"/>
  <c r="Q2219" i="2"/>
  <c r="R2219" i="2" s="1"/>
  <c r="O2219" i="2"/>
  <c r="P2219" i="2" s="1"/>
  <c r="X2218" i="2"/>
  <c r="V2218" i="2"/>
  <c r="T2218" i="2"/>
  <c r="Q2218" i="2"/>
  <c r="R2218" i="2" s="1"/>
  <c r="O2218" i="2"/>
  <c r="P2218" i="2" s="1"/>
  <c r="X2217" i="2"/>
  <c r="V2217" i="2"/>
  <c r="T2217" i="2"/>
  <c r="Q2217" i="2"/>
  <c r="R2217" i="2" s="1"/>
  <c r="O2217" i="2"/>
  <c r="P2217" i="2" s="1"/>
  <c r="X2216" i="2"/>
  <c r="V2216" i="2"/>
  <c r="T2216" i="2"/>
  <c r="Q2216" i="2"/>
  <c r="R2216" i="2" s="1"/>
  <c r="O2216" i="2"/>
  <c r="P2216" i="2" s="1"/>
  <c r="X2215" i="2"/>
  <c r="V2215" i="2"/>
  <c r="T2215" i="2"/>
  <c r="Q2215" i="2"/>
  <c r="R2215" i="2" s="1"/>
  <c r="O2215" i="2"/>
  <c r="P2215" i="2" s="1"/>
  <c r="X2214" i="2"/>
  <c r="V2214" i="2"/>
  <c r="T2214" i="2"/>
  <c r="Q2214" i="2"/>
  <c r="R2214" i="2" s="1"/>
  <c r="O2214" i="2"/>
  <c r="P2214" i="2" s="1"/>
  <c r="X2213" i="2"/>
  <c r="V2213" i="2"/>
  <c r="T2213" i="2"/>
  <c r="Q2213" i="2"/>
  <c r="R2213" i="2" s="1"/>
  <c r="O2213" i="2"/>
  <c r="P2213" i="2" s="1"/>
  <c r="X2212" i="2"/>
  <c r="V2212" i="2"/>
  <c r="T2212" i="2"/>
  <c r="Q2212" i="2"/>
  <c r="R2212" i="2" s="1"/>
  <c r="O2212" i="2"/>
  <c r="P2212" i="2" s="1"/>
  <c r="X2211" i="2"/>
  <c r="V2211" i="2"/>
  <c r="T2211" i="2"/>
  <c r="Q2211" i="2"/>
  <c r="R2211" i="2" s="1"/>
  <c r="O2211" i="2"/>
  <c r="P2211" i="2" s="1"/>
  <c r="X2210" i="2"/>
  <c r="V2210" i="2"/>
  <c r="T2210" i="2"/>
  <c r="Q2210" i="2"/>
  <c r="R2210" i="2" s="1"/>
  <c r="O2210" i="2"/>
  <c r="P2210" i="2" s="1"/>
  <c r="X2209" i="2"/>
  <c r="V2209" i="2"/>
  <c r="T2209" i="2"/>
  <c r="Q2209" i="2"/>
  <c r="R2209" i="2" s="1"/>
  <c r="O2209" i="2"/>
  <c r="P2209" i="2" s="1"/>
  <c r="X2208" i="2"/>
  <c r="V2208" i="2"/>
  <c r="T2208" i="2"/>
  <c r="Q2208" i="2"/>
  <c r="R2208" i="2" s="1"/>
  <c r="O2208" i="2"/>
  <c r="P2208" i="2" s="1"/>
  <c r="X2207" i="2"/>
  <c r="V2207" i="2"/>
  <c r="T2207" i="2"/>
  <c r="Q2207" i="2"/>
  <c r="R2207" i="2" s="1"/>
  <c r="O2207" i="2"/>
  <c r="P2207" i="2" s="1"/>
  <c r="X2206" i="2"/>
  <c r="V2206" i="2"/>
  <c r="T2206" i="2"/>
  <c r="Q2206" i="2"/>
  <c r="R2206" i="2" s="1"/>
  <c r="O2206" i="2"/>
  <c r="P2206" i="2" s="1"/>
  <c r="X2205" i="2"/>
  <c r="V2205" i="2"/>
  <c r="T2205" i="2"/>
  <c r="Q2205" i="2"/>
  <c r="R2205" i="2" s="1"/>
  <c r="O2205" i="2"/>
  <c r="P2205" i="2" s="1"/>
  <c r="X2204" i="2"/>
  <c r="V2204" i="2"/>
  <c r="T2204" i="2"/>
  <c r="Q2204" i="2"/>
  <c r="R2204" i="2" s="1"/>
  <c r="O2204" i="2"/>
  <c r="P2204" i="2" s="1"/>
  <c r="X2203" i="2"/>
  <c r="V2203" i="2"/>
  <c r="T2203" i="2"/>
  <c r="Q2203" i="2"/>
  <c r="R2203" i="2" s="1"/>
  <c r="O2203" i="2"/>
  <c r="P2203" i="2" s="1"/>
  <c r="X2202" i="2"/>
  <c r="V2202" i="2"/>
  <c r="T2202" i="2"/>
  <c r="Q2202" i="2"/>
  <c r="R2202" i="2" s="1"/>
  <c r="O2202" i="2"/>
  <c r="P2202" i="2" s="1"/>
  <c r="X2201" i="2"/>
  <c r="V2201" i="2"/>
  <c r="T2201" i="2"/>
  <c r="Q2201" i="2"/>
  <c r="R2201" i="2" s="1"/>
  <c r="O2201" i="2"/>
  <c r="P2201" i="2" s="1"/>
  <c r="X2200" i="2"/>
  <c r="V2200" i="2"/>
  <c r="T2200" i="2"/>
  <c r="Q2200" i="2"/>
  <c r="R2200" i="2" s="1"/>
  <c r="O2200" i="2"/>
  <c r="P2200" i="2" s="1"/>
  <c r="X2199" i="2"/>
  <c r="V2199" i="2"/>
  <c r="T2199" i="2"/>
  <c r="Q2199" i="2"/>
  <c r="R2199" i="2" s="1"/>
  <c r="O2199" i="2"/>
  <c r="P2199" i="2" s="1"/>
  <c r="X2198" i="2"/>
  <c r="V2198" i="2"/>
  <c r="T2198" i="2"/>
  <c r="Q2198" i="2"/>
  <c r="R2198" i="2" s="1"/>
  <c r="O2198" i="2"/>
  <c r="P2198" i="2" s="1"/>
  <c r="X2197" i="2"/>
  <c r="V2197" i="2"/>
  <c r="T2197" i="2"/>
  <c r="Q2197" i="2"/>
  <c r="R2197" i="2" s="1"/>
  <c r="O2197" i="2"/>
  <c r="P2197" i="2" s="1"/>
  <c r="X2196" i="2"/>
  <c r="V2196" i="2"/>
  <c r="T2196" i="2"/>
  <c r="Q2196" i="2"/>
  <c r="R2196" i="2" s="1"/>
  <c r="O2196" i="2"/>
  <c r="P2196" i="2" s="1"/>
  <c r="X2195" i="2"/>
  <c r="V2195" i="2"/>
  <c r="T2195" i="2"/>
  <c r="Q2195" i="2"/>
  <c r="R2195" i="2" s="1"/>
  <c r="O2195" i="2"/>
  <c r="P2195" i="2" s="1"/>
  <c r="X2194" i="2"/>
  <c r="V2194" i="2"/>
  <c r="T2194" i="2"/>
  <c r="Q2194" i="2"/>
  <c r="R2194" i="2" s="1"/>
  <c r="O2194" i="2"/>
  <c r="P2194" i="2" s="1"/>
  <c r="X2193" i="2"/>
  <c r="V2193" i="2"/>
  <c r="T2193" i="2"/>
  <c r="Q2193" i="2"/>
  <c r="R2193" i="2" s="1"/>
  <c r="O2193" i="2"/>
  <c r="P2193" i="2" s="1"/>
  <c r="X2192" i="2"/>
  <c r="V2192" i="2"/>
  <c r="T2192" i="2"/>
  <c r="Q2192" i="2"/>
  <c r="R2192" i="2" s="1"/>
  <c r="O2192" i="2"/>
  <c r="P2192" i="2" s="1"/>
  <c r="X2191" i="2"/>
  <c r="V2191" i="2"/>
  <c r="T2191" i="2"/>
  <c r="Q2191" i="2"/>
  <c r="R2191" i="2" s="1"/>
  <c r="O2191" i="2"/>
  <c r="P2191" i="2" s="1"/>
  <c r="X2190" i="2"/>
  <c r="V2190" i="2"/>
  <c r="T2190" i="2"/>
  <c r="Q2190" i="2"/>
  <c r="R2190" i="2" s="1"/>
  <c r="O2190" i="2"/>
  <c r="P2190" i="2" s="1"/>
  <c r="X2189" i="2"/>
  <c r="V2189" i="2"/>
  <c r="T2189" i="2"/>
  <c r="Q2189" i="2"/>
  <c r="R2189" i="2" s="1"/>
  <c r="O2189" i="2"/>
  <c r="P2189" i="2" s="1"/>
  <c r="X2188" i="2"/>
  <c r="V2188" i="2"/>
  <c r="T2188" i="2"/>
  <c r="Q2188" i="2"/>
  <c r="R2188" i="2" s="1"/>
  <c r="O2188" i="2"/>
  <c r="P2188" i="2" s="1"/>
  <c r="X2187" i="2"/>
  <c r="V2187" i="2"/>
  <c r="T2187" i="2"/>
  <c r="Q2187" i="2"/>
  <c r="R2187" i="2" s="1"/>
  <c r="O2187" i="2"/>
  <c r="P2187" i="2" s="1"/>
  <c r="X2186" i="2"/>
  <c r="V2186" i="2"/>
  <c r="T2186" i="2"/>
  <c r="Q2186" i="2"/>
  <c r="R2186" i="2" s="1"/>
  <c r="O2186" i="2"/>
  <c r="P2186" i="2" s="1"/>
  <c r="X2185" i="2"/>
  <c r="V2185" i="2"/>
  <c r="T2185" i="2"/>
  <c r="Q2185" i="2"/>
  <c r="R2185" i="2" s="1"/>
  <c r="O2185" i="2"/>
  <c r="P2185" i="2" s="1"/>
  <c r="X2184" i="2"/>
  <c r="V2184" i="2"/>
  <c r="T2184" i="2"/>
  <c r="Q2184" i="2"/>
  <c r="R2184" i="2" s="1"/>
  <c r="O2184" i="2"/>
  <c r="P2184" i="2" s="1"/>
  <c r="X2183" i="2"/>
  <c r="V2183" i="2"/>
  <c r="T2183" i="2"/>
  <c r="Q2183" i="2"/>
  <c r="R2183" i="2" s="1"/>
  <c r="O2183" i="2"/>
  <c r="P2183" i="2" s="1"/>
  <c r="X2182" i="2"/>
  <c r="V2182" i="2"/>
  <c r="T2182" i="2"/>
  <c r="Q2182" i="2"/>
  <c r="R2182" i="2" s="1"/>
  <c r="O2182" i="2"/>
  <c r="P2182" i="2" s="1"/>
  <c r="X2181" i="2"/>
  <c r="V2181" i="2"/>
  <c r="T2181" i="2"/>
  <c r="Q2181" i="2"/>
  <c r="R2181" i="2" s="1"/>
  <c r="O2181" i="2"/>
  <c r="P2181" i="2" s="1"/>
  <c r="X2180" i="2"/>
  <c r="V2180" i="2"/>
  <c r="T2180" i="2"/>
  <c r="Q2180" i="2"/>
  <c r="R2180" i="2" s="1"/>
  <c r="O2180" i="2"/>
  <c r="P2180" i="2" s="1"/>
  <c r="X2179" i="2"/>
  <c r="V2179" i="2"/>
  <c r="T2179" i="2"/>
  <c r="Q2179" i="2"/>
  <c r="R2179" i="2" s="1"/>
  <c r="O2179" i="2"/>
  <c r="P2179" i="2" s="1"/>
  <c r="X2178" i="2"/>
  <c r="V2178" i="2"/>
  <c r="T2178" i="2"/>
  <c r="Q2178" i="2"/>
  <c r="R2178" i="2" s="1"/>
  <c r="O2178" i="2"/>
  <c r="P2178" i="2" s="1"/>
  <c r="X2177" i="2"/>
  <c r="V2177" i="2"/>
  <c r="T2177" i="2"/>
  <c r="Q2177" i="2"/>
  <c r="R2177" i="2" s="1"/>
  <c r="O2177" i="2"/>
  <c r="P2177" i="2" s="1"/>
  <c r="X2176" i="2"/>
  <c r="V2176" i="2"/>
  <c r="T2176" i="2"/>
  <c r="Q2176" i="2"/>
  <c r="R2176" i="2" s="1"/>
  <c r="O2176" i="2"/>
  <c r="P2176" i="2" s="1"/>
  <c r="X2175" i="2"/>
  <c r="V2175" i="2"/>
  <c r="T2175" i="2"/>
  <c r="Q2175" i="2"/>
  <c r="R2175" i="2" s="1"/>
  <c r="O2175" i="2"/>
  <c r="P2175" i="2" s="1"/>
  <c r="X2174" i="2"/>
  <c r="V2174" i="2"/>
  <c r="T2174" i="2"/>
  <c r="Q2174" i="2"/>
  <c r="R2174" i="2" s="1"/>
  <c r="O2174" i="2"/>
  <c r="P2174" i="2" s="1"/>
  <c r="X2173" i="2"/>
  <c r="V2173" i="2"/>
  <c r="T2173" i="2"/>
  <c r="Q2173" i="2"/>
  <c r="R2173" i="2" s="1"/>
  <c r="O2173" i="2"/>
  <c r="P2173" i="2" s="1"/>
  <c r="X2172" i="2"/>
  <c r="V2172" i="2"/>
  <c r="T2172" i="2"/>
  <c r="Q2172" i="2"/>
  <c r="R2172" i="2" s="1"/>
  <c r="O2172" i="2"/>
  <c r="P2172" i="2" s="1"/>
  <c r="X2171" i="2"/>
  <c r="V2171" i="2"/>
  <c r="T2171" i="2"/>
  <c r="Q2171" i="2"/>
  <c r="R2171" i="2" s="1"/>
  <c r="O2171" i="2"/>
  <c r="P2171" i="2" s="1"/>
  <c r="X2170" i="2"/>
  <c r="V2170" i="2"/>
  <c r="T2170" i="2"/>
  <c r="Q2170" i="2"/>
  <c r="R2170" i="2" s="1"/>
  <c r="O2170" i="2"/>
  <c r="P2170" i="2" s="1"/>
  <c r="X2169" i="2"/>
  <c r="V2169" i="2"/>
  <c r="T2169" i="2"/>
  <c r="Q2169" i="2"/>
  <c r="R2169" i="2" s="1"/>
  <c r="O2169" i="2"/>
  <c r="P2169" i="2" s="1"/>
  <c r="X2168" i="2"/>
  <c r="V2168" i="2"/>
  <c r="T2168" i="2"/>
  <c r="Q2168" i="2"/>
  <c r="R2168" i="2" s="1"/>
  <c r="O2168" i="2"/>
  <c r="P2168" i="2" s="1"/>
  <c r="X2167" i="2"/>
  <c r="V2167" i="2"/>
  <c r="T2167" i="2"/>
  <c r="Q2167" i="2"/>
  <c r="R2167" i="2" s="1"/>
  <c r="O2167" i="2"/>
  <c r="P2167" i="2" s="1"/>
  <c r="X2166" i="2"/>
  <c r="V2166" i="2"/>
  <c r="T2166" i="2"/>
  <c r="Q2166" i="2"/>
  <c r="R2166" i="2" s="1"/>
  <c r="O2166" i="2"/>
  <c r="P2166" i="2" s="1"/>
  <c r="X2165" i="2"/>
  <c r="V2165" i="2"/>
  <c r="T2165" i="2"/>
  <c r="Q2165" i="2"/>
  <c r="R2165" i="2" s="1"/>
  <c r="O2165" i="2"/>
  <c r="P2165" i="2" s="1"/>
  <c r="X2164" i="2"/>
  <c r="V2164" i="2"/>
  <c r="T2164" i="2"/>
  <c r="Q2164" i="2"/>
  <c r="R2164" i="2" s="1"/>
  <c r="O2164" i="2"/>
  <c r="P2164" i="2" s="1"/>
  <c r="X2163" i="2"/>
  <c r="V2163" i="2"/>
  <c r="T2163" i="2"/>
  <c r="Q2163" i="2"/>
  <c r="R2163" i="2" s="1"/>
  <c r="O2163" i="2"/>
  <c r="P2163" i="2" s="1"/>
  <c r="X2162" i="2"/>
  <c r="V2162" i="2"/>
  <c r="T2162" i="2"/>
  <c r="Q2162" i="2"/>
  <c r="R2162" i="2" s="1"/>
  <c r="O2162" i="2"/>
  <c r="P2162" i="2" s="1"/>
  <c r="X2161" i="2"/>
  <c r="V2161" i="2"/>
  <c r="T2161" i="2"/>
  <c r="Q2161" i="2"/>
  <c r="R2161" i="2" s="1"/>
  <c r="O2161" i="2"/>
  <c r="P2161" i="2" s="1"/>
  <c r="X2160" i="2"/>
  <c r="V2160" i="2"/>
  <c r="T2160" i="2"/>
  <c r="Q2160" i="2"/>
  <c r="R2160" i="2" s="1"/>
  <c r="O2160" i="2"/>
  <c r="P2160" i="2" s="1"/>
  <c r="X2159" i="2"/>
  <c r="V2159" i="2"/>
  <c r="T2159" i="2"/>
  <c r="Q2159" i="2"/>
  <c r="R2159" i="2" s="1"/>
  <c r="O2159" i="2"/>
  <c r="P2159" i="2" s="1"/>
  <c r="X2158" i="2"/>
  <c r="V2158" i="2"/>
  <c r="T2158" i="2"/>
  <c r="Q2158" i="2"/>
  <c r="R2158" i="2" s="1"/>
  <c r="O2158" i="2"/>
  <c r="P2158" i="2" s="1"/>
  <c r="X2157" i="2"/>
  <c r="V2157" i="2"/>
  <c r="T2157" i="2"/>
  <c r="Q2157" i="2"/>
  <c r="R2157" i="2" s="1"/>
  <c r="O2157" i="2"/>
  <c r="P2157" i="2" s="1"/>
  <c r="X2156" i="2"/>
  <c r="V2156" i="2"/>
  <c r="T2156" i="2"/>
  <c r="Q2156" i="2"/>
  <c r="R2156" i="2" s="1"/>
  <c r="O2156" i="2"/>
  <c r="P2156" i="2" s="1"/>
  <c r="X2155" i="2"/>
  <c r="V2155" i="2"/>
  <c r="T2155" i="2"/>
  <c r="Q2155" i="2"/>
  <c r="R2155" i="2" s="1"/>
  <c r="O2155" i="2"/>
  <c r="P2155" i="2" s="1"/>
  <c r="X2154" i="2"/>
  <c r="V2154" i="2"/>
  <c r="T2154" i="2"/>
  <c r="Q2154" i="2"/>
  <c r="R2154" i="2" s="1"/>
  <c r="O2154" i="2"/>
  <c r="P2154" i="2" s="1"/>
  <c r="X2153" i="2"/>
  <c r="V2153" i="2"/>
  <c r="T2153" i="2"/>
  <c r="Q2153" i="2"/>
  <c r="R2153" i="2" s="1"/>
  <c r="O2153" i="2"/>
  <c r="P2153" i="2" s="1"/>
  <c r="X2152" i="2"/>
  <c r="V2152" i="2"/>
  <c r="T2152" i="2"/>
  <c r="Q2152" i="2"/>
  <c r="R2152" i="2" s="1"/>
  <c r="O2152" i="2"/>
  <c r="P2152" i="2" s="1"/>
  <c r="X2151" i="2"/>
  <c r="V2151" i="2"/>
  <c r="T2151" i="2"/>
  <c r="Q2151" i="2"/>
  <c r="R2151" i="2" s="1"/>
  <c r="O2151" i="2"/>
  <c r="P2151" i="2" s="1"/>
  <c r="X2150" i="2"/>
  <c r="V2150" i="2"/>
  <c r="T2150" i="2"/>
  <c r="Q2150" i="2"/>
  <c r="R2150" i="2" s="1"/>
  <c r="O2150" i="2"/>
  <c r="P2150" i="2" s="1"/>
  <c r="X2149" i="2"/>
  <c r="V2149" i="2"/>
  <c r="T2149" i="2"/>
  <c r="Q2149" i="2"/>
  <c r="R2149" i="2" s="1"/>
  <c r="O2149" i="2"/>
  <c r="P2149" i="2" s="1"/>
  <c r="X2148" i="2"/>
  <c r="V2148" i="2"/>
  <c r="T2148" i="2"/>
  <c r="Q2148" i="2"/>
  <c r="R2148" i="2" s="1"/>
  <c r="O2148" i="2"/>
  <c r="P2148" i="2" s="1"/>
  <c r="X2147" i="2"/>
  <c r="V2147" i="2"/>
  <c r="T2147" i="2"/>
  <c r="Q2147" i="2"/>
  <c r="R2147" i="2" s="1"/>
  <c r="O2147" i="2"/>
  <c r="P2147" i="2" s="1"/>
  <c r="X2146" i="2"/>
  <c r="V2146" i="2"/>
  <c r="T2146" i="2"/>
  <c r="Q2146" i="2"/>
  <c r="R2146" i="2" s="1"/>
  <c r="O2146" i="2"/>
  <c r="P2146" i="2" s="1"/>
  <c r="X2145" i="2"/>
  <c r="V2145" i="2"/>
  <c r="T2145" i="2"/>
  <c r="Q2145" i="2"/>
  <c r="R2145" i="2" s="1"/>
  <c r="O2145" i="2"/>
  <c r="P2145" i="2" s="1"/>
  <c r="X2144" i="2"/>
  <c r="V2144" i="2"/>
  <c r="T2144" i="2"/>
  <c r="Q2144" i="2"/>
  <c r="R2144" i="2" s="1"/>
  <c r="O2144" i="2"/>
  <c r="P2144" i="2" s="1"/>
  <c r="X2143" i="2"/>
  <c r="V2143" i="2"/>
  <c r="T2143" i="2"/>
  <c r="Q2143" i="2"/>
  <c r="R2143" i="2" s="1"/>
  <c r="O2143" i="2"/>
  <c r="P2143" i="2" s="1"/>
  <c r="X2142" i="2"/>
  <c r="V2142" i="2"/>
  <c r="T2142" i="2"/>
  <c r="Q2142" i="2"/>
  <c r="R2142" i="2" s="1"/>
  <c r="O2142" i="2"/>
  <c r="P2142" i="2" s="1"/>
  <c r="X2141" i="2"/>
  <c r="V2141" i="2"/>
  <c r="T2141" i="2"/>
  <c r="Q2141" i="2"/>
  <c r="R2141" i="2" s="1"/>
  <c r="O2141" i="2"/>
  <c r="P2141" i="2" s="1"/>
  <c r="X2140" i="2"/>
  <c r="V2140" i="2"/>
  <c r="T2140" i="2"/>
  <c r="Q2140" i="2"/>
  <c r="R2140" i="2" s="1"/>
  <c r="O2140" i="2"/>
  <c r="P2140" i="2" s="1"/>
  <c r="X2139" i="2"/>
  <c r="V2139" i="2"/>
  <c r="T2139" i="2"/>
  <c r="Q2139" i="2"/>
  <c r="R2139" i="2" s="1"/>
  <c r="O2139" i="2"/>
  <c r="P2139" i="2" s="1"/>
  <c r="X2138" i="2"/>
  <c r="V2138" i="2"/>
  <c r="T2138" i="2"/>
  <c r="Q2138" i="2"/>
  <c r="R2138" i="2" s="1"/>
  <c r="O2138" i="2"/>
  <c r="P2138" i="2" s="1"/>
  <c r="X2137" i="2"/>
  <c r="V2137" i="2"/>
  <c r="T2137" i="2"/>
  <c r="Q2137" i="2"/>
  <c r="R2137" i="2" s="1"/>
  <c r="O2137" i="2"/>
  <c r="P2137" i="2" s="1"/>
  <c r="X2136" i="2"/>
  <c r="V2136" i="2"/>
  <c r="T2136" i="2"/>
  <c r="Q2136" i="2"/>
  <c r="R2136" i="2" s="1"/>
  <c r="O2136" i="2"/>
  <c r="P2136" i="2" s="1"/>
  <c r="X2135" i="2"/>
  <c r="V2135" i="2"/>
  <c r="T2135" i="2"/>
  <c r="Q2135" i="2"/>
  <c r="R2135" i="2" s="1"/>
  <c r="O2135" i="2"/>
  <c r="P2135" i="2" s="1"/>
  <c r="X2134" i="2"/>
  <c r="V2134" i="2"/>
  <c r="T2134" i="2"/>
  <c r="Q2134" i="2"/>
  <c r="R2134" i="2" s="1"/>
  <c r="O2134" i="2"/>
  <c r="P2134" i="2" s="1"/>
  <c r="X2133" i="2"/>
  <c r="V2133" i="2"/>
  <c r="T2133" i="2"/>
  <c r="Q2133" i="2"/>
  <c r="R2133" i="2" s="1"/>
  <c r="O2133" i="2"/>
  <c r="P2133" i="2" s="1"/>
  <c r="X2132" i="2"/>
  <c r="V2132" i="2"/>
  <c r="T2132" i="2"/>
  <c r="Q2132" i="2"/>
  <c r="R2132" i="2" s="1"/>
  <c r="O2132" i="2"/>
  <c r="P2132" i="2" s="1"/>
  <c r="X2131" i="2"/>
  <c r="V2131" i="2"/>
  <c r="T2131" i="2"/>
  <c r="Q2131" i="2"/>
  <c r="R2131" i="2" s="1"/>
  <c r="O2131" i="2"/>
  <c r="P2131" i="2" s="1"/>
  <c r="X2130" i="2"/>
  <c r="V2130" i="2"/>
  <c r="T2130" i="2"/>
  <c r="Q2130" i="2"/>
  <c r="R2130" i="2" s="1"/>
  <c r="O2130" i="2"/>
  <c r="P2130" i="2" s="1"/>
  <c r="X2129" i="2"/>
  <c r="V2129" i="2"/>
  <c r="T2129" i="2"/>
  <c r="Q2129" i="2"/>
  <c r="R2129" i="2" s="1"/>
  <c r="O2129" i="2"/>
  <c r="P2129" i="2" s="1"/>
  <c r="X2128" i="2"/>
  <c r="V2128" i="2"/>
  <c r="T2128" i="2"/>
  <c r="Q2128" i="2"/>
  <c r="R2128" i="2" s="1"/>
  <c r="O2128" i="2"/>
  <c r="P2128" i="2" s="1"/>
  <c r="X2127" i="2"/>
  <c r="V2127" i="2"/>
  <c r="T2127" i="2"/>
  <c r="Q2127" i="2"/>
  <c r="R2127" i="2" s="1"/>
  <c r="O2127" i="2"/>
  <c r="P2127" i="2" s="1"/>
  <c r="X2126" i="2"/>
  <c r="V2126" i="2"/>
  <c r="T2126" i="2"/>
  <c r="Q2126" i="2"/>
  <c r="R2126" i="2" s="1"/>
  <c r="O2126" i="2"/>
  <c r="P2126" i="2" s="1"/>
  <c r="X2125" i="2"/>
  <c r="V2125" i="2"/>
  <c r="T2125" i="2"/>
  <c r="Q2125" i="2"/>
  <c r="R2125" i="2" s="1"/>
  <c r="O2125" i="2"/>
  <c r="P2125" i="2" s="1"/>
  <c r="X2124" i="2"/>
  <c r="V2124" i="2"/>
  <c r="T2124" i="2"/>
  <c r="Q2124" i="2"/>
  <c r="R2124" i="2" s="1"/>
  <c r="O2124" i="2"/>
  <c r="P2124" i="2" s="1"/>
  <c r="X2123" i="2"/>
  <c r="V2123" i="2"/>
  <c r="T2123" i="2"/>
  <c r="Q2123" i="2"/>
  <c r="R2123" i="2" s="1"/>
  <c r="O2123" i="2"/>
  <c r="P2123" i="2" s="1"/>
  <c r="X2122" i="2"/>
  <c r="V2122" i="2"/>
  <c r="T2122" i="2"/>
  <c r="Q2122" i="2"/>
  <c r="R2122" i="2" s="1"/>
  <c r="O2122" i="2"/>
  <c r="P2122" i="2" s="1"/>
  <c r="X2121" i="2"/>
  <c r="V2121" i="2"/>
  <c r="T2121" i="2"/>
  <c r="Q2121" i="2"/>
  <c r="R2121" i="2" s="1"/>
  <c r="O2121" i="2"/>
  <c r="P2121" i="2" s="1"/>
  <c r="X2120" i="2"/>
  <c r="V2120" i="2"/>
  <c r="T2120" i="2"/>
  <c r="Q2120" i="2"/>
  <c r="R2120" i="2" s="1"/>
  <c r="O2120" i="2"/>
  <c r="P2120" i="2" s="1"/>
  <c r="X2119" i="2"/>
  <c r="V2119" i="2"/>
  <c r="T2119" i="2"/>
  <c r="Q2119" i="2"/>
  <c r="R2119" i="2" s="1"/>
  <c r="O2119" i="2"/>
  <c r="P2119" i="2" s="1"/>
  <c r="X2118" i="2"/>
  <c r="V2118" i="2"/>
  <c r="T2118" i="2"/>
  <c r="Q2118" i="2"/>
  <c r="R2118" i="2" s="1"/>
  <c r="O2118" i="2"/>
  <c r="P2118" i="2" s="1"/>
  <c r="X2117" i="2"/>
  <c r="V2117" i="2"/>
  <c r="T2117" i="2"/>
  <c r="Q2117" i="2"/>
  <c r="R2117" i="2" s="1"/>
  <c r="O2117" i="2"/>
  <c r="P2117" i="2" s="1"/>
  <c r="X2116" i="2"/>
  <c r="V2116" i="2"/>
  <c r="T2116" i="2"/>
  <c r="Q2116" i="2"/>
  <c r="R2116" i="2" s="1"/>
  <c r="O2116" i="2"/>
  <c r="P2116" i="2" s="1"/>
  <c r="X2115" i="2"/>
  <c r="V2115" i="2"/>
  <c r="T2115" i="2"/>
  <c r="Q2115" i="2"/>
  <c r="R2115" i="2" s="1"/>
  <c r="O2115" i="2"/>
  <c r="P2115" i="2" s="1"/>
  <c r="X2114" i="2"/>
  <c r="V2114" i="2"/>
  <c r="T2114" i="2"/>
  <c r="Q2114" i="2"/>
  <c r="R2114" i="2" s="1"/>
  <c r="O2114" i="2"/>
  <c r="P2114" i="2" s="1"/>
  <c r="X2113" i="2"/>
  <c r="V2113" i="2"/>
  <c r="T2113" i="2"/>
  <c r="Q2113" i="2"/>
  <c r="R2113" i="2" s="1"/>
  <c r="O2113" i="2"/>
  <c r="P2113" i="2" s="1"/>
  <c r="X2112" i="2"/>
  <c r="V2112" i="2"/>
  <c r="T2112" i="2"/>
  <c r="Q2112" i="2"/>
  <c r="R2112" i="2" s="1"/>
  <c r="O2112" i="2"/>
  <c r="P2112" i="2" s="1"/>
  <c r="X2111" i="2"/>
  <c r="V2111" i="2"/>
  <c r="T2111" i="2"/>
  <c r="Q2111" i="2"/>
  <c r="R2111" i="2" s="1"/>
  <c r="O2111" i="2"/>
  <c r="P2111" i="2" s="1"/>
  <c r="X2110" i="2"/>
  <c r="V2110" i="2"/>
  <c r="T2110" i="2"/>
  <c r="Q2110" i="2"/>
  <c r="R2110" i="2" s="1"/>
  <c r="O2110" i="2"/>
  <c r="P2110" i="2" s="1"/>
  <c r="X2109" i="2"/>
  <c r="V2109" i="2"/>
  <c r="T2109" i="2"/>
  <c r="Q2109" i="2"/>
  <c r="R2109" i="2" s="1"/>
  <c r="O2109" i="2"/>
  <c r="P2109" i="2" s="1"/>
  <c r="X2108" i="2"/>
  <c r="V2108" i="2"/>
  <c r="T2108" i="2"/>
  <c r="Q2108" i="2"/>
  <c r="R2108" i="2" s="1"/>
  <c r="O2108" i="2"/>
  <c r="P2108" i="2" s="1"/>
  <c r="X2107" i="2"/>
  <c r="V2107" i="2"/>
  <c r="T2107" i="2"/>
  <c r="Q2107" i="2"/>
  <c r="R2107" i="2" s="1"/>
  <c r="O2107" i="2"/>
  <c r="P2107" i="2" s="1"/>
  <c r="X2106" i="2"/>
  <c r="V2106" i="2"/>
  <c r="T2106" i="2"/>
  <c r="Q2106" i="2"/>
  <c r="R2106" i="2" s="1"/>
  <c r="O2106" i="2"/>
  <c r="P2106" i="2" s="1"/>
  <c r="X2105" i="2"/>
  <c r="V2105" i="2"/>
  <c r="T2105" i="2"/>
  <c r="Q2105" i="2"/>
  <c r="R2105" i="2" s="1"/>
  <c r="O2105" i="2"/>
  <c r="P2105" i="2" s="1"/>
  <c r="X2104" i="2"/>
  <c r="V2104" i="2"/>
  <c r="T2104" i="2"/>
  <c r="Q2104" i="2"/>
  <c r="R2104" i="2" s="1"/>
  <c r="O2104" i="2"/>
  <c r="P2104" i="2" s="1"/>
  <c r="X2103" i="2"/>
  <c r="V2103" i="2"/>
  <c r="T2103" i="2"/>
  <c r="Q2103" i="2"/>
  <c r="R2103" i="2" s="1"/>
  <c r="O2103" i="2"/>
  <c r="P2103" i="2" s="1"/>
  <c r="X2102" i="2"/>
  <c r="V2102" i="2"/>
  <c r="T2102" i="2"/>
  <c r="Q2102" i="2"/>
  <c r="R2102" i="2" s="1"/>
  <c r="O2102" i="2"/>
  <c r="P2102" i="2" s="1"/>
  <c r="X2101" i="2"/>
  <c r="V2101" i="2"/>
  <c r="T2101" i="2"/>
  <c r="Q2101" i="2"/>
  <c r="R2101" i="2" s="1"/>
  <c r="O2101" i="2"/>
  <c r="P2101" i="2" s="1"/>
  <c r="X2100" i="2"/>
  <c r="V2100" i="2"/>
  <c r="T2100" i="2"/>
  <c r="Q2100" i="2"/>
  <c r="R2100" i="2" s="1"/>
  <c r="O2100" i="2"/>
  <c r="P2100" i="2" s="1"/>
  <c r="X2099" i="2"/>
  <c r="V2099" i="2"/>
  <c r="T2099" i="2"/>
  <c r="Q2099" i="2"/>
  <c r="R2099" i="2" s="1"/>
  <c r="O2099" i="2"/>
  <c r="P2099" i="2" s="1"/>
  <c r="X2098" i="2"/>
  <c r="V2098" i="2"/>
  <c r="T2098" i="2"/>
  <c r="Q2098" i="2"/>
  <c r="R2098" i="2" s="1"/>
  <c r="O2098" i="2"/>
  <c r="P2098" i="2" s="1"/>
  <c r="X2097" i="2"/>
  <c r="V2097" i="2"/>
  <c r="T2097" i="2"/>
  <c r="Q2097" i="2"/>
  <c r="R2097" i="2" s="1"/>
  <c r="O2097" i="2"/>
  <c r="P2097" i="2" s="1"/>
  <c r="X2096" i="2"/>
  <c r="V2096" i="2"/>
  <c r="T2096" i="2"/>
  <c r="Q2096" i="2"/>
  <c r="R2096" i="2" s="1"/>
  <c r="O2096" i="2"/>
  <c r="P2096" i="2" s="1"/>
  <c r="X2095" i="2"/>
  <c r="V2095" i="2"/>
  <c r="T2095" i="2"/>
  <c r="Q2095" i="2"/>
  <c r="R2095" i="2" s="1"/>
  <c r="O2095" i="2"/>
  <c r="P2095" i="2" s="1"/>
  <c r="X2094" i="2"/>
  <c r="V2094" i="2"/>
  <c r="T2094" i="2"/>
  <c r="Q2094" i="2"/>
  <c r="R2094" i="2" s="1"/>
  <c r="O2094" i="2"/>
  <c r="P2094" i="2" s="1"/>
  <c r="X2093" i="2"/>
  <c r="V2093" i="2"/>
  <c r="T2093" i="2"/>
  <c r="Q2093" i="2"/>
  <c r="R2093" i="2" s="1"/>
  <c r="O2093" i="2"/>
  <c r="P2093" i="2" s="1"/>
  <c r="X2092" i="2"/>
  <c r="V2092" i="2"/>
  <c r="T2092" i="2"/>
  <c r="Q2092" i="2"/>
  <c r="R2092" i="2" s="1"/>
  <c r="O2092" i="2"/>
  <c r="P2092" i="2" s="1"/>
  <c r="X2091" i="2"/>
  <c r="V2091" i="2"/>
  <c r="T2091" i="2"/>
  <c r="Q2091" i="2"/>
  <c r="R2091" i="2" s="1"/>
  <c r="O2091" i="2"/>
  <c r="P2091" i="2" s="1"/>
  <c r="X2090" i="2"/>
  <c r="V2090" i="2"/>
  <c r="T2090" i="2"/>
  <c r="Q2090" i="2"/>
  <c r="R2090" i="2" s="1"/>
  <c r="O2090" i="2"/>
  <c r="P2090" i="2" s="1"/>
  <c r="X2089" i="2"/>
  <c r="V2089" i="2"/>
  <c r="T2089" i="2"/>
  <c r="Q2089" i="2"/>
  <c r="R2089" i="2" s="1"/>
  <c r="O2089" i="2"/>
  <c r="P2089" i="2" s="1"/>
  <c r="X2088" i="2"/>
  <c r="V2088" i="2"/>
  <c r="T2088" i="2"/>
  <c r="Q2088" i="2"/>
  <c r="R2088" i="2" s="1"/>
  <c r="O2088" i="2"/>
  <c r="P2088" i="2" s="1"/>
  <c r="X2087" i="2"/>
  <c r="V2087" i="2"/>
  <c r="T2087" i="2"/>
  <c r="Q2087" i="2"/>
  <c r="R2087" i="2" s="1"/>
  <c r="O2087" i="2"/>
  <c r="P2087" i="2" s="1"/>
  <c r="X2086" i="2"/>
  <c r="V2086" i="2"/>
  <c r="T2086" i="2"/>
  <c r="Q2086" i="2"/>
  <c r="R2086" i="2" s="1"/>
  <c r="O2086" i="2"/>
  <c r="P2086" i="2" s="1"/>
  <c r="X2085" i="2"/>
  <c r="V2085" i="2"/>
  <c r="T2085" i="2"/>
  <c r="Q2085" i="2"/>
  <c r="R2085" i="2" s="1"/>
  <c r="O2085" i="2"/>
  <c r="P2085" i="2" s="1"/>
  <c r="X2084" i="2"/>
  <c r="V2084" i="2"/>
  <c r="T2084" i="2"/>
  <c r="Q2084" i="2"/>
  <c r="R2084" i="2" s="1"/>
  <c r="O2084" i="2"/>
  <c r="P2084" i="2" s="1"/>
  <c r="X2083" i="2"/>
  <c r="V2083" i="2"/>
  <c r="T2083" i="2"/>
  <c r="Q2083" i="2"/>
  <c r="R2083" i="2" s="1"/>
  <c r="O2083" i="2"/>
  <c r="P2083" i="2" s="1"/>
  <c r="X2082" i="2"/>
  <c r="V2082" i="2"/>
  <c r="T2082" i="2"/>
  <c r="Q2082" i="2"/>
  <c r="R2082" i="2" s="1"/>
  <c r="O2082" i="2"/>
  <c r="P2082" i="2" s="1"/>
  <c r="X2081" i="2"/>
  <c r="V2081" i="2"/>
  <c r="T2081" i="2"/>
  <c r="Q2081" i="2"/>
  <c r="R2081" i="2" s="1"/>
  <c r="O2081" i="2"/>
  <c r="P2081" i="2" s="1"/>
  <c r="X2080" i="2"/>
  <c r="V2080" i="2"/>
  <c r="T2080" i="2"/>
  <c r="Q2080" i="2"/>
  <c r="R2080" i="2" s="1"/>
  <c r="O2080" i="2"/>
  <c r="P2080" i="2" s="1"/>
  <c r="X2079" i="2"/>
  <c r="V2079" i="2"/>
  <c r="T2079" i="2"/>
  <c r="Q2079" i="2"/>
  <c r="R2079" i="2" s="1"/>
  <c r="O2079" i="2"/>
  <c r="P2079" i="2" s="1"/>
  <c r="X2078" i="2"/>
  <c r="V2078" i="2"/>
  <c r="T2078" i="2"/>
  <c r="Q2078" i="2"/>
  <c r="R2078" i="2" s="1"/>
  <c r="O2078" i="2"/>
  <c r="P2078" i="2" s="1"/>
  <c r="X2077" i="2"/>
  <c r="V2077" i="2"/>
  <c r="T2077" i="2"/>
  <c r="Q2077" i="2"/>
  <c r="R2077" i="2" s="1"/>
  <c r="O2077" i="2"/>
  <c r="P2077" i="2" s="1"/>
  <c r="X2076" i="2"/>
  <c r="V2076" i="2"/>
  <c r="T2076" i="2"/>
  <c r="Q2076" i="2"/>
  <c r="R2076" i="2" s="1"/>
  <c r="O2076" i="2"/>
  <c r="P2076" i="2" s="1"/>
  <c r="X2075" i="2"/>
  <c r="V2075" i="2"/>
  <c r="T2075" i="2"/>
  <c r="Q2075" i="2"/>
  <c r="R2075" i="2" s="1"/>
  <c r="O2075" i="2"/>
  <c r="P2075" i="2" s="1"/>
  <c r="X2074" i="2"/>
  <c r="V2074" i="2"/>
  <c r="T2074" i="2"/>
  <c r="Q2074" i="2"/>
  <c r="R2074" i="2" s="1"/>
  <c r="O2074" i="2"/>
  <c r="P2074" i="2" s="1"/>
  <c r="X2073" i="2"/>
  <c r="V2073" i="2"/>
  <c r="T2073" i="2"/>
  <c r="Q2073" i="2"/>
  <c r="R2073" i="2" s="1"/>
  <c r="O2073" i="2"/>
  <c r="P2073" i="2" s="1"/>
  <c r="X2072" i="2"/>
  <c r="V2072" i="2"/>
  <c r="T2072" i="2"/>
  <c r="Q2072" i="2"/>
  <c r="R2072" i="2" s="1"/>
  <c r="O2072" i="2"/>
  <c r="P2072" i="2" s="1"/>
  <c r="X2071" i="2"/>
  <c r="V2071" i="2"/>
  <c r="T2071" i="2"/>
  <c r="Q2071" i="2"/>
  <c r="R2071" i="2" s="1"/>
  <c r="O2071" i="2"/>
  <c r="P2071" i="2" s="1"/>
  <c r="X2070" i="2"/>
  <c r="V2070" i="2"/>
  <c r="T2070" i="2"/>
  <c r="Q2070" i="2"/>
  <c r="R2070" i="2" s="1"/>
  <c r="O2070" i="2"/>
  <c r="P2070" i="2" s="1"/>
  <c r="X2069" i="2"/>
  <c r="V2069" i="2"/>
  <c r="T2069" i="2"/>
  <c r="Q2069" i="2"/>
  <c r="R2069" i="2" s="1"/>
  <c r="O2069" i="2"/>
  <c r="P2069" i="2" s="1"/>
  <c r="X2068" i="2"/>
  <c r="V2068" i="2"/>
  <c r="T2068" i="2"/>
  <c r="Q2068" i="2"/>
  <c r="R2068" i="2" s="1"/>
  <c r="O2068" i="2"/>
  <c r="P2068" i="2" s="1"/>
  <c r="X2067" i="2"/>
  <c r="V2067" i="2"/>
  <c r="T2067" i="2"/>
  <c r="Q2067" i="2"/>
  <c r="R2067" i="2" s="1"/>
  <c r="O2067" i="2"/>
  <c r="P2067" i="2" s="1"/>
  <c r="X2066" i="2"/>
  <c r="V2066" i="2"/>
  <c r="T2066" i="2"/>
  <c r="Q2066" i="2"/>
  <c r="R2066" i="2" s="1"/>
  <c r="O2066" i="2"/>
  <c r="P2066" i="2" s="1"/>
  <c r="X2065" i="2"/>
  <c r="V2065" i="2"/>
  <c r="T2065" i="2"/>
  <c r="Q2065" i="2"/>
  <c r="R2065" i="2" s="1"/>
  <c r="O2065" i="2"/>
  <c r="P2065" i="2" s="1"/>
  <c r="X2064" i="2"/>
  <c r="V2064" i="2"/>
  <c r="T2064" i="2"/>
  <c r="Q2064" i="2"/>
  <c r="R2064" i="2" s="1"/>
  <c r="O2064" i="2"/>
  <c r="P2064" i="2" s="1"/>
  <c r="X2063" i="2"/>
  <c r="V2063" i="2"/>
  <c r="T2063" i="2"/>
  <c r="Q2063" i="2"/>
  <c r="R2063" i="2" s="1"/>
  <c r="O2063" i="2"/>
  <c r="P2063" i="2" s="1"/>
  <c r="X2062" i="2"/>
  <c r="V2062" i="2"/>
  <c r="T2062" i="2"/>
  <c r="Q2062" i="2"/>
  <c r="R2062" i="2" s="1"/>
  <c r="O2062" i="2"/>
  <c r="P2062" i="2" s="1"/>
  <c r="X2061" i="2"/>
  <c r="V2061" i="2"/>
  <c r="T2061" i="2"/>
  <c r="Q2061" i="2"/>
  <c r="R2061" i="2" s="1"/>
  <c r="O2061" i="2"/>
  <c r="P2061" i="2" s="1"/>
  <c r="X2060" i="2"/>
  <c r="V2060" i="2"/>
  <c r="T2060" i="2"/>
  <c r="Q2060" i="2"/>
  <c r="R2060" i="2" s="1"/>
  <c r="O2060" i="2"/>
  <c r="P2060" i="2" s="1"/>
  <c r="X2059" i="2"/>
  <c r="V2059" i="2"/>
  <c r="T2059" i="2"/>
  <c r="Q2059" i="2"/>
  <c r="R2059" i="2" s="1"/>
  <c r="O2059" i="2"/>
  <c r="P2059" i="2" s="1"/>
  <c r="X2058" i="2"/>
  <c r="V2058" i="2"/>
  <c r="T2058" i="2"/>
  <c r="Q2058" i="2"/>
  <c r="R2058" i="2" s="1"/>
  <c r="O2058" i="2"/>
  <c r="P2058" i="2" s="1"/>
  <c r="X2057" i="2"/>
  <c r="V2057" i="2"/>
  <c r="T2057" i="2"/>
  <c r="Q2057" i="2"/>
  <c r="R2057" i="2" s="1"/>
  <c r="O2057" i="2"/>
  <c r="P2057" i="2" s="1"/>
  <c r="X2056" i="2"/>
  <c r="V2056" i="2"/>
  <c r="T2056" i="2"/>
  <c r="Q2056" i="2"/>
  <c r="R2056" i="2" s="1"/>
  <c r="O2056" i="2"/>
  <c r="P2056" i="2" s="1"/>
  <c r="X2055" i="2"/>
  <c r="V2055" i="2"/>
  <c r="T2055" i="2"/>
  <c r="Q2055" i="2"/>
  <c r="R2055" i="2" s="1"/>
  <c r="O2055" i="2"/>
  <c r="P2055" i="2" s="1"/>
  <c r="X2054" i="2"/>
  <c r="V2054" i="2"/>
  <c r="T2054" i="2"/>
  <c r="Q2054" i="2"/>
  <c r="R2054" i="2" s="1"/>
  <c r="O2054" i="2"/>
  <c r="P2054" i="2" s="1"/>
  <c r="X2053" i="2"/>
  <c r="V2053" i="2"/>
  <c r="T2053" i="2"/>
  <c r="Q2053" i="2"/>
  <c r="R2053" i="2" s="1"/>
  <c r="O2053" i="2"/>
  <c r="P2053" i="2" s="1"/>
  <c r="X2052" i="2"/>
  <c r="V2052" i="2"/>
  <c r="T2052" i="2"/>
  <c r="Q2052" i="2"/>
  <c r="R2052" i="2" s="1"/>
  <c r="O2052" i="2"/>
  <c r="P2052" i="2" s="1"/>
  <c r="X2051" i="2"/>
  <c r="V2051" i="2"/>
  <c r="T2051" i="2"/>
  <c r="Q2051" i="2"/>
  <c r="R2051" i="2" s="1"/>
  <c r="O2051" i="2"/>
  <c r="P2051" i="2" s="1"/>
  <c r="X2050" i="2"/>
  <c r="V2050" i="2"/>
  <c r="T2050" i="2"/>
  <c r="Q2050" i="2"/>
  <c r="R2050" i="2" s="1"/>
  <c r="O2050" i="2"/>
  <c r="P2050" i="2" s="1"/>
  <c r="X2049" i="2"/>
  <c r="V2049" i="2"/>
  <c r="T2049" i="2"/>
  <c r="Q2049" i="2"/>
  <c r="R2049" i="2" s="1"/>
  <c r="O2049" i="2"/>
  <c r="P2049" i="2" s="1"/>
  <c r="X2048" i="2"/>
  <c r="V2048" i="2"/>
  <c r="T2048" i="2"/>
  <c r="Q2048" i="2"/>
  <c r="R2048" i="2" s="1"/>
  <c r="O2048" i="2"/>
  <c r="P2048" i="2" s="1"/>
  <c r="X2047" i="2"/>
  <c r="V2047" i="2"/>
  <c r="T2047" i="2"/>
  <c r="Q2047" i="2"/>
  <c r="R2047" i="2" s="1"/>
  <c r="O2047" i="2"/>
  <c r="P2047" i="2" s="1"/>
  <c r="X2046" i="2"/>
  <c r="V2046" i="2"/>
  <c r="T2046" i="2"/>
  <c r="Q2046" i="2"/>
  <c r="R2046" i="2" s="1"/>
  <c r="O2046" i="2"/>
  <c r="P2046" i="2" s="1"/>
  <c r="X2045" i="2"/>
  <c r="V2045" i="2"/>
  <c r="T2045" i="2"/>
  <c r="Q2045" i="2"/>
  <c r="R2045" i="2" s="1"/>
  <c r="O2045" i="2"/>
  <c r="P2045" i="2" s="1"/>
  <c r="X2044" i="2"/>
  <c r="V2044" i="2"/>
  <c r="T2044" i="2"/>
  <c r="Q2044" i="2"/>
  <c r="R2044" i="2" s="1"/>
  <c r="O2044" i="2"/>
  <c r="P2044" i="2" s="1"/>
  <c r="X2043" i="2"/>
  <c r="V2043" i="2"/>
  <c r="T2043" i="2"/>
  <c r="Q2043" i="2"/>
  <c r="R2043" i="2" s="1"/>
  <c r="O2043" i="2"/>
  <c r="P2043" i="2" s="1"/>
  <c r="X2042" i="2"/>
  <c r="V2042" i="2"/>
  <c r="T2042" i="2"/>
  <c r="Q2042" i="2"/>
  <c r="R2042" i="2" s="1"/>
  <c r="O2042" i="2"/>
  <c r="P2042" i="2" s="1"/>
  <c r="X2041" i="2"/>
  <c r="V2041" i="2"/>
  <c r="T2041" i="2"/>
  <c r="Q2041" i="2"/>
  <c r="R2041" i="2" s="1"/>
  <c r="O2041" i="2"/>
  <c r="P2041" i="2" s="1"/>
  <c r="X2040" i="2"/>
  <c r="V2040" i="2"/>
  <c r="T2040" i="2"/>
  <c r="Q2040" i="2"/>
  <c r="R2040" i="2" s="1"/>
  <c r="O2040" i="2"/>
  <c r="P2040" i="2" s="1"/>
  <c r="X2039" i="2"/>
  <c r="V2039" i="2"/>
  <c r="T2039" i="2"/>
  <c r="Q2039" i="2"/>
  <c r="R2039" i="2" s="1"/>
  <c r="O2039" i="2"/>
  <c r="P2039" i="2" s="1"/>
  <c r="X2038" i="2"/>
  <c r="V2038" i="2"/>
  <c r="T2038" i="2"/>
  <c r="Q2038" i="2"/>
  <c r="R2038" i="2" s="1"/>
  <c r="O2038" i="2"/>
  <c r="P2038" i="2" s="1"/>
  <c r="X2037" i="2"/>
  <c r="V2037" i="2"/>
  <c r="T2037" i="2"/>
  <c r="Q2037" i="2"/>
  <c r="R2037" i="2" s="1"/>
  <c r="O2037" i="2"/>
  <c r="P2037" i="2" s="1"/>
  <c r="X2036" i="2"/>
  <c r="V2036" i="2"/>
  <c r="T2036" i="2"/>
  <c r="Q2036" i="2"/>
  <c r="R2036" i="2" s="1"/>
  <c r="O2036" i="2"/>
  <c r="P2036" i="2" s="1"/>
  <c r="X2035" i="2"/>
  <c r="V2035" i="2"/>
  <c r="T2035" i="2"/>
  <c r="Q2035" i="2"/>
  <c r="R2035" i="2" s="1"/>
  <c r="O2035" i="2"/>
  <c r="P2035" i="2" s="1"/>
  <c r="X2034" i="2"/>
  <c r="V2034" i="2"/>
  <c r="T2034" i="2"/>
  <c r="Q2034" i="2"/>
  <c r="R2034" i="2" s="1"/>
  <c r="O2034" i="2"/>
  <c r="P2034" i="2" s="1"/>
  <c r="X2033" i="2"/>
  <c r="V2033" i="2"/>
  <c r="T2033" i="2"/>
  <c r="Q2033" i="2"/>
  <c r="R2033" i="2" s="1"/>
  <c r="O2033" i="2"/>
  <c r="P2033" i="2" s="1"/>
  <c r="X2032" i="2"/>
  <c r="V2032" i="2"/>
  <c r="T2032" i="2"/>
  <c r="Q2032" i="2"/>
  <c r="R2032" i="2" s="1"/>
  <c r="O2032" i="2"/>
  <c r="P2032" i="2" s="1"/>
  <c r="X2031" i="2"/>
  <c r="V2031" i="2"/>
  <c r="T2031" i="2"/>
  <c r="Q2031" i="2"/>
  <c r="R2031" i="2" s="1"/>
  <c r="O2031" i="2"/>
  <c r="P2031" i="2" s="1"/>
  <c r="X2030" i="2"/>
  <c r="V2030" i="2"/>
  <c r="T2030" i="2"/>
  <c r="Q2030" i="2"/>
  <c r="R2030" i="2" s="1"/>
  <c r="O2030" i="2"/>
  <c r="P2030" i="2" s="1"/>
  <c r="X2029" i="2"/>
  <c r="V2029" i="2"/>
  <c r="T2029" i="2"/>
  <c r="Q2029" i="2"/>
  <c r="R2029" i="2" s="1"/>
  <c r="O2029" i="2"/>
  <c r="P2029" i="2" s="1"/>
  <c r="X2028" i="2"/>
  <c r="V2028" i="2"/>
  <c r="T2028" i="2"/>
  <c r="Q2028" i="2"/>
  <c r="R2028" i="2" s="1"/>
  <c r="O2028" i="2"/>
  <c r="P2028" i="2" s="1"/>
  <c r="X2027" i="2"/>
  <c r="V2027" i="2"/>
  <c r="T2027" i="2"/>
  <c r="Q2027" i="2"/>
  <c r="R2027" i="2" s="1"/>
  <c r="O2027" i="2"/>
  <c r="P2027" i="2" s="1"/>
  <c r="X2026" i="2"/>
  <c r="V2026" i="2"/>
  <c r="T2026" i="2"/>
  <c r="Q2026" i="2"/>
  <c r="R2026" i="2" s="1"/>
  <c r="O2026" i="2"/>
  <c r="P2026" i="2" s="1"/>
  <c r="X2025" i="2"/>
  <c r="V2025" i="2"/>
  <c r="T2025" i="2"/>
  <c r="Q2025" i="2"/>
  <c r="R2025" i="2" s="1"/>
  <c r="O2025" i="2"/>
  <c r="P2025" i="2" s="1"/>
  <c r="X2024" i="2"/>
  <c r="V2024" i="2"/>
  <c r="T2024" i="2"/>
  <c r="Q2024" i="2"/>
  <c r="R2024" i="2" s="1"/>
  <c r="O2024" i="2"/>
  <c r="P2024" i="2" s="1"/>
  <c r="X2023" i="2"/>
  <c r="V2023" i="2"/>
  <c r="T2023" i="2"/>
  <c r="Q2023" i="2"/>
  <c r="R2023" i="2" s="1"/>
  <c r="O2023" i="2"/>
  <c r="P2023" i="2" s="1"/>
  <c r="X2022" i="2"/>
  <c r="V2022" i="2"/>
  <c r="T2022" i="2"/>
  <c r="Q2022" i="2"/>
  <c r="R2022" i="2" s="1"/>
  <c r="O2022" i="2"/>
  <c r="P2022" i="2" s="1"/>
  <c r="X2021" i="2"/>
  <c r="V2021" i="2"/>
  <c r="T2021" i="2"/>
  <c r="Q2021" i="2"/>
  <c r="R2021" i="2" s="1"/>
  <c r="O2021" i="2"/>
  <c r="P2021" i="2" s="1"/>
  <c r="X2020" i="2"/>
  <c r="V2020" i="2"/>
  <c r="T2020" i="2"/>
  <c r="Q2020" i="2"/>
  <c r="R2020" i="2" s="1"/>
  <c r="O2020" i="2"/>
  <c r="P2020" i="2" s="1"/>
  <c r="X2019" i="2"/>
  <c r="V2019" i="2"/>
  <c r="T2019" i="2"/>
  <c r="Q2019" i="2"/>
  <c r="R2019" i="2" s="1"/>
  <c r="O2019" i="2"/>
  <c r="P2019" i="2" s="1"/>
  <c r="X2018" i="2"/>
  <c r="V2018" i="2"/>
  <c r="T2018" i="2"/>
  <c r="Q2018" i="2"/>
  <c r="R2018" i="2" s="1"/>
  <c r="O2018" i="2"/>
  <c r="P2018" i="2" s="1"/>
  <c r="X2017" i="2"/>
  <c r="V2017" i="2"/>
  <c r="T2017" i="2"/>
  <c r="Q2017" i="2"/>
  <c r="R2017" i="2" s="1"/>
  <c r="O2017" i="2"/>
  <c r="P2017" i="2" s="1"/>
  <c r="X2016" i="2"/>
  <c r="V2016" i="2"/>
  <c r="T2016" i="2"/>
  <c r="Q2016" i="2"/>
  <c r="R2016" i="2" s="1"/>
  <c r="O2016" i="2"/>
  <c r="P2016" i="2" s="1"/>
  <c r="X2015" i="2"/>
  <c r="V2015" i="2"/>
  <c r="T2015" i="2"/>
  <c r="Q2015" i="2"/>
  <c r="R2015" i="2" s="1"/>
  <c r="O2015" i="2"/>
  <c r="P2015" i="2" s="1"/>
  <c r="X2014" i="2"/>
  <c r="V2014" i="2"/>
  <c r="T2014" i="2"/>
  <c r="Q2014" i="2"/>
  <c r="R2014" i="2" s="1"/>
  <c r="O2014" i="2"/>
  <c r="P2014" i="2" s="1"/>
  <c r="X2013" i="2"/>
  <c r="V2013" i="2"/>
  <c r="T2013" i="2"/>
  <c r="Q2013" i="2"/>
  <c r="R2013" i="2" s="1"/>
  <c r="O2013" i="2"/>
  <c r="P2013" i="2" s="1"/>
  <c r="X2012" i="2"/>
  <c r="V2012" i="2"/>
  <c r="T2012" i="2"/>
  <c r="Q2012" i="2"/>
  <c r="R2012" i="2" s="1"/>
  <c r="O2012" i="2"/>
  <c r="P2012" i="2" s="1"/>
  <c r="X2011" i="2"/>
  <c r="V2011" i="2"/>
  <c r="T2011" i="2"/>
  <c r="Q2011" i="2"/>
  <c r="R2011" i="2" s="1"/>
  <c r="O2011" i="2"/>
  <c r="P2011" i="2" s="1"/>
  <c r="X2010" i="2"/>
  <c r="V2010" i="2"/>
  <c r="T2010" i="2"/>
  <c r="Q2010" i="2"/>
  <c r="R2010" i="2" s="1"/>
  <c r="O2010" i="2"/>
  <c r="P2010" i="2" s="1"/>
  <c r="X2009" i="2"/>
  <c r="V2009" i="2"/>
  <c r="T2009" i="2"/>
  <c r="Q2009" i="2"/>
  <c r="R2009" i="2" s="1"/>
  <c r="O2009" i="2"/>
  <c r="P2009" i="2" s="1"/>
  <c r="X2008" i="2"/>
  <c r="V2008" i="2"/>
  <c r="T2008" i="2"/>
  <c r="Q2008" i="2"/>
  <c r="R2008" i="2" s="1"/>
  <c r="O2008" i="2"/>
  <c r="P2008" i="2" s="1"/>
  <c r="X2007" i="2"/>
  <c r="V2007" i="2"/>
  <c r="T2007" i="2"/>
  <c r="Q2007" i="2"/>
  <c r="R2007" i="2" s="1"/>
  <c r="O2007" i="2"/>
  <c r="P2007" i="2" s="1"/>
  <c r="X2006" i="2"/>
  <c r="V2006" i="2"/>
  <c r="T2006" i="2"/>
  <c r="Q2006" i="2"/>
  <c r="R2006" i="2" s="1"/>
  <c r="O2006" i="2"/>
  <c r="P2006" i="2" s="1"/>
  <c r="X2005" i="2"/>
  <c r="V2005" i="2"/>
  <c r="T2005" i="2"/>
  <c r="Q2005" i="2"/>
  <c r="R2005" i="2" s="1"/>
  <c r="O2005" i="2"/>
  <c r="P2005" i="2" s="1"/>
  <c r="X2004" i="2"/>
  <c r="V2004" i="2"/>
  <c r="T2004" i="2"/>
  <c r="Q2004" i="2"/>
  <c r="R2004" i="2" s="1"/>
  <c r="O2004" i="2"/>
  <c r="P2004" i="2" s="1"/>
  <c r="X2003" i="2"/>
  <c r="V2003" i="2"/>
  <c r="T2003" i="2"/>
  <c r="Q2003" i="2"/>
  <c r="R2003" i="2" s="1"/>
  <c r="O2003" i="2"/>
  <c r="P2003" i="2" s="1"/>
  <c r="X2002" i="2"/>
  <c r="V2002" i="2"/>
  <c r="T2002" i="2"/>
  <c r="Q2002" i="2"/>
  <c r="R2002" i="2" s="1"/>
  <c r="O2002" i="2"/>
  <c r="P2002" i="2" s="1"/>
  <c r="X2001" i="2"/>
  <c r="V2001" i="2"/>
  <c r="T2001" i="2"/>
  <c r="Q2001" i="2"/>
  <c r="R2001" i="2" s="1"/>
  <c r="O2001" i="2"/>
  <c r="P2001" i="2" s="1"/>
  <c r="X2000" i="2"/>
  <c r="V2000" i="2"/>
  <c r="T2000" i="2"/>
  <c r="Q2000" i="2"/>
  <c r="R2000" i="2" s="1"/>
  <c r="O2000" i="2"/>
  <c r="P2000" i="2" s="1"/>
  <c r="X1999" i="2"/>
  <c r="V1999" i="2"/>
  <c r="T1999" i="2"/>
  <c r="Q1999" i="2"/>
  <c r="R1999" i="2" s="1"/>
  <c r="O1999" i="2"/>
  <c r="P1999" i="2" s="1"/>
  <c r="X1998" i="2"/>
  <c r="V1998" i="2"/>
  <c r="T1998" i="2"/>
  <c r="Q1998" i="2"/>
  <c r="R1998" i="2" s="1"/>
  <c r="O1998" i="2"/>
  <c r="P1998" i="2" s="1"/>
  <c r="X1997" i="2"/>
  <c r="V1997" i="2"/>
  <c r="T1997" i="2"/>
  <c r="Q1997" i="2"/>
  <c r="R1997" i="2" s="1"/>
  <c r="O1997" i="2"/>
  <c r="P1997" i="2" s="1"/>
  <c r="X1996" i="2"/>
  <c r="V1996" i="2"/>
  <c r="T1996" i="2"/>
  <c r="Q1996" i="2"/>
  <c r="R1996" i="2" s="1"/>
  <c r="O1996" i="2"/>
  <c r="P1996" i="2" s="1"/>
  <c r="X1995" i="2"/>
  <c r="V1995" i="2"/>
  <c r="T1995" i="2"/>
  <c r="Q1995" i="2"/>
  <c r="R1995" i="2" s="1"/>
  <c r="O1995" i="2"/>
  <c r="P1995" i="2" s="1"/>
  <c r="X1994" i="2"/>
  <c r="V1994" i="2"/>
  <c r="T1994" i="2"/>
  <c r="Q1994" i="2"/>
  <c r="R1994" i="2" s="1"/>
  <c r="O1994" i="2"/>
  <c r="P1994" i="2" s="1"/>
  <c r="X1993" i="2"/>
  <c r="V1993" i="2"/>
  <c r="T1993" i="2"/>
  <c r="Q1993" i="2"/>
  <c r="R1993" i="2" s="1"/>
  <c r="O1993" i="2"/>
  <c r="P1993" i="2" s="1"/>
  <c r="X1992" i="2"/>
  <c r="V1992" i="2"/>
  <c r="T1992" i="2"/>
  <c r="Q1992" i="2"/>
  <c r="R1992" i="2" s="1"/>
  <c r="O1992" i="2"/>
  <c r="P1992" i="2" s="1"/>
  <c r="X1991" i="2"/>
  <c r="V1991" i="2"/>
  <c r="T1991" i="2"/>
  <c r="Q1991" i="2"/>
  <c r="R1991" i="2" s="1"/>
  <c r="O1991" i="2"/>
  <c r="P1991" i="2" s="1"/>
  <c r="X1990" i="2"/>
  <c r="V1990" i="2"/>
  <c r="T1990" i="2"/>
  <c r="Q1990" i="2"/>
  <c r="R1990" i="2" s="1"/>
  <c r="O1990" i="2"/>
  <c r="P1990" i="2" s="1"/>
  <c r="X1989" i="2"/>
  <c r="V1989" i="2"/>
  <c r="T1989" i="2"/>
  <c r="Q1989" i="2"/>
  <c r="R1989" i="2" s="1"/>
  <c r="O1989" i="2"/>
  <c r="P1989" i="2" s="1"/>
  <c r="X1988" i="2"/>
  <c r="V1988" i="2"/>
  <c r="T1988" i="2"/>
  <c r="Q1988" i="2"/>
  <c r="R1988" i="2" s="1"/>
  <c r="O1988" i="2"/>
  <c r="P1988" i="2" s="1"/>
  <c r="X1987" i="2"/>
  <c r="V1987" i="2"/>
  <c r="T1987" i="2"/>
  <c r="Q1987" i="2"/>
  <c r="R1987" i="2" s="1"/>
  <c r="O1987" i="2"/>
  <c r="P1987" i="2" s="1"/>
  <c r="X1986" i="2"/>
  <c r="V1986" i="2"/>
  <c r="T1986" i="2"/>
  <c r="Q1986" i="2"/>
  <c r="R1986" i="2" s="1"/>
  <c r="O1986" i="2"/>
  <c r="P1986" i="2" s="1"/>
  <c r="X1985" i="2"/>
  <c r="V1985" i="2"/>
  <c r="T1985" i="2"/>
  <c r="Q1985" i="2"/>
  <c r="R1985" i="2" s="1"/>
  <c r="O1985" i="2"/>
  <c r="P1985" i="2" s="1"/>
  <c r="X1984" i="2"/>
  <c r="V1984" i="2"/>
  <c r="T1984" i="2"/>
  <c r="Q1984" i="2"/>
  <c r="R1984" i="2" s="1"/>
  <c r="O1984" i="2"/>
  <c r="P1984" i="2" s="1"/>
  <c r="X1983" i="2"/>
  <c r="V1983" i="2"/>
  <c r="T1983" i="2"/>
  <c r="Q1983" i="2"/>
  <c r="R1983" i="2" s="1"/>
  <c r="O1983" i="2"/>
  <c r="P1983" i="2" s="1"/>
  <c r="X1982" i="2"/>
  <c r="V1982" i="2"/>
  <c r="T1982" i="2"/>
  <c r="Q1982" i="2"/>
  <c r="R1982" i="2" s="1"/>
  <c r="O1982" i="2"/>
  <c r="P1982" i="2" s="1"/>
  <c r="X1981" i="2"/>
  <c r="V1981" i="2"/>
  <c r="T1981" i="2"/>
  <c r="Q1981" i="2"/>
  <c r="R1981" i="2" s="1"/>
  <c r="O1981" i="2"/>
  <c r="P1981" i="2" s="1"/>
  <c r="X1980" i="2"/>
  <c r="V1980" i="2"/>
  <c r="T1980" i="2"/>
  <c r="Q1980" i="2"/>
  <c r="R1980" i="2" s="1"/>
  <c r="O1980" i="2"/>
  <c r="P1980" i="2" s="1"/>
  <c r="X1979" i="2"/>
  <c r="V1979" i="2"/>
  <c r="T1979" i="2"/>
  <c r="Q1979" i="2"/>
  <c r="R1979" i="2" s="1"/>
  <c r="O1979" i="2"/>
  <c r="P1979" i="2" s="1"/>
  <c r="X1978" i="2"/>
  <c r="V1978" i="2"/>
  <c r="T1978" i="2"/>
  <c r="Q1978" i="2"/>
  <c r="R1978" i="2" s="1"/>
  <c r="O1978" i="2"/>
  <c r="P1978" i="2" s="1"/>
  <c r="X1977" i="2"/>
  <c r="V1977" i="2"/>
  <c r="T1977" i="2"/>
  <c r="Q1977" i="2"/>
  <c r="R1977" i="2" s="1"/>
  <c r="O1977" i="2"/>
  <c r="P1977" i="2" s="1"/>
  <c r="X1976" i="2"/>
  <c r="V1976" i="2"/>
  <c r="T1976" i="2"/>
  <c r="Q1976" i="2"/>
  <c r="R1976" i="2" s="1"/>
  <c r="O1976" i="2"/>
  <c r="P1976" i="2" s="1"/>
  <c r="X1975" i="2"/>
  <c r="V1975" i="2"/>
  <c r="T1975" i="2"/>
  <c r="Q1975" i="2"/>
  <c r="R1975" i="2" s="1"/>
  <c r="O1975" i="2"/>
  <c r="P1975" i="2" s="1"/>
  <c r="X1974" i="2"/>
  <c r="V1974" i="2"/>
  <c r="T1974" i="2"/>
  <c r="Q1974" i="2"/>
  <c r="R1974" i="2" s="1"/>
  <c r="O1974" i="2"/>
  <c r="P1974" i="2" s="1"/>
  <c r="X1973" i="2"/>
  <c r="V1973" i="2"/>
  <c r="T1973" i="2"/>
  <c r="Q1973" i="2"/>
  <c r="R1973" i="2" s="1"/>
  <c r="O1973" i="2"/>
  <c r="P1973" i="2" s="1"/>
  <c r="X1972" i="2"/>
  <c r="V1972" i="2"/>
  <c r="T1972" i="2"/>
  <c r="Q1972" i="2"/>
  <c r="R1972" i="2" s="1"/>
  <c r="O1972" i="2"/>
  <c r="P1972" i="2" s="1"/>
  <c r="X1971" i="2"/>
  <c r="V1971" i="2"/>
  <c r="T1971" i="2"/>
  <c r="Q1971" i="2"/>
  <c r="R1971" i="2" s="1"/>
  <c r="O1971" i="2"/>
  <c r="P1971" i="2" s="1"/>
  <c r="X1970" i="2"/>
  <c r="V1970" i="2"/>
  <c r="T1970" i="2"/>
  <c r="Q1970" i="2"/>
  <c r="R1970" i="2" s="1"/>
  <c r="O1970" i="2"/>
  <c r="P1970" i="2" s="1"/>
  <c r="X1969" i="2"/>
  <c r="V1969" i="2"/>
  <c r="T1969" i="2"/>
  <c r="Q1969" i="2"/>
  <c r="R1969" i="2" s="1"/>
  <c r="O1969" i="2"/>
  <c r="P1969" i="2" s="1"/>
  <c r="X1968" i="2"/>
  <c r="V1968" i="2"/>
  <c r="T1968" i="2"/>
  <c r="Q1968" i="2"/>
  <c r="R1968" i="2" s="1"/>
  <c r="O1968" i="2"/>
  <c r="P1968" i="2" s="1"/>
  <c r="X1967" i="2"/>
  <c r="V1967" i="2"/>
  <c r="T1967" i="2"/>
  <c r="Q1967" i="2"/>
  <c r="R1967" i="2" s="1"/>
  <c r="O1967" i="2"/>
  <c r="P1967" i="2" s="1"/>
  <c r="X1966" i="2"/>
  <c r="V1966" i="2"/>
  <c r="T1966" i="2"/>
  <c r="Q1966" i="2"/>
  <c r="R1966" i="2" s="1"/>
  <c r="O1966" i="2"/>
  <c r="P1966" i="2" s="1"/>
  <c r="X1965" i="2"/>
  <c r="V1965" i="2"/>
  <c r="T1965" i="2"/>
  <c r="Q1965" i="2"/>
  <c r="R1965" i="2" s="1"/>
  <c r="O1965" i="2"/>
  <c r="P1965" i="2" s="1"/>
  <c r="X1964" i="2"/>
  <c r="V1964" i="2"/>
  <c r="T1964" i="2"/>
  <c r="Q1964" i="2"/>
  <c r="R1964" i="2" s="1"/>
  <c r="O1964" i="2"/>
  <c r="P1964" i="2" s="1"/>
  <c r="X1963" i="2"/>
  <c r="V1963" i="2"/>
  <c r="T1963" i="2"/>
  <c r="Q1963" i="2"/>
  <c r="R1963" i="2" s="1"/>
  <c r="O1963" i="2"/>
  <c r="P1963" i="2" s="1"/>
  <c r="X1962" i="2"/>
  <c r="V1962" i="2"/>
  <c r="T1962" i="2"/>
  <c r="Q1962" i="2"/>
  <c r="R1962" i="2" s="1"/>
  <c r="O1962" i="2"/>
  <c r="P1962" i="2" s="1"/>
  <c r="X1961" i="2"/>
  <c r="V1961" i="2"/>
  <c r="T1961" i="2"/>
  <c r="Q1961" i="2"/>
  <c r="R1961" i="2" s="1"/>
  <c r="O1961" i="2"/>
  <c r="P1961" i="2" s="1"/>
  <c r="X1960" i="2"/>
  <c r="V1960" i="2"/>
  <c r="T1960" i="2"/>
  <c r="Q1960" i="2"/>
  <c r="R1960" i="2" s="1"/>
  <c r="O1960" i="2"/>
  <c r="P1960" i="2" s="1"/>
  <c r="X1959" i="2"/>
  <c r="V1959" i="2"/>
  <c r="T1959" i="2"/>
  <c r="Q1959" i="2"/>
  <c r="R1959" i="2" s="1"/>
  <c r="O1959" i="2"/>
  <c r="P1959" i="2" s="1"/>
  <c r="X1958" i="2"/>
  <c r="V1958" i="2"/>
  <c r="T1958" i="2"/>
  <c r="Q1958" i="2"/>
  <c r="R1958" i="2" s="1"/>
  <c r="O1958" i="2"/>
  <c r="P1958" i="2" s="1"/>
  <c r="X1957" i="2"/>
  <c r="V1957" i="2"/>
  <c r="T1957" i="2"/>
  <c r="Q1957" i="2"/>
  <c r="R1957" i="2" s="1"/>
  <c r="O1957" i="2"/>
  <c r="P1957" i="2" s="1"/>
  <c r="X1956" i="2"/>
  <c r="V1956" i="2"/>
  <c r="T1956" i="2"/>
  <c r="Q1956" i="2"/>
  <c r="R1956" i="2" s="1"/>
  <c r="O1956" i="2"/>
  <c r="P1956" i="2" s="1"/>
  <c r="X1955" i="2"/>
  <c r="V1955" i="2"/>
  <c r="T1955" i="2"/>
  <c r="Q1955" i="2"/>
  <c r="R1955" i="2" s="1"/>
  <c r="O1955" i="2"/>
  <c r="P1955" i="2" s="1"/>
  <c r="X1954" i="2"/>
  <c r="V1954" i="2"/>
  <c r="T1954" i="2"/>
  <c r="Q1954" i="2"/>
  <c r="R1954" i="2" s="1"/>
  <c r="O1954" i="2"/>
  <c r="P1954" i="2" s="1"/>
  <c r="X1953" i="2"/>
  <c r="V1953" i="2"/>
  <c r="T1953" i="2"/>
  <c r="Q1953" i="2"/>
  <c r="R1953" i="2" s="1"/>
  <c r="O1953" i="2"/>
  <c r="P1953" i="2" s="1"/>
  <c r="X1952" i="2"/>
  <c r="V1952" i="2"/>
  <c r="T1952" i="2"/>
  <c r="Q1952" i="2"/>
  <c r="R1952" i="2" s="1"/>
  <c r="O1952" i="2"/>
  <c r="P1952" i="2" s="1"/>
  <c r="X1951" i="2"/>
  <c r="V1951" i="2"/>
  <c r="T1951" i="2"/>
  <c r="Q1951" i="2"/>
  <c r="R1951" i="2" s="1"/>
  <c r="O1951" i="2"/>
  <c r="P1951" i="2" s="1"/>
  <c r="X1950" i="2"/>
  <c r="V1950" i="2"/>
  <c r="T1950" i="2"/>
  <c r="Q1950" i="2"/>
  <c r="R1950" i="2" s="1"/>
  <c r="O1950" i="2"/>
  <c r="P1950" i="2" s="1"/>
  <c r="X1949" i="2"/>
  <c r="V1949" i="2"/>
  <c r="T1949" i="2"/>
  <c r="Q1949" i="2"/>
  <c r="R1949" i="2" s="1"/>
  <c r="O1949" i="2"/>
  <c r="P1949" i="2" s="1"/>
  <c r="X1948" i="2"/>
  <c r="V1948" i="2"/>
  <c r="T1948" i="2"/>
  <c r="Q1948" i="2"/>
  <c r="R1948" i="2" s="1"/>
  <c r="O1948" i="2"/>
  <c r="P1948" i="2" s="1"/>
  <c r="X1947" i="2"/>
  <c r="V1947" i="2"/>
  <c r="T1947" i="2"/>
  <c r="Q1947" i="2"/>
  <c r="R1947" i="2" s="1"/>
  <c r="O1947" i="2"/>
  <c r="P1947" i="2" s="1"/>
  <c r="X1946" i="2"/>
  <c r="V1946" i="2"/>
  <c r="T1946" i="2"/>
  <c r="Q1946" i="2"/>
  <c r="R1946" i="2" s="1"/>
  <c r="O1946" i="2"/>
  <c r="P1946" i="2" s="1"/>
  <c r="X1945" i="2"/>
  <c r="V1945" i="2"/>
  <c r="T1945" i="2"/>
  <c r="Q1945" i="2"/>
  <c r="R1945" i="2" s="1"/>
  <c r="O1945" i="2"/>
  <c r="P1945" i="2" s="1"/>
  <c r="X1944" i="2"/>
  <c r="V1944" i="2"/>
  <c r="T1944" i="2"/>
  <c r="Q1944" i="2"/>
  <c r="R1944" i="2" s="1"/>
  <c r="O1944" i="2"/>
  <c r="P1944" i="2" s="1"/>
  <c r="X1943" i="2"/>
  <c r="V1943" i="2"/>
  <c r="T1943" i="2"/>
  <c r="Q1943" i="2"/>
  <c r="R1943" i="2" s="1"/>
  <c r="O1943" i="2"/>
  <c r="P1943" i="2" s="1"/>
  <c r="X1942" i="2"/>
  <c r="V1942" i="2"/>
  <c r="T1942" i="2"/>
  <c r="Q1942" i="2"/>
  <c r="R1942" i="2" s="1"/>
  <c r="O1942" i="2"/>
  <c r="P1942" i="2" s="1"/>
  <c r="X1941" i="2"/>
  <c r="V1941" i="2"/>
  <c r="T1941" i="2"/>
  <c r="Q1941" i="2"/>
  <c r="R1941" i="2" s="1"/>
  <c r="O1941" i="2"/>
  <c r="P1941" i="2" s="1"/>
  <c r="X1940" i="2"/>
  <c r="V1940" i="2"/>
  <c r="T1940" i="2"/>
  <c r="Q1940" i="2"/>
  <c r="R1940" i="2" s="1"/>
  <c r="O1940" i="2"/>
  <c r="P1940" i="2" s="1"/>
  <c r="X1939" i="2"/>
  <c r="V1939" i="2"/>
  <c r="T1939" i="2"/>
  <c r="Q1939" i="2"/>
  <c r="R1939" i="2" s="1"/>
  <c r="O1939" i="2"/>
  <c r="P1939" i="2" s="1"/>
  <c r="X1938" i="2"/>
  <c r="V1938" i="2"/>
  <c r="T1938" i="2"/>
  <c r="Q1938" i="2"/>
  <c r="R1938" i="2" s="1"/>
  <c r="O1938" i="2"/>
  <c r="P1938" i="2" s="1"/>
  <c r="X1937" i="2"/>
  <c r="V1937" i="2"/>
  <c r="T1937" i="2"/>
  <c r="Q1937" i="2"/>
  <c r="R1937" i="2" s="1"/>
  <c r="O1937" i="2"/>
  <c r="P1937" i="2" s="1"/>
  <c r="X1936" i="2"/>
  <c r="V1936" i="2"/>
  <c r="T1936" i="2"/>
  <c r="Q1936" i="2"/>
  <c r="R1936" i="2" s="1"/>
  <c r="O1936" i="2"/>
  <c r="P1936" i="2" s="1"/>
  <c r="X1935" i="2"/>
  <c r="V1935" i="2"/>
  <c r="T1935" i="2"/>
  <c r="Q1935" i="2"/>
  <c r="R1935" i="2" s="1"/>
  <c r="O1935" i="2"/>
  <c r="P1935" i="2" s="1"/>
  <c r="X1934" i="2"/>
  <c r="V1934" i="2"/>
  <c r="T1934" i="2"/>
  <c r="Q1934" i="2"/>
  <c r="R1934" i="2" s="1"/>
  <c r="O1934" i="2"/>
  <c r="P1934" i="2" s="1"/>
  <c r="X1933" i="2"/>
  <c r="V1933" i="2"/>
  <c r="T1933" i="2"/>
  <c r="Q1933" i="2"/>
  <c r="R1933" i="2" s="1"/>
  <c r="O1933" i="2"/>
  <c r="P1933" i="2" s="1"/>
  <c r="X1932" i="2"/>
  <c r="V1932" i="2"/>
  <c r="T1932" i="2"/>
  <c r="Q1932" i="2"/>
  <c r="R1932" i="2" s="1"/>
  <c r="O1932" i="2"/>
  <c r="P1932" i="2" s="1"/>
  <c r="X1931" i="2"/>
  <c r="V1931" i="2"/>
  <c r="T1931" i="2"/>
  <c r="Q1931" i="2"/>
  <c r="R1931" i="2" s="1"/>
  <c r="O1931" i="2"/>
  <c r="P1931" i="2" s="1"/>
  <c r="X1930" i="2"/>
  <c r="V1930" i="2"/>
  <c r="T1930" i="2"/>
  <c r="Q1930" i="2"/>
  <c r="R1930" i="2" s="1"/>
  <c r="O1930" i="2"/>
  <c r="P1930" i="2" s="1"/>
  <c r="X1929" i="2"/>
  <c r="V1929" i="2"/>
  <c r="T1929" i="2"/>
  <c r="Q1929" i="2"/>
  <c r="R1929" i="2" s="1"/>
  <c r="O1929" i="2"/>
  <c r="P1929" i="2" s="1"/>
  <c r="X1928" i="2"/>
  <c r="V1928" i="2"/>
  <c r="T1928" i="2"/>
  <c r="Q1928" i="2"/>
  <c r="R1928" i="2" s="1"/>
  <c r="O1928" i="2"/>
  <c r="P1928" i="2" s="1"/>
  <c r="X1927" i="2"/>
  <c r="V1927" i="2"/>
  <c r="T1927" i="2"/>
  <c r="Q1927" i="2"/>
  <c r="R1927" i="2" s="1"/>
  <c r="O1927" i="2"/>
  <c r="P1927" i="2" s="1"/>
  <c r="X1926" i="2"/>
  <c r="V1926" i="2"/>
  <c r="T1926" i="2"/>
  <c r="Q1926" i="2"/>
  <c r="R1926" i="2" s="1"/>
  <c r="O1926" i="2"/>
  <c r="P1926" i="2" s="1"/>
  <c r="X1925" i="2"/>
  <c r="V1925" i="2"/>
  <c r="T1925" i="2"/>
  <c r="Q1925" i="2"/>
  <c r="R1925" i="2" s="1"/>
  <c r="O1925" i="2"/>
  <c r="P1925" i="2" s="1"/>
  <c r="X1924" i="2"/>
  <c r="V1924" i="2"/>
  <c r="T1924" i="2"/>
  <c r="Q1924" i="2"/>
  <c r="R1924" i="2" s="1"/>
  <c r="O1924" i="2"/>
  <c r="P1924" i="2" s="1"/>
  <c r="X1923" i="2"/>
  <c r="V1923" i="2"/>
  <c r="T1923" i="2"/>
  <c r="Q1923" i="2"/>
  <c r="R1923" i="2" s="1"/>
  <c r="O1923" i="2"/>
  <c r="P1923" i="2" s="1"/>
  <c r="X1922" i="2"/>
  <c r="V1922" i="2"/>
  <c r="T1922" i="2"/>
  <c r="Q1922" i="2"/>
  <c r="R1922" i="2" s="1"/>
  <c r="O1922" i="2"/>
  <c r="P1922" i="2" s="1"/>
  <c r="X1921" i="2"/>
  <c r="V1921" i="2"/>
  <c r="T1921" i="2"/>
  <c r="Q1921" i="2"/>
  <c r="R1921" i="2" s="1"/>
  <c r="O1921" i="2"/>
  <c r="P1921" i="2" s="1"/>
  <c r="X1920" i="2"/>
  <c r="V1920" i="2"/>
  <c r="T1920" i="2"/>
  <c r="Q1920" i="2"/>
  <c r="R1920" i="2" s="1"/>
  <c r="O1920" i="2"/>
  <c r="P1920" i="2" s="1"/>
  <c r="X1919" i="2"/>
  <c r="V1919" i="2"/>
  <c r="T1919" i="2"/>
  <c r="Q1919" i="2"/>
  <c r="R1919" i="2" s="1"/>
  <c r="O1919" i="2"/>
  <c r="P1919" i="2" s="1"/>
  <c r="X1918" i="2"/>
  <c r="V1918" i="2"/>
  <c r="T1918" i="2"/>
  <c r="Q1918" i="2"/>
  <c r="R1918" i="2" s="1"/>
  <c r="O1918" i="2"/>
  <c r="P1918" i="2" s="1"/>
  <c r="X1917" i="2"/>
  <c r="V1917" i="2"/>
  <c r="T1917" i="2"/>
  <c r="Q1917" i="2"/>
  <c r="R1917" i="2" s="1"/>
  <c r="O1917" i="2"/>
  <c r="P1917" i="2" s="1"/>
  <c r="X1916" i="2"/>
  <c r="V1916" i="2"/>
  <c r="T1916" i="2"/>
  <c r="Q1916" i="2"/>
  <c r="R1916" i="2" s="1"/>
  <c r="O1916" i="2"/>
  <c r="P1916" i="2" s="1"/>
  <c r="X1915" i="2"/>
  <c r="V1915" i="2"/>
  <c r="T1915" i="2"/>
  <c r="Q1915" i="2"/>
  <c r="R1915" i="2" s="1"/>
  <c r="O1915" i="2"/>
  <c r="P1915" i="2" s="1"/>
  <c r="X1914" i="2"/>
  <c r="V1914" i="2"/>
  <c r="T1914" i="2"/>
  <c r="Q1914" i="2"/>
  <c r="R1914" i="2" s="1"/>
  <c r="O1914" i="2"/>
  <c r="P1914" i="2" s="1"/>
  <c r="X1913" i="2"/>
  <c r="V1913" i="2"/>
  <c r="T1913" i="2"/>
  <c r="Q1913" i="2"/>
  <c r="R1913" i="2" s="1"/>
  <c r="O1913" i="2"/>
  <c r="P1913" i="2" s="1"/>
  <c r="X1912" i="2"/>
  <c r="V1912" i="2"/>
  <c r="T1912" i="2"/>
  <c r="Q1912" i="2"/>
  <c r="R1912" i="2" s="1"/>
  <c r="O1912" i="2"/>
  <c r="P1912" i="2" s="1"/>
  <c r="X1911" i="2"/>
  <c r="V1911" i="2"/>
  <c r="T1911" i="2"/>
  <c r="Q1911" i="2"/>
  <c r="R1911" i="2" s="1"/>
  <c r="O1911" i="2"/>
  <c r="P1911" i="2" s="1"/>
  <c r="X1910" i="2"/>
  <c r="V1910" i="2"/>
  <c r="T1910" i="2"/>
  <c r="Q1910" i="2"/>
  <c r="R1910" i="2" s="1"/>
  <c r="O1910" i="2"/>
  <c r="P1910" i="2" s="1"/>
  <c r="X1909" i="2"/>
  <c r="V1909" i="2"/>
  <c r="T1909" i="2"/>
  <c r="Q1909" i="2"/>
  <c r="R1909" i="2" s="1"/>
  <c r="O1909" i="2"/>
  <c r="P1909" i="2" s="1"/>
  <c r="X1908" i="2"/>
  <c r="V1908" i="2"/>
  <c r="T1908" i="2"/>
  <c r="Q1908" i="2"/>
  <c r="R1908" i="2" s="1"/>
  <c r="O1908" i="2"/>
  <c r="P1908" i="2" s="1"/>
  <c r="X1907" i="2"/>
  <c r="V1907" i="2"/>
  <c r="T1907" i="2"/>
  <c r="Q1907" i="2"/>
  <c r="R1907" i="2" s="1"/>
  <c r="O1907" i="2"/>
  <c r="P1907" i="2" s="1"/>
  <c r="X1906" i="2"/>
  <c r="V1906" i="2"/>
  <c r="T1906" i="2"/>
  <c r="Q1906" i="2"/>
  <c r="R1906" i="2" s="1"/>
  <c r="O1906" i="2"/>
  <c r="P1906" i="2" s="1"/>
  <c r="X1905" i="2"/>
  <c r="V1905" i="2"/>
  <c r="T1905" i="2"/>
  <c r="Q1905" i="2"/>
  <c r="R1905" i="2" s="1"/>
  <c r="O1905" i="2"/>
  <c r="P1905" i="2" s="1"/>
  <c r="X1904" i="2"/>
  <c r="V1904" i="2"/>
  <c r="T1904" i="2"/>
  <c r="Q1904" i="2"/>
  <c r="R1904" i="2" s="1"/>
  <c r="O1904" i="2"/>
  <c r="P1904" i="2" s="1"/>
  <c r="X1903" i="2"/>
  <c r="V1903" i="2"/>
  <c r="T1903" i="2"/>
  <c r="Q1903" i="2"/>
  <c r="R1903" i="2" s="1"/>
  <c r="O1903" i="2"/>
  <c r="P1903" i="2" s="1"/>
  <c r="X1902" i="2"/>
  <c r="V1902" i="2"/>
  <c r="T1902" i="2"/>
  <c r="Q1902" i="2"/>
  <c r="R1902" i="2" s="1"/>
  <c r="O1902" i="2"/>
  <c r="P1902" i="2" s="1"/>
  <c r="X1901" i="2"/>
  <c r="V1901" i="2"/>
  <c r="T1901" i="2"/>
  <c r="Q1901" i="2"/>
  <c r="R1901" i="2" s="1"/>
  <c r="O1901" i="2"/>
  <c r="P1901" i="2" s="1"/>
  <c r="X1900" i="2"/>
  <c r="V1900" i="2"/>
  <c r="T1900" i="2"/>
  <c r="Q1900" i="2"/>
  <c r="R1900" i="2" s="1"/>
  <c r="O1900" i="2"/>
  <c r="P1900" i="2" s="1"/>
  <c r="X1899" i="2"/>
  <c r="V1899" i="2"/>
  <c r="T1899" i="2"/>
  <c r="Q1899" i="2"/>
  <c r="R1899" i="2" s="1"/>
  <c r="O1899" i="2"/>
  <c r="P1899" i="2" s="1"/>
  <c r="X1898" i="2"/>
  <c r="V1898" i="2"/>
  <c r="T1898" i="2"/>
  <c r="Q1898" i="2"/>
  <c r="R1898" i="2" s="1"/>
  <c r="O1898" i="2"/>
  <c r="P1898" i="2" s="1"/>
  <c r="X1897" i="2"/>
  <c r="V1897" i="2"/>
  <c r="T1897" i="2"/>
  <c r="Q1897" i="2"/>
  <c r="R1897" i="2" s="1"/>
  <c r="O1897" i="2"/>
  <c r="P1897" i="2" s="1"/>
  <c r="X1896" i="2"/>
  <c r="V1896" i="2"/>
  <c r="T1896" i="2"/>
  <c r="Q1896" i="2"/>
  <c r="R1896" i="2" s="1"/>
  <c r="O1896" i="2"/>
  <c r="P1896" i="2" s="1"/>
  <c r="X1895" i="2"/>
  <c r="V1895" i="2"/>
  <c r="T1895" i="2"/>
  <c r="Q1895" i="2"/>
  <c r="R1895" i="2" s="1"/>
  <c r="O1895" i="2"/>
  <c r="P1895" i="2" s="1"/>
  <c r="X1894" i="2"/>
  <c r="V1894" i="2"/>
  <c r="T1894" i="2"/>
  <c r="Q1894" i="2"/>
  <c r="R1894" i="2" s="1"/>
  <c r="O1894" i="2"/>
  <c r="P1894" i="2" s="1"/>
  <c r="X1893" i="2"/>
  <c r="V1893" i="2"/>
  <c r="T1893" i="2"/>
  <c r="Q1893" i="2"/>
  <c r="R1893" i="2" s="1"/>
  <c r="O1893" i="2"/>
  <c r="P1893" i="2" s="1"/>
  <c r="X1892" i="2"/>
  <c r="V1892" i="2"/>
  <c r="T1892" i="2"/>
  <c r="Q1892" i="2"/>
  <c r="R1892" i="2" s="1"/>
  <c r="O1892" i="2"/>
  <c r="P1892" i="2" s="1"/>
  <c r="X1891" i="2"/>
  <c r="V1891" i="2"/>
  <c r="T1891" i="2"/>
  <c r="Q1891" i="2"/>
  <c r="R1891" i="2" s="1"/>
  <c r="O1891" i="2"/>
  <c r="P1891" i="2" s="1"/>
  <c r="X1890" i="2"/>
  <c r="V1890" i="2"/>
  <c r="T1890" i="2"/>
  <c r="Q1890" i="2"/>
  <c r="R1890" i="2" s="1"/>
  <c r="O1890" i="2"/>
  <c r="P1890" i="2" s="1"/>
  <c r="X1889" i="2"/>
  <c r="V1889" i="2"/>
  <c r="T1889" i="2"/>
  <c r="Q1889" i="2"/>
  <c r="R1889" i="2" s="1"/>
  <c r="O1889" i="2"/>
  <c r="P1889" i="2" s="1"/>
  <c r="X1888" i="2"/>
  <c r="V1888" i="2"/>
  <c r="T1888" i="2"/>
  <c r="Q1888" i="2"/>
  <c r="R1888" i="2" s="1"/>
  <c r="O1888" i="2"/>
  <c r="P1888" i="2" s="1"/>
  <c r="X1887" i="2"/>
  <c r="V1887" i="2"/>
  <c r="T1887" i="2"/>
  <c r="Q1887" i="2"/>
  <c r="R1887" i="2" s="1"/>
  <c r="O1887" i="2"/>
  <c r="P1887" i="2" s="1"/>
  <c r="X1886" i="2"/>
  <c r="V1886" i="2"/>
  <c r="T1886" i="2"/>
  <c r="Q1886" i="2"/>
  <c r="R1886" i="2" s="1"/>
  <c r="O1886" i="2"/>
  <c r="P1886" i="2" s="1"/>
  <c r="X1885" i="2"/>
  <c r="V1885" i="2"/>
  <c r="T1885" i="2"/>
  <c r="Q1885" i="2"/>
  <c r="R1885" i="2" s="1"/>
  <c r="O1885" i="2"/>
  <c r="P1885" i="2" s="1"/>
  <c r="X1884" i="2"/>
  <c r="V1884" i="2"/>
  <c r="T1884" i="2"/>
  <c r="Q1884" i="2"/>
  <c r="R1884" i="2" s="1"/>
  <c r="O1884" i="2"/>
  <c r="P1884" i="2" s="1"/>
  <c r="X1883" i="2"/>
  <c r="V1883" i="2"/>
  <c r="T1883" i="2"/>
  <c r="Q1883" i="2"/>
  <c r="R1883" i="2" s="1"/>
  <c r="O1883" i="2"/>
  <c r="P1883" i="2" s="1"/>
  <c r="X1882" i="2"/>
  <c r="V1882" i="2"/>
  <c r="T1882" i="2"/>
  <c r="Q1882" i="2"/>
  <c r="R1882" i="2" s="1"/>
  <c r="O1882" i="2"/>
  <c r="P1882" i="2" s="1"/>
  <c r="X1881" i="2"/>
  <c r="V1881" i="2"/>
  <c r="T1881" i="2"/>
  <c r="Q1881" i="2"/>
  <c r="R1881" i="2" s="1"/>
  <c r="O1881" i="2"/>
  <c r="P1881" i="2" s="1"/>
  <c r="X1880" i="2"/>
  <c r="V1880" i="2"/>
  <c r="T1880" i="2"/>
  <c r="Q1880" i="2"/>
  <c r="R1880" i="2" s="1"/>
  <c r="O1880" i="2"/>
  <c r="P1880" i="2" s="1"/>
  <c r="X1879" i="2"/>
  <c r="V1879" i="2"/>
  <c r="T1879" i="2"/>
  <c r="Q1879" i="2"/>
  <c r="R1879" i="2" s="1"/>
  <c r="O1879" i="2"/>
  <c r="P1879" i="2" s="1"/>
  <c r="X1878" i="2"/>
  <c r="V1878" i="2"/>
  <c r="T1878" i="2"/>
  <c r="Q1878" i="2"/>
  <c r="R1878" i="2" s="1"/>
  <c r="O1878" i="2"/>
  <c r="P1878" i="2" s="1"/>
  <c r="X1877" i="2"/>
  <c r="V1877" i="2"/>
  <c r="T1877" i="2"/>
  <c r="Q1877" i="2"/>
  <c r="R1877" i="2" s="1"/>
  <c r="O1877" i="2"/>
  <c r="P1877" i="2" s="1"/>
  <c r="X1876" i="2"/>
  <c r="V1876" i="2"/>
  <c r="T1876" i="2"/>
  <c r="Q1876" i="2"/>
  <c r="R1876" i="2" s="1"/>
  <c r="O1876" i="2"/>
  <c r="P1876" i="2" s="1"/>
  <c r="X1875" i="2"/>
  <c r="V1875" i="2"/>
  <c r="T1875" i="2"/>
  <c r="Q1875" i="2"/>
  <c r="R1875" i="2" s="1"/>
  <c r="O1875" i="2"/>
  <c r="P1875" i="2" s="1"/>
  <c r="X1874" i="2"/>
  <c r="V1874" i="2"/>
  <c r="T1874" i="2"/>
  <c r="Q1874" i="2"/>
  <c r="R1874" i="2" s="1"/>
  <c r="O1874" i="2"/>
  <c r="P1874" i="2" s="1"/>
  <c r="X1873" i="2"/>
  <c r="V1873" i="2"/>
  <c r="T1873" i="2"/>
  <c r="Q1873" i="2"/>
  <c r="R1873" i="2" s="1"/>
  <c r="O1873" i="2"/>
  <c r="P1873" i="2" s="1"/>
  <c r="X1872" i="2"/>
  <c r="V1872" i="2"/>
  <c r="T1872" i="2"/>
  <c r="Q1872" i="2"/>
  <c r="R1872" i="2" s="1"/>
  <c r="O1872" i="2"/>
  <c r="P1872" i="2" s="1"/>
  <c r="X1871" i="2"/>
  <c r="V1871" i="2"/>
  <c r="T1871" i="2"/>
  <c r="Q1871" i="2"/>
  <c r="R1871" i="2" s="1"/>
  <c r="O1871" i="2"/>
  <c r="P1871" i="2" s="1"/>
  <c r="X1870" i="2"/>
  <c r="V1870" i="2"/>
  <c r="T1870" i="2"/>
  <c r="Q1870" i="2"/>
  <c r="R1870" i="2" s="1"/>
  <c r="O1870" i="2"/>
  <c r="P1870" i="2" s="1"/>
  <c r="X1869" i="2"/>
  <c r="V1869" i="2"/>
  <c r="T1869" i="2"/>
  <c r="Q1869" i="2"/>
  <c r="R1869" i="2" s="1"/>
  <c r="O1869" i="2"/>
  <c r="P1869" i="2" s="1"/>
  <c r="X1868" i="2"/>
  <c r="V1868" i="2"/>
  <c r="T1868" i="2"/>
  <c r="Q1868" i="2"/>
  <c r="R1868" i="2" s="1"/>
  <c r="O1868" i="2"/>
  <c r="P1868" i="2" s="1"/>
  <c r="X1867" i="2"/>
  <c r="V1867" i="2"/>
  <c r="T1867" i="2"/>
  <c r="Q1867" i="2"/>
  <c r="R1867" i="2" s="1"/>
  <c r="O1867" i="2"/>
  <c r="P1867" i="2" s="1"/>
  <c r="X1866" i="2"/>
  <c r="V1866" i="2"/>
  <c r="T1866" i="2"/>
  <c r="Q1866" i="2"/>
  <c r="R1866" i="2" s="1"/>
  <c r="O1866" i="2"/>
  <c r="P1866" i="2" s="1"/>
  <c r="X1865" i="2"/>
  <c r="V1865" i="2"/>
  <c r="T1865" i="2"/>
  <c r="Q1865" i="2"/>
  <c r="R1865" i="2" s="1"/>
  <c r="O1865" i="2"/>
  <c r="P1865" i="2" s="1"/>
  <c r="X1864" i="2"/>
  <c r="V1864" i="2"/>
  <c r="T1864" i="2"/>
  <c r="Q1864" i="2"/>
  <c r="R1864" i="2" s="1"/>
  <c r="O1864" i="2"/>
  <c r="P1864" i="2" s="1"/>
  <c r="X1863" i="2"/>
  <c r="V1863" i="2"/>
  <c r="T1863" i="2"/>
  <c r="Q1863" i="2"/>
  <c r="R1863" i="2" s="1"/>
  <c r="O1863" i="2"/>
  <c r="P1863" i="2" s="1"/>
  <c r="X1862" i="2"/>
  <c r="V1862" i="2"/>
  <c r="T1862" i="2"/>
  <c r="Q1862" i="2"/>
  <c r="R1862" i="2" s="1"/>
  <c r="O1862" i="2"/>
  <c r="P1862" i="2" s="1"/>
  <c r="X1861" i="2"/>
  <c r="V1861" i="2"/>
  <c r="T1861" i="2"/>
  <c r="Q1861" i="2"/>
  <c r="R1861" i="2" s="1"/>
  <c r="O1861" i="2"/>
  <c r="P1861" i="2" s="1"/>
  <c r="X1860" i="2"/>
  <c r="V1860" i="2"/>
  <c r="T1860" i="2"/>
  <c r="Q1860" i="2"/>
  <c r="R1860" i="2" s="1"/>
  <c r="O1860" i="2"/>
  <c r="P1860" i="2" s="1"/>
  <c r="X1859" i="2"/>
  <c r="V1859" i="2"/>
  <c r="T1859" i="2"/>
  <c r="Q1859" i="2"/>
  <c r="R1859" i="2" s="1"/>
  <c r="O1859" i="2"/>
  <c r="P1859" i="2" s="1"/>
  <c r="X1858" i="2"/>
  <c r="V1858" i="2"/>
  <c r="T1858" i="2"/>
  <c r="Q1858" i="2"/>
  <c r="R1858" i="2" s="1"/>
  <c r="O1858" i="2"/>
  <c r="P1858" i="2" s="1"/>
  <c r="X1857" i="2"/>
  <c r="V1857" i="2"/>
  <c r="T1857" i="2"/>
  <c r="Q1857" i="2"/>
  <c r="R1857" i="2" s="1"/>
  <c r="O1857" i="2"/>
  <c r="P1857" i="2" s="1"/>
  <c r="X1856" i="2"/>
  <c r="V1856" i="2"/>
  <c r="T1856" i="2"/>
  <c r="Q1856" i="2"/>
  <c r="R1856" i="2" s="1"/>
  <c r="O1856" i="2"/>
  <c r="P1856" i="2" s="1"/>
  <c r="X1855" i="2"/>
  <c r="V1855" i="2"/>
  <c r="T1855" i="2"/>
  <c r="Q1855" i="2"/>
  <c r="R1855" i="2" s="1"/>
  <c r="O1855" i="2"/>
  <c r="P1855" i="2" s="1"/>
  <c r="X1854" i="2"/>
  <c r="V1854" i="2"/>
  <c r="T1854" i="2"/>
  <c r="Q1854" i="2"/>
  <c r="R1854" i="2" s="1"/>
  <c r="O1854" i="2"/>
  <c r="P1854" i="2" s="1"/>
  <c r="X1853" i="2"/>
  <c r="V1853" i="2"/>
  <c r="T1853" i="2"/>
  <c r="Q1853" i="2"/>
  <c r="R1853" i="2" s="1"/>
  <c r="O1853" i="2"/>
  <c r="P1853" i="2" s="1"/>
  <c r="X1852" i="2"/>
  <c r="V1852" i="2"/>
  <c r="T1852" i="2"/>
  <c r="Q1852" i="2"/>
  <c r="R1852" i="2" s="1"/>
  <c r="O1852" i="2"/>
  <c r="P1852" i="2" s="1"/>
  <c r="X1851" i="2"/>
  <c r="V1851" i="2"/>
  <c r="T1851" i="2"/>
  <c r="Q1851" i="2"/>
  <c r="R1851" i="2" s="1"/>
  <c r="O1851" i="2"/>
  <c r="P1851" i="2" s="1"/>
  <c r="X1850" i="2"/>
  <c r="V1850" i="2"/>
  <c r="T1850" i="2"/>
  <c r="Q1850" i="2"/>
  <c r="R1850" i="2" s="1"/>
  <c r="O1850" i="2"/>
  <c r="P1850" i="2" s="1"/>
  <c r="X1849" i="2"/>
  <c r="V1849" i="2"/>
  <c r="T1849" i="2"/>
  <c r="Q1849" i="2"/>
  <c r="R1849" i="2" s="1"/>
  <c r="O1849" i="2"/>
  <c r="P1849" i="2" s="1"/>
  <c r="X1848" i="2"/>
  <c r="V1848" i="2"/>
  <c r="T1848" i="2"/>
  <c r="Q1848" i="2"/>
  <c r="R1848" i="2" s="1"/>
  <c r="O1848" i="2"/>
  <c r="P1848" i="2" s="1"/>
  <c r="X1847" i="2"/>
  <c r="V1847" i="2"/>
  <c r="T1847" i="2"/>
  <c r="Q1847" i="2"/>
  <c r="R1847" i="2" s="1"/>
  <c r="O1847" i="2"/>
  <c r="P1847" i="2" s="1"/>
  <c r="X1846" i="2"/>
  <c r="V1846" i="2"/>
  <c r="T1846" i="2"/>
  <c r="Q1846" i="2"/>
  <c r="R1846" i="2" s="1"/>
  <c r="O1846" i="2"/>
  <c r="P1846" i="2" s="1"/>
  <c r="X1845" i="2"/>
  <c r="V1845" i="2"/>
  <c r="T1845" i="2"/>
  <c r="Q1845" i="2"/>
  <c r="R1845" i="2" s="1"/>
  <c r="O1845" i="2"/>
  <c r="P1845" i="2" s="1"/>
  <c r="X1844" i="2"/>
  <c r="V1844" i="2"/>
  <c r="T1844" i="2"/>
  <c r="Q1844" i="2"/>
  <c r="R1844" i="2" s="1"/>
  <c r="O1844" i="2"/>
  <c r="P1844" i="2" s="1"/>
  <c r="X1843" i="2"/>
  <c r="V1843" i="2"/>
  <c r="T1843" i="2"/>
  <c r="Q1843" i="2"/>
  <c r="R1843" i="2" s="1"/>
  <c r="O1843" i="2"/>
  <c r="P1843" i="2" s="1"/>
  <c r="X1842" i="2"/>
  <c r="V1842" i="2"/>
  <c r="T1842" i="2"/>
  <c r="Q1842" i="2"/>
  <c r="R1842" i="2" s="1"/>
  <c r="O1842" i="2"/>
  <c r="P1842" i="2" s="1"/>
  <c r="X1841" i="2"/>
  <c r="V1841" i="2"/>
  <c r="T1841" i="2"/>
  <c r="Q1841" i="2"/>
  <c r="R1841" i="2" s="1"/>
  <c r="O1841" i="2"/>
  <c r="P1841" i="2" s="1"/>
  <c r="X1840" i="2"/>
  <c r="V1840" i="2"/>
  <c r="T1840" i="2"/>
  <c r="Q1840" i="2"/>
  <c r="R1840" i="2" s="1"/>
  <c r="O1840" i="2"/>
  <c r="P1840" i="2" s="1"/>
  <c r="X1839" i="2"/>
  <c r="V1839" i="2"/>
  <c r="T1839" i="2"/>
  <c r="Q1839" i="2"/>
  <c r="R1839" i="2" s="1"/>
  <c r="O1839" i="2"/>
  <c r="P1839" i="2" s="1"/>
  <c r="X1838" i="2"/>
  <c r="V1838" i="2"/>
  <c r="T1838" i="2"/>
  <c r="Q1838" i="2"/>
  <c r="R1838" i="2" s="1"/>
  <c r="O1838" i="2"/>
  <c r="P1838" i="2" s="1"/>
  <c r="X1837" i="2"/>
  <c r="V1837" i="2"/>
  <c r="T1837" i="2"/>
  <c r="Q1837" i="2"/>
  <c r="R1837" i="2" s="1"/>
  <c r="O1837" i="2"/>
  <c r="P1837" i="2" s="1"/>
  <c r="X1836" i="2"/>
  <c r="V1836" i="2"/>
  <c r="T1836" i="2"/>
  <c r="Q1836" i="2"/>
  <c r="R1836" i="2" s="1"/>
  <c r="O1836" i="2"/>
  <c r="P1836" i="2" s="1"/>
  <c r="X1835" i="2"/>
  <c r="V1835" i="2"/>
  <c r="T1835" i="2"/>
  <c r="Q1835" i="2"/>
  <c r="R1835" i="2" s="1"/>
  <c r="O1835" i="2"/>
  <c r="P1835" i="2" s="1"/>
  <c r="X1834" i="2"/>
  <c r="V1834" i="2"/>
  <c r="T1834" i="2"/>
  <c r="Q1834" i="2"/>
  <c r="R1834" i="2" s="1"/>
  <c r="O1834" i="2"/>
  <c r="P1834" i="2" s="1"/>
  <c r="X1833" i="2"/>
  <c r="V1833" i="2"/>
  <c r="T1833" i="2"/>
  <c r="Q1833" i="2"/>
  <c r="R1833" i="2" s="1"/>
  <c r="O1833" i="2"/>
  <c r="P1833" i="2" s="1"/>
  <c r="X1832" i="2"/>
  <c r="V1832" i="2"/>
  <c r="T1832" i="2"/>
  <c r="Q1832" i="2"/>
  <c r="R1832" i="2" s="1"/>
  <c r="O1832" i="2"/>
  <c r="P1832" i="2" s="1"/>
  <c r="X1831" i="2"/>
  <c r="V1831" i="2"/>
  <c r="T1831" i="2"/>
  <c r="Q1831" i="2"/>
  <c r="R1831" i="2" s="1"/>
  <c r="O1831" i="2"/>
  <c r="P1831" i="2" s="1"/>
  <c r="X1830" i="2"/>
  <c r="V1830" i="2"/>
  <c r="T1830" i="2"/>
  <c r="Q1830" i="2"/>
  <c r="R1830" i="2" s="1"/>
  <c r="O1830" i="2"/>
  <c r="P1830" i="2" s="1"/>
  <c r="X1829" i="2"/>
  <c r="V1829" i="2"/>
  <c r="T1829" i="2"/>
  <c r="Q1829" i="2"/>
  <c r="R1829" i="2" s="1"/>
  <c r="O1829" i="2"/>
  <c r="P1829" i="2" s="1"/>
  <c r="X1828" i="2"/>
  <c r="V1828" i="2"/>
  <c r="T1828" i="2"/>
  <c r="Q1828" i="2"/>
  <c r="R1828" i="2" s="1"/>
  <c r="O1828" i="2"/>
  <c r="P1828" i="2" s="1"/>
  <c r="X1827" i="2"/>
  <c r="V1827" i="2"/>
  <c r="T1827" i="2"/>
  <c r="Q1827" i="2"/>
  <c r="R1827" i="2" s="1"/>
  <c r="O1827" i="2"/>
  <c r="P1827" i="2" s="1"/>
  <c r="X1826" i="2"/>
  <c r="V1826" i="2"/>
  <c r="T1826" i="2"/>
  <c r="Q1826" i="2"/>
  <c r="R1826" i="2" s="1"/>
  <c r="O1826" i="2"/>
  <c r="P1826" i="2" s="1"/>
  <c r="X1825" i="2"/>
  <c r="V1825" i="2"/>
  <c r="T1825" i="2"/>
  <c r="Q1825" i="2"/>
  <c r="R1825" i="2" s="1"/>
  <c r="O1825" i="2"/>
  <c r="P1825" i="2" s="1"/>
  <c r="X1824" i="2"/>
  <c r="V1824" i="2"/>
  <c r="T1824" i="2"/>
  <c r="Q1824" i="2"/>
  <c r="R1824" i="2" s="1"/>
  <c r="O1824" i="2"/>
  <c r="P1824" i="2" s="1"/>
  <c r="X1823" i="2"/>
  <c r="V1823" i="2"/>
  <c r="T1823" i="2"/>
  <c r="Q1823" i="2"/>
  <c r="R1823" i="2" s="1"/>
  <c r="O1823" i="2"/>
  <c r="P1823" i="2" s="1"/>
  <c r="X1822" i="2"/>
  <c r="V1822" i="2"/>
  <c r="T1822" i="2"/>
  <c r="Q1822" i="2"/>
  <c r="R1822" i="2" s="1"/>
  <c r="O1822" i="2"/>
  <c r="P1822" i="2" s="1"/>
  <c r="X1821" i="2"/>
  <c r="V1821" i="2"/>
  <c r="T1821" i="2"/>
  <c r="Q1821" i="2"/>
  <c r="R1821" i="2" s="1"/>
  <c r="O1821" i="2"/>
  <c r="P1821" i="2" s="1"/>
  <c r="X1820" i="2"/>
  <c r="V1820" i="2"/>
  <c r="T1820" i="2"/>
  <c r="Q1820" i="2"/>
  <c r="R1820" i="2" s="1"/>
  <c r="O1820" i="2"/>
  <c r="P1820" i="2" s="1"/>
  <c r="X1819" i="2"/>
  <c r="V1819" i="2"/>
  <c r="T1819" i="2"/>
  <c r="Q1819" i="2"/>
  <c r="R1819" i="2" s="1"/>
  <c r="O1819" i="2"/>
  <c r="P1819" i="2" s="1"/>
  <c r="X1818" i="2"/>
  <c r="V1818" i="2"/>
  <c r="T1818" i="2"/>
  <c r="Q1818" i="2"/>
  <c r="R1818" i="2" s="1"/>
  <c r="O1818" i="2"/>
  <c r="P1818" i="2" s="1"/>
  <c r="X1817" i="2"/>
  <c r="V1817" i="2"/>
  <c r="T1817" i="2"/>
  <c r="Q1817" i="2"/>
  <c r="R1817" i="2" s="1"/>
  <c r="O1817" i="2"/>
  <c r="P1817" i="2" s="1"/>
  <c r="X1816" i="2"/>
  <c r="V1816" i="2"/>
  <c r="T1816" i="2"/>
  <c r="Q1816" i="2"/>
  <c r="R1816" i="2" s="1"/>
  <c r="O1816" i="2"/>
  <c r="P1816" i="2" s="1"/>
  <c r="X1815" i="2"/>
  <c r="V1815" i="2"/>
  <c r="T1815" i="2"/>
  <c r="Q1815" i="2"/>
  <c r="R1815" i="2" s="1"/>
  <c r="O1815" i="2"/>
  <c r="P1815" i="2" s="1"/>
  <c r="X1814" i="2"/>
  <c r="V1814" i="2"/>
  <c r="T1814" i="2"/>
  <c r="Q1814" i="2"/>
  <c r="R1814" i="2" s="1"/>
  <c r="O1814" i="2"/>
  <c r="P1814" i="2" s="1"/>
  <c r="X1813" i="2"/>
  <c r="V1813" i="2"/>
  <c r="T1813" i="2"/>
  <c r="Q1813" i="2"/>
  <c r="R1813" i="2" s="1"/>
  <c r="O1813" i="2"/>
  <c r="P1813" i="2" s="1"/>
  <c r="X1812" i="2"/>
  <c r="V1812" i="2"/>
  <c r="T1812" i="2"/>
  <c r="Q1812" i="2"/>
  <c r="R1812" i="2" s="1"/>
  <c r="O1812" i="2"/>
  <c r="P1812" i="2" s="1"/>
  <c r="X1811" i="2"/>
  <c r="V1811" i="2"/>
  <c r="T1811" i="2"/>
  <c r="Q1811" i="2"/>
  <c r="R1811" i="2" s="1"/>
  <c r="O1811" i="2"/>
  <c r="P1811" i="2" s="1"/>
  <c r="X1810" i="2"/>
  <c r="V1810" i="2"/>
  <c r="T1810" i="2"/>
  <c r="Q1810" i="2"/>
  <c r="R1810" i="2" s="1"/>
  <c r="O1810" i="2"/>
  <c r="P1810" i="2" s="1"/>
  <c r="X1809" i="2"/>
  <c r="V1809" i="2"/>
  <c r="T1809" i="2"/>
  <c r="Q1809" i="2"/>
  <c r="R1809" i="2" s="1"/>
  <c r="O1809" i="2"/>
  <c r="P1809" i="2" s="1"/>
  <c r="X1808" i="2"/>
  <c r="V1808" i="2"/>
  <c r="T1808" i="2"/>
  <c r="Q1808" i="2"/>
  <c r="R1808" i="2" s="1"/>
  <c r="O1808" i="2"/>
  <c r="P1808" i="2" s="1"/>
  <c r="X1807" i="2"/>
  <c r="V1807" i="2"/>
  <c r="T1807" i="2"/>
  <c r="Q1807" i="2"/>
  <c r="R1807" i="2" s="1"/>
  <c r="O1807" i="2"/>
  <c r="P1807" i="2" s="1"/>
  <c r="X1806" i="2"/>
  <c r="V1806" i="2"/>
  <c r="T1806" i="2"/>
  <c r="Q1806" i="2"/>
  <c r="R1806" i="2" s="1"/>
  <c r="O1806" i="2"/>
  <c r="P1806" i="2" s="1"/>
  <c r="X1805" i="2"/>
  <c r="V1805" i="2"/>
  <c r="T1805" i="2"/>
  <c r="Q1805" i="2"/>
  <c r="R1805" i="2" s="1"/>
  <c r="O1805" i="2"/>
  <c r="P1805" i="2" s="1"/>
  <c r="X1804" i="2"/>
  <c r="V1804" i="2"/>
  <c r="T1804" i="2"/>
  <c r="Q1804" i="2"/>
  <c r="R1804" i="2" s="1"/>
  <c r="O1804" i="2"/>
  <c r="P1804" i="2" s="1"/>
  <c r="X1803" i="2"/>
  <c r="V1803" i="2"/>
  <c r="T1803" i="2"/>
  <c r="Q1803" i="2"/>
  <c r="R1803" i="2" s="1"/>
  <c r="O1803" i="2"/>
  <c r="P1803" i="2" s="1"/>
  <c r="X1802" i="2"/>
  <c r="V1802" i="2"/>
  <c r="T1802" i="2"/>
  <c r="Q1802" i="2"/>
  <c r="R1802" i="2" s="1"/>
  <c r="O1802" i="2"/>
  <c r="P1802" i="2" s="1"/>
  <c r="X1801" i="2"/>
  <c r="V1801" i="2"/>
  <c r="T1801" i="2"/>
  <c r="Q1801" i="2"/>
  <c r="R1801" i="2" s="1"/>
  <c r="O1801" i="2"/>
  <c r="P1801" i="2" s="1"/>
  <c r="X1800" i="2"/>
  <c r="V1800" i="2"/>
  <c r="T1800" i="2"/>
  <c r="Q1800" i="2"/>
  <c r="R1800" i="2" s="1"/>
  <c r="O1800" i="2"/>
  <c r="P1800" i="2" s="1"/>
  <c r="X1799" i="2"/>
  <c r="V1799" i="2"/>
  <c r="T1799" i="2"/>
  <c r="Q1799" i="2"/>
  <c r="R1799" i="2" s="1"/>
  <c r="O1799" i="2"/>
  <c r="P1799" i="2" s="1"/>
  <c r="X1798" i="2"/>
  <c r="V1798" i="2"/>
  <c r="T1798" i="2"/>
  <c r="Q1798" i="2"/>
  <c r="R1798" i="2" s="1"/>
  <c r="O1798" i="2"/>
  <c r="P1798" i="2" s="1"/>
  <c r="X1797" i="2"/>
  <c r="V1797" i="2"/>
  <c r="T1797" i="2"/>
  <c r="Q1797" i="2"/>
  <c r="R1797" i="2" s="1"/>
  <c r="O1797" i="2"/>
  <c r="P1797" i="2" s="1"/>
  <c r="X1796" i="2"/>
  <c r="V1796" i="2"/>
  <c r="T1796" i="2"/>
  <c r="Q1796" i="2"/>
  <c r="R1796" i="2" s="1"/>
  <c r="O1796" i="2"/>
  <c r="P1796" i="2" s="1"/>
  <c r="X1795" i="2"/>
  <c r="V1795" i="2"/>
  <c r="T1795" i="2"/>
  <c r="Q1795" i="2"/>
  <c r="R1795" i="2" s="1"/>
  <c r="O1795" i="2"/>
  <c r="P1795" i="2" s="1"/>
  <c r="X1794" i="2"/>
  <c r="V1794" i="2"/>
  <c r="T1794" i="2"/>
  <c r="Q1794" i="2"/>
  <c r="R1794" i="2" s="1"/>
  <c r="O1794" i="2"/>
  <c r="P1794" i="2" s="1"/>
  <c r="X1793" i="2"/>
  <c r="V1793" i="2"/>
  <c r="T1793" i="2"/>
  <c r="Q1793" i="2"/>
  <c r="R1793" i="2" s="1"/>
  <c r="O1793" i="2"/>
  <c r="P1793" i="2" s="1"/>
  <c r="X1792" i="2"/>
  <c r="V1792" i="2"/>
  <c r="T1792" i="2"/>
  <c r="Q1792" i="2"/>
  <c r="R1792" i="2" s="1"/>
  <c r="O1792" i="2"/>
  <c r="P1792" i="2" s="1"/>
  <c r="X1791" i="2"/>
  <c r="V1791" i="2"/>
  <c r="T1791" i="2"/>
  <c r="Q1791" i="2"/>
  <c r="R1791" i="2" s="1"/>
  <c r="O1791" i="2"/>
  <c r="P1791" i="2" s="1"/>
  <c r="X1790" i="2"/>
  <c r="V1790" i="2"/>
  <c r="T1790" i="2"/>
  <c r="Q1790" i="2"/>
  <c r="R1790" i="2" s="1"/>
  <c r="O1790" i="2"/>
  <c r="P1790" i="2" s="1"/>
  <c r="X1789" i="2"/>
  <c r="V1789" i="2"/>
  <c r="T1789" i="2"/>
  <c r="Q1789" i="2"/>
  <c r="R1789" i="2" s="1"/>
  <c r="O1789" i="2"/>
  <c r="P1789" i="2" s="1"/>
  <c r="X1788" i="2"/>
  <c r="V1788" i="2"/>
  <c r="T1788" i="2"/>
  <c r="Q1788" i="2"/>
  <c r="R1788" i="2" s="1"/>
  <c r="O1788" i="2"/>
  <c r="P1788" i="2" s="1"/>
  <c r="X1787" i="2"/>
  <c r="V1787" i="2"/>
  <c r="T1787" i="2"/>
  <c r="Q1787" i="2"/>
  <c r="R1787" i="2" s="1"/>
  <c r="O1787" i="2"/>
  <c r="P1787" i="2" s="1"/>
  <c r="X1786" i="2"/>
  <c r="V1786" i="2"/>
  <c r="T1786" i="2"/>
  <c r="Q1786" i="2"/>
  <c r="R1786" i="2" s="1"/>
  <c r="O1786" i="2"/>
  <c r="P1786" i="2" s="1"/>
  <c r="X1785" i="2"/>
  <c r="V1785" i="2"/>
  <c r="T1785" i="2"/>
  <c r="Q1785" i="2"/>
  <c r="R1785" i="2" s="1"/>
  <c r="O1785" i="2"/>
  <c r="P1785" i="2" s="1"/>
  <c r="X1784" i="2"/>
  <c r="V1784" i="2"/>
  <c r="T1784" i="2"/>
  <c r="Q1784" i="2"/>
  <c r="R1784" i="2" s="1"/>
  <c r="O1784" i="2"/>
  <c r="P1784" i="2" s="1"/>
  <c r="X1783" i="2"/>
  <c r="V1783" i="2"/>
  <c r="T1783" i="2"/>
  <c r="Q1783" i="2"/>
  <c r="R1783" i="2" s="1"/>
  <c r="O1783" i="2"/>
  <c r="P1783" i="2" s="1"/>
  <c r="X1782" i="2"/>
  <c r="V1782" i="2"/>
  <c r="T1782" i="2"/>
  <c r="Q1782" i="2"/>
  <c r="R1782" i="2" s="1"/>
  <c r="O1782" i="2"/>
  <c r="P1782" i="2" s="1"/>
  <c r="X1781" i="2"/>
  <c r="V1781" i="2"/>
  <c r="T1781" i="2"/>
  <c r="Q1781" i="2"/>
  <c r="R1781" i="2" s="1"/>
  <c r="O1781" i="2"/>
  <c r="P1781" i="2" s="1"/>
  <c r="X1780" i="2"/>
  <c r="V1780" i="2"/>
  <c r="T1780" i="2"/>
  <c r="Q1780" i="2"/>
  <c r="R1780" i="2" s="1"/>
  <c r="O1780" i="2"/>
  <c r="P1780" i="2" s="1"/>
  <c r="X1779" i="2"/>
  <c r="V1779" i="2"/>
  <c r="T1779" i="2"/>
  <c r="Q1779" i="2"/>
  <c r="R1779" i="2" s="1"/>
  <c r="O1779" i="2"/>
  <c r="P1779" i="2" s="1"/>
  <c r="X1778" i="2"/>
  <c r="V1778" i="2"/>
  <c r="T1778" i="2"/>
  <c r="Q1778" i="2"/>
  <c r="R1778" i="2" s="1"/>
  <c r="O1778" i="2"/>
  <c r="P1778" i="2" s="1"/>
  <c r="X1777" i="2"/>
  <c r="V1777" i="2"/>
  <c r="T1777" i="2"/>
  <c r="Q1777" i="2"/>
  <c r="R1777" i="2" s="1"/>
  <c r="O1777" i="2"/>
  <c r="P1777" i="2" s="1"/>
  <c r="X1776" i="2"/>
  <c r="V1776" i="2"/>
  <c r="T1776" i="2"/>
  <c r="Q1776" i="2"/>
  <c r="R1776" i="2" s="1"/>
  <c r="O1776" i="2"/>
  <c r="P1776" i="2" s="1"/>
  <c r="X1775" i="2"/>
  <c r="V1775" i="2"/>
  <c r="T1775" i="2"/>
  <c r="Q1775" i="2"/>
  <c r="R1775" i="2" s="1"/>
  <c r="O1775" i="2"/>
  <c r="P1775" i="2" s="1"/>
  <c r="X1774" i="2"/>
  <c r="V1774" i="2"/>
  <c r="T1774" i="2"/>
  <c r="Q1774" i="2"/>
  <c r="R1774" i="2" s="1"/>
  <c r="O1774" i="2"/>
  <c r="P1774" i="2" s="1"/>
  <c r="X1773" i="2"/>
  <c r="V1773" i="2"/>
  <c r="T1773" i="2"/>
  <c r="Q1773" i="2"/>
  <c r="R1773" i="2" s="1"/>
  <c r="O1773" i="2"/>
  <c r="P1773" i="2" s="1"/>
  <c r="X1772" i="2"/>
  <c r="V1772" i="2"/>
  <c r="T1772" i="2"/>
  <c r="Q1772" i="2"/>
  <c r="R1772" i="2" s="1"/>
  <c r="O1772" i="2"/>
  <c r="P1772" i="2" s="1"/>
  <c r="X1771" i="2"/>
  <c r="V1771" i="2"/>
  <c r="T1771" i="2"/>
  <c r="Q1771" i="2"/>
  <c r="R1771" i="2" s="1"/>
  <c r="O1771" i="2"/>
  <c r="P1771" i="2" s="1"/>
  <c r="X1770" i="2"/>
  <c r="V1770" i="2"/>
  <c r="T1770" i="2"/>
  <c r="Q1770" i="2"/>
  <c r="R1770" i="2" s="1"/>
  <c r="O1770" i="2"/>
  <c r="P1770" i="2" s="1"/>
  <c r="X1769" i="2"/>
  <c r="V1769" i="2"/>
  <c r="T1769" i="2"/>
  <c r="Q1769" i="2"/>
  <c r="R1769" i="2" s="1"/>
  <c r="O1769" i="2"/>
  <c r="P1769" i="2" s="1"/>
  <c r="X1768" i="2"/>
  <c r="V1768" i="2"/>
  <c r="T1768" i="2"/>
  <c r="Q1768" i="2"/>
  <c r="R1768" i="2" s="1"/>
  <c r="O1768" i="2"/>
  <c r="P1768" i="2" s="1"/>
  <c r="X1767" i="2"/>
  <c r="V1767" i="2"/>
  <c r="T1767" i="2"/>
  <c r="Q1767" i="2"/>
  <c r="R1767" i="2" s="1"/>
  <c r="O1767" i="2"/>
  <c r="P1767" i="2" s="1"/>
  <c r="X1766" i="2"/>
  <c r="V1766" i="2"/>
  <c r="T1766" i="2"/>
  <c r="Q1766" i="2"/>
  <c r="R1766" i="2" s="1"/>
  <c r="O1766" i="2"/>
  <c r="P1766" i="2" s="1"/>
  <c r="X1765" i="2"/>
  <c r="V1765" i="2"/>
  <c r="T1765" i="2"/>
  <c r="Q1765" i="2"/>
  <c r="R1765" i="2" s="1"/>
  <c r="O1765" i="2"/>
  <c r="P1765" i="2" s="1"/>
  <c r="X1764" i="2"/>
  <c r="V1764" i="2"/>
  <c r="T1764" i="2"/>
  <c r="Q1764" i="2"/>
  <c r="R1764" i="2" s="1"/>
  <c r="O1764" i="2"/>
  <c r="P1764" i="2" s="1"/>
  <c r="X1763" i="2"/>
  <c r="V1763" i="2"/>
  <c r="T1763" i="2"/>
  <c r="Q1763" i="2"/>
  <c r="R1763" i="2" s="1"/>
  <c r="O1763" i="2"/>
  <c r="P1763" i="2" s="1"/>
  <c r="X1762" i="2"/>
  <c r="V1762" i="2"/>
  <c r="T1762" i="2"/>
  <c r="Q1762" i="2"/>
  <c r="R1762" i="2" s="1"/>
  <c r="O1762" i="2"/>
  <c r="P1762" i="2" s="1"/>
  <c r="X1761" i="2"/>
  <c r="V1761" i="2"/>
  <c r="T1761" i="2"/>
  <c r="Q1761" i="2"/>
  <c r="R1761" i="2" s="1"/>
  <c r="O1761" i="2"/>
  <c r="P1761" i="2" s="1"/>
  <c r="X1760" i="2"/>
  <c r="V1760" i="2"/>
  <c r="T1760" i="2"/>
  <c r="Q1760" i="2"/>
  <c r="R1760" i="2" s="1"/>
  <c r="O1760" i="2"/>
  <c r="P1760" i="2" s="1"/>
  <c r="X1759" i="2"/>
  <c r="V1759" i="2"/>
  <c r="T1759" i="2"/>
  <c r="Q1759" i="2"/>
  <c r="R1759" i="2" s="1"/>
  <c r="O1759" i="2"/>
  <c r="P1759" i="2" s="1"/>
  <c r="X1758" i="2"/>
  <c r="V1758" i="2"/>
  <c r="T1758" i="2"/>
  <c r="Q1758" i="2"/>
  <c r="R1758" i="2" s="1"/>
  <c r="O1758" i="2"/>
  <c r="P1758" i="2" s="1"/>
  <c r="X1757" i="2"/>
  <c r="V1757" i="2"/>
  <c r="T1757" i="2"/>
  <c r="Q1757" i="2"/>
  <c r="R1757" i="2" s="1"/>
  <c r="O1757" i="2"/>
  <c r="P1757" i="2" s="1"/>
  <c r="X1756" i="2"/>
  <c r="V1756" i="2"/>
  <c r="T1756" i="2"/>
  <c r="Q1756" i="2"/>
  <c r="R1756" i="2" s="1"/>
  <c r="O1756" i="2"/>
  <c r="P1756" i="2" s="1"/>
  <c r="X1755" i="2"/>
  <c r="V1755" i="2"/>
  <c r="T1755" i="2"/>
  <c r="Q1755" i="2"/>
  <c r="R1755" i="2" s="1"/>
  <c r="O1755" i="2"/>
  <c r="P1755" i="2" s="1"/>
  <c r="X1754" i="2"/>
  <c r="V1754" i="2"/>
  <c r="T1754" i="2"/>
  <c r="Q1754" i="2"/>
  <c r="R1754" i="2" s="1"/>
  <c r="O1754" i="2"/>
  <c r="P1754" i="2" s="1"/>
  <c r="X1753" i="2"/>
  <c r="V1753" i="2"/>
  <c r="T1753" i="2"/>
  <c r="Q1753" i="2"/>
  <c r="R1753" i="2" s="1"/>
  <c r="O1753" i="2"/>
  <c r="P1753" i="2" s="1"/>
  <c r="X1752" i="2"/>
  <c r="V1752" i="2"/>
  <c r="T1752" i="2"/>
  <c r="Q1752" i="2"/>
  <c r="R1752" i="2" s="1"/>
  <c r="O1752" i="2"/>
  <c r="P1752" i="2" s="1"/>
  <c r="X1751" i="2"/>
  <c r="V1751" i="2"/>
  <c r="T1751" i="2"/>
  <c r="Q1751" i="2"/>
  <c r="R1751" i="2" s="1"/>
  <c r="O1751" i="2"/>
  <c r="P1751" i="2" s="1"/>
  <c r="X1750" i="2"/>
  <c r="V1750" i="2"/>
  <c r="T1750" i="2"/>
  <c r="Q1750" i="2"/>
  <c r="R1750" i="2" s="1"/>
  <c r="O1750" i="2"/>
  <c r="P1750" i="2" s="1"/>
  <c r="X1749" i="2"/>
  <c r="V1749" i="2"/>
  <c r="T1749" i="2"/>
  <c r="Q1749" i="2"/>
  <c r="R1749" i="2" s="1"/>
  <c r="O1749" i="2"/>
  <c r="P1749" i="2" s="1"/>
  <c r="X1748" i="2"/>
  <c r="V1748" i="2"/>
  <c r="T1748" i="2"/>
  <c r="Q1748" i="2"/>
  <c r="R1748" i="2" s="1"/>
  <c r="O1748" i="2"/>
  <c r="P1748" i="2" s="1"/>
  <c r="X1747" i="2"/>
  <c r="V1747" i="2"/>
  <c r="T1747" i="2"/>
  <c r="Q1747" i="2"/>
  <c r="R1747" i="2" s="1"/>
  <c r="O1747" i="2"/>
  <c r="P1747" i="2" s="1"/>
  <c r="X1746" i="2"/>
  <c r="V1746" i="2"/>
  <c r="T1746" i="2"/>
  <c r="Q1746" i="2"/>
  <c r="R1746" i="2" s="1"/>
  <c r="O1746" i="2"/>
  <c r="P1746" i="2" s="1"/>
  <c r="X1745" i="2"/>
  <c r="V1745" i="2"/>
  <c r="T1745" i="2"/>
  <c r="Q1745" i="2"/>
  <c r="R1745" i="2" s="1"/>
  <c r="O1745" i="2"/>
  <c r="P1745" i="2" s="1"/>
  <c r="X1744" i="2"/>
  <c r="V1744" i="2"/>
  <c r="T1744" i="2"/>
  <c r="Q1744" i="2"/>
  <c r="R1744" i="2" s="1"/>
  <c r="O1744" i="2"/>
  <c r="P1744" i="2" s="1"/>
  <c r="X1743" i="2"/>
  <c r="V1743" i="2"/>
  <c r="T1743" i="2"/>
  <c r="Q1743" i="2"/>
  <c r="R1743" i="2" s="1"/>
  <c r="O1743" i="2"/>
  <c r="P1743" i="2" s="1"/>
  <c r="X1742" i="2"/>
  <c r="V1742" i="2"/>
  <c r="T1742" i="2"/>
  <c r="Q1742" i="2"/>
  <c r="R1742" i="2" s="1"/>
  <c r="O1742" i="2"/>
  <c r="P1742" i="2" s="1"/>
  <c r="X1741" i="2"/>
  <c r="V1741" i="2"/>
  <c r="T1741" i="2"/>
  <c r="Q1741" i="2"/>
  <c r="R1741" i="2" s="1"/>
  <c r="O1741" i="2"/>
  <c r="P1741" i="2" s="1"/>
  <c r="X1740" i="2"/>
  <c r="V1740" i="2"/>
  <c r="T1740" i="2"/>
  <c r="Q1740" i="2"/>
  <c r="R1740" i="2" s="1"/>
  <c r="O1740" i="2"/>
  <c r="P1740" i="2" s="1"/>
  <c r="X1739" i="2"/>
  <c r="V1739" i="2"/>
  <c r="T1739" i="2"/>
  <c r="Q1739" i="2"/>
  <c r="R1739" i="2" s="1"/>
  <c r="O1739" i="2"/>
  <c r="P1739" i="2" s="1"/>
  <c r="X1735" i="2"/>
  <c r="V1735" i="2"/>
  <c r="T1735" i="2"/>
  <c r="Q1735" i="2"/>
  <c r="R1735" i="2" s="1"/>
  <c r="O1735" i="2"/>
  <c r="P1735" i="2" s="1"/>
  <c r="X1728" i="2"/>
  <c r="V1728" i="2"/>
  <c r="T1728" i="2"/>
  <c r="Q1728" i="2"/>
  <c r="R1728" i="2" s="1"/>
  <c r="O1728" i="2"/>
  <c r="P1728" i="2" s="1"/>
  <c r="X1727" i="2"/>
  <c r="V1727" i="2"/>
  <c r="T1727" i="2"/>
  <c r="Q1727" i="2"/>
  <c r="R1727" i="2" s="1"/>
  <c r="O1727" i="2"/>
  <c r="P1727" i="2" s="1"/>
  <c r="X1721" i="2"/>
  <c r="V1721" i="2"/>
  <c r="T1721" i="2"/>
  <c r="Q1721" i="2"/>
  <c r="R1721" i="2" s="1"/>
  <c r="O1721" i="2"/>
  <c r="P1721" i="2" s="1"/>
  <c r="X1720" i="2"/>
  <c r="V1720" i="2"/>
  <c r="T1720" i="2"/>
  <c r="Q1720" i="2"/>
  <c r="R1720" i="2" s="1"/>
  <c r="O1720" i="2"/>
  <c r="P1720" i="2" s="1"/>
  <c r="X1718" i="2"/>
  <c r="V1718" i="2"/>
  <c r="T1718" i="2"/>
  <c r="Q1718" i="2"/>
  <c r="R1718" i="2" s="1"/>
  <c r="O1718" i="2"/>
  <c r="P1718" i="2" s="1"/>
  <c r="X1716" i="2"/>
  <c r="V1716" i="2"/>
  <c r="T1716" i="2"/>
  <c r="Q1716" i="2"/>
  <c r="R1716" i="2" s="1"/>
  <c r="O1716" i="2"/>
  <c r="P1716" i="2" s="1"/>
  <c r="X1714" i="2"/>
  <c r="V1714" i="2"/>
  <c r="T1714" i="2"/>
  <c r="Q1714" i="2"/>
  <c r="R1714" i="2" s="1"/>
  <c r="O1714" i="2"/>
  <c r="P1714" i="2" s="1"/>
  <c r="X1713" i="2"/>
  <c r="V1713" i="2"/>
  <c r="T1713" i="2"/>
  <c r="Q1713" i="2"/>
  <c r="R1713" i="2" s="1"/>
  <c r="O1713" i="2"/>
  <c r="P1713" i="2" s="1"/>
  <c r="X1712" i="2"/>
  <c r="V1712" i="2"/>
  <c r="T1712" i="2"/>
  <c r="Q1712" i="2"/>
  <c r="R1712" i="2" s="1"/>
  <c r="O1712" i="2"/>
  <c r="P1712" i="2" s="1"/>
  <c r="X1711" i="2"/>
  <c r="V1711" i="2"/>
  <c r="T1711" i="2"/>
  <c r="Q1711" i="2"/>
  <c r="R1711" i="2" s="1"/>
  <c r="O1711" i="2"/>
  <c r="P1711" i="2" s="1"/>
  <c r="X1710" i="2"/>
  <c r="V1710" i="2"/>
  <c r="T1710" i="2"/>
  <c r="Q1710" i="2"/>
  <c r="R1710" i="2" s="1"/>
  <c r="O1710" i="2"/>
  <c r="P1710" i="2" s="1"/>
  <c r="X1706" i="2"/>
  <c r="V1706" i="2"/>
  <c r="T1706" i="2"/>
  <c r="Q1706" i="2"/>
  <c r="R1706" i="2" s="1"/>
  <c r="O1706" i="2"/>
  <c r="P1706" i="2" s="1"/>
  <c r="X1704" i="2"/>
  <c r="V1704" i="2"/>
  <c r="T1704" i="2"/>
  <c r="Q1704" i="2"/>
  <c r="R1704" i="2" s="1"/>
  <c r="O1704" i="2"/>
  <c r="P1704" i="2" s="1"/>
  <c r="X1702" i="2"/>
  <c r="V1702" i="2"/>
  <c r="T1702" i="2"/>
  <c r="Q1702" i="2"/>
  <c r="R1702" i="2" s="1"/>
  <c r="O1702" i="2"/>
  <c r="P1702" i="2" s="1"/>
  <c r="X1701" i="2"/>
  <c r="V1701" i="2"/>
  <c r="T1701" i="2"/>
  <c r="Q1701" i="2"/>
  <c r="R1701" i="2" s="1"/>
  <c r="O1701" i="2"/>
  <c r="P1701" i="2" s="1"/>
  <c r="X1700" i="2"/>
  <c r="V1700" i="2"/>
  <c r="T1700" i="2"/>
  <c r="Q1700" i="2"/>
  <c r="R1700" i="2" s="1"/>
  <c r="O1700" i="2"/>
  <c r="P1700" i="2" s="1"/>
  <c r="X1699" i="2"/>
  <c r="V1699" i="2"/>
  <c r="T1699" i="2"/>
  <c r="Q1699" i="2"/>
  <c r="R1699" i="2" s="1"/>
  <c r="O1699" i="2"/>
  <c r="P1699" i="2" s="1"/>
  <c r="X1698" i="2"/>
  <c r="V1698" i="2"/>
  <c r="T1698" i="2"/>
  <c r="Q1698" i="2"/>
  <c r="R1698" i="2" s="1"/>
  <c r="O1698" i="2"/>
  <c r="P1698" i="2" s="1"/>
  <c r="X1691" i="2"/>
  <c r="V1691" i="2"/>
  <c r="T1691" i="2"/>
  <c r="Q1691" i="2"/>
  <c r="R1691" i="2" s="1"/>
  <c r="O1691" i="2"/>
  <c r="P1691" i="2" s="1"/>
  <c r="X1685" i="2"/>
  <c r="V1685" i="2"/>
  <c r="T1685" i="2"/>
  <c r="Q1685" i="2"/>
  <c r="R1685" i="2" s="1"/>
  <c r="O1685" i="2"/>
  <c r="P1685" i="2" s="1"/>
  <c r="X1680" i="2"/>
  <c r="V1680" i="2"/>
  <c r="T1680" i="2"/>
  <c r="Q1680" i="2"/>
  <c r="R1680" i="2" s="1"/>
  <c r="O1680" i="2"/>
  <c r="P1680" i="2" s="1"/>
  <c r="X1679" i="2"/>
  <c r="V1679" i="2"/>
  <c r="T1679" i="2"/>
  <c r="Q1679" i="2"/>
  <c r="R1679" i="2" s="1"/>
  <c r="O1679" i="2"/>
  <c r="P1679" i="2" s="1"/>
  <c r="X1678" i="2"/>
  <c r="V1678" i="2"/>
  <c r="T1678" i="2"/>
  <c r="Q1678" i="2"/>
  <c r="R1678" i="2" s="1"/>
  <c r="O1678" i="2"/>
  <c r="P1678" i="2" s="1"/>
  <c r="X1673" i="2"/>
  <c r="V1673" i="2"/>
  <c r="T1673" i="2"/>
  <c r="Q1673" i="2"/>
  <c r="R1673" i="2" s="1"/>
  <c r="O1673" i="2"/>
  <c r="P1673" i="2" s="1"/>
  <c r="X1669" i="2"/>
  <c r="V1669" i="2"/>
  <c r="T1669" i="2"/>
  <c r="Q1669" i="2"/>
  <c r="R1669" i="2" s="1"/>
  <c r="O1669" i="2"/>
  <c r="P1669" i="2" s="1"/>
  <c r="X1667" i="2"/>
  <c r="V1667" i="2"/>
  <c r="T1667" i="2"/>
  <c r="Q1667" i="2"/>
  <c r="R1667" i="2" s="1"/>
  <c r="O1667" i="2"/>
  <c r="P1667" i="2" s="1"/>
  <c r="X1666" i="2"/>
  <c r="V1666" i="2"/>
  <c r="T1666" i="2"/>
  <c r="Q1666" i="2"/>
  <c r="R1666" i="2" s="1"/>
  <c r="O1666" i="2"/>
  <c r="P1666" i="2" s="1"/>
  <c r="X1665" i="2"/>
  <c r="V1665" i="2"/>
  <c r="T1665" i="2"/>
  <c r="Q1665" i="2"/>
  <c r="R1665" i="2" s="1"/>
  <c r="O1665" i="2"/>
  <c r="P1665" i="2" s="1"/>
  <c r="X1663" i="2"/>
  <c r="V1663" i="2"/>
  <c r="T1663" i="2"/>
  <c r="Q1663" i="2"/>
  <c r="R1663" i="2" s="1"/>
  <c r="O1663" i="2"/>
  <c r="P1663" i="2" s="1"/>
  <c r="X1662" i="2"/>
  <c r="V1662" i="2"/>
  <c r="T1662" i="2"/>
  <c r="Q1662" i="2"/>
  <c r="R1662" i="2" s="1"/>
  <c r="O1662" i="2"/>
  <c r="P1662" i="2" s="1"/>
  <c r="X1658" i="2"/>
  <c r="V1658" i="2"/>
  <c r="T1658" i="2"/>
  <c r="Q1658" i="2"/>
  <c r="R1658" i="2" s="1"/>
  <c r="O1658" i="2"/>
  <c r="P1658" i="2" s="1"/>
  <c r="X1657" i="2"/>
  <c r="V1657" i="2"/>
  <c r="T1657" i="2"/>
  <c r="Q1657" i="2"/>
  <c r="R1657" i="2" s="1"/>
  <c r="O1657" i="2"/>
  <c r="P1657" i="2" s="1"/>
  <c r="X1656" i="2"/>
  <c r="V1656" i="2"/>
  <c r="T1656" i="2"/>
  <c r="Q1656" i="2"/>
  <c r="R1656" i="2" s="1"/>
  <c r="O1656" i="2"/>
  <c r="P1656" i="2" s="1"/>
  <c r="X1655" i="2"/>
  <c r="V1655" i="2"/>
  <c r="T1655" i="2"/>
  <c r="Q1655" i="2"/>
  <c r="R1655" i="2" s="1"/>
  <c r="O1655" i="2"/>
  <c r="P1655" i="2" s="1"/>
  <c r="X1654" i="2"/>
  <c r="V1654" i="2"/>
  <c r="T1654" i="2"/>
  <c r="Q1654" i="2"/>
  <c r="R1654" i="2" s="1"/>
  <c r="O1654" i="2"/>
  <c r="P1654" i="2" s="1"/>
  <c r="X1650" i="2"/>
  <c r="V1650" i="2"/>
  <c r="T1650" i="2"/>
  <c r="Q1650" i="2"/>
  <c r="R1650" i="2" s="1"/>
  <c r="O1650" i="2"/>
  <c r="P1650" i="2" s="1"/>
  <c r="X1649" i="2"/>
  <c r="V1649" i="2"/>
  <c r="T1649" i="2"/>
  <c r="Q1649" i="2"/>
  <c r="R1649" i="2" s="1"/>
  <c r="O1649" i="2"/>
  <c r="P1649" i="2" s="1"/>
  <c r="X1648" i="2"/>
  <c r="V1648" i="2"/>
  <c r="T1648" i="2"/>
  <c r="Q1648" i="2"/>
  <c r="R1648" i="2" s="1"/>
  <c r="O1648" i="2"/>
  <c r="P1648" i="2" s="1"/>
  <c r="X1647" i="2"/>
  <c r="V1647" i="2"/>
  <c r="T1647" i="2"/>
  <c r="Q1647" i="2"/>
  <c r="R1647" i="2" s="1"/>
  <c r="O1647" i="2"/>
  <c r="P1647" i="2" s="1"/>
  <c r="X1646" i="2"/>
  <c r="V1646" i="2"/>
  <c r="T1646" i="2"/>
  <c r="Q1646" i="2"/>
  <c r="R1646" i="2" s="1"/>
  <c r="O1646" i="2"/>
  <c r="P1646" i="2" s="1"/>
  <c r="X1644" i="2"/>
  <c r="V1644" i="2"/>
  <c r="T1644" i="2"/>
  <c r="Q1644" i="2"/>
  <c r="R1644" i="2" s="1"/>
  <c r="O1644" i="2"/>
  <c r="P1644" i="2" s="1"/>
  <c r="X1642" i="2"/>
  <c r="V1642" i="2"/>
  <c r="T1642" i="2"/>
  <c r="Q1642" i="2"/>
  <c r="R1642" i="2" s="1"/>
  <c r="O1642" i="2"/>
  <c r="P1642" i="2" s="1"/>
  <c r="X1640" i="2"/>
  <c r="V1640" i="2"/>
  <c r="T1640" i="2"/>
  <c r="Q1640" i="2"/>
  <c r="R1640" i="2" s="1"/>
  <c r="O1640" i="2"/>
  <c r="P1640" i="2" s="1"/>
  <c r="X1638" i="2"/>
  <c r="V1638" i="2"/>
  <c r="T1638" i="2"/>
  <c r="Q1638" i="2"/>
  <c r="R1638" i="2" s="1"/>
  <c r="O1638" i="2"/>
  <c r="P1638" i="2" s="1"/>
  <c r="X1635" i="2"/>
  <c r="V1635" i="2"/>
  <c r="T1635" i="2"/>
  <c r="Q1635" i="2"/>
  <c r="R1635" i="2" s="1"/>
  <c r="O1635" i="2"/>
  <c r="P1635" i="2" s="1"/>
  <c r="X1634" i="2"/>
  <c r="V1634" i="2"/>
  <c r="T1634" i="2"/>
  <c r="Q1634" i="2"/>
  <c r="R1634" i="2" s="1"/>
  <c r="O1634" i="2"/>
  <c r="P1634" i="2" s="1"/>
  <c r="X1630" i="2"/>
  <c r="V1630" i="2"/>
  <c r="T1630" i="2"/>
  <c r="Q1630" i="2"/>
  <c r="R1630" i="2" s="1"/>
  <c r="O1630" i="2"/>
  <c r="P1630" i="2" s="1"/>
  <c r="X1629" i="2"/>
  <c r="V1629" i="2"/>
  <c r="T1629" i="2"/>
  <c r="Q1629" i="2"/>
  <c r="R1629" i="2" s="1"/>
  <c r="O1629" i="2"/>
  <c r="P1629" i="2" s="1"/>
  <c r="X1625" i="2"/>
  <c r="V1625" i="2"/>
  <c r="T1625" i="2"/>
  <c r="Q1625" i="2"/>
  <c r="R1625" i="2" s="1"/>
  <c r="O1625" i="2"/>
  <c r="P1625" i="2" s="1"/>
  <c r="X1624" i="2"/>
  <c r="V1624" i="2"/>
  <c r="T1624" i="2"/>
  <c r="Q1624" i="2"/>
  <c r="R1624" i="2" s="1"/>
  <c r="O1624" i="2"/>
  <c r="P1624" i="2" s="1"/>
  <c r="X1622" i="2"/>
  <c r="V1622" i="2"/>
  <c r="T1622" i="2"/>
  <c r="Q1622" i="2"/>
  <c r="R1622" i="2" s="1"/>
  <c r="O1622" i="2"/>
  <c r="P1622" i="2" s="1"/>
  <c r="X1621" i="2"/>
  <c r="V1621" i="2"/>
  <c r="T1621" i="2"/>
  <c r="Q1621" i="2"/>
  <c r="R1621" i="2" s="1"/>
  <c r="O1621" i="2"/>
  <c r="P1621" i="2" s="1"/>
  <c r="X1620" i="2"/>
  <c r="V1620" i="2"/>
  <c r="T1620" i="2"/>
  <c r="Q1620" i="2"/>
  <c r="R1620" i="2" s="1"/>
  <c r="O1620" i="2"/>
  <c r="P1620" i="2" s="1"/>
  <c r="X1618" i="2"/>
  <c r="V1618" i="2"/>
  <c r="T1618" i="2"/>
  <c r="Q1618" i="2"/>
  <c r="R1618" i="2" s="1"/>
  <c r="O1618" i="2"/>
  <c r="P1618" i="2" s="1"/>
  <c r="X1612" i="2"/>
  <c r="V1612" i="2"/>
  <c r="T1612" i="2"/>
  <c r="Q1612" i="2"/>
  <c r="R1612" i="2" s="1"/>
  <c r="O1612" i="2"/>
  <c r="P1612" i="2" s="1"/>
  <c r="X1607" i="2"/>
  <c r="V1607" i="2"/>
  <c r="T1607" i="2"/>
  <c r="Q1607" i="2"/>
  <c r="R1607" i="2" s="1"/>
  <c r="O1607" i="2"/>
  <c r="P1607" i="2" s="1"/>
  <c r="X1606" i="2"/>
  <c r="V1606" i="2"/>
  <c r="T1606" i="2"/>
  <c r="Q1606" i="2"/>
  <c r="R1606" i="2" s="1"/>
  <c r="O1606" i="2"/>
  <c r="P1606" i="2" s="1"/>
  <c r="X1605" i="2"/>
  <c r="V1605" i="2"/>
  <c r="T1605" i="2"/>
  <c r="Q1605" i="2"/>
  <c r="R1605" i="2" s="1"/>
  <c r="O1605" i="2"/>
  <c r="P1605" i="2" s="1"/>
  <c r="X1602" i="2"/>
  <c r="V1602" i="2"/>
  <c r="T1602" i="2"/>
  <c r="Q1602" i="2"/>
  <c r="R1602" i="2" s="1"/>
  <c r="O1602" i="2"/>
  <c r="P1602" i="2" s="1"/>
  <c r="X1601" i="2"/>
  <c r="V1601" i="2"/>
  <c r="T1601" i="2"/>
  <c r="Q1601" i="2"/>
  <c r="R1601" i="2" s="1"/>
  <c r="O1601" i="2"/>
  <c r="P1601" i="2" s="1"/>
  <c r="X1599" i="2"/>
  <c r="V1599" i="2"/>
  <c r="T1599" i="2"/>
  <c r="Q1599" i="2"/>
  <c r="R1599" i="2" s="1"/>
  <c r="O1599" i="2"/>
  <c r="P1599" i="2" s="1"/>
  <c r="X1595" i="2"/>
  <c r="V1595" i="2"/>
  <c r="T1595" i="2"/>
  <c r="Q1595" i="2"/>
  <c r="R1595" i="2" s="1"/>
  <c r="O1595" i="2"/>
  <c r="P1595" i="2" s="1"/>
  <c r="X1594" i="2"/>
  <c r="V1594" i="2"/>
  <c r="T1594" i="2"/>
  <c r="Q1594" i="2"/>
  <c r="R1594" i="2" s="1"/>
  <c r="O1594" i="2"/>
  <c r="P1594" i="2" s="1"/>
  <c r="X1592" i="2"/>
  <c r="V1592" i="2"/>
  <c r="T1592" i="2"/>
  <c r="Q1592" i="2"/>
  <c r="R1592" i="2" s="1"/>
  <c r="O1592" i="2"/>
  <c r="P1592" i="2" s="1"/>
  <c r="X1591" i="2"/>
  <c r="V1591" i="2"/>
  <c r="T1591" i="2"/>
  <c r="Q1591" i="2"/>
  <c r="R1591" i="2" s="1"/>
  <c r="O1591" i="2"/>
  <c r="P1591" i="2" s="1"/>
  <c r="X1589" i="2"/>
  <c r="V1589" i="2"/>
  <c r="T1589" i="2"/>
  <c r="Q1589" i="2"/>
  <c r="R1589" i="2" s="1"/>
  <c r="O1589" i="2"/>
  <c r="P1589" i="2" s="1"/>
  <c r="X1588" i="2"/>
  <c r="V1588" i="2"/>
  <c r="T1588" i="2"/>
  <c r="Q1588" i="2"/>
  <c r="R1588" i="2" s="1"/>
  <c r="O1588" i="2"/>
  <c r="P1588" i="2" s="1"/>
  <c r="X1585" i="2"/>
  <c r="V1585" i="2"/>
  <c r="T1585" i="2"/>
  <c r="Q1585" i="2"/>
  <c r="R1585" i="2" s="1"/>
  <c r="O1585" i="2"/>
  <c r="P1585" i="2" s="1"/>
  <c r="X1583" i="2"/>
  <c r="V1583" i="2"/>
  <c r="T1583" i="2"/>
  <c r="Q1583" i="2"/>
  <c r="R1583" i="2" s="1"/>
  <c r="O1583" i="2"/>
  <c r="P1583" i="2" s="1"/>
  <c r="X1582" i="2"/>
  <c r="V1582" i="2"/>
  <c r="T1582" i="2"/>
  <c r="Q1582" i="2"/>
  <c r="R1582" i="2" s="1"/>
  <c r="O1582" i="2"/>
  <c r="P1582" i="2" s="1"/>
  <c r="X1578" i="2"/>
  <c r="V1578" i="2"/>
  <c r="T1578" i="2"/>
  <c r="Q1578" i="2"/>
  <c r="R1578" i="2" s="1"/>
  <c r="O1578" i="2"/>
  <c r="P1578" i="2" s="1"/>
  <c r="X1577" i="2"/>
  <c r="V1577" i="2"/>
  <c r="T1577" i="2"/>
  <c r="Q1577" i="2"/>
  <c r="R1577" i="2" s="1"/>
  <c r="O1577" i="2"/>
  <c r="P1577" i="2" s="1"/>
  <c r="X1576" i="2"/>
  <c r="V1576" i="2"/>
  <c r="T1576" i="2"/>
  <c r="Q1576" i="2"/>
  <c r="R1576" i="2" s="1"/>
  <c r="O1576" i="2"/>
  <c r="P1576" i="2" s="1"/>
  <c r="X1571" i="2"/>
  <c r="V1571" i="2"/>
  <c r="T1571" i="2"/>
  <c r="Q1571" i="2"/>
  <c r="R1571" i="2" s="1"/>
  <c r="O1571" i="2"/>
  <c r="P1571" i="2" s="1"/>
  <c r="X1560" i="2"/>
  <c r="V1560" i="2"/>
  <c r="T1560" i="2"/>
  <c r="Q1560" i="2"/>
  <c r="R1560" i="2" s="1"/>
  <c r="O1560" i="2"/>
  <c r="P1560" i="2" s="1"/>
  <c r="X1559" i="2"/>
  <c r="V1559" i="2"/>
  <c r="T1559" i="2"/>
  <c r="Q1559" i="2"/>
  <c r="R1559" i="2" s="1"/>
  <c r="O1559" i="2"/>
  <c r="P1559" i="2" s="1"/>
  <c r="X1556" i="2"/>
  <c r="V1556" i="2"/>
  <c r="T1556" i="2"/>
  <c r="Q1556" i="2"/>
  <c r="R1556" i="2" s="1"/>
  <c r="O1556" i="2"/>
  <c r="P1556" i="2" s="1"/>
  <c r="X1555" i="2"/>
  <c r="V1555" i="2"/>
  <c r="T1555" i="2"/>
  <c r="Q1555" i="2"/>
  <c r="R1555" i="2" s="1"/>
  <c r="O1555" i="2"/>
  <c r="P1555" i="2" s="1"/>
  <c r="X1553" i="2"/>
  <c r="V1553" i="2"/>
  <c r="T1553" i="2"/>
  <c r="Q1553" i="2"/>
  <c r="R1553" i="2" s="1"/>
  <c r="O1553" i="2"/>
  <c r="P1553" i="2" s="1"/>
  <c r="X1552" i="2"/>
  <c r="V1552" i="2"/>
  <c r="T1552" i="2"/>
  <c r="Q1552" i="2"/>
  <c r="R1552" i="2" s="1"/>
  <c r="O1552" i="2"/>
  <c r="P1552" i="2" s="1"/>
  <c r="X1549" i="2"/>
  <c r="V1549" i="2"/>
  <c r="T1549" i="2"/>
  <c r="Q1549" i="2"/>
  <c r="R1549" i="2" s="1"/>
  <c r="O1549" i="2"/>
  <c r="P1549" i="2" s="1"/>
  <c r="X1548" i="2"/>
  <c r="V1548" i="2"/>
  <c r="T1548" i="2"/>
  <c r="Q1548" i="2"/>
  <c r="R1548" i="2" s="1"/>
  <c r="O1548" i="2"/>
  <c r="P1548" i="2" s="1"/>
  <c r="X1547" i="2"/>
  <c r="V1547" i="2"/>
  <c r="T1547" i="2"/>
  <c r="Q1547" i="2"/>
  <c r="R1547" i="2" s="1"/>
  <c r="O1547" i="2"/>
  <c r="P1547" i="2" s="1"/>
  <c r="X1544" i="2"/>
  <c r="V1544" i="2"/>
  <c r="T1544" i="2"/>
  <c r="Q1544" i="2"/>
  <c r="R1544" i="2" s="1"/>
  <c r="O1544" i="2"/>
  <c r="P1544" i="2" s="1"/>
  <c r="X1543" i="2"/>
  <c r="V1543" i="2"/>
  <c r="T1543" i="2"/>
  <c r="Q1543" i="2"/>
  <c r="R1543" i="2" s="1"/>
  <c r="O1543" i="2"/>
  <c r="P1543" i="2" s="1"/>
  <c r="X1542" i="2"/>
  <c r="V1542" i="2"/>
  <c r="T1542" i="2"/>
  <c r="Q1542" i="2"/>
  <c r="R1542" i="2" s="1"/>
  <c r="O1542" i="2"/>
  <c r="P1542" i="2" s="1"/>
  <c r="X1538" i="2"/>
  <c r="V1538" i="2"/>
  <c r="T1538" i="2"/>
  <c r="Q1538" i="2"/>
  <c r="R1538" i="2" s="1"/>
  <c r="O1538" i="2"/>
  <c r="P1538" i="2" s="1"/>
  <c r="X1535" i="2"/>
  <c r="V1535" i="2"/>
  <c r="T1535" i="2"/>
  <c r="Q1535" i="2"/>
  <c r="R1535" i="2" s="1"/>
  <c r="O1535" i="2"/>
  <c r="P1535" i="2" s="1"/>
  <c r="X1534" i="2"/>
  <c r="V1534" i="2"/>
  <c r="T1534" i="2"/>
  <c r="Q1534" i="2"/>
  <c r="R1534" i="2" s="1"/>
  <c r="O1534" i="2"/>
  <c r="P1534" i="2" s="1"/>
  <c r="X1533" i="2"/>
  <c r="V1533" i="2"/>
  <c r="T1533" i="2"/>
  <c r="Q1533" i="2"/>
  <c r="R1533" i="2" s="1"/>
  <c r="O1533" i="2"/>
  <c r="P1533" i="2" s="1"/>
  <c r="X1532" i="2"/>
  <c r="V1532" i="2"/>
  <c r="T1532" i="2"/>
  <c r="Q1532" i="2"/>
  <c r="R1532" i="2" s="1"/>
  <c r="O1532" i="2"/>
  <c r="P1532" i="2" s="1"/>
  <c r="X1531" i="2"/>
  <c r="V1531" i="2"/>
  <c r="T1531" i="2"/>
  <c r="Q1531" i="2"/>
  <c r="R1531" i="2" s="1"/>
  <c r="O1531" i="2"/>
  <c r="P1531" i="2" s="1"/>
  <c r="X1530" i="2"/>
  <c r="V1530" i="2"/>
  <c r="T1530" i="2"/>
  <c r="Q1530" i="2"/>
  <c r="R1530" i="2" s="1"/>
  <c r="O1530" i="2"/>
  <c r="P1530" i="2" s="1"/>
  <c r="X1529" i="2"/>
  <c r="V1529" i="2"/>
  <c r="T1529" i="2"/>
  <c r="Q1529" i="2"/>
  <c r="R1529" i="2" s="1"/>
  <c r="O1529" i="2"/>
  <c r="P1529" i="2" s="1"/>
  <c r="X1528" i="2"/>
  <c r="V1528" i="2"/>
  <c r="T1528" i="2"/>
  <c r="Q1528" i="2"/>
  <c r="R1528" i="2" s="1"/>
  <c r="O1528" i="2"/>
  <c r="P1528" i="2" s="1"/>
  <c r="X1527" i="2"/>
  <c r="V1527" i="2"/>
  <c r="T1527" i="2"/>
  <c r="Q1527" i="2"/>
  <c r="R1527" i="2" s="1"/>
  <c r="O1527" i="2"/>
  <c r="P1527" i="2" s="1"/>
  <c r="X1525" i="2"/>
  <c r="V1525" i="2"/>
  <c r="T1525" i="2"/>
  <c r="Q1525" i="2"/>
  <c r="R1525" i="2" s="1"/>
  <c r="O1525" i="2"/>
  <c r="P1525" i="2" s="1"/>
  <c r="X1522" i="2"/>
  <c r="V1522" i="2"/>
  <c r="T1522" i="2"/>
  <c r="Q1522" i="2"/>
  <c r="R1522" i="2" s="1"/>
  <c r="O1522" i="2"/>
  <c r="P1522" i="2" s="1"/>
  <c r="X1519" i="2"/>
  <c r="V1519" i="2"/>
  <c r="T1519" i="2"/>
  <c r="Q1519" i="2"/>
  <c r="R1519" i="2" s="1"/>
  <c r="O1519" i="2"/>
  <c r="P1519" i="2" s="1"/>
  <c r="X1514" i="2"/>
  <c r="V1514" i="2"/>
  <c r="T1514" i="2"/>
  <c r="Q1514" i="2"/>
  <c r="R1514" i="2" s="1"/>
  <c r="O1514" i="2"/>
  <c r="P1514" i="2" s="1"/>
  <c r="X1512" i="2"/>
  <c r="V1512" i="2"/>
  <c r="T1512" i="2"/>
  <c r="Q1512" i="2"/>
  <c r="R1512" i="2" s="1"/>
  <c r="O1512" i="2"/>
  <c r="P1512" i="2" s="1"/>
  <c r="X1511" i="2"/>
  <c r="V1511" i="2"/>
  <c r="T1511" i="2"/>
  <c r="Q1511" i="2"/>
  <c r="R1511" i="2" s="1"/>
  <c r="O1511" i="2"/>
  <c r="P1511" i="2" s="1"/>
  <c r="X1509" i="2"/>
  <c r="V1509" i="2"/>
  <c r="T1509" i="2"/>
  <c r="Q1509" i="2"/>
  <c r="R1509" i="2" s="1"/>
  <c r="O1509" i="2"/>
  <c r="P1509" i="2" s="1"/>
  <c r="X1507" i="2"/>
  <c r="V1507" i="2"/>
  <c r="T1507" i="2"/>
  <c r="Q1507" i="2"/>
  <c r="R1507" i="2" s="1"/>
  <c r="O1507" i="2"/>
  <c r="P1507" i="2" s="1"/>
  <c r="X1506" i="2"/>
  <c r="V1506" i="2"/>
  <c r="T1506" i="2"/>
  <c r="Q1506" i="2"/>
  <c r="R1506" i="2" s="1"/>
  <c r="O1506" i="2"/>
  <c r="P1506" i="2" s="1"/>
  <c r="X1505" i="2"/>
  <c r="V1505" i="2"/>
  <c r="T1505" i="2"/>
  <c r="Q1505" i="2"/>
  <c r="R1505" i="2" s="1"/>
  <c r="O1505" i="2"/>
  <c r="P1505" i="2" s="1"/>
  <c r="X1504" i="2"/>
  <c r="V1504" i="2"/>
  <c r="T1504" i="2"/>
  <c r="Q1504" i="2"/>
  <c r="R1504" i="2" s="1"/>
  <c r="O1504" i="2"/>
  <c r="P1504" i="2" s="1"/>
  <c r="X1501" i="2"/>
  <c r="V1501" i="2"/>
  <c r="T1501" i="2"/>
  <c r="Q1501" i="2"/>
  <c r="R1501" i="2" s="1"/>
  <c r="O1501" i="2"/>
  <c r="P1501" i="2" s="1"/>
  <c r="X1499" i="2"/>
  <c r="V1499" i="2"/>
  <c r="T1499" i="2"/>
  <c r="Q1499" i="2"/>
  <c r="R1499" i="2" s="1"/>
  <c r="O1499" i="2"/>
  <c r="P1499" i="2" s="1"/>
  <c r="X1497" i="2"/>
  <c r="V1497" i="2"/>
  <c r="T1497" i="2"/>
  <c r="Q1497" i="2"/>
  <c r="R1497" i="2" s="1"/>
  <c r="O1497" i="2"/>
  <c r="P1497" i="2" s="1"/>
  <c r="X1495" i="2"/>
  <c r="V1495" i="2"/>
  <c r="T1495" i="2"/>
  <c r="Q1495" i="2"/>
  <c r="R1495" i="2" s="1"/>
  <c r="O1495" i="2"/>
  <c r="P1495" i="2" s="1"/>
  <c r="X1493" i="2"/>
  <c r="V1493" i="2"/>
  <c r="T1493" i="2"/>
  <c r="Q1493" i="2"/>
  <c r="R1493" i="2" s="1"/>
  <c r="O1493" i="2"/>
  <c r="P1493" i="2" s="1"/>
  <c r="X1492" i="2"/>
  <c r="V1492" i="2"/>
  <c r="T1492" i="2"/>
  <c r="Q1492" i="2"/>
  <c r="R1492" i="2" s="1"/>
  <c r="O1492" i="2"/>
  <c r="P1492" i="2" s="1"/>
  <c r="X1487" i="2"/>
  <c r="V1487" i="2"/>
  <c r="T1487" i="2"/>
  <c r="Q1487" i="2"/>
  <c r="R1487" i="2" s="1"/>
  <c r="O1487" i="2"/>
  <c r="P1487" i="2" s="1"/>
  <c r="X1486" i="2"/>
  <c r="V1486" i="2"/>
  <c r="T1486" i="2"/>
  <c r="Q1486" i="2"/>
  <c r="R1486" i="2" s="1"/>
  <c r="O1486" i="2"/>
  <c r="P1486" i="2" s="1"/>
  <c r="X1482" i="2"/>
  <c r="V1482" i="2"/>
  <c r="T1482" i="2"/>
  <c r="Q1482" i="2"/>
  <c r="R1482" i="2" s="1"/>
  <c r="O1482" i="2"/>
  <c r="P1482" i="2" s="1"/>
  <c r="X1480" i="2"/>
  <c r="V1480" i="2"/>
  <c r="T1480" i="2"/>
  <c r="Q1480" i="2"/>
  <c r="R1480" i="2" s="1"/>
  <c r="O1480" i="2"/>
  <c r="P1480" i="2" s="1"/>
  <c r="X1478" i="2"/>
  <c r="V1478" i="2"/>
  <c r="T1478" i="2"/>
  <c r="Q1478" i="2"/>
  <c r="R1478" i="2" s="1"/>
  <c r="O1478" i="2"/>
  <c r="P1478" i="2" s="1"/>
  <c r="X1477" i="2"/>
  <c r="V1477" i="2"/>
  <c r="T1477" i="2"/>
  <c r="Q1477" i="2"/>
  <c r="R1477" i="2" s="1"/>
  <c r="O1477" i="2"/>
  <c r="P1477" i="2" s="1"/>
  <c r="X1476" i="2"/>
  <c r="V1476" i="2"/>
  <c r="T1476" i="2"/>
  <c r="Q1476" i="2"/>
  <c r="R1476" i="2" s="1"/>
  <c r="O1476" i="2"/>
  <c r="P1476" i="2" s="1"/>
  <c r="X1474" i="2"/>
  <c r="V1474" i="2"/>
  <c r="T1474" i="2"/>
  <c r="Q1474" i="2"/>
  <c r="R1474" i="2" s="1"/>
  <c r="O1474" i="2"/>
  <c r="P1474" i="2" s="1"/>
  <c r="X1472" i="2"/>
  <c r="V1472" i="2"/>
  <c r="T1472" i="2"/>
  <c r="Q1472" i="2"/>
  <c r="R1472" i="2" s="1"/>
  <c r="O1472" i="2"/>
  <c r="P1472" i="2" s="1"/>
  <c r="X1469" i="2"/>
  <c r="V1469" i="2"/>
  <c r="T1469" i="2"/>
  <c r="Q1469" i="2"/>
  <c r="R1469" i="2" s="1"/>
  <c r="O1469" i="2"/>
  <c r="P1469" i="2" s="1"/>
  <c r="X1468" i="2"/>
  <c r="V1468" i="2"/>
  <c r="T1468" i="2"/>
  <c r="Q1468" i="2"/>
  <c r="R1468" i="2" s="1"/>
  <c r="O1468" i="2"/>
  <c r="P1468" i="2" s="1"/>
  <c r="X1467" i="2"/>
  <c r="V1467" i="2"/>
  <c r="T1467" i="2"/>
  <c r="Q1467" i="2"/>
  <c r="R1467" i="2" s="1"/>
  <c r="O1467" i="2"/>
  <c r="P1467" i="2" s="1"/>
  <c r="X1466" i="2"/>
  <c r="V1466" i="2"/>
  <c r="T1466" i="2"/>
  <c r="Q1466" i="2"/>
  <c r="R1466" i="2" s="1"/>
  <c r="O1466" i="2"/>
  <c r="P1466" i="2" s="1"/>
  <c r="X1465" i="2"/>
  <c r="V1465" i="2"/>
  <c r="T1465" i="2"/>
  <c r="Q1465" i="2"/>
  <c r="R1465" i="2" s="1"/>
  <c r="O1465" i="2"/>
  <c r="P1465" i="2" s="1"/>
  <c r="X1463" i="2"/>
  <c r="V1463" i="2"/>
  <c r="T1463" i="2"/>
  <c r="Q1463" i="2"/>
  <c r="R1463" i="2" s="1"/>
  <c r="O1463" i="2"/>
  <c r="P1463" i="2" s="1"/>
  <c r="X1462" i="2"/>
  <c r="V1462" i="2"/>
  <c r="T1462" i="2"/>
  <c r="Q1462" i="2"/>
  <c r="R1462" i="2" s="1"/>
  <c r="O1462" i="2"/>
  <c r="P1462" i="2" s="1"/>
  <c r="X1461" i="2"/>
  <c r="V1461" i="2"/>
  <c r="T1461" i="2"/>
  <c r="Q1461" i="2"/>
  <c r="R1461" i="2" s="1"/>
  <c r="O1461" i="2"/>
  <c r="P1461" i="2" s="1"/>
  <c r="X1458" i="2"/>
  <c r="V1458" i="2"/>
  <c r="T1458" i="2"/>
  <c r="Q1458" i="2"/>
  <c r="R1458" i="2" s="1"/>
  <c r="O1458" i="2"/>
  <c r="P1458" i="2" s="1"/>
  <c r="X1457" i="2"/>
  <c r="V1457" i="2"/>
  <c r="T1457" i="2"/>
  <c r="Q1457" i="2"/>
  <c r="R1457" i="2" s="1"/>
  <c r="O1457" i="2"/>
  <c r="P1457" i="2" s="1"/>
  <c r="X1453" i="2"/>
  <c r="V1453" i="2"/>
  <c r="T1453" i="2"/>
  <c r="Q1453" i="2"/>
  <c r="R1453" i="2" s="1"/>
  <c r="O1453" i="2"/>
  <c r="P1453" i="2" s="1"/>
  <c r="X1452" i="2"/>
  <c r="V1452" i="2"/>
  <c r="T1452" i="2"/>
  <c r="Q1452" i="2"/>
  <c r="R1452" i="2" s="1"/>
  <c r="O1452" i="2"/>
  <c r="P1452" i="2" s="1"/>
  <c r="X1451" i="2"/>
  <c r="V1451" i="2"/>
  <c r="T1451" i="2"/>
  <c r="Q1451" i="2"/>
  <c r="R1451" i="2" s="1"/>
  <c r="O1451" i="2"/>
  <c r="P1451" i="2" s="1"/>
  <c r="X1450" i="2"/>
  <c r="V1450" i="2"/>
  <c r="T1450" i="2"/>
  <c r="Q1450" i="2"/>
  <c r="R1450" i="2" s="1"/>
  <c r="O1450" i="2"/>
  <c r="P1450" i="2" s="1"/>
  <c r="X1448" i="2"/>
  <c r="V1448" i="2"/>
  <c r="T1448" i="2"/>
  <c r="Q1448" i="2"/>
  <c r="R1448" i="2" s="1"/>
  <c r="O1448" i="2"/>
  <c r="P1448" i="2" s="1"/>
  <c r="X1445" i="2"/>
  <c r="V1445" i="2"/>
  <c r="T1445" i="2"/>
  <c r="Q1445" i="2"/>
  <c r="R1445" i="2" s="1"/>
  <c r="O1445" i="2"/>
  <c r="P1445" i="2" s="1"/>
  <c r="X1443" i="2"/>
  <c r="V1443" i="2"/>
  <c r="T1443" i="2"/>
  <c r="Q1443" i="2"/>
  <c r="R1443" i="2" s="1"/>
  <c r="O1443" i="2"/>
  <c r="P1443" i="2" s="1"/>
  <c r="X1442" i="2"/>
  <c r="V1442" i="2"/>
  <c r="T1442" i="2"/>
  <c r="Q1442" i="2"/>
  <c r="R1442" i="2" s="1"/>
  <c r="O1442" i="2"/>
  <c r="P1442" i="2" s="1"/>
  <c r="X1439" i="2"/>
  <c r="V1439" i="2"/>
  <c r="T1439" i="2"/>
  <c r="Q1439" i="2"/>
  <c r="R1439" i="2" s="1"/>
  <c r="O1439" i="2"/>
  <c r="P1439" i="2" s="1"/>
  <c r="X1437" i="2"/>
  <c r="V1437" i="2"/>
  <c r="T1437" i="2"/>
  <c r="Q1437" i="2"/>
  <c r="R1437" i="2" s="1"/>
  <c r="O1437" i="2"/>
  <c r="P1437" i="2" s="1"/>
  <c r="X1436" i="2"/>
  <c r="V1436" i="2"/>
  <c r="T1436" i="2"/>
  <c r="Q1436" i="2"/>
  <c r="R1436" i="2" s="1"/>
  <c r="O1436" i="2"/>
  <c r="P1436" i="2" s="1"/>
  <c r="X1432" i="2"/>
  <c r="V1432" i="2"/>
  <c r="T1432" i="2"/>
  <c r="Q1432" i="2"/>
  <c r="R1432" i="2" s="1"/>
  <c r="O1432" i="2"/>
  <c r="P1432" i="2" s="1"/>
  <c r="X1431" i="2"/>
  <c r="V1431" i="2"/>
  <c r="T1431" i="2"/>
  <c r="Q1431" i="2"/>
  <c r="R1431" i="2" s="1"/>
  <c r="O1431" i="2"/>
  <c r="P1431" i="2" s="1"/>
  <c r="X1430" i="2"/>
  <c r="V1430" i="2"/>
  <c r="T1430" i="2"/>
  <c r="Q1430" i="2"/>
  <c r="R1430" i="2" s="1"/>
  <c r="O1430" i="2"/>
  <c r="P1430" i="2" s="1"/>
  <c r="X1429" i="2"/>
  <c r="V1429" i="2"/>
  <c r="T1429" i="2"/>
  <c r="Q1429" i="2"/>
  <c r="R1429" i="2" s="1"/>
  <c r="O1429" i="2"/>
  <c r="P1429" i="2" s="1"/>
  <c r="X1427" i="2"/>
  <c r="V1427" i="2"/>
  <c r="T1427" i="2"/>
  <c r="Q1427" i="2"/>
  <c r="R1427" i="2" s="1"/>
  <c r="O1427" i="2"/>
  <c r="P1427" i="2" s="1"/>
  <c r="X1423" i="2"/>
  <c r="V1423" i="2"/>
  <c r="T1423" i="2"/>
  <c r="Q1423" i="2"/>
  <c r="R1423" i="2" s="1"/>
  <c r="O1423" i="2"/>
  <c r="P1423" i="2" s="1"/>
  <c r="X1421" i="2"/>
  <c r="V1421" i="2"/>
  <c r="T1421" i="2"/>
  <c r="Q1421" i="2"/>
  <c r="R1421" i="2" s="1"/>
  <c r="O1421" i="2"/>
  <c r="P1421" i="2" s="1"/>
  <c r="X1420" i="2"/>
  <c r="V1420" i="2"/>
  <c r="T1420" i="2"/>
  <c r="Q1420" i="2"/>
  <c r="R1420" i="2" s="1"/>
  <c r="O1420" i="2"/>
  <c r="P1420" i="2" s="1"/>
  <c r="X1417" i="2"/>
  <c r="V1417" i="2"/>
  <c r="T1417" i="2"/>
  <c r="Q1417" i="2"/>
  <c r="R1417" i="2" s="1"/>
  <c r="O1417" i="2"/>
  <c r="P1417" i="2" s="1"/>
  <c r="X1416" i="2"/>
  <c r="V1416" i="2"/>
  <c r="T1416" i="2"/>
  <c r="Q1416" i="2"/>
  <c r="R1416" i="2" s="1"/>
  <c r="O1416" i="2"/>
  <c r="P1416" i="2" s="1"/>
  <c r="X1415" i="2"/>
  <c r="V1415" i="2"/>
  <c r="T1415" i="2"/>
  <c r="Q1415" i="2"/>
  <c r="R1415" i="2" s="1"/>
  <c r="O1415" i="2"/>
  <c r="P1415" i="2" s="1"/>
  <c r="X1412" i="2"/>
  <c r="V1412" i="2"/>
  <c r="T1412" i="2"/>
  <c r="Q1412" i="2"/>
  <c r="R1412" i="2" s="1"/>
  <c r="O1412" i="2"/>
  <c r="P1412" i="2" s="1"/>
  <c r="X1404" i="2"/>
  <c r="V1404" i="2"/>
  <c r="T1404" i="2"/>
  <c r="Q1404" i="2"/>
  <c r="R1404" i="2" s="1"/>
  <c r="O1404" i="2"/>
  <c r="P1404" i="2" s="1"/>
  <c r="X1403" i="2"/>
  <c r="V1403" i="2"/>
  <c r="T1403" i="2"/>
  <c r="Q1403" i="2"/>
  <c r="R1403" i="2" s="1"/>
  <c r="O1403" i="2"/>
  <c r="P1403" i="2" s="1"/>
  <c r="X1402" i="2"/>
  <c r="V1402" i="2"/>
  <c r="T1402" i="2"/>
  <c r="Q1402" i="2"/>
  <c r="R1402" i="2" s="1"/>
  <c r="O1402" i="2"/>
  <c r="P1402" i="2" s="1"/>
  <c r="X1401" i="2"/>
  <c r="V1401" i="2"/>
  <c r="T1401" i="2"/>
  <c r="Q1401" i="2"/>
  <c r="R1401" i="2" s="1"/>
  <c r="O1401" i="2"/>
  <c r="P1401" i="2" s="1"/>
  <c r="X1400" i="2"/>
  <c r="V1400" i="2"/>
  <c r="T1400" i="2"/>
  <c r="Q1400" i="2"/>
  <c r="R1400" i="2" s="1"/>
  <c r="O1400" i="2"/>
  <c r="P1400" i="2" s="1"/>
  <c r="X1399" i="2"/>
  <c r="V1399" i="2"/>
  <c r="T1399" i="2"/>
  <c r="Q1399" i="2"/>
  <c r="R1399" i="2" s="1"/>
  <c r="O1399" i="2"/>
  <c r="P1399" i="2" s="1"/>
  <c r="X1398" i="2"/>
  <c r="V1398" i="2"/>
  <c r="T1398" i="2"/>
  <c r="Q1398" i="2"/>
  <c r="R1398" i="2" s="1"/>
  <c r="O1398" i="2"/>
  <c r="P1398" i="2" s="1"/>
  <c r="X1397" i="2"/>
  <c r="V1397" i="2"/>
  <c r="T1397" i="2"/>
  <c r="Q1397" i="2"/>
  <c r="R1397" i="2" s="1"/>
  <c r="O1397" i="2"/>
  <c r="P1397" i="2" s="1"/>
  <c r="X1394" i="2"/>
  <c r="V1394" i="2"/>
  <c r="T1394" i="2"/>
  <c r="Q1394" i="2"/>
  <c r="R1394" i="2" s="1"/>
  <c r="O1394" i="2"/>
  <c r="P1394" i="2" s="1"/>
  <c r="X1393" i="2"/>
  <c r="V1393" i="2"/>
  <c r="T1393" i="2"/>
  <c r="Q1393" i="2"/>
  <c r="R1393" i="2" s="1"/>
  <c r="O1393" i="2"/>
  <c r="P1393" i="2" s="1"/>
  <c r="X1392" i="2"/>
  <c r="V1392" i="2"/>
  <c r="T1392" i="2"/>
  <c r="Q1392" i="2"/>
  <c r="R1392" i="2" s="1"/>
  <c r="O1392" i="2"/>
  <c r="P1392" i="2" s="1"/>
  <c r="X1391" i="2"/>
  <c r="V1391" i="2"/>
  <c r="T1391" i="2"/>
  <c r="Q1391" i="2"/>
  <c r="R1391" i="2" s="1"/>
  <c r="O1391" i="2"/>
  <c r="P1391" i="2" s="1"/>
  <c r="X1390" i="2"/>
  <c r="V1390" i="2"/>
  <c r="T1390" i="2"/>
  <c r="Q1390" i="2"/>
  <c r="R1390" i="2" s="1"/>
  <c r="O1390" i="2"/>
  <c r="P1390" i="2" s="1"/>
  <c r="X1388" i="2"/>
  <c r="V1388" i="2"/>
  <c r="T1388" i="2"/>
  <c r="Q1388" i="2"/>
  <c r="R1388" i="2" s="1"/>
  <c r="O1388" i="2"/>
  <c r="P1388" i="2" s="1"/>
  <c r="X1385" i="2"/>
  <c r="V1385" i="2"/>
  <c r="T1385" i="2"/>
  <c r="Q1385" i="2"/>
  <c r="R1385" i="2" s="1"/>
  <c r="O1385" i="2"/>
  <c r="P1385" i="2" s="1"/>
  <c r="X1383" i="2"/>
  <c r="V1383" i="2"/>
  <c r="T1383" i="2"/>
  <c r="Q1383" i="2"/>
  <c r="R1383" i="2" s="1"/>
  <c r="O1383" i="2"/>
  <c r="P1383" i="2" s="1"/>
  <c r="X1381" i="2"/>
  <c r="V1381" i="2"/>
  <c r="T1381" i="2"/>
  <c r="Q1381" i="2"/>
  <c r="R1381" i="2" s="1"/>
  <c r="O1381" i="2"/>
  <c r="P1381" i="2" s="1"/>
  <c r="X1379" i="2"/>
  <c r="V1379" i="2"/>
  <c r="T1379" i="2"/>
  <c r="Q1379" i="2"/>
  <c r="R1379" i="2" s="1"/>
  <c r="O1379" i="2"/>
  <c r="P1379" i="2" s="1"/>
  <c r="X1377" i="2"/>
  <c r="V1377" i="2"/>
  <c r="T1377" i="2"/>
  <c r="Q1377" i="2"/>
  <c r="R1377" i="2" s="1"/>
  <c r="O1377" i="2"/>
  <c r="P1377" i="2" s="1"/>
  <c r="X1376" i="2"/>
  <c r="V1376" i="2"/>
  <c r="T1376" i="2"/>
  <c r="Q1376" i="2"/>
  <c r="R1376" i="2" s="1"/>
  <c r="O1376" i="2"/>
  <c r="P1376" i="2" s="1"/>
  <c r="X1375" i="2"/>
  <c r="V1375" i="2"/>
  <c r="T1375" i="2"/>
  <c r="Q1375" i="2"/>
  <c r="R1375" i="2" s="1"/>
  <c r="O1375" i="2"/>
  <c r="P1375" i="2" s="1"/>
  <c r="X1374" i="2"/>
  <c r="V1374" i="2"/>
  <c r="T1374" i="2"/>
  <c r="Q1374" i="2"/>
  <c r="R1374" i="2" s="1"/>
  <c r="O1374" i="2"/>
  <c r="P1374" i="2" s="1"/>
  <c r="X1369" i="2"/>
  <c r="V1369" i="2"/>
  <c r="T1369" i="2"/>
  <c r="Q1369" i="2"/>
  <c r="R1369" i="2" s="1"/>
  <c r="O1369" i="2"/>
  <c r="P1369" i="2" s="1"/>
  <c r="X1368" i="2"/>
  <c r="V1368" i="2"/>
  <c r="T1368" i="2"/>
  <c r="Q1368" i="2"/>
  <c r="R1368" i="2" s="1"/>
  <c r="O1368" i="2"/>
  <c r="P1368" i="2" s="1"/>
  <c r="X1366" i="2"/>
  <c r="V1366" i="2"/>
  <c r="T1366" i="2"/>
  <c r="Q1366" i="2"/>
  <c r="R1366" i="2" s="1"/>
  <c r="O1366" i="2"/>
  <c r="P1366" i="2" s="1"/>
  <c r="X1363" i="2"/>
  <c r="V1363" i="2"/>
  <c r="T1363" i="2"/>
  <c r="Q1363" i="2"/>
  <c r="R1363" i="2" s="1"/>
  <c r="O1363" i="2"/>
  <c r="P1363" i="2" s="1"/>
  <c r="X1360" i="2"/>
  <c r="V1360" i="2"/>
  <c r="T1360" i="2"/>
  <c r="Q1360" i="2"/>
  <c r="R1360" i="2" s="1"/>
  <c r="O1360" i="2"/>
  <c r="P1360" i="2" s="1"/>
  <c r="X1355" i="2"/>
  <c r="V1355" i="2"/>
  <c r="T1355" i="2"/>
  <c r="Q1355" i="2"/>
  <c r="R1355" i="2" s="1"/>
  <c r="O1355" i="2"/>
  <c r="P1355" i="2" s="1"/>
  <c r="X1353" i="2"/>
  <c r="V1353" i="2"/>
  <c r="T1353" i="2"/>
  <c r="Q1353" i="2"/>
  <c r="R1353" i="2" s="1"/>
  <c r="O1353" i="2"/>
  <c r="P1353" i="2" s="1"/>
  <c r="X1350" i="2"/>
  <c r="V1350" i="2"/>
  <c r="T1350" i="2"/>
  <c r="Q1350" i="2"/>
  <c r="R1350" i="2" s="1"/>
  <c r="O1350" i="2"/>
  <c r="P1350" i="2" s="1"/>
  <c r="X1349" i="2"/>
  <c r="V1349" i="2"/>
  <c r="T1349" i="2"/>
  <c r="Q1349" i="2"/>
  <c r="R1349" i="2" s="1"/>
  <c r="O1349" i="2"/>
  <c r="P1349" i="2" s="1"/>
  <c r="X1348" i="2"/>
  <c r="V1348" i="2"/>
  <c r="T1348" i="2"/>
  <c r="Q1348" i="2"/>
  <c r="R1348" i="2" s="1"/>
  <c r="O1348" i="2"/>
  <c r="P1348" i="2" s="1"/>
  <c r="X1343" i="2"/>
  <c r="V1343" i="2"/>
  <c r="T1343" i="2"/>
  <c r="Q1343" i="2"/>
  <c r="R1343" i="2" s="1"/>
  <c r="O1343" i="2"/>
  <c r="P1343" i="2" s="1"/>
  <c r="X1342" i="2"/>
  <c r="V1342" i="2"/>
  <c r="T1342" i="2"/>
  <c r="Q1342" i="2"/>
  <c r="R1342" i="2" s="1"/>
  <c r="O1342" i="2"/>
  <c r="P1342" i="2" s="1"/>
  <c r="X1341" i="2"/>
  <c r="V1341" i="2"/>
  <c r="T1341" i="2"/>
  <c r="Q1341" i="2"/>
  <c r="R1341" i="2" s="1"/>
  <c r="O1341" i="2"/>
  <c r="P1341" i="2" s="1"/>
  <c r="X1338" i="2"/>
  <c r="V1338" i="2"/>
  <c r="T1338" i="2"/>
  <c r="Q1338" i="2"/>
  <c r="R1338" i="2" s="1"/>
  <c r="O1338" i="2"/>
  <c r="P1338" i="2" s="1"/>
  <c r="X1333" i="2"/>
  <c r="V1333" i="2"/>
  <c r="T1333" i="2"/>
  <c r="Q1333" i="2"/>
  <c r="R1333" i="2" s="1"/>
  <c r="O1333" i="2"/>
  <c r="P1333" i="2" s="1"/>
  <c r="X1330" i="2"/>
  <c r="V1330" i="2"/>
  <c r="T1330" i="2"/>
  <c r="Q1330" i="2"/>
  <c r="R1330" i="2" s="1"/>
  <c r="O1330" i="2"/>
  <c r="P1330" i="2" s="1"/>
  <c r="X1328" i="2"/>
  <c r="V1328" i="2"/>
  <c r="T1328" i="2"/>
  <c r="Q1328" i="2"/>
  <c r="R1328" i="2" s="1"/>
  <c r="O1328" i="2"/>
  <c r="P1328" i="2" s="1"/>
  <c r="X1325" i="2"/>
  <c r="V1325" i="2"/>
  <c r="T1325" i="2"/>
  <c r="Q1325" i="2"/>
  <c r="R1325" i="2" s="1"/>
  <c r="O1325" i="2"/>
  <c r="P1325" i="2" s="1"/>
  <c r="X1324" i="2"/>
  <c r="V1324" i="2"/>
  <c r="T1324" i="2"/>
  <c r="Q1324" i="2"/>
  <c r="R1324" i="2" s="1"/>
  <c r="O1324" i="2"/>
  <c r="P1324" i="2" s="1"/>
  <c r="X1321" i="2"/>
  <c r="V1321" i="2"/>
  <c r="T1321" i="2"/>
  <c r="Q1321" i="2"/>
  <c r="R1321" i="2" s="1"/>
  <c r="O1321" i="2"/>
  <c r="P1321" i="2" s="1"/>
  <c r="X1318" i="2"/>
  <c r="V1318" i="2"/>
  <c r="T1318" i="2"/>
  <c r="Q1318" i="2"/>
  <c r="R1318" i="2" s="1"/>
  <c r="O1318" i="2"/>
  <c r="P1318" i="2" s="1"/>
  <c r="X1317" i="2"/>
  <c r="V1317" i="2"/>
  <c r="T1317" i="2"/>
  <c r="Q1317" i="2"/>
  <c r="R1317" i="2" s="1"/>
  <c r="O1317" i="2"/>
  <c r="P1317" i="2" s="1"/>
  <c r="X1314" i="2"/>
  <c r="V1314" i="2"/>
  <c r="T1314" i="2"/>
  <c r="Q1314" i="2"/>
  <c r="R1314" i="2" s="1"/>
  <c r="O1314" i="2"/>
  <c r="P1314" i="2" s="1"/>
  <c r="X1313" i="2"/>
  <c r="V1313" i="2"/>
  <c r="T1313" i="2"/>
  <c r="Q1313" i="2"/>
  <c r="R1313" i="2" s="1"/>
  <c r="O1313" i="2"/>
  <c r="P1313" i="2" s="1"/>
  <c r="X1312" i="2"/>
  <c r="V1312" i="2"/>
  <c r="T1312" i="2"/>
  <c r="Q1312" i="2"/>
  <c r="R1312" i="2" s="1"/>
  <c r="O1312" i="2"/>
  <c r="P1312" i="2" s="1"/>
  <c r="X1310" i="2"/>
  <c r="V1310" i="2"/>
  <c r="T1310" i="2"/>
  <c r="Q1310" i="2"/>
  <c r="R1310" i="2" s="1"/>
  <c r="O1310" i="2"/>
  <c r="P1310" i="2" s="1"/>
  <c r="X1308" i="2"/>
  <c r="V1308" i="2"/>
  <c r="T1308" i="2"/>
  <c r="Q1308" i="2"/>
  <c r="R1308" i="2" s="1"/>
  <c r="O1308" i="2"/>
  <c r="P1308" i="2" s="1"/>
  <c r="X1307" i="2"/>
  <c r="V1307" i="2"/>
  <c r="T1307" i="2"/>
  <c r="Q1307" i="2"/>
  <c r="R1307" i="2" s="1"/>
  <c r="O1307" i="2"/>
  <c r="P1307" i="2" s="1"/>
  <c r="X1305" i="2"/>
  <c r="V1305" i="2"/>
  <c r="T1305" i="2"/>
  <c r="Q1305" i="2"/>
  <c r="R1305" i="2" s="1"/>
  <c r="O1305" i="2"/>
  <c r="P1305" i="2" s="1"/>
  <c r="X1303" i="2"/>
  <c r="V1303" i="2"/>
  <c r="T1303" i="2"/>
  <c r="Q1303" i="2"/>
  <c r="R1303" i="2" s="1"/>
  <c r="O1303" i="2"/>
  <c r="P1303" i="2" s="1"/>
  <c r="X1302" i="2"/>
  <c r="V1302" i="2"/>
  <c r="T1302" i="2"/>
  <c r="Q1302" i="2"/>
  <c r="R1302" i="2" s="1"/>
  <c r="O1302" i="2"/>
  <c r="P1302" i="2" s="1"/>
  <c r="X1296" i="2"/>
  <c r="V1296" i="2"/>
  <c r="T1296" i="2"/>
  <c r="Q1296" i="2"/>
  <c r="R1296" i="2" s="1"/>
  <c r="O1296" i="2"/>
  <c r="P1296" i="2" s="1"/>
  <c r="X1295" i="2"/>
  <c r="V1295" i="2"/>
  <c r="T1295" i="2"/>
  <c r="Q1295" i="2"/>
  <c r="R1295" i="2" s="1"/>
  <c r="O1295" i="2"/>
  <c r="P1295" i="2" s="1"/>
  <c r="X1294" i="2"/>
  <c r="V1294" i="2"/>
  <c r="T1294" i="2"/>
  <c r="Q1294" i="2"/>
  <c r="R1294" i="2" s="1"/>
  <c r="O1294" i="2"/>
  <c r="P1294" i="2" s="1"/>
  <c r="X1293" i="2"/>
  <c r="V1293" i="2"/>
  <c r="T1293" i="2"/>
  <c r="Q1293" i="2"/>
  <c r="R1293" i="2" s="1"/>
  <c r="O1293" i="2"/>
  <c r="P1293" i="2" s="1"/>
  <c r="X1292" i="2"/>
  <c r="V1292" i="2"/>
  <c r="T1292" i="2"/>
  <c r="Q1292" i="2"/>
  <c r="R1292" i="2" s="1"/>
  <c r="O1292" i="2"/>
  <c r="P1292" i="2" s="1"/>
  <c r="X1291" i="2"/>
  <c r="V1291" i="2"/>
  <c r="T1291" i="2"/>
  <c r="Q1291" i="2"/>
  <c r="R1291" i="2" s="1"/>
  <c r="O1291" i="2"/>
  <c r="P1291" i="2" s="1"/>
  <c r="X1290" i="2"/>
  <c r="V1290" i="2"/>
  <c r="T1290" i="2"/>
  <c r="Q1290" i="2"/>
  <c r="R1290" i="2" s="1"/>
  <c r="O1290" i="2"/>
  <c r="P1290" i="2" s="1"/>
  <c r="X1289" i="2"/>
  <c r="V1289" i="2"/>
  <c r="T1289" i="2"/>
  <c r="Q1289" i="2"/>
  <c r="R1289" i="2" s="1"/>
  <c r="O1289" i="2"/>
  <c r="P1289" i="2" s="1"/>
  <c r="X1288" i="2"/>
  <c r="V1288" i="2"/>
  <c r="T1288" i="2"/>
  <c r="Q1288" i="2"/>
  <c r="R1288" i="2" s="1"/>
  <c r="O1288" i="2"/>
  <c r="P1288" i="2" s="1"/>
  <c r="X1287" i="2"/>
  <c r="V1287" i="2"/>
  <c r="T1287" i="2"/>
  <c r="Q1287" i="2"/>
  <c r="R1287" i="2" s="1"/>
  <c r="O1287" i="2"/>
  <c r="P1287" i="2" s="1"/>
  <c r="X1286" i="2"/>
  <c r="V1286" i="2"/>
  <c r="T1286" i="2"/>
  <c r="Q1286" i="2"/>
  <c r="R1286" i="2" s="1"/>
  <c r="O1286" i="2"/>
  <c r="P1286" i="2" s="1"/>
  <c r="X1285" i="2"/>
  <c r="V1285" i="2"/>
  <c r="T1285" i="2"/>
  <c r="Q1285" i="2"/>
  <c r="R1285" i="2" s="1"/>
  <c r="O1285" i="2"/>
  <c r="P1285" i="2" s="1"/>
  <c r="X1284" i="2"/>
  <c r="V1284" i="2"/>
  <c r="T1284" i="2"/>
  <c r="Q1284" i="2"/>
  <c r="R1284" i="2" s="1"/>
  <c r="O1284" i="2"/>
  <c r="P1284" i="2" s="1"/>
  <c r="X1283" i="2"/>
  <c r="V1283" i="2"/>
  <c r="T1283" i="2"/>
  <c r="Q1283" i="2"/>
  <c r="R1283" i="2" s="1"/>
  <c r="O1283" i="2"/>
  <c r="P1283" i="2" s="1"/>
  <c r="X1282" i="2"/>
  <c r="V1282" i="2"/>
  <c r="T1282" i="2"/>
  <c r="Q1282" i="2"/>
  <c r="R1282" i="2" s="1"/>
  <c r="O1282" i="2"/>
  <c r="P1282" i="2" s="1"/>
  <c r="X1281" i="2"/>
  <c r="V1281" i="2"/>
  <c r="T1281" i="2"/>
  <c r="Q1281" i="2"/>
  <c r="R1281" i="2" s="1"/>
  <c r="O1281" i="2"/>
  <c r="P1281" i="2" s="1"/>
  <c r="X1280" i="2"/>
  <c r="V1280" i="2"/>
  <c r="T1280" i="2"/>
  <c r="Q1280" i="2"/>
  <c r="R1280" i="2" s="1"/>
  <c r="O1280" i="2"/>
  <c r="P1280" i="2" s="1"/>
  <c r="X1279" i="2"/>
  <c r="V1279" i="2"/>
  <c r="T1279" i="2"/>
  <c r="Q1279" i="2"/>
  <c r="R1279" i="2" s="1"/>
  <c r="O1279" i="2"/>
  <c r="P1279" i="2" s="1"/>
  <c r="X1278" i="2"/>
  <c r="V1278" i="2"/>
  <c r="T1278" i="2"/>
  <c r="Q1278" i="2"/>
  <c r="R1278" i="2" s="1"/>
  <c r="O1278" i="2"/>
  <c r="P1278" i="2" s="1"/>
  <c r="X1277" i="2"/>
  <c r="V1277" i="2"/>
  <c r="T1277" i="2"/>
  <c r="Q1277" i="2"/>
  <c r="R1277" i="2" s="1"/>
  <c r="O1277" i="2"/>
  <c r="P1277" i="2" s="1"/>
  <c r="X1276" i="2"/>
  <c r="V1276" i="2"/>
  <c r="T1276" i="2"/>
  <c r="Q1276" i="2"/>
  <c r="R1276" i="2" s="1"/>
  <c r="O1276" i="2"/>
  <c r="P1276" i="2" s="1"/>
  <c r="X1275" i="2"/>
  <c r="V1275" i="2"/>
  <c r="T1275" i="2"/>
  <c r="Q1275" i="2"/>
  <c r="R1275" i="2" s="1"/>
  <c r="O1275" i="2"/>
  <c r="P1275" i="2" s="1"/>
  <c r="X1274" i="2"/>
  <c r="V1274" i="2"/>
  <c r="T1274" i="2"/>
  <c r="Q1274" i="2"/>
  <c r="R1274" i="2" s="1"/>
  <c r="O1274" i="2"/>
  <c r="P1274" i="2" s="1"/>
  <c r="X1273" i="2"/>
  <c r="V1273" i="2"/>
  <c r="T1273" i="2"/>
  <c r="Q1273" i="2"/>
  <c r="R1273" i="2" s="1"/>
  <c r="O1273" i="2"/>
  <c r="P1273" i="2" s="1"/>
  <c r="X1272" i="2"/>
  <c r="V1272" i="2"/>
  <c r="T1272" i="2"/>
  <c r="Q1272" i="2"/>
  <c r="R1272" i="2" s="1"/>
  <c r="O1272" i="2"/>
  <c r="P1272" i="2" s="1"/>
  <c r="X1271" i="2"/>
  <c r="V1271" i="2"/>
  <c r="T1271" i="2"/>
  <c r="Q1271" i="2"/>
  <c r="R1271" i="2" s="1"/>
  <c r="O1271" i="2"/>
  <c r="P1271" i="2" s="1"/>
  <c r="X1270" i="2"/>
  <c r="V1270" i="2"/>
  <c r="T1270" i="2"/>
  <c r="Q1270" i="2"/>
  <c r="R1270" i="2" s="1"/>
  <c r="O1270" i="2"/>
  <c r="P1270" i="2" s="1"/>
  <c r="X1269" i="2"/>
  <c r="V1269" i="2"/>
  <c r="T1269" i="2"/>
  <c r="Q1269" i="2"/>
  <c r="R1269" i="2" s="1"/>
  <c r="O1269" i="2"/>
  <c r="P1269" i="2" s="1"/>
  <c r="X1268" i="2"/>
  <c r="V1268" i="2"/>
  <c r="T1268" i="2"/>
  <c r="Q1268" i="2"/>
  <c r="R1268" i="2" s="1"/>
  <c r="O1268" i="2"/>
  <c r="P1268" i="2" s="1"/>
  <c r="X1267" i="2"/>
  <c r="V1267" i="2"/>
  <c r="T1267" i="2"/>
  <c r="Q1267" i="2"/>
  <c r="R1267" i="2" s="1"/>
  <c r="O1267" i="2"/>
  <c r="P1267" i="2" s="1"/>
  <c r="X1266" i="2"/>
  <c r="V1266" i="2"/>
  <c r="T1266" i="2"/>
  <c r="Q1266" i="2"/>
  <c r="R1266" i="2" s="1"/>
  <c r="O1266" i="2"/>
  <c r="P1266" i="2" s="1"/>
  <c r="X1265" i="2"/>
  <c r="V1265" i="2"/>
  <c r="T1265" i="2"/>
  <c r="Q1265" i="2"/>
  <c r="R1265" i="2" s="1"/>
  <c r="O1265" i="2"/>
  <c r="P1265" i="2" s="1"/>
  <c r="X1264" i="2"/>
  <c r="V1264" i="2"/>
  <c r="T1264" i="2"/>
  <c r="Q1264" i="2"/>
  <c r="R1264" i="2" s="1"/>
  <c r="O1264" i="2"/>
  <c r="P1264" i="2" s="1"/>
  <c r="X1263" i="2"/>
  <c r="V1263" i="2"/>
  <c r="T1263" i="2"/>
  <c r="Q1263" i="2"/>
  <c r="R1263" i="2" s="1"/>
  <c r="O1263" i="2"/>
  <c r="P1263" i="2" s="1"/>
  <c r="X1262" i="2"/>
  <c r="V1262" i="2"/>
  <c r="T1262" i="2"/>
  <c r="Q1262" i="2"/>
  <c r="R1262" i="2" s="1"/>
  <c r="O1262" i="2"/>
  <c r="P1262" i="2" s="1"/>
  <c r="X1261" i="2"/>
  <c r="V1261" i="2"/>
  <c r="T1261" i="2"/>
  <c r="Q1261" i="2"/>
  <c r="R1261" i="2" s="1"/>
  <c r="O1261" i="2"/>
  <c r="P1261" i="2" s="1"/>
  <c r="X1260" i="2"/>
  <c r="V1260" i="2"/>
  <c r="T1260" i="2"/>
  <c r="Q1260" i="2"/>
  <c r="R1260" i="2" s="1"/>
  <c r="O1260" i="2"/>
  <c r="P1260" i="2" s="1"/>
  <c r="X1259" i="2"/>
  <c r="V1259" i="2"/>
  <c r="T1259" i="2"/>
  <c r="Q1259" i="2"/>
  <c r="R1259" i="2" s="1"/>
  <c r="O1259" i="2"/>
  <c r="P1259" i="2" s="1"/>
  <c r="X1258" i="2"/>
  <c r="V1258" i="2"/>
  <c r="T1258" i="2"/>
  <c r="Q1258" i="2"/>
  <c r="R1258" i="2" s="1"/>
  <c r="O1258" i="2"/>
  <c r="P1258" i="2" s="1"/>
  <c r="X1257" i="2"/>
  <c r="V1257" i="2"/>
  <c r="T1257" i="2"/>
  <c r="Q1257" i="2"/>
  <c r="R1257" i="2" s="1"/>
  <c r="O1257" i="2"/>
  <c r="P1257" i="2" s="1"/>
  <c r="X1256" i="2"/>
  <c r="V1256" i="2"/>
  <c r="T1256" i="2"/>
  <c r="Q1256" i="2"/>
  <c r="R1256" i="2" s="1"/>
  <c r="O1256" i="2"/>
  <c r="P1256" i="2" s="1"/>
  <c r="X1255" i="2"/>
  <c r="V1255" i="2"/>
  <c r="T1255" i="2"/>
  <c r="Q1255" i="2"/>
  <c r="R1255" i="2" s="1"/>
  <c r="O1255" i="2"/>
  <c r="P1255" i="2" s="1"/>
  <c r="X1254" i="2"/>
  <c r="V1254" i="2"/>
  <c r="T1254" i="2"/>
  <c r="Q1254" i="2"/>
  <c r="R1254" i="2" s="1"/>
  <c r="O1254" i="2"/>
  <c r="P1254" i="2" s="1"/>
  <c r="X1253" i="2"/>
  <c r="V1253" i="2"/>
  <c r="T1253" i="2"/>
  <c r="Q1253" i="2"/>
  <c r="R1253" i="2" s="1"/>
  <c r="O1253" i="2"/>
  <c r="P1253" i="2" s="1"/>
  <c r="X1252" i="2"/>
  <c r="V1252" i="2"/>
  <c r="T1252" i="2"/>
  <c r="Q1252" i="2"/>
  <c r="R1252" i="2" s="1"/>
  <c r="O1252" i="2"/>
  <c r="P1252" i="2" s="1"/>
  <c r="X1251" i="2"/>
  <c r="V1251" i="2"/>
  <c r="T1251" i="2"/>
  <c r="Q1251" i="2"/>
  <c r="R1251" i="2" s="1"/>
  <c r="O1251" i="2"/>
  <c r="P1251" i="2" s="1"/>
  <c r="X1250" i="2"/>
  <c r="V1250" i="2"/>
  <c r="T1250" i="2"/>
  <c r="Q1250" i="2"/>
  <c r="R1250" i="2" s="1"/>
  <c r="O1250" i="2"/>
  <c r="P1250" i="2" s="1"/>
  <c r="X1249" i="2"/>
  <c r="V1249" i="2"/>
  <c r="T1249" i="2"/>
  <c r="Q1249" i="2"/>
  <c r="R1249" i="2" s="1"/>
  <c r="O1249" i="2"/>
  <c r="P1249" i="2" s="1"/>
  <c r="X1248" i="2"/>
  <c r="V1248" i="2"/>
  <c r="T1248" i="2"/>
  <c r="Q1248" i="2"/>
  <c r="R1248" i="2" s="1"/>
  <c r="O1248" i="2"/>
  <c r="P1248" i="2" s="1"/>
  <c r="X1247" i="2"/>
  <c r="V1247" i="2"/>
  <c r="T1247" i="2"/>
  <c r="Q1247" i="2"/>
  <c r="R1247" i="2" s="1"/>
  <c r="O1247" i="2"/>
  <c r="P1247" i="2" s="1"/>
  <c r="X1246" i="2"/>
  <c r="V1246" i="2"/>
  <c r="T1246" i="2"/>
  <c r="Q1246" i="2"/>
  <c r="R1246" i="2" s="1"/>
  <c r="O1246" i="2"/>
  <c r="P1246" i="2" s="1"/>
  <c r="X1245" i="2"/>
  <c r="V1245" i="2"/>
  <c r="T1245" i="2"/>
  <c r="Q1245" i="2"/>
  <c r="R1245" i="2" s="1"/>
  <c r="O1245" i="2"/>
  <c r="P1245" i="2" s="1"/>
  <c r="X1244" i="2"/>
  <c r="V1244" i="2"/>
  <c r="T1244" i="2"/>
  <c r="Q1244" i="2"/>
  <c r="R1244" i="2" s="1"/>
  <c r="O1244" i="2"/>
  <c r="P1244" i="2" s="1"/>
  <c r="X1243" i="2"/>
  <c r="V1243" i="2"/>
  <c r="T1243" i="2"/>
  <c r="Q1243" i="2"/>
  <c r="R1243" i="2" s="1"/>
  <c r="O1243" i="2"/>
  <c r="P1243" i="2" s="1"/>
  <c r="X1242" i="2"/>
  <c r="V1242" i="2"/>
  <c r="T1242" i="2"/>
  <c r="Q1242" i="2"/>
  <c r="R1242" i="2" s="1"/>
  <c r="O1242" i="2"/>
  <c r="P1242" i="2" s="1"/>
  <c r="X1241" i="2"/>
  <c r="V1241" i="2"/>
  <c r="T1241" i="2"/>
  <c r="Q1241" i="2"/>
  <c r="R1241" i="2" s="1"/>
  <c r="O1241" i="2"/>
  <c r="P1241" i="2" s="1"/>
  <c r="X1240" i="2"/>
  <c r="V1240" i="2"/>
  <c r="T1240" i="2"/>
  <c r="Q1240" i="2"/>
  <c r="R1240" i="2" s="1"/>
  <c r="O1240" i="2"/>
  <c r="P1240" i="2" s="1"/>
  <c r="X1239" i="2"/>
  <c r="V1239" i="2"/>
  <c r="T1239" i="2"/>
  <c r="Q1239" i="2"/>
  <c r="R1239" i="2" s="1"/>
  <c r="O1239" i="2"/>
  <c r="P1239" i="2" s="1"/>
  <c r="X1238" i="2"/>
  <c r="V1238" i="2"/>
  <c r="T1238" i="2"/>
  <c r="Q1238" i="2"/>
  <c r="R1238" i="2" s="1"/>
  <c r="O1238" i="2"/>
  <c r="P1238" i="2" s="1"/>
  <c r="X1237" i="2"/>
  <c r="V1237" i="2"/>
  <c r="T1237" i="2"/>
  <c r="Q1237" i="2"/>
  <c r="R1237" i="2" s="1"/>
  <c r="O1237" i="2"/>
  <c r="P1237" i="2" s="1"/>
  <c r="X1236" i="2"/>
  <c r="V1236" i="2"/>
  <c r="T1236" i="2"/>
  <c r="Q1236" i="2"/>
  <c r="R1236" i="2" s="1"/>
  <c r="O1236" i="2"/>
  <c r="P1236" i="2" s="1"/>
  <c r="X1235" i="2"/>
  <c r="V1235" i="2"/>
  <c r="T1235" i="2"/>
  <c r="Q1235" i="2"/>
  <c r="R1235" i="2" s="1"/>
  <c r="O1235" i="2"/>
  <c r="P1235" i="2" s="1"/>
  <c r="X1234" i="2"/>
  <c r="V1234" i="2"/>
  <c r="T1234" i="2"/>
  <c r="Q1234" i="2"/>
  <c r="R1234" i="2" s="1"/>
  <c r="O1234" i="2"/>
  <c r="P1234" i="2" s="1"/>
  <c r="X1233" i="2"/>
  <c r="V1233" i="2"/>
  <c r="T1233" i="2"/>
  <c r="Q1233" i="2"/>
  <c r="R1233" i="2" s="1"/>
  <c r="O1233" i="2"/>
  <c r="P1233" i="2" s="1"/>
  <c r="X1232" i="2"/>
  <c r="V1232" i="2"/>
  <c r="T1232" i="2"/>
  <c r="Q1232" i="2"/>
  <c r="R1232" i="2" s="1"/>
  <c r="O1232" i="2"/>
  <c r="P1232" i="2" s="1"/>
  <c r="X1231" i="2"/>
  <c r="V1231" i="2"/>
  <c r="T1231" i="2"/>
  <c r="Q1231" i="2"/>
  <c r="R1231" i="2" s="1"/>
  <c r="O1231" i="2"/>
  <c r="P1231" i="2" s="1"/>
  <c r="X1230" i="2"/>
  <c r="V1230" i="2"/>
  <c r="T1230" i="2"/>
  <c r="Q1230" i="2"/>
  <c r="R1230" i="2" s="1"/>
  <c r="O1230" i="2"/>
  <c r="P1230" i="2" s="1"/>
  <c r="X1229" i="2"/>
  <c r="V1229" i="2"/>
  <c r="T1229" i="2"/>
  <c r="Q1229" i="2"/>
  <c r="R1229" i="2" s="1"/>
  <c r="O1229" i="2"/>
  <c r="P1229" i="2" s="1"/>
  <c r="X1228" i="2"/>
  <c r="V1228" i="2"/>
  <c r="T1228" i="2"/>
  <c r="Q1228" i="2"/>
  <c r="R1228" i="2" s="1"/>
  <c r="O1228" i="2"/>
  <c r="P1228" i="2" s="1"/>
  <c r="X1227" i="2"/>
  <c r="V1227" i="2"/>
  <c r="T1227" i="2"/>
  <c r="Q1227" i="2"/>
  <c r="R1227" i="2" s="1"/>
  <c r="O1227" i="2"/>
  <c r="P1227" i="2" s="1"/>
  <c r="X1226" i="2"/>
  <c r="V1226" i="2"/>
  <c r="T1226" i="2"/>
  <c r="Q1226" i="2"/>
  <c r="R1226" i="2" s="1"/>
  <c r="O1226" i="2"/>
  <c r="P1226" i="2" s="1"/>
  <c r="X1225" i="2"/>
  <c r="V1225" i="2"/>
  <c r="T1225" i="2"/>
  <c r="Q1225" i="2"/>
  <c r="R1225" i="2" s="1"/>
  <c r="O1225" i="2"/>
  <c r="P1225" i="2" s="1"/>
  <c r="X1224" i="2"/>
  <c r="V1224" i="2"/>
  <c r="T1224" i="2"/>
  <c r="Q1224" i="2"/>
  <c r="R1224" i="2" s="1"/>
  <c r="O1224" i="2"/>
  <c r="P1224" i="2" s="1"/>
  <c r="X1223" i="2"/>
  <c r="V1223" i="2"/>
  <c r="T1223" i="2"/>
  <c r="Q1223" i="2"/>
  <c r="R1223" i="2" s="1"/>
  <c r="O1223" i="2"/>
  <c r="P1223" i="2" s="1"/>
  <c r="X1222" i="2"/>
  <c r="V1222" i="2"/>
  <c r="T1222" i="2"/>
  <c r="Q1222" i="2"/>
  <c r="R1222" i="2" s="1"/>
  <c r="O1222" i="2"/>
  <c r="P1222" i="2" s="1"/>
  <c r="X1221" i="2"/>
  <c r="V1221" i="2"/>
  <c r="T1221" i="2"/>
  <c r="Q1221" i="2"/>
  <c r="R1221" i="2" s="1"/>
  <c r="O1221" i="2"/>
  <c r="P1221" i="2" s="1"/>
  <c r="X1220" i="2"/>
  <c r="V1220" i="2"/>
  <c r="T1220" i="2"/>
  <c r="Q1220" i="2"/>
  <c r="R1220" i="2" s="1"/>
  <c r="O1220" i="2"/>
  <c r="P1220" i="2" s="1"/>
  <c r="X1219" i="2"/>
  <c r="V1219" i="2"/>
  <c r="T1219" i="2"/>
  <c r="Q1219" i="2"/>
  <c r="R1219" i="2" s="1"/>
  <c r="O1219" i="2"/>
  <c r="P1219" i="2" s="1"/>
  <c r="X1218" i="2"/>
  <c r="V1218" i="2"/>
  <c r="T1218" i="2"/>
  <c r="Q1218" i="2"/>
  <c r="R1218" i="2" s="1"/>
  <c r="O1218" i="2"/>
  <c r="P1218" i="2" s="1"/>
  <c r="X1217" i="2"/>
  <c r="V1217" i="2"/>
  <c r="T1217" i="2"/>
  <c r="Q1217" i="2"/>
  <c r="R1217" i="2" s="1"/>
  <c r="O1217" i="2"/>
  <c r="P1217" i="2" s="1"/>
  <c r="X1216" i="2"/>
  <c r="V1216" i="2"/>
  <c r="T1216" i="2"/>
  <c r="Q1216" i="2"/>
  <c r="R1216" i="2" s="1"/>
  <c r="O1216" i="2"/>
  <c r="P1216" i="2" s="1"/>
  <c r="X1215" i="2"/>
  <c r="V1215" i="2"/>
  <c r="T1215" i="2"/>
  <c r="Q1215" i="2"/>
  <c r="R1215" i="2" s="1"/>
  <c r="O1215" i="2"/>
  <c r="P1215" i="2" s="1"/>
  <c r="X1214" i="2"/>
  <c r="V1214" i="2"/>
  <c r="T1214" i="2"/>
  <c r="Q1214" i="2"/>
  <c r="R1214" i="2" s="1"/>
  <c r="O1214" i="2"/>
  <c r="P1214" i="2" s="1"/>
  <c r="X1213" i="2"/>
  <c r="V1213" i="2"/>
  <c r="T1213" i="2"/>
  <c r="Q1213" i="2"/>
  <c r="R1213" i="2" s="1"/>
  <c r="O1213" i="2"/>
  <c r="P1213" i="2" s="1"/>
  <c r="X1212" i="2"/>
  <c r="V1212" i="2"/>
  <c r="T1212" i="2"/>
  <c r="Q1212" i="2"/>
  <c r="R1212" i="2" s="1"/>
  <c r="O1212" i="2"/>
  <c r="P1212" i="2" s="1"/>
  <c r="X1211" i="2"/>
  <c r="V1211" i="2"/>
  <c r="T1211" i="2"/>
  <c r="Q1211" i="2"/>
  <c r="R1211" i="2" s="1"/>
  <c r="O1211" i="2"/>
  <c r="P1211" i="2" s="1"/>
  <c r="X1210" i="2"/>
  <c r="V1210" i="2"/>
  <c r="T1210" i="2"/>
  <c r="Q1210" i="2"/>
  <c r="R1210" i="2" s="1"/>
  <c r="O1210" i="2"/>
  <c r="P1210" i="2" s="1"/>
  <c r="X1209" i="2"/>
  <c r="V1209" i="2"/>
  <c r="T1209" i="2"/>
  <c r="Q1209" i="2"/>
  <c r="R1209" i="2" s="1"/>
  <c r="O1209" i="2"/>
  <c r="P1209" i="2" s="1"/>
  <c r="X1208" i="2"/>
  <c r="V1208" i="2"/>
  <c r="T1208" i="2"/>
  <c r="Q1208" i="2"/>
  <c r="R1208" i="2" s="1"/>
  <c r="O1208" i="2"/>
  <c r="P1208" i="2" s="1"/>
  <c r="X1207" i="2"/>
  <c r="V1207" i="2"/>
  <c r="T1207" i="2"/>
  <c r="Q1207" i="2"/>
  <c r="R1207" i="2" s="1"/>
  <c r="O1207" i="2"/>
  <c r="P1207" i="2" s="1"/>
  <c r="X1206" i="2"/>
  <c r="V1206" i="2"/>
  <c r="T1206" i="2"/>
  <c r="Q1206" i="2"/>
  <c r="R1206" i="2" s="1"/>
  <c r="O1206" i="2"/>
  <c r="P1206" i="2" s="1"/>
  <c r="X1205" i="2"/>
  <c r="V1205" i="2"/>
  <c r="T1205" i="2"/>
  <c r="Q1205" i="2"/>
  <c r="R1205" i="2" s="1"/>
  <c r="O1205" i="2"/>
  <c r="P1205" i="2" s="1"/>
  <c r="X1204" i="2"/>
  <c r="V1204" i="2"/>
  <c r="T1204" i="2"/>
  <c r="Q1204" i="2"/>
  <c r="R1204" i="2" s="1"/>
  <c r="O1204" i="2"/>
  <c r="P1204" i="2" s="1"/>
  <c r="X1203" i="2"/>
  <c r="V1203" i="2"/>
  <c r="T1203" i="2"/>
  <c r="Q1203" i="2"/>
  <c r="R1203" i="2" s="1"/>
  <c r="O1203" i="2"/>
  <c r="P1203" i="2" s="1"/>
  <c r="X1202" i="2"/>
  <c r="V1202" i="2"/>
  <c r="T1202" i="2"/>
  <c r="Q1202" i="2"/>
  <c r="R1202" i="2" s="1"/>
  <c r="O1202" i="2"/>
  <c r="P1202" i="2" s="1"/>
  <c r="X1201" i="2"/>
  <c r="V1201" i="2"/>
  <c r="T1201" i="2"/>
  <c r="Q1201" i="2"/>
  <c r="R1201" i="2" s="1"/>
  <c r="O1201" i="2"/>
  <c r="P1201" i="2" s="1"/>
  <c r="X1200" i="2"/>
  <c r="V1200" i="2"/>
  <c r="T1200" i="2"/>
  <c r="Q1200" i="2"/>
  <c r="R1200" i="2" s="1"/>
  <c r="O1200" i="2"/>
  <c r="P1200" i="2" s="1"/>
  <c r="X1199" i="2"/>
  <c r="V1199" i="2"/>
  <c r="T1199" i="2"/>
  <c r="Q1199" i="2"/>
  <c r="R1199" i="2" s="1"/>
  <c r="O1199" i="2"/>
  <c r="P1199" i="2" s="1"/>
  <c r="X1198" i="2"/>
  <c r="V1198" i="2"/>
  <c r="T1198" i="2"/>
  <c r="Q1198" i="2"/>
  <c r="R1198" i="2" s="1"/>
  <c r="O1198" i="2"/>
  <c r="P1198" i="2" s="1"/>
  <c r="X1197" i="2"/>
  <c r="V1197" i="2"/>
  <c r="T1197" i="2"/>
  <c r="Q1197" i="2"/>
  <c r="R1197" i="2" s="1"/>
  <c r="O1197" i="2"/>
  <c r="P1197" i="2" s="1"/>
  <c r="X1196" i="2"/>
  <c r="V1196" i="2"/>
  <c r="T1196" i="2"/>
  <c r="Q1196" i="2"/>
  <c r="R1196" i="2" s="1"/>
  <c r="O1196" i="2"/>
  <c r="P1196" i="2" s="1"/>
  <c r="X1195" i="2"/>
  <c r="V1195" i="2"/>
  <c r="T1195" i="2"/>
  <c r="Q1195" i="2"/>
  <c r="R1195" i="2" s="1"/>
  <c r="O1195" i="2"/>
  <c r="P1195" i="2" s="1"/>
  <c r="X1194" i="2"/>
  <c r="V1194" i="2"/>
  <c r="T1194" i="2"/>
  <c r="Q1194" i="2"/>
  <c r="R1194" i="2" s="1"/>
  <c r="O1194" i="2"/>
  <c r="P1194" i="2" s="1"/>
  <c r="X1193" i="2"/>
  <c r="V1193" i="2"/>
  <c r="T1193" i="2"/>
  <c r="Q1193" i="2"/>
  <c r="R1193" i="2" s="1"/>
  <c r="O1193" i="2"/>
  <c r="P1193" i="2" s="1"/>
  <c r="X1192" i="2"/>
  <c r="V1192" i="2"/>
  <c r="T1192" i="2"/>
  <c r="Q1192" i="2"/>
  <c r="R1192" i="2" s="1"/>
  <c r="O1192" i="2"/>
  <c r="P1192" i="2" s="1"/>
  <c r="X1191" i="2"/>
  <c r="V1191" i="2"/>
  <c r="T1191" i="2"/>
  <c r="Q1191" i="2"/>
  <c r="R1191" i="2" s="1"/>
  <c r="O1191" i="2"/>
  <c r="P1191" i="2" s="1"/>
  <c r="X1190" i="2"/>
  <c r="V1190" i="2"/>
  <c r="T1190" i="2"/>
  <c r="Q1190" i="2"/>
  <c r="R1190" i="2" s="1"/>
  <c r="O1190" i="2"/>
  <c r="P1190" i="2" s="1"/>
  <c r="X1189" i="2"/>
  <c r="V1189" i="2"/>
  <c r="T1189" i="2"/>
  <c r="Q1189" i="2"/>
  <c r="R1189" i="2" s="1"/>
  <c r="O1189" i="2"/>
  <c r="P1189" i="2" s="1"/>
  <c r="X1188" i="2"/>
  <c r="V1188" i="2"/>
  <c r="T1188" i="2"/>
  <c r="Q1188" i="2"/>
  <c r="R1188" i="2" s="1"/>
  <c r="O1188" i="2"/>
  <c r="P1188" i="2" s="1"/>
  <c r="X1187" i="2"/>
  <c r="V1187" i="2"/>
  <c r="T1187" i="2"/>
  <c r="Q1187" i="2"/>
  <c r="R1187" i="2" s="1"/>
  <c r="O1187" i="2"/>
  <c r="P1187" i="2" s="1"/>
  <c r="X1186" i="2"/>
  <c r="V1186" i="2"/>
  <c r="T1186" i="2"/>
  <c r="Q1186" i="2"/>
  <c r="R1186" i="2" s="1"/>
  <c r="O1186" i="2"/>
  <c r="P1186" i="2" s="1"/>
  <c r="X1185" i="2"/>
  <c r="V1185" i="2"/>
  <c r="T1185" i="2"/>
  <c r="Q1185" i="2"/>
  <c r="R1185" i="2" s="1"/>
  <c r="O1185" i="2"/>
  <c r="P1185" i="2" s="1"/>
  <c r="X1184" i="2"/>
  <c r="V1184" i="2"/>
  <c r="T1184" i="2"/>
  <c r="Q1184" i="2"/>
  <c r="R1184" i="2" s="1"/>
  <c r="O1184" i="2"/>
  <c r="P1184" i="2" s="1"/>
  <c r="X1183" i="2"/>
  <c r="V1183" i="2"/>
  <c r="T1183" i="2"/>
  <c r="Q1183" i="2"/>
  <c r="R1183" i="2" s="1"/>
  <c r="O1183" i="2"/>
  <c r="P1183" i="2" s="1"/>
  <c r="X1182" i="2"/>
  <c r="V1182" i="2"/>
  <c r="T1182" i="2"/>
  <c r="Q1182" i="2"/>
  <c r="R1182" i="2" s="1"/>
  <c r="O1182" i="2"/>
  <c r="P1182" i="2" s="1"/>
  <c r="X1181" i="2"/>
  <c r="V1181" i="2"/>
  <c r="T1181" i="2"/>
  <c r="Q1181" i="2"/>
  <c r="R1181" i="2" s="1"/>
  <c r="O1181" i="2"/>
  <c r="P1181" i="2" s="1"/>
  <c r="X1180" i="2"/>
  <c r="V1180" i="2"/>
  <c r="T1180" i="2"/>
  <c r="Q1180" i="2"/>
  <c r="R1180" i="2" s="1"/>
  <c r="O1180" i="2"/>
  <c r="P1180" i="2" s="1"/>
  <c r="X1179" i="2"/>
  <c r="V1179" i="2"/>
  <c r="T1179" i="2"/>
  <c r="Q1179" i="2"/>
  <c r="R1179" i="2" s="1"/>
  <c r="O1179" i="2"/>
  <c r="P1179" i="2" s="1"/>
  <c r="X1178" i="2"/>
  <c r="V1178" i="2"/>
  <c r="T1178" i="2"/>
  <c r="Q1178" i="2"/>
  <c r="R1178" i="2" s="1"/>
  <c r="O1178" i="2"/>
  <c r="P1178" i="2" s="1"/>
  <c r="X1177" i="2"/>
  <c r="V1177" i="2"/>
  <c r="T1177" i="2"/>
  <c r="Q1177" i="2"/>
  <c r="R1177" i="2" s="1"/>
  <c r="O1177" i="2"/>
  <c r="P1177" i="2" s="1"/>
  <c r="X1176" i="2"/>
  <c r="V1176" i="2"/>
  <c r="T1176" i="2"/>
  <c r="Q1176" i="2"/>
  <c r="R1176" i="2" s="1"/>
  <c r="O1176" i="2"/>
  <c r="P1176" i="2" s="1"/>
  <c r="X1175" i="2"/>
  <c r="V1175" i="2"/>
  <c r="T1175" i="2"/>
  <c r="Q1175" i="2"/>
  <c r="R1175" i="2" s="1"/>
  <c r="O1175" i="2"/>
  <c r="P1175" i="2" s="1"/>
  <c r="X1174" i="2"/>
  <c r="V1174" i="2"/>
  <c r="T1174" i="2"/>
  <c r="Q1174" i="2"/>
  <c r="R1174" i="2" s="1"/>
  <c r="O1174" i="2"/>
  <c r="P1174" i="2" s="1"/>
  <c r="X1173" i="2"/>
  <c r="V1173" i="2"/>
  <c r="T1173" i="2"/>
  <c r="Q1173" i="2"/>
  <c r="R1173" i="2" s="1"/>
  <c r="O1173" i="2"/>
  <c r="P1173" i="2" s="1"/>
  <c r="X1172" i="2"/>
  <c r="V1172" i="2"/>
  <c r="T1172" i="2"/>
  <c r="Q1172" i="2"/>
  <c r="R1172" i="2" s="1"/>
  <c r="O1172" i="2"/>
  <c r="P1172" i="2" s="1"/>
  <c r="X1171" i="2"/>
  <c r="V1171" i="2"/>
  <c r="T1171" i="2"/>
  <c r="Q1171" i="2"/>
  <c r="R1171" i="2" s="1"/>
  <c r="O1171" i="2"/>
  <c r="P1171" i="2" s="1"/>
  <c r="X1170" i="2"/>
  <c r="V1170" i="2"/>
  <c r="T1170" i="2"/>
  <c r="Q1170" i="2"/>
  <c r="R1170" i="2" s="1"/>
  <c r="O1170" i="2"/>
  <c r="P1170" i="2" s="1"/>
  <c r="X1169" i="2"/>
  <c r="V1169" i="2"/>
  <c r="T1169" i="2"/>
  <c r="Q1169" i="2"/>
  <c r="R1169" i="2" s="1"/>
  <c r="O1169" i="2"/>
  <c r="P1169" i="2" s="1"/>
  <c r="X1168" i="2"/>
  <c r="V1168" i="2"/>
  <c r="T1168" i="2"/>
  <c r="Q1168" i="2"/>
  <c r="R1168" i="2" s="1"/>
  <c r="O1168" i="2"/>
  <c r="P1168" i="2" s="1"/>
  <c r="X1167" i="2"/>
  <c r="V1167" i="2"/>
  <c r="T1167" i="2"/>
  <c r="Q1167" i="2"/>
  <c r="R1167" i="2" s="1"/>
  <c r="O1167" i="2"/>
  <c r="P1167" i="2" s="1"/>
  <c r="X1166" i="2"/>
  <c r="V1166" i="2"/>
  <c r="T1166" i="2"/>
  <c r="Q1166" i="2"/>
  <c r="R1166" i="2" s="1"/>
  <c r="O1166" i="2"/>
  <c r="P1166" i="2" s="1"/>
  <c r="X1165" i="2"/>
  <c r="V1165" i="2"/>
  <c r="T1165" i="2"/>
  <c r="Q1165" i="2"/>
  <c r="R1165" i="2" s="1"/>
  <c r="O1165" i="2"/>
  <c r="P1165" i="2" s="1"/>
  <c r="X1164" i="2"/>
  <c r="V1164" i="2"/>
  <c r="T1164" i="2"/>
  <c r="Q1164" i="2"/>
  <c r="R1164" i="2" s="1"/>
  <c r="O1164" i="2"/>
  <c r="P1164" i="2" s="1"/>
  <c r="X1163" i="2"/>
  <c r="V1163" i="2"/>
  <c r="T1163" i="2"/>
  <c r="Q1163" i="2"/>
  <c r="R1163" i="2" s="1"/>
  <c r="O1163" i="2"/>
  <c r="P1163" i="2" s="1"/>
  <c r="X1162" i="2"/>
  <c r="V1162" i="2"/>
  <c r="T1162" i="2"/>
  <c r="Q1162" i="2"/>
  <c r="R1162" i="2" s="1"/>
  <c r="O1162" i="2"/>
  <c r="P1162" i="2" s="1"/>
  <c r="X1161" i="2"/>
  <c r="V1161" i="2"/>
  <c r="T1161" i="2"/>
  <c r="Q1161" i="2"/>
  <c r="R1161" i="2" s="1"/>
  <c r="O1161" i="2"/>
  <c r="P1161" i="2" s="1"/>
  <c r="X1160" i="2"/>
  <c r="V1160" i="2"/>
  <c r="T1160" i="2"/>
  <c r="Q1160" i="2"/>
  <c r="R1160" i="2" s="1"/>
  <c r="O1160" i="2"/>
  <c r="P1160" i="2" s="1"/>
  <c r="X1159" i="2"/>
  <c r="V1159" i="2"/>
  <c r="T1159" i="2"/>
  <c r="Q1159" i="2"/>
  <c r="R1159" i="2" s="1"/>
  <c r="O1159" i="2"/>
  <c r="P1159" i="2" s="1"/>
  <c r="X1158" i="2"/>
  <c r="V1158" i="2"/>
  <c r="T1158" i="2"/>
  <c r="Q1158" i="2"/>
  <c r="R1158" i="2" s="1"/>
  <c r="O1158" i="2"/>
  <c r="P1158" i="2" s="1"/>
  <c r="X1157" i="2"/>
  <c r="V1157" i="2"/>
  <c r="T1157" i="2"/>
  <c r="Q1157" i="2"/>
  <c r="R1157" i="2" s="1"/>
  <c r="O1157" i="2"/>
  <c r="P1157" i="2" s="1"/>
  <c r="X1156" i="2"/>
  <c r="V1156" i="2"/>
  <c r="T1156" i="2"/>
  <c r="Q1156" i="2"/>
  <c r="R1156" i="2" s="1"/>
  <c r="O1156" i="2"/>
  <c r="P1156" i="2" s="1"/>
  <c r="X1155" i="2"/>
  <c r="V1155" i="2"/>
  <c r="T1155" i="2"/>
  <c r="Q1155" i="2"/>
  <c r="R1155" i="2" s="1"/>
  <c r="O1155" i="2"/>
  <c r="P1155" i="2" s="1"/>
  <c r="X1154" i="2"/>
  <c r="V1154" i="2"/>
  <c r="T1154" i="2"/>
  <c r="Q1154" i="2"/>
  <c r="R1154" i="2" s="1"/>
  <c r="O1154" i="2"/>
  <c r="P1154" i="2" s="1"/>
  <c r="X1153" i="2"/>
  <c r="V1153" i="2"/>
  <c r="T1153" i="2"/>
  <c r="Q1153" i="2"/>
  <c r="R1153" i="2" s="1"/>
  <c r="O1153" i="2"/>
  <c r="P1153" i="2" s="1"/>
  <c r="X1152" i="2"/>
  <c r="V1152" i="2"/>
  <c r="T1152" i="2"/>
  <c r="Q1152" i="2"/>
  <c r="R1152" i="2" s="1"/>
  <c r="O1152" i="2"/>
  <c r="P1152" i="2" s="1"/>
  <c r="X1151" i="2"/>
  <c r="V1151" i="2"/>
  <c r="T1151" i="2"/>
  <c r="Q1151" i="2"/>
  <c r="R1151" i="2" s="1"/>
  <c r="O1151" i="2"/>
  <c r="P1151" i="2" s="1"/>
  <c r="X1150" i="2"/>
  <c r="V1150" i="2"/>
  <c r="T1150" i="2"/>
  <c r="Q1150" i="2"/>
  <c r="R1150" i="2" s="1"/>
  <c r="O1150" i="2"/>
  <c r="P1150" i="2" s="1"/>
  <c r="X1149" i="2"/>
  <c r="V1149" i="2"/>
  <c r="T1149" i="2"/>
  <c r="Q1149" i="2"/>
  <c r="R1149" i="2" s="1"/>
  <c r="O1149" i="2"/>
  <c r="P1149" i="2" s="1"/>
  <c r="X1148" i="2"/>
  <c r="V1148" i="2"/>
  <c r="T1148" i="2"/>
  <c r="Q1148" i="2"/>
  <c r="R1148" i="2" s="1"/>
  <c r="O1148" i="2"/>
  <c r="P1148" i="2" s="1"/>
  <c r="X1147" i="2"/>
  <c r="V1147" i="2"/>
  <c r="T1147" i="2"/>
  <c r="Q1147" i="2"/>
  <c r="R1147" i="2" s="1"/>
  <c r="O1147" i="2"/>
  <c r="P1147" i="2" s="1"/>
  <c r="X1146" i="2"/>
  <c r="V1146" i="2"/>
  <c r="T1146" i="2"/>
  <c r="Q1146" i="2"/>
  <c r="R1146" i="2" s="1"/>
  <c r="O1146" i="2"/>
  <c r="P1146" i="2" s="1"/>
  <c r="X1145" i="2"/>
  <c r="V1145" i="2"/>
  <c r="T1145" i="2"/>
  <c r="Q1145" i="2"/>
  <c r="R1145" i="2" s="1"/>
  <c r="O1145" i="2"/>
  <c r="P1145" i="2" s="1"/>
  <c r="X1144" i="2"/>
  <c r="V1144" i="2"/>
  <c r="T1144" i="2"/>
  <c r="Q1144" i="2"/>
  <c r="R1144" i="2" s="1"/>
  <c r="O1144" i="2"/>
  <c r="P1144" i="2" s="1"/>
  <c r="X1143" i="2"/>
  <c r="V1143" i="2"/>
  <c r="T1143" i="2"/>
  <c r="Q1143" i="2"/>
  <c r="R1143" i="2" s="1"/>
  <c r="O1143" i="2"/>
  <c r="P1143" i="2" s="1"/>
  <c r="X1142" i="2"/>
  <c r="V1142" i="2"/>
  <c r="T1142" i="2"/>
  <c r="Q1142" i="2"/>
  <c r="R1142" i="2" s="1"/>
  <c r="O1142" i="2"/>
  <c r="P1142" i="2" s="1"/>
  <c r="X1141" i="2"/>
  <c r="V1141" i="2"/>
  <c r="T1141" i="2"/>
  <c r="Q1141" i="2"/>
  <c r="R1141" i="2" s="1"/>
  <c r="O1141" i="2"/>
  <c r="P1141" i="2" s="1"/>
  <c r="X1140" i="2"/>
  <c r="V1140" i="2"/>
  <c r="T1140" i="2"/>
  <c r="Q1140" i="2"/>
  <c r="R1140" i="2" s="1"/>
  <c r="O1140" i="2"/>
  <c r="P1140" i="2" s="1"/>
  <c r="X1139" i="2"/>
  <c r="V1139" i="2"/>
  <c r="T1139" i="2"/>
  <c r="Q1139" i="2"/>
  <c r="R1139" i="2" s="1"/>
  <c r="O1139" i="2"/>
  <c r="P1139" i="2" s="1"/>
  <c r="X1138" i="2"/>
  <c r="V1138" i="2"/>
  <c r="T1138" i="2"/>
  <c r="Q1138" i="2"/>
  <c r="R1138" i="2" s="1"/>
  <c r="O1138" i="2"/>
  <c r="P1138" i="2" s="1"/>
  <c r="X1137" i="2"/>
  <c r="V1137" i="2"/>
  <c r="T1137" i="2"/>
  <c r="Q1137" i="2"/>
  <c r="R1137" i="2" s="1"/>
  <c r="O1137" i="2"/>
  <c r="P1137" i="2" s="1"/>
  <c r="X1136" i="2"/>
  <c r="V1136" i="2"/>
  <c r="T1136" i="2"/>
  <c r="Q1136" i="2"/>
  <c r="R1136" i="2" s="1"/>
  <c r="O1136" i="2"/>
  <c r="P1136" i="2" s="1"/>
  <c r="X1135" i="2"/>
  <c r="V1135" i="2"/>
  <c r="T1135" i="2"/>
  <c r="Q1135" i="2"/>
  <c r="R1135" i="2" s="1"/>
  <c r="O1135" i="2"/>
  <c r="P1135" i="2" s="1"/>
  <c r="X1134" i="2"/>
  <c r="V1134" i="2"/>
  <c r="T1134" i="2"/>
  <c r="Q1134" i="2"/>
  <c r="R1134" i="2" s="1"/>
  <c r="O1134" i="2"/>
  <c r="P1134" i="2" s="1"/>
  <c r="X1133" i="2"/>
  <c r="V1133" i="2"/>
  <c r="T1133" i="2"/>
  <c r="Q1133" i="2"/>
  <c r="R1133" i="2" s="1"/>
  <c r="O1133" i="2"/>
  <c r="P1133" i="2" s="1"/>
  <c r="X1132" i="2"/>
  <c r="V1132" i="2"/>
  <c r="T1132" i="2"/>
  <c r="Q1132" i="2"/>
  <c r="R1132" i="2" s="1"/>
  <c r="O1132" i="2"/>
  <c r="P1132" i="2" s="1"/>
  <c r="X1131" i="2"/>
  <c r="V1131" i="2"/>
  <c r="T1131" i="2"/>
  <c r="Q1131" i="2"/>
  <c r="R1131" i="2" s="1"/>
  <c r="O1131" i="2"/>
  <c r="P1131" i="2" s="1"/>
  <c r="X1130" i="2"/>
  <c r="V1130" i="2"/>
  <c r="T1130" i="2"/>
  <c r="Q1130" i="2"/>
  <c r="R1130" i="2" s="1"/>
  <c r="O1130" i="2"/>
  <c r="P1130" i="2" s="1"/>
  <c r="X1129" i="2"/>
  <c r="V1129" i="2"/>
  <c r="T1129" i="2"/>
  <c r="Q1129" i="2"/>
  <c r="R1129" i="2" s="1"/>
  <c r="O1129" i="2"/>
  <c r="P1129" i="2" s="1"/>
  <c r="X1128" i="2"/>
  <c r="V1128" i="2"/>
  <c r="T1128" i="2"/>
  <c r="Q1128" i="2"/>
  <c r="R1128" i="2" s="1"/>
  <c r="O1128" i="2"/>
  <c r="P1128" i="2" s="1"/>
  <c r="X1127" i="2"/>
  <c r="V1127" i="2"/>
  <c r="T1127" i="2"/>
  <c r="Q1127" i="2"/>
  <c r="R1127" i="2" s="1"/>
  <c r="O1127" i="2"/>
  <c r="P1127" i="2" s="1"/>
  <c r="X1126" i="2"/>
  <c r="V1126" i="2"/>
  <c r="T1126" i="2"/>
  <c r="Q1126" i="2"/>
  <c r="R1126" i="2" s="1"/>
  <c r="O1126" i="2"/>
  <c r="P1126" i="2" s="1"/>
  <c r="X1125" i="2"/>
  <c r="V1125" i="2"/>
  <c r="T1125" i="2"/>
  <c r="Q1125" i="2"/>
  <c r="R1125" i="2" s="1"/>
  <c r="O1125" i="2"/>
  <c r="P1125" i="2" s="1"/>
  <c r="X1124" i="2"/>
  <c r="V1124" i="2"/>
  <c r="T1124" i="2"/>
  <c r="Q1124" i="2"/>
  <c r="R1124" i="2" s="1"/>
  <c r="O1124" i="2"/>
  <c r="P1124" i="2" s="1"/>
  <c r="X1123" i="2"/>
  <c r="V1123" i="2"/>
  <c r="T1123" i="2"/>
  <c r="Q1123" i="2"/>
  <c r="R1123" i="2" s="1"/>
  <c r="O1123" i="2"/>
  <c r="P1123" i="2" s="1"/>
  <c r="X1122" i="2"/>
  <c r="V1122" i="2"/>
  <c r="T1122" i="2"/>
  <c r="Q1122" i="2"/>
  <c r="R1122" i="2" s="1"/>
  <c r="O1122" i="2"/>
  <c r="P1122" i="2" s="1"/>
  <c r="X1121" i="2"/>
  <c r="V1121" i="2"/>
  <c r="T1121" i="2"/>
  <c r="Q1121" i="2"/>
  <c r="R1121" i="2" s="1"/>
  <c r="O1121" i="2"/>
  <c r="P1121" i="2" s="1"/>
  <c r="X1120" i="2"/>
  <c r="V1120" i="2"/>
  <c r="T1120" i="2"/>
  <c r="Q1120" i="2"/>
  <c r="R1120" i="2" s="1"/>
  <c r="O1120" i="2"/>
  <c r="P1120" i="2" s="1"/>
  <c r="X1119" i="2"/>
  <c r="V1119" i="2"/>
  <c r="T1119" i="2"/>
  <c r="Q1119" i="2"/>
  <c r="R1119" i="2" s="1"/>
  <c r="O1119" i="2"/>
  <c r="P1119" i="2" s="1"/>
  <c r="X1118" i="2"/>
  <c r="V1118" i="2"/>
  <c r="T1118" i="2"/>
  <c r="Q1118" i="2"/>
  <c r="R1118" i="2" s="1"/>
  <c r="O1118" i="2"/>
  <c r="P1118" i="2" s="1"/>
  <c r="X1117" i="2"/>
  <c r="V1117" i="2"/>
  <c r="T1117" i="2"/>
  <c r="Q1117" i="2"/>
  <c r="R1117" i="2" s="1"/>
  <c r="O1117" i="2"/>
  <c r="P1117" i="2" s="1"/>
  <c r="X1116" i="2"/>
  <c r="V1116" i="2"/>
  <c r="T1116" i="2"/>
  <c r="Q1116" i="2"/>
  <c r="R1116" i="2" s="1"/>
  <c r="O1116" i="2"/>
  <c r="P1116" i="2" s="1"/>
  <c r="X1115" i="2"/>
  <c r="V1115" i="2"/>
  <c r="T1115" i="2"/>
  <c r="Q1115" i="2"/>
  <c r="R1115" i="2" s="1"/>
  <c r="O1115" i="2"/>
  <c r="P1115" i="2" s="1"/>
  <c r="X1114" i="2"/>
  <c r="V1114" i="2"/>
  <c r="T1114" i="2"/>
  <c r="Q1114" i="2"/>
  <c r="R1114" i="2" s="1"/>
  <c r="O1114" i="2"/>
  <c r="P1114" i="2" s="1"/>
  <c r="X1113" i="2"/>
  <c r="V1113" i="2"/>
  <c r="T1113" i="2"/>
  <c r="Q1113" i="2"/>
  <c r="R1113" i="2" s="1"/>
  <c r="O1113" i="2"/>
  <c r="P1113" i="2" s="1"/>
  <c r="X1112" i="2"/>
  <c r="V1112" i="2"/>
  <c r="T1112" i="2"/>
  <c r="Q1112" i="2"/>
  <c r="R1112" i="2" s="1"/>
  <c r="O1112" i="2"/>
  <c r="P1112" i="2" s="1"/>
  <c r="X1111" i="2"/>
  <c r="V1111" i="2"/>
  <c r="T1111" i="2"/>
  <c r="Q1111" i="2"/>
  <c r="R1111" i="2" s="1"/>
  <c r="O1111" i="2"/>
  <c r="P1111" i="2" s="1"/>
  <c r="X1110" i="2"/>
  <c r="V1110" i="2"/>
  <c r="T1110" i="2"/>
  <c r="Q1110" i="2"/>
  <c r="R1110" i="2" s="1"/>
  <c r="O1110" i="2"/>
  <c r="P1110" i="2" s="1"/>
  <c r="X1109" i="2"/>
  <c r="V1109" i="2"/>
  <c r="T1109" i="2"/>
  <c r="Q1109" i="2"/>
  <c r="R1109" i="2" s="1"/>
  <c r="O1109" i="2"/>
  <c r="P1109" i="2" s="1"/>
  <c r="X1108" i="2"/>
  <c r="V1108" i="2"/>
  <c r="T1108" i="2"/>
  <c r="Q1108" i="2"/>
  <c r="R1108" i="2" s="1"/>
  <c r="O1108" i="2"/>
  <c r="P1108" i="2" s="1"/>
  <c r="X1107" i="2"/>
  <c r="V1107" i="2"/>
  <c r="T1107" i="2"/>
  <c r="Q1107" i="2"/>
  <c r="R1107" i="2" s="1"/>
  <c r="O1107" i="2"/>
  <c r="P1107" i="2" s="1"/>
  <c r="X1106" i="2"/>
  <c r="V1106" i="2"/>
  <c r="T1106" i="2"/>
  <c r="Q1106" i="2"/>
  <c r="R1106" i="2" s="1"/>
  <c r="O1106" i="2"/>
  <c r="P1106" i="2" s="1"/>
  <c r="X1105" i="2"/>
  <c r="V1105" i="2"/>
  <c r="T1105" i="2"/>
  <c r="Q1105" i="2"/>
  <c r="R1105" i="2" s="1"/>
  <c r="O1105" i="2"/>
  <c r="P1105" i="2" s="1"/>
  <c r="X1104" i="2"/>
  <c r="V1104" i="2"/>
  <c r="T1104" i="2"/>
  <c r="Q1104" i="2"/>
  <c r="R1104" i="2" s="1"/>
  <c r="O1104" i="2"/>
  <c r="P1104" i="2" s="1"/>
  <c r="X1103" i="2"/>
  <c r="V1103" i="2"/>
  <c r="T1103" i="2"/>
  <c r="Q1103" i="2"/>
  <c r="R1103" i="2" s="1"/>
  <c r="O1103" i="2"/>
  <c r="P1103" i="2" s="1"/>
  <c r="X1102" i="2"/>
  <c r="V1102" i="2"/>
  <c r="T1102" i="2"/>
  <c r="Q1102" i="2"/>
  <c r="R1102" i="2" s="1"/>
  <c r="O1102" i="2"/>
  <c r="P1102" i="2" s="1"/>
  <c r="X1101" i="2"/>
  <c r="V1101" i="2"/>
  <c r="T1101" i="2"/>
  <c r="Q1101" i="2"/>
  <c r="R1101" i="2" s="1"/>
  <c r="O1101" i="2"/>
  <c r="P1101" i="2" s="1"/>
  <c r="X1100" i="2"/>
  <c r="V1100" i="2"/>
  <c r="T1100" i="2"/>
  <c r="Q1100" i="2"/>
  <c r="R1100" i="2" s="1"/>
  <c r="O1100" i="2"/>
  <c r="P1100" i="2" s="1"/>
  <c r="X1099" i="2"/>
  <c r="V1099" i="2"/>
  <c r="T1099" i="2"/>
  <c r="Q1099" i="2"/>
  <c r="R1099" i="2" s="1"/>
  <c r="O1099" i="2"/>
  <c r="P1099" i="2" s="1"/>
  <c r="X1098" i="2"/>
  <c r="V1098" i="2"/>
  <c r="T1098" i="2"/>
  <c r="Q1098" i="2"/>
  <c r="R1098" i="2" s="1"/>
  <c r="O1098" i="2"/>
  <c r="P1098" i="2" s="1"/>
  <c r="X1097" i="2"/>
  <c r="V1097" i="2"/>
  <c r="T1097" i="2"/>
  <c r="Q1097" i="2"/>
  <c r="R1097" i="2" s="1"/>
  <c r="O1097" i="2"/>
  <c r="P1097" i="2" s="1"/>
  <c r="X1096" i="2"/>
  <c r="V1096" i="2"/>
  <c r="T1096" i="2"/>
  <c r="Q1096" i="2"/>
  <c r="R1096" i="2" s="1"/>
  <c r="O1096" i="2"/>
  <c r="P1096" i="2" s="1"/>
  <c r="X1095" i="2"/>
  <c r="V1095" i="2"/>
  <c r="T1095" i="2"/>
  <c r="Q1095" i="2"/>
  <c r="R1095" i="2" s="1"/>
  <c r="O1095" i="2"/>
  <c r="P1095" i="2" s="1"/>
  <c r="X1094" i="2"/>
  <c r="V1094" i="2"/>
  <c r="T1094" i="2"/>
  <c r="Q1094" i="2"/>
  <c r="R1094" i="2" s="1"/>
  <c r="O1094" i="2"/>
  <c r="P1094" i="2" s="1"/>
  <c r="X1093" i="2"/>
  <c r="V1093" i="2"/>
  <c r="T1093" i="2"/>
  <c r="Q1093" i="2"/>
  <c r="R1093" i="2" s="1"/>
  <c r="O1093" i="2"/>
  <c r="P1093" i="2" s="1"/>
  <c r="X1092" i="2"/>
  <c r="V1092" i="2"/>
  <c r="T1092" i="2"/>
  <c r="Q1092" i="2"/>
  <c r="R1092" i="2" s="1"/>
  <c r="O1092" i="2"/>
  <c r="P1092" i="2" s="1"/>
  <c r="X1091" i="2"/>
  <c r="V1091" i="2"/>
  <c r="T1091" i="2"/>
  <c r="Q1091" i="2"/>
  <c r="R1091" i="2" s="1"/>
  <c r="O1091" i="2"/>
  <c r="P1091" i="2" s="1"/>
  <c r="X1090" i="2"/>
  <c r="V1090" i="2"/>
  <c r="T1090" i="2"/>
  <c r="Q1090" i="2"/>
  <c r="R1090" i="2" s="1"/>
  <c r="O1090" i="2"/>
  <c r="P1090" i="2" s="1"/>
  <c r="X1089" i="2"/>
  <c r="V1089" i="2"/>
  <c r="T1089" i="2"/>
  <c r="Q1089" i="2"/>
  <c r="R1089" i="2" s="1"/>
  <c r="O1089" i="2"/>
  <c r="P1089" i="2" s="1"/>
  <c r="X1088" i="2"/>
  <c r="V1088" i="2"/>
  <c r="T1088" i="2"/>
  <c r="Q1088" i="2"/>
  <c r="R1088" i="2" s="1"/>
  <c r="O1088" i="2"/>
  <c r="P1088" i="2" s="1"/>
  <c r="X1087" i="2"/>
  <c r="V1087" i="2"/>
  <c r="T1087" i="2"/>
  <c r="Q1087" i="2"/>
  <c r="R1087" i="2" s="1"/>
  <c r="O1087" i="2"/>
  <c r="P1087" i="2" s="1"/>
  <c r="X1086" i="2"/>
  <c r="V1086" i="2"/>
  <c r="T1086" i="2"/>
  <c r="Q1086" i="2"/>
  <c r="R1086" i="2" s="1"/>
  <c r="O1086" i="2"/>
  <c r="P1086" i="2" s="1"/>
  <c r="X1085" i="2"/>
  <c r="V1085" i="2"/>
  <c r="T1085" i="2"/>
  <c r="Q1085" i="2"/>
  <c r="R1085" i="2" s="1"/>
  <c r="O1085" i="2"/>
  <c r="P1085" i="2" s="1"/>
  <c r="X1084" i="2"/>
  <c r="V1084" i="2"/>
  <c r="T1084" i="2"/>
  <c r="Q1084" i="2"/>
  <c r="R1084" i="2" s="1"/>
  <c r="O1084" i="2"/>
  <c r="P1084" i="2" s="1"/>
  <c r="X1083" i="2"/>
  <c r="V1083" i="2"/>
  <c r="T1083" i="2"/>
  <c r="Q1083" i="2"/>
  <c r="R1083" i="2" s="1"/>
  <c r="O1083" i="2"/>
  <c r="P1083" i="2" s="1"/>
  <c r="X1082" i="2"/>
  <c r="V1082" i="2"/>
  <c r="T1082" i="2"/>
  <c r="Q1082" i="2"/>
  <c r="R1082" i="2" s="1"/>
  <c r="O1082" i="2"/>
  <c r="P1082" i="2" s="1"/>
  <c r="X1081" i="2"/>
  <c r="V1081" i="2"/>
  <c r="T1081" i="2"/>
  <c r="Q1081" i="2"/>
  <c r="R1081" i="2" s="1"/>
  <c r="O1081" i="2"/>
  <c r="P1081" i="2" s="1"/>
  <c r="X1080" i="2"/>
  <c r="V1080" i="2"/>
  <c r="T1080" i="2"/>
  <c r="Q1080" i="2"/>
  <c r="R1080" i="2" s="1"/>
  <c r="O1080" i="2"/>
  <c r="P1080" i="2" s="1"/>
  <c r="X1079" i="2"/>
  <c r="V1079" i="2"/>
  <c r="T1079" i="2"/>
  <c r="Q1079" i="2"/>
  <c r="R1079" i="2" s="1"/>
  <c r="O1079" i="2"/>
  <c r="P1079" i="2" s="1"/>
  <c r="X1078" i="2"/>
  <c r="V1078" i="2"/>
  <c r="T1078" i="2"/>
  <c r="Q1078" i="2"/>
  <c r="R1078" i="2" s="1"/>
  <c r="O1078" i="2"/>
  <c r="P1078" i="2" s="1"/>
  <c r="X1077" i="2"/>
  <c r="V1077" i="2"/>
  <c r="T1077" i="2"/>
  <c r="Q1077" i="2"/>
  <c r="R1077" i="2" s="1"/>
  <c r="O1077" i="2"/>
  <c r="P1077" i="2" s="1"/>
  <c r="X1076" i="2"/>
  <c r="V1076" i="2"/>
  <c r="T1076" i="2"/>
  <c r="Q1076" i="2"/>
  <c r="R1076" i="2" s="1"/>
  <c r="O1076" i="2"/>
  <c r="P1076" i="2" s="1"/>
  <c r="X1075" i="2"/>
  <c r="V1075" i="2"/>
  <c r="T1075" i="2"/>
  <c r="Q1075" i="2"/>
  <c r="R1075" i="2" s="1"/>
  <c r="O1075" i="2"/>
  <c r="P1075" i="2" s="1"/>
  <c r="X1074" i="2"/>
  <c r="V1074" i="2"/>
  <c r="T1074" i="2"/>
  <c r="Q1074" i="2"/>
  <c r="R1074" i="2" s="1"/>
  <c r="O1074" i="2"/>
  <c r="P1074" i="2" s="1"/>
  <c r="X1073" i="2"/>
  <c r="V1073" i="2"/>
  <c r="T1073" i="2"/>
  <c r="Q1073" i="2"/>
  <c r="R1073" i="2" s="1"/>
  <c r="O1073" i="2"/>
  <c r="P1073" i="2" s="1"/>
  <c r="X1072" i="2"/>
  <c r="V1072" i="2"/>
  <c r="T1072" i="2"/>
  <c r="Q1072" i="2"/>
  <c r="R1072" i="2" s="1"/>
  <c r="O1072" i="2"/>
  <c r="P1072" i="2" s="1"/>
  <c r="X1071" i="2"/>
  <c r="V1071" i="2"/>
  <c r="T1071" i="2"/>
  <c r="Q1071" i="2"/>
  <c r="R1071" i="2" s="1"/>
  <c r="O1071" i="2"/>
  <c r="P1071" i="2" s="1"/>
  <c r="X1070" i="2"/>
  <c r="V1070" i="2"/>
  <c r="T1070" i="2"/>
  <c r="Q1070" i="2"/>
  <c r="R1070" i="2" s="1"/>
  <c r="O1070" i="2"/>
  <c r="P1070" i="2" s="1"/>
  <c r="X1069" i="2"/>
  <c r="V1069" i="2"/>
  <c r="T1069" i="2"/>
  <c r="Q1069" i="2"/>
  <c r="R1069" i="2" s="1"/>
  <c r="O1069" i="2"/>
  <c r="P1069" i="2" s="1"/>
  <c r="X1068" i="2"/>
  <c r="V1068" i="2"/>
  <c r="T1068" i="2"/>
  <c r="Q1068" i="2"/>
  <c r="R1068" i="2" s="1"/>
  <c r="O1068" i="2"/>
  <c r="P1068" i="2" s="1"/>
  <c r="X1067" i="2"/>
  <c r="V1067" i="2"/>
  <c r="T1067" i="2"/>
  <c r="Q1067" i="2"/>
  <c r="R1067" i="2" s="1"/>
  <c r="O1067" i="2"/>
  <c r="P1067" i="2" s="1"/>
  <c r="X1066" i="2"/>
  <c r="V1066" i="2"/>
  <c r="T1066" i="2"/>
  <c r="Q1066" i="2"/>
  <c r="R1066" i="2" s="1"/>
  <c r="O1066" i="2"/>
  <c r="P1066" i="2" s="1"/>
  <c r="X1065" i="2"/>
  <c r="V1065" i="2"/>
  <c r="T1065" i="2"/>
  <c r="Q1065" i="2"/>
  <c r="R1065" i="2" s="1"/>
  <c r="O1065" i="2"/>
  <c r="P1065" i="2" s="1"/>
  <c r="X1064" i="2"/>
  <c r="V1064" i="2"/>
  <c r="T1064" i="2"/>
  <c r="Q1064" i="2"/>
  <c r="R1064" i="2" s="1"/>
  <c r="O1064" i="2"/>
  <c r="P1064" i="2" s="1"/>
  <c r="X1063" i="2"/>
  <c r="V1063" i="2"/>
  <c r="T1063" i="2"/>
  <c r="Q1063" i="2"/>
  <c r="R1063" i="2" s="1"/>
  <c r="O1063" i="2"/>
  <c r="P1063" i="2" s="1"/>
  <c r="X1062" i="2"/>
  <c r="V1062" i="2"/>
  <c r="T1062" i="2"/>
  <c r="Q1062" i="2"/>
  <c r="R1062" i="2" s="1"/>
  <c r="O1062" i="2"/>
  <c r="P1062" i="2" s="1"/>
  <c r="X1061" i="2"/>
  <c r="V1061" i="2"/>
  <c r="T1061" i="2"/>
  <c r="Q1061" i="2"/>
  <c r="R1061" i="2" s="1"/>
  <c r="O1061" i="2"/>
  <c r="P1061" i="2" s="1"/>
  <c r="X1060" i="2"/>
  <c r="V1060" i="2"/>
  <c r="T1060" i="2"/>
  <c r="Q1060" i="2"/>
  <c r="R1060" i="2" s="1"/>
  <c r="O1060" i="2"/>
  <c r="P1060" i="2" s="1"/>
  <c r="X1059" i="2"/>
  <c r="V1059" i="2"/>
  <c r="T1059" i="2"/>
  <c r="Q1059" i="2"/>
  <c r="R1059" i="2" s="1"/>
  <c r="O1059" i="2"/>
  <c r="P1059" i="2" s="1"/>
  <c r="X1058" i="2"/>
  <c r="V1058" i="2"/>
  <c r="T1058" i="2"/>
  <c r="Q1058" i="2"/>
  <c r="R1058" i="2" s="1"/>
  <c r="O1058" i="2"/>
  <c r="P1058" i="2" s="1"/>
  <c r="X1057" i="2"/>
  <c r="V1057" i="2"/>
  <c r="T1057" i="2"/>
  <c r="Q1057" i="2"/>
  <c r="R1057" i="2" s="1"/>
  <c r="O1057" i="2"/>
  <c r="P1057" i="2" s="1"/>
  <c r="X1056" i="2"/>
  <c r="V1056" i="2"/>
  <c r="T1056" i="2"/>
  <c r="Q1056" i="2"/>
  <c r="R1056" i="2" s="1"/>
  <c r="O1056" i="2"/>
  <c r="P1056" i="2" s="1"/>
  <c r="X1055" i="2"/>
  <c r="V1055" i="2"/>
  <c r="T1055" i="2"/>
  <c r="Q1055" i="2"/>
  <c r="R1055" i="2" s="1"/>
  <c r="O1055" i="2"/>
  <c r="P1055" i="2" s="1"/>
  <c r="X1054" i="2"/>
  <c r="V1054" i="2"/>
  <c r="T1054" i="2"/>
  <c r="Q1054" i="2"/>
  <c r="R1054" i="2" s="1"/>
  <c r="O1054" i="2"/>
  <c r="P1054" i="2" s="1"/>
  <c r="X1053" i="2"/>
  <c r="V1053" i="2"/>
  <c r="T1053" i="2"/>
  <c r="Q1053" i="2"/>
  <c r="R1053" i="2" s="1"/>
  <c r="O1053" i="2"/>
  <c r="P1053" i="2" s="1"/>
  <c r="X1052" i="2"/>
  <c r="V1052" i="2"/>
  <c r="T1052" i="2"/>
  <c r="Q1052" i="2"/>
  <c r="R1052" i="2" s="1"/>
  <c r="O1052" i="2"/>
  <c r="P1052" i="2" s="1"/>
  <c r="X1051" i="2"/>
  <c r="V1051" i="2"/>
  <c r="T1051" i="2"/>
  <c r="Q1051" i="2"/>
  <c r="R1051" i="2" s="1"/>
  <c r="O1051" i="2"/>
  <c r="P1051" i="2" s="1"/>
  <c r="X1050" i="2"/>
  <c r="V1050" i="2"/>
  <c r="T1050" i="2"/>
  <c r="Q1050" i="2"/>
  <c r="R1050" i="2" s="1"/>
  <c r="O1050" i="2"/>
  <c r="P1050" i="2" s="1"/>
  <c r="X1049" i="2"/>
  <c r="V1049" i="2"/>
  <c r="T1049" i="2"/>
  <c r="Q1049" i="2"/>
  <c r="R1049" i="2" s="1"/>
  <c r="O1049" i="2"/>
  <c r="P1049" i="2" s="1"/>
  <c r="X1048" i="2"/>
  <c r="V1048" i="2"/>
  <c r="T1048" i="2"/>
  <c r="Q1048" i="2"/>
  <c r="R1048" i="2" s="1"/>
  <c r="O1048" i="2"/>
  <c r="P1048" i="2" s="1"/>
  <c r="X1047" i="2"/>
  <c r="V1047" i="2"/>
  <c r="T1047" i="2"/>
  <c r="Q1047" i="2"/>
  <c r="R1047" i="2" s="1"/>
  <c r="O1047" i="2"/>
  <c r="P1047" i="2" s="1"/>
  <c r="X1046" i="2"/>
  <c r="V1046" i="2"/>
  <c r="T1046" i="2"/>
  <c r="Q1046" i="2"/>
  <c r="R1046" i="2" s="1"/>
  <c r="O1046" i="2"/>
  <c r="P1046" i="2" s="1"/>
  <c r="X1045" i="2"/>
  <c r="V1045" i="2"/>
  <c r="T1045" i="2"/>
  <c r="Q1045" i="2"/>
  <c r="R1045" i="2" s="1"/>
  <c r="O1045" i="2"/>
  <c r="P1045" i="2" s="1"/>
  <c r="X1044" i="2"/>
  <c r="V1044" i="2"/>
  <c r="T1044" i="2"/>
  <c r="Q1044" i="2"/>
  <c r="R1044" i="2" s="1"/>
  <c r="O1044" i="2"/>
  <c r="P1044" i="2" s="1"/>
  <c r="X1043" i="2"/>
  <c r="V1043" i="2"/>
  <c r="T1043" i="2"/>
  <c r="Q1043" i="2"/>
  <c r="R1043" i="2" s="1"/>
  <c r="O1043" i="2"/>
  <c r="P1043" i="2" s="1"/>
  <c r="X1042" i="2"/>
  <c r="V1042" i="2"/>
  <c r="T1042" i="2"/>
  <c r="Q1042" i="2"/>
  <c r="R1042" i="2" s="1"/>
  <c r="O1042" i="2"/>
  <c r="P1042" i="2" s="1"/>
  <c r="X1041" i="2"/>
  <c r="V1041" i="2"/>
  <c r="T1041" i="2"/>
  <c r="Q1041" i="2"/>
  <c r="R1041" i="2" s="1"/>
  <c r="O1041" i="2"/>
  <c r="P1041" i="2" s="1"/>
  <c r="X1040" i="2"/>
  <c r="V1040" i="2"/>
  <c r="T1040" i="2"/>
  <c r="Q1040" i="2"/>
  <c r="R1040" i="2" s="1"/>
  <c r="O1040" i="2"/>
  <c r="P1040" i="2" s="1"/>
  <c r="X1039" i="2"/>
  <c r="V1039" i="2"/>
  <c r="T1039" i="2"/>
  <c r="Q1039" i="2"/>
  <c r="R1039" i="2" s="1"/>
  <c r="O1039" i="2"/>
  <c r="P1039" i="2" s="1"/>
  <c r="X1038" i="2"/>
  <c r="V1038" i="2"/>
  <c r="T1038" i="2"/>
  <c r="Q1038" i="2"/>
  <c r="R1038" i="2" s="1"/>
  <c r="O1038" i="2"/>
  <c r="P1038" i="2" s="1"/>
  <c r="X1037" i="2"/>
  <c r="V1037" i="2"/>
  <c r="T1037" i="2"/>
  <c r="Q1037" i="2"/>
  <c r="R1037" i="2" s="1"/>
  <c r="O1037" i="2"/>
  <c r="P1037" i="2" s="1"/>
  <c r="X1036" i="2"/>
  <c r="V1036" i="2"/>
  <c r="T1036" i="2"/>
  <c r="Q1036" i="2"/>
  <c r="R1036" i="2" s="1"/>
  <c r="O1036" i="2"/>
  <c r="P1036" i="2" s="1"/>
  <c r="X1035" i="2"/>
  <c r="V1035" i="2"/>
  <c r="T1035" i="2"/>
  <c r="Q1035" i="2"/>
  <c r="R1035" i="2" s="1"/>
  <c r="O1035" i="2"/>
  <c r="P1035" i="2" s="1"/>
  <c r="X1034" i="2"/>
  <c r="V1034" i="2"/>
  <c r="T1034" i="2"/>
  <c r="Q1034" i="2"/>
  <c r="R1034" i="2" s="1"/>
  <c r="O1034" i="2"/>
  <c r="P1034" i="2" s="1"/>
  <c r="X1033" i="2"/>
  <c r="V1033" i="2"/>
  <c r="T1033" i="2"/>
  <c r="Q1033" i="2"/>
  <c r="R1033" i="2" s="1"/>
  <c r="O1033" i="2"/>
  <c r="P1033" i="2" s="1"/>
  <c r="X1032" i="2"/>
  <c r="V1032" i="2"/>
  <c r="T1032" i="2"/>
  <c r="Q1032" i="2"/>
  <c r="R1032" i="2" s="1"/>
  <c r="O1032" i="2"/>
  <c r="P1032" i="2" s="1"/>
  <c r="X1031" i="2"/>
  <c r="V1031" i="2"/>
  <c r="T1031" i="2"/>
  <c r="Q1031" i="2"/>
  <c r="R1031" i="2" s="1"/>
  <c r="O1031" i="2"/>
  <c r="P1031" i="2" s="1"/>
  <c r="X1030" i="2"/>
  <c r="V1030" i="2"/>
  <c r="T1030" i="2"/>
  <c r="Q1030" i="2"/>
  <c r="R1030" i="2" s="1"/>
  <c r="O1030" i="2"/>
  <c r="P1030" i="2" s="1"/>
  <c r="X1029" i="2"/>
  <c r="V1029" i="2"/>
  <c r="T1029" i="2"/>
  <c r="Q1029" i="2"/>
  <c r="R1029" i="2" s="1"/>
  <c r="O1029" i="2"/>
  <c r="P1029" i="2" s="1"/>
  <c r="X1028" i="2"/>
  <c r="V1028" i="2"/>
  <c r="T1028" i="2"/>
  <c r="Q1028" i="2"/>
  <c r="R1028" i="2" s="1"/>
  <c r="O1028" i="2"/>
  <c r="P1028" i="2" s="1"/>
  <c r="X1027" i="2"/>
  <c r="V1027" i="2"/>
  <c r="T1027" i="2"/>
  <c r="Q1027" i="2"/>
  <c r="R1027" i="2" s="1"/>
  <c r="O1027" i="2"/>
  <c r="P1027" i="2" s="1"/>
  <c r="X1026" i="2"/>
  <c r="V1026" i="2"/>
  <c r="T1026" i="2"/>
  <c r="Q1026" i="2"/>
  <c r="R1026" i="2" s="1"/>
  <c r="O1026" i="2"/>
  <c r="P1026" i="2" s="1"/>
  <c r="X1025" i="2"/>
  <c r="V1025" i="2"/>
  <c r="T1025" i="2"/>
  <c r="Q1025" i="2"/>
  <c r="R1025" i="2" s="1"/>
  <c r="O1025" i="2"/>
  <c r="P1025" i="2" s="1"/>
  <c r="X1024" i="2"/>
  <c r="V1024" i="2"/>
  <c r="T1024" i="2"/>
  <c r="Q1024" i="2"/>
  <c r="R1024" i="2" s="1"/>
  <c r="O1024" i="2"/>
  <c r="P1024" i="2" s="1"/>
  <c r="X1023" i="2"/>
  <c r="V1023" i="2"/>
  <c r="T1023" i="2"/>
  <c r="Q1023" i="2"/>
  <c r="R1023" i="2" s="1"/>
  <c r="O1023" i="2"/>
  <c r="P1023" i="2" s="1"/>
  <c r="X1022" i="2"/>
  <c r="V1022" i="2"/>
  <c r="T1022" i="2"/>
  <c r="Q1022" i="2"/>
  <c r="R1022" i="2" s="1"/>
  <c r="O1022" i="2"/>
  <c r="P1022" i="2" s="1"/>
  <c r="X1021" i="2"/>
  <c r="V1021" i="2"/>
  <c r="T1021" i="2"/>
  <c r="Q1021" i="2"/>
  <c r="R1021" i="2" s="1"/>
  <c r="O1021" i="2"/>
  <c r="P1021" i="2" s="1"/>
  <c r="X1020" i="2"/>
  <c r="V1020" i="2"/>
  <c r="T1020" i="2"/>
  <c r="Q1020" i="2"/>
  <c r="R1020" i="2" s="1"/>
  <c r="O1020" i="2"/>
  <c r="P1020" i="2" s="1"/>
  <c r="X1019" i="2"/>
  <c r="V1019" i="2"/>
  <c r="T1019" i="2"/>
  <c r="Q1019" i="2"/>
  <c r="R1019" i="2" s="1"/>
  <c r="O1019" i="2"/>
  <c r="P1019" i="2" s="1"/>
  <c r="X1018" i="2"/>
  <c r="V1018" i="2"/>
  <c r="T1018" i="2"/>
  <c r="Q1018" i="2"/>
  <c r="R1018" i="2" s="1"/>
  <c r="O1018" i="2"/>
  <c r="P1018" i="2" s="1"/>
  <c r="X1017" i="2"/>
  <c r="V1017" i="2"/>
  <c r="T1017" i="2"/>
  <c r="Q1017" i="2"/>
  <c r="R1017" i="2" s="1"/>
  <c r="O1017" i="2"/>
  <c r="P1017" i="2" s="1"/>
  <c r="X1016" i="2"/>
  <c r="V1016" i="2"/>
  <c r="T1016" i="2"/>
  <c r="Q1016" i="2"/>
  <c r="R1016" i="2" s="1"/>
  <c r="O1016" i="2"/>
  <c r="P1016" i="2" s="1"/>
  <c r="X1015" i="2"/>
  <c r="V1015" i="2"/>
  <c r="T1015" i="2"/>
  <c r="Q1015" i="2"/>
  <c r="R1015" i="2" s="1"/>
  <c r="O1015" i="2"/>
  <c r="P1015" i="2" s="1"/>
  <c r="X1014" i="2"/>
  <c r="V1014" i="2"/>
  <c r="T1014" i="2"/>
  <c r="Q1014" i="2"/>
  <c r="R1014" i="2" s="1"/>
  <c r="O1014" i="2"/>
  <c r="P1014" i="2" s="1"/>
  <c r="X1013" i="2"/>
  <c r="V1013" i="2"/>
  <c r="T1013" i="2"/>
  <c r="Q1013" i="2"/>
  <c r="R1013" i="2" s="1"/>
  <c r="O1013" i="2"/>
  <c r="P1013" i="2" s="1"/>
  <c r="X1012" i="2"/>
  <c r="V1012" i="2"/>
  <c r="T1012" i="2"/>
  <c r="Q1012" i="2"/>
  <c r="R1012" i="2" s="1"/>
  <c r="O1012" i="2"/>
  <c r="P1012" i="2" s="1"/>
  <c r="X1011" i="2"/>
  <c r="V1011" i="2"/>
  <c r="T1011" i="2"/>
  <c r="Q1011" i="2"/>
  <c r="R1011" i="2" s="1"/>
  <c r="O1011" i="2"/>
  <c r="P1011" i="2" s="1"/>
  <c r="X1010" i="2"/>
  <c r="V1010" i="2"/>
  <c r="T1010" i="2"/>
  <c r="Q1010" i="2"/>
  <c r="R1010" i="2" s="1"/>
  <c r="O1010" i="2"/>
  <c r="P1010" i="2" s="1"/>
  <c r="X1009" i="2"/>
  <c r="V1009" i="2"/>
  <c r="T1009" i="2"/>
  <c r="Q1009" i="2"/>
  <c r="R1009" i="2" s="1"/>
  <c r="O1009" i="2"/>
  <c r="P1009" i="2" s="1"/>
  <c r="X1008" i="2"/>
  <c r="V1008" i="2"/>
  <c r="T1008" i="2"/>
  <c r="Q1008" i="2"/>
  <c r="R1008" i="2" s="1"/>
  <c r="O1008" i="2"/>
  <c r="P1008" i="2" s="1"/>
  <c r="X1007" i="2"/>
  <c r="V1007" i="2"/>
  <c r="T1007" i="2"/>
  <c r="Q1007" i="2"/>
  <c r="R1007" i="2" s="1"/>
  <c r="O1007" i="2"/>
  <c r="P1007" i="2" s="1"/>
  <c r="X1006" i="2"/>
  <c r="V1006" i="2"/>
  <c r="T1006" i="2"/>
  <c r="Q1006" i="2"/>
  <c r="R1006" i="2" s="1"/>
  <c r="O1006" i="2"/>
  <c r="P1006" i="2" s="1"/>
  <c r="X1005" i="2"/>
  <c r="V1005" i="2"/>
  <c r="T1005" i="2"/>
  <c r="Q1005" i="2"/>
  <c r="R1005" i="2" s="1"/>
  <c r="O1005" i="2"/>
  <c r="P1005" i="2" s="1"/>
  <c r="X1004" i="2"/>
  <c r="V1004" i="2"/>
  <c r="T1004" i="2"/>
  <c r="Q1004" i="2"/>
  <c r="R1004" i="2" s="1"/>
  <c r="O1004" i="2"/>
  <c r="P1004" i="2" s="1"/>
  <c r="X1003" i="2"/>
  <c r="V1003" i="2"/>
  <c r="T1003" i="2"/>
  <c r="Q1003" i="2"/>
  <c r="R1003" i="2" s="1"/>
  <c r="O1003" i="2"/>
  <c r="P1003" i="2" s="1"/>
  <c r="X1002" i="2"/>
  <c r="V1002" i="2"/>
  <c r="T1002" i="2"/>
  <c r="Q1002" i="2"/>
  <c r="R1002" i="2" s="1"/>
  <c r="O1002" i="2"/>
  <c r="P1002" i="2" s="1"/>
  <c r="X1001" i="2"/>
  <c r="V1001" i="2"/>
  <c r="T1001" i="2"/>
  <c r="Q1001" i="2"/>
  <c r="R1001" i="2" s="1"/>
  <c r="O1001" i="2"/>
  <c r="P1001" i="2" s="1"/>
  <c r="X1000" i="2"/>
  <c r="V1000" i="2"/>
  <c r="T1000" i="2"/>
  <c r="Q1000" i="2"/>
  <c r="R1000" i="2" s="1"/>
  <c r="O1000" i="2"/>
  <c r="P1000" i="2" s="1"/>
  <c r="X999" i="2"/>
  <c r="V999" i="2"/>
  <c r="T999" i="2"/>
  <c r="Q999" i="2"/>
  <c r="R999" i="2" s="1"/>
  <c r="O999" i="2"/>
  <c r="P999" i="2" s="1"/>
  <c r="X998" i="2"/>
  <c r="V998" i="2"/>
  <c r="T998" i="2"/>
  <c r="Q998" i="2"/>
  <c r="R998" i="2" s="1"/>
  <c r="O998" i="2"/>
  <c r="P998" i="2" s="1"/>
  <c r="X997" i="2"/>
  <c r="V997" i="2"/>
  <c r="T997" i="2"/>
  <c r="Q997" i="2"/>
  <c r="R997" i="2" s="1"/>
  <c r="O997" i="2"/>
  <c r="P997" i="2" s="1"/>
  <c r="X996" i="2"/>
  <c r="V996" i="2"/>
  <c r="T996" i="2"/>
  <c r="Q996" i="2"/>
  <c r="R996" i="2" s="1"/>
  <c r="O996" i="2"/>
  <c r="P996" i="2" s="1"/>
  <c r="X995" i="2"/>
  <c r="V995" i="2"/>
  <c r="T995" i="2"/>
  <c r="Q995" i="2"/>
  <c r="R995" i="2" s="1"/>
  <c r="O995" i="2"/>
  <c r="P995" i="2" s="1"/>
  <c r="X994" i="2"/>
  <c r="V994" i="2"/>
  <c r="T994" i="2"/>
  <c r="Q994" i="2"/>
  <c r="R994" i="2" s="1"/>
  <c r="O994" i="2"/>
  <c r="P994" i="2" s="1"/>
  <c r="X993" i="2"/>
  <c r="V993" i="2"/>
  <c r="T993" i="2"/>
  <c r="Q993" i="2"/>
  <c r="R993" i="2" s="1"/>
  <c r="O993" i="2"/>
  <c r="P993" i="2" s="1"/>
  <c r="X992" i="2"/>
  <c r="V992" i="2"/>
  <c r="T992" i="2"/>
  <c r="Q992" i="2"/>
  <c r="R992" i="2" s="1"/>
  <c r="O992" i="2"/>
  <c r="P992" i="2" s="1"/>
  <c r="X991" i="2"/>
  <c r="V991" i="2"/>
  <c r="T991" i="2"/>
  <c r="Q991" i="2"/>
  <c r="R991" i="2" s="1"/>
  <c r="O991" i="2"/>
  <c r="P991" i="2" s="1"/>
  <c r="X990" i="2"/>
  <c r="V990" i="2"/>
  <c r="T990" i="2"/>
  <c r="Q990" i="2"/>
  <c r="R990" i="2" s="1"/>
  <c r="O990" i="2"/>
  <c r="P990" i="2" s="1"/>
  <c r="X989" i="2"/>
  <c r="V989" i="2"/>
  <c r="T989" i="2"/>
  <c r="Q989" i="2"/>
  <c r="R989" i="2" s="1"/>
  <c r="O989" i="2"/>
  <c r="P989" i="2" s="1"/>
  <c r="X988" i="2"/>
  <c r="V988" i="2"/>
  <c r="T988" i="2"/>
  <c r="Q988" i="2"/>
  <c r="R988" i="2" s="1"/>
  <c r="O988" i="2"/>
  <c r="P988" i="2" s="1"/>
  <c r="X987" i="2"/>
  <c r="V987" i="2"/>
  <c r="T987" i="2"/>
  <c r="Q987" i="2"/>
  <c r="R987" i="2" s="1"/>
  <c r="O987" i="2"/>
  <c r="P987" i="2" s="1"/>
  <c r="X986" i="2"/>
  <c r="V986" i="2"/>
  <c r="T986" i="2"/>
  <c r="Q986" i="2"/>
  <c r="R986" i="2" s="1"/>
  <c r="O986" i="2"/>
  <c r="P986" i="2" s="1"/>
  <c r="X985" i="2"/>
  <c r="V985" i="2"/>
  <c r="T985" i="2"/>
  <c r="Q985" i="2"/>
  <c r="R985" i="2" s="1"/>
  <c r="O985" i="2"/>
  <c r="P985" i="2" s="1"/>
  <c r="X984" i="2"/>
  <c r="V984" i="2"/>
  <c r="T984" i="2"/>
  <c r="Q984" i="2"/>
  <c r="R984" i="2" s="1"/>
  <c r="O984" i="2"/>
  <c r="P984" i="2" s="1"/>
  <c r="X983" i="2"/>
  <c r="V983" i="2"/>
  <c r="T983" i="2"/>
  <c r="Q983" i="2"/>
  <c r="R983" i="2" s="1"/>
  <c r="O983" i="2"/>
  <c r="P983" i="2" s="1"/>
  <c r="X982" i="2"/>
  <c r="V982" i="2"/>
  <c r="T982" i="2"/>
  <c r="Q982" i="2"/>
  <c r="R982" i="2" s="1"/>
  <c r="O982" i="2"/>
  <c r="P982" i="2" s="1"/>
  <c r="X981" i="2"/>
  <c r="V981" i="2"/>
  <c r="T981" i="2"/>
  <c r="Q981" i="2"/>
  <c r="R981" i="2" s="1"/>
  <c r="O981" i="2"/>
  <c r="P981" i="2" s="1"/>
  <c r="X980" i="2"/>
  <c r="V980" i="2"/>
  <c r="T980" i="2"/>
  <c r="Q980" i="2"/>
  <c r="R980" i="2" s="1"/>
  <c r="O980" i="2"/>
  <c r="P980" i="2" s="1"/>
  <c r="X979" i="2"/>
  <c r="V979" i="2"/>
  <c r="T979" i="2"/>
  <c r="Q979" i="2"/>
  <c r="R979" i="2" s="1"/>
  <c r="O979" i="2"/>
  <c r="P979" i="2" s="1"/>
  <c r="X978" i="2"/>
  <c r="V978" i="2"/>
  <c r="T978" i="2"/>
  <c r="Q978" i="2"/>
  <c r="R978" i="2" s="1"/>
  <c r="O978" i="2"/>
  <c r="P978" i="2" s="1"/>
  <c r="X977" i="2"/>
  <c r="V977" i="2"/>
  <c r="T977" i="2"/>
  <c r="Q977" i="2"/>
  <c r="R977" i="2" s="1"/>
  <c r="O977" i="2"/>
  <c r="P977" i="2" s="1"/>
  <c r="X976" i="2"/>
  <c r="V976" i="2"/>
  <c r="T976" i="2"/>
  <c r="Q976" i="2"/>
  <c r="R976" i="2" s="1"/>
  <c r="O976" i="2"/>
  <c r="P976" i="2" s="1"/>
  <c r="X975" i="2"/>
  <c r="V975" i="2"/>
  <c r="T975" i="2"/>
  <c r="Q975" i="2"/>
  <c r="R975" i="2" s="1"/>
  <c r="O975" i="2"/>
  <c r="P975" i="2" s="1"/>
  <c r="X974" i="2"/>
  <c r="V974" i="2"/>
  <c r="T974" i="2"/>
  <c r="Q974" i="2"/>
  <c r="R974" i="2" s="1"/>
  <c r="O974" i="2"/>
  <c r="P974" i="2" s="1"/>
  <c r="X973" i="2"/>
  <c r="V973" i="2"/>
  <c r="T973" i="2"/>
  <c r="Q973" i="2"/>
  <c r="R973" i="2" s="1"/>
  <c r="O973" i="2"/>
  <c r="P973" i="2" s="1"/>
  <c r="X972" i="2"/>
  <c r="V972" i="2"/>
  <c r="T972" i="2"/>
  <c r="Q972" i="2"/>
  <c r="R972" i="2" s="1"/>
  <c r="O972" i="2"/>
  <c r="P972" i="2" s="1"/>
  <c r="X971" i="2"/>
  <c r="V971" i="2"/>
  <c r="T971" i="2"/>
  <c r="Q971" i="2"/>
  <c r="R971" i="2" s="1"/>
  <c r="O971" i="2"/>
  <c r="P971" i="2" s="1"/>
  <c r="X970" i="2"/>
  <c r="V970" i="2"/>
  <c r="T970" i="2"/>
  <c r="Q970" i="2"/>
  <c r="R970" i="2" s="1"/>
  <c r="O970" i="2"/>
  <c r="P970" i="2" s="1"/>
  <c r="X969" i="2"/>
  <c r="V969" i="2"/>
  <c r="T969" i="2"/>
  <c r="Q969" i="2"/>
  <c r="R969" i="2" s="1"/>
  <c r="O969" i="2"/>
  <c r="P969" i="2" s="1"/>
  <c r="X968" i="2"/>
  <c r="V968" i="2"/>
  <c r="T968" i="2"/>
  <c r="Q968" i="2"/>
  <c r="R968" i="2" s="1"/>
  <c r="O968" i="2"/>
  <c r="P968" i="2" s="1"/>
  <c r="X967" i="2"/>
  <c r="V967" i="2"/>
  <c r="T967" i="2"/>
  <c r="Q967" i="2"/>
  <c r="R967" i="2" s="1"/>
  <c r="O967" i="2"/>
  <c r="P967" i="2" s="1"/>
  <c r="X966" i="2"/>
  <c r="V966" i="2"/>
  <c r="T966" i="2"/>
  <c r="Q966" i="2"/>
  <c r="R966" i="2" s="1"/>
  <c r="O966" i="2"/>
  <c r="P966" i="2" s="1"/>
  <c r="X965" i="2"/>
  <c r="V965" i="2"/>
  <c r="T965" i="2"/>
  <c r="Q965" i="2"/>
  <c r="R965" i="2" s="1"/>
  <c r="O965" i="2"/>
  <c r="P965" i="2" s="1"/>
  <c r="X964" i="2"/>
  <c r="V964" i="2"/>
  <c r="T964" i="2"/>
  <c r="Q964" i="2"/>
  <c r="R964" i="2" s="1"/>
  <c r="O964" i="2"/>
  <c r="P964" i="2" s="1"/>
  <c r="X963" i="2"/>
  <c r="V963" i="2"/>
  <c r="T963" i="2"/>
  <c r="Q963" i="2"/>
  <c r="R963" i="2" s="1"/>
  <c r="O963" i="2"/>
  <c r="P963" i="2" s="1"/>
  <c r="X962" i="2"/>
  <c r="V962" i="2"/>
  <c r="T962" i="2"/>
  <c r="Q962" i="2"/>
  <c r="R962" i="2" s="1"/>
  <c r="O962" i="2"/>
  <c r="P962" i="2" s="1"/>
  <c r="X961" i="2"/>
  <c r="V961" i="2"/>
  <c r="T961" i="2"/>
  <c r="Q961" i="2"/>
  <c r="R961" i="2" s="1"/>
  <c r="O961" i="2"/>
  <c r="P961" i="2" s="1"/>
  <c r="X960" i="2"/>
  <c r="V960" i="2"/>
  <c r="T960" i="2"/>
  <c r="Q960" i="2"/>
  <c r="R960" i="2" s="1"/>
  <c r="O960" i="2"/>
  <c r="P960" i="2" s="1"/>
  <c r="X959" i="2"/>
  <c r="V959" i="2"/>
  <c r="T959" i="2"/>
  <c r="Q959" i="2"/>
  <c r="R959" i="2" s="1"/>
  <c r="O959" i="2"/>
  <c r="P959" i="2" s="1"/>
  <c r="X958" i="2"/>
  <c r="V958" i="2"/>
  <c r="T958" i="2"/>
  <c r="Q958" i="2"/>
  <c r="R958" i="2" s="1"/>
  <c r="O958" i="2"/>
  <c r="P958" i="2" s="1"/>
  <c r="X957" i="2"/>
  <c r="V957" i="2"/>
  <c r="T957" i="2"/>
  <c r="Q957" i="2"/>
  <c r="R957" i="2" s="1"/>
  <c r="O957" i="2"/>
  <c r="P957" i="2" s="1"/>
  <c r="X956" i="2"/>
  <c r="V956" i="2"/>
  <c r="T956" i="2"/>
  <c r="Q956" i="2"/>
  <c r="R956" i="2" s="1"/>
  <c r="O956" i="2"/>
  <c r="P956" i="2" s="1"/>
  <c r="X955" i="2"/>
  <c r="V955" i="2"/>
  <c r="T955" i="2"/>
  <c r="Q955" i="2"/>
  <c r="R955" i="2" s="1"/>
  <c r="O955" i="2"/>
  <c r="P955" i="2" s="1"/>
  <c r="X954" i="2"/>
  <c r="V954" i="2"/>
  <c r="T954" i="2"/>
  <c r="Q954" i="2"/>
  <c r="R954" i="2" s="1"/>
  <c r="O954" i="2"/>
  <c r="P954" i="2" s="1"/>
  <c r="X953" i="2"/>
  <c r="V953" i="2"/>
  <c r="T953" i="2"/>
  <c r="Q953" i="2"/>
  <c r="R953" i="2" s="1"/>
  <c r="O953" i="2"/>
  <c r="P953" i="2" s="1"/>
  <c r="X952" i="2"/>
  <c r="V952" i="2"/>
  <c r="T952" i="2"/>
  <c r="Q952" i="2"/>
  <c r="R952" i="2" s="1"/>
  <c r="O952" i="2"/>
  <c r="P952" i="2" s="1"/>
  <c r="X951" i="2"/>
  <c r="V951" i="2"/>
  <c r="T951" i="2"/>
  <c r="Q951" i="2"/>
  <c r="R951" i="2" s="1"/>
  <c r="O951" i="2"/>
  <c r="P951" i="2" s="1"/>
  <c r="X950" i="2"/>
  <c r="V950" i="2"/>
  <c r="T950" i="2"/>
  <c r="Q950" i="2"/>
  <c r="R950" i="2" s="1"/>
  <c r="O950" i="2"/>
  <c r="P950" i="2" s="1"/>
  <c r="X949" i="2"/>
  <c r="V949" i="2"/>
  <c r="T949" i="2"/>
  <c r="Q949" i="2"/>
  <c r="R949" i="2" s="1"/>
  <c r="O949" i="2"/>
  <c r="P949" i="2" s="1"/>
  <c r="X948" i="2"/>
  <c r="V948" i="2"/>
  <c r="T948" i="2"/>
  <c r="Q948" i="2"/>
  <c r="R948" i="2" s="1"/>
  <c r="O948" i="2"/>
  <c r="P948" i="2" s="1"/>
  <c r="X947" i="2"/>
  <c r="V947" i="2"/>
  <c r="T947" i="2"/>
  <c r="Q947" i="2"/>
  <c r="R947" i="2" s="1"/>
  <c r="O947" i="2"/>
  <c r="P947" i="2" s="1"/>
  <c r="X946" i="2"/>
  <c r="V946" i="2"/>
  <c r="T946" i="2"/>
  <c r="Q946" i="2"/>
  <c r="R946" i="2" s="1"/>
  <c r="O946" i="2"/>
  <c r="P946" i="2" s="1"/>
  <c r="X945" i="2"/>
  <c r="V945" i="2"/>
  <c r="T945" i="2"/>
  <c r="Q945" i="2"/>
  <c r="R945" i="2" s="1"/>
  <c r="O945" i="2"/>
  <c r="P945" i="2" s="1"/>
  <c r="X944" i="2"/>
  <c r="V944" i="2"/>
  <c r="T944" i="2"/>
  <c r="Q944" i="2"/>
  <c r="R944" i="2" s="1"/>
  <c r="O944" i="2"/>
  <c r="P944" i="2" s="1"/>
  <c r="X943" i="2"/>
  <c r="V943" i="2"/>
  <c r="T943" i="2"/>
  <c r="Q943" i="2"/>
  <c r="R943" i="2" s="1"/>
  <c r="O943" i="2"/>
  <c r="P943" i="2" s="1"/>
  <c r="X942" i="2"/>
  <c r="V942" i="2"/>
  <c r="T942" i="2"/>
  <c r="Q942" i="2"/>
  <c r="R942" i="2" s="1"/>
  <c r="O942" i="2"/>
  <c r="P942" i="2" s="1"/>
  <c r="X941" i="2"/>
  <c r="V941" i="2"/>
  <c r="T941" i="2"/>
  <c r="Q941" i="2"/>
  <c r="R941" i="2" s="1"/>
  <c r="O941" i="2"/>
  <c r="P941" i="2" s="1"/>
  <c r="X940" i="2"/>
  <c r="V940" i="2"/>
  <c r="T940" i="2"/>
  <c r="Q940" i="2"/>
  <c r="R940" i="2" s="1"/>
  <c r="O940" i="2"/>
  <c r="P940" i="2" s="1"/>
  <c r="X939" i="2"/>
  <c r="V939" i="2"/>
  <c r="T939" i="2"/>
  <c r="Q939" i="2"/>
  <c r="R939" i="2" s="1"/>
  <c r="O939" i="2"/>
  <c r="P939" i="2" s="1"/>
  <c r="X938" i="2"/>
  <c r="V938" i="2"/>
  <c r="T938" i="2"/>
  <c r="Q938" i="2"/>
  <c r="R938" i="2" s="1"/>
  <c r="O938" i="2"/>
  <c r="P938" i="2" s="1"/>
  <c r="X937" i="2"/>
  <c r="V937" i="2"/>
  <c r="T937" i="2"/>
  <c r="Q937" i="2"/>
  <c r="R937" i="2" s="1"/>
  <c r="O937" i="2"/>
  <c r="P937" i="2" s="1"/>
  <c r="X936" i="2"/>
  <c r="V936" i="2"/>
  <c r="T936" i="2"/>
  <c r="Q936" i="2"/>
  <c r="R936" i="2" s="1"/>
  <c r="O936" i="2"/>
  <c r="P936" i="2" s="1"/>
  <c r="X935" i="2"/>
  <c r="V935" i="2"/>
  <c r="T935" i="2"/>
  <c r="Q935" i="2"/>
  <c r="R935" i="2" s="1"/>
  <c r="O935" i="2"/>
  <c r="P935" i="2" s="1"/>
  <c r="X934" i="2"/>
  <c r="V934" i="2"/>
  <c r="T934" i="2"/>
  <c r="Q934" i="2"/>
  <c r="R934" i="2" s="1"/>
  <c r="O934" i="2"/>
  <c r="P934" i="2" s="1"/>
  <c r="X933" i="2"/>
  <c r="V933" i="2"/>
  <c r="T933" i="2"/>
  <c r="Q933" i="2"/>
  <c r="R933" i="2" s="1"/>
  <c r="O933" i="2"/>
  <c r="P933" i="2" s="1"/>
  <c r="X932" i="2"/>
  <c r="V932" i="2"/>
  <c r="T932" i="2"/>
  <c r="Q932" i="2"/>
  <c r="R932" i="2" s="1"/>
  <c r="O932" i="2"/>
  <c r="P932" i="2" s="1"/>
  <c r="X931" i="2"/>
  <c r="V931" i="2"/>
  <c r="T931" i="2"/>
  <c r="Q931" i="2"/>
  <c r="R931" i="2" s="1"/>
  <c r="O931" i="2"/>
  <c r="P931" i="2" s="1"/>
  <c r="X930" i="2"/>
  <c r="V930" i="2"/>
  <c r="T930" i="2"/>
  <c r="Q930" i="2"/>
  <c r="R930" i="2" s="1"/>
  <c r="O930" i="2"/>
  <c r="P930" i="2" s="1"/>
  <c r="X929" i="2"/>
  <c r="V929" i="2"/>
  <c r="T929" i="2"/>
  <c r="Q929" i="2"/>
  <c r="R929" i="2" s="1"/>
  <c r="O929" i="2"/>
  <c r="P929" i="2" s="1"/>
  <c r="X928" i="2"/>
  <c r="V928" i="2"/>
  <c r="T928" i="2"/>
  <c r="Q928" i="2"/>
  <c r="R928" i="2" s="1"/>
  <c r="O928" i="2"/>
  <c r="P928" i="2" s="1"/>
  <c r="X927" i="2"/>
  <c r="V927" i="2"/>
  <c r="T927" i="2"/>
  <c r="Q927" i="2"/>
  <c r="R927" i="2" s="1"/>
  <c r="O927" i="2"/>
  <c r="P927" i="2" s="1"/>
  <c r="X926" i="2"/>
  <c r="V926" i="2"/>
  <c r="T926" i="2"/>
  <c r="Q926" i="2"/>
  <c r="R926" i="2" s="1"/>
  <c r="O926" i="2"/>
  <c r="P926" i="2" s="1"/>
  <c r="X925" i="2"/>
  <c r="V925" i="2"/>
  <c r="T925" i="2"/>
  <c r="Q925" i="2"/>
  <c r="R925" i="2" s="1"/>
  <c r="O925" i="2"/>
  <c r="P925" i="2" s="1"/>
  <c r="X924" i="2"/>
  <c r="V924" i="2"/>
  <c r="T924" i="2"/>
  <c r="Q924" i="2"/>
  <c r="R924" i="2" s="1"/>
  <c r="O924" i="2"/>
  <c r="P924" i="2" s="1"/>
  <c r="X923" i="2"/>
  <c r="V923" i="2"/>
  <c r="T923" i="2"/>
  <c r="Q923" i="2"/>
  <c r="R923" i="2" s="1"/>
  <c r="O923" i="2"/>
  <c r="P923" i="2" s="1"/>
  <c r="X922" i="2"/>
  <c r="V922" i="2"/>
  <c r="T922" i="2"/>
  <c r="Q922" i="2"/>
  <c r="R922" i="2" s="1"/>
  <c r="O922" i="2"/>
  <c r="P922" i="2" s="1"/>
  <c r="X921" i="2"/>
  <c r="V921" i="2"/>
  <c r="T921" i="2"/>
  <c r="Q921" i="2"/>
  <c r="R921" i="2" s="1"/>
  <c r="O921" i="2"/>
  <c r="P921" i="2" s="1"/>
  <c r="X920" i="2"/>
  <c r="V920" i="2"/>
  <c r="T920" i="2"/>
  <c r="Q920" i="2"/>
  <c r="R920" i="2" s="1"/>
  <c r="O920" i="2"/>
  <c r="P920" i="2" s="1"/>
  <c r="X919" i="2"/>
  <c r="V919" i="2"/>
  <c r="T919" i="2"/>
  <c r="Q919" i="2"/>
  <c r="R919" i="2" s="1"/>
  <c r="O919" i="2"/>
  <c r="P919" i="2" s="1"/>
  <c r="X918" i="2"/>
  <c r="V918" i="2"/>
  <c r="T918" i="2"/>
  <c r="Q918" i="2"/>
  <c r="R918" i="2" s="1"/>
  <c r="O918" i="2"/>
  <c r="P918" i="2" s="1"/>
  <c r="X917" i="2"/>
  <c r="V917" i="2"/>
  <c r="T917" i="2"/>
  <c r="Q917" i="2"/>
  <c r="R917" i="2" s="1"/>
  <c r="O917" i="2"/>
  <c r="P917" i="2" s="1"/>
  <c r="X916" i="2"/>
  <c r="V916" i="2"/>
  <c r="T916" i="2"/>
  <c r="Q916" i="2"/>
  <c r="R916" i="2" s="1"/>
  <c r="O916" i="2"/>
  <c r="P916" i="2" s="1"/>
  <c r="X915" i="2"/>
  <c r="V915" i="2"/>
  <c r="T915" i="2"/>
  <c r="Q915" i="2"/>
  <c r="R915" i="2" s="1"/>
  <c r="O915" i="2"/>
  <c r="P915" i="2" s="1"/>
  <c r="X914" i="2"/>
  <c r="V914" i="2"/>
  <c r="T914" i="2"/>
  <c r="Q914" i="2"/>
  <c r="R914" i="2" s="1"/>
  <c r="O914" i="2"/>
  <c r="P914" i="2" s="1"/>
  <c r="X913" i="2"/>
  <c r="V913" i="2"/>
  <c r="T913" i="2"/>
  <c r="Q913" i="2"/>
  <c r="R913" i="2" s="1"/>
  <c r="O913" i="2"/>
  <c r="P913" i="2" s="1"/>
  <c r="X912" i="2"/>
  <c r="V912" i="2"/>
  <c r="T912" i="2"/>
  <c r="Q912" i="2"/>
  <c r="R912" i="2" s="1"/>
  <c r="O912" i="2"/>
  <c r="P912" i="2" s="1"/>
  <c r="X911" i="2"/>
  <c r="V911" i="2"/>
  <c r="T911" i="2"/>
  <c r="Q911" i="2"/>
  <c r="R911" i="2" s="1"/>
  <c r="O911" i="2"/>
  <c r="P911" i="2" s="1"/>
  <c r="X910" i="2"/>
  <c r="V910" i="2"/>
  <c r="T910" i="2"/>
  <c r="Q910" i="2"/>
  <c r="R910" i="2" s="1"/>
  <c r="O910" i="2"/>
  <c r="P910" i="2" s="1"/>
  <c r="X909" i="2"/>
  <c r="V909" i="2"/>
  <c r="T909" i="2"/>
  <c r="Q909" i="2"/>
  <c r="R909" i="2" s="1"/>
  <c r="O909" i="2"/>
  <c r="P909" i="2" s="1"/>
  <c r="X908" i="2"/>
  <c r="V908" i="2"/>
  <c r="T908" i="2"/>
  <c r="Q908" i="2"/>
  <c r="R908" i="2" s="1"/>
  <c r="O908" i="2"/>
  <c r="P908" i="2" s="1"/>
  <c r="X907" i="2"/>
  <c r="V907" i="2"/>
  <c r="T907" i="2"/>
  <c r="Q907" i="2"/>
  <c r="R907" i="2" s="1"/>
  <c r="O907" i="2"/>
  <c r="P907" i="2" s="1"/>
  <c r="X906" i="2"/>
  <c r="V906" i="2"/>
  <c r="T906" i="2"/>
  <c r="Q906" i="2"/>
  <c r="R906" i="2" s="1"/>
  <c r="O906" i="2"/>
  <c r="P906" i="2" s="1"/>
  <c r="X905" i="2"/>
  <c r="V905" i="2"/>
  <c r="T905" i="2"/>
  <c r="Q905" i="2"/>
  <c r="R905" i="2" s="1"/>
  <c r="O905" i="2"/>
  <c r="P905" i="2" s="1"/>
  <c r="X904" i="2"/>
  <c r="V904" i="2"/>
  <c r="T904" i="2"/>
  <c r="Q904" i="2"/>
  <c r="R904" i="2" s="1"/>
  <c r="O904" i="2"/>
  <c r="P904" i="2" s="1"/>
  <c r="X903" i="2"/>
  <c r="V903" i="2"/>
  <c r="T903" i="2"/>
  <c r="Q903" i="2"/>
  <c r="R903" i="2" s="1"/>
  <c r="O903" i="2"/>
  <c r="P903" i="2" s="1"/>
  <c r="X902" i="2"/>
  <c r="V902" i="2"/>
  <c r="T902" i="2"/>
  <c r="Q902" i="2"/>
  <c r="R902" i="2" s="1"/>
  <c r="O902" i="2"/>
  <c r="P902" i="2" s="1"/>
  <c r="X901" i="2"/>
  <c r="V901" i="2"/>
  <c r="T901" i="2"/>
  <c r="Q901" i="2"/>
  <c r="R901" i="2" s="1"/>
  <c r="O901" i="2"/>
  <c r="P901" i="2" s="1"/>
  <c r="X900" i="2"/>
  <c r="V900" i="2"/>
  <c r="T900" i="2"/>
  <c r="Q900" i="2"/>
  <c r="R900" i="2" s="1"/>
  <c r="O900" i="2"/>
  <c r="P900" i="2" s="1"/>
  <c r="X899" i="2"/>
  <c r="V899" i="2"/>
  <c r="T899" i="2"/>
  <c r="Q899" i="2"/>
  <c r="R899" i="2" s="1"/>
  <c r="O899" i="2"/>
  <c r="P899" i="2" s="1"/>
  <c r="X898" i="2"/>
  <c r="V898" i="2"/>
  <c r="T898" i="2"/>
  <c r="Q898" i="2"/>
  <c r="R898" i="2" s="1"/>
  <c r="O898" i="2"/>
  <c r="P898" i="2" s="1"/>
  <c r="X897" i="2"/>
  <c r="V897" i="2"/>
  <c r="T897" i="2"/>
  <c r="Q897" i="2"/>
  <c r="R897" i="2" s="1"/>
  <c r="O897" i="2"/>
  <c r="P897" i="2" s="1"/>
  <c r="X896" i="2"/>
  <c r="V896" i="2"/>
  <c r="T896" i="2"/>
  <c r="Q896" i="2"/>
  <c r="R896" i="2" s="1"/>
  <c r="O896" i="2"/>
  <c r="P896" i="2" s="1"/>
  <c r="X895" i="2"/>
  <c r="V895" i="2"/>
  <c r="T895" i="2"/>
  <c r="Q895" i="2"/>
  <c r="R895" i="2" s="1"/>
  <c r="O895" i="2"/>
  <c r="P895" i="2" s="1"/>
  <c r="X894" i="2"/>
  <c r="V894" i="2"/>
  <c r="T894" i="2"/>
  <c r="Q894" i="2"/>
  <c r="R894" i="2" s="1"/>
  <c r="O894" i="2"/>
  <c r="P894" i="2" s="1"/>
  <c r="X893" i="2"/>
  <c r="V893" i="2"/>
  <c r="T893" i="2"/>
  <c r="Q893" i="2"/>
  <c r="R893" i="2" s="1"/>
  <c r="O893" i="2"/>
  <c r="P893" i="2" s="1"/>
  <c r="X892" i="2"/>
  <c r="V892" i="2"/>
  <c r="T892" i="2"/>
  <c r="Q892" i="2"/>
  <c r="R892" i="2" s="1"/>
  <c r="O892" i="2"/>
  <c r="P892" i="2" s="1"/>
  <c r="X891" i="2"/>
  <c r="V891" i="2"/>
  <c r="T891" i="2"/>
  <c r="Q891" i="2"/>
  <c r="R891" i="2" s="1"/>
  <c r="O891" i="2"/>
  <c r="P891" i="2" s="1"/>
  <c r="X890" i="2"/>
  <c r="V890" i="2"/>
  <c r="T890" i="2"/>
  <c r="Q890" i="2"/>
  <c r="R890" i="2" s="1"/>
  <c r="O890" i="2"/>
  <c r="P890" i="2" s="1"/>
  <c r="X889" i="2"/>
  <c r="V889" i="2"/>
  <c r="T889" i="2"/>
  <c r="Q889" i="2"/>
  <c r="R889" i="2" s="1"/>
  <c r="O889" i="2"/>
  <c r="P889" i="2" s="1"/>
  <c r="X888" i="2"/>
  <c r="V888" i="2"/>
  <c r="T888" i="2"/>
  <c r="Q888" i="2"/>
  <c r="R888" i="2" s="1"/>
  <c r="O888" i="2"/>
  <c r="P888" i="2" s="1"/>
  <c r="X887" i="2"/>
  <c r="V887" i="2"/>
  <c r="T887" i="2"/>
  <c r="Q887" i="2"/>
  <c r="R887" i="2" s="1"/>
  <c r="O887" i="2"/>
  <c r="P887" i="2" s="1"/>
  <c r="X886" i="2"/>
  <c r="V886" i="2"/>
  <c r="T886" i="2"/>
  <c r="Q886" i="2"/>
  <c r="R886" i="2" s="1"/>
  <c r="O886" i="2"/>
  <c r="P886" i="2" s="1"/>
  <c r="X885" i="2"/>
  <c r="V885" i="2"/>
  <c r="T885" i="2"/>
  <c r="Q885" i="2"/>
  <c r="R885" i="2" s="1"/>
  <c r="O885" i="2"/>
  <c r="P885" i="2" s="1"/>
  <c r="X884" i="2"/>
  <c r="V884" i="2"/>
  <c r="T884" i="2"/>
  <c r="Q884" i="2"/>
  <c r="R884" i="2" s="1"/>
  <c r="O884" i="2"/>
  <c r="P884" i="2" s="1"/>
  <c r="X883" i="2"/>
  <c r="V883" i="2"/>
  <c r="T883" i="2"/>
  <c r="Q883" i="2"/>
  <c r="R883" i="2" s="1"/>
  <c r="O883" i="2"/>
  <c r="P883" i="2" s="1"/>
  <c r="X882" i="2"/>
  <c r="V882" i="2"/>
  <c r="T882" i="2"/>
  <c r="Q882" i="2"/>
  <c r="R882" i="2" s="1"/>
  <c r="O882" i="2"/>
  <c r="P882" i="2" s="1"/>
  <c r="X881" i="2"/>
  <c r="V881" i="2"/>
  <c r="T881" i="2"/>
  <c r="Q881" i="2"/>
  <c r="R881" i="2" s="1"/>
  <c r="O881" i="2"/>
  <c r="P881" i="2" s="1"/>
  <c r="X880" i="2"/>
  <c r="V880" i="2"/>
  <c r="T880" i="2"/>
  <c r="Q880" i="2"/>
  <c r="R880" i="2" s="1"/>
  <c r="O880" i="2"/>
  <c r="P880" i="2" s="1"/>
  <c r="X879" i="2"/>
  <c r="V879" i="2"/>
  <c r="T879" i="2"/>
  <c r="Q879" i="2"/>
  <c r="R879" i="2" s="1"/>
  <c r="O879" i="2"/>
  <c r="P879" i="2" s="1"/>
  <c r="X878" i="2"/>
  <c r="V878" i="2"/>
  <c r="T878" i="2"/>
  <c r="Q878" i="2"/>
  <c r="R878" i="2" s="1"/>
  <c r="O878" i="2"/>
  <c r="P878" i="2" s="1"/>
  <c r="X877" i="2"/>
  <c r="V877" i="2"/>
  <c r="T877" i="2"/>
  <c r="Q877" i="2"/>
  <c r="R877" i="2" s="1"/>
  <c r="O877" i="2"/>
  <c r="P877" i="2" s="1"/>
  <c r="X876" i="2"/>
  <c r="V876" i="2"/>
  <c r="T876" i="2"/>
  <c r="Q876" i="2"/>
  <c r="R876" i="2" s="1"/>
  <c r="O876" i="2"/>
  <c r="P876" i="2" s="1"/>
  <c r="X875" i="2"/>
  <c r="V875" i="2"/>
  <c r="T875" i="2"/>
  <c r="Q875" i="2"/>
  <c r="R875" i="2" s="1"/>
  <c r="O875" i="2"/>
  <c r="P875" i="2" s="1"/>
  <c r="X874" i="2"/>
  <c r="V874" i="2"/>
  <c r="T874" i="2"/>
  <c r="Q874" i="2"/>
  <c r="R874" i="2" s="1"/>
  <c r="O874" i="2"/>
  <c r="P874" i="2" s="1"/>
  <c r="X873" i="2"/>
  <c r="V873" i="2"/>
  <c r="T873" i="2"/>
  <c r="Q873" i="2"/>
  <c r="R873" i="2" s="1"/>
  <c r="O873" i="2"/>
  <c r="P873" i="2" s="1"/>
  <c r="X872" i="2"/>
  <c r="V872" i="2"/>
  <c r="T872" i="2"/>
  <c r="Q872" i="2"/>
  <c r="R872" i="2" s="1"/>
  <c r="O872" i="2"/>
  <c r="P872" i="2" s="1"/>
  <c r="X871" i="2"/>
  <c r="V871" i="2"/>
  <c r="T871" i="2"/>
  <c r="Q871" i="2"/>
  <c r="R871" i="2" s="1"/>
  <c r="O871" i="2"/>
  <c r="P871" i="2" s="1"/>
  <c r="X870" i="2"/>
  <c r="V870" i="2"/>
  <c r="T870" i="2"/>
  <c r="Q870" i="2"/>
  <c r="R870" i="2" s="1"/>
  <c r="O870" i="2"/>
  <c r="P870" i="2" s="1"/>
  <c r="X869" i="2"/>
  <c r="V869" i="2"/>
  <c r="T869" i="2"/>
  <c r="Q869" i="2"/>
  <c r="R869" i="2" s="1"/>
  <c r="O869" i="2"/>
  <c r="P869" i="2" s="1"/>
  <c r="X868" i="2"/>
  <c r="V868" i="2"/>
  <c r="T868" i="2"/>
  <c r="Q868" i="2"/>
  <c r="R868" i="2" s="1"/>
  <c r="O868" i="2"/>
  <c r="P868" i="2" s="1"/>
  <c r="X867" i="2"/>
  <c r="V867" i="2"/>
  <c r="T867" i="2"/>
  <c r="Q867" i="2"/>
  <c r="R867" i="2" s="1"/>
  <c r="O867" i="2"/>
  <c r="P867" i="2" s="1"/>
  <c r="X866" i="2"/>
  <c r="V866" i="2"/>
  <c r="T866" i="2"/>
  <c r="Q866" i="2"/>
  <c r="R866" i="2" s="1"/>
  <c r="O866" i="2"/>
  <c r="P866" i="2" s="1"/>
  <c r="X865" i="2"/>
  <c r="V865" i="2"/>
  <c r="T865" i="2"/>
  <c r="Q865" i="2"/>
  <c r="R865" i="2" s="1"/>
  <c r="O865" i="2"/>
  <c r="P865" i="2" s="1"/>
  <c r="X864" i="2"/>
  <c r="V864" i="2"/>
  <c r="T864" i="2"/>
  <c r="Q864" i="2"/>
  <c r="R864" i="2" s="1"/>
  <c r="O864" i="2"/>
  <c r="P864" i="2" s="1"/>
  <c r="X863" i="2"/>
  <c r="V863" i="2"/>
  <c r="T863" i="2"/>
  <c r="Q863" i="2"/>
  <c r="R863" i="2" s="1"/>
  <c r="O863" i="2"/>
  <c r="P863" i="2" s="1"/>
  <c r="X862" i="2"/>
  <c r="V862" i="2"/>
  <c r="T862" i="2"/>
  <c r="Q862" i="2"/>
  <c r="R862" i="2" s="1"/>
  <c r="O862" i="2"/>
  <c r="P862" i="2" s="1"/>
  <c r="X861" i="2"/>
  <c r="V861" i="2"/>
  <c r="T861" i="2"/>
  <c r="Q861" i="2"/>
  <c r="R861" i="2" s="1"/>
  <c r="O861" i="2"/>
  <c r="P861" i="2" s="1"/>
  <c r="X860" i="2"/>
  <c r="V860" i="2"/>
  <c r="T860" i="2"/>
  <c r="Q860" i="2"/>
  <c r="R860" i="2" s="1"/>
  <c r="O860" i="2"/>
  <c r="P860" i="2" s="1"/>
  <c r="X859" i="2"/>
  <c r="V859" i="2"/>
  <c r="T859" i="2"/>
  <c r="Q859" i="2"/>
  <c r="R859" i="2" s="1"/>
  <c r="O859" i="2"/>
  <c r="P859" i="2" s="1"/>
  <c r="X858" i="2"/>
  <c r="V858" i="2"/>
  <c r="T858" i="2"/>
  <c r="Q858" i="2"/>
  <c r="R858" i="2" s="1"/>
  <c r="O858" i="2"/>
  <c r="P858" i="2" s="1"/>
  <c r="X857" i="2"/>
  <c r="V857" i="2"/>
  <c r="T857" i="2"/>
  <c r="Q857" i="2"/>
  <c r="R857" i="2" s="1"/>
  <c r="O857" i="2"/>
  <c r="P857" i="2" s="1"/>
  <c r="X856" i="2"/>
  <c r="V856" i="2"/>
  <c r="T856" i="2"/>
  <c r="Q856" i="2"/>
  <c r="R856" i="2" s="1"/>
  <c r="O856" i="2"/>
  <c r="P856" i="2" s="1"/>
  <c r="X855" i="2"/>
  <c r="V855" i="2"/>
  <c r="T855" i="2"/>
  <c r="Q855" i="2"/>
  <c r="R855" i="2" s="1"/>
  <c r="O855" i="2"/>
  <c r="P855" i="2" s="1"/>
  <c r="X854" i="2"/>
  <c r="V854" i="2"/>
  <c r="T854" i="2"/>
  <c r="Q854" i="2"/>
  <c r="R854" i="2" s="1"/>
  <c r="O854" i="2"/>
  <c r="P854" i="2" s="1"/>
  <c r="X853" i="2"/>
  <c r="V853" i="2"/>
  <c r="T853" i="2"/>
  <c r="Q853" i="2"/>
  <c r="R853" i="2" s="1"/>
  <c r="O853" i="2"/>
  <c r="P853" i="2" s="1"/>
  <c r="X852" i="2"/>
  <c r="V852" i="2"/>
  <c r="T852" i="2"/>
  <c r="Q852" i="2"/>
  <c r="R852" i="2" s="1"/>
  <c r="O852" i="2"/>
  <c r="P852" i="2" s="1"/>
  <c r="X851" i="2"/>
  <c r="V851" i="2"/>
  <c r="T851" i="2"/>
  <c r="Q851" i="2"/>
  <c r="R851" i="2" s="1"/>
  <c r="O851" i="2"/>
  <c r="P851" i="2" s="1"/>
  <c r="X850" i="2"/>
  <c r="V850" i="2"/>
  <c r="T850" i="2"/>
  <c r="Q850" i="2"/>
  <c r="R850" i="2" s="1"/>
  <c r="O850" i="2"/>
  <c r="P850" i="2" s="1"/>
  <c r="X849" i="2"/>
  <c r="V849" i="2"/>
  <c r="T849" i="2"/>
  <c r="Q849" i="2"/>
  <c r="R849" i="2" s="1"/>
  <c r="O849" i="2"/>
  <c r="P849" i="2" s="1"/>
  <c r="X848" i="2"/>
  <c r="V848" i="2"/>
  <c r="T848" i="2"/>
  <c r="Q848" i="2"/>
  <c r="R848" i="2" s="1"/>
  <c r="O848" i="2"/>
  <c r="P848" i="2" s="1"/>
  <c r="X847" i="2"/>
  <c r="V847" i="2"/>
  <c r="T847" i="2"/>
  <c r="Q847" i="2"/>
  <c r="R847" i="2" s="1"/>
  <c r="O847" i="2"/>
  <c r="P847" i="2" s="1"/>
  <c r="X846" i="2"/>
  <c r="V846" i="2"/>
  <c r="T846" i="2"/>
  <c r="Q846" i="2"/>
  <c r="R846" i="2" s="1"/>
  <c r="O846" i="2"/>
  <c r="P846" i="2" s="1"/>
  <c r="X845" i="2"/>
  <c r="V845" i="2"/>
  <c r="T845" i="2"/>
  <c r="Q845" i="2"/>
  <c r="R845" i="2" s="1"/>
  <c r="O845" i="2"/>
  <c r="P845" i="2" s="1"/>
  <c r="X844" i="2"/>
  <c r="V844" i="2"/>
  <c r="T844" i="2"/>
  <c r="Q844" i="2"/>
  <c r="R844" i="2" s="1"/>
  <c r="O844" i="2"/>
  <c r="P844" i="2" s="1"/>
  <c r="X843" i="2"/>
  <c r="V843" i="2"/>
  <c r="T843" i="2"/>
  <c r="Q843" i="2"/>
  <c r="R843" i="2" s="1"/>
  <c r="O843" i="2"/>
  <c r="P843" i="2" s="1"/>
  <c r="X842" i="2"/>
  <c r="V842" i="2"/>
  <c r="T842" i="2"/>
  <c r="Q842" i="2"/>
  <c r="R842" i="2" s="1"/>
  <c r="O842" i="2"/>
  <c r="P842" i="2" s="1"/>
  <c r="X841" i="2"/>
  <c r="V841" i="2"/>
  <c r="T841" i="2"/>
  <c r="Q841" i="2"/>
  <c r="R841" i="2" s="1"/>
  <c r="O841" i="2"/>
  <c r="P841" i="2" s="1"/>
  <c r="X840" i="2"/>
  <c r="V840" i="2"/>
  <c r="T840" i="2"/>
  <c r="Q840" i="2"/>
  <c r="R840" i="2" s="1"/>
  <c r="O840" i="2"/>
  <c r="P840" i="2" s="1"/>
  <c r="X839" i="2"/>
  <c r="V839" i="2"/>
  <c r="T839" i="2"/>
  <c r="Q839" i="2"/>
  <c r="R839" i="2" s="1"/>
  <c r="O839" i="2"/>
  <c r="P839" i="2" s="1"/>
  <c r="X838" i="2"/>
  <c r="V838" i="2"/>
  <c r="T838" i="2"/>
  <c r="Q838" i="2"/>
  <c r="R838" i="2" s="1"/>
  <c r="O838" i="2"/>
  <c r="P838" i="2" s="1"/>
  <c r="X837" i="2"/>
  <c r="V837" i="2"/>
  <c r="T837" i="2"/>
  <c r="Q837" i="2"/>
  <c r="R837" i="2" s="1"/>
  <c r="O837" i="2"/>
  <c r="P837" i="2" s="1"/>
  <c r="X836" i="2"/>
  <c r="V836" i="2"/>
  <c r="T836" i="2"/>
  <c r="Q836" i="2"/>
  <c r="R836" i="2" s="1"/>
  <c r="O836" i="2"/>
  <c r="P836" i="2" s="1"/>
  <c r="X835" i="2"/>
  <c r="V835" i="2"/>
  <c r="T835" i="2"/>
  <c r="Q835" i="2"/>
  <c r="R835" i="2" s="1"/>
  <c r="O835" i="2"/>
  <c r="P835" i="2" s="1"/>
  <c r="X834" i="2"/>
  <c r="V834" i="2"/>
  <c r="T834" i="2"/>
  <c r="Q834" i="2"/>
  <c r="R834" i="2" s="1"/>
  <c r="O834" i="2"/>
  <c r="P834" i="2" s="1"/>
  <c r="X833" i="2"/>
  <c r="V833" i="2"/>
  <c r="T833" i="2"/>
  <c r="Q833" i="2"/>
  <c r="R833" i="2" s="1"/>
  <c r="O833" i="2"/>
  <c r="P833" i="2" s="1"/>
  <c r="X832" i="2"/>
  <c r="V832" i="2"/>
  <c r="T832" i="2"/>
  <c r="Q832" i="2"/>
  <c r="R832" i="2" s="1"/>
  <c r="O832" i="2"/>
  <c r="P832" i="2" s="1"/>
  <c r="X831" i="2"/>
  <c r="V831" i="2"/>
  <c r="T831" i="2"/>
  <c r="Q831" i="2"/>
  <c r="R831" i="2" s="1"/>
  <c r="O831" i="2"/>
  <c r="P831" i="2" s="1"/>
  <c r="X830" i="2"/>
  <c r="V830" i="2"/>
  <c r="T830" i="2"/>
  <c r="Q830" i="2"/>
  <c r="R830" i="2" s="1"/>
  <c r="O830" i="2"/>
  <c r="P830" i="2" s="1"/>
  <c r="X829" i="2"/>
  <c r="V829" i="2"/>
  <c r="T829" i="2"/>
  <c r="Q829" i="2"/>
  <c r="R829" i="2" s="1"/>
  <c r="O829" i="2"/>
  <c r="P829" i="2" s="1"/>
  <c r="X828" i="2"/>
  <c r="V828" i="2"/>
  <c r="T828" i="2"/>
  <c r="Q828" i="2"/>
  <c r="R828" i="2" s="1"/>
  <c r="O828" i="2"/>
  <c r="P828" i="2" s="1"/>
  <c r="X827" i="2"/>
  <c r="V827" i="2"/>
  <c r="T827" i="2"/>
  <c r="Q827" i="2"/>
  <c r="R827" i="2" s="1"/>
  <c r="O827" i="2"/>
  <c r="P827" i="2" s="1"/>
  <c r="X826" i="2"/>
  <c r="V826" i="2"/>
  <c r="T826" i="2"/>
  <c r="Q826" i="2"/>
  <c r="R826" i="2" s="1"/>
  <c r="O826" i="2"/>
  <c r="P826" i="2" s="1"/>
  <c r="X825" i="2"/>
  <c r="V825" i="2"/>
  <c r="T825" i="2"/>
  <c r="Q825" i="2"/>
  <c r="R825" i="2" s="1"/>
  <c r="O825" i="2"/>
  <c r="P825" i="2" s="1"/>
  <c r="X824" i="2"/>
  <c r="V824" i="2"/>
  <c r="T824" i="2"/>
  <c r="Q824" i="2"/>
  <c r="R824" i="2" s="1"/>
  <c r="O824" i="2"/>
  <c r="P824" i="2" s="1"/>
  <c r="X823" i="2"/>
  <c r="V823" i="2"/>
  <c r="T823" i="2"/>
  <c r="Q823" i="2"/>
  <c r="R823" i="2" s="1"/>
  <c r="O823" i="2"/>
  <c r="P823" i="2" s="1"/>
  <c r="X822" i="2"/>
  <c r="V822" i="2"/>
  <c r="T822" i="2"/>
  <c r="Q822" i="2"/>
  <c r="R822" i="2" s="1"/>
  <c r="O822" i="2"/>
  <c r="P822" i="2" s="1"/>
  <c r="X821" i="2"/>
  <c r="V821" i="2"/>
  <c r="T821" i="2"/>
  <c r="Q821" i="2"/>
  <c r="R821" i="2" s="1"/>
  <c r="O821" i="2"/>
  <c r="P821" i="2" s="1"/>
  <c r="X820" i="2"/>
  <c r="V820" i="2"/>
  <c r="T820" i="2"/>
  <c r="Q820" i="2"/>
  <c r="R820" i="2" s="1"/>
  <c r="O820" i="2"/>
  <c r="P820" i="2" s="1"/>
  <c r="X819" i="2"/>
  <c r="V819" i="2"/>
  <c r="T819" i="2"/>
  <c r="Q819" i="2"/>
  <c r="R819" i="2" s="1"/>
  <c r="O819" i="2"/>
  <c r="P819" i="2" s="1"/>
  <c r="X818" i="2"/>
  <c r="V818" i="2"/>
  <c r="T818" i="2"/>
  <c r="Q818" i="2"/>
  <c r="R818" i="2" s="1"/>
  <c r="O818" i="2"/>
  <c r="P818" i="2" s="1"/>
  <c r="X817" i="2"/>
  <c r="V817" i="2"/>
  <c r="T817" i="2"/>
  <c r="Q817" i="2"/>
  <c r="R817" i="2" s="1"/>
  <c r="O817" i="2"/>
  <c r="P817" i="2" s="1"/>
  <c r="X816" i="2"/>
  <c r="V816" i="2"/>
  <c r="T816" i="2"/>
  <c r="Q816" i="2"/>
  <c r="R816" i="2" s="1"/>
  <c r="O816" i="2"/>
  <c r="P816" i="2" s="1"/>
  <c r="X815" i="2"/>
  <c r="V815" i="2"/>
  <c r="T815" i="2"/>
  <c r="Q815" i="2"/>
  <c r="R815" i="2" s="1"/>
  <c r="O815" i="2"/>
  <c r="P815" i="2" s="1"/>
  <c r="X814" i="2"/>
  <c r="V814" i="2"/>
  <c r="T814" i="2"/>
  <c r="Q814" i="2"/>
  <c r="R814" i="2" s="1"/>
  <c r="O814" i="2"/>
  <c r="P814" i="2" s="1"/>
  <c r="X813" i="2"/>
  <c r="V813" i="2"/>
  <c r="T813" i="2"/>
  <c r="Q813" i="2"/>
  <c r="R813" i="2" s="1"/>
  <c r="O813" i="2"/>
  <c r="P813" i="2" s="1"/>
  <c r="X812" i="2"/>
  <c r="V812" i="2"/>
  <c r="T812" i="2"/>
  <c r="Q812" i="2"/>
  <c r="R812" i="2" s="1"/>
  <c r="O812" i="2"/>
  <c r="P812" i="2" s="1"/>
  <c r="X811" i="2"/>
  <c r="V811" i="2"/>
  <c r="T811" i="2"/>
  <c r="Q811" i="2"/>
  <c r="R811" i="2" s="1"/>
  <c r="O811" i="2"/>
  <c r="P811" i="2" s="1"/>
  <c r="X810" i="2"/>
  <c r="V810" i="2"/>
  <c r="T810" i="2"/>
  <c r="Q810" i="2"/>
  <c r="R810" i="2" s="1"/>
  <c r="O810" i="2"/>
  <c r="P810" i="2" s="1"/>
  <c r="X809" i="2"/>
  <c r="V809" i="2"/>
  <c r="T809" i="2"/>
  <c r="Q809" i="2"/>
  <c r="R809" i="2" s="1"/>
  <c r="O809" i="2"/>
  <c r="P809" i="2" s="1"/>
  <c r="X808" i="2"/>
  <c r="V808" i="2"/>
  <c r="T808" i="2"/>
  <c r="Q808" i="2"/>
  <c r="R808" i="2" s="1"/>
  <c r="O808" i="2"/>
  <c r="P808" i="2" s="1"/>
  <c r="X807" i="2"/>
  <c r="V807" i="2"/>
  <c r="T807" i="2"/>
  <c r="Q807" i="2"/>
  <c r="R807" i="2" s="1"/>
  <c r="O807" i="2"/>
  <c r="P807" i="2" s="1"/>
  <c r="X806" i="2"/>
  <c r="V806" i="2"/>
  <c r="T806" i="2"/>
  <c r="Q806" i="2"/>
  <c r="R806" i="2" s="1"/>
  <c r="O806" i="2"/>
  <c r="P806" i="2" s="1"/>
  <c r="X805" i="2"/>
  <c r="V805" i="2"/>
  <c r="T805" i="2"/>
  <c r="Q805" i="2"/>
  <c r="R805" i="2" s="1"/>
  <c r="O805" i="2"/>
  <c r="P805" i="2" s="1"/>
  <c r="X804" i="2"/>
  <c r="V804" i="2"/>
  <c r="T804" i="2"/>
  <c r="Q804" i="2"/>
  <c r="R804" i="2" s="1"/>
  <c r="O804" i="2"/>
  <c r="P804" i="2" s="1"/>
  <c r="X803" i="2"/>
  <c r="V803" i="2"/>
  <c r="T803" i="2"/>
  <c r="Q803" i="2"/>
  <c r="R803" i="2" s="1"/>
  <c r="O803" i="2"/>
  <c r="P803" i="2" s="1"/>
  <c r="X802" i="2"/>
  <c r="V802" i="2"/>
  <c r="T802" i="2"/>
  <c r="Q802" i="2"/>
  <c r="R802" i="2" s="1"/>
  <c r="O802" i="2"/>
  <c r="P802" i="2" s="1"/>
  <c r="X801" i="2"/>
  <c r="V801" i="2"/>
  <c r="T801" i="2"/>
  <c r="Q801" i="2"/>
  <c r="R801" i="2" s="1"/>
  <c r="O801" i="2"/>
  <c r="P801" i="2" s="1"/>
  <c r="X800" i="2"/>
  <c r="V800" i="2"/>
  <c r="T800" i="2"/>
  <c r="Q800" i="2"/>
  <c r="R800" i="2" s="1"/>
  <c r="O800" i="2"/>
  <c r="P800" i="2" s="1"/>
  <c r="X799" i="2"/>
  <c r="V799" i="2"/>
  <c r="T799" i="2"/>
  <c r="Q799" i="2"/>
  <c r="R799" i="2" s="1"/>
  <c r="O799" i="2"/>
  <c r="P799" i="2" s="1"/>
  <c r="X798" i="2"/>
  <c r="V798" i="2"/>
  <c r="T798" i="2"/>
  <c r="Q798" i="2"/>
  <c r="R798" i="2" s="1"/>
  <c r="O798" i="2"/>
  <c r="P798" i="2" s="1"/>
  <c r="X797" i="2"/>
  <c r="V797" i="2"/>
  <c r="T797" i="2"/>
  <c r="Q797" i="2"/>
  <c r="R797" i="2" s="1"/>
  <c r="O797" i="2"/>
  <c r="P797" i="2" s="1"/>
  <c r="X796" i="2"/>
  <c r="V796" i="2"/>
  <c r="T796" i="2"/>
  <c r="Q796" i="2"/>
  <c r="R796" i="2" s="1"/>
  <c r="O796" i="2"/>
  <c r="P796" i="2" s="1"/>
  <c r="X795" i="2"/>
  <c r="V795" i="2"/>
  <c r="T795" i="2"/>
  <c r="Q795" i="2"/>
  <c r="R795" i="2" s="1"/>
  <c r="O795" i="2"/>
  <c r="P795" i="2" s="1"/>
  <c r="X794" i="2"/>
  <c r="V794" i="2"/>
  <c r="T794" i="2"/>
  <c r="Q794" i="2"/>
  <c r="R794" i="2" s="1"/>
  <c r="O794" i="2"/>
  <c r="P794" i="2" s="1"/>
  <c r="X793" i="2"/>
  <c r="V793" i="2"/>
  <c r="T793" i="2"/>
  <c r="Q793" i="2"/>
  <c r="R793" i="2" s="1"/>
  <c r="O793" i="2"/>
  <c r="P793" i="2" s="1"/>
  <c r="X792" i="2"/>
  <c r="V792" i="2"/>
  <c r="T792" i="2"/>
  <c r="Q792" i="2"/>
  <c r="R792" i="2" s="1"/>
  <c r="O792" i="2"/>
  <c r="P792" i="2" s="1"/>
  <c r="X791" i="2"/>
  <c r="V791" i="2"/>
  <c r="T791" i="2"/>
  <c r="Q791" i="2"/>
  <c r="R791" i="2" s="1"/>
  <c r="O791" i="2"/>
  <c r="P791" i="2" s="1"/>
  <c r="X790" i="2"/>
  <c r="V790" i="2"/>
  <c r="T790" i="2"/>
  <c r="Q790" i="2"/>
  <c r="R790" i="2" s="1"/>
  <c r="O790" i="2"/>
  <c r="P790" i="2" s="1"/>
  <c r="X789" i="2"/>
  <c r="V789" i="2"/>
  <c r="T789" i="2"/>
  <c r="Q789" i="2"/>
  <c r="R789" i="2" s="1"/>
  <c r="O789" i="2"/>
  <c r="P789" i="2" s="1"/>
  <c r="X788" i="2"/>
  <c r="V788" i="2"/>
  <c r="T788" i="2"/>
  <c r="Q788" i="2"/>
  <c r="R788" i="2" s="1"/>
  <c r="O788" i="2"/>
  <c r="P788" i="2" s="1"/>
  <c r="X787" i="2"/>
  <c r="V787" i="2"/>
  <c r="T787" i="2"/>
  <c r="Q787" i="2"/>
  <c r="R787" i="2" s="1"/>
  <c r="O787" i="2"/>
  <c r="P787" i="2" s="1"/>
  <c r="X786" i="2"/>
  <c r="V786" i="2"/>
  <c r="T786" i="2"/>
  <c r="Q786" i="2"/>
  <c r="R786" i="2" s="1"/>
  <c r="O786" i="2"/>
  <c r="P786" i="2" s="1"/>
  <c r="X785" i="2"/>
  <c r="V785" i="2"/>
  <c r="T785" i="2"/>
  <c r="Q785" i="2"/>
  <c r="R785" i="2" s="1"/>
  <c r="O785" i="2"/>
  <c r="P785" i="2" s="1"/>
  <c r="X784" i="2"/>
  <c r="V784" i="2"/>
  <c r="T784" i="2"/>
  <c r="Q784" i="2"/>
  <c r="R784" i="2" s="1"/>
  <c r="O784" i="2"/>
  <c r="P784" i="2" s="1"/>
  <c r="X783" i="2"/>
  <c r="V783" i="2"/>
  <c r="T783" i="2"/>
  <c r="Q783" i="2"/>
  <c r="R783" i="2" s="1"/>
  <c r="O783" i="2"/>
  <c r="P783" i="2" s="1"/>
  <c r="X782" i="2"/>
  <c r="V782" i="2"/>
  <c r="T782" i="2"/>
  <c r="Q782" i="2"/>
  <c r="R782" i="2" s="1"/>
  <c r="O782" i="2"/>
  <c r="P782" i="2" s="1"/>
  <c r="X781" i="2"/>
  <c r="V781" i="2"/>
  <c r="T781" i="2"/>
  <c r="Q781" i="2"/>
  <c r="R781" i="2" s="1"/>
  <c r="O781" i="2"/>
  <c r="P781" i="2" s="1"/>
  <c r="X780" i="2"/>
  <c r="V780" i="2"/>
  <c r="T780" i="2"/>
  <c r="Q780" i="2"/>
  <c r="R780" i="2" s="1"/>
  <c r="O780" i="2"/>
  <c r="P780" i="2" s="1"/>
  <c r="X779" i="2"/>
  <c r="V779" i="2"/>
  <c r="T779" i="2"/>
  <c r="Q779" i="2"/>
  <c r="R779" i="2" s="1"/>
  <c r="O779" i="2"/>
  <c r="P779" i="2" s="1"/>
  <c r="X778" i="2"/>
  <c r="V778" i="2"/>
  <c r="T778" i="2"/>
  <c r="Q778" i="2"/>
  <c r="R778" i="2" s="1"/>
  <c r="O778" i="2"/>
  <c r="P778" i="2" s="1"/>
  <c r="X777" i="2"/>
  <c r="V777" i="2"/>
  <c r="T777" i="2"/>
  <c r="Q777" i="2"/>
  <c r="R777" i="2" s="1"/>
  <c r="O777" i="2"/>
  <c r="P777" i="2" s="1"/>
  <c r="X776" i="2"/>
  <c r="V776" i="2"/>
  <c r="T776" i="2"/>
  <c r="Q776" i="2"/>
  <c r="R776" i="2" s="1"/>
  <c r="O776" i="2"/>
  <c r="P776" i="2" s="1"/>
  <c r="X775" i="2"/>
  <c r="V775" i="2"/>
  <c r="T775" i="2"/>
  <c r="Q775" i="2"/>
  <c r="R775" i="2" s="1"/>
  <c r="O775" i="2"/>
  <c r="P775" i="2" s="1"/>
  <c r="X774" i="2"/>
  <c r="V774" i="2"/>
  <c r="T774" i="2"/>
  <c r="Q774" i="2"/>
  <c r="R774" i="2" s="1"/>
  <c r="O774" i="2"/>
  <c r="P774" i="2" s="1"/>
  <c r="X773" i="2"/>
  <c r="V773" i="2"/>
  <c r="T773" i="2"/>
  <c r="Q773" i="2"/>
  <c r="R773" i="2" s="1"/>
  <c r="O773" i="2"/>
  <c r="P773" i="2" s="1"/>
  <c r="X772" i="2"/>
  <c r="V772" i="2"/>
  <c r="T772" i="2"/>
  <c r="Q772" i="2"/>
  <c r="R772" i="2" s="1"/>
  <c r="O772" i="2"/>
  <c r="P772" i="2" s="1"/>
  <c r="X771" i="2"/>
  <c r="V771" i="2"/>
  <c r="T771" i="2"/>
  <c r="Q771" i="2"/>
  <c r="R771" i="2" s="1"/>
  <c r="O771" i="2"/>
  <c r="P771" i="2" s="1"/>
  <c r="X770" i="2"/>
  <c r="V770" i="2"/>
  <c r="T770" i="2"/>
  <c r="Q770" i="2"/>
  <c r="R770" i="2" s="1"/>
  <c r="O770" i="2"/>
  <c r="P770" i="2" s="1"/>
  <c r="X769" i="2"/>
  <c r="V769" i="2"/>
  <c r="T769" i="2"/>
  <c r="Q769" i="2"/>
  <c r="R769" i="2" s="1"/>
  <c r="O769" i="2"/>
  <c r="P769" i="2" s="1"/>
  <c r="X768" i="2"/>
  <c r="V768" i="2"/>
  <c r="T768" i="2"/>
  <c r="Q768" i="2"/>
  <c r="R768" i="2" s="1"/>
  <c r="O768" i="2"/>
  <c r="P768" i="2" s="1"/>
  <c r="X767" i="2"/>
  <c r="V767" i="2"/>
  <c r="T767" i="2"/>
  <c r="Q767" i="2"/>
  <c r="R767" i="2" s="1"/>
  <c r="O767" i="2"/>
  <c r="P767" i="2" s="1"/>
  <c r="X766" i="2"/>
  <c r="V766" i="2"/>
  <c r="T766" i="2"/>
  <c r="Q766" i="2"/>
  <c r="R766" i="2" s="1"/>
  <c r="O766" i="2"/>
  <c r="P766" i="2" s="1"/>
  <c r="X765" i="2"/>
  <c r="V765" i="2"/>
  <c r="T765" i="2"/>
  <c r="Q765" i="2"/>
  <c r="R765" i="2" s="1"/>
  <c r="O765" i="2"/>
  <c r="P765" i="2" s="1"/>
  <c r="X764" i="2"/>
  <c r="V764" i="2"/>
  <c r="T764" i="2"/>
  <c r="Q764" i="2"/>
  <c r="R764" i="2" s="1"/>
  <c r="O764" i="2"/>
  <c r="P764" i="2" s="1"/>
  <c r="X763" i="2"/>
  <c r="V763" i="2"/>
  <c r="T763" i="2"/>
  <c r="Q763" i="2"/>
  <c r="R763" i="2" s="1"/>
  <c r="O763" i="2"/>
  <c r="P763" i="2" s="1"/>
  <c r="X762" i="2"/>
  <c r="V762" i="2"/>
  <c r="T762" i="2"/>
  <c r="Q762" i="2"/>
  <c r="R762" i="2" s="1"/>
  <c r="O762" i="2"/>
  <c r="P762" i="2" s="1"/>
  <c r="X761" i="2"/>
  <c r="V761" i="2"/>
  <c r="T761" i="2"/>
  <c r="Q761" i="2"/>
  <c r="R761" i="2" s="1"/>
  <c r="O761" i="2"/>
  <c r="P761" i="2" s="1"/>
  <c r="X760" i="2"/>
  <c r="V760" i="2"/>
  <c r="T760" i="2"/>
  <c r="Q760" i="2"/>
  <c r="R760" i="2" s="1"/>
  <c r="O760" i="2"/>
  <c r="P760" i="2" s="1"/>
  <c r="X759" i="2"/>
  <c r="V759" i="2"/>
  <c r="T759" i="2"/>
  <c r="Q759" i="2"/>
  <c r="R759" i="2" s="1"/>
  <c r="O759" i="2"/>
  <c r="P759" i="2" s="1"/>
  <c r="X758" i="2"/>
  <c r="V758" i="2"/>
  <c r="T758" i="2"/>
  <c r="Q758" i="2"/>
  <c r="R758" i="2" s="1"/>
  <c r="O758" i="2"/>
  <c r="P758" i="2" s="1"/>
  <c r="X757" i="2"/>
  <c r="V757" i="2"/>
  <c r="T757" i="2"/>
  <c r="Q757" i="2"/>
  <c r="R757" i="2" s="1"/>
  <c r="O757" i="2"/>
  <c r="P757" i="2" s="1"/>
  <c r="X756" i="2"/>
  <c r="V756" i="2"/>
  <c r="T756" i="2"/>
  <c r="Q756" i="2"/>
  <c r="R756" i="2" s="1"/>
  <c r="O756" i="2"/>
  <c r="P756" i="2" s="1"/>
  <c r="X755" i="2"/>
  <c r="V755" i="2"/>
  <c r="T755" i="2"/>
  <c r="Q755" i="2"/>
  <c r="R755" i="2" s="1"/>
  <c r="O755" i="2"/>
  <c r="P755" i="2" s="1"/>
  <c r="X754" i="2"/>
  <c r="V754" i="2"/>
  <c r="T754" i="2"/>
  <c r="Q754" i="2"/>
  <c r="R754" i="2" s="1"/>
  <c r="O754" i="2"/>
  <c r="P754" i="2" s="1"/>
  <c r="X753" i="2"/>
  <c r="V753" i="2"/>
  <c r="T753" i="2"/>
  <c r="Q753" i="2"/>
  <c r="R753" i="2" s="1"/>
  <c r="O753" i="2"/>
  <c r="P753" i="2" s="1"/>
  <c r="X752" i="2"/>
  <c r="V752" i="2"/>
  <c r="T752" i="2"/>
  <c r="Q752" i="2"/>
  <c r="R752" i="2" s="1"/>
  <c r="O752" i="2"/>
  <c r="P752" i="2" s="1"/>
  <c r="X751" i="2"/>
  <c r="V751" i="2"/>
  <c r="T751" i="2"/>
  <c r="Q751" i="2"/>
  <c r="R751" i="2" s="1"/>
  <c r="O751" i="2"/>
  <c r="P751" i="2" s="1"/>
  <c r="X750" i="2"/>
  <c r="V750" i="2"/>
  <c r="T750" i="2"/>
  <c r="Q750" i="2"/>
  <c r="R750" i="2" s="1"/>
  <c r="O750" i="2"/>
  <c r="P750" i="2" s="1"/>
  <c r="X749" i="2"/>
  <c r="V749" i="2"/>
  <c r="T749" i="2"/>
  <c r="Q749" i="2"/>
  <c r="R749" i="2" s="1"/>
  <c r="O749" i="2"/>
  <c r="P749" i="2" s="1"/>
  <c r="X748" i="2"/>
  <c r="V748" i="2"/>
  <c r="T748" i="2"/>
  <c r="Q748" i="2"/>
  <c r="R748" i="2" s="1"/>
  <c r="O748" i="2"/>
  <c r="P748" i="2" s="1"/>
  <c r="X747" i="2"/>
  <c r="V747" i="2"/>
  <c r="T747" i="2"/>
  <c r="Q747" i="2"/>
  <c r="R747" i="2" s="1"/>
  <c r="O747" i="2"/>
  <c r="P747" i="2" s="1"/>
  <c r="X746" i="2"/>
  <c r="V746" i="2"/>
  <c r="T746" i="2"/>
  <c r="Q746" i="2"/>
  <c r="R746" i="2" s="1"/>
  <c r="O746" i="2"/>
  <c r="P746" i="2" s="1"/>
  <c r="X745" i="2"/>
  <c r="V745" i="2"/>
  <c r="T745" i="2"/>
  <c r="Q745" i="2"/>
  <c r="R745" i="2" s="1"/>
  <c r="O745" i="2"/>
  <c r="P745" i="2" s="1"/>
  <c r="X744" i="2"/>
  <c r="V744" i="2"/>
  <c r="T744" i="2"/>
  <c r="Q744" i="2"/>
  <c r="R744" i="2" s="1"/>
  <c r="O744" i="2"/>
  <c r="P744" i="2" s="1"/>
  <c r="X743" i="2"/>
  <c r="V743" i="2"/>
  <c r="T743" i="2"/>
  <c r="Q743" i="2"/>
  <c r="R743" i="2" s="1"/>
  <c r="O743" i="2"/>
  <c r="P743" i="2" s="1"/>
  <c r="X742" i="2"/>
  <c r="V742" i="2"/>
  <c r="T742" i="2"/>
  <c r="Q742" i="2"/>
  <c r="R742" i="2" s="1"/>
  <c r="O742" i="2"/>
  <c r="P742" i="2" s="1"/>
  <c r="X741" i="2"/>
  <c r="V741" i="2"/>
  <c r="T741" i="2"/>
  <c r="Q741" i="2"/>
  <c r="R741" i="2" s="1"/>
  <c r="O741" i="2"/>
  <c r="P741" i="2" s="1"/>
  <c r="X740" i="2"/>
  <c r="V740" i="2"/>
  <c r="T740" i="2"/>
  <c r="Q740" i="2"/>
  <c r="R740" i="2" s="1"/>
  <c r="O740" i="2"/>
  <c r="P740" i="2" s="1"/>
  <c r="X739" i="2"/>
  <c r="V739" i="2"/>
  <c r="T739" i="2"/>
  <c r="Q739" i="2"/>
  <c r="R739" i="2" s="1"/>
  <c r="O739" i="2"/>
  <c r="P739" i="2" s="1"/>
  <c r="X738" i="2"/>
  <c r="V738" i="2"/>
  <c r="T738" i="2"/>
  <c r="Q738" i="2"/>
  <c r="R738" i="2" s="1"/>
  <c r="O738" i="2"/>
  <c r="P738" i="2" s="1"/>
  <c r="X737" i="2"/>
  <c r="V737" i="2"/>
  <c r="T737" i="2"/>
  <c r="Q737" i="2"/>
  <c r="R737" i="2" s="1"/>
  <c r="O737" i="2"/>
  <c r="P737" i="2" s="1"/>
  <c r="X736" i="2"/>
  <c r="V736" i="2"/>
  <c r="T736" i="2"/>
  <c r="Q736" i="2"/>
  <c r="R736" i="2" s="1"/>
  <c r="O736" i="2"/>
  <c r="P736" i="2" s="1"/>
  <c r="X735" i="2"/>
  <c r="V735" i="2"/>
  <c r="T735" i="2"/>
  <c r="Q735" i="2"/>
  <c r="R735" i="2" s="1"/>
  <c r="O735" i="2"/>
  <c r="P735" i="2" s="1"/>
  <c r="X734" i="2"/>
  <c r="V734" i="2"/>
  <c r="T734" i="2"/>
  <c r="Q734" i="2"/>
  <c r="R734" i="2" s="1"/>
  <c r="O734" i="2"/>
  <c r="P734" i="2" s="1"/>
  <c r="X733" i="2"/>
  <c r="V733" i="2"/>
  <c r="T733" i="2"/>
  <c r="Q733" i="2"/>
  <c r="R733" i="2" s="1"/>
  <c r="O733" i="2"/>
  <c r="P733" i="2" s="1"/>
  <c r="X732" i="2"/>
  <c r="V732" i="2"/>
  <c r="T732" i="2"/>
  <c r="Q732" i="2"/>
  <c r="R732" i="2" s="1"/>
  <c r="O732" i="2"/>
  <c r="P732" i="2" s="1"/>
  <c r="X731" i="2"/>
  <c r="V731" i="2"/>
  <c r="T731" i="2"/>
  <c r="Q731" i="2"/>
  <c r="R731" i="2" s="1"/>
  <c r="O731" i="2"/>
  <c r="P731" i="2" s="1"/>
  <c r="X730" i="2"/>
  <c r="V730" i="2"/>
  <c r="T730" i="2"/>
  <c r="Q730" i="2"/>
  <c r="R730" i="2" s="1"/>
  <c r="O730" i="2"/>
  <c r="P730" i="2" s="1"/>
  <c r="X729" i="2"/>
  <c r="V729" i="2"/>
  <c r="T729" i="2"/>
  <c r="Q729" i="2"/>
  <c r="R729" i="2" s="1"/>
  <c r="O729" i="2"/>
  <c r="P729" i="2" s="1"/>
  <c r="X728" i="2"/>
  <c r="V728" i="2"/>
  <c r="T728" i="2"/>
  <c r="Q728" i="2"/>
  <c r="R728" i="2" s="1"/>
  <c r="O728" i="2"/>
  <c r="P728" i="2" s="1"/>
  <c r="X727" i="2"/>
  <c r="V727" i="2"/>
  <c r="T727" i="2"/>
  <c r="Q727" i="2"/>
  <c r="R727" i="2" s="1"/>
  <c r="O727" i="2"/>
  <c r="P727" i="2" s="1"/>
  <c r="X726" i="2"/>
  <c r="V726" i="2"/>
  <c r="T726" i="2"/>
  <c r="Q726" i="2"/>
  <c r="R726" i="2" s="1"/>
  <c r="O726" i="2"/>
  <c r="P726" i="2" s="1"/>
  <c r="X725" i="2"/>
  <c r="V725" i="2"/>
  <c r="T725" i="2"/>
  <c r="Q725" i="2"/>
  <c r="R725" i="2" s="1"/>
  <c r="O725" i="2"/>
  <c r="P725" i="2" s="1"/>
  <c r="X724" i="2"/>
  <c r="V724" i="2"/>
  <c r="T724" i="2"/>
  <c r="Q724" i="2"/>
  <c r="R724" i="2" s="1"/>
  <c r="O724" i="2"/>
  <c r="P724" i="2" s="1"/>
  <c r="X723" i="2"/>
  <c r="V723" i="2"/>
  <c r="T723" i="2"/>
  <c r="Q723" i="2"/>
  <c r="R723" i="2" s="1"/>
  <c r="O723" i="2"/>
  <c r="P723" i="2" s="1"/>
  <c r="X722" i="2"/>
  <c r="V722" i="2"/>
  <c r="T722" i="2"/>
  <c r="Q722" i="2"/>
  <c r="R722" i="2" s="1"/>
  <c r="O722" i="2"/>
  <c r="P722" i="2" s="1"/>
  <c r="X721" i="2"/>
  <c r="V721" i="2"/>
  <c r="T721" i="2"/>
  <c r="Q721" i="2"/>
  <c r="R721" i="2" s="1"/>
  <c r="O721" i="2"/>
  <c r="P721" i="2" s="1"/>
  <c r="X720" i="2"/>
  <c r="V720" i="2"/>
  <c r="T720" i="2"/>
  <c r="Q720" i="2"/>
  <c r="R720" i="2" s="1"/>
  <c r="O720" i="2"/>
  <c r="P720" i="2" s="1"/>
  <c r="X719" i="2"/>
  <c r="V719" i="2"/>
  <c r="T719" i="2"/>
  <c r="Q719" i="2"/>
  <c r="R719" i="2" s="1"/>
  <c r="O719" i="2"/>
  <c r="P719" i="2" s="1"/>
  <c r="X718" i="2"/>
  <c r="V718" i="2"/>
  <c r="T718" i="2"/>
  <c r="Q718" i="2"/>
  <c r="R718" i="2" s="1"/>
  <c r="O718" i="2"/>
  <c r="P718" i="2" s="1"/>
  <c r="X717" i="2"/>
  <c r="V717" i="2"/>
  <c r="T717" i="2"/>
  <c r="Q717" i="2"/>
  <c r="R717" i="2" s="1"/>
  <c r="O717" i="2"/>
  <c r="P717" i="2" s="1"/>
  <c r="X716" i="2"/>
  <c r="V716" i="2"/>
  <c r="T716" i="2"/>
  <c r="Q716" i="2"/>
  <c r="R716" i="2" s="1"/>
  <c r="O716" i="2"/>
  <c r="P716" i="2" s="1"/>
  <c r="X715" i="2"/>
  <c r="V715" i="2"/>
  <c r="T715" i="2"/>
  <c r="Q715" i="2"/>
  <c r="R715" i="2" s="1"/>
  <c r="O715" i="2"/>
  <c r="P715" i="2" s="1"/>
  <c r="X714" i="2"/>
  <c r="V714" i="2"/>
  <c r="T714" i="2"/>
  <c r="Q714" i="2"/>
  <c r="R714" i="2" s="1"/>
  <c r="O714" i="2"/>
  <c r="P714" i="2" s="1"/>
  <c r="X713" i="2"/>
  <c r="V713" i="2"/>
  <c r="T713" i="2"/>
  <c r="Q713" i="2"/>
  <c r="R713" i="2" s="1"/>
  <c r="O713" i="2"/>
  <c r="P713" i="2" s="1"/>
  <c r="X712" i="2"/>
  <c r="V712" i="2"/>
  <c r="T712" i="2"/>
  <c r="Q712" i="2"/>
  <c r="R712" i="2" s="1"/>
  <c r="O712" i="2"/>
  <c r="P712" i="2" s="1"/>
  <c r="X711" i="2"/>
  <c r="V711" i="2"/>
  <c r="T711" i="2"/>
  <c r="Q711" i="2"/>
  <c r="R711" i="2" s="1"/>
  <c r="O711" i="2"/>
  <c r="P711" i="2" s="1"/>
  <c r="X710" i="2"/>
  <c r="V710" i="2"/>
  <c r="T710" i="2"/>
  <c r="Q710" i="2"/>
  <c r="R710" i="2" s="1"/>
  <c r="O710" i="2"/>
  <c r="P710" i="2" s="1"/>
  <c r="X709" i="2"/>
  <c r="V709" i="2"/>
  <c r="T709" i="2"/>
  <c r="Q709" i="2"/>
  <c r="R709" i="2" s="1"/>
  <c r="O709" i="2"/>
  <c r="P709" i="2" s="1"/>
  <c r="X708" i="2"/>
  <c r="V708" i="2"/>
  <c r="T708" i="2"/>
  <c r="Q708" i="2"/>
  <c r="R708" i="2" s="1"/>
  <c r="O708" i="2"/>
  <c r="P708" i="2" s="1"/>
  <c r="X707" i="2"/>
  <c r="V707" i="2"/>
  <c r="T707" i="2"/>
  <c r="Q707" i="2"/>
  <c r="R707" i="2" s="1"/>
  <c r="O707" i="2"/>
  <c r="P707" i="2" s="1"/>
  <c r="X706" i="2"/>
  <c r="V706" i="2"/>
  <c r="T706" i="2"/>
  <c r="Q706" i="2"/>
  <c r="R706" i="2" s="1"/>
  <c r="O706" i="2"/>
  <c r="P706" i="2" s="1"/>
  <c r="X705" i="2"/>
  <c r="V705" i="2"/>
  <c r="T705" i="2"/>
  <c r="Q705" i="2"/>
  <c r="R705" i="2" s="1"/>
  <c r="O705" i="2"/>
  <c r="P705" i="2" s="1"/>
  <c r="X704" i="2"/>
  <c r="V704" i="2"/>
  <c r="T704" i="2"/>
  <c r="Q704" i="2"/>
  <c r="R704" i="2" s="1"/>
  <c r="O704" i="2"/>
  <c r="P704" i="2" s="1"/>
  <c r="X703" i="2"/>
  <c r="V703" i="2"/>
  <c r="T703" i="2"/>
  <c r="Q703" i="2"/>
  <c r="R703" i="2" s="1"/>
  <c r="O703" i="2"/>
  <c r="P703" i="2" s="1"/>
  <c r="X702" i="2"/>
  <c r="V702" i="2"/>
  <c r="T702" i="2"/>
  <c r="Q702" i="2"/>
  <c r="R702" i="2" s="1"/>
  <c r="O702" i="2"/>
  <c r="P702" i="2" s="1"/>
  <c r="X701" i="2"/>
  <c r="V701" i="2"/>
  <c r="T701" i="2"/>
  <c r="Q701" i="2"/>
  <c r="R701" i="2" s="1"/>
  <c r="O701" i="2"/>
  <c r="P701" i="2" s="1"/>
  <c r="X700" i="2"/>
  <c r="V700" i="2"/>
  <c r="T700" i="2"/>
  <c r="Q700" i="2"/>
  <c r="R700" i="2" s="1"/>
  <c r="O700" i="2"/>
  <c r="P700" i="2" s="1"/>
  <c r="X699" i="2"/>
  <c r="V699" i="2"/>
  <c r="T699" i="2"/>
  <c r="Q699" i="2"/>
  <c r="R699" i="2" s="1"/>
  <c r="O699" i="2"/>
  <c r="P699" i="2" s="1"/>
  <c r="X698" i="2"/>
  <c r="V698" i="2"/>
  <c r="T698" i="2"/>
  <c r="Q698" i="2"/>
  <c r="R698" i="2" s="1"/>
  <c r="O698" i="2"/>
  <c r="P698" i="2" s="1"/>
  <c r="X697" i="2"/>
  <c r="V697" i="2"/>
  <c r="T697" i="2"/>
  <c r="Q697" i="2"/>
  <c r="R697" i="2" s="1"/>
  <c r="O697" i="2"/>
  <c r="P697" i="2" s="1"/>
  <c r="X696" i="2"/>
  <c r="V696" i="2"/>
  <c r="T696" i="2"/>
  <c r="Q696" i="2"/>
  <c r="R696" i="2" s="1"/>
  <c r="O696" i="2"/>
  <c r="P696" i="2" s="1"/>
  <c r="X695" i="2"/>
  <c r="V695" i="2"/>
  <c r="T695" i="2"/>
  <c r="Q695" i="2"/>
  <c r="R695" i="2" s="1"/>
  <c r="O695" i="2"/>
  <c r="P695" i="2" s="1"/>
  <c r="X694" i="2"/>
  <c r="V694" i="2"/>
  <c r="T694" i="2"/>
  <c r="Q694" i="2"/>
  <c r="R694" i="2" s="1"/>
  <c r="O694" i="2"/>
  <c r="P694" i="2" s="1"/>
  <c r="X693" i="2"/>
  <c r="V693" i="2"/>
  <c r="T693" i="2"/>
  <c r="Q693" i="2"/>
  <c r="R693" i="2" s="1"/>
  <c r="O693" i="2"/>
  <c r="P693" i="2" s="1"/>
  <c r="X692" i="2"/>
  <c r="V692" i="2"/>
  <c r="T692" i="2"/>
  <c r="Q692" i="2"/>
  <c r="R692" i="2" s="1"/>
  <c r="O692" i="2"/>
  <c r="P692" i="2" s="1"/>
  <c r="X691" i="2"/>
  <c r="V691" i="2"/>
  <c r="T691" i="2"/>
  <c r="Q691" i="2"/>
  <c r="R691" i="2" s="1"/>
  <c r="O691" i="2"/>
  <c r="P691" i="2" s="1"/>
  <c r="X690" i="2"/>
  <c r="V690" i="2"/>
  <c r="T690" i="2"/>
  <c r="Q690" i="2"/>
  <c r="R690" i="2" s="1"/>
  <c r="O690" i="2"/>
  <c r="P690" i="2" s="1"/>
  <c r="X689" i="2"/>
  <c r="V689" i="2"/>
  <c r="T689" i="2"/>
  <c r="Q689" i="2"/>
  <c r="R689" i="2" s="1"/>
  <c r="O689" i="2"/>
  <c r="P689" i="2" s="1"/>
  <c r="X688" i="2"/>
  <c r="V688" i="2"/>
  <c r="T688" i="2"/>
  <c r="Q688" i="2"/>
  <c r="R688" i="2" s="1"/>
  <c r="O688" i="2"/>
  <c r="P688" i="2" s="1"/>
  <c r="X687" i="2"/>
  <c r="V687" i="2"/>
  <c r="T687" i="2"/>
  <c r="Q687" i="2"/>
  <c r="R687" i="2" s="1"/>
  <c r="O687" i="2"/>
  <c r="P687" i="2" s="1"/>
  <c r="X686" i="2"/>
  <c r="V686" i="2"/>
  <c r="T686" i="2"/>
  <c r="Q686" i="2"/>
  <c r="R686" i="2" s="1"/>
  <c r="O686" i="2"/>
  <c r="P686" i="2" s="1"/>
  <c r="X685" i="2"/>
  <c r="V685" i="2"/>
  <c r="T685" i="2"/>
  <c r="Q685" i="2"/>
  <c r="R685" i="2" s="1"/>
  <c r="O685" i="2"/>
  <c r="P685" i="2" s="1"/>
  <c r="X684" i="2"/>
  <c r="V684" i="2"/>
  <c r="T684" i="2"/>
  <c r="Q684" i="2"/>
  <c r="R684" i="2" s="1"/>
  <c r="O684" i="2"/>
  <c r="P684" i="2" s="1"/>
  <c r="X683" i="2"/>
  <c r="V683" i="2"/>
  <c r="T683" i="2"/>
  <c r="Q683" i="2"/>
  <c r="R683" i="2" s="1"/>
  <c r="O683" i="2"/>
  <c r="P683" i="2" s="1"/>
  <c r="X682" i="2"/>
  <c r="V682" i="2"/>
  <c r="T682" i="2"/>
  <c r="Q682" i="2"/>
  <c r="R682" i="2" s="1"/>
  <c r="O682" i="2"/>
  <c r="P682" i="2" s="1"/>
  <c r="X681" i="2"/>
  <c r="V681" i="2"/>
  <c r="T681" i="2"/>
  <c r="Q681" i="2"/>
  <c r="R681" i="2" s="1"/>
  <c r="O681" i="2"/>
  <c r="P681" i="2" s="1"/>
  <c r="X680" i="2"/>
  <c r="V680" i="2"/>
  <c r="T680" i="2"/>
  <c r="Q680" i="2"/>
  <c r="R680" i="2" s="1"/>
  <c r="O680" i="2"/>
  <c r="P680" i="2" s="1"/>
  <c r="X679" i="2"/>
  <c r="V679" i="2"/>
  <c r="T679" i="2"/>
  <c r="Q679" i="2"/>
  <c r="R679" i="2" s="1"/>
  <c r="O679" i="2"/>
  <c r="P679" i="2" s="1"/>
  <c r="X678" i="2"/>
  <c r="V678" i="2"/>
  <c r="T678" i="2"/>
  <c r="Q678" i="2"/>
  <c r="R678" i="2" s="1"/>
  <c r="O678" i="2"/>
  <c r="P678" i="2" s="1"/>
  <c r="X677" i="2"/>
  <c r="V677" i="2"/>
  <c r="T677" i="2"/>
  <c r="Q677" i="2"/>
  <c r="R677" i="2" s="1"/>
  <c r="O677" i="2"/>
  <c r="P677" i="2" s="1"/>
  <c r="X676" i="2"/>
  <c r="V676" i="2"/>
  <c r="T676" i="2"/>
  <c r="Q676" i="2"/>
  <c r="R676" i="2" s="1"/>
  <c r="O676" i="2"/>
  <c r="P676" i="2" s="1"/>
  <c r="X675" i="2"/>
  <c r="V675" i="2"/>
  <c r="T675" i="2"/>
  <c r="Q675" i="2"/>
  <c r="R675" i="2" s="1"/>
  <c r="O675" i="2"/>
  <c r="P675" i="2" s="1"/>
  <c r="X674" i="2"/>
  <c r="V674" i="2"/>
  <c r="T674" i="2"/>
  <c r="Q674" i="2"/>
  <c r="R674" i="2" s="1"/>
  <c r="O674" i="2"/>
  <c r="P674" i="2" s="1"/>
  <c r="X673" i="2"/>
  <c r="V673" i="2"/>
  <c r="T673" i="2"/>
  <c r="Q673" i="2"/>
  <c r="R673" i="2" s="1"/>
  <c r="O673" i="2"/>
  <c r="P673" i="2" s="1"/>
  <c r="X672" i="2"/>
  <c r="V672" i="2"/>
  <c r="T672" i="2"/>
  <c r="Q672" i="2"/>
  <c r="R672" i="2" s="1"/>
  <c r="O672" i="2"/>
  <c r="P672" i="2" s="1"/>
  <c r="X671" i="2"/>
  <c r="V671" i="2"/>
  <c r="T671" i="2"/>
  <c r="Q671" i="2"/>
  <c r="R671" i="2" s="1"/>
  <c r="O671" i="2"/>
  <c r="P671" i="2" s="1"/>
  <c r="X670" i="2"/>
  <c r="V670" i="2"/>
  <c r="T670" i="2"/>
  <c r="Q670" i="2"/>
  <c r="R670" i="2" s="1"/>
  <c r="O670" i="2"/>
  <c r="P670" i="2" s="1"/>
  <c r="X669" i="2"/>
  <c r="V669" i="2"/>
  <c r="T669" i="2"/>
  <c r="Q669" i="2"/>
  <c r="R669" i="2" s="1"/>
  <c r="O669" i="2"/>
  <c r="P669" i="2" s="1"/>
  <c r="X668" i="2"/>
  <c r="V668" i="2"/>
  <c r="T668" i="2"/>
  <c r="Q668" i="2"/>
  <c r="R668" i="2" s="1"/>
  <c r="O668" i="2"/>
  <c r="P668" i="2" s="1"/>
  <c r="X667" i="2"/>
  <c r="V667" i="2"/>
  <c r="T667" i="2"/>
  <c r="Q667" i="2"/>
  <c r="R667" i="2" s="1"/>
  <c r="O667" i="2"/>
  <c r="P667" i="2" s="1"/>
  <c r="X666" i="2"/>
  <c r="V666" i="2"/>
  <c r="T666" i="2"/>
  <c r="Q666" i="2"/>
  <c r="R666" i="2" s="1"/>
  <c r="O666" i="2"/>
  <c r="P666" i="2" s="1"/>
  <c r="X665" i="2"/>
  <c r="V665" i="2"/>
  <c r="T665" i="2"/>
  <c r="Q665" i="2"/>
  <c r="R665" i="2" s="1"/>
  <c r="O665" i="2"/>
  <c r="P665" i="2" s="1"/>
  <c r="X664" i="2"/>
  <c r="V664" i="2"/>
  <c r="T664" i="2"/>
  <c r="Q664" i="2"/>
  <c r="R664" i="2" s="1"/>
  <c r="O664" i="2"/>
  <c r="P664" i="2" s="1"/>
  <c r="X663" i="2"/>
  <c r="V663" i="2"/>
  <c r="T663" i="2"/>
  <c r="Q663" i="2"/>
  <c r="R663" i="2" s="1"/>
  <c r="O663" i="2"/>
  <c r="P663" i="2" s="1"/>
  <c r="X662" i="2"/>
  <c r="V662" i="2"/>
  <c r="T662" i="2"/>
  <c r="Q662" i="2"/>
  <c r="R662" i="2" s="1"/>
  <c r="O662" i="2"/>
  <c r="P662" i="2" s="1"/>
  <c r="X661" i="2"/>
  <c r="V661" i="2"/>
  <c r="T661" i="2"/>
  <c r="Q661" i="2"/>
  <c r="R661" i="2" s="1"/>
  <c r="O661" i="2"/>
  <c r="P661" i="2" s="1"/>
  <c r="X660" i="2"/>
  <c r="V660" i="2"/>
  <c r="T660" i="2"/>
  <c r="Q660" i="2"/>
  <c r="R660" i="2" s="1"/>
  <c r="O660" i="2"/>
  <c r="P660" i="2" s="1"/>
  <c r="X659" i="2"/>
  <c r="V659" i="2"/>
  <c r="T659" i="2"/>
  <c r="Q659" i="2"/>
  <c r="R659" i="2" s="1"/>
  <c r="O659" i="2"/>
  <c r="P659" i="2" s="1"/>
  <c r="X658" i="2"/>
  <c r="V658" i="2"/>
  <c r="T658" i="2"/>
  <c r="Q658" i="2"/>
  <c r="R658" i="2" s="1"/>
  <c r="O658" i="2"/>
  <c r="P658" i="2" s="1"/>
  <c r="X657" i="2"/>
  <c r="V657" i="2"/>
  <c r="T657" i="2"/>
  <c r="Q657" i="2"/>
  <c r="R657" i="2" s="1"/>
  <c r="O657" i="2"/>
  <c r="P657" i="2" s="1"/>
  <c r="X656" i="2"/>
  <c r="V656" i="2"/>
  <c r="T656" i="2"/>
  <c r="Q656" i="2"/>
  <c r="R656" i="2" s="1"/>
  <c r="O656" i="2"/>
  <c r="P656" i="2" s="1"/>
  <c r="X655" i="2"/>
  <c r="V655" i="2"/>
  <c r="T655" i="2"/>
  <c r="Q655" i="2"/>
  <c r="R655" i="2" s="1"/>
  <c r="O655" i="2"/>
  <c r="P655" i="2" s="1"/>
  <c r="X654" i="2"/>
  <c r="V654" i="2"/>
  <c r="T654" i="2"/>
  <c r="Q654" i="2"/>
  <c r="R654" i="2" s="1"/>
  <c r="O654" i="2"/>
  <c r="P654" i="2" s="1"/>
  <c r="X653" i="2"/>
  <c r="V653" i="2"/>
  <c r="T653" i="2"/>
  <c r="Q653" i="2"/>
  <c r="R653" i="2" s="1"/>
  <c r="O653" i="2"/>
  <c r="P653" i="2" s="1"/>
  <c r="X652" i="2"/>
  <c r="V652" i="2"/>
  <c r="T652" i="2"/>
  <c r="Q652" i="2"/>
  <c r="R652" i="2" s="1"/>
  <c r="O652" i="2"/>
  <c r="P652" i="2" s="1"/>
  <c r="X651" i="2"/>
  <c r="V651" i="2"/>
  <c r="T651" i="2"/>
  <c r="Q651" i="2"/>
  <c r="R651" i="2" s="1"/>
  <c r="O651" i="2"/>
  <c r="P651" i="2" s="1"/>
  <c r="X650" i="2"/>
  <c r="V650" i="2"/>
  <c r="T650" i="2"/>
  <c r="Q650" i="2"/>
  <c r="R650" i="2" s="1"/>
  <c r="O650" i="2"/>
  <c r="P650" i="2" s="1"/>
  <c r="X649" i="2"/>
  <c r="V649" i="2"/>
  <c r="T649" i="2"/>
  <c r="Q649" i="2"/>
  <c r="R649" i="2" s="1"/>
  <c r="O649" i="2"/>
  <c r="P649" i="2" s="1"/>
  <c r="X648" i="2"/>
  <c r="V648" i="2"/>
  <c r="T648" i="2"/>
  <c r="Q648" i="2"/>
  <c r="R648" i="2" s="1"/>
  <c r="O648" i="2"/>
  <c r="P648" i="2" s="1"/>
  <c r="X647" i="2"/>
  <c r="V647" i="2"/>
  <c r="T647" i="2"/>
  <c r="Q647" i="2"/>
  <c r="R647" i="2" s="1"/>
  <c r="O647" i="2"/>
  <c r="P647" i="2" s="1"/>
  <c r="X646" i="2"/>
  <c r="V646" i="2"/>
  <c r="T646" i="2"/>
  <c r="Q646" i="2"/>
  <c r="R646" i="2" s="1"/>
  <c r="O646" i="2"/>
  <c r="P646" i="2" s="1"/>
  <c r="X645" i="2"/>
  <c r="V645" i="2"/>
  <c r="T645" i="2"/>
  <c r="Q645" i="2"/>
  <c r="R645" i="2" s="1"/>
  <c r="O645" i="2"/>
  <c r="P645" i="2" s="1"/>
  <c r="X644" i="2"/>
  <c r="V644" i="2"/>
  <c r="T644" i="2"/>
  <c r="Q644" i="2"/>
  <c r="R644" i="2" s="1"/>
  <c r="O644" i="2"/>
  <c r="P644" i="2" s="1"/>
  <c r="X643" i="2"/>
  <c r="V643" i="2"/>
  <c r="T643" i="2"/>
  <c r="Q643" i="2"/>
  <c r="R643" i="2" s="1"/>
  <c r="O643" i="2"/>
  <c r="P643" i="2" s="1"/>
  <c r="X642" i="2"/>
  <c r="V642" i="2"/>
  <c r="T642" i="2"/>
  <c r="Q642" i="2"/>
  <c r="R642" i="2" s="1"/>
  <c r="O642" i="2"/>
  <c r="P642" i="2" s="1"/>
  <c r="X641" i="2"/>
  <c r="V641" i="2"/>
  <c r="T641" i="2"/>
  <c r="Q641" i="2"/>
  <c r="R641" i="2" s="1"/>
  <c r="O641" i="2"/>
  <c r="P641" i="2" s="1"/>
  <c r="X640" i="2"/>
  <c r="V640" i="2"/>
  <c r="T640" i="2"/>
  <c r="Q640" i="2"/>
  <c r="R640" i="2" s="1"/>
  <c r="O640" i="2"/>
  <c r="P640" i="2" s="1"/>
  <c r="X639" i="2"/>
  <c r="V639" i="2"/>
  <c r="T639" i="2"/>
  <c r="Q639" i="2"/>
  <c r="R639" i="2" s="1"/>
  <c r="O639" i="2"/>
  <c r="P639" i="2" s="1"/>
  <c r="X638" i="2"/>
  <c r="V638" i="2"/>
  <c r="T638" i="2"/>
  <c r="Q638" i="2"/>
  <c r="R638" i="2" s="1"/>
  <c r="O638" i="2"/>
  <c r="P638" i="2" s="1"/>
  <c r="X637" i="2"/>
  <c r="V637" i="2"/>
  <c r="T637" i="2"/>
  <c r="Q637" i="2"/>
  <c r="R637" i="2" s="1"/>
  <c r="O637" i="2"/>
  <c r="P637" i="2" s="1"/>
  <c r="X636" i="2"/>
  <c r="V636" i="2"/>
  <c r="T636" i="2"/>
  <c r="Q636" i="2"/>
  <c r="R636" i="2" s="1"/>
  <c r="O636" i="2"/>
  <c r="P636" i="2" s="1"/>
  <c r="X635" i="2"/>
  <c r="V635" i="2"/>
  <c r="T635" i="2"/>
  <c r="Q635" i="2"/>
  <c r="R635" i="2" s="1"/>
  <c r="O635" i="2"/>
  <c r="P635" i="2" s="1"/>
  <c r="X634" i="2"/>
  <c r="V634" i="2"/>
  <c r="T634" i="2"/>
  <c r="Q634" i="2"/>
  <c r="R634" i="2" s="1"/>
  <c r="O634" i="2"/>
  <c r="P634" i="2" s="1"/>
  <c r="X633" i="2"/>
  <c r="V633" i="2"/>
  <c r="T633" i="2"/>
  <c r="Q633" i="2"/>
  <c r="R633" i="2" s="1"/>
  <c r="O633" i="2"/>
  <c r="P633" i="2" s="1"/>
  <c r="X632" i="2"/>
  <c r="V632" i="2"/>
  <c r="T632" i="2"/>
  <c r="Q632" i="2"/>
  <c r="R632" i="2" s="1"/>
  <c r="O632" i="2"/>
  <c r="P632" i="2" s="1"/>
  <c r="X631" i="2"/>
  <c r="V631" i="2"/>
  <c r="T631" i="2"/>
  <c r="Q631" i="2"/>
  <c r="R631" i="2" s="1"/>
  <c r="O631" i="2"/>
  <c r="P631" i="2" s="1"/>
  <c r="X630" i="2"/>
  <c r="V630" i="2"/>
  <c r="T630" i="2"/>
  <c r="Q630" i="2"/>
  <c r="R630" i="2" s="1"/>
  <c r="O630" i="2"/>
  <c r="P630" i="2" s="1"/>
  <c r="X629" i="2"/>
  <c r="V629" i="2"/>
  <c r="T629" i="2"/>
  <c r="Q629" i="2"/>
  <c r="R629" i="2" s="1"/>
  <c r="O629" i="2"/>
  <c r="P629" i="2" s="1"/>
  <c r="X628" i="2"/>
  <c r="V628" i="2"/>
  <c r="T628" i="2"/>
  <c r="Q628" i="2"/>
  <c r="R628" i="2" s="1"/>
  <c r="O628" i="2"/>
  <c r="P628" i="2" s="1"/>
  <c r="X627" i="2"/>
  <c r="V627" i="2"/>
  <c r="T627" i="2"/>
  <c r="Q627" i="2"/>
  <c r="R627" i="2" s="1"/>
  <c r="O627" i="2"/>
  <c r="P627" i="2" s="1"/>
  <c r="X626" i="2"/>
  <c r="V626" i="2"/>
  <c r="T626" i="2"/>
  <c r="Q626" i="2"/>
  <c r="R626" i="2" s="1"/>
  <c r="O626" i="2"/>
  <c r="P626" i="2" s="1"/>
  <c r="X625" i="2"/>
  <c r="V625" i="2"/>
  <c r="T625" i="2"/>
  <c r="Q625" i="2"/>
  <c r="R625" i="2" s="1"/>
  <c r="O625" i="2"/>
  <c r="P625" i="2" s="1"/>
  <c r="X624" i="2"/>
  <c r="V624" i="2"/>
  <c r="T624" i="2"/>
  <c r="Q624" i="2"/>
  <c r="R624" i="2" s="1"/>
  <c r="O624" i="2"/>
  <c r="P624" i="2" s="1"/>
  <c r="X623" i="2"/>
  <c r="V623" i="2"/>
  <c r="T623" i="2"/>
  <c r="Q623" i="2"/>
  <c r="R623" i="2" s="1"/>
  <c r="O623" i="2"/>
  <c r="P623" i="2" s="1"/>
  <c r="X622" i="2"/>
  <c r="V622" i="2"/>
  <c r="T622" i="2"/>
  <c r="Q622" i="2"/>
  <c r="R622" i="2" s="1"/>
  <c r="O622" i="2"/>
  <c r="P622" i="2" s="1"/>
  <c r="X621" i="2"/>
  <c r="V621" i="2"/>
  <c r="T621" i="2"/>
  <c r="Q621" i="2"/>
  <c r="R621" i="2" s="1"/>
  <c r="O621" i="2"/>
  <c r="P621" i="2" s="1"/>
  <c r="X620" i="2"/>
  <c r="V620" i="2"/>
  <c r="T620" i="2"/>
  <c r="Q620" i="2"/>
  <c r="R620" i="2" s="1"/>
  <c r="O620" i="2"/>
  <c r="P620" i="2" s="1"/>
  <c r="X619" i="2"/>
  <c r="V619" i="2"/>
  <c r="T619" i="2"/>
  <c r="Q619" i="2"/>
  <c r="R619" i="2" s="1"/>
  <c r="O619" i="2"/>
  <c r="P619" i="2" s="1"/>
  <c r="X618" i="2"/>
  <c r="V618" i="2"/>
  <c r="T618" i="2"/>
  <c r="Q618" i="2"/>
  <c r="R618" i="2" s="1"/>
  <c r="O618" i="2"/>
  <c r="P618" i="2" s="1"/>
  <c r="X617" i="2"/>
  <c r="V617" i="2"/>
  <c r="T617" i="2"/>
  <c r="Q617" i="2"/>
  <c r="R617" i="2" s="1"/>
  <c r="O617" i="2"/>
  <c r="P617" i="2" s="1"/>
  <c r="X616" i="2"/>
  <c r="V616" i="2"/>
  <c r="T616" i="2"/>
  <c r="Q616" i="2"/>
  <c r="R616" i="2" s="1"/>
  <c r="O616" i="2"/>
  <c r="P616" i="2" s="1"/>
  <c r="X615" i="2"/>
  <c r="V615" i="2"/>
  <c r="T615" i="2"/>
  <c r="Q615" i="2"/>
  <c r="R615" i="2" s="1"/>
  <c r="O615" i="2"/>
  <c r="P615" i="2" s="1"/>
  <c r="X614" i="2"/>
  <c r="V614" i="2"/>
  <c r="T614" i="2"/>
  <c r="Q614" i="2"/>
  <c r="R614" i="2" s="1"/>
  <c r="O614" i="2"/>
  <c r="P614" i="2" s="1"/>
  <c r="X613" i="2"/>
  <c r="V613" i="2"/>
  <c r="T613" i="2"/>
  <c r="Q613" i="2"/>
  <c r="R613" i="2" s="1"/>
  <c r="O613" i="2"/>
  <c r="P613" i="2" s="1"/>
  <c r="X612" i="2"/>
  <c r="V612" i="2"/>
  <c r="T612" i="2"/>
  <c r="Q612" i="2"/>
  <c r="R612" i="2" s="1"/>
  <c r="O612" i="2"/>
  <c r="P612" i="2" s="1"/>
  <c r="X611" i="2"/>
  <c r="V611" i="2"/>
  <c r="T611" i="2"/>
  <c r="Q611" i="2"/>
  <c r="R611" i="2" s="1"/>
  <c r="O611" i="2"/>
  <c r="P611" i="2" s="1"/>
  <c r="X610" i="2"/>
  <c r="V610" i="2"/>
  <c r="T610" i="2"/>
  <c r="Q610" i="2"/>
  <c r="R610" i="2" s="1"/>
  <c r="O610" i="2"/>
  <c r="P610" i="2" s="1"/>
  <c r="X609" i="2"/>
  <c r="V609" i="2"/>
  <c r="T609" i="2"/>
  <c r="Q609" i="2"/>
  <c r="R609" i="2" s="1"/>
  <c r="O609" i="2"/>
  <c r="P609" i="2" s="1"/>
  <c r="X608" i="2"/>
  <c r="V608" i="2"/>
  <c r="T608" i="2"/>
  <c r="Q608" i="2"/>
  <c r="R608" i="2" s="1"/>
  <c r="O608" i="2"/>
  <c r="P608" i="2" s="1"/>
  <c r="X607" i="2"/>
  <c r="V607" i="2"/>
  <c r="T607" i="2"/>
  <c r="Q607" i="2"/>
  <c r="R607" i="2" s="1"/>
  <c r="O607" i="2"/>
  <c r="P607" i="2" s="1"/>
  <c r="X606" i="2"/>
  <c r="V606" i="2"/>
  <c r="T606" i="2"/>
  <c r="Q606" i="2"/>
  <c r="R606" i="2" s="1"/>
  <c r="O606" i="2"/>
  <c r="P606" i="2" s="1"/>
  <c r="X605" i="2"/>
  <c r="V605" i="2"/>
  <c r="T605" i="2"/>
  <c r="Q605" i="2"/>
  <c r="R605" i="2" s="1"/>
  <c r="O605" i="2"/>
  <c r="P605" i="2" s="1"/>
  <c r="X604" i="2"/>
  <c r="V604" i="2"/>
  <c r="T604" i="2"/>
  <c r="Q604" i="2"/>
  <c r="R604" i="2" s="1"/>
  <c r="O604" i="2"/>
  <c r="P604" i="2" s="1"/>
  <c r="X603" i="2"/>
  <c r="V603" i="2"/>
  <c r="T603" i="2"/>
  <c r="Q603" i="2"/>
  <c r="R603" i="2" s="1"/>
  <c r="O603" i="2"/>
  <c r="P603" i="2" s="1"/>
  <c r="X602" i="2"/>
  <c r="V602" i="2"/>
  <c r="T602" i="2"/>
  <c r="Q602" i="2"/>
  <c r="R602" i="2" s="1"/>
  <c r="O602" i="2"/>
  <c r="P602" i="2" s="1"/>
  <c r="X601" i="2"/>
  <c r="V601" i="2"/>
  <c r="T601" i="2"/>
  <c r="Q601" i="2"/>
  <c r="R601" i="2" s="1"/>
  <c r="O601" i="2"/>
  <c r="P601" i="2" s="1"/>
  <c r="X600" i="2"/>
  <c r="V600" i="2"/>
  <c r="T600" i="2"/>
  <c r="Q600" i="2"/>
  <c r="R600" i="2" s="1"/>
  <c r="O600" i="2"/>
  <c r="P600" i="2" s="1"/>
  <c r="X599" i="2"/>
  <c r="V599" i="2"/>
  <c r="T599" i="2"/>
  <c r="Q599" i="2"/>
  <c r="R599" i="2" s="1"/>
  <c r="O599" i="2"/>
  <c r="P599" i="2" s="1"/>
  <c r="X598" i="2"/>
  <c r="V598" i="2"/>
  <c r="T598" i="2"/>
  <c r="Q598" i="2"/>
  <c r="R598" i="2" s="1"/>
  <c r="O598" i="2"/>
  <c r="P598" i="2" s="1"/>
  <c r="X597" i="2"/>
  <c r="V597" i="2"/>
  <c r="T597" i="2"/>
  <c r="Q597" i="2"/>
  <c r="R597" i="2" s="1"/>
  <c r="O597" i="2"/>
  <c r="P597" i="2" s="1"/>
  <c r="X596" i="2"/>
  <c r="V596" i="2"/>
  <c r="T596" i="2"/>
  <c r="Q596" i="2"/>
  <c r="R596" i="2" s="1"/>
  <c r="O596" i="2"/>
  <c r="P596" i="2" s="1"/>
  <c r="X595" i="2"/>
  <c r="V595" i="2"/>
  <c r="T595" i="2"/>
  <c r="Q595" i="2"/>
  <c r="R595" i="2" s="1"/>
  <c r="O595" i="2"/>
  <c r="P595" i="2" s="1"/>
  <c r="X594" i="2"/>
  <c r="V594" i="2"/>
  <c r="T594" i="2"/>
  <c r="Q594" i="2"/>
  <c r="R594" i="2" s="1"/>
  <c r="O594" i="2"/>
  <c r="P594" i="2" s="1"/>
  <c r="X593" i="2"/>
  <c r="V593" i="2"/>
  <c r="T593" i="2"/>
  <c r="Q593" i="2"/>
  <c r="R593" i="2" s="1"/>
  <c r="O593" i="2"/>
  <c r="P593" i="2" s="1"/>
  <c r="X592" i="2"/>
  <c r="V592" i="2"/>
  <c r="T592" i="2"/>
  <c r="Q592" i="2"/>
  <c r="R592" i="2" s="1"/>
  <c r="O592" i="2"/>
  <c r="P592" i="2" s="1"/>
  <c r="X591" i="2"/>
  <c r="V591" i="2"/>
  <c r="T591" i="2"/>
  <c r="Q591" i="2"/>
  <c r="R591" i="2" s="1"/>
  <c r="O591" i="2"/>
  <c r="P591" i="2" s="1"/>
  <c r="X590" i="2"/>
  <c r="V590" i="2"/>
  <c r="T590" i="2"/>
  <c r="Q590" i="2"/>
  <c r="R590" i="2" s="1"/>
  <c r="O590" i="2"/>
  <c r="P590" i="2" s="1"/>
  <c r="X589" i="2"/>
  <c r="V589" i="2"/>
  <c r="T589" i="2"/>
  <c r="Q589" i="2"/>
  <c r="R589" i="2" s="1"/>
  <c r="O589" i="2"/>
  <c r="P589" i="2" s="1"/>
  <c r="X588" i="2"/>
  <c r="V588" i="2"/>
  <c r="T588" i="2"/>
  <c r="Q588" i="2"/>
  <c r="R588" i="2" s="1"/>
  <c r="O588" i="2"/>
  <c r="P588" i="2" s="1"/>
  <c r="X587" i="2"/>
  <c r="V587" i="2"/>
  <c r="T587" i="2"/>
  <c r="Q587" i="2"/>
  <c r="R587" i="2" s="1"/>
  <c r="O587" i="2"/>
  <c r="P587" i="2" s="1"/>
  <c r="X586" i="2"/>
  <c r="V586" i="2"/>
  <c r="T586" i="2"/>
  <c r="Q586" i="2"/>
  <c r="R586" i="2" s="1"/>
  <c r="O586" i="2"/>
  <c r="P586" i="2" s="1"/>
  <c r="X585" i="2"/>
  <c r="V585" i="2"/>
  <c r="T585" i="2"/>
  <c r="Q585" i="2"/>
  <c r="R585" i="2" s="1"/>
  <c r="O585" i="2"/>
  <c r="P585" i="2" s="1"/>
  <c r="X584" i="2"/>
  <c r="V584" i="2"/>
  <c r="T584" i="2"/>
  <c r="Q584" i="2"/>
  <c r="R584" i="2" s="1"/>
  <c r="O584" i="2"/>
  <c r="P584" i="2" s="1"/>
  <c r="X583" i="2"/>
  <c r="V583" i="2"/>
  <c r="T583" i="2"/>
  <c r="Q583" i="2"/>
  <c r="R583" i="2" s="1"/>
  <c r="O583" i="2"/>
  <c r="P583" i="2" s="1"/>
  <c r="X582" i="2"/>
  <c r="V582" i="2"/>
  <c r="T582" i="2"/>
  <c r="Q582" i="2"/>
  <c r="R582" i="2" s="1"/>
  <c r="O582" i="2"/>
  <c r="P582" i="2" s="1"/>
  <c r="X581" i="2"/>
  <c r="V581" i="2"/>
  <c r="T581" i="2"/>
  <c r="Q581" i="2"/>
  <c r="R581" i="2" s="1"/>
  <c r="O581" i="2"/>
  <c r="P581" i="2" s="1"/>
  <c r="X580" i="2"/>
  <c r="V580" i="2"/>
  <c r="T580" i="2"/>
  <c r="Q580" i="2"/>
  <c r="R580" i="2" s="1"/>
  <c r="O580" i="2"/>
  <c r="P580" i="2" s="1"/>
  <c r="X579" i="2"/>
  <c r="V579" i="2"/>
  <c r="T579" i="2"/>
  <c r="Q579" i="2"/>
  <c r="R579" i="2" s="1"/>
  <c r="O579" i="2"/>
  <c r="P579" i="2" s="1"/>
  <c r="X578" i="2"/>
  <c r="V578" i="2"/>
  <c r="T578" i="2"/>
  <c r="Q578" i="2"/>
  <c r="R578" i="2" s="1"/>
  <c r="O578" i="2"/>
  <c r="P578" i="2" s="1"/>
  <c r="X577" i="2"/>
  <c r="V577" i="2"/>
  <c r="T577" i="2"/>
  <c r="Q577" i="2"/>
  <c r="R577" i="2" s="1"/>
  <c r="O577" i="2"/>
  <c r="P577" i="2" s="1"/>
  <c r="X576" i="2"/>
  <c r="V576" i="2"/>
  <c r="T576" i="2"/>
  <c r="Q576" i="2"/>
  <c r="R576" i="2" s="1"/>
  <c r="O576" i="2"/>
  <c r="P576" i="2" s="1"/>
  <c r="X575" i="2"/>
  <c r="V575" i="2"/>
  <c r="T575" i="2"/>
  <c r="Q575" i="2"/>
  <c r="R575" i="2" s="1"/>
  <c r="O575" i="2"/>
  <c r="P575" i="2" s="1"/>
  <c r="X574" i="2"/>
  <c r="V574" i="2"/>
  <c r="T574" i="2"/>
  <c r="Q574" i="2"/>
  <c r="R574" i="2" s="1"/>
  <c r="O574" i="2"/>
  <c r="P574" i="2" s="1"/>
  <c r="X573" i="2"/>
  <c r="V573" i="2"/>
  <c r="T573" i="2"/>
  <c r="Q573" i="2"/>
  <c r="R573" i="2" s="1"/>
  <c r="O573" i="2"/>
  <c r="P573" i="2" s="1"/>
  <c r="X572" i="2"/>
  <c r="V572" i="2"/>
  <c r="T572" i="2"/>
  <c r="Q572" i="2"/>
  <c r="R572" i="2" s="1"/>
  <c r="O572" i="2"/>
  <c r="P572" i="2" s="1"/>
  <c r="X571" i="2"/>
  <c r="V571" i="2"/>
  <c r="T571" i="2"/>
  <c r="Q571" i="2"/>
  <c r="R571" i="2" s="1"/>
  <c r="O571" i="2"/>
  <c r="P571" i="2" s="1"/>
  <c r="X570" i="2"/>
  <c r="V570" i="2"/>
  <c r="T570" i="2"/>
  <c r="Q570" i="2"/>
  <c r="R570" i="2" s="1"/>
  <c r="O570" i="2"/>
  <c r="P570" i="2" s="1"/>
  <c r="X569" i="2"/>
  <c r="V569" i="2"/>
  <c r="T569" i="2"/>
  <c r="Q569" i="2"/>
  <c r="R569" i="2" s="1"/>
  <c r="O569" i="2"/>
  <c r="P569" i="2" s="1"/>
  <c r="X568" i="2"/>
  <c r="V568" i="2"/>
  <c r="T568" i="2"/>
  <c r="Q568" i="2"/>
  <c r="R568" i="2" s="1"/>
  <c r="O568" i="2"/>
  <c r="P568" i="2" s="1"/>
  <c r="X567" i="2"/>
  <c r="V567" i="2"/>
  <c r="T567" i="2"/>
  <c r="Q567" i="2"/>
  <c r="R567" i="2" s="1"/>
  <c r="O567" i="2"/>
  <c r="P567" i="2" s="1"/>
  <c r="X566" i="2"/>
  <c r="V566" i="2"/>
  <c r="T566" i="2"/>
  <c r="Q566" i="2"/>
  <c r="R566" i="2" s="1"/>
  <c r="O566" i="2"/>
  <c r="P566" i="2" s="1"/>
  <c r="X565" i="2"/>
  <c r="V565" i="2"/>
  <c r="T565" i="2"/>
  <c r="Q565" i="2"/>
  <c r="R565" i="2" s="1"/>
  <c r="O565" i="2"/>
  <c r="P565" i="2" s="1"/>
  <c r="X564" i="2"/>
  <c r="V564" i="2"/>
  <c r="T564" i="2"/>
  <c r="Q564" i="2"/>
  <c r="R564" i="2" s="1"/>
  <c r="O564" i="2"/>
  <c r="P564" i="2" s="1"/>
  <c r="X563" i="2"/>
  <c r="V563" i="2"/>
  <c r="T563" i="2"/>
  <c r="Q563" i="2"/>
  <c r="R563" i="2" s="1"/>
  <c r="O563" i="2"/>
  <c r="P563" i="2" s="1"/>
  <c r="X562" i="2"/>
  <c r="V562" i="2"/>
  <c r="T562" i="2"/>
  <c r="Q562" i="2"/>
  <c r="R562" i="2" s="1"/>
  <c r="O562" i="2"/>
  <c r="P562" i="2" s="1"/>
  <c r="X561" i="2"/>
  <c r="V561" i="2"/>
  <c r="T561" i="2"/>
  <c r="Q561" i="2"/>
  <c r="R561" i="2" s="1"/>
  <c r="O561" i="2"/>
  <c r="P561" i="2" s="1"/>
  <c r="X560" i="2"/>
  <c r="V560" i="2"/>
  <c r="T560" i="2"/>
  <c r="Q560" i="2"/>
  <c r="R560" i="2" s="1"/>
  <c r="O560" i="2"/>
  <c r="P560" i="2" s="1"/>
  <c r="X559" i="2"/>
  <c r="V559" i="2"/>
  <c r="T559" i="2"/>
  <c r="Q559" i="2"/>
  <c r="R559" i="2" s="1"/>
  <c r="O559" i="2"/>
  <c r="P559" i="2" s="1"/>
  <c r="X558" i="2"/>
  <c r="V558" i="2"/>
  <c r="T558" i="2"/>
  <c r="Q558" i="2"/>
  <c r="R558" i="2" s="1"/>
  <c r="O558" i="2"/>
  <c r="P558" i="2" s="1"/>
  <c r="X557" i="2"/>
  <c r="V557" i="2"/>
  <c r="T557" i="2"/>
  <c r="Q557" i="2"/>
  <c r="R557" i="2" s="1"/>
  <c r="O557" i="2"/>
  <c r="P557" i="2" s="1"/>
  <c r="X556" i="2"/>
  <c r="V556" i="2"/>
  <c r="T556" i="2"/>
  <c r="Q556" i="2"/>
  <c r="R556" i="2" s="1"/>
  <c r="O556" i="2"/>
  <c r="P556" i="2" s="1"/>
  <c r="X555" i="2"/>
  <c r="V555" i="2"/>
  <c r="T555" i="2"/>
  <c r="Q555" i="2"/>
  <c r="R555" i="2" s="1"/>
  <c r="O555" i="2"/>
  <c r="P555" i="2" s="1"/>
  <c r="X554" i="2"/>
  <c r="V554" i="2"/>
  <c r="T554" i="2"/>
  <c r="Q554" i="2"/>
  <c r="R554" i="2" s="1"/>
  <c r="O554" i="2"/>
  <c r="P554" i="2" s="1"/>
  <c r="X553" i="2"/>
  <c r="V553" i="2"/>
  <c r="T553" i="2"/>
  <c r="Q553" i="2"/>
  <c r="R553" i="2" s="1"/>
  <c r="O553" i="2"/>
  <c r="P553" i="2" s="1"/>
  <c r="X552" i="2"/>
  <c r="V552" i="2"/>
  <c r="T552" i="2"/>
  <c r="Q552" i="2"/>
  <c r="R552" i="2" s="1"/>
  <c r="O552" i="2"/>
  <c r="P552" i="2" s="1"/>
  <c r="X551" i="2"/>
  <c r="V551" i="2"/>
  <c r="T551" i="2"/>
  <c r="Q551" i="2"/>
  <c r="R551" i="2" s="1"/>
  <c r="O551" i="2"/>
  <c r="P551" i="2" s="1"/>
  <c r="X550" i="2"/>
  <c r="V550" i="2"/>
  <c r="T550" i="2"/>
  <c r="Q550" i="2"/>
  <c r="R550" i="2" s="1"/>
  <c r="O550" i="2"/>
  <c r="P550" i="2" s="1"/>
  <c r="X549" i="2"/>
  <c r="V549" i="2"/>
  <c r="T549" i="2"/>
  <c r="Q549" i="2"/>
  <c r="R549" i="2" s="1"/>
  <c r="O549" i="2"/>
  <c r="P549" i="2" s="1"/>
  <c r="X548" i="2"/>
  <c r="V548" i="2"/>
  <c r="T548" i="2"/>
  <c r="Q548" i="2"/>
  <c r="R548" i="2" s="1"/>
  <c r="O548" i="2"/>
  <c r="P548" i="2" s="1"/>
  <c r="X547" i="2"/>
  <c r="V547" i="2"/>
  <c r="T547" i="2"/>
  <c r="Q547" i="2"/>
  <c r="R547" i="2" s="1"/>
  <c r="O547" i="2"/>
  <c r="P547" i="2" s="1"/>
  <c r="X546" i="2"/>
  <c r="V546" i="2"/>
  <c r="T546" i="2"/>
  <c r="Q546" i="2"/>
  <c r="R546" i="2" s="1"/>
  <c r="O546" i="2"/>
  <c r="P546" i="2" s="1"/>
  <c r="X545" i="2"/>
  <c r="V545" i="2"/>
  <c r="T545" i="2"/>
  <c r="Q545" i="2"/>
  <c r="R545" i="2" s="1"/>
  <c r="O545" i="2"/>
  <c r="P545" i="2" s="1"/>
  <c r="X544" i="2"/>
  <c r="V544" i="2"/>
  <c r="T544" i="2"/>
  <c r="Q544" i="2"/>
  <c r="R544" i="2" s="1"/>
  <c r="O544" i="2"/>
  <c r="P544" i="2" s="1"/>
  <c r="X543" i="2"/>
  <c r="V543" i="2"/>
  <c r="T543" i="2"/>
  <c r="Q543" i="2"/>
  <c r="R543" i="2" s="1"/>
  <c r="O543" i="2"/>
  <c r="P543" i="2" s="1"/>
  <c r="X542" i="2"/>
  <c r="V542" i="2"/>
  <c r="T542" i="2"/>
  <c r="Q542" i="2"/>
  <c r="R542" i="2" s="1"/>
  <c r="O542" i="2"/>
  <c r="P542" i="2" s="1"/>
  <c r="X541" i="2"/>
  <c r="V541" i="2"/>
  <c r="T541" i="2"/>
  <c r="Q541" i="2"/>
  <c r="R541" i="2" s="1"/>
  <c r="O541" i="2"/>
  <c r="P541" i="2" s="1"/>
  <c r="X540" i="2"/>
  <c r="V540" i="2"/>
  <c r="T540" i="2"/>
  <c r="Q540" i="2"/>
  <c r="R540" i="2" s="1"/>
  <c r="O540" i="2"/>
  <c r="P540" i="2" s="1"/>
  <c r="X539" i="2"/>
  <c r="V539" i="2"/>
  <c r="T539" i="2"/>
  <c r="Q539" i="2"/>
  <c r="R539" i="2" s="1"/>
  <c r="O539" i="2"/>
  <c r="P539" i="2" s="1"/>
  <c r="X538" i="2"/>
  <c r="V538" i="2"/>
  <c r="T538" i="2"/>
  <c r="Q538" i="2"/>
  <c r="R538" i="2" s="1"/>
  <c r="O538" i="2"/>
  <c r="P538" i="2" s="1"/>
  <c r="X537" i="2"/>
  <c r="V537" i="2"/>
  <c r="T537" i="2"/>
  <c r="Q537" i="2"/>
  <c r="R537" i="2" s="1"/>
  <c r="O537" i="2"/>
  <c r="P537" i="2" s="1"/>
  <c r="X536" i="2"/>
  <c r="V536" i="2"/>
  <c r="T536" i="2"/>
  <c r="Q536" i="2"/>
  <c r="R536" i="2" s="1"/>
  <c r="O536" i="2"/>
  <c r="P536" i="2" s="1"/>
  <c r="X535" i="2"/>
  <c r="V535" i="2"/>
  <c r="T535" i="2"/>
  <c r="Q535" i="2"/>
  <c r="R535" i="2" s="1"/>
  <c r="O535" i="2"/>
  <c r="P535" i="2" s="1"/>
  <c r="X534" i="2"/>
  <c r="V534" i="2"/>
  <c r="T534" i="2"/>
  <c r="Q534" i="2"/>
  <c r="R534" i="2" s="1"/>
  <c r="O534" i="2"/>
  <c r="P534" i="2" s="1"/>
  <c r="X533" i="2"/>
  <c r="V533" i="2"/>
  <c r="T533" i="2"/>
  <c r="Q533" i="2"/>
  <c r="R533" i="2" s="1"/>
  <c r="O533" i="2"/>
  <c r="P533" i="2" s="1"/>
  <c r="X532" i="2"/>
  <c r="V532" i="2"/>
  <c r="T532" i="2"/>
  <c r="Q532" i="2"/>
  <c r="R532" i="2" s="1"/>
  <c r="O532" i="2"/>
  <c r="P532" i="2" s="1"/>
  <c r="X531" i="2"/>
  <c r="V531" i="2"/>
  <c r="T531" i="2"/>
  <c r="Q531" i="2"/>
  <c r="R531" i="2" s="1"/>
  <c r="O531" i="2"/>
  <c r="P531" i="2" s="1"/>
  <c r="X530" i="2"/>
  <c r="V530" i="2"/>
  <c r="T530" i="2"/>
  <c r="Q530" i="2"/>
  <c r="R530" i="2" s="1"/>
  <c r="O530" i="2"/>
  <c r="P530" i="2" s="1"/>
  <c r="X529" i="2"/>
  <c r="V529" i="2"/>
  <c r="T529" i="2"/>
  <c r="Q529" i="2"/>
  <c r="R529" i="2" s="1"/>
  <c r="O529" i="2"/>
  <c r="P529" i="2" s="1"/>
  <c r="X528" i="2"/>
  <c r="V528" i="2"/>
  <c r="T528" i="2"/>
  <c r="Q528" i="2"/>
  <c r="R528" i="2" s="1"/>
  <c r="O528" i="2"/>
  <c r="P528" i="2" s="1"/>
  <c r="X527" i="2"/>
  <c r="V527" i="2"/>
  <c r="T527" i="2"/>
  <c r="Q527" i="2"/>
  <c r="R527" i="2" s="1"/>
  <c r="O527" i="2"/>
  <c r="P527" i="2" s="1"/>
  <c r="X526" i="2"/>
  <c r="V526" i="2"/>
  <c r="T526" i="2"/>
  <c r="Q526" i="2"/>
  <c r="R526" i="2" s="1"/>
  <c r="O526" i="2"/>
  <c r="P526" i="2" s="1"/>
  <c r="X525" i="2"/>
  <c r="V525" i="2"/>
  <c r="T525" i="2"/>
  <c r="Q525" i="2"/>
  <c r="R525" i="2" s="1"/>
  <c r="O525" i="2"/>
  <c r="P525" i="2" s="1"/>
  <c r="X524" i="2"/>
  <c r="V524" i="2"/>
  <c r="T524" i="2"/>
  <c r="Q524" i="2"/>
  <c r="R524" i="2" s="1"/>
  <c r="O524" i="2"/>
  <c r="P524" i="2" s="1"/>
  <c r="X523" i="2"/>
  <c r="V523" i="2"/>
  <c r="T523" i="2"/>
  <c r="Q523" i="2"/>
  <c r="R523" i="2" s="1"/>
  <c r="O523" i="2"/>
  <c r="P523" i="2" s="1"/>
  <c r="X522" i="2"/>
  <c r="V522" i="2"/>
  <c r="T522" i="2"/>
  <c r="Q522" i="2"/>
  <c r="R522" i="2" s="1"/>
  <c r="O522" i="2"/>
  <c r="P522" i="2" s="1"/>
  <c r="X521" i="2"/>
  <c r="V521" i="2"/>
  <c r="T521" i="2"/>
  <c r="Q521" i="2"/>
  <c r="R521" i="2" s="1"/>
  <c r="O521" i="2"/>
  <c r="P521" i="2" s="1"/>
  <c r="X520" i="2"/>
  <c r="V520" i="2"/>
  <c r="T520" i="2"/>
  <c r="Q520" i="2"/>
  <c r="R520" i="2" s="1"/>
  <c r="O520" i="2"/>
  <c r="P520" i="2" s="1"/>
  <c r="X519" i="2"/>
  <c r="V519" i="2"/>
  <c r="T519" i="2"/>
  <c r="Q519" i="2"/>
  <c r="R519" i="2" s="1"/>
  <c r="O519" i="2"/>
  <c r="P519" i="2" s="1"/>
  <c r="X518" i="2"/>
  <c r="V518" i="2"/>
  <c r="T518" i="2"/>
  <c r="Q518" i="2"/>
  <c r="R518" i="2" s="1"/>
  <c r="O518" i="2"/>
  <c r="P518" i="2" s="1"/>
  <c r="X517" i="2"/>
  <c r="V517" i="2"/>
  <c r="T517" i="2"/>
  <c r="Q517" i="2"/>
  <c r="R517" i="2" s="1"/>
  <c r="O517" i="2"/>
  <c r="P517" i="2" s="1"/>
  <c r="X516" i="2"/>
  <c r="V516" i="2"/>
  <c r="T516" i="2"/>
  <c r="Q516" i="2"/>
  <c r="R516" i="2" s="1"/>
  <c r="O516" i="2"/>
  <c r="P516" i="2" s="1"/>
  <c r="X515" i="2"/>
  <c r="V515" i="2"/>
  <c r="T515" i="2"/>
  <c r="Q515" i="2"/>
  <c r="R515" i="2" s="1"/>
  <c r="O515" i="2"/>
  <c r="P515" i="2" s="1"/>
  <c r="X514" i="2"/>
  <c r="V514" i="2"/>
  <c r="T514" i="2"/>
  <c r="Q514" i="2"/>
  <c r="R514" i="2" s="1"/>
  <c r="O514" i="2"/>
  <c r="P514" i="2" s="1"/>
  <c r="X513" i="2"/>
  <c r="V513" i="2"/>
  <c r="T513" i="2"/>
  <c r="Q513" i="2"/>
  <c r="R513" i="2" s="1"/>
  <c r="O513" i="2"/>
  <c r="P513" i="2" s="1"/>
  <c r="X512" i="2"/>
  <c r="V512" i="2"/>
  <c r="T512" i="2"/>
  <c r="Q512" i="2"/>
  <c r="R512" i="2" s="1"/>
  <c r="O512" i="2"/>
  <c r="P512" i="2" s="1"/>
  <c r="X511" i="2"/>
  <c r="V511" i="2"/>
  <c r="T511" i="2"/>
  <c r="Q511" i="2"/>
  <c r="R511" i="2" s="1"/>
  <c r="O511" i="2"/>
  <c r="P511" i="2" s="1"/>
  <c r="X510" i="2"/>
  <c r="V510" i="2"/>
  <c r="T510" i="2"/>
  <c r="Q510" i="2"/>
  <c r="R510" i="2" s="1"/>
  <c r="O510" i="2"/>
  <c r="P510" i="2" s="1"/>
  <c r="X509" i="2"/>
  <c r="V509" i="2"/>
  <c r="T509" i="2"/>
  <c r="Q509" i="2"/>
  <c r="R509" i="2" s="1"/>
  <c r="O509" i="2"/>
  <c r="P509" i="2" s="1"/>
  <c r="X508" i="2"/>
  <c r="V508" i="2"/>
  <c r="T508" i="2"/>
  <c r="Q508" i="2"/>
  <c r="R508" i="2" s="1"/>
  <c r="O508" i="2"/>
  <c r="P508" i="2" s="1"/>
  <c r="X507" i="2"/>
  <c r="V507" i="2"/>
  <c r="T507" i="2"/>
  <c r="Q507" i="2"/>
  <c r="R507" i="2" s="1"/>
  <c r="O507" i="2"/>
  <c r="P507" i="2" s="1"/>
  <c r="X506" i="2"/>
  <c r="V506" i="2"/>
  <c r="T506" i="2"/>
  <c r="Q506" i="2"/>
  <c r="R506" i="2" s="1"/>
  <c r="O506" i="2"/>
  <c r="P506" i="2" s="1"/>
  <c r="X505" i="2"/>
  <c r="V505" i="2"/>
  <c r="T505" i="2"/>
  <c r="Q505" i="2"/>
  <c r="R505" i="2" s="1"/>
  <c r="O505" i="2"/>
  <c r="P505" i="2" s="1"/>
  <c r="X504" i="2"/>
  <c r="V504" i="2"/>
  <c r="T504" i="2"/>
  <c r="Q504" i="2"/>
  <c r="R504" i="2" s="1"/>
  <c r="O504" i="2"/>
  <c r="P504" i="2" s="1"/>
  <c r="X503" i="2"/>
  <c r="V503" i="2"/>
  <c r="T503" i="2"/>
  <c r="Q503" i="2"/>
  <c r="R503" i="2" s="1"/>
  <c r="O503" i="2"/>
  <c r="P503" i="2" s="1"/>
  <c r="X502" i="2"/>
  <c r="V502" i="2"/>
  <c r="T502" i="2"/>
  <c r="Q502" i="2"/>
  <c r="R502" i="2" s="1"/>
  <c r="O502" i="2"/>
  <c r="P502" i="2" s="1"/>
  <c r="X501" i="2"/>
  <c r="V501" i="2"/>
  <c r="T501" i="2"/>
  <c r="Q501" i="2"/>
  <c r="R501" i="2" s="1"/>
  <c r="O501" i="2"/>
  <c r="P501" i="2" s="1"/>
  <c r="X500" i="2"/>
  <c r="V500" i="2"/>
  <c r="T500" i="2"/>
  <c r="Q500" i="2"/>
  <c r="R500" i="2" s="1"/>
  <c r="O500" i="2"/>
  <c r="P500" i="2" s="1"/>
  <c r="X499" i="2"/>
  <c r="V499" i="2"/>
  <c r="T499" i="2"/>
  <c r="Q499" i="2"/>
  <c r="R499" i="2" s="1"/>
  <c r="O499" i="2"/>
  <c r="P499" i="2" s="1"/>
  <c r="X498" i="2"/>
  <c r="V498" i="2"/>
  <c r="T498" i="2"/>
  <c r="Q498" i="2"/>
  <c r="R498" i="2" s="1"/>
  <c r="O498" i="2"/>
  <c r="P498" i="2" s="1"/>
  <c r="X497" i="2"/>
  <c r="V497" i="2"/>
  <c r="T497" i="2"/>
  <c r="Q497" i="2"/>
  <c r="R497" i="2" s="1"/>
  <c r="O497" i="2"/>
  <c r="P497" i="2" s="1"/>
  <c r="X496" i="2"/>
  <c r="V496" i="2"/>
  <c r="T496" i="2"/>
  <c r="Q496" i="2"/>
  <c r="R496" i="2" s="1"/>
  <c r="O496" i="2"/>
  <c r="P496" i="2" s="1"/>
  <c r="X495" i="2"/>
  <c r="V495" i="2"/>
  <c r="T495" i="2"/>
  <c r="Q495" i="2"/>
  <c r="R495" i="2" s="1"/>
  <c r="O495" i="2"/>
  <c r="P495" i="2" s="1"/>
  <c r="X494" i="2"/>
  <c r="V494" i="2"/>
  <c r="T494" i="2"/>
  <c r="Q494" i="2"/>
  <c r="R494" i="2" s="1"/>
  <c r="O494" i="2"/>
  <c r="P494" i="2" s="1"/>
  <c r="X493" i="2"/>
  <c r="V493" i="2"/>
  <c r="T493" i="2"/>
  <c r="Q493" i="2"/>
  <c r="R493" i="2" s="1"/>
  <c r="O493" i="2"/>
  <c r="P493" i="2" s="1"/>
  <c r="X492" i="2"/>
  <c r="V492" i="2"/>
  <c r="T492" i="2"/>
  <c r="Q492" i="2"/>
  <c r="R492" i="2" s="1"/>
  <c r="O492" i="2"/>
  <c r="P492" i="2" s="1"/>
  <c r="X491" i="2"/>
  <c r="V491" i="2"/>
  <c r="T491" i="2"/>
  <c r="Q491" i="2"/>
  <c r="R491" i="2" s="1"/>
  <c r="O491" i="2"/>
  <c r="P491" i="2" s="1"/>
  <c r="X490" i="2"/>
  <c r="V490" i="2"/>
  <c r="T490" i="2"/>
  <c r="Q490" i="2"/>
  <c r="R490" i="2" s="1"/>
  <c r="O490" i="2"/>
  <c r="P490" i="2" s="1"/>
  <c r="X489" i="2"/>
  <c r="V489" i="2"/>
  <c r="T489" i="2"/>
  <c r="Q489" i="2"/>
  <c r="R489" i="2" s="1"/>
  <c r="O489" i="2"/>
  <c r="P489" i="2" s="1"/>
  <c r="X488" i="2"/>
  <c r="V488" i="2"/>
  <c r="T488" i="2"/>
  <c r="Q488" i="2"/>
  <c r="R488" i="2" s="1"/>
  <c r="O488" i="2"/>
  <c r="P488" i="2" s="1"/>
  <c r="X487" i="2"/>
  <c r="V487" i="2"/>
  <c r="T487" i="2"/>
  <c r="Q487" i="2"/>
  <c r="R487" i="2" s="1"/>
  <c r="O487" i="2"/>
  <c r="P487" i="2" s="1"/>
  <c r="X486" i="2"/>
  <c r="V486" i="2"/>
  <c r="T486" i="2"/>
  <c r="Q486" i="2"/>
  <c r="R486" i="2" s="1"/>
  <c r="O486" i="2"/>
  <c r="P486" i="2" s="1"/>
  <c r="X485" i="2"/>
  <c r="V485" i="2"/>
  <c r="T485" i="2"/>
  <c r="Q485" i="2"/>
  <c r="R485" i="2" s="1"/>
  <c r="O485" i="2"/>
  <c r="P485" i="2" s="1"/>
  <c r="X484" i="2"/>
  <c r="V484" i="2"/>
  <c r="T484" i="2"/>
  <c r="Q484" i="2"/>
  <c r="R484" i="2" s="1"/>
  <c r="O484" i="2"/>
  <c r="P484" i="2" s="1"/>
  <c r="X483" i="2"/>
  <c r="V483" i="2"/>
  <c r="T483" i="2"/>
  <c r="Q483" i="2"/>
  <c r="R483" i="2" s="1"/>
  <c r="O483" i="2"/>
  <c r="P483" i="2" s="1"/>
  <c r="X482" i="2"/>
  <c r="V482" i="2"/>
  <c r="T482" i="2"/>
  <c r="Q482" i="2"/>
  <c r="R482" i="2" s="1"/>
  <c r="O482" i="2"/>
  <c r="P482" i="2" s="1"/>
  <c r="X481" i="2"/>
  <c r="V481" i="2"/>
  <c r="T481" i="2"/>
  <c r="Q481" i="2"/>
  <c r="R481" i="2" s="1"/>
  <c r="O481" i="2"/>
  <c r="P481" i="2" s="1"/>
  <c r="X480" i="2"/>
  <c r="V480" i="2"/>
  <c r="T480" i="2"/>
  <c r="Q480" i="2"/>
  <c r="R480" i="2" s="1"/>
  <c r="O480" i="2"/>
  <c r="P480" i="2" s="1"/>
  <c r="X479" i="2"/>
  <c r="V479" i="2"/>
  <c r="T479" i="2"/>
  <c r="Q479" i="2"/>
  <c r="R479" i="2" s="1"/>
  <c r="O479" i="2"/>
  <c r="P479" i="2" s="1"/>
  <c r="X478" i="2"/>
  <c r="V478" i="2"/>
  <c r="T478" i="2"/>
  <c r="Q478" i="2"/>
  <c r="R478" i="2" s="1"/>
  <c r="O478" i="2"/>
  <c r="P478" i="2" s="1"/>
  <c r="X477" i="2"/>
  <c r="V477" i="2"/>
  <c r="T477" i="2"/>
  <c r="Q477" i="2"/>
  <c r="R477" i="2" s="1"/>
  <c r="O477" i="2"/>
  <c r="P477" i="2" s="1"/>
  <c r="X476" i="2"/>
  <c r="V476" i="2"/>
  <c r="T476" i="2"/>
  <c r="Q476" i="2"/>
  <c r="R476" i="2" s="1"/>
  <c r="O476" i="2"/>
  <c r="P476" i="2" s="1"/>
  <c r="X475" i="2"/>
  <c r="V475" i="2"/>
  <c r="T475" i="2"/>
  <c r="Q475" i="2"/>
  <c r="R475" i="2" s="1"/>
  <c r="O475" i="2"/>
  <c r="P475" i="2" s="1"/>
  <c r="X474" i="2"/>
  <c r="V474" i="2"/>
  <c r="T474" i="2"/>
  <c r="Q474" i="2"/>
  <c r="R474" i="2" s="1"/>
  <c r="O474" i="2"/>
  <c r="P474" i="2" s="1"/>
  <c r="X473" i="2"/>
  <c r="V473" i="2"/>
  <c r="T473" i="2"/>
  <c r="Q473" i="2"/>
  <c r="R473" i="2" s="1"/>
  <c r="O473" i="2"/>
  <c r="P473" i="2" s="1"/>
  <c r="X472" i="2"/>
  <c r="V472" i="2"/>
  <c r="T472" i="2"/>
  <c r="Q472" i="2"/>
  <c r="R472" i="2" s="1"/>
  <c r="O472" i="2"/>
  <c r="P472" i="2" s="1"/>
  <c r="X471" i="2"/>
  <c r="V471" i="2"/>
  <c r="T471" i="2"/>
  <c r="Q471" i="2"/>
  <c r="R471" i="2" s="1"/>
  <c r="O471" i="2"/>
  <c r="P471" i="2" s="1"/>
  <c r="X470" i="2"/>
  <c r="V470" i="2"/>
  <c r="T470" i="2"/>
  <c r="Q470" i="2"/>
  <c r="R470" i="2" s="1"/>
  <c r="O470" i="2"/>
  <c r="P470" i="2" s="1"/>
  <c r="X469" i="2"/>
  <c r="V469" i="2"/>
  <c r="T469" i="2"/>
  <c r="Q469" i="2"/>
  <c r="R469" i="2" s="1"/>
  <c r="O469" i="2"/>
  <c r="P469" i="2" s="1"/>
  <c r="X468" i="2"/>
  <c r="V468" i="2"/>
  <c r="T468" i="2"/>
  <c r="Q468" i="2"/>
  <c r="R468" i="2" s="1"/>
  <c r="O468" i="2"/>
  <c r="P468" i="2" s="1"/>
  <c r="X467" i="2"/>
  <c r="V467" i="2"/>
  <c r="T467" i="2"/>
  <c r="Q467" i="2"/>
  <c r="R467" i="2" s="1"/>
  <c r="O467" i="2"/>
  <c r="P467" i="2" s="1"/>
  <c r="X466" i="2"/>
  <c r="V466" i="2"/>
  <c r="T466" i="2"/>
  <c r="Q466" i="2"/>
  <c r="R466" i="2" s="1"/>
  <c r="O466" i="2"/>
  <c r="P466" i="2" s="1"/>
  <c r="X465" i="2"/>
  <c r="V465" i="2"/>
  <c r="T465" i="2"/>
  <c r="Q465" i="2"/>
  <c r="R465" i="2" s="1"/>
  <c r="O465" i="2"/>
  <c r="P465" i="2" s="1"/>
  <c r="X464" i="2"/>
  <c r="V464" i="2"/>
  <c r="T464" i="2"/>
  <c r="Q464" i="2"/>
  <c r="R464" i="2" s="1"/>
  <c r="O464" i="2"/>
  <c r="P464" i="2" s="1"/>
  <c r="X463" i="2"/>
  <c r="V463" i="2"/>
  <c r="T463" i="2"/>
  <c r="Q463" i="2"/>
  <c r="R463" i="2" s="1"/>
  <c r="O463" i="2"/>
  <c r="P463" i="2" s="1"/>
  <c r="X462" i="2"/>
  <c r="V462" i="2"/>
  <c r="T462" i="2"/>
  <c r="Q462" i="2"/>
  <c r="R462" i="2" s="1"/>
  <c r="O462" i="2"/>
  <c r="P462" i="2" s="1"/>
  <c r="X461" i="2"/>
  <c r="V461" i="2"/>
  <c r="T461" i="2"/>
  <c r="Q461" i="2"/>
  <c r="R461" i="2" s="1"/>
  <c r="O461" i="2"/>
  <c r="P461" i="2" s="1"/>
  <c r="X460" i="2"/>
  <c r="V460" i="2"/>
  <c r="T460" i="2"/>
  <c r="Q460" i="2"/>
  <c r="R460" i="2" s="1"/>
  <c r="O460" i="2"/>
  <c r="P460" i="2" s="1"/>
  <c r="X459" i="2"/>
  <c r="V459" i="2"/>
  <c r="T459" i="2"/>
  <c r="Q459" i="2"/>
  <c r="R459" i="2" s="1"/>
  <c r="O459" i="2"/>
  <c r="P459" i="2" s="1"/>
  <c r="X458" i="2"/>
  <c r="V458" i="2"/>
  <c r="T458" i="2"/>
  <c r="Q458" i="2"/>
  <c r="R458" i="2" s="1"/>
  <c r="O458" i="2"/>
  <c r="P458" i="2" s="1"/>
  <c r="X457" i="2"/>
  <c r="V457" i="2"/>
  <c r="T457" i="2"/>
  <c r="Q457" i="2"/>
  <c r="R457" i="2" s="1"/>
  <c r="O457" i="2"/>
  <c r="P457" i="2" s="1"/>
  <c r="X456" i="2"/>
  <c r="V456" i="2"/>
  <c r="T456" i="2"/>
  <c r="Q456" i="2"/>
  <c r="R456" i="2" s="1"/>
  <c r="O456" i="2"/>
  <c r="P456" i="2" s="1"/>
  <c r="X455" i="2"/>
  <c r="V455" i="2"/>
  <c r="T455" i="2"/>
  <c r="Q455" i="2"/>
  <c r="R455" i="2" s="1"/>
  <c r="O455" i="2"/>
  <c r="P455" i="2" s="1"/>
  <c r="X454" i="2"/>
  <c r="V454" i="2"/>
  <c r="T454" i="2"/>
  <c r="Q454" i="2"/>
  <c r="R454" i="2" s="1"/>
  <c r="O454" i="2"/>
  <c r="P454" i="2" s="1"/>
  <c r="X453" i="2"/>
  <c r="V453" i="2"/>
  <c r="T453" i="2"/>
  <c r="Q453" i="2"/>
  <c r="R453" i="2" s="1"/>
  <c r="O453" i="2"/>
  <c r="P453" i="2" s="1"/>
  <c r="X452" i="2"/>
  <c r="V452" i="2"/>
  <c r="T452" i="2"/>
  <c r="Q452" i="2"/>
  <c r="R452" i="2" s="1"/>
  <c r="O452" i="2"/>
  <c r="P452" i="2" s="1"/>
  <c r="X451" i="2"/>
  <c r="V451" i="2"/>
  <c r="T451" i="2"/>
  <c r="Q451" i="2"/>
  <c r="R451" i="2" s="1"/>
  <c r="O451" i="2"/>
  <c r="P451" i="2" s="1"/>
  <c r="X450" i="2"/>
  <c r="V450" i="2"/>
  <c r="T450" i="2"/>
  <c r="Q450" i="2"/>
  <c r="R450" i="2" s="1"/>
  <c r="O450" i="2"/>
  <c r="P450" i="2" s="1"/>
  <c r="X449" i="2"/>
  <c r="V449" i="2"/>
  <c r="T449" i="2"/>
  <c r="Q449" i="2"/>
  <c r="R449" i="2" s="1"/>
  <c r="O449" i="2"/>
  <c r="P449" i="2" s="1"/>
  <c r="X448" i="2"/>
  <c r="V448" i="2"/>
  <c r="T448" i="2"/>
  <c r="Q448" i="2"/>
  <c r="R448" i="2" s="1"/>
  <c r="O448" i="2"/>
  <c r="P448" i="2" s="1"/>
  <c r="X447" i="2"/>
  <c r="V447" i="2"/>
  <c r="T447" i="2"/>
  <c r="Q447" i="2"/>
  <c r="R447" i="2" s="1"/>
  <c r="O447" i="2"/>
  <c r="P447" i="2" s="1"/>
  <c r="X446" i="2"/>
  <c r="V446" i="2"/>
  <c r="T446" i="2"/>
  <c r="Q446" i="2"/>
  <c r="R446" i="2" s="1"/>
  <c r="O446" i="2"/>
  <c r="P446" i="2" s="1"/>
  <c r="X445" i="2"/>
  <c r="V445" i="2"/>
  <c r="T445" i="2"/>
  <c r="Q445" i="2"/>
  <c r="R445" i="2" s="1"/>
  <c r="O445" i="2"/>
  <c r="P445" i="2" s="1"/>
  <c r="X444" i="2"/>
  <c r="V444" i="2"/>
  <c r="T444" i="2"/>
  <c r="Q444" i="2"/>
  <c r="R444" i="2" s="1"/>
  <c r="O444" i="2"/>
  <c r="P444" i="2" s="1"/>
  <c r="X443" i="2"/>
  <c r="V443" i="2"/>
  <c r="T443" i="2"/>
  <c r="Q443" i="2"/>
  <c r="R443" i="2" s="1"/>
  <c r="O443" i="2"/>
  <c r="P443" i="2" s="1"/>
  <c r="X442" i="2"/>
  <c r="V442" i="2"/>
  <c r="T442" i="2"/>
  <c r="Q442" i="2"/>
  <c r="R442" i="2" s="1"/>
  <c r="O442" i="2"/>
  <c r="P442" i="2" s="1"/>
  <c r="X441" i="2"/>
  <c r="V441" i="2"/>
  <c r="T441" i="2"/>
  <c r="Q441" i="2"/>
  <c r="R441" i="2" s="1"/>
  <c r="O441" i="2"/>
  <c r="P441" i="2" s="1"/>
  <c r="X440" i="2"/>
  <c r="V440" i="2"/>
  <c r="T440" i="2"/>
  <c r="Q440" i="2"/>
  <c r="R440" i="2" s="1"/>
  <c r="O440" i="2"/>
  <c r="P440" i="2" s="1"/>
  <c r="X439" i="2"/>
  <c r="V439" i="2"/>
  <c r="T439" i="2"/>
  <c r="Q439" i="2"/>
  <c r="R439" i="2" s="1"/>
  <c r="O439" i="2"/>
  <c r="P439" i="2" s="1"/>
  <c r="X438" i="2"/>
  <c r="V438" i="2"/>
  <c r="T438" i="2"/>
  <c r="Q438" i="2"/>
  <c r="R438" i="2" s="1"/>
  <c r="O438" i="2"/>
  <c r="P438" i="2" s="1"/>
  <c r="X437" i="2"/>
  <c r="V437" i="2"/>
  <c r="T437" i="2"/>
  <c r="Q437" i="2"/>
  <c r="R437" i="2" s="1"/>
  <c r="O437" i="2"/>
  <c r="P437" i="2" s="1"/>
  <c r="X436" i="2"/>
  <c r="V436" i="2"/>
  <c r="T436" i="2"/>
  <c r="Q436" i="2"/>
  <c r="R436" i="2" s="1"/>
  <c r="O436" i="2"/>
  <c r="P436" i="2" s="1"/>
  <c r="X435" i="2"/>
  <c r="V435" i="2"/>
  <c r="T435" i="2"/>
  <c r="Q435" i="2"/>
  <c r="R435" i="2" s="1"/>
  <c r="O435" i="2"/>
  <c r="P435" i="2" s="1"/>
  <c r="X434" i="2"/>
  <c r="V434" i="2"/>
  <c r="T434" i="2"/>
  <c r="Q434" i="2"/>
  <c r="R434" i="2" s="1"/>
  <c r="O434" i="2"/>
  <c r="P434" i="2" s="1"/>
  <c r="X433" i="2"/>
  <c r="V433" i="2"/>
  <c r="T433" i="2"/>
  <c r="Q433" i="2"/>
  <c r="R433" i="2" s="1"/>
  <c r="O433" i="2"/>
  <c r="P433" i="2" s="1"/>
  <c r="X432" i="2"/>
  <c r="V432" i="2"/>
  <c r="T432" i="2"/>
  <c r="Q432" i="2"/>
  <c r="R432" i="2" s="1"/>
  <c r="O432" i="2"/>
  <c r="P432" i="2" s="1"/>
  <c r="X431" i="2"/>
  <c r="V431" i="2"/>
  <c r="T431" i="2"/>
  <c r="Q431" i="2"/>
  <c r="R431" i="2" s="1"/>
  <c r="O431" i="2"/>
  <c r="P431" i="2" s="1"/>
  <c r="X430" i="2"/>
  <c r="V430" i="2"/>
  <c r="T430" i="2"/>
  <c r="Q430" i="2"/>
  <c r="R430" i="2" s="1"/>
  <c r="O430" i="2"/>
  <c r="P430" i="2" s="1"/>
  <c r="X429" i="2"/>
  <c r="V429" i="2"/>
  <c r="T429" i="2"/>
  <c r="Q429" i="2"/>
  <c r="R429" i="2" s="1"/>
  <c r="O429" i="2"/>
  <c r="P429" i="2" s="1"/>
  <c r="X428" i="2"/>
  <c r="V428" i="2"/>
  <c r="T428" i="2"/>
  <c r="Q428" i="2"/>
  <c r="R428" i="2" s="1"/>
  <c r="O428" i="2"/>
  <c r="P428" i="2" s="1"/>
  <c r="X427" i="2"/>
  <c r="V427" i="2"/>
  <c r="T427" i="2"/>
  <c r="Q427" i="2"/>
  <c r="R427" i="2" s="1"/>
  <c r="O427" i="2"/>
  <c r="P427" i="2" s="1"/>
  <c r="X426" i="2"/>
  <c r="V426" i="2"/>
  <c r="T426" i="2"/>
  <c r="Q426" i="2"/>
  <c r="R426" i="2" s="1"/>
  <c r="O426" i="2"/>
  <c r="P426" i="2" s="1"/>
  <c r="X425" i="2"/>
  <c r="V425" i="2"/>
  <c r="T425" i="2"/>
  <c r="Q425" i="2"/>
  <c r="R425" i="2" s="1"/>
  <c r="O425" i="2"/>
  <c r="P425" i="2" s="1"/>
  <c r="X424" i="2"/>
  <c r="V424" i="2"/>
  <c r="T424" i="2"/>
  <c r="Q424" i="2"/>
  <c r="R424" i="2" s="1"/>
  <c r="O424" i="2"/>
  <c r="P424" i="2" s="1"/>
  <c r="X423" i="2"/>
  <c r="V423" i="2"/>
  <c r="T423" i="2"/>
  <c r="Q423" i="2"/>
  <c r="R423" i="2" s="1"/>
  <c r="O423" i="2"/>
  <c r="P423" i="2" s="1"/>
  <c r="X422" i="2"/>
  <c r="V422" i="2"/>
  <c r="T422" i="2"/>
  <c r="Q422" i="2"/>
  <c r="R422" i="2" s="1"/>
  <c r="O422" i="2"/>
  <c r="P422" i="2" s="1"/>
  <c r="X421" i="2"/>
  <c r="V421" i="2"/>
  <c r="T421" i="2"/>
  <c r="Q421" i="2"/>
  <c r="R421" i="2" s="1"/>
  <c r="O421" i="2"/>
  <c r="P421" i="2" s="1"/>
  <c r="X420" i="2"/>
  <c r="V420" i="2"/>
  <c r="T420" i="2"/>
  <c r="Q420" i="2"/>
  <c r="R420" i="2" s="1"/>
  <c r="O420" i="2"/>
  <c r="P420" i="2" s="1"/>
  <c r="X419" i="2"/>
  <c r="V419" i="2"/>
  <c r="T419" i="2"/>
  <c r="Q419" i="2"/>
  <c r="R419" i="2" s="1"/>
  <c r="O419" i="2"/>
  <c r="P419" i="2" s="1"/>
  <c r="X418" i="2"/>
  <c r="V418" i="2"/>
  <c r="T418" i="2"/>
  <c r="Q418" i="2"/>
  <c r="R418" i="2" s="1"/>
  <c r="O418" i="2"/>
  <c r="P418" i="2" s="1"/>
  <c r="X417" i="2"/>
  <c r="V417" i="2"/>
  <c r="T417" i="2"/>
  <c r="Q417" i="2"/>
  <c r="R417" i="2" s="1"/>
  <c r="O417" i="2"/>
  <c r="P417" i="2" s="1"/>
  <c r="X416" i="2"/>
  <c r="V416" i="2"/>
  <c r="T416" i="2"/>
  <c r="Q416" i="2"/>
  <c r="R416" i="2" s="1"/>
  <c r="O416" i="2"/>
  <c r="P416" i="2" s="1"/>
  <c r="X415" i="2"/>
  <c r="V415" i="2"/>
  <c r="T415" i="2"/>
  <c r="Q415" i="2"/>
  <c r="R415" i="2" s="1"/>
  <c r="O415" i="2"/>
  <c r="P415" i="2" s="1"/>
  <c r="X414" i="2"/>
  <c r="V414" i="2"/>
  <c r="T414" i="2"/>
  <c r="Q414" i="2"/>
  <c r="R414" i="2" s="1"/>
  <c r="O414" i="2"/>
  <c r="P414" i="2" s="1"/>
  <c r="X413" i="2"/>
  <c r="V413" i="2"/>
  <c r="T413" i="2"/>
  <c r="Q413" i="2"/>
  <c r="R413" i="2" s="1"/>
  <c r="O413" i="2"/>
  <c r="P413" i="2" s="1"/>
  <c r="X412" i="2"/>
  <c r="V412" i="2"/>
  <c r="T412" i="2"/>
  <c r="Q412" i="2"/>
  <c r="R412" i="2" s="1"/>
  <c r="O412" i="2"/>
  <c r="P412" i="2" s="1"/>
  <c r="X411" i="2"/>
  <c r="V411" i="2"/>
  <c r="T411" i="2"/>
  <c r="Q411" i="2"/>
  <c r="R411" i="2" s="1"/>
  <c r="O411" i="2"/>
  <c r="P411" i="2" s="1"/>
  <c r="X410" i="2"/>
  <c r="V410" i="2"/>
  <c r="T410" i="2"/>
  <c r="Q410" i="2"/>
  <c r="R410" i="2" s="1"/>
  <c r="O410" i="2"/>
  <c r="P410" i="2" s="1"/>
  <c r="X409" i="2"/>
  <c r="V409" i="2"/>
  <c r="T409" i="2"/>
  <c r="Q409" i="2"/>
  <c r="R409" i="2" s="1"/>
  <c r="O409" i="2"/>
  <c r="P409" i="2" s="1"/>
  <c r="X408" i="2"/>
  <c r="V408" i="2"/>
  <c r="T408" i="2"/>
  <c r="Q408" i="2"/>
  <c r="R408" i="2" s="1"/>
  <c r="O408" i="2"/>
  <c r="P408" i="2" s="1"/>
  <c r="X407" i="2"/>
  <c r="V407" i="2"/>
  <c r="T407" i="2"/>
  <c r="Q407" i="2"/>
  <c r="R407" i="2" s="1"/>
  <c r="O407" i="2"/>
  <c r="P407" i="2" s="1"/>
  <c r="X406" i="2"/>
  <c r="V406" i="2"/>
  <c r="T406" i="2"/>
  <c r="Q406" i="2"/>
  <c r="R406" i="2" s="1"/>
  <c r="O406" i="2"/>
  <c r="P406" i="2" s="1"/>
  <c r="X405" i="2"/>
  <c r="V405" i="2"/>
  <c r="T405" i="2"/>
  <c r="Q405" i="2"/>
  <c r="R405" i="2" s="1"/>
  <c r="O405" i="2"/>
  <c r="P405" i="2" s="1"/>
  <c r="X404" i="2"/>
  <c r="V404" i="2"/>
  <c r="T404" i="2"/>
  <c r="Q404" i="2"/>
  <c r="R404" i="2" s="1"/>
  <c r="O404" i="2"/>
  <c r="P404" i="2" s="1"/>
  <c r="X403" i="2"/>
  <c r="V403" i="2"/>
  <c r="T403" i="2"/>
  <c r="Q403" i="2"/>
  <c r="R403" i="2" s="1"/>
  <c r="O403" i="2"/>
  <c r="P403" i="2" s="1"/>
  <c r="X402" i="2"/>
  <c r="V402" i="2"/>
  <c r="T402" i="2"/>
  <c r="Q402" i="2"/>
  <c r="R402" i="2" s="1"/>
  <c r="O402" i="2"/>
  <c r="P402" i="2" s="1"/>
  <c r="X401" i="2"/>
  <c r="V401" i="2"/>
  <c r="T401" i="2"/>
  <c r="Q401" i="2"/>
  <c r="R401" i="2" s="1"/>
  <c r="O401" i="2"/>
  <c r="P401" i="2" s="1"/>
  <c r="X400" i="2"/>
  <c r="V400" i="2"/>
  <c r="T400" i="2"/>
  <c r="Q400" i="2"/>
  <c r="R400" i="2" s="1"/>
  <c r="O400" i="2"/>
  <c r="P400" i="2" s="1"/>
  <c r="X399" i="2"/>
  <c r="V399" i="2"/>
  <c r="T399" i="2"/>
  <c r="Q399" i="2"/>
  <c r="R399" i="2" s="1"/>
  <c r="O399" i="2"/>
  <c r="P399" i="2" s="1"/>
  <c r="X398" i="2"/>
  <c r="V398" i="2"/>
  <c r="T398" i="2"/>
  <c r="Q398" i="2"/>
  <c r="R398" i="2" s="1"/>
  <c r="O398" i="2"/>
  <c r="P398" i="2" s="1"/>
  <c r="X397" i="2"/>
  <c r="V397" i="2"/>
  <c r="T397" i="2"/>
  <c r="Q397" i="2"/>
  <c r="R397" i="2" s="1"/>
  <c r="O397" i="2"/>
  <c r="P397" i="2" s="1"/>
  <c r="X396" i="2"/>
  <c r="V396" i="2"/>
  <c r="T396" i="2"/>
  <c r="Q396" i="2"/>
  <c r="R396" i="2" s="1"/>
  <c r="O396" i="2"/>
  <c r="P396" i="2" s="1"/>
  <c r="X395" i="2"/>
  <c r="V395" i="2"/>
  <c r="T395" i="2"/>
  <c r="Q395" i="2"/>
  <c r="R395" i="2" s="1"/>
  <c r="O395" i="2"/>
  <c r="P395" i="2" s="1"/>
  <c r="X394" i="2"/>
  <c r="V394" i="2"/>
  <c r="T394" i="2"/>
  <c r="Q394" i="2"/>
  <c r="R394" i="2" s="1"/>
  <c r="O394" i="2"/>
  <c r="P394" i="2" s="1"/>
  <c r="X393" i="2"/>
  <c r="V393" i="2"/>
  <c r="T393" i="2"/>
  <c r="Q393" i="2"/>
  <c r="R393" i="2" s="1"/>
  <c r="O393" i="2"/>
  <c r="P393" i="2" s="1"/>
  <c r="X392" i="2"/>
  <c r="V392" i="2"/>
  <c r="T392" i="2"/>
  <c r="Q392" i="2"/>
  <c r="R392" i="2" s="1"/>
  <c r="O392" i="2"/>
  <c r="P392" i="2" s="1"/>
  <c r="X391" i="2"/>
  <c r="V391" i="2"/>
  <c r="T391" i="2"/>
  <c r="Q391" i="2"/>
  <c r="R391" i="2" s="1"/>
  <c r="O391" i="2"/>
  <c r="P391" i="2" s="1"/>
  <c r="X390" i="2"/>
  <c r="V390" i="2"/>
  <c r="T390" i="2"/>
  <c r="Q390" i="2"/>
  <c r="R390" i="2" s="1"/>
  <c r="O390" i="2"/>
  <c r="P390" i="2" s="1"/>
  <c r="X389" i="2"/>
  <c r="V389" i="2"/>
  <c r="T389" i="2"/>
  <c r="Q389" i="2"/>
  <c r="R389" i="2" s="1"/>
  <c r="O389" i="2"/>
  <c r="P389" i="2" s="1"/>
  <c r="X388" i="2"/>
  <c r="V388" i="2"/>
  <c r="T388" i="2"/>
  <c r="Q388" i="2"/>
  <c r="R388" i="2" s="1"/>
  <c r="O388" i="2"/>
  <c r="P388" i="2" s="1"/>
  <c r="X387" i="2"/>
  <c r="V387" i="2"/>
  <c r="T387" i="2"/>
  <c r="Q387" i="2"/>
  <c r="R387" i="2" s="1"/>
  <c r="O387" i="2"/>
  <c r="P387" i="2" s="1"/>
  <c r="X386" i="2"/>
  <c r="V386" i="2"/>
  <c r="T386" i="2"/>
  <c r="Q386" i="2"/>
  <c r="R386" i="2" s="1"/>
  <c r="O386" i="2"/>
  <c r="P386" i="2" s="1"/>
  <c r="X385" i="2"/>
  <c r="V385" i="2"/>
  <c r="T385" i="2"/>
  <c r="Q385" i="2"/>
  <c r="R385" i="2" s="1"/>
  <c r="O385" i="2"/>
  <c r="P385" i="2" s="1"/>
  <c r="X384" i="2"/>
  <c r="V384" i="2"/>
  <c r="T384" i="2"/>
  <c r="Q384" i="2"/>
  <c r="R384" i="2" s="1"/>
  <c r="O384" i="2"/>
  <c r="P384" i="2" s="1"/>
  <c r="X383" i="2"/>
  <c r="V383" i="2"/>
  <c r="T383" i="2"/>
  <c r="Q383" i="2"/>
  <c r="R383" i="2" s="1"/>
  <c r="O383" i="2"/>
  <c r="P383" i="2" s="1"/>
  <c r="X382" i="2"/>
  <c r="V382" i="2"/>
  <c r="T382" i="2"/>
  <c r="Q382" i="2"/>
  <c r="R382" i="2" s="1"/>
  <c r="O382" i="2"/>
  <c r="P382" i="2" s="1"/>
  <c r="X381" i="2"/>
  <c r="V381" i="2"/>
  <c r="T381" i="2"/>
  <c r="Q381" i="2"/>
  <c r="R381" i="2" s="1"/>
  <c r="O381" i="2"/>
  <c r="P381" i="2" s="1"/>
  <c r="X380" i="2"/>
  <c r="V380" i="2"/>
  <c r="T380" i="2"/>
  <c r="Q380" i="2"/>
  <c r="R380" i="2" s="1"/>
  <c r="O380" i="2"/>
  <c r="P380" i="2" s="1"/>
  <c r="X379" i="2"/>
  <c r="V379" i="2"/>
  <c r="T379" i="2"/>
  <c r="Q379" i="2"/>
  <c r="R379" i="2" s="1"/>
  <c r="O379" i="2"/>
  <c r="P379" i="2" s="1"/>
  <c r="X378" i="2"/>
  <c r="V378" i="2"/>
  <c r="T378" i="2"/>
  <c r="Q378" i="2"/>
  <c r="R378" i="2" s="1"/>
  <c r="O378" i="2"/>
  <c r="P378" i="2" s="1"/>
  <c r="X377" i="2"/>
  <c r="V377" i="2"/>
  <c r="T377" i="2"/>
  <c r="Q377" i="2"/>
  <c r="R377" i="2" s="1"/>
  <c r="O377" i="2"/>
  <c r="P377" i="2" s="1"/>
  <c r="X376" i="2"/>
  <c r="V376" i="2"/>
  <c r="T376" i="2"/>
  <c r="Q376" i="2"/>
  <c r="R376" i="2" s="1"/>
  <c r="O376" i="2"/>
  <c r="P376" i="2" s="1"/>
  <c r="X375" i="2"/>
  <c r="V375" i="2"/>
  <c r="T375" i="2"/>
  <c r="Q375" i="2"/>
  <c r="R375" i="2" s="1"/>
  <c r="O375" i="2"/>
  <c r="P375" i="2" s="1"/>
  <c r="X374" i="2"/>
  <c r="V374" i="2"/>
  <c r="T374" i="2"/>
  <c r="Q374" i="2"/>
  <c r="R374" i="2" s="1"/>
  <c r="O374" i="2"/>
  <c r="P374" i="2" s="1"/>
  <c r="X373" i="2"/>
  <c r="V373" i="2"/>
  <c r="T373" i="2"/>
  <c r="Q373" i="2"/>
  <c r="R373" i="2" s="1"/>
  <c r="O373" i="2"/>
  <c r="P373" i="2" s="1"/>
  <c r="X372" i="2"/>
  <c r="V372" i="2"/>
  <c r="T372" i="2"/>
  <c r="Q372" i="2"/>
  <c r="R372" i="2" s="1"/>
  <c r="O372" i="2"/>
  <c r="P372" i="2" s="1"/>
  <c r="X371" i="2"/>
  <c r="V371" i="2"/>
  <c r="T371" i="2"/>
  <c r="Q371" i="2"/>
  <c r="R371" i="2" s="1"/>
  <c r="O371" i="2"/>
  <c r="P371" i="2" s="1"/>
  <c r="X370" i="2"/>
  <c r="V370" i="2"/>
  <c r="T370" i="2"/>
  <c r="Q370" i="2"/>
  <c r="R370" i="2" s="1"/>
  <c r="O370" i="2"/>
  <c r="P370" i="2" s="1"/>
  <c r="X369" i="2"/>
  <c r="V369" i="2"/>
  <c r="T369" i="2"/>
  <c r="Q369" i="2"/>
  <c r="R369" i="2" s="1"/>
  <c r="O369" i="2"/>
  <c r="P369" i="2" s="1"/>
  <c r="X368" i="2"/>
  <c r="V368" i="2"/>
  <c r="T368" i="2"/>
  <c r="Q368" i="2"/>
  <c r="R368" i="2" s="1"/>
  <c r="O368" i="2"/>
  <c r="P368" i="2" s="1"/>
  <c r="X367" i="2"/>
  <c r="V367" i="2"/>
  <c r="T367" i="2"/>
  <c r="Q367" i="2"/>
  <c r="R367" i="2" s="1"/>
  <c r="O367" i="2"/>
  <c r="P367" i="2" s="1"/>
  <c r="X366" i="2"/>
  <c r="V366" i="2"/>
  <c r="T366" i="2"/>
  <c r="Q366" i="2"/>
  <c r="R366" i="2" s="1"/>
  <c r="O366" i="2"/>
  <c r="P366" i="2" s="1"/>
  <c r="X365" i="2"/>
  <c r="V365" i="2"/>
  <c r="T365" i="2"/>
  <c r="Q365" i="2"/>
  <c r="R365" i="2" s="1"/>
  <c r="O365" i="2"/>
  <c r="P365" i="2" s="1"/>
  <c r="X364" i="2"/>
  <c r="V364" i="2"/>
  <c r="T364" i="2"/>
  <c r="Q364" i="2"/>
  <c r="R364" i="2" s="1"/>
  <c r="O364" i="2"/>
  <c r="P364" i="2" s="1"/>
  <c r="X363" i="2"/>
  <c r="V363" i="2"/>
  <c r="T363" i="2"/>
  <c r="Q363" i="2"/>
  <c r="R363" i="2" s="1"/>
  <c r="O363" i="2"/>
  <c r="P363" i="2" s="1"/>
  <c r="X362" i="2"/>
  <c r="V362" i="2"/>
  <c r="T362" i="2"/>
  <c r="Q362" i="2"/>
  <c r="R362" i="2" s="1"/>
  <c r="O362" i="2"/>
  <c r="P362" i="2" s="1"/>
  <c r="X361" i="2"/>
  <c r="V361" i="2"/>
  <c r="T361" i="2"/>
  <c r="Q361" i="2"/>
  <c r="R361" i="2" s="1"/>
  <c r="O361" i="2"/>
  <c r="P361" i="2" s="1"/>
  <c r="X360" i="2"/>
  <c r="V360" i="2"/>
  <c r="T360" i="2"/>
  <c r="Q360" i="2"/>
  <c r="R360" i="2" s="1"/>
  <c r="O360" i="2"/>
  <c r="P360" i="2" s="1"/>
  <c r="X359" i="2"/>
  <c r="V359" i="2"/>
  <c r="T359" i="2"/>
  <c r="Q359" i="2"/>
  <c r="R359" i="2" s="1"/>
  <c r="O359" i="2"/>
  <c r="P359" i="2" s="1"/>
  <c r="X358" i="2"/>
  <c r="V358" i="2"/>
  <c r="T358" i="2"/>
  <c r="Q358" i="2"/>
  <c r="R358" i="2" s="1"/>
  <c r="O358" i="2"/>
  <c r="P358" i="2" s="1"/>
  <c r="X357" i="2"/>
  <c r="V357" i="2"/>
  <c r="T357" i="2"/>
  <c r="Q357" i="2"/>
  <c r="R357" i="2" s="1"/>
  <c r="O357" i="2"/>
  <c r="P357" i="2" s="1"/>
  <c r="X356" i="2"/>
  <c r="V356" i="2"/>
  <c r="T356" i="2"/>
  <c r="Q356" i="2"/>
  <c r="R356" i="2" s="1"/>
  <c r="O356" i="2"/>
  <c r="P356" i="2" s="1"/>
  <c r="X355" i="2"/>
  <c r="V355" i="2"/>
  <c r="T355" i="2"/>
  <c r="Q355" i="2"/>
  <c r="R355" i="2" s="1"/>
  <c r="O355" i="2"/>
  <c r="P355" i="2" s="1"/>
  <c r="X354" i="2"/>
  <c r="V354" i="2"/>
  <c r="T354" i="2"/>
  <c r="Q354" i="2"/>
  <c r="R354" i="2" s="1"/>
  <c r="O354" i="2"/>
  <c r="P354" i="2" s="1"/>
  <c r="X353" i="2"/>
  <c r="V353" i="2"/>
  <c r="T353" i="2"/>
  <c r="Q353" i="2"/>
  <c r="R353" i="2" s="1"/>
  <c r="O353" i="2"/>
  <c r="P353" i="2" s="1"/>
  <c r="X352" i="2"/>
  <c r="V352" i="2"/>
  <c r="T352" i="2"/>
  <c r="Q352" i="2"/>
  <c r="R352" i="2" s="1"/>
  <c r="O352" i="2"/>
  <c r="P352" i="2" s="1"/>
  <c r="X351" i="2"/>
  <c r="V351" i="2"/>
  <c r="T351" i="2"/>
  <c r="Q351" i="2"/>
  <c r="R351" i="2" s="1"/>
  <c r="O351" i="2"/>
  <c r="P351" i="2" s="1"/>
  <c r="X350" i="2"/>
  <c r="V350" i="2"/>
  <c r="T350" i="2"/>
  <c r="Q350" i="2"/>
  <c r="R350" i="2" s="1"/>
  <c r="O350" i="2"/>
  <c r="P350" i="2" s="1"/>
  <c r="X349" i="2"/>
  <c r="V349" i="2"/>
  <c r="T349" i="2"/>
  <c r="Q349" i="2"/>
  <c r="R349" i="2" s="1"/>
  <c r="O349" i="2"/>
  <c r="P349" i="2" s="1"/>
  <c r="X348" i="2"/>
  <c r="V348" i="2"/>
  <c r="T348" i="2"/>
  <c r="Q348" i="2"/>
  <c r="R348" i="2" s="1"/>
  <c r="O348" i="2"/>
  <c r="P348" i="2" s="1"/>
  <c r="X347" i="2"/>
  <c r="V347" i="2"/>
  <c r="T347" i="2"/>
  <c r="Q347" i="2"/>
  <c r="R347" i="2" s="1"/>
  <c r="O347" i="2"/>
  <c r="P347" i="2" s="1"/>
  <c r="X346" i="2"/>
  <c r="V346" i="2"/>
  <c r="T346" i="2"/>
  <c r="Q346" i="2"/>
  <c r="R346" i="2" s="1"/>
  <c r="O346" i="2"/>
  <c r="P346" i="2" s="1"/>
  <c r="X345" i="2"/>
  <c r="V345" i="2"/>
  <c r="T345" i="2"/>
  <c r="Q345" i="2"/>
  <c r="R345" i="2" s="1"/>
  <c r="O345" i="2"/>
  <c r="P345" i="2" s="1"/>
  <c r="X344" i="2"/>
  <c r="V344" i="2"/>
  <c r="T344" i="2"/>
  <c r="Q344" i="2"/>
  <c r="R344" i="2" s="1"/>
  <c r="O344" i="2"/>
  <c r="P344" i="2" s="1"/>
  <c r="X343" i="2"/>
  <c r="V343" i="2"/>
  <c r="T343" i="2"/>
  <c r="Q343" i="2"/>
  <c r="R343" i="2" s="1"/>
  <c r="O343" i="2"/>
  <c r="P343" i="2" s="1"/>
  <c r="X342" i="2"/>
  <c r="V342" i="2"/>
  <c r="T342" i="2"/>
  <c r="Q342" i="2"/>
  <c r="R342" i="2" s="1"/>
  <c r="O342" i="2"/>
  <c r="P342" i="2" s="1"/>
  <c r="X341" i="2"/>
  <c r="V341" i="2"/>
  <c r="T341" i="2"/>
  <c r="Q341" i="2"/>
  <c r="R341" i="2" s="1"/>
  <c r="O341" i="2"/>
  <c r="P341" i="2" s="1"/>
  <c r="X340" i="2"/>
  <c r="V340" i="2"/>
  <c r="T340" i="2"/>
  <c r="Q340" i="2"/>
  <c r="R340" i="2" s="1"/>
  <c r="O340" i="2"/>
  <c r="P340" i="2" s="1"/>
  <c r="X339" i="2"/>
  <c r="V339" i="2"/>
  <c r="T339" i="2"/>
  <c r="Q339" i="2"/>
  <c r="R339" i="2" s="1"/>
  <c r="O339" i="2"/>
  <c r="P339" i="2" s="1"/>
  <c r="X338" i="2"/>
  <c r="V338" i="2"/>
  <c r="T338" i="2"/>
  <c r="Q338" i="2"/>
  <c r="R338" i="2" s="1"/>
  <c r="O338" i="2"/>
  <c r="P338" i="2" s="1"/>
  <c r="X337" i="2"/>
  <c r="V337" i="2"/>
  <c r="T337" i="2"/>
  <c r="Q337" i="2"/>
  <c r="R337" i="2" s="1"/>
  <c r="O337" i="2"/>
  <c r="P337" i="2" s="1"/>
  <c r="X336" i="2"/>
  <c r="V336" i="2"/>
  <c r="T336" i="2"/>
  <c r="Q336" i="2"/>
  <c r="R336" i="2" s="1"/>
  <c r="O336" i="2"/>
  <c r="P336" i="2" s="1"/>
  <c r="X335" i="2"/>
  <c r="V335" i="2"/>
  <c r="T335" i="2"/>
  <c r="Q335" i="2"/>
  <c r="R335" i="2" s="1"/>
  <c r="O335" i="2"/>
  <c r="P335" i="2" s="1"/>
  <c r="X334" i="2"/>
  <c r="V334" i="2"/>
  <c r="T334" i="2"/>
  <c r="Q334" i="2"/>
  <c r="R334" i="2" s="1"/>
  <c r="O334" i="2"/>
  <c r="P334" i="2" s="1"/>
  <c r="X333" i="2"/>
  <c r="V333" i="2"/>
  <c r="T333" i="2"/>
  <c r="Q333" i="2"/>
  <c r="R333" i="2" s="1"/>
  <c r="O333" i="2"/>
  <c r="P333" i="2" s="1"/>
  <c r="X332" i="2"/>
  <c r="V332" i="2"/>
  <c r="T332" i="2"/>
  <c r="Q332" i="2"/>
  <c r="R332" i="2" s="1"/>
  <c r="O332" i="2"/>
  <c r="P332" i="2" s="1"/>
  <c r="X331" i="2"/>
  <c r="V331" i="2"/>
  <c r="T331" i="2"/>
  <c r="Q331" i="2"/>
  <c r="R331" i="2" s="1"/>
  <c r="O331" i="2"/>
  <c r="P331" i="2" s="1"/>
  <c r="X330" i="2"/>
  <c r="V330" i="2"/>
  <c r="T330" i="2"/>
  <c r="Q330" i="2"/>
  <c r="R330" i="2" s="1"/>
  <c r="O330" i="2"/>
  <c r="P330" i="2" s="1"/>
  <c r="X329" i="2"/>
  <c r="V329" i="2"/>
  <c r="T329" i="2"/>
  <c r="Q329" i="2"/>
  <c r="R329" i="2" s="1"/>
  <c r="O329" i="2"/>
  <c r="P329" i="2" s="1"/>
  <c r="X328" i="2"/>
  <c r="V328" i="2"/>
  <c r="T328" i="2"/>
  <c r="Q328" i="2"/>
  <c r="R328" i="2" s="1"/>
  <c r="O328" i="2"/>
  <c r="P328" i="2" s="1"/>
  <c r="X327" i="2"/>
  <c r="V327" i="2"/>
  <c r="T327" i="2"/>
  <c r="Q327" i="2"/>
  <c r="R327" i="2" s="1"/>
  <c r="O327" i="2"/>
  <c r="P327" i="2" s="1"/>
  <c r="X326" i="2"/>
  <c r="V326" i="2"/>
  <c r="T326" i="2"/>
  <c r="Q326" i="2"/>
  <c r="R326" i="2" s="1"/>
  <c r="O326" i="2"/>
  <c r="P326" i="2" s="1"/>
  <c r="X325" i="2"/>
  <c r="V325" i="2"/>
  <c r="T325" i="2"/>
  <c r="Q325" i="2"/>
  <c r="R325" i="2" s="1"/>
  <c r="O325" i="2"/>
  <c r="P325" i="2" s="1"/>
  <c r="X324" i="2"/>
  <c r="V324" i="2"/>
  <c r="T324" i="2"/>
  <c r="Q324" i="2"/>
  <c r="R324" i="2" s="1"/>
  <c r="O324" i="2"/>
  <c r="P324" i="2" s="1"/>
  <c r="X323" i="2"/>
  <c r="V323" i="2"/>
  <c r="T323" i="2"/>
  <c r="Q323" i="2"/>
  <c r="R323" i="2" s="1"/>
  <c r="O323" i="2"/>
  <c r="P323" i="2" s="1"/>
  <c r="X322" i="2"/>
  <c r="V322" i="2"/>
  <c r="T322" i="2"/>
  <c r="Q322" i="2"/>
  <c r="R322" i="2" s="1"/>
  <c r="O322" i="2"/>
  <c r="P322" i="2" s="1"/>
  <c r="X321" i="2"/>
  <c r="V321" i="2"/>
  <c r="T321" i="2"/>
  <c r="Q321" i="2"/>
  <c r="R321" i="2" s="1"/>
  <c r="O321" i="2"/>
  <c r="P321" i="2" s="1"/>
  <c r="X320" i="2"/>
  <c r="V320" i="2"/>
  <c r="T320" i="2"/>
  <c r="Q320" i="2"/>
  <c r="R320" i="2" s="1"/>
  <c r="O320" i="2"/>
  <c r="P320" i="2" s="1"/>
  <c r="X319" i="2"/>
  <c r="V319" i="2"/>
  <c r="T319" i="2"/>
  <c r="Q319" i="2"/>
  <c r="R319" i="2" s="1"/>
  <c r="O319" i="2"/>
  <c r="P319" i="2" s="1"/>
  <c r="X318" i="2"/>
  <c r="V318" i="2"/>
  <c r="T318" i="2"/>
  <c r="Q318" i="2"/>
  <c r="R318" i="2" s="1"/>
  <c r="O318" i="2"/>
  <c r="P318" i="2" s="1"/>
  <c r="X317" i="2"/>
  <c r="V317" i="2"/>
  <c r="T317" i="2"/>
  <c r="Q317" i="2"/>
  <c r="R317" i="2" s="1"/>
  <c r="O317" i="2"/>
  <c r="P317" i="2" s="1"/>
  <c r="X316" i="2"/>
  <c r="V316" i="2"/>
  <c r="T316" i="2"/>
  <c r="Q316" i="2"/>
  <c r="R316" i="2" s="1"/>
  <c r="O316" i="2"/>
  <c r="P316" i="2" s="1"/>
  <c r="X315" i="2"/>
  <c r="V315" i="2"/>
  <c r="T315" i="2"/>
  <c r="Q315" i="2"/>
  <c r="R315" i="2" s="1"/>
  <c r="O315" i="2"/>
  <c r="P315" i="2" s="1"/>
  <c r="X314" i="2"/>
  <c r="V314" i="2"/>
  <c r="T314" i="2"/>
  <c r="Q314" i="2"/>
  <c r="R314" i="2" s="1"/>
  <c r="O314" i="2"/>
  <c r="P314" i="2" s="1"/>
  <c r="X313" i="2"/>
  <c r="V313" i="2"/>
  <c r="T313" i="2"/>
  <c r="Q313" i="2"/>
  <c r="R313" i="2" s="1"/>
  <c r="O313" i="2"/>
  <c r="P313" i="2" s="1"/>
  <c r="X312" i="2"/>
  <c r="V312" i="2"/>
  <c r="T312" i="2"/>
  <c r="Q312" i="2"/>
  <c r="R312" i="2" s="1"/>
  <c r="O312" i="2"/>
  <c r="P312" i="2" s="1"/>
  <c r="X311" i="2"/>
  <c r="V311" i="2"/>
  <c r="T311" i="2"/>
  <c r="Q311" i="2"/>
  <c r="R311" i="2" s="1"/>
  <c r="O311" i="2"/>
  <c r="P311" i="2" s="1"/>
  <c r="X310" i="2"/>
  <c r="V310" i="2"/>
  <c r="T310" i="2"/>
  <c r="Q310" i="2"/>
  <c r="R310" i="2" s="1"/>
  <c r="O310" i="2"/>
  <c r="P310" i="2" s="1"/>
  <c r="X309" i="2"/>
  <c r="V309" i="2"/>
  <c r="T309" i="2"/>
  <c r="Q309" i="2"/>
  <c r="R309" i="2" s="1"/>
  <c r="O309" i="2"/>
  <c r="P309" i="2" s="1"/>
  <c r="X308" i="2"/>
  <c r="V308" i="2"/>
  <c r="T308" i="2"/>
  <c r="Q308" i="2"/>
  <c r="R308" i="2" s="1"/>
  <c r="O308" i="2"/>
  <c r="P308" i="2" s="1"/>
  <c r="X307" i="2"/>
  <c r="V307" i="2"/>
  <c r="T307" i="2"/>
  <c r="Q307" i="2"/>
  <c r="R307" i="2" s="1"/>
  <c r="O307" i="2"/>
  <c r="P307" i="2" s="1"/>
  <c r="X306" i="2"/>
  <c r="V306" i="2"/>
  <c r="T306" i="2"/>
  <c r="Q306" i="2"/>
  <c r="R306" i="2" s="1"/>
  <c r="O306" i="2"/>
  <c r="P306" i="2" s="1"/>
  <c r="X305" i="2"/>
  <c r="V305" i="2"/>
  <c r="T305" i="2"/>
  <c r="Q305" i="2"/>
  <c r="R305" i="2" s="1"/>
  <c r="O305" i="2"/>
  <c r="P305" i="2" s="1"/>
  <c r="X304" i="2"/>
  <c r="V304" i="2"/>
  <c r="T304" i="2"/>
  <c r="Q304" i="2"/>
  <c r="R304" i="2" s="1"/>
  <c r="O304" i="2"/>
  <c r="P304" i="2" s="1"/>
  <c r="X303" i="2"/>
  <c r="V303" i="2"/>
  <c r="T303" i="2"/>
  <c r="Q303" i="2"/>
  <c r="R303" i="2" s="1"/>
  <c r="O303" i="2"/>
  <c r="P303" i="2" s="1"/>
  <c r="X302" i="2"/>
  <c r="V302" i="2"/>
  <c r="T302" i="2"/>
  <c r="Q302" i="2"/>
  <c r="R302" i="2" s="1"/>
  <c r="O302" i="2"/>
  <c r="P302" i="2" s="1"/>
  <c r="X301" i="2"/>
  <c r="V301" i="2"/>
  <c r="T301" i="2"/>
  <c r="Q301" i="2"/>
  <c r="R301" i="2" s="1"/>
  <c r="O301" i="2"/>
  <c r="P301" i="2" s="1"/>
  <c r="X300" i="2"/>
  <c r="V300" i="2"/>
  <c r="T300" i="2"/>
  <c r="Q300" i="2"/>
  <c r="R300" i="2" s="1"/>
  <c r="O300" i="2"/>
  <c r="P300" i="2" s="1"/>
  <c r="X299" i="2"/>
  <c r="V299" i="2"/>
  <c r="T299" i="2"/>
  <c r="Q299" i="2"/>
  <c r="R299" i="2" s="1"/>
  <c r="O299" i="2"/>
  <c r="P299" i="2" s="1"/>
  <c r="X298" i="2"/>
  <c r="V298" i="2"/>
  <c r="T298" i="2"/>
  <c r="Q298" i="2"/>
  <c r="R298" i="2" s="1"/>
  <c r="O298" i="2"/>
  <c r="P298" i="2" s="1"/>
  <c r="X297" i="2"/>
  <c r="V297" i="2"/>
  <c r="T297" i="2"/>
  <c r="Q297" i="2"/>
  <c r="R297" i="2" s="1"/>
  <c r="O297" i="2"/>
  <c r="P297" i="2" s="1"/>
  <c r="X296" i="2"/>
  <c r="V296" i="2"/>
  <c r="T296" i="2"/>
  <c r="Q296" i="2"/>
  <c r="R296" i="2" s="1"/>
  <c r="O296" i="2"/>
  <c r="P296" i="2" s="1"/>
  <c r="X295" i="2"/>
  <c r="V295" i="2"/>
  <c r="T295" i="2"/>
  <c r="Q295" i="2"/>
  <c r="R295" i="2" s="1"/>
  <c r="O295" i="2"/>
  <c r="P295" i="2" s="1"/>
  <c r="X294" i="2"/>
  <c r="V294" i="2"/>
  <c r="T294" i="2"/>
  <c r="Q294" i="2"/>
  <c r="R294" i="2" s="1"/>
  <c r="O294" i="2"/>
  <c r="P294" i="2" s="1"/>
  <c r="X293" i="2"/>
  <c r="V293" i="2"/>
  <c r="T293" i="2"/>
  <c r="Q293" i="2"/>
  <c r="R293" i="2" s="1"/>
  <c r="O293" i="2"/>
  <c r="P293" i="2" s="1"/>
  <c r="X292" i="2"/>
  <c r="V292" i="2"/>
  <c r="T292" i="2"/>
  <c r="Q292" i="2"/>
  <c r="R292" i="2" s="1"/>
  <c r="O292" i="2"/>
  <c r="P292" i="2" s="1"/>
  <c r="X291" i="2"/>
  <c r="V291" i="2"/>
  <c r="T291" i="2"/>
  <c r="Q291" i="2"/>
  <c r="R291" i="2" s="1"/>
  <c r="O291" i="2"/>
  <c r="P291" i="2" s="1"/>
  <c r="X290" i="2"/>
  <c r="V290" i="2"/>
  <c r="T290" i="2"/>
  <c r="Q290" i="2"/>
  <c r="R290" i="2" s="1"/>
  <c r="O290" i="2"/>
  <c r="P290" i="2" s="1"/>
  <c r="X289" i="2"/>
  <c r="V289" i="2"/>
  <c r="T289" i="2"/>
  <c r="Q289" i="2"/>
  <c r="R289" i="2" s="1"/>
  <c r="O289" i="2"/>
  <c r="P289" i="2" s="1"/>
  <c r="X288" i="2"/>
  <c r="V288" i="2"/>
  <c r="T288" i="2"/>
  <c r="Q288" i="2"/>
  <c r="R288" i="2" s="1"/>
  <c r="O288" i="2"/>
  <c r="P288" i="2" s="1"/>
  <c r="X287" i="2"/>
  <c r="V287" i="2"/>
  <c r="T287" i="2"/>
  <c r="Q287" i="2"/>
  <c r="R287" i="2" s="1"/>
  <c r="O287" i="2"/>
  <c r="P287" i="2" s="1"/>
  <c r="X286" i="2"/>
  <c r="V286" i="2"/>
  <c r="T286" i="2"/>
  <c r="Q286" i="2"/>
  <c r="R286" i="2" s="1"/>
  <c r="O286" i="2"/>
  <c r="P286" i="2" s="1"/>
  <c r="X285" i="2"/>
  <c r="V285" i="2"/>
  <c r="T285" i="2"/>
  <c r="Q285" i="2"/>
  <c r="R285" i="2" s="1"/>
  <c r="O285" i="2"/>
  <c r="P285" i="2" s="1"/>
  <c r="X284" i="2"/>
  <c r="V284" i="2"/>
  <c r="T284" i="2"/>
  <c r="Q284" i="2"/>
  <c r="R284" i="2" s="1"/>
  <c r="O284" i="2"/>
  <c r="P284" i="2" s="1"/>
  <c r="X283" i="2"/>
  <c r="V283" i="2"/>
  <c r="T283" i="2"/>
  <c r="Q283" i="2"/>
  <c r="R283" i="2" s="1"/>
  <c r="O283" i="2"/>
  <c r="P283" i="2" s="1"/>
  <c r="X282" i="2"/>
  <c r="V282" i="2"/>
  <c r="T282" i="2"/>
  <c r="Q282" i="2"/>
  <c r="R282" i="2" s="1"/>
  <c r="O282" i="2"/>
  <c r="P282" i="2" s="1"/>
  <c r="X281" i="2"/>
  <c r="V281" i="2"/>
  <c r="T281" i="2"/>
  <c r="Q281" i="2"/>
  <c r="R281" i="2" s="1"/>
  <c r="O281" i="2"/>
  <c r="P281" i="2" s="1"/>
  <c r="X280" i="2"/>
  <c r="V280" i="2"/>
  <c r="T280" i="2"/>
  <c r="Q280" i="2"/>
  <c r="R280" i="2" s="1"/>
  <c r="O280" i="2"/>
  <c r="P280" i="2" s="1"/>
  <c r="X279" i="2"/>
  <c r="V279" i="2"/>
  <c r="T279" i="2"/>
  <c r="Q279" i="2"/>
  <c r="R279" i="2" s="1"/>
  <c r="O279" i="2"/>
  <c r="P279" i="2" s="1"/>
  <c r="X278" i="2"/>
  <c r="V278" i="2"/>
  <c r="T278" i="2"/>
  <c r="Q278" i="2"/>
  <c r="R278" i="2" s="1"/>
  <c r="O278" i="2"/>
  <c r="P278" i="2" s="1"/>
  <c r="X277" i="2"/>
  <c r="V277" i="2"/>
  <c r="T277" i="2"/>
  <c r="Q277" i="2"/>
  <c r="R277" i="2" s="1"/>
  <c r="O277" i="2"/>
  <c r="P277" i="2" s="1"/>
  <c r="X276" i="2"/>
  <c r="V276" i="2"/>
  <c r="T276" i="2"/>
  <c r="Q276" i="2"/>
  <c r="R276" i="2" s="1"/>
  <c r="O276" i="2"/>
  <c r="P276" i="2" s="1"/>
  <c r="X275" i="2"/>
  <c r="V275" i="2"/>
  <c r="T275" i="2"/>
  <c r="Q275" i="2"/>
  <c r="R275" i="2" s="1"/>
  <c r="O275" i="2"/>
  <c r="P275" i="2" s="1"/>
  <c r="X274" i="2"/>
  <c r="V274" i="2"/>
  <c r="T274" i="2"/>
  <c r="Q274" i="2"/>
  <c r="R274" i="2" s="1"/>
  <c r="O274" i="2"/>
  <c r="P274" i="2" s="1"/>
  <c r="X273" i="2"/>
  <c r="V273" i="2"/>
  <c r="T273" i="2"/>
  <c r="Q273" i="2"/>
  <c r="R273" i="2" s="1"/>
  <c r="O273" i="2"/>
  <c r="P273" i="2" s="1"/>
  <c r="X272" i="2"/>
  <c r="V272" i="2"/>
  <c r="T272" i="2"/>
  <c r="Q272" i="2"/>
  <c r="R272" i="2" s="1"/>
  <c r="O272" i="2"/>
  <c r="P272" i="2" s="1"/>
  <c r="X271" i="2"/>
  <c r="V271" i="2"/>
  <c r="T271" i="2"/>
  <c r="Q271" i="2"/>
  <c r="R271" i="2" s="1"/>
  <c r="O271" i="2"/>
  <c r="P271" i="2" s="1"/>
  <c r="X270" i="2"/>
  <c r="V270" i="2"/>
  <c r="T270" i="2"/>
  <c r="Q270" i="2"/>
  <c r="R270" i="2" s="1"/>
  <c r="O270" i="2"/>
  <c r="P270" i="2" s="1"/>
  <c r="X269" i="2"/>
  <c r="V269" i="2"/>
  <c r="T269" i="2"/>
  <c r="Q269" i="2"/>
  <c r="R269" i="2" s="1"/>
  <c r="O269" i="2"/>
  <c r="P269" i="2" s="1"/>
  <c r="X268" i="2"/>
  <c r="V268" i="2"/>
  <c r="T268" i="2"/>
  <c r="Q268" i="2"/>
  <c r="R268" i="2" s="1"/>
  <c r="O268" i="2"/>
  <c r="P268" i="2" s="1"/>
  <c r="X267" i="2"/>
  <c r="V267" i="2"/>
  <c r="T267" i="2"/>
  <c r="Q267" i="2"/>
  <c r="R267" i="2" s="1"/>
  <c r="O267" i="2"/>
  <c r="P267" i="2" s="1"/>
  <c r="X266" i="2"/>
  <c r="V266" i="2"/>
  <c r="T266" i="2"/>
  <c r="Q266" i="2"/>
  <c r="R266" i="2" s="1"/>
  <c r="O266" i="2"/>
  <c r="P266" i="2" s="1"/>
  <c r="X265" i="2"/>
  <c r="V265" i="2"/>
  <c r="T265" i="2"/>
  <c r="Q265" i="2"/>
  <c r="R265" i="2" s="1"/>
  <c r="O265" i="2"/>
  <c r="P265" i="2" s="1"/>
  <c r="X264" i="2"/>
  <c r="V264" i="2"/>
  <c r="T264" i="2"/>
  <c r="Q264" i="2"/>
  <c r="R264" i="2" s="1"/>
  <c r="O264" i="2"/>
  <c r="P264" i="2" s="1"/>
  <c r="X263" i="2"/>
  <c r="V263" i="2"/>
  <c r="T263" i="2"/>
  <c r="Q263" i="2"/>
  <c r="R263" i="2" s="1"/>
  <c r="O263" i="2"/>
  <c r="P263" i="2" s="1"/>
  <c r="X262" i="2"/>
  <c r="V262" i="2"/>
  <c r="T262" i="2"/>
  <c r="Q262" i="2"/>
  <c r="O262" i="2"/>
  <c r="X261" i="2"/>
  <c r="V261" i="2"/>
  <c r="T261" i="2"/>
  <c r="Q261" i="2"/>
  <c r="R261" i="2" s="1"/>
  <c r="O261" i="2"/>
  <c r="P261" i="2" s="1"/>
  <c r="X260" i="2"/>
  <c r="V260" i="2"/>
  <c r="T260" i="2"/>
  <c r="Q260" i="2"/>
  <c r="R260" i="2" s="1"/>
  <c r="O260" i="2"/>
  <c r="P260" i="2" s="1"/>
  <c r="X259" i="2"/>
  <c r="V259" i="2"/>
  <c r="T259" i="2"/>
  <c r="Q259" i="2"/>
  <c r="R259" i="2" s="1"/>
  <c r="O259" i="2"/>
  <c r="P259" i="2" s="1"/>
  <c r="X258" i="2"/>
  <c r="V258" i="2"/>
  <c r="T258" i="2"/>
  <c r="Q258" i="2"/>
  <c r="R258" i="2" s="1"/>
  <c r="O258" i="2"/>
  <c r="P258" i="2" s="1"/>
  <c r="X257" i="2"/>
  <c r="V257" i="2"/>
  <c r="T257" i="2"/>
  <c r="Q257" i="2"/>
  <c r="R257" i="2" s="1"/>
  <c r="O257" i="2"/>
  <c r="P257" i="2" s="1"/>
  <c r="X256" i="2"/>
  <c r="V256" i="2"/>
  <c r="T256" i="2"/>
  <c r="Q256" i="2"/>
  <c r="R256" i="2" s="1"/>
  <c r="O256" i="2"/>
  <c r="P256" i="2" s="1"/>
  <c r="X255" i="2"/>
  <c r="V255" i="2"/>
  <c r="T255" i="2"/>
  <c r="Q255" i="2"/>
  <c r="R255" i="2" s="1"/>
  <c r="O255" i="2"/>
  <c r="P255" i="2" s="1"/>
  <c r="X254" i="2"/>
  <c r="V254" i="2"/>
  <c r="T254" i="2"/>
  <c r="Q254" i="2"/>
  <c r="R254" i="2" s="1"/>
  <c r="O254" i="2"/>
  <c r="P254" i="2" s="1"/>
  <c r="X253" i="2"/>
  <c r="V253" i="2"/>
  <c r="T253" i="2"/>
  <c r="Q253" i="2"/>
  <c r="R253" i="2" s="1"/>
  <c r="O253" i="2"/>
  <c r="P253" i="2" s="1"/>
  <c r="X252" i="2"/>
  <c r="V252" i="2"/>
  <c r="T252" i="2"/>
  <c r="Q252" i="2"/>
  <c r="R252" i="2" s="1"/>
  <c r="O252" i="2"/>
  <c r="P252" i="2" s="1"/>
  <c r="X251" i="2"/>
  <c r="V251" i="2"/>
  <c r="T251" i="2"/>
  <c r="Q251" i="2"/>
  <c r="R251" i="2" s="1"/>
  <c r="O251" i="2"/>
  <c r="P251" i="2" s="1"/>
  <c r="X250" i="2"/>
  <c r="V250" i="2"/>
  <c r="T250" i="2"/>
  <c r="Q250" i="2"/>
  <c r="R250" i="2" s="1"/>
  <c r="O250" i="2"/>
  <c r="P250" i="2" s="1"/>
  <c r="X249" i="2"/>
  <c r="V249" i="2"/>
  <c r="T249" i="2"/>
  <c r="Q249" i="2"/>
  <c r="R249" i="2" s="1"/>
  <c r="O249" i="2"/>
  <c r="P249" i="2" s="1"/>
  <c r="X248" i="2"/>
  <c r="V248" i="2"/>
  <c r="T248" i="2"/>
  <c r="Q248" i="2"/>
  <c r="R248" i="2" s="1"/>
  <c r="O248" i="2"/>
  <c r="P248" i="2" s="1"/>
  <c r="X247" i="2"/>
  <c r="V247" i="2"/>
  <c r="T247" i="2"/>
  <c r="Q247" i="2"/>
  <c r="R247" i="2" s="1"/>
  <c r="O247" i="2"/>
  <c r="P247" i="2" s="1"/>
  <c r="X246" i="2"/>
  <c r="V246" i="2"/>
  <c r="T246" i="2"/>
  <c r="Q246" i="2"/>
  <c r="R246" i="2" s="1"/>
  <c r="O246" i="2"/>
  <c r="P246" i="2" s="1"/>
  <c r="X245" i="2"/>
  <c r="V245" i="2"/>
  <c r="T245" i="2"/>
  <c r="Q245" i="2"/>
  <c r="R245" i="2" s="1"/>
  <c r="O245" i="2"/>
  <c r="P245" i="2" s="1"/>
  <c r="X244" i="2"/>
  <c r="V244" i="2"/>
  <c r="T244" i="2"/>
  <c r="Q244" i="2"/>
  <c r="R244" i="2" s="1"/>
  <c r="O244" i="2"/>
  <c r="P244" i="2" s="1"/>
  <c r="X243" i="2"/>
  <c r="V243" i="2"/>
  <c r="T243" i="2"/>
  <c r="Q243" i="2"/>
  <c r="R243" i="2" s="1"/>
  <c r="O243" i="2"/>
  <c r="P243" i="2" s="1"/>
  <c r="X242" i="2"/>
  <c r="V242" i="2"/>
  <c r="T242" i="2"/>
  <c r="Q242" i="2"/>
  <c r="R242" i="2" s="1"/>
  <c r="O242" i="2"/>
  <c r="P242" i="2" s="1"/>
  <c r="X241" i="2"/>
  <c r="V241" i="2"/>
  <c r="T241" i="2"/>
  <c r="Q241" i="2"/>
  <c r="R241" i="2" s="1"/>
  <c r="O241" i="2"/>
  <c r="P241" i="2" s="1"/>
  <c r="X240" i="2"/>
  <c r="V240" i="2"/>
  <c r="T240" i="2"/>
  <c r="Q240" i="2"/>
  <c r="R240" i="2" s="1"/>
  <c r="O240" i="2"/>
  <c r="P240" i="2" s="1"/>
  <c r="X239" i="2"/>
  <c r="V239" i="2"/>
  <c r="T239" i="2"/>
  <c r="Q239" i="2"/>
  <c r="R239" i="2" s="1"/>
  <c r="O239" i="2"/>
  <c r="P239" i="2" s="1"/>
  <c r="X238" i="2"/>
  <c r="V238" i="2"/>
  <c r="T238" i="2"/>
  <c r="Q238" i="2"/>
  <c r="R238" i="2" s="1"/>
  <c r="O238" i="2"/>
  <c r="P238" i="2" s="1"/>
  <c r="X237" i="2"/>
  <c r="V237" i="2"/>
  <c r="T237" i="2"/>
  <c r="Q237" i="2"/>
  <c r="R237" i="2" s="1"/>
  <c r="O237" i="2"/>
  <c r="P237" i="2" s="1"/>
  <c r="X236" i="2"/>
  <c r="V236" i="2"/>
  <c r="T236" i="2"/>
  <c r="Q236" i="2"/>
  <c r="R236" i="2" s="1"/>
  <c r="O236" i="2"/>
  <c r="P236" i="2" s="1"/>
  <c r="X235" i="2"/>
  <c r="V235" i="2"/>
  <c r="T235" i="2"/>
  <c r="Q235" i="2"/>
  <c r="R235" i="2" s="1"/>
  <c r="O235" i="2"/>
  <c r="P235" i="2" s="1"/>
  <c r="X234" i="2"/>
  <c r="V234" i="2"/>
  <c r="T234" i="2"/>
  <c r="Q234" i="2"/>
  <c r="R234" i="2" s="1"/>
  <c r="O234" i="2"/>
  <c r="P234" i="2" s="1"/>
  <c r="X233" i="2"/>
  <c r="V233" i="2"/>
  <c r="T233" i="2"/>
  <c r="Q233" i="2"/>
  <c r="R233" i="2" s="1"/>
  <c r="O233" i="2"/>
  <c r="P233" i="2" s="1"/>
  <c r="X232" i="2"/>
  <c r="V232" i="2"/>
  <c r="T232" i="2"/>
  <c r="Q232" i="2"/>
  <c r="R232" i="2" s="1"/>
  <c r="O232" i="2"/>
  <c r="P232" i="2" s="1"/>
  <c r="X231" i="2"/>
  <c r="V231" i="2"/>
  <c r="T231" i="2"/>
  <c r="Q231" i="2"/>
  <c r="R231" i="2" s="1"/>
  <c r="O231" i="2"/>
  <c r="P231" i="2" s="1"/>
  <c r="X230" i="2"/>
  <c r="V230" i="2"/>
  <c r="T230" i="2"/>
  <c r="Q230" i="2"/>
  <c r="R230" i="2" s="1"/>
  <c r="O230" i="2"/>
  <c r="P230" i="2" s="1"/>
  <c r="X229" i="2"/>
  <c r="V229" i="2"/>
  <c r="T229" i="2"/>
  <c r="Q229" i="2"/>
  <c r="R229" i="2" s="1"/>
  <c r="O229" i="2"/>
  <c r="P229" i="2" s="1"/>
  <c r="X228" i="2"/>
  <c r="V228" i="2"/>
  <c r="T228" i="2"/>
  <c r="Q228" i="2"/>
  <c r="R228" i="2" s="1"/>
  <c r="O228" i="2"/>
  <c r="P228" i="2" s="1"/>
  <c r="X227" i="2"/>
  <c r="V227" i="2"/>
  <c r="T227" i="2"/>
  <c r="Q227" i="2"/>
  <c r="R227" i="2" s="1"/>
  <c r="O227" i="2"/>
  <c r="P227" i="2" s="1"/>
  <c r="X226" i="2"/>
  <c r="V226" i="2"/>
  <c r="T226" i="2"/>
  <c r="Q226" i="2"/>
  <c r="R226" i="2" s="1"/>
  <c r="O226" i="2"/>
  <c r="P226" i="2" s="1"/>
  <c r="X225" i="2"/>
  <c r="V225" i="2"/>
  <c r="T225" i="2"/>
  <c r="Q225" i="2"/>
  <c r="R225" i="2" s="1"/>
  <c r="O225" i="2"/>
  <c r="P225" i="2" s="1"/>
  <c r="X224" i="2"/>
  <c r="V224" i="2"/>
  <c r="T224" i="2"/>
  <c r="Q224" i="2"/>
  <c r="R224" i="2" s="1"/>
  <c r="O224" i="2"/>
  <c r="P224" i="2" s="1"/>
  <c r="X223" i="2"/>
  <c r="V223" i="2"/>
  <c r="T223" i="2"/>
  <c r="Q223" i="2"/>
  <c r="R223" i="2" s="1"/>
  <c r="O223" i="2"/>
  <c r="P223" i="2" s="1"/>
  <c r="X222" i="2"/>
  <c r="V222" i="2"/>
  <c r="T222" i="2"/>
  <c r="Q222" i="2"/>
  <c r="R222" i="2" s="1"/>
  <c r="O222" i="2"/>
  <c r="P222" i="2" s="1"/>
  <c r="X221" i="2"/>
  <c r="V221" i="2"/>
  <c r="T221" i="2"/>
  <c r="Q221" i="2"/>
  <c r="R221" i="2" s="1"/>
  <c r="O221" i="2"/>
  <c r="P221" i="2" s="1"/>
  <c r="X220" i="2"/>
  <c r="V220" i="2"/>
  <c r="T220" i="2"/>
  <c r="Q220" i="2"/>
  <c r="R220" i="2" s="1"/>
  <c r="O220" i="2"/>
  <c r="P220" i="2" s="1"/>
  <c r="X219" i="2"/>
  <c r="V219" i="2"/>
  <c r="T219" i="2"/>
  <c r="Q219" i="2"/>
  <c r="R219" i="2" s="1"/>
  <c r="O219" i="2"/>
  <c r="P219" i="2" s="1"/>
  <c r="X218" i="2"/>
  <c r="V218" i="2"/>
  <c r="T218" i="2"/>
  <c r="Q218" i="2"/>
  <c r="R218" i="2" s="1"/>
  <c r="O218" i="2"/>
  <c r="P218" i="2" s="1"/>
  <c r="X217" i="2"/>
  <c r="V217" i="2"/>
  <c r="T217" i="2"/>
  <c r="Q217" i="2"/>
  <c r="R217" i="2" s="1"/>
  <c r="O217" i="2"/>
  <c r="P217" i="2" s="1"/>
  <c r="X216" i="2"/>
  <c r="V216" i="2"/>
  <c r="T216" i="2"/>
  <c r="Q216" i="2"/>
  <c r="R216" i="2" s="1"/>
  <c r="O216" i="2"/>
  <c r="P216" i="2" s="1"/>
  <c r="X215" i="2"/>
  <c r="V215" i="2"/>
  <c r="T215" i="2"/>
  <c r="Q215" i="2"/>
  <c r="R215" i="2" s="1"/>
  <c r="O215" i="2"/>
  <c r="P215" i="2" s="1"/>
  <c r="X214" i="2"/>
  <c r="V214" i="2"/>
  <c r="T214" i="2"/>
  <c r="Q214" i="2"/>
  <c r="R214" i="2" s="1"/>
  <c r="O214" i="2"/>
  <c r="P214" i="2" s="1"/>
  <c r="X213" i="2"/>
  <c r="V213" i="2"/>
  <c r="T213" i="2"/>
  <c r="Q213" i="2"/>
  <c r="R213" i="2" s="1"/>
  <c r="O213" i="2"/>
  <c r="P213" i="2" s="1"/>
  <c r="X212" i="2"/>
  <c r="V212" i="2"/>
  <c r="T212" i="2"/>
  <c r="Q212" i="2"/>
  <c r="R212" i="2" s="1"/>
  <c r="O212" i="2"/>
  <c r="P212" i="2" s="1"/>
  <c r="X211" i="2"/>
  <c r="V211" i="2"/>
  <c r="T211" i="2"/>
  <c r="Q211" i="2"/>
  <c r="R211" i="2" s="1"/>
  <c r="O211" i="2"/>
  <c r="P211" i="2" s="1"/>
  <c r="X210" i="2"/>
  <c r="V210" i="2"/>
  <c r="T210" i="2"/>
  <c r="Q210" i="2"/>
  <c r="R210" i="2" s="1"/>
  <c r="O210" i="2"/>
  <c r="P210" i="2" s="1"/>
  <c r="X209" i="2"/>
  <c r="V209" i="2"/>
  <c r="T209" i="2"/>
  <c r="Q209" i="2"/>
  <c r="R209" i="2" s="1"/>
  <c r="O209" i="2"/>
  <c r="P209" i="2" s="1"/>
  <c r="X208" i="2"/>
  <c r="V208" i="2"/>
  <c r="T208" i="2"/>
  <c r="Q208" i="2"/>
  <c r="R208" i="2" s="1"/>
  <c r="O208" i="2"/>
  <c r="P208" i="2" s="1"/>
  <c r="X207" i="2"/>
  <c r="V207" i="2"/>
  <c r="T207" i="2"/>
  <c r="Q207" i="2"/>
  <c r="R207" i="2" s="1"/>
  <c r="O207" i="2"/>
  <c r="P207" i="2" s="1"/>
  <c r="X206" i="2"/>
  <c r="V206" i="2"/>
  <c r="T206" i="2"/>
  <c r="Q206" i="2"/>
  <c r="R206" i="2" s="1"/>
  <c r="O206" i="2"/>
  <c r="P206" i="2" s="1"/>
  <c r="X205" i="2"/>
  <c r="V205" i="2"/>
  <c r="T205" i="2"/>
  <c r="Q205" i="2"/>
  <c r="R205" i="2" s="1"/>
  <c r="O205" i="2"/>
  <c r="P205" i="2" s="1"/>
  <c r="X204" i="2"/>
  <c r="V204" i="2"/>
  <c r="T204" i="2"/>
  <c r="Q204" i="2"/>
  <c r="R204" i="2" s="1"/>
  <c r="O204" i="2"/>
  <c r="P204" i="2" s="1"/>
  <c r="X203" i="2"/>
  <c r="V203" i="2"/>
  <c r="T203" i="2"/>
  <c r="Q203" i="2"/>
  <c r="R203" i="2" s="1"/>
  <c r="O203" i="2"/>
  <c r="P203" i="2" s="1"/>
  <c r="X202" i="2"/>
  <c r="V202" i="2"/>
  <c r="T202" i="2"/>
  <c r="Q202" i="2"/>
  <c r="R202" i="2" s="1"/>
  <c r="O202" i="2"/>
  <c r="P202" i="2" s="1"/>
  <c r="X201" i="2"/>
  <c r="V201" i="2"/>
  <c r="T201" i="2"/>
  <c r="Q201" i="2"/>
  <c r="R201" i="2" s="1"/>
  <c r="O201" i="2"/>
  <c r="P201" i="2" s="1"/>
  <c r="X200" i="2"/>
  <c r="V200" i="2"/>
  <c r="T200" i="2"/>
  <c r="Q200" i="2"/>
  <c r="R200" i="2" s="1"/>
  <c r="O200" i="2"/>
  <c r="P200" i="2" s="1"/>
  <c r="X199" i="2"/>
  <c r="V199" i="2"/>
  <c r="T199" i="2"/>
  <c r="Q199" i="2"/>
  <c r="R199" i="2" s="1"/>
  <c r="O199" i="2"/>
  <c r="P199" i="2" s="1"/>
  <c r="X198" i="2"/>
  <c r="V198" i="2"/>
  <c r="T198" i="2"/>
  <c r="Q198" i="2"/>
  <c r="R198" i="2" s="1"/>
  <c r="O198" i="2"/>
  <c r="P198" i="2" s="1"/>
  <c r="X197" i="2"/>
  <c r="V197" i="2"/>
  <c r="T197" i="2"/>
  <c r="Q197" i="2"/>
  <c r="R197" i="2" s="1"/>
  <c r="O197" i="2"/>
  <c r="P197" i="2" s="1"/>
  <c r="X196" i="2"/>
  <c r="V196" i="2"/>
  <c r="T196" i="2"/>
  <c r="Q196" i="2"/>
  <c r="R196" i="2" s="1"/>
  <c r="O196" i="2"/>
  <c r="P196" i="2" s="1"/>
  <c r="X195" i="2"/>
  <c r="V195" i="2"/>
  <c r="T195" i="2"/>
  <c r="Q195" i="2"/>
  <c r="R195" i="2" s="1"/>
  <c r="O195" i="2"/>
  <c r="P195" i="2" s="1"/>
  <c r="X194" i="2"/>
  <c r="V194" i="2"/>
  <c r="T194" i="2"/>
  <c r="Q194" i="2"/>
  <c r="R194" i="2" s="1"/>
  <c r="O194" i="2"/>
  <c r="P194" i="2" s="1"/>
  <c r="X193" i="2"/>
  <c r="V193" i="2"/>
  <c r="T193" i="2"/>
  <c r="Q193" i="2"/>
  <c r="R193" i="2" s="1"/>
  <c r="O193" i="2"/>
  <c r="P193" i="2" s="1"/>
  <c r="X192" i="2"/>
  <c r="V192" i="2"/>
  <c r="T192" i="2"/>
  <c r="Q192" i="2"/>
  <c r="R192" i="2" s="1"/>
  <c r="O192" i="2"/>
  <c r="P192" i="2" s="1"/>
  <c r="X191" i="2"/>
  <c r="V191" i="2"/>
  <c r="T191" i="2"/>
  <c r="Q191" i="2"/>
  <c r="R191" i="2" s="1"/>
  <c r="O191" i="2"/>
  <c r="P191" i="2" s="1"/>
  <c r="X190" i="2"/>
  <c r="V190" i="2"/>
  <c r="T190" i="2"/>
  <c r="Q190" i="2"/>
  <c r="R190" i="2" s="1"/>
  <c r="O190" i="2"/>
  <c r="P190" i="2" s="1"/>
  <c r="X189" i="2"/>
  <c r="V189" i="2"/>
  <c r="T189" i="2"/>
  <c r="Q189" i="2"/>
  <c r="R189" i="2" s="1"/>
  <c r="O189" i="2"/>
  <c r="P189" i="2" s="1"/>
  <c r="X188" i="2"/>
  <c r="V188" i="2"/>
  <c r="T188" i="2"/>
  <c r="Q188" i="2"/>
  <c r="R188" i="2" s="1"/>
  <c r="O188" i="2"/>
  <c r="P188" i="2" s="1"/>
  <c r="X187" i="2"/>
  <c r="V187" i="2"/>
  <c r="T187" i="2"/>
  <c r="Q187" i="2"/>
  <c r="R187" i="2" s="1"/>
  <c r="O187" i="2"/>
  <c r="P187" i="2" s="1"/>
  <c r="X186" i="2"/>
  <c r="V186" i="2"/>
  <c r="T186" i="2"/>
  <c r="Q186" i="2"/>
  <c r="R186" i="2" s="1"/>
  <c r="O186" i="2"/>
  <c r="P186" i="2" s="1"/>
  <c r="X185" i="2"/>
  <c r="V185" i="2"/>
  <c r="T185" i="2"/>
  <c r="Q185" i="2"/>
  <c r="R185" i="2" s="1"/>
  <c r="O185" i="2"/>
  <c r="P185" i="2" s="1"/>
  <c r="X184" i="2"/>
  <c r="V184" i="2"/>
  <c r="T184" i="2"/>
  <c r="Q184" i="2"/>
  <c r="R184" i="2" s="1"/>
  <c r="O184" i="2"/>
  <c r="P184" i="2" s="1"/>
  <c r="X183" i="2"/>
  <c r="V183" i="2"/>
  <c r="T183" i="2"/>
  <c r="Q183" i="2"/>
  <c r="R183" i="2" s="1"/>
  <c r="O183" i="2"/>
  <c r="P183" i="2" s="1"/>
  <c r="X182" i="2"/>
  <c r="V182" i="2"/>
  <c r="T182" i="2"/>
  <c r="Q182" i="2"/>
  <c r="R182" i="2" s="1"/>
  <c r="O182" i="2"/>
  <c r="P182" i="2" s="1"/>
  <c r="X181" i="2"/>
  <c r="V181" i="2"/>
  <c r="T181" i="2"/>
  <c r="Q181" i="2"/>
  <c r="R181" i="2" s="1"/>
  <c r="O181" i="2"/>
  <c r="P181" i="2" s="1"/>
  <c r="X180" i="2"/>
  <c r="V180" i="2"/>
  <c r="T180" i="2"/>
  <c r="Q180" i="2"/>
  <c r="R180" i="2" s="1"/>
  <c r="O180" i="2"/>
  <c r="P180" i="2" s="1"/>
  <c r="X179" i="2"/>
  <c r="V179" i="2"/>
  <c r="T179" i="2"/>
  <c r="Q179" i="2"/>
  <c r="R179" i="2" s="1"/>
  <c r="O179" i="2"/>
  <c r="P179" i="2" s="1"/>
  <c r="X178" i="2"/>
  <c r="V178" i="2"/>
  <c r="T178" i="2"/>
  <c r="Q178" i="2"/>
  <c r="R178" i="2" s="1"/>
  <c r="O178" i="2"/>
  <c r="P178" i="2" s="1"/>
  <c r="X177" i="2"/>
  <c r="V177" i="2"/>
  <c r="T177" i="2"/>
  <c r="Q177" i="2"/>
  <c r="R177" i="2" s="1"/>
  <c r="O177" i="2"/>
  <c r="P177" i="2" s="1"/>
  <c r="X176" i="2"/>
  <c r="V176" i="2"/>
  <c r="T176" i="2"/>
  <c r="Q176" i="2"/>
  <c r="R176" i="2" s="1"/>
  <c r="O176" i="2"/>
  <c r="P176" i="2" s="1"/>
  <c r="X175" i="2"/>
  <c r="V175" i="2"/>
  <c r="T175" i="2"/>
  <c r="Q175" i="2"/>
  <c r="R175" i="2" s="1"/>
  <c r="O175" i="2"/>
  <c r="P175" i="2" s="1"/>
  <c r="X174" i="2"/>
  <c r="V174" i="2"/>
  <c r="T174" i="2"/>
  <c r="Q174" i="2"/>
  <c r="R174" i="2" s="1"/>
  <c r="O174" i="2"/>
  <c r="P174" i="2" s="1"/>
  <c r="X173" i="2"/>
  <c r="V173" i="2"/>
  <c r="T173" i="2"/>
  <c r="Q173" i="2"/>
  <c r="R173" i="2" s="1"/>
  <c r="O173" i="2"/>
  <c r="P173" i="2" s="1"/>
  <c r="X172" i="2"/>
  <c r="V172" i="2"/>
  <c r="T172" i="2"/>
  <c r="Q172" i="2"/>
  <c r="R172" i="2" s="1"/>
  <c r="O172" i="2"/>
  <c r="P172" i="2" s="1"/>
  <c r="X171" i="2"/>
  <c r="V171" i="2"/>
  <c r="T171" i="2"/>
  <c r="Q171" i="2"/>
  <c r="R171" i="2" s="1"/>
  <c r="O171" i="2"/>
  <c r="P171" i="2" s="1"/>
  <c r="X170" i="2"/>
  <c r="V170" i="2"/>
  <c r="T170" i="2"/>
  <c r="Q170" i="2"/>
  <c r="O170" i="2"/>
  <c r="X169" i="2"/>
  <c r="V169" i="2"/>
  <c r="T169" i="2"/>
  <c r="Q169" i="2"/>
  <c r="R169" i="2" s="1"/>
  <c r="O169" i="2"/>
  <c r="P169" i="2" s="1"/>
  <c r="X168" i="2"/>
  <c r="V168" i="2"/>
  <c r="T168" i="2"/>
  <c r="Q168" i="2"/>
  <c r="R168" i="2" s="1"/>
  <c r="O168" i="2"/>
  <c r="P168" i="2" s="1"/>
  <c r="X167" i="2"/>
  <c r="V167" i="2"/>
  <c r="T167" i="2"/>
  <c r="Q167" i="2"/>
  <c r="R167" i="2" s="1"/>
  <c r="O167" i="2"/>
  <c r="P167" i="2" s="1"/>
  <c r="X166" i="2"/>
  <c r="V166" i="2"/>
  <c r="T166" i="2"/>
  <c r="Q166" i="2"/>
  <c r="R166" i="2" s="1"/>
  <c r="O166" i="2"/>
  <c r="P166" i="2" s="1"/>
  <c r="X165" i="2"/>
  <c r="V165" i="2"/>
  <c r="T165" i="2"/>
  <c r="Q165" i="2"/>
  <c r="R165" i="2" s="1"/>
  <c r="O165" i="2"/>
  <c r="P165" i="2" s="1"/>
  <c r="X164" i="2"/>
  <c r="V164" i="2"/>
  <c r="T164" i="2"/>
  <c r="Q164" i="2"/>
  <c r="R164" i="2" s="1"/>
  <c r="O164" i="2"/>
  <c r="P164" i="2" s="1"/>
  <c r="X163" i="2"/>
  <c r="V163" i="2"/>
  <c r="T163" i="2"/>
  <c r="Q163" i="2"/>
  <c r="R163" i="2" s="1"/>
  <c r="O163" i="2"/>
  <c r="P163" i="2" s="1"/>
  <c r="X162" i="2"/>
  <c r="V162" i="2"/>
  <c r="T162" i="2"/>
  <c r="Q162" i="2"/>
  <c r="R162" i="2" s="1"/>
  <c r="O162" i="2"/>
  <c r="P162" i="2" s="1"/>
  <c r="X161" i="2"/>
  <c r="V161" i="2"/>
  <c r="T161" i="2"/>
  <c r="Q161" i="2"/>
  <c r="R161" i="2" s="1"/>
  <c r="O161" i="2"/>
  <c r="P161" i="2" s="1"/>
  <c r="X160" i="2"/>
  <c r="V160" i="2"/>
  <c r="T160" i="2"/>
  <c r="Q160" i="2"/>
  <c r="R160" i="2" s="1"/>
  <c r="O160" i="2"/>
  <c r="P160" i="2" s="1"/>
  <c r="X159" i="2"/>
  <c r="V159" i="2"/>
  <c r="T159" i="2"/>
  <c r="Q159" i="2"/>
  <c r="R159" i="2" s="1"/>
  <c r="O159" i="2"/>
  <c r="P159" i="2" s="1"/>
  <c r="X158" i="2"/>
  <c r="V158" i="2"/>
  <c r="T158" i="2"/>
  <c r="Q158" i="2"/>
  <c r="R158" i="2" s="1"/>
  <c r="O158" i="2"/>
  <c r="P158" i="2" s="1"/>
  <c r="X157" i="2"/>
  <c r="V157" i="2"/>
  <c r="T157" i="2"/>
  <c r="Q157" i="2"/>
  <c r="R157" i="2" s="1"/>
  <c r="O157" i="2"/>
  <c r="P157" i="2" s="1"/>
  <c r="X156" i="2"/>
  <c r="V156" i="2"/>
  <c r="T156" i="2"/>
  <c r="Q156" i="2"/>
  <c r="R156" i="2" s="1"/>
  <c r="O156" i="2"/>
  <c r="P156" i="2" s="1"/>
  <c r="X155" i="2"/>
  <c r="V155" i="2"/>
  <c r="T155" i="2"/>
  <c r="Q155" i="2"/>
  <c r="R155" i="2" s="1"/>
  <c r="O155" i="2"/>
  <c r="P155" i="2" s="1"/>
  <c r="X154" i="2"/>
  <c r="V154" i="2"/>
  <c r="T154" i="2"/>
  <c r="Q154" i="2"/>
  <c r="O154" i="2"/>
  <c r="X153" i="2"/>
  <c r="V153" i="2"/>
  <c r="T153" i="2"/>
  <c r="Q153" i="2"/>
  <c r="R153" i="2" s="1"/>
  <c r="O153" i="2"/>
  <c r="P153" i="2" s="1"/>
  <c r="X152" i="2"/>
  <c r="V152" i="2"/>
  <c r="T152" i="2"/>
  <c r="Q152" i="2"/>
  <c r="R152" i="2" s="1"/>
  <c r="O152" i="2"/>
  <c r="P152" i="2" s="1"/>
  <c r="X151" i="2"/>
  <c r="V151" i="2"/>
  <c r="T151" i="2"/>
  <c r="Q151" i="2"/>
  <c r="R151" i="2" s="1"/>
  <c r="O151" i="2"/>
  <c r="P151" i="2" s="1"/>
  <c r="X150" i="2"/>
  <c r="V150" i="2"/>
  <c r="T150" i="2"/>
  <c r="Q150" i="2"/>
  <c r="R150" i="2" s="1"/>
  <c r="O150" i="2"/>
  <c r="P150" i="2" s="1"/>
  <c r="X149" i="2"/>
  <c r="V149" i="2"/>
  <c r="T149" i="2"/>
  <c r="Q149" i="2"/>
  <c r="R149" i="2" s="1"/>
  <c r="O149" i="2"/>
  <c r="P149" i="2" s="1"/>
  <c r="X148" i="2"/>
  <c r="V148" i="2"/>
  <c r="T148" i="2"/>
  <c r="Q148" i="2"/>
  <c r="R148" i="2" s="1"/>
  <c r="O148" i="2"/>
  <c r="P148" i="2" s="1"/>
  <c r="X147" i="2"/>
  <c r="V147" i="2"/>
  <c r="T147" i="2"/>
  <c r="Q147" i="2"/>
  <c r="R147" i="2" s="1"/>
  <c r="O147" i="2"/>
  <c r="P147" i="2" s="1"/>
  <c r="X146" i="2"/>
  <c r="V146" i="2"/>
  <c r="T146" i="2"/>
  <c r="Q146" i="2"/>
  <c r="R146" i="2" s="1"/>
  <c r="O146" i="2"/>
  <c r="P146" i="2" s="1"/>
  <c r="X145" i="2"/>
  <c r="V145" i="2"/>
  <c r="T145" i="2"/>
  <c r="Q145" i="2"/>
  <c r="R145" i="2" s="1"/>
  <c r="O145" i="2"/>
  <c r="P145" i="2" s="1"/>
  <c r="X144" i="2"/>
  <c r="V144" i="2"/>
  <c r="T144" i="2"/>
  <c r="Q144" i="2"/>
  <c r="R144" i="2" s="1"/>
  <c r="O144" i="2"/>
  <c r="P144" i="2" s="1"/>
  <c r="X143" i="2"/>
  <c r="V143" i="2"/>
  <c r="T143" i="2"/>
  <c r="Q143" i="2"/>
  <c r="R143" i="2" s="1"/>
  <c r="O143" i="2"/>
  <c r="P143" i="2" s="1"/>
  <c r="X142" i="2"/>
  <c r="V142" i="2"/>
  <c r="T142" i="2"/>
  <c r="Q142" i="2"/>
  <c r="R142" i="2" s="1"/>
  <c r="O142" i="2"/>
  <c r="P142" i="2" s="1"/>
  <c r="X141" i="2"/>
  <c r="V141" i="2"/>
  <c r="T141" i="2"/>
  <c r="Q141" i="2"/>
  <c r="R141" i="2" s="1"/>
  <c r="O141" i="2"/>
  <c r="P141" i="2" s="1"/>
  <c r="X140" i="2"/>
  <c r="V140" i="2"/>
  <c r="T140" i="2"/>
  <c r="Q140" i="2"/>
  <c r="R140" i="2" s="1"/>
  <c r="O140" i="2"/>
  <c r="P140" i="2" s="1"/>
  <c r="X139" i="2"/>
  <c r="V139" i="2"/>
  <c r="T139" i="2"/>
  <c r="Q139" i="2"/>
  <c r="R139" i="2" s="1"/>
  <c r="O139" i="2"/>
  <c r="P139" i="2" s="1"/>
  <c r="X138" i="2"/>
  <c r="V138" i="2"/>
  <c r="T138" i="2"/>
  <c r="Q138" i="2"/>
  <c r="R138" i="2" s="1"/>
  <c r="O138" i="2"/>
  <c r="P138" i="2" s="1"/>
  <c r="X137" i="2"/>
  <c r="V137" i="2"/>
  <c r="T137" i="2"/>
  <c r="Q137" i="2"/>
  <c r="R137" i="2" s="1"/>
  <c r="O137" i="2"/>
  <c r="P137" i="2" s="1"/>
  <c r="X136" i="2"/>
  <c r="V136" i="2"/>
  <c r="T136" i="2"/>
  <c r="Q136" i="2"/>
  <c r="R136" i="2" s="1"/>
  <c r="O136" i="2"/>
  <c r="P136" i="2" s="1"/>
  <c r="X135" i="2"/>
  <c r="V135" i="2"/>
  <c r="T135" i="2"/>
  <c r="Q135" i="2"/>
  <c r="R135" i="2" s="1"/>
  <c r="O135" i="2"/>
  <c r="P135" i="2" s="1"/>
  <c r="X134" i="2"/>
  <c r="V134" i="2"/>
  <c r="T134" i="2"/>
  <c r="Q134" i="2"/>
  <c r="R134" i="2" s="1"/>
  <c r="O134" i="2"/>
  <c r="P134" i="2" s="1"/>
  <c r="X133" i="2"/>
  <c r="V133" i="2"/>
  <c r="T133" i="2"/>
  <c r="Q133" i="2"/>
  <c r="R133" i="2" s="1"/>
  <c r="O133" i="2"/>
  <c r="P133" i="2" s="1"/>
  <c r="X132" i="2"/>
  <c r="V132" i="2"/>
  <c r="T132" i="2"/>
  <c r="Q132" i="2"/>
  <c r="R132" i="2" s="1"/>
  <c r="O132" i="2"/>
  <c r="P132" i="2" s="1"/>
  <c r="X131" i="2"/>
  <c r="V131" i="2"/>
  <c r="T131" i="2"/>
  <c r="Q131" i="2"/>
  <c r="R131" i="2" s="1"/>
  <c r="O131" i="2"/>
  <c r="P131" i="2" s="1"/>
  <c r="X130" i="2"/>
  <c r="V130" i="2"/>
  <c r="T130" i="2"/>
  <c r="Q130" i="2"/>
  <c r="R130" i="2" s="1"/>
  <c r="O130" i="2"/>
  <c r="P130" i="2" s="1"/>
  <c r="X129" i="2"/>
  <c r="V129" i="2"/>
  <c r="T129" i="2"/>
  <c r="Q129" i="2"/>
  <c r="R129" i="2" s="1"/>
  <c r="O129" i="2"/>
  <c r="P129" i="2" s="1"/>
  <c r="X128" i="2"/>
  <c r="V128" i="2"/>
  <c r="T128" i="2"/>
  <c r="Q128" i="2"/>
  <c r="R128" i="2" s="1"/>
  <c r="O128" i="2"/>
  <c r="P128" i="2" s="1"/>
  <c r="X127" i="2"/>
  <c r="V127" i="2"/>
  <c r="T127" i="2"/>
  <c r="Q127" i="2"/>
  <c r="R127" i="2" s="1"/>
  <c r="O127" i="2"/>
  <c r="P127" i="2" s="1"/>
  <c r="X126" i="2"/>
  <c r="V126" i="2"/>
  <c r="T126" i="2"/>
  <c r="Q126" i="2"/>
  <c r="R126" i="2" s="1"/>
  <c r="O126" i="2"/>
  <c r="P126" i="2" s="1"/>
  <c r="X125" i="2"/>
  <c r="V125" i="2"/>
  <c r="T125" i="2"/>
  <c r="Q125" i="2"/>
  <c r="R125" i="2" s="1"/>
  <c r="O125" i="2"/>
  <c r="P125" i="2" s="1"/>
  <c r="X124" i="2"/>
  <c r="V124" i="2"/>
  <c r="T124" i="2"/>
  <c r="Q124" i="2"/>
  <c r="R124" i="2" s="1"/>
  <c r="O124" i="2"/>
  <c r="P124" i="2" s="1"/>
  <c r="X123" i="2"/>
  <c r="V123" i="2"/>
  <c r="T123" i="2"/>
  <c r="Q123" i="2"/>
  <c r="R123" i="2" s="1"/>
  <c r="O123" i="2"/>
  <c r="P123" i="2" s="1"/>
  <c r="X122" i="2"/>
  <c r="V122" i="2"/>
  <c r="T122" i="2"/>
  <c r="Q122" i="2"/>
  <c r="R122" i="2" s="1"/>
  <c r="O122" i="2"/>
  <c r="P122" i="2" s="1"/>
  <c r="X121" i="2"/>
  <c r="V121" i="2"/>
  <c r="T121" i="2"/>
  <c r="Q121" i="2"/>
  <c r="R121" i="2" s="1"/>
  <c r="O121" i="2"/>
  <c r="P121" i="2" s="1"/>
  <c r="X120" i="2"/>
  <c r="V120" i="2"/>
  <c r="T120" i="2"/>
  <c r="Q120" i="2"/>
  <c r="R120" i="2" s="1"/>
  <c r="O120" i="2"/>
  <c r="P120" i="2" s="1"/>
  <c r="X119" i="2"/>
  <c r="V119" i="2"/>
  <c r="T119" i="2"/>
  <c r="Q119" i="2"/>
  <c r="R119" i="2" s="1"/>
  <c r="O119" i="2"/>
  <c r="P119" i="2" s="1"/>
  <c r="X118" i="2"/>
  <c r="V118" i="2"/>
  <c r="T118" i="2"/>
  <c r="Q118" i="2"/>
  <c r="R118" i="2" s="1"/>
  <c r="O118" i="2"/>
  <c r="P118" i="2" s="1"/>
  <c r="X117" i="2"/>
  <c r="V117" i="2"/>
  <c r="T117" i="2"/>
  <c r="Q117" i="2"/>
  <c r="R117" i="2" s="1"/>
  <c r="O117" i="2"/>
  <c r="P117" i="2" s="1"/>
  <c r="X116" i="2"/>
  <c r="V116" i="2"/>
  <c r="T116" i="2"/>
  <c r="Q116" i="2"/>
  <c r="R116" i="2" s="1"/>
  <c r="O116" i="2"/>
  <c r="P116" i="2" s="1"/>
  <c r="X115" i="2"/>
  <c r="V115" i="2"/>
  <c r="T115" i="2"/>
  <c r="Q115" i="2"/>
  <c r="R115" i="2" s="1"/>
  <c r="O115" i="2"/>
  <c r="P115" i="2" s="1"/>
  <c r="X114" i="2"/>
  <c r="V114" i="2"/>
  <c r="T114" i="2"/>
  <c r="Q114" i="2"/>
  <c r="R114" i="2" s="1"/>
  <c r="O114" i="2"/>
  <c r="P114" i="2" s="1"/>
  <c r="X113" i="2"/>
  <c r="V113" i="2"/>
  <c r="T113" i="2"/>
  <c r="Q113" i="2"/>
  <c r="R113" i="2" s="1"/>
  <c r="O113" i="2"/>
  <c r="P113" i="2" s="1"/>
  <c r="X112" i="2"/>
  <c r="V112" i="2"/>
  <c r="T112" i="2"/>
  <c r="Q112" i="2"/>
  <c r="R112" i="2" s="1"/>
  <c r="O112" i="2"/>
  <c r="P112" i="2" s="1"/>
  <c r="X111" i="2"/>
  <c r="V111" i="2"/>
  <c r="T111" i="2"/>
  <c r="Q111" i="2"/>
  <c r="R111" i="2" s="1"/>
  <c r="O111" i="2"/>
  <c r="P111" i="2" s="1"/>
  <c r="X110" i="2"/>
  <c r="V110" i="2"/>
  <c r="T110" i="2"/>
  <c r="Q110" i="2"/>
  <c r="R110" i="2" s="1"/>
  <c r="O110" i="2"/>
  <c r="P110" i="2" s="1"/>
  <c r="X109" i="2"/>
  <c r="V109" i="2"/>
  <c r="T109" i="2"/>
  <c r="Q109" i="2"/>
  <c r="R109" i="2" s="1"/>
  <c r="O109" i="2"/>
  <c r="P109" i="2" s="1"/>
  <c r="X108" i="2"/>
  <c r="V108" i="2"/>
  <c r="T108" i="2"/>
  <c r="Q108" i="2"/>
  <c r="R108" i="2" s="1"/>
  <c r="O108" i="2"/>
  <c r="P108" i="2" s="1"/>
  <c r="X107" i="2"/>
  <c r="V107" i="2"/>
  <c r="T107" i="2"/>
  <c r="Q107" i="2"/>
  <c r="R107" i="2" s="1"/>
  <c r="O107" i="2"/>
  <c r="P107" i="2" s="1"/>
  <c r="X106" i="2"/>
  <c r="V106" i="2"/>
  <c r="T106" i="2"/>
  <c r="Q106" i="2"/>
  <c r="R106" i="2" s="1"/>
  <c r="O106" i="2"/>
  <c r="P106" i="2" s="1"/>
  <c r="X105" i="2"/>
  <c r="V105" i="2"/>
  <c r="T105" i="2"/>
  <c r="Q105" i="2"/>
  <c r="R105" i="2" s="1"/>
  <c r="O105" i="2"/>
  <c r="P105" i="2" s="1"/>
  <c r="X104" i="2"/>
  <c r="V104" i="2"/>
  <c r="T104" i="2"/>
  <c r="Q104" i="2"/>
  <c r="R104" i="2" s="1"/>
  <c r="O104" i="2"/>
  <c r="P104" i="2" s="1"/>
  <c r="X103" i="2"/>
  <c r="V103" i="2"/>
  <c r="T103" i="2"/>
  <c r="Q103" i="2"/>
  <c r="R103" i="2" s="1"/>
  <c r="O103" i="2"/>
  <c r="P103" i="2" s="1"/>
  <c r="X102" i="2"/>
  <c r="V102" i="2"/>
  <c r="T102" i="2"/>
  <c r="Q102" i="2"/>
  <c r="R102" i="2" s="1"/>
  <c r="O102" i="2"/>
  <c r="P102" i="2" s="1"/>
  <c r="X101" i="2"/>
  <c r="V101" i="2"/>
  <c r="T101" i="2"/>
  <c r="Q101" i="2"/>
  <c r="R101" i="2" s="1"/>
  <c r="O101" i="2"/>
  <c r="P101" i="2" s="1"/>
  <c r="X100" i="2"/>
  <c r="V100" i="2"/>
  <c r="T100" i="2"/>
  <c r="Q100" i="2"/>
  <c r="R100" i="2" s="1"/>
  <c r="O100" i="2"/>
  <c r="P100" i="2" s="1"/>
  <c r="X99" i="2"/>
  <c r="V99" i="2"/>
  <c r="T99" i="2"/>
  <c r="Q99" i="2"/>
  <c r="R99" i="2" s="1"/>
  <c r="O99" i="2"/>
  <c r="P99" i="2" s="1"/>
  <c r="X98" i="2"/>
  <c r="V98" i="2"/>
  <c r="T98" i="2"/>
  <c r="Q98" i="2"/>
  <c r="R98" i="2" s="1"/>
  <c r="O98" i="2"/>
  <c r="P98" i="2" s="1"/>
  <c r="X97" i="2"/>
  <c r="V97" i="2"/>
  <c r="T97" i="2"/>
  <c r="Q97" i="2"/>
  <c r="R97" i="2" s="1"/>
  <c r="O97" i="2"/>
  <c r="P97" i="2" s="1"/>
  <c r="X96" i="2"/>
  <c r="V96" i="2"/>
  <c r="T96" i="2"/>
  <c r="Q96" i="2"/>
  <c r="R96" i="2" s="1"/>
  <c r="O96" i="2"/>
  <c r="P96" i="2" s="1"/>
  <c r="X95" i="2"/>
  <c r="V95" i="2"/>
  <c r="T95" i="2"/>
  <c r="Q95" i="2"/>
  <c r="R95" i="2" s="1"/>
  <c r="O95" i="2"/>
  <c r="P95" i="2" s="1"/>
  <c r="X94" i="2"/>
  <c r="V94" i="2"/>
  <c r="T94" i="2"/>
  <c r="Q94" i="2"/>
  <c r="R94" i="2" s="1"/>
  <c r="O94" i="2"/>
  <c r="P94" i="2" s="1"/>
  <c r="X93" i="2"/>
  <c r="V93" i="2"/>
  <c r="T93" i="2"/>
  <c r="Q93" i="2"/>
  <c r="R93" i="2" s="1"/>
  <c r="O93" i="2"/>
  <c r="P93" i="2" s="1"/>
  <c r="X92" i="2"/>
  <c r="V92" i="2"/>
  <c r="T92" i="2"/>
  <c r="Q92" i="2"/>
  <c r="R92" i="2" s="1"/>
  <c r="O92" i="2"/>
  <c r="P92" i="2" s="1"/>
  <c r="X91" i="2"/>
  <c r="V91" i="2"/>
  <c r="T91" i="2"/>
  <c r="Q91" i="2"/>
  <c r="R91" i="2" s="1"/>
  <c r="O91" i="2"/>
  <c r="P91" i="2" s="1"/>
  <c r="X90" i="2"/>
  <c r="V90" i="2"/>
  <c r="T90" i="2"/>
  <c r="Q90" i="2"/>
  <c r="R90" i="2" s="1"/>
  <c r="O90" i="2"/>
  <c r="P90" i="2" s="1"/>
  <c r="X89" i="2"/>
  <c r="V89" i="2"/>
  <c r="T89" i="2"/>
  <c r="Q89" i="2"/>
  <c r="R89" i="2" s="1"/>
  <c r="O89" i="2"/>
  <c r="P89" i="2" s="1"/>
  <c r="X88" i="2"/>
  <c r="V88" i="2"/>
  <c r="T88" i="2"/>
  <c r="Q88" i="2"/>
  <c r="R88" i="2" s="1"/>
  <c r="O88" i="2"/>
  <c r="P88" i="2" s="1"/>
  <c r="X87" i="2"/>
  <c r="V87" i="2"/>
  <c r="T87" i="2"/>
  <c r="Q87" i="2"/>
  <c r="R87" i="2" s="1"/>
  <c r="O87" i="2"/>
  <c r="P87" i="2" s="1"/>
  <c r="X86" i="2"/>
  <c r="V86" i="2"/>
  <c r="T86" i="2"/>
  <c r="Q86" i="2"/>
  <c r="R86" i="2" s="1"/>
  <c r="O86" i="2"/>
  <c r="P86" i="2" s="1"/>
  <c r="X85" i="2"/>
  <c r="V85" i="2"/>
  <c r="T85" i="2"/>
  <c r="Q85" i="2"/>
  <c r="R85" i="2" s="1"/>
  <c r="O85" i="2"/>
  <c r="P85" i="2" s="1"/>
  <c r="X84" i="2"/>
  <c r="V84" i="2"/>
  <c r="T84" i="2"/>
  <c r="Q84" i="2"/>
  <c r="R84" i="2" s="1"/>
  <c r="O84" i="2"/>
  <c r="P84" i="2" s="1"/>
  <c r="X83" i="2"/>
  <c r="V83" i="2"/>
  <c r="T83" i="2"/>
  <c r="Q83" i="2"/>
  <c r="R83" i="2" s="1"/>
  <c r="O83" i="2"/>
  <c r="P83" i="2" s="1"/>
  <c r="X82" i="2"/>
  <c r="V82" i="2"/>
  <c r="T82" i="2"/>
  <c r="Q82" i="2"/>
  <c r="R82" i="2" s="1"/>
  <c r="O82" i="2"/>
  <c r="P82" i="2" s="1"/>
  <c r="X81" i="2"/>
  <c r="V81" i="2"/>
  <c r="T81" i="2"/>
  <c r="Q81" i="2"/>
  <c r="R81" i="2" s="1"/>
  <c r="O81" i="2"/>
  <c r="P81" i="2" s="1"/>
  <c r="X80" i="2"/>
  <c r="V80" i="2"/>
  <c r="T80" i="2"/>
  <c r="Q80" i="2"/>
  <c r="R80" i="2" s="1"/>
  <c r="O80" i="2"/>
  <c r="P80" i="2" s="1"/>
  <c r="X79" i="2"/>
  <c r="V79" i="2"/>
  <c r="T79" i="2"/>
  <c r="Q79" i="2"/>
  <c r="R79" i="2" s="1"/>
  <c r="O79" i="2"/>
  <c r="P79" i="2" s="1"/>
  <c r="X78" i="2"/>
  <c r="V78" i="2"/>
  <c r="T78" i="2"/>
  <c r="Q78" i="2"/>
  <c r="R78" i="2" s="1"/>
  <c r="O78" i="2"/>
  <c r="P78" i="2" s="1"/>
  <c r="X77" i="2"/>
  <c r="V77" i="2"/>
  <c r="T77" i="2"/>
  <c r="Q77" i="2"/>
  <c r="R77" i="2" s="1"/>
  <c r="O77" i="2"/>
  <c r="P77" i="2" s="1"/>
  <c r="X76" i="2"/>
  <c r="V76" i="2"/>
  <c r="T76" i="2"/>
  <c r="Q76" i="2"/>
  <c r="R76" i="2" s="1"/>
  <c r="O76" i="2"/>
  <c r="P76" i="2" s="1"/>
  <c r="X75" i="2"/>
  <c r="V75" i="2"/>
  <c r="T75" i="2"/>
  <c r="Q75" i="2"/>
  <c r="R75" i="2" s="1"/>
  <c r="O75" i="2"/>
  <c r="P75" i="2" s="1"/>
  <c r="X74" i="2"/>
  <c r="V74" i="2"/>
  <c r="T74" i="2"/>
  <c r="Q74" i="2"/>
  <c r="R74" i="2" s="1"/>
  <c r="O74" i="2"/>
  <c r="P74" i="2" s="1"/>
  <c r="X73" i="2"/>
  <c r="V73" i="2"/>
  <c r="T73" i="2"/>
  <c r="Q73" i="2"/>
  <c r="R73" i="2" s="1"/>
  <c r="O73" i="2"/>
  <c r="P73" i="2" s="1"/>
  <c r="X72" i="2"/>
  <c r="V72" i="2"/>
  <c r="T72" i="2"/>
  <c r="Q72" i="2"/>
  <c r="R72" i="2" s="1"/>
  <c r="O72" i="2"/>
  <c r="P72" i="2" s="1"/>
  <c r="X71" i="2"/>
  <c r="V71" i="2"/>
  <c r="T71" i="2"/>
  <c r="Q71" i="2"/>
  <c r="R71" i="2" s="1"/>
  <c r="O71" i="2"/>
  <c r="P71" i="2" s="1"/>
  <c r="X70" i="2"/>
  <c r="V70" i="2"/>
  <c r="T70" i="2"/>
  <c r="Q70" i="2"/>
  <c r="R70" i="2" s="1"/>
  <c r="O70" i="2"/>
  <c r="P70" i="2" s="1"/>
  <c r="X69" i="2"/>
  <c r="V69" i="2"/>
  <c r="T69" i="2"/>
  <c r="Q69" i="2"/>
  <c r="R69" i="2" s="1"/>
  <c r="O69" i="2"/>
  <c r="P69" i="2" s="1"/>
  <c r="X68" i="2"/>
  <c r="V68" i="2"/>
  <c r="T68" i="2"/>
  <c r="Q68" i="2"/>
  <c r="R68" i="2" s="1"/>
  <c r="O68" i="2"/>
  <c r="P68" i="2" s="1"/>
  <c r="X67" i="2"/>
  <c r="V67" i="2"/>
  <c r="T67" i="2"/>
  <c r="Q67" i="2"/>
  <c r="R67" i="2" s="1"/>
  <c r="O67" i="2"/>
  <c r="P67" i="2" s="1"/>
  <c r="X66" i="2"/>
  <c r="V66" i="2"/>
  <c r="T66" i="2"/>
  <c r="Q66" i="2"/>
  <c r="R66" i="2" s="1"/>
  <c r="O66" i="2"/>
  <c r="P66" i="2" s="1"/>
  <c r="X65" i="2"/>
  <c r="V65" i="2"/>
  <c r="T65" i="2"/>
  <c r="Q65" i="2"/>
  <c r="R65" i="2" s="1"/>
  <c r="O65" i="2"/>
  <c r="P65" i="2" s="1"/>
  <c r="X64" i="2"/>
  <c r="V64" i="2"/>
  <c r="T64" i="2"/>
  <c r="Q64" i="2"/>
  <c r="R64" i="2" s="1"/>
  <c r="O64" i="2"/>
  <c r="P64" i="2" s="1"/>
  <c r="X63" i="2"/>
  <c r="V63" i="2"/>
  <c r="T63" i="2"/>
  <c r="Q63" i="2"/>
  <c r="R63" i="2" s="1"/>
  <c r="O63" i="2"/>
  <c r="P63" i="2" s="1"/>
  <c r="X62" i="2"/>
  <c r="V62" i="2"/>
  <c r="T62" i="2"/>
  <c r="Q62" i="2"/>
  <c r="R62" i="2" s="1"/>
  <c r="O62" i="2"/>
  <c r="P62" i="2" s="1"/>
  <c r="X61" i="2"/>
  <c r="V61" i="2"/>
  <c r="T61" i="2"/>
  <c r="Q61" i="2"/>
  <c r="R61" i="2" s="1"/>
  <c r="O61" i="2"/>
  <c r="P61" i="2" s="1"/>
  <c r="X60" i="2"/>
  <c r="V60" i="2"/>
  <c r="T60" i="2"/>
  <c r="Q60" i="2"/>
  <c r="R60" i="2" s="1"/>
  <c r="O60" i="2"/>
  <c r="P60" i="2" s="1"/>
  <c r="X59" i="2"/>
  <c r="V59" i="2"/>
  <c r="T59" i="2"/>
  <c r="Q59" i="2"/>
  <c r="R59" i="2" s="1"/>
  <c r="O59" i="2"/>
  <c r="P59" i="2" s="1"/>
  <c r="X58" i="2"/>
  <c r="V58" i="2"/>
  <c r="T58" i="2"/>
  <c r="Q58" i="2"/>
  <c r="R58" i="2" s="1"/>
  <c r="O58" i="2"/>
  <c r="P58" i="2" s="1"/>
  <c r="X57" i="2"/>
  <c r="V57" i="2"/>
  <c r="T57" i="2"/>
  <c r="Q57" i="2"/>
  <c r="R57" i="2" s="1"/>
  <c r="O57" i="2"/>
  <c r="P57" i="2" s="1"/>
  <c r="X56" i="2"/>
  <c r="V56" i="2"/>
  <c r="T56" i="2"/>
  <c r="Q56" i="2"/>
  <c r="R56" i="2" s="1"/>
  <c r="O56" i="2"/>
  <c r="P56" i="2" s="1"/>
  <c r="X55" i="2"/>
  <c r="V55" i="2"/>
  <c r="T55" i="2"/>
  <c r="Q55" i="2"/>
  <c r="R55" i="2" s="1"/>
  <c r="O55" i="2"/>
  <c r="P55" i="2" s="1"/>
  <c r="X54" i="2"/>
  <c r="V54" i="2"/>
  <c r="T54" i="2"/>
  <c r="Q54" i="2"/>
  <c r="R54" i="2" s="1"/>
  <c r="O54" i="2"/>
  <c r="P54" i="2" s="1"/>
  <c r="X53" i="2"/>
  <c r="V53" i="2"/>
  <c r="T53" i="2"/>
  <c r="Q53" i="2"/>
  <c r="R53" i="2" s="1"/>
  <c r="O53" i="2"/>
  <c r="P53" i="2" s="1"/>
  <c r="X52" i="2"/>
  <c r="V52" i="2"/>
  <c r="T52" i="2"/>
  <c r="Q52" i="2"/>
  <c r="R52" i="2" s="1"/>
  <c r="O52" i="2"/>
  <c r="P52" i="2" s="1"/>
  <c r="X51" i="2"/>
  <c r="V51" i="2"/>
  <c r="T51" i="2"/>
  <c r="Q51" i="2"/>
  <c r="R51" i="2" s="1"/>
  <c r="O51" i="2"/>
  <c r="P51" i="2" s="1"/>
  <c r="X50" i="2"/>
  <c r="V50" i="2"/>
  <c r="T50" i="2"/>
  <c r="Q50" i="2"/>
  <c r="R50" i="2" s="1"/>
  <c r="O50" i="2"/>
  <c r="P50" i="2" s="1"/>
  <c r="X49" i="2"/>
  <c r="V49" i="2"/>
  <c r="T49" i="2"/>
  <c r="Q49" i="2"/>
  <c r="R49" i="2" s="1"/>
  <c r="O49" i="2"/>
  <c r="P49" i="2" s="1"/>
  <c r="X48" i="2"/>
  <c r="V48" i="2"/>
  <c r="T48" i="2"/>
  <c r="Q48" i="2"/>
  <c r="R48" i="2" s="1"/>
  <c r="O48" i="2"/>
  <c r="P48" i="2" s="1"/>
  <c r="X47" i="2"/>
  <c r="V47" i="2"/>
  <c r="T47" i="2"/>
  <c r="Q47" i="2"/>
  <c r="R47" i="2" s="1"/>
  <c r="O47" i="2"/>
  <c r="P47" i="2" s="1"/>
  <c r="X46" i="2"/>
  <c r="V46" i="2"/>
  <c r="T46" i="2"/>
  <c r="Q46" i="2"/>
  <c r="R46" i="2" s="1"/>
  <c r="O46" i="2"/>
  <c r="P46" i="2" s="1"/>
  <c r="X45" i="2"/>
  <c r="V45" i="2"/>
  <c r="T45" i="2"/>
  <c r="Q45" i="2"/>
  <c r="R45" i="2" s="1"/>
  <c r="O45" i="2"/>
  <c r="P45" i="2" s="1"/>
  <c r="X44" i="2"/>
  <c r="V44" i="2"/>
  <c r="T44" i="2"/>
  <c r="Q44" i="2"/>
  <c r="R44" i="2" s="1"/>
  <c r="O44" i="2"/>
  <c r="P44" i="2" s="1"/>
  <c r="X43" i="2"/>
  <c r="V43" i="2"/>
  <c r="T43" i="2"/>
  <c r="Q43" i="2"/>
  <c r="R43" i="2" s="1"/>
  <c r="O43" i="2"/>
  <c r="P43" i="2" s="1"/>
  <c r="X42" i="2"/>
  <c r="V42" i="2"/>
  <c r="T42" i="2"/>
  <c r="Q42" i="2"/>
  <c r="R42" i="2" s="1"/>
  <c r="O42" i="2"/>
  <c r="P42" i="2" s="1"/>
  <c r="X41" i="2"/>
  <c r="V41" i="2"/>
  <c r="T41" i="2"/>
  <c r="Q41" i="2"/>
  <c r="R41" i="2" s="1"/>
  <c r="O41" i="2"/>
  <c r="P41" i="2" s="1"/>
  <c r="X40" i="2"/>
  <c r="V40" i="2"/>
  <c r="T40" i="2"/>
  <c r="Q40" i="2"/>
  <c r="R40" i="2" s="1"/>
  <c r="O40" i="2"/>
  <c r="P40" i="2" s="1"/>
  <c r="X39" i="2"/>
  <c r="V39" i="2"/>
  <c r="T39" i="2"/>
  <c r="Q39" i="2"/>
  <c r="R39" i="2" s="1"/>
  <c r="O39" i="2"/>
  <c r="P39" i="2" s="1"/>
  <c r="X38" i="2"/>
  <c r="V38" i="2"/>
  <c r="T38" i="2"/>
  <c r="Q38" i="2"/>
  <c r="R38" i="2" s="1"/>
  <c r="O38" i="2"/>
  <c r="P38" i="2" s="1"/>
  <c r="X37" i="2"/>
  <c r="V37" i="2"/>
  <c r="T37" i="2"/>
  <c r="Q37" i="2"/>
  <c r="R37" i="2" s="1"/>
  <c r="O37" i="2"/>
  <c r="P37" i="2" s="1"/>
  <c r="X36" i="2"/>
  <c r="V36" i="2"/>
  <c r="T36" i="2"/>
  <c r="Q36" i="2"/>
  <c r="R36" i="2" s="1"/>
  <c r="O36" i="2"/>
  <c r="P36" i="2" s="1"/>
  <c r="X35" i="2"/>
  <c r="V35" i="2"/>
  <c r="T35" i="2"/>
  <c r="Q35" i="2"/>
  <c r="R35" i="2" s="1"/>
  <c r="O35" i="2"/>
  <c r="P35" i="2" s="1"/>
  <c r="X34" i="2"/>
  <c r="V34" i="2"/>
  <c r="T34" i="2"/>
  <c r="Q34" i="2"/>
  <c r="R34" i="2" s="1"/>
  <c r="O34" i="2"/>
  <c r="P34" i="2" s="1"/>
  <c r="X33" i="2"/>
  <c r="V33" i="2"/>
  <c r="T33" i="2"/>
  <c r="Q33" i="2"/>
  <c r="R33" i="2" s="1"/>
  <c r="O33" i="2"/>
  <c r="P33" i="2" s="1"/>
  <c r="X32" i="2"/>
  <c r="V32" i="2"/>
  <c r="T32" i="2"/>
  <c r="Q32" i="2"/>
  <c r="R32" i="2" s="1"/>
  <c r="O32" i="2"/>
  <c r="P32" i="2" s="1"/>
  <c r="X31" i="2"/>
  <c r="V31" i="2"/>
  <c r="T31" i="2"/>
  <c r="Q31" i="2"/>
  <c r="R31" i="2" s="1"/>
  <c r="O31" i="2"/>
  <c r="P31" i="2" s="1"/>
  <c r="X30" i="2"/>
  <c r="V30" i="2"/>
  <c r="T30" i="2"/>
  <c r="Q30" i="2"/>
  <c r="R30" i="2" s="1"/>
  <c r="O30" i="2"/>
  <c r="P30" i="2" s="1"/>
  <c r="X29" i="2"/>
  <c r="V29" i="2"/>
  <c r="T29" i="2"/>
  <c r="Q29" i="2"/>
  <c r="R29" i="2" s="1"/>
  <c r="O29" i="2"/>
  <c r="P29" i="2" s="1"/>
  <c r="X28" i="2"/>
  <c r="V28" i="2"/>
  <c r="T28" i="2"/>
  <c r="Q28" i="2"/>
  <c r="R28" i="2" s="1"/>
  <c r="O28" i="2"/>
  <c r="P28" i="2" s="1"/>
  <c r="X27" i="2"/>
  <c r="V27" i="2"/>
  <c r="T27" i="2"/>
  <c r="Q27" i="2"/>
  <c r="R27" i="2" s="1"/>
  <c r="O27" i="2"/>
  <c r="P27" i="2" s="1"/>
  <c r="X26" i="2"/>
  <c r="V26" i="2"/>
  <c r="T26" i="2"/>
  <c r="Q26" i="2"/>
  <c r="R26" i="2" s="1"/>
  <c r="O26" i="2"/>
  <c r="P26" i="2" s="1"/>
  <c r="X25" i="2"/>
  <c r="V25" i="2"/>
  <c r="T25" i="2"/>
  <c r="Q25" i="2"/>
  <c r="R25" i="2" s="1"/>
  <c r="O25" i="2"/>
  <c r="P25" i="2" s="1"/>
  <c r="X24" i="2"/>
  <c r="V24" i="2"/>
  <c r="T24" i="2"/>
  <c r="Q24" i="2"/>
  <c r="R24" i="2" s="1"/>
  <c r="O24" i="2"/>
  <c r="P24" i="2" s="1"/>
  <c r="X23" i="2"/>
  <c r="V23" i="2"/>
  <c r="T23" i="2"/>
  <c r="Q23" i="2"/>
  <c r="R23" i="2" s="1"/>
  <c r="O23" i="2"/>
  <c r="P23" i="2" s="1"/>
  <c r="X22" i="2"/>
  <c r="V22" i="2"/>
  <c r="T22" i="2"/>
  <c r="Q22" i="2"/>
  <c r="R22" i="2" s="1"/>
  <c r="O22" i="2"/>
  <c r="P22" i="2" s="1"/>
  <c r="X21" i="2"/>
  <c r="V21" i="2"/>
  <c r="T21" i="2"/>
  <c r="Q21" i="2"/>
  <c r="R21" i="2" s="1"/>
  <c r="O21" i="2"/>
  <c r="P21" i="2" s="1"/>
  <c r="X20" i="2"/>
  <c r="V20" i="2"/>
  <c r="T20" i="2"/>
  <c r="Q20" i="2"/>
  <c r="R20" i="2" s="1"/>
  <c r="O20" i="2"/>
  <c r="P20" i="2" s="1"/>
  <c r="X19" i="2"/>
  <c r="V19" i="2"/>
  <c r="T19" i="2"/>
  <c r="Q19" i="2"/>
  <c r="R19" i="2" s="1"/>
  <c r="O19" i="2"/>
  <c r="P19" i="2" s="1"/>
  <c r="X18" i="2"/>
  <c r="V18" i="2"/>
  <c r="T18" i="2"/>
  <c r="Q18" i="2"/>
  <c r="R18" i="2" s="1"/>
  <c r="O18" i="2"/>
  <c r="P18" i="2" s="1"/>
  <c r="X17" i="2"/>
  <c r="V17" i="2"/>
  <c r="T17" i="2"/>
  <c r="Q17" i="2"/>
  <c r="R17" i="2" s="1"/>
  <c r="O17" i="2"/>
  <c r="P17" i="2" s="1"/>
  <c r="X16" i="2"/>
  <c r="V16" i="2"/>
  <c r="T16" i="2"/>
  <c r="Q16" i="2"/>
  <c r="R16" i="2" s="1"/>
  <c r="O16" i="2"/>
  <c r="P16" i="2" s="1"/>
  <c r="X15" i="2"/>
  <c r="V15" i="2"/>
  <c r="T15" i="2"/>
  <c r="Q15" i="2"/>
  <c r="R15" i="2" s="1"/>
  <c r="O15" i="2"/>
  <c r="P15" i="2" s="1"/>
  <c r="X14" i="2"/>
  <c r="V14" i="2"/>
  <c r="T14" i="2"/>
  <c r="Q14" i="2"/>
  <c r="O14" i="2"/>
  <c r="X13" i="2"/>
  <c r="V13" i="2"/>
  <c r="T13" i="2"/>
  <c r="Q13" i="2"/>
  <c r="R13" i="2" s="1"/>
  <c r="O13" i="2"/>
  <c r="P13" i="2" s="1"/>
  <c r="X12" i="2"/>
  <c r="V12" i="2"/>
  <c r="T12" i="2"/>
  <c r="Q12" i="2"/>
  <c r="R12" i="2" s="1"/>
  <c r="O12" i="2"/>
  <c r="P12" i="2" s="1"/>
  <c r="X11" i="2"/>
  <c r="V11" i="2"/>
  <c r="T11" i="2"/>
  <c r="Q11" i="2"/>
  <c r="R11" i="2" s="1"/>
  <c r="O11" i="2"/>
  <c r="P11" i="2" s="1"/>
  <c r="X10" i="2"/>
  <c r="V10" i="2"/>
  <c r="T10" i="2"/>
  <c r="Q10" i="2"/>
  <c r="R10" i="2" s="1"/>
  <c r="O10" i="2"/>
  <c r="P10" i="2" s="1"/>
  <c r="X9" i="2"/>
  <c r="V9" i="2"/>
  <c r="T9" i="2"/>
  <c r="Q9" i="2"/>
  <c r="R9" i="2" s="1"/>
  <c r="O9" i="2"/>
  <c r="P9" i="2" s="1"/>
  <c r="X8" i="2"/>
  <c r="V8" i="2"/>
  <c r="T8" i="2"/>
  <c r="Q8" i="2"/>
  <c r="R8" i="2" s="1"/>
  <c r="O8" i="2"/>
  <c r="P8" i="2" s="1"/>
  <c r="X7" i="2"/>
  <c r="V7" i="2"/>
  <c r="T7" i="2"/>
  <c r="Q7" i="2"/>
  <c r="R7" i="2" s="1"/>
  <c r="O7" i="2"/>
  <c r="P7" i="2" s="1"/>
  <c r="X6" i="2"/>
  <c r="V6" i="2"/>
  <c r="T6" i="2"/>
  <c r="Q6" i="2"/>
  <c r="R6" i="2" s="1"/>
  <c r="O6" i="2"/>
  <c r="P6" i="2" s="1"/>
  <c r="X5" i="2"/>
  <c r="V5" i="2"/>
  <c r="T5" i="2"/>
  <c r="Q5" i="2"/>
  <c r="R5" i="2" s="1"/>
  <c r="O5" i="2"/>
  <c r="P5" i="2" s="1"/>
  <c r="X4" i="2"/>
  <c r="V4" i="2"/>
  <c r="T4" i="2"/>
  <c r="Q4" i="2"/>
  <c r="O4" i="2"/>
  <c r="T4050" i="2" l="1"/>
  <c r="P170" i="2"/>
  <c r="O4050" i="2"/>
  <c r="R170" i="2"/>
  <c r="Q4050" i="2"/>
  <c r="X4050" i="2"/>
  <c r="R154" i="2"/>
  <c r="P154" i="2"/>
  <c r="Z45" i="2"/>
  <c r="Z163" i="2"/>
  <c r="Z205" i="2"/>
  <c r="Z5" i="2"/>
  <c r="Z58" i="2"/>
  <c r="Z76" i="2"/>
  <c r="Z219" i="2"/>
  <c r="Z225" i="2"/>
  <c r="Z231" i="2"/>
  <c r="Z237" i="2"/>
  <c r="Z249" i="2"/>
  <c r="Z261" i="2"/>
  <c r="Z273" i="2"/>
  <c r="Z279" i="2"/>
  <c r="Z285" i="2"/>
  <c r="Z291" i="2"/>
  <c r="Z297" i="2"/>
  <c r="Z29" i="2"/>
  <c r="Z84" i="2"/>
  <c r="Z107" i="2"/>
  <c r="Z195" i="2"/>
  <c r="Z201" i="2"/>
  <c r="Z441" i="2"/>
  <c r="Z470" i="2"/>
  <c r="Z42" i="2"/>
  <c r="Z48" i="2"/>
  <c r="Z120" i="2"/>
  <c r="Z132" i="2"/>
  <c r="Z478" i="2"/>
  <c r="Z581" i="2"/>
  <c r="Z587" i="2"/>
  <c r="Z629" i="2"/>
  <c r="Z635" i="2"/>
  <c r="Z652" i="2"/>
  <c r="Z704" i="2"/>
  <c r="Z15" i="2"/>
  <c r="Z135" i="2"/>
  <c r="Z169" i="2"/>
  <c r="Z187" i="2"/>
  <c r="Z193" i="2"/>
  <c r="Z481" i="2"/>
  <c r="Z487" i="2"/>
  <c r="Z493" i="2"/>
  <c r="Z499" i="2"/>
  <c r="Z505" i="2"/>
  <c r="Z511" i="2"/>
  <c r="Z517" i="2"/>
  <c r="Z523" i="2"/>
  <c r="Z529" i="2"/>
  <c r="Z535" i="2"/>
  <c r="Z584" i="2"/>
  <c r="Z590" i="2"/>
  <c r="Z596" i="2"/>
  <c r="Z602" i="2"/>
  <c r="Z608" i="2"/>
  <c r="Z615" i="2"/>
  <c r="Z621" i="2"/>
  <c r="Z627" i="2"/>
  <c r="Z632" i="2"/>
  <c r="Z638" i="2"/>
  <c r="Z644" i="2"/>
  <c r="Z650" i="2"/>
  <c r="Z654" i="2"/>
  <c r="Z123" i="2"/>
  <c r="Z129" i="2"/>
  <c r="Z303" i="2"/>
  <c r="Z321" i="2"/>
  <c r="Z327" i="2"/>
  <c r="Z333" i="2"/>
  <c r="Z345" i="2"/>
  <c r="Z351" i="2"/>
  <c r="Z357" i="2"/>
  <c r="Z363" i="2"/>
  <c r="Z369" i="2"/>
  <c r="Z429" i="2"/>
  <c r="Z542" i="2"/>
  <c r="Z548" i="2"/>
  <c r="Z554" i="2"/>
  <c r="Z560" i="2"/>
  <c r="Z566" i="2"/>
  <c r="Z585" i="2"/>
  <c r="Z766" i="2"/>
  <c r="Z779" i="2"/>
  <c r="Z785" i="2"/>
  <c r="Z791" i="2"/>
  <c r="Z797" i="2"/>
  <c r="Z803" i="2"/>
  <c r="Z809" i="2"/>
  <c r="Z815" i="2"/>
  <c r="Z821" i="2"/>
  <c r="Z33" i="2"/>
  <c r="Z141" i="2"/>
  <c r="Z157" i="2"/>
  <c r="Z70" i="2"/>
  <c r="Z11" i="2"/>
  <c r="Z95" i="2"/>
  <c r="Z113" i="2"/>
  <c r="Z154" i="2"/>
  <c r="Z159" i="2"/>
  <c r="Z171" i="2"/>
  <c r="Z177" i="2"/>
  <c r="Z213" i="2"/>
  <c r="Z256" i="2"/>
  <c r="Z322" i="2"/>
  <c r="Z328" i="2"/>
  <c r="Z549" i="2"/>
  <c r="Z555" i="2"/>
  <c r="Z561" i="2"/>
  <c r="Z567" i="2"/>
  <c r="Z574" i="2"/>
  <c r="Z617" i="2"/>
  <c r="Z623" i="2"/>
  <c r="Z628" i="2"/>
  <c r="Z634" i="2"/>
  <c r="Z640" i="2"/>
  <c r="Z646" i="2"/>
  <c r="Z663" i="2"/>
  <c r="Z668" i="2"/>
  <c r="Z674" i="2"/>
  <c r="Z680" i="2"/>
  <c r="Z685" i="2"/>
  <c r="Z691" i="2"/>
  <c r="Z697" i="2"/>
  <c r="Z703" i="2"/>
  <c r="Z709" i="2"/>
  <c r="Z715" i="2"/>
  <c r="Z721" i="2"/>
  <c r="Z727" i="2"/>
  <c r="Z733" i="2"/>
  <c r="Z57" i="2"/>
  <c r="Z146" i="2"/>
  <c r="Z152" i="2"/>
  <c r="Z175" i="2"/>
  <c r="Z211" i="2"/>
  <c r="Z315" i="2"/>
  <c r="Z339" i="2"/>
  <c r="Z35" i="2"/>
  <c r="Z101" i="2"/>
  <c r="Z183" i="2"/>
  <c r="Z189" i="2"/>
  <c r="Z268" i="2"/>
  <c r="Z310" i="2"/>
  <c r="Z364" i="2"/>
  <c r="Z7" i="2"/>
  <c r="Z18" i="2"/>
  <c r="Z24" i="2"/>
  <c r="Z30" i="2"/>
  <c r="Z126" i="2"/>
  <c r="Z138" i="2"/>
  <c r="Z143" i="2"/>
  <c r="Z160" i="2"/>
  <c r="Z196" i="2"/>
  <c r="Z214" i="2"/>
  <c r="Z484" i="2"/>
  <c r="Z490" i="2"/>
  <c r="Z496" i="2"/>
  <c r="Z532" i="2"/>
  <c r="Z538" i="2"/>
  <c r="Z599" i="2"/>
  <c r="Z605" i="2"/>
  <c r="Z618" i="2"/>
  <c r="Z624" i="2"/>
  <c r="Z647" i="2"/>
  <c r="Z657" i="2"/>
  <c r="Z686" i="2"/>
  <c r="Z21" i="2"/>
  <c r="Z27" i="2"/>
  <c r="Z39" i="2"/>
  <c r="Z51" i="2"/>
  <c r="Z46" i="2"/>
  <c r="Z52" i="2"/>
  <c r="Z243" i="2"/>
  <c r="Z255" i="2"/>
  <c r="Z267" i="2"/>
  <c r="Z309" i="2"/>
  <c r="Z17" i="2"/>
  <c r="Z23" i="2"/>
  <c r="Z41" i="2"/>
  <c r="Z47" i="2"/>
  <c r="Z89" i="2"/>
  <c r="Z148" i="2"/>
  <c r="Z207" i="2"/>
  <c r="Z274" i="2"/>
  <c r="Z12" i="2"/>
  <c r="Z36" i="2"/>
  <c r="Z54" i="2"/>
  <c r="Z60" i="2"/>
  <c r="Z149" i="2"/>
  <c r="Z178" i="2"/>
  <c r="Z202" i="2"/>
  <c r="Z471" i="2"/>
  <c r="Z502" i="2"/>
  <c r="Z508" i="2"/>
  <c r="Z514" i="2"/>
  <c r="Z520" i="2"/>
  <c r="Z526" i="2"/>
  <c r="Z569" i="2"/>
  <c r="Z593" i="2"/>
  <c r="Z611" i="2"/>
  <c r="Z641" i="2"/>
  <c r="Z681" i="2"/>
  <c r="Z722" i="2"/>
  <c r="Z8" i="2"/>
  <c r="Z55" i="2"/>
  <c r="Z9" i="2"/>
  <c r="Z20" i="2"/>
  <c r="Z26" i="2"/>
  <c r="Z32" i="2"/>
  <c r="Z38" i="2"/>
  <c r="Z44" i="2"/>
  <c r="Z50" i="2"/>
  <c r="Z81" i="2"/>
  <c r="Z87" i="2"/>
  <c r="Z92" i="2"/>
  <c r="Z98" i="2"/>
  <c r="Z104" i="2"/>
  <c r="Z110" i="2"/>
  <c r="Z116" i="2"/>
  <c r="Z151" i="2"/>
  <c r="Z168" i="2"/>
  <c r="Z174" i="2"/>
  <c r="Z180" i="2"/>
  <c r="Z186" i="2"/>
  <c r="Z192" i="2"/>
  <c r="Z198" i="2"/>
  <c r="Z204" i="2"/>
  <c r="Z210" i="2"/>
  <c r="Z265" i="2"/>
  <c r="Z319" i="2"/>
  <c r="Z331" i="2"/>
  <c r="Z461" i="2"/>
  <c r="Z614" i="2"/>
  <c r="Z620" i="2"/>
  <c r="Z626" i="2"/>
  <c r="Z631" i="2"/>
  <c r="Z637" i="2"/>
  <c r="Z643" i="2"/>
  <c r="Z649" i="2"/>
  <c r="Z660" i="2"/>
  <c r="Z665" i="2"/>
  <c r="Z671" i="2"/>
  <c r="Z677" i="2"/>
  <c r="Z683" i="2"/>
  <c r="Z688" i="2"/>
  <c r="Z694" i="2"/>
  <c r="Z700" i="2"/>
  <c r="Z706" i="2"/>
  <c r="Z712" i="2"/>
  <c r="Z718" i="2"/>
  <c r="Z724" i="2"/>
  <c r="Z730" i="2"/>
  <c r="Z736" i="2"/>
  <c r="Z741" i="2"/>
  <c r="Z753" i="2"/>
  <c r="Z1047" i="2"/>
  <c r="Z1053" i="2"/>
  <c r="Z1059" i="2"/>
  <c r="Z1065" i="2"/>
  <c r="Z1077" i="2"/>
  <c r="Z1083" i="2"/>
  <c r="Z1089" i="2"/>
  <c r="Z1095" i="2"/>
  <c r="Z1101" i="2"/>
  <c r="Z1113" i="2"/>
  <c r="Z1125" i="2"/>
  <c r="Z1131" i="2"/>
  <c r="Z1191" i="2"/>
  <c r="Z1197" i="2"/>
  <c r="Z1203" i="2"/>
  <c r="Z1209" i="2"/>
  <c r="Z1215" i="2"/>
  <c r="Z1221" i="2"/>
  <c r="Z1227" i="2"/>
  <c r="Z1233" i="2"/>
  <c r="Z1239" i="2"/>
  <c r="Z1245" i="2"/>
  <c r="Z1251" i="2"/>
  <c r="Z1257" i="2"/>
  <c r="Z1263" i="2"/>
  <c r="Z1269" i="2"/>
  <c r="Z1274" i="2"/>
  <c r="Z1280" i="2"/>
  <c r="Z1286" i="2"/>
  <c r="Z1291" i="2"/>
  <c r="Z1302" i="2"/>
  <c r="Z1312" i="2"/>
  <c r="Z1324" i="2"/>
  <c r="Z1341" i="2"/>
  <c r="Z1353" i="2"/>
  <c r="Z1369" i="2"/>
  <c r="Z1381" i="2"/>
  <c r="Z1392" i="2"/>
  <c r="Z1400" i="2"/>
  <c r="Z1415" i="2"/>
  <c r="Z1427" i="2"/>
  <c r="Z1437" i="2"/>
  <c r="Z1450" i="2"/>
  <c r="Z1461" i="2"/>
  <c r="Z1468" i="2"/>
  <c r="Z1478" i="2"/>
  <c r="Z1493" i="2"/>
  <c r="Z1505" i="2"/>
  <c r="Z1514" i="2"/>
  <c r="Z1529" i="2"/>
  <c r="Z1535" i="2"/>
  <c r="Z1548" i="2"/>
  <c r="Z1559" i="2"/>
  <c r="Z1582" i="2"/>
  <c r="Z1592" i="2"/>
  <c r="Z1605" i="2"/>
  <c r="Z1621" i="2"/>
  <c r="Z1634" i="2"/>
  <c r="Z1646" i="2"/>
  <c r="Z1655" i="2"/>
  <c r="Z1665" i="2"/>
  <c r="Z1679" i="2"/>
  <c r="Z1700" i="2"/>
  <c r="Z1747" i="2"/>
  <c r="Z1753" i="2"/>
  <c r="Z1754" i="2"/>
  <c r="Z1769" i="2"/>
  <c r="Z1822" i="2"/>
  <c r="Z1834" i="2"/>
  <c r="Z1908" i="2"/>
  <c r="Z2068" i="2"/>
  <c r="Z2074" i="2"/>
  <c r="Z2080" i="2"/>
  <c r="Z2086" i="2"/>
  <c r="Z2092" i="2"/>
  <c r="Z2098" i="2"/>
  <c r="Z2104" i="2"/>
  <c r="Z2109" i="2"/>
  <c r="Z2115" i="2"/>
  <c r="Z2121" i="2"/>
  <c r="Z2127" i="2"/>
  <c r="Z2133" i="2"/>
  <c r="Z2139" i="2"/>
  <c r="Z2145" i="2"/>
  <c r="Z1126" i="2"/>
  <c r="Z1133" i="2"/>
  <c r="Z1139" i="2"/>
  <c r="Z1145" i="2"/>
  <c r="Z1151" i="2"/>
  <c r="Z1156" i="2"/>
  <c r="Z1622" i="2"/>
  <c r="Z1635" i="2"/>
  <c r="Z1647" i="2"/>
  <c r="Z1656" i="2"/>
  <c r="Z1666" i="2"/>
  <c r="Z1680" i="2"/>
  <c r="Z1701" i="2"/>
  <c r="Z1712" i="2"/>
  <c r="Z1721" i="2"/>
  <c r="Z1741" i="2"/>
  <c r="Z1805" i="2"/>
  <c r="Z1811" i="2"/>
  <c r="Z1817" i="2"/>
  <c r="Z1823" i="2"/>
  <c r="Z1829" i="2"/>
  <c r="Z1835" i="2"/>
  <c r="Z1841" i="2"/>
  <c r="Z1846" i="2"/>
  <c r="Z1852" i="2"/>
  <c r="Z1857" i="2"/>
  <c r="Z1895" i="2"/>
  <c r="Z1901" i="2"/>
  <c r="Z1924" i="2"/>
  <c r="Z1930" i="2"/>
  <c r="Z1936" i="2"/>
  <c r="Z1942" i="2"/>
  <c r="Z1948" i="2"/>
  <c r="Z1954" i="2"/>
  <c r="Z1960" i="2"/>
  <c r="Z1966" i="2"/>
  <c r="Z1972" i="2"/>
  <c r="Z1978" i="2"/>
  <c r="Z1984" i="2"/>
  <c r="Z1990" i="2"/>
  <c r="Z1996" i="2"/>
  <c r="Z2002" i="2"/>
  <c r="Z2008" i="2"/>
  <c r="Z2014" i="2"/>
  <c r="Z2020" i="2"/>
  <c r="Z2026" i="2"/>
  <c r="Z2032" i="2"/>
  <c r="Z2204" i="2"/>
  <c r="Z2209" i="2"/>
  <c r="Z2227" i="2"/>
  <c r="Z2266" i="2"/>
  <c r="Z2272" i="2"/>
  <c r="Z2278" i="2"/>
  <c r="Z2284" i="2"/>
  <c r="Z2290" i="2"/>
  <c r="Z2296" i="2"/>
  <c r="Z2302" i="2"/>
  <c r="Z2308" i="2"/>
  <c r="Z2314" i="2"/>
  <c r="Z2320" i="2"/>
  <c r="Z2326" i="2"/>
  <c r="Z2332" i="2"/>
  <c r="Z2338" i="2"/>
  <c r="Z2349" i="2"/>
  <c r="Z2355" i="2"/>
  <c r="Z2361" i="2"/>
  <c r="Z2367" i="2"/>
  <c r="Z2373" i="2"/>
  <c r="Z2379" i="2"/>
  <c r="Z2385" i="2"/>
  <c r="Z2391" i="2"/>
  <c r="Z2397" i="2"/>
  <c r="Z2403" i="2"/>
  <c r="Z2409" i="2"/>
  <c r="Z2415" i="2"/>
  <c r="Z2421" i="2"/>
  <c r="Z2427" i="2"/>
  <c r="Z2433" i="2"/>
  <c r="Z2439" i="2"/>
  <c r="Z2445" i="2"/>
  <c r="Z2450" i="2"/>
  <c r="Z2456" i="2"/>
  <c r="Z2462" i="2"/>
  <c r="Z2468" i="2"/>
  <c r="Z2474" i="2"/>
  <c r="Z2480" i="2"/>
  <c r="Z2486" i="2"/>
  <c r="Z2492" i="2"/>
  <c r="Z2498" i="2"/>
  <c r="Z2504" i="2"/>
  <c r="Z2510" i="2"/>
  <c r="Z2564" i="2"/>
  <c r="Z2570" i="2"/>
  <c r="Z827" i="2"/>
  <c r="Z833" i="2"/>
  <c r="Z838" i="2"/>
  <c r="Z844" i="2"/>
  <c r="Z850" i="2"/>
  <c r="Z856" i="2"/>
  <c r="Z862" i="2"/>
  <c r="Z868" i="2"/>
  <c r="Z874" i="2"/>
  <c r="Z880" i="2"/>
  <c r="Z886" i="2"/>
  <c r="Z891" i="2"/>
  <c r="Z897" i="2"/>
  <c r="Z903" i="2"/>
  <c r="Z908" i="2"/>
  <c r="Z914" i="2"/>
  <c r="Z920" i="2"/>
  <c r="Z926" i="2"/>
  <c r="Z932" i="2"/>
  <c r="Z938" i="2"/>
  <c r="Z944" i="2"/>
  <c r="Z950" i="2"/>
  <c r="Z956" i="2"/>
  <c r="Z962" i="2"/>
  <c r="Z968" i="2"/>
  <c r="Z974" i="2"/>
  <c r="Z980" i="2"/>
  <c r="Z986" i="2"/>
  <c r="Z992" i="2"/>
  <c r="Z998" i="2"/>
  <c r="Z1004" i="2"/>
  <c r="Z1010" i="2"/>
  <c r="Z1014" i="2"/>
  <c r="Z1020" i="2"/>
  <c r="Z1025" i="2"/>
  <c r="Z1031" i="2"/>
  <c r="Z1037" i="2"/>
  <c r="Z1043" i="2"/>
  <c r="Z1049" i="2"/>
  <c r="Z1055" i="2"/>
  <c r="Z1061" i="2"/>
  <c r="Z1067" i="2"/>
  <c r="Z1073" i="2"/>
  <c r="Z1079" i="2"/>
  <c r="Z1085" i="2"/>
  <c r="Z1091" i="2"/>
  <c r="Z1097" i="2"/>
  <c r="Z1103" i="2"/>
  <c r="Z1109" i="2"/>
  <c r="Z1115" i="2"/>
  <c r="Z1121" i="2"/>
  <c r="Z1134" i="2"/>
  <c r="Z1140" i="2"/>
  <c r="Z1146" i="2"/>
  <c r="Z1152" i="2"/>
  <c r="Z1157" i="2"/>
  <c r="Z1713" i="2"/>
  <c r="Z1757" i="2"/>
  <c r="Z1763" i="2"/>
  <c r="Z1772" i="2"/>
  <c r="Z1799" i="2"/>
  <c r="Z1836" i="2"/>
  <c r="Z1912" i="2"/>
  <c r="Z2070" i="2"/>
  <c r="Z2111" i="2"/>
  <c r="Z2117" i="2"/>
  <c r="Z2165" i="2"/>
  <c r="Z2186" i="2"/>
  <c r="Z2192" i="2"/>
  <c r="Z2210" i="2"/>
  <c r="Z2236" i="2"/>
  <c r="Z2248" i="2"/>
  <c r="Z2254" i="2"/>
  <c r="Z2260" i="2"/>
  <c r="Z2517" i="2"/>
  <c r="Z2523" i="2"/>
  <c r="Z2529" i="2"/>
  <c r="Z2535" i="2"/>
  <c r="Z2541" i="2"/>
  <c r="Z2547" i="2"/>
  <c r="Z2554" i="2"/>
  <c r="Z2571" i="2"/>
  <c r="Z2579" i="2"/>
  <c r="Z2584" i="2"/>
  <c r="Z2590" i="2"/>
  <c r="Z2596" i="2"/>
  <c r="Z2602" i="2"/>
  <c r="Z2615" i="2"/>
  <c r="Z1050" i="2"/>
  <c r="Z1056" i="2"/>
  <c r="Z1068" i="2"/>
  <c r="Z1080" i="2"/>
  <c r="Z1092" i="2"/>
  <c r="Z1098" i="2"/>
  <c r="Z1104" i="2"/>
  <c r="Z1110" i="2"/>
  <c r="Z1116" i="2"/>
  <c r="Z1122" i="2"/>
  <c r="Z1188" i="2"/>
  <c r="Z1194" i="2"/>
  <c r="Z1200" i="2"/>
  <c r="Z1206" i="2"/>
  <c r="Z1212" i="2"/>
  <c r="Z1218" i="2"/>
  <c r="Z1224" i="2"/>
  <c r="Z1230" i="2"/>
  <c r="Z1236" i="2"/>
  <c r="Z1242" i="2"/>
  <c r="Z1248" i="2"/>
  <c r="Z1254" i="2"/>
  <c r="Z1260" i="2"/>
  <c r="Z1266" i="2"/>
  <c r="Z1272" i="2"/>
  <c r="Z1277" i="2"/>
  <c r="Z1283" i="2"/>
  <c r="Z1294" i="2"/>
  <c r="Z1307" i="2"/>
  <c r="Z1317" i="2"/>
  <c r="Z1330" i="2"/>
  <c r="Z1348" i="2"/>
  <c r="Z1363" i="2"/>
  <c r="Z1376" i="2"/>
  <c r="Z1388" i="2"/>
  <c r="Z1397" i="2"/>
  <c r="Z1403" i="2"/>
  <c r="Z1420" i="2"/>
  <c r="Z1431" i="2"/>
  <c r="Z1443" i="2"/>
  <c r="Z1453" i="2"/>
  <c r="Z1465" i="2"/>
  <c r="Z1474" i="2"/>
  <c r="Z1486" i="2"/>
  <c r="Z1499" i="2"/>
  <c r="Z1509" i="2"/>
  <c r="Z1525" i="2"/>
  <c r="Z1532" i="2"/>
  <c r="Z1543" i="2"/>
  <c r="Z1553" i="2"/>
  <c r="Z1576" i="2"/>
  <c r="Z1588" i="2"/>
  <c r="Z1599" i="2"/>
  <c r="Z1612" i="2"/>
  <c r="Z1625" i="2"/>
  <c r="Z1640" i="2"/>
  <c r="Z1649" i="2"/>
  <c r="Z1658" i="2"/>
  <c r="Z1669" i="2"/>
  <c r="Z1691" i="2"/>
  <c r="Z1704" i="2"/>
  <c r="Z1744" i="2"/>
  <c r="Z1750" i="2"/>
  <c r="Z1765" i="2"/>
  <c r="Z1766" i="2"/>
  <c r="Z1785" i="2"/>
  <c r="Z1800" i="2"/>
  <c r="Z1825" i="2"/>
  <c r="Z2077" i="2"/>
  <c r="Z2083" i="2"/>
  <c r="Z2089" i="2"/>
  <c r="Z2095" i="2"/>
  <c r="Z2101" i="2"/>
  <c r="Z2112" i="2"/>
  <c r="Z2118" i="2"/>
  <c r="Z2124" i="2"/>
  <c r="Z2130" i="2"/>
  <c r="Z2167" i="2"/>
  <c r="Z2173" i="2"/>
  <c r="Z2222" i="2"/>
  <c r="Z2229" i="2"/>
  <c r="Z2237" i="2"/>
  <c r="Z2249" i="2"/>
  <c r="Z2261" i="2"/>
  <c r="Z2542" i="2"/>
  <c r="Z2548" i="2"/>
  <c r="Z2591" i="2"/>
  <c r="Z1075" i="2"/>
  <c r="Z1111" i="2"/>
  <c r="Z1117" i="2"/>
  <c r="Z1136" i="2"/>
  <c r="Z1142" i="2"/>
  <c r="Z1148" i="2"/>
  <c r="Z1618" i="2"/>
  <c r="Z1629" i="2"/>
  <c r="Z1642" i="2"/>
  <c r="Z1650" i="2"/>
  <c r="Z1662" i="2"/>
  <c r="Z1673" i="2"/>
  <c r="Z1698" i="2"/>
  <c r="Z1706" i="2"/>
  <c r="Z1716" i="2"/>
  <c r="Z1735" i="2"/>
  <c r="Z1745" i="2"/>
  <c r="Z1751" i="2"/>
  <c r="Z1802" i="2"/>
  <c r="Z1808" i="2"/>
  <c r="Z1814" i="2"/>
  <c r="Z1820" i="2"/>
  <c r="Z1826" i="2"/>
  <c r="Z1832" i="2"/>
  <c r="Z1838" i="2"/>
  <c r="Z1849" i="2"/>
  <c r="Z1860" i="2"/>
  <c r="Z1898" i="2"/>
  <c r="Z1904" i="2"/>
  <c r="Z1921" i="2"/>
  <c r="Z1927" i="2"/>
  <c r="Z1933" i="2"/>
  <c r="Z1939" i="2"/>
  <c r="Z1945" i="2"/>
  <c r="Z1951" i="2"/>
  <c r="Z1957" i="2"/>
  <c r="Z1963" i="2"/>
  <c r="Z1969" i="2"/>
  <c r="Z1975" i="2"/>
  <c r="Z1981" i="2"/>
  <c r="Z1987" i="2"/>
  <c r="Z1993" i="2"/>
  <c r="Z1999" i="2"/>
  <c r="Z2005" i="2"/>
  <c r="Z2011" i="2"/>
  <c r="Z2017" i="2"/>
  <c r="Z2023" i="2"/>
  <c r="Z2029" i="2"/>
  <c r="Z2078" i="2"/>
  <c r="Z2195" i="2"/>
  <c r="Z2201" i="2"/>
  <c r="Z2207" i="2"/>
  <c r="Z2212" i="2"/>
  <c r="Z2223" i="2"/>
  <c r="Z2263" i="2"/>
  <c r="Z2269" i="2"/>
  <c r="Z2275" i="2"/>
  <c r="Z2281" i="2"/>
  <c r="Z2287" i="2"/>
  <c r="Z2293" i="2"/>
  <c r="Z2299" i="2"/>
  <c r="Z2305" i="2"/>
  <c r="Z2311" i="2"/>
  <c r="Z2317" i="2"/>
  <c r="Z2323" i="2"/>
  <c r="Z2329" i="2"/>
  <c r="Z2335" i="2"/>
  <c r="Z2341" i="2"/>
  <c r="Z2346" i="2"/>
  <c r="Z2352" i="2"/>
  <c r="Z2358" i="2"/>
  <c r="Z2364" i="2"/>
  <c r="Z2370" i="2"/>
  <c r="Z2376" i="2"/>
  <c r="Z2382" i="2"/>
  <c r="Z2388" i="2"/>
  <c r="Z2394" i="2"/>
  <c r="Z2400" i="2"/>
  <c r="Z2406" i="2"/>
  <c r="Z2412" i="2"/>
  <c r="Z2418" i="2"/>
  <c r="Z2424" i="2"/>
  <c r="Z2430" i="2"/>
  <c r="Z2436" i="2"/>
  <c r="Z2442" i="2"/>
  <c r="Z2448" i="2"/>
  <c r="Z2453" i="2"/>
  <c r="Z2459" i="2"/>
  <c r="Z2465" i="2"/>
  <c r="Z2471" i="2"/>
  <c r="Z2477" i="2"/>
  <c r="Z2483" i="2"/>
  <c r="Z2489" i="2"/>
  <c r="Z2495" i="2"/>
  <c r="Z2501" i="2"/>
  <c r="Z2507" i="2"/>
  <c r="Z2561" i="2"/>
  <c r="Z2567" i="2"/>
  <c r="Z121" i="2"/>
  <c r="Z127" i="2"/>
  <c r="Z133" i="2"/>
  <c r="Z139" i="2"/>
  <c r="Z150" i="2"/>
  <c r="Z216" i="2"/>
  <c r="Z222" i="2"/>
  <c r="Z228" i="2"/>
  <c r="Z234" i="2"/>
  <c r="Z240" i="2"/>
  <c r="Z246" i="2"/>
  <c r="Z252" i="2"/>
  <c r="Z258" i="2"/>
  <c r="Z264" i="2"/>
  <c r="Z270" i="2"/>
  <c r="Z276" i="2"/>
  <c r="Z282" i="2"/>
  <c r="Z288" i="2"/>
  <c r="Z294" i="2"/>
  <c r="Z300" i="2"/>
  <c r="Z306" i="2"/>
  <c r="Z312" i="2"/>
  <c r="Z318" i="2"/>
  <c r="Z324" i="2"/>
  <c r="Z330" i="2"/>
  <c r="Z336" i="2"/>
  <c r="Z342" i="2"/>
  <c r="Z348" i="2"/>
  <c r="Z354" i="2"/>
  <c r="Z360" i="2"/>
  <c r="Z366" i="2"/>
  <c r="Z443" i="2"/>
  <c r="Z466" i="2"/>
  <c r="Z521" i="2"/>
  <c r="Z545" i="2"/>
  <c r="Z551" i="2"/>
  <c r="Z557" i="2"/>
  <c r="Z563" i="2"/>
  <c r="Z582" i="2"/>
  <c r="Z594" i="2"/>
  <c r="Z776" i="2"/>
  <c r="Z782" i="2"/>
  <c r="Z788" i="2"/>
  <c r="Z794" i="2"/>
  <c r="Z800" i="2"/>
  <c r="Z806" i="2"/>
  <c r="Z812" i="2"/>
  <c r="Z818" i="2"/>
  <c r="Z824" i="2"/>
  <c r="Z830" i="2"/>
  <c r="Z835" i="2"/>
  <c r="Z841" i="2"/>
  <c r="Z847" i="2"/>
  <c r="Z853" i="2"/>
  <c r="Z859" i="2"/>
  <c r="Z865" i="2"/>
  <c r="Z871" i="2"/>
  <c r="Z877" i="2"/>
  <c r="Z883" i="2"/>
  <c r="Z894" i="2"/>
  <c r="Z900" i="2"/>
  <c r="Z906" i="2"/>
  <c r="Z911" i="2"/>
  <c r="Z917" i="2"/>
  <c r="Z923" i="2"/>
  <c r="Z929" i="2"/>
  <c r="Z935" i="2"/>
  <c r="Z941" i="2"/>
  <c r="Z947" i="2"/>
  <c r="Z953" i="2"/>
  <c r="Z959" i="2"/>
  <c r="Z965" i="2"/>
  <c r="Z971" i="2"/>
  <c r="Z977" i="2"/>
  <c r="Z983" i="2"/>
  <c r="Z989" i="2"/>
  <c r="Z995" i="2"/>
  <c r="Z1001" i="2"/>
  <c r="Z1007" i="2"/>
  <c r="Z1013" i="2"/>
  <c r="Z1017" i="2"/>
  <c r="Z1023" i="2"/>
  <c r="Z1028" i="2"/>
  <c r="Z1034" i="2"/>
  <c r="Z1040" i="2"/>
  <c r="Z1046" i="2"/>
  <c r="Z1052" i="2"/>
  <c r="Z1058" i="2"/>
  <c r="Z1064" i="2"/>
  <c r="Z1070" i="2"/>
  <c r="Z1076" i="2"/>
  <c r="Z1082" i="2"/>
  <c r="Z1088" i="2"/>
  <c r="Z1094" i="2"/>
  <c r="Z1100" i="2"/>
  <c r="Z1106" i="2"/>
  <c r="Z1112" i="2"/>
  <c r="Z1654" i="2"/>
  <c r="Z1718" i="2"/>
  <c r="Z1739" i="2"/>
  <c r="Z1760" i="2"/>
  <c r="Z1775" i="2"/>
  <c r="Z1915" i="2"/>
  <c r="Z2036" i="2"/>
  <c r="Z2073" i="2"/>
  <c r="Z2114" i="2"/>
  <c r="Z2159" i="2"/>
  <c r="Z2182" i="2"/>
  <c r="Z2189" i="2"/>
  <c r="Z2239" i="2"/>
  <c r="Z2245" i="2"/>
  <c r="Z2251" i="2"/>
  <c r="Z2151" i="2"/>
  <c r="Z2161" i="2"/>
  <c r="Z2170" i="2"/>
  <c r="Z2176" i="2"/>
  <c r="Z2225" i="2"/>
  <c r="Z2226" i="2"/>
  <c r="Z2246" i="2"/>
  <c r="Z2252" i="2"/>
  <c r="Z2515" i="2"/>
  <c r="Z2521" i="2"/>
  <c r="Z2527" i="2"/>
  <c r="Z2533" i="2"/>
  <c r="Z2539" i="2"/>
  <c r="Z2576" i="2"/>
  <c r="Z2588" i="2"/>
  <c r="Z2606" i="2"/>
  <c r="Z2620" i="2"/>
  <c r="Z2626" i="2"/>
  <c r="Z2633" i="2"/>
  <c r="Z2711" i="2"/>
  <c r="Z2717" i="2"/>
  <c r="Z2722" i="2"/>
  <c r="Z2728" i="2"/>
  <c r="Z2734" i="2"/>
  <c r="Z2739" i="2"/>
  <c r="Z2744" i="2"/>
  <c r="Z2764" i="2"/>
  <c r="Z2813" i="2"/>
  <c r="Z2819" i="2"/>
  <c r="Z2821" i="2"/>
  <c r="Z2825" i="2"/>
  <c r="Z2826" i="2"/>
  <c r="Z2869" i="2"/>
  <c r="Z2880" i="2"/>
  <c r="Z2885" i="2"/>
  <c r="Z2896" i="2"/>
  <c r="Z2902" i="2"/>
  <c r="Z2914" i="2"/>
  <c r="Z2949" i="2"/>
  <c r="Z2955" i="2"/>
  <c r="Z2967" i="2"/>
  <c r="Z3334" i="2"/>
  <c r="Z3340" i="2"/>
  <c r="Z3413" i="2"/>
  <c r="Z3420" i="2"/>
  <c r="Z3426" i="2"/>
  <c r="Z3432" i="2"/>
  <c r="Z3438" i="2"/>
  <c r="Z3444" i="2"/>
  <c r="Z3456" i="2"/>
  <c r="Z3467" i="2"/>
  <c r="Z3469" i="2"/>
  <c r="Z3484" i="2"/>
  <c r="Z3490" i="2"/>
  <c r="Z3496" i="2"/>
  <c r="Z3502" i="2"/>
  <c r="Z3508" i="2"/>
  <c r="Z3514" i="2"/>
  <c r="Z3520" i="2"/>
  <c r="Z3526" i="2"/>
  <c r="Z3532" i="2"/>
  <c r="Z3538" i="2"/>
  <c r="Z3544" i="2"/>
  <c r="Z3550" i="2"/>
  <c r="Z3556" i="2"/>
  <c r="Z3562" i="2"/>
  <c r="Z3568" i="2"/>
  <c r="Z3574" i="2"/>
  <c r="Z3580" i="2"/>
  <c r="Z3586" i="2"/>
  <c r="Z3592" i="2"/>
  <c r="Z3597" i="2"/>
  <c r="Z3603" i="2"/>
  <c r="Z3609" i="2"/>
  <c r="Z3615" i="2"/>
  <c r="Z3757" i="2"/>
  <c r="Z3775" i="2"/>
  <c r="Z3780" i="2"/>
  <c r="Z4001" i="2"/>
  <c r="Z1726" i="2"/>
  <c r="Z1484" i="2"/>
  <c r="Z1301" i="2"/>
  <c r="Z2608" i="2"/>
  <c r="Z2614" i="2"/>
  <c r="Z2653" i="2"/>
  <c r="Z2659" i="2"/>
  <c r="Z2665" i="2"/>
  <c r="Z2671" i="2"/>
  <c r="Z2677" i="2"/>
  <c r="Z2683" i="2"/>
  <c r="Z2689" i="2"/>
  <c r="Z2694" i="2"/>
  <c r="Z2700" i="2"/>
  <c r="Z2705" i="2"/>
  <c r="Z2712" i="2"/>
  <c r="Z2751" i="2"/>
  <c r="Z2757" i="2"/>
  <c r="Z2806" i="2"/>
  <c r="Z2829" i="2"/>
  <c r="Z2834" i="2"/>
  <c r="Z2840" i="2"/>
  <c r="Z2846" i="2"/>
  <c r="Z2852" i="2"/>
  <c r="Z2857" i="2"/>
  <c r="Z2864" i="2"/>
  <c r="Z2897" i="2"/>
  <c r="Z2909" i="2"/>
  <c r="Z3154" i="2"/>
  <c r="Z3198" i="2"/>
  <c r="Z3204" i="2"/>
  <c r="Z3210" i="2"/>
  <c r="Z3216" i="2"/>
  <c r="Z3222" i="2"/>
  <c r="Z3228" i="2"/>
  <c r="Z3234" i="2"/>
  <c r="Z3240" i="2"/>
  <c r="Z3246" i="2"/>
  <c r="Z3252" i="2"/>
  <c r="Z3258" i="2"/>
  <c r="Z3264" i="2"/>
  <c r="Z3270" i="2"/>
  <c r="Z3276" i="2"/>
  <c r="Z3282" i="2"/>
  <c r="Z3288" i="2"/>
  <c r="Z3294" i="2"/>
  <c r="Z3300" i="2"/>
  <c r="Z3306" i="2"/>
  <c r="Z3312" i="2"/>
  <c r="Z3317" i="2"/>
  <c r="Z3323" i="2"/>
  <c r="Z3329" i="2"/>
  <c r="Z3335" i="2"/>
  <c r="Z3341" i="2"/>
  <c r="Z3347" i="2"/>
  <c r="Z3401" i="2"/>
  <c r="Z3407" i="2"/>
  <c r="Z3427" i="2"/>
  <c r="Z3445" i="2"/>
  <c r="Z3472" i="2"/>
  <c r="Z3658" i="2"/>
  <c r="Z3664" i="2"/>
  <c r="Z3670" i="2"/>
  <c r="Z3676" i="2"/>
  <c r="Z3682" i="2"/>
  <c r="Z3688" i="2"/>
  <c r="Z3694" i="2"/>
  <c r="Z3700" i="2"/>
  <c r="Z3706" i="2"/>
  <c r="Z3712" i="2"/>
  <c r="Z3717" i="2"/>
  <c r="Z3723" i="2"/>
  <c r="Z3729" i="2"/>
  <c r="Z3735" i="2"/>
  <c r="Z3741" i="2"/>
  <c r="Z3758" i="2"/>
  <c r="Z3786" i="2"/>
  <c r="Z3875" i="2"/>
  <c r="Z3881" i="2"/>
  <c r="Z4036" i="2"/>
  <c r="Z4042" i="2"/>
  <c r="Z4048" i="2"/>
  <c r="Z1358" i="2"/>
  <c r="Z1674" i="2"/>
  <c r="Z1608" i="2"/>
  <c r="Z1719" i="2"/>
  <c r="Z1347" i="2"/>
  <c r="Z1614" i="2"/>
  <c r="Z1456" i="2"/>
  <c r="Z1422" i="2"/>
  <c r="Z2635" i="2"/>
  <c r="Z2641" i="2"/>
  <c r="Z2647" i="2"/>
  <c r="Z2684" i="2"/>
  <c r="Z2745" i="2"/>
  <c r="Z2766" i="2"/>
  <c r="Z2772" i="2"/>
  <c r="Z2777" i="2"/>
  <c r="Z2783" i="2"/>
  <c r="Z2789" i="2"/>
  <c r="Z2795" i="2"/>
  <c r="Z2801" i="2"/>
  <c r="Z2807" i="2"/>
  <c r="Z2830" i="2"/>
  <c r="Z2835" i="2"/>
  <c r="Z2841" i="2"/>
  <c r="Z2847" i="2"/>
  <c r="Z2853" i="2"/>
  <c r="Z2871" i="2"/>
  <c r="Z2921" i="2"/>
  <c r="Z2927" i="2"/>
  <c r="Z2933" i="2"/>
  <c r="Z2939" i="2"/>
  <c r="Z2945" i="2"/>
  <c r="Z2987" i="2"/>
  <c r="Z2993" i="2"/>
  <c r="Z2999" i="2"/>
  <c r="Z3005" i="2"/>
  <c r="Z3011" i="2"/>
  <c r="Z3017" i="2"/>
  <c r="Z3023" i="2"/>
  <c r="Z3029" i="2"/>
  <c r="Z3035" i="2"/>
  <c r="Z3041" i="2"/>
  <c r="Z3047" i="2"/>
  <c r="Z3053" i="2"/>
  <c r="Z3059" i="2"/>
  <c r="Z3065" i="2"/>
  <c r="Z3071" i="2"/>
  <c r="Z3077" i="2"/>
  <c r="Z3083" i="2"/>
  <c r="Z3089" i="2"/>
  <c r="Z3095" i="2"/>
  <c r="Z3101" i="2"/>
  <c r="Z3107" i="2"/>
  <c r="Z3113" i="2"/>
  <c r="Z3119" i="2"/>
  <c r="Z3125" i="2"/>
  <c r="Z3131" i="2"/>
  <c r="Z3137" i="2"/>
  <c r="Z3143" i="2"/>
  <c r="Z3149" i="2"/>
  <c r="Z3169" i="2"/>
  <c r="Z3175" i="2"/>
  <c r="Z3318" i="2"/>
  <c r="Z3324" i="2"/>
  <c r="Z3330" i="2"/>
  <c r="Z3336" i="2"/>
  <c r="Z3342" i="2"/>
  <c r="Z3354" i="2"/>
  <c r="Z3360" i="2"/>
  <c r="Z3366" i="2"/>
  <c r="Z3378" i="2"/>
  <c r="Z3384" i="2"/>
  <c r="Z3402" i="2"/>
  <c r="Z3408" i="2"/>
  <c r="Z3459" i="2"/>
  <c r="Z3635" i="2"/>
  <c r="Z3689" i="2"/>
  <c r="Z3695" i="2"/>
  <c r="Z3701" i="2"/>
  <c r="Z3707" i="2"/>
  <c r="Z3713" i="2"/>
  <c r="Z3718" i="2"/>
  <c r="Z3724" i="2"/>
  <c r="Z3730" i="2"/>
  <c r="Z3736" i="2"/>
  <c r="Z3798" i="2"/>
  <c r="Z3804" i="2"/>
  <c r="Z3810" i="2"/>
  <c r="Z3816" i="2"/>
  <c r="Z3822" i="2"/>
  <c r="Z3828" i="2"/>
  <c r="Z3834" i="2"/>
  <c r="Z3840" i="2"/>
  <c r="Z3846" i="2"/>
  <c r="Z3852" i="2"/>
  <c r="Z3858" i="2"/>
  <c r="Z3864" i="2"/>
  <c r="Z3870" i="2"/>
  <c r="Z3876" i="2"/>
  <c r="Z3882" i="2"/>
  <c r="Z3906" i="2"/>
  <c r="Z3912" i="2"/>
  <c r="Z3918" i="2"/>
  <c r="Z3924" i="2"/>
  <c r="Z3929" i="2"/>
  <c r="Z3934" i="2"/>
  <c r="Z3940" i="2"/>
  <c r="Z3946" i="2"/>
  <c r="Z4043" i="2"/>
  <c r="Z1575" i="2"/>
  <c r="Z1736" i="2"/>
  <c r="Z1717" i="2"/>
  <c r="Z1352" i="2"/>
  <c r="Z1323" i="2"/>
  <c r="Z1515" i="2"/>
  <c r="Z1419" i="2"/>
  <c r="Z1688" i="2"/>
  <c r="Z1692" i="2"/>
  <c r="Z1609" i="2"/>
  <c r="Z1409" i="2"/>
  <c r="Z2597" i="2"/>
  <c r="Z2617" i="2"/>
  <c r="Z2623" i="2"/>
  <c r="Z2629" i="2"/>
  <c r="Z2648" i="2"/>
  <c r="Z2714" i="2"/>
  <c r="Z2720" i="2"/>
  <c r="Z2725" i="2"/>
  <c r="Z2731" i="2"/>
  <c r="Z2736" i="2"/>
  <c r="Z2746" i="2"/>
  <c r="Z2760" i="2"/>
  <c r="Z2767" i="2"/>
  <c r="Z2790" i="2"/>
  <c r="Z2872" i="2"/>
  <c r="Z2878" i="2"/>
  <c r="Z2887" i="2"/>
  <c r="Z2893" i="2"/>
  <c r="Z2905" i="2"/>
  <c r="Z2911" i="2"/>
  <c r="Z2952" i="2"/>
  <c r="Z2958" i="2"/>
  <c r="Z2964" i="2"/>
  <c r="Z2970" i="2"/>
  <c r="Z3361" i="2"/>
  <c r="Z3367" i="2"/>
  <c r="Z3379" i="2"/>
  <c r="Z3416" i="2"/>
  <c r="Z3417" i="2"/>
  <c r="Z3423" i="2"/>
  <c r="Z3429" i="2"/>
  <c r="Z3435" i="2"/>
  <c r="Z3441" i="2"/>
  <c r="Z3447" i="2"/>
  <c r="Z3449" i="2"/>
  <c r="Z3481" i="2"/>
  <c r="Z3487" i="2"/>
  <c r="Z3493" i="2"/>
  <c r="Z3499" i="2"/>
  <c r="Z3505" i="2"/>
  <c r="Z3511" i="2"/>
  <c r="Z3517" i="2"/>
  <c r="Z3523" i="2"/>
  <c r="Z3529" i="2"/>
  <c r="Z3535" i="2"/>
  <c r="Z3541" i="2"/>
  <c r="Z3547" i="2"/>
  <c r="Z3553" i="2"/>
  <c r="Z3559" i="2"/>
  <c r="Z3565" i="2"/>
  <c r="Z3571" i="2"/>
  <c r="Z3577" i="2"/>
  <c r="Z3583" i="2"/>
  <c r="Z3589" i="2"/>
  <c r="Z3594" i="2"/>
  <c r="Z3600" i="2"/>
  <c r="Z3606" i="2"/>
  <c r="Z3612" i="2"/>
  <c r="Z3748" i="2"/>
  <c r="Z3772" i="2"/>
  <c r="Z3996" i="2"/>
  <c r="Z4004" i="2"/>
  <c r="Z4033" i="2"/>
  <c r="Z1651" i="2"/>
  <c r="Z1627" i="2"/>
  <c r="Z1690" i="2"/>
  <c r="Z1574" i="2"/>
  <c r="Z1344" i="2"/>
  <c r="Z1565" i="2"/>
  <c r="Z1653" i="2"/>
  <c r="Z2611" i="2"/>
  <c r="Z2656" i="2"/>
  <c r="Z2662" i="2"/>
  <c r="Z2668" i="2"/>
  <c r="Z2674" i="2"/>
  <c r="Z2680" i="2"/>
  <c r="Z2686" i="2"/>
  <c r="Z2691" i="2"/>
  <c r="Z2697" i="2"/>
  <c r="Z2703" i="2"/>
  <c r="Z2708" i="2"/>
  <c r="Z2732" i="2"/>
  <c r="Z2754" i="2"/>
  <c r="Z2803" i="2"/>
  <c r="Z2809" i="2"/>
  <c r="Z2831" i="2"/>
  <c r="Z2837" i="2"/>
  <c r="Z2843" i="2"/>
  <c r="Z2849" i="2"/>
  <c r="Z2855" i="2"/>
  <c r="Z2873" i="2"/>
  <c r="Z3157" i="2"/>
  <c r="Z3195" i="2"/>
  <c r="Z3201" i="2"/>
  <c r="Z3207" i="2"/>
  <c r="Z3213" i="2"/>
  <c r="Z3219" i="2"/>
  <c r="Z3225" i="2"/>
  <c r="Z3231" i="2"/>
  <c r="Z3237" i="2"/>
  <c r="Z3243" i="2"/>
  <c r="Z3249" i="2"/>
  <c r="Z3255" i="2"/>
  <c r="Z3261" i="2"/>
  <c r="Z3267" i="2"/>
  <c r="Z3273" i="2"/>
  <c r="Z3279" i="2"/>
  <c r="Z3285" i="2"/>
  <c r="Z3291" i="2"/>
  <c r="Z3297" i="2"/>
  <c r="Z3303" i="2"/>
  <c r="Z3309" i="2"/>
  <c r="Z3314" i="2"/>
  <c r="Z3320" i="2"/>
  <c r="Z3326" i="2"/>
  <c r="Z3332" i="2"/>
  <c r="Z3338" i="2"/>
  <c r="Z3344" i="2"/>
  <c r="Z3350" i="2"/>
  <c r="Z3393" i="2"/>
  <c r="Z3399" i="2"/>
  <c r="Z3404" i="2"/>
  <c r="Z3410" i="2"/>
  <c r="Z3418" i="2"/>
  <c r="Z3430" i="2"/>
  <c r="Z3463" i="2"/>
  <c r="Z3590" i="2"/>
  <c r="Z3607" i="2"/>
  <c r="Z3661" i="2"/>
  <c r="Z3667" i="2"/>
  <c r="Z3673" i="2"/>
  <c r="Z3679" i="2"/>
  <c r="Z3685" i="2"/>
  <c r="Z3691" i="2"/>
  <c r="Z3697" i="2"/>
  <c r="Z3703" i="2"/>
  <c r="Z3709" i="2"/>
  <c r="Z3715" i="2"/>
  <c r="Z3720" i="2"/>
  <c r="Z3726" i="2"/>
  <c r="Z3732" i="2"/>
  <c r="Z3738" i="2"/>
  <c r="Z3743" i="2"/>
  <c r="Z3749" i="2"/>
  <c r="Z3878" i="2"/>
  <c r="Z4039" i="2"/>
  <c r="Z4045" i="2"/>
  <c r="Z1335" i="2"/>
  <c r="Z1444" i="2"/>
  <c r="Z1503" i="2"/>
  <c r="Z1689" i="2"/>
  <c r="Z1433" i="2"/>
  <c r="Z1490" i="2"/>
  <c r="Z1502" i="2"/>
  <c r="Z1364" i="2"/>
  <c r="Z1683" i="2"/>
  <c r="Z1356" i="2"/>
  <c r="Z1738" i="2"/>
  <c r="Z1447" i="2"/>
  <c r="Z1684" i="2"/>
  <c r="Z1563" i="2"/>
  <c r="Z1336" i="2"/>
  <c r="Z1631" i="2"/>
  <c r="Z1541" i="2"/>
  <c r="Z1372" i="2"/>
  <c r="Z1569" i="2"/>
  <c r="Z2306" i="2"/>
  <c r="Z2502" i="2"/>
  <c r="Z2514" i="2"/>
  <c r="Z2520" i="2"/>
  <c r="Z2526" i="2"/>
  <c r="Z2532" i="2"/>
  <c r="Z2538" i="2"/>
  <c r="Z2544" i="2"/>
  <c r="Z2550" i="2"/>
  <c r="Z2556" i="2"/>
  <c r="Z2568" i="2"/>
  <c r="Z2581" i="2"/>
  <c r="Z2587" i="2"/>
  <c r="Z2593" i="2"/>
  <c r="Z2599" i="2"/>
  <c r="Z2605" i="2"/>
  <c r="Z2638" i="2"/>
  <c r="Z2644" i="2"/>
  <c r="Z2650" i="2"/>
  <c r="Z2657" i="2"/>
  <c r="Z2698" i="2"/>
  <c r="Z2743" i="2"/>
  <c r="Z2748" i="2"/>
  <c r="Z2763" i="2"/>
  <c r="Z2769" i="2"/>
  <c r="Z2774" i="2"/>
  <c r="Z2780" i="2"/>
  <c r="Z2786" i="2"/>
  <c r="Z2792" i="2"/>
  <c r="Z2798" i="2"/>
  <c r="Z2804" i="2"/>
  <c r="Z2810" i="2"/>
  <c r="Z2832" i="2"/>
  <c r="Z2838" i="2"/>
  <c r="Z2844" i="2"/>
  <c r="Z2850" i="2"/>
  <c r="Z2884" i="2"/>
  <c r="Z2895" i="2"/>
  <c r="Z2918" i="2"/>
  <c r="Z2924" i="2"/>
  <c r="Z2930" i="2"/>
  <c r="Z2936" i="2"/>
  <c r="Z2942" i="2"/>
  <c r="Z2984" i="2"/>
  <c r="Z2990" i="2"/>
  <c r="Z2996" i="2"/>
  <c r="Z3002" i="2"/>
  <c r="Z3008" i="2"/>
  <c r="Z3014" i="2"/>
  <c r="Z3020" i="2"/>
  <c r="Z3026" i="2"/>
  <c r="Z3032" i="2"/>
  <c r="Z3038" i="2"/>
  <c r="Z3044" i="2"/>
  <c r="Z3050" i="2"/>
  <c r="Z3056" i="2"/>
  <c r="Z3062" i="2"/>
  <c r="Z3068" i="2"/>
  <c r="Z3074" i="2"/>
  <c r="Z3080" i="2"/>
  <c r="Z3086" i="2"/>
  <c r="Z3092" i="2"/>
  <c r="Z3098" i="2"/>
  <c r="Z3104" i="2"/>
  <c r="Z3110" i="2"/>
  <c r="Z3116" i="2"/>
  <c r="Z3122" i="2"/>
  <c r="Z3128" i="2"/>
  <c r="Z3134" i="2"/>
  <c r="Z3140" i="2"/>
  <c r="Z3146" i="2"/>
  <c r="Z3152" i="2"/>
  <c r="Z3166" i="2"/>
  <c r="Z3172" i="2"/>
  <c r="Z3315" i="2"/>
  <c r="Z3327" i="2"/>
  <c r="Z3333" i="2"/>
  <c r="Z3339" i="2"/>
  <c r="Z3345" i="2"/>
  <c r="Z3363" i="2"/>
  <c r="Z3369" i="2"/>
  <c r="Z3375" i="2"/>
  <c r="Z3381" i="2"/>
  <c r="Z3387" i="2"/>
  <c r="Z3411" i="2"/>
  <c r="Z3451" i="2"/>
  <c r="Z3452" i="2"/>
  <c r="Z3638" i="2"/>
  <c r="Z3686" i="2"/>
  <c r="Z3692" i="2"/>
  <c r="Z3698" i="2"/>
  <c r="Z3704" i="2"/>
  <c r="Z3710" i="2"/>
  <c r="Z3721" i="2"/>
  <c r="Z3727" i="2"/>
  <c r="Z3733" i="2"/>
  <c r="Z3739" i="2"/>
  <c r="Z3744" i="2"/>
  <c r="Z3774" i="2"/>
  <c r="Z3801" i="2"/>
  <c r="Z3807" i="2"/>
  <c r="Z3813" i="2"/>
  <c r="Z3819" i="2"/>
  <c r="Z3825" i="2"/>
  <c r="Z3831" i="2"/>
  <c r="Z3837" i="2"/>
  <c r="Z3843" i="2"/>
  <c r="Z3849" i="2"/>
  <c r="Z3855" i="2"/>
  <c r="Z3861" i="2"/>
  <c r="Z3867" i="2"/>
  <c r="Z3873" i="2"/>
  <c r="Z3879" i="2"/>
  <c r="Z3897" i="2"/>
  <c r="Z3909" i="2"/>
  <c r="Z3915" i="2"/>
  <c r="Z3921" i="2"/>
  <c r="Z3927" i="2"/>
  <c r="Z3931" i="2"/>
  <c r="Z3937" i="2"/>
  <c r="Z3943" i="2"/>
  <c r="Z3949" i="2"/>
  <c r="Z3955" i="2"/>
  <c r="Z4011" i="2"/>
  <c r="Z4046" i="2"/>
  <c r="Z1340" i="2"/>
  <c r="Z1508" i="2"/>
  <c r="Z1524" i="2"/>
  <c r="Z1315" i="2"/>
  <c r="Z1550" i="2"/>
  <c r="Z1546" i="2"/>
  <c r="Z1613" i="2"/>
  <c r="Z1520" i="2"/>
  <c r="R4" i="2"/>
  <c r="Z14" i="2"/>
  <c r="P14" i="2"/>
  <c r="R14" i="2"/>
  <c r="P262" i="2"/>
  <c r="R262" i="2"/>
  <c r="Z1566" i="2"/>
  <c r="Z1604" i="2"/>
  <c r="Z1406" i="2"/>
  <c r="Z1297" i="2"/>
  <c r="Z1568" i="2"/>
  <c r="Z1572" i="2"/>
  <c r="Z1354" i="2"/>
  <c r="Z1611" i="2"/>
  <c r="Z1346" i="2"/>
  <c r="Z1306" i="2"/>
  <c r="Z1526" i="2"/>
  <c r="Z1659" i="2"/>
  <c r="Z1491" i="2"/>
  <c r="Z1639" i="2"/>
  <c r="Z1628" i="2"/>
  <c r="Z1617" i="2"/>
  <c r="Z1523" i="2"/>
  <c r="Z1697" i="2"/>
  <c r="Z3993" i="2"/>
  <c r="Z1755" i="2"/>
  <c r="Z771" i="2"/>
  <c r="Z156" i="2"/>
  <c r="Z2666" i="2"/>
  <c r="Z3439" i="2"/>
  <c r="Z3353" i="2"/>
  <c r="Z277" i="2"/>
  <c r="Z578" i="2"/>
  <c r="Z744" i="2"/>
  <c r="Z1828" i="2"/>
  <c r="Z2088" i="2"/>
  <c r="Z2778" i="2"/>
  <c r="Z421" i="2"/>
  <c r="Z564" i="2"/>
  <c r="Z2562" i="2"/>
  <c r="Z693" i="2"/>
  <c r="Z748" i="2"/>
  <c r="Z1758" i="2"/>
  <c r="Z1781" i="2"/>
  <c r="Z2120" i="2"/>
  <c r="Z2220" i="2"/>
  <c r="Z2559" i="2"/>
  <c r="Z2956" i="2"/>
  <c r="Z238" i="2"/>
  <c r="Z346" i="2"/>
  <c r="Z355" i="2"/>
  <c r="Z678" i="2"/>
  <c r="Z710" i="2"/>
  <c r="Z732" i="2"/>
  <c r="Z188" i="2"/>
  <c r="Z381" i="2"/>
  <c r="Z408" i="2"/>
  <c r="Z469" i="2"/>
  <c r="Z716" i="2"/>
  <c r="Z423" i="2"/>
  <c r="Z438" i="2"/>
  <c r="Z460" i="2"/>
  <c r="Z597" i="2"/>
  <c r="Z1630" i="2"/>
  <c r="Z1830" i="2"/>
  <c r="Z2157" i="2"/>
  <c r="Z3382" i="2"/>
  <c r="Z3443" i="2"/>
  <c r="Z1894" i="2"/>
  <c r="Z2773" i="2"/>
  <c r="Z3163" i="2"/>
  <c r="Z3405" i="2"/>
  <c r="Z1455" i="2"/>
  <c r="Z1057" i="2"/>
  <c r="Z2663" i="2"/>
  <c r="Z2672" i="2"/>
  <c r="Z194" i="2"/>
  <c r="Z292" i="2"/>
  <c r="Z301" i="2"/>
  <c r="Z444" i="2"/>
  <c r="Z613" i="2"/>
  <c r="Z711" i="2"/>
  <c r="Z229" i="2"/>
  <c r="Z658" i="2"/>
  <c r="Z752" i="2"/>
  <c r="Z759" i="2"/>
  <c r="Z772" i="2"/>
  <c r="Z49" i="2"/>
  <c r="Z145" i="2"/>
  <c r="Z184" i="2"/>
  <c r="Z247" i="2"/>
  <c r="Z426" i="2"/>
  <c r="Z430" i="2"/>
  <c r="Z607" i="2"/>
  <c r="Z750" i="2"/>
  <c r="Z760" i="2"/>
  <c r="Z1036" i="2"/>
  <c r="Z1123" i="2"/>
  <c r="Z1150" i="2"/>
  <c r="Z2243" i="2"/>
  <c r="Z1119" i="2"/>
  <c r="Z1141" i="2"/>
  <c r="Z1910" i="2"/>
  <c r="Z2103" i="2"/>
  <c r="Z1153" i="2"/>
  <c r="Z1918" i="2"/>
  <c r="Z2085" i="2"/>
  <c r="Z2106" i="2"/>
  <c r="Z2627" i="2"/>
  <c r="Z2874" i="2"/>
  <c r="Z2877" i="2"/>
  <c r="Z3910" i="2"/>
  <c r="Z3895" i="2"/>
  <c r="Z2823" i="2"/>
  <c r="Z2574" i="2"/>
  <c r="Z3331" i="2"/>
  <c r="Z3581" i="2"/>
  <c r="Z3791" i="2"/>
  <c r="Z3890" i="2"/>
  <c r="Z122" i="2"/>
  <c r="Z134" i="2"/>
  <c r="Z173" i="2"/>
  <c r="Z181" i="2"/>
  <c r="Z385" i="2"/>
  <c r="Z414" i="2"/>
  <c r="Z447" i="2"/>
  <c r="Z457" i="2"/>
  <c r="Z467" i="2"/>
  <c r="Z522" i="2"/>
  <c r="Z540" i="2"/>
  <c r="Z570" i="2"/>
  <c r="Z576" i="2"/>
  <c r="Z591" i="2"/>
  <c r="Z696" i="2"/>
  <c r="Z734" i="2"/>
  <c r="Z774" i="2"/>
  <c r="Z762" i="2"/>
  <c r="Z769" i="2"/>
  <c r="Z10" i="2"/>
  <c r="Z165" i="2"/>
  <c r="Z376" i="2"/>
  <c r="Z728" i="2"/>
  <c r="Z742" i="2"/>
  <c r="Z775" i="2"/>
  <c r="Z446" i="2"/>
  <c r="Z465" i="2"/>
  <c r="Z583" i="2"/>
  <c r="Z763" i="2"/>
  <c r="Z185" i="2"/>
  <c r="Z399" i="2"/>
  <c r="Z403" i="2"/>
  <c r="Z458" i="2"/>
  <c r="Z468" i="2"/>
  <c r="Z473" i="2"/>
  <c r="Z507" i="2"/>
  <c r="Z516" i="2"/>
  <c r="Z552" i="2"/>
  <c r="Z656" i="2"/>
  <c r="Z666" i="2"/>
  <c r="Z698" i="2"/>
  <c r="Z714" i="2"/>
  <c r="Z729" i="2"/>
  <c r="Z31" i="2"/>
  <c r="Z59" i="2"/>
  <c r="Z64" i="2"/>
  <c r="Z161" i="2"/>
  <c r="Z199" i="2"/>
  <c r="Z390" i="2"/>
  <c r="Z394" i="2"/>
  <c r="Z412" i="2"/>
  <c r="Z417" i="2"/>
  <c r="Z454" i="2"/>
  <c r="Z571" i="2"/>
  <c r="Z601" i="2"/>
  <c r="Z692" i="2"/>
  <c r="Z768" i="2"/>
  <c r="Z1108" i="2"/>
  <c r="Z1130" i="2"/>
  <c r="Z1030" i="2"/>
  <c r="Z1060" i="2"/>
  <c r="Z1093" i="2"/>
  <c r="Z1128" i="2"/>
  <c r="Z1132" i="2"/>
  <c r="Z1135" i="2"/>
  <c r="Z1155" i="2"/>
  <c r="Z1019" i="2"/>
  <c r="Z1051" i="2"/>
  <c r="Z1072" i="2"/>
  <c r="Z1081" i="2"/>
  <c r="Z1118" i="2"/>
  <c r="Z1620" i="2"/>
  <c r="Z1699" i="2"/>
  <c r="Z1711" i="2"/>
  <c r="Z1727" i="2"/>
  <c r="Z1742" i="2"/>
  <c r="Z1853" i="2"/>
  <c r="Z1797" i="2"/>
  <c r="Z1794" i="2"/>
  <c r="Z1685" i="2"/>
  <c r="Z1702" i="2"/>
  <c r="Z1740" i="2"/>
  <c r="Z1607" i="2"/>
  <c r="Z1624" i="2"/>
  <c r="Z1714" i="2"/>
  <c r="Z2057" i="2"/>
  <c r="Z2091" i="2"/>
  <c r="Z2108" i="2"/>
  <c r="Z2235" i="2"/>
  <c r="Z2601" i="2"/>
  <c r="Z2045" i="2"/>
  <c r="Z2066" i="2"/>
  <c r="Z2082" i="2"/>
  <c r="Z2100" i="2"/>
  <c r="Z2031" i="2"/>
  <c r="Z2097" i="2"/>
  <c r="Z2545" i="2"/>
  <c r="Z2583" i="2"/>
  <c r="Z2701" i="2"/>
  <c r="Z2025" i="2"/>
  <c r="Z2094" i="2"/>
  <c r="Z2196" i="2"/>
  <c r="Z2233" i="2"/>
  <c r="Z2238" i="2"/>
  <c r="Z2549" i="2"/>
  <c r="Z2755" i="2"/>
  <c r="Z2771" i="2"/>
  <c r="Z2779" i="2"/>
  <c r="Z2926" i="2"/>
  <c r="Z2941" i="2"/>
  <c r="Z3142" i="2"/>
  <c r="Z3394" i="2"/>
  <c r="Z3398" i="2"/>
  <c r="Z3419" i="2"/>
  <c r="Z3349" i="2"/>
  <c r="Z2836" i="2"/>
  <c r="Z2935" i="2"/>
  <c r="Z3148" i="2"/>
  <c r="Z2859" i="2"/>
  <c r="Z2889" i="2"/>
  <c r="Z3386" i="2"/>
  <c r="Z3358" i="2"/>
  <c r="Z2901" i="2"/>
  <c r="Z2917" i="2"/>
  <c r="Z2950" i="2"/>
  <c r="Z3616" i="2"/>
  <c r="Z3619" i="2"/>
  <c r="Z3625" i="2"/>
  <c r="Z3803" i="2"/>
  <c r="Z4020" i="2"/>
  <c r="Z3636" i="2"/>
  <c r="Z3827" i="2"/>
  <c r="Z3842" i="2"/>
  <c r="Z3752" i="2"/>
  <c r="Z4034" i="2"/>
  <c r="Z1593" i="2"/>
  <c r="Z3572" i="2"/>
  <c r="Z3815" i="2"/>
  <c r="Z3884" i="2"/>
  <c r="Z3904" i="2"/>
  <c r="Z4023" i="2"/>
  <c r="Z3621" i="2"/>
  <c r="Z3753" i="2"/>
  <c r="Z3761" i="2"/>
  <c r="Z3783" i="2"/>
  <c r="Z3824" i="2"/>
  <c r="Z3891" i="2"/>
  <c r="Z6" i="2"/>
  <c r="Z22" i="2"/>
  <c r="Z65" i="2"/>
  <c r="Z67" i="2"/>
  <c r="Z71" i="2"/>
  <c r="Z73" i="2"/>
  <c r="Z77" i="2"/>
  <c r="Z79" i="2"/>
  <c r="Z128" i="2"/>
  <c r="Z144" i="2"/>
  <c r="Z158" i="2"/>
  <c r="Z164" i="2"/>
  <c r="Z176" i="2"/>
  <c r="Z190" i="2"/>
  <c r="Z208" i="2"/>
  <c r="Z153" i="2"/>
  <c r="Z191" i="2"/>
  <c r="Z232" i="2"/>
  <c r="Z13" i="2"/>
  <c r="Z56" i="2"/>
  <c r="Z212" i="2"/>
  <c r="Z68" i="2"/>
  <c r="Z74" i="2"/>
  <c r="Z166" i="2"/>
  <c r="Z155" i="2"/>
  <c r="Z172" i="2"/>
  <c r="Z62" i="2"/>
  <c r="Z203" i="2"/>
  <c r="Z140" i="2"/>
  <c r="Z170" i="2"/>
  <c r="Z206" i="2"/>
  <c r="Z220" i="2"/>
  <c r="Z259" i="2"/>
  <c r="Z283" i="2"/>
  <c r="Z313" i="2"/>
  <c r="Z337" i="2"/>
  <c r="Z367" i="2"/>
  <c r="Z372" i="2"/>
  <c r="Z379" i="2"/>
  <c r="Z388" i="2"/>
  <c r="Z397" i="2"/>
  <c r="Z406" i="2"/>
  <c r="Z415" i="2"/>
  <c r="Z424" i="2"/>
  <c r="Z433" i="2"/>
  <c r="Z474" i="2"/>
  <c r="Z531" i="2"/>
  <c r="Z575" i="2"/>
  <c r="Z592" i="2"/>
  <c r="Z603" i="2"/>
  <c r="Z664" i="2"/>
  <c r="Z676" i="2"/>
  <c r="Z687" i="2"/>
  <c r="Z699" i="2"/>
  <c r="Z702" i="2"/>
  <c r="Z705" i="2"/>
  <c r="Z743" i="2"/>
  <c r="Z745" i="2"/>
  <c r="Z747" i="2"/>
  <c r="Z765" i="2"/>
  <c r="Z737" i="2"/>
  <c r="Z286" i="2"/>
  <c r="Z340" i="2"/>
  <c r="Z378" i="2"/>
  <c r="Z387" i="2"/>
  <c r="Z396" i="2"/>
  <c r="Z405" i="2"/>
  <c r="Z669" i="2"/>
  <c r="Z295" i="2"/>
  <c r="Z349" i="2"/>
  <c r="Z373" i="2"/>
  <c r="Z382" i="2"/>
  <c r="Z391" i="2"/>
  <c r="Z400" i="2"/>
  <c r="Z409" i="2"/>
  <c r="Z418" i="2"/>
  <c r="Z427" i="2"/>
  <c r="Z449" i="2"/>
  <c r="Z464" i="2"/>
  <c r="Z589" i="2"/>
  <c r="Z673" i="2"/>
  <c r="Z726" i="2"/>
  <c r="Z755" i="2"/>
  <c r="Z757" i="2"/>
  <c r="Z241" i="2"/>
  <c r="Z250" i="2"/>
  <c r="Z304" i="2"/>
  <c r="Z358" i="2"/>
  <c r="Z375" i="2"/>
  <c r="Z384" i="2"/>
  <c r="Z393" i="2"/>
  <c r="Z402" i="2"/>
  <c r="Z411" i="2"/>
  <c r="Z420" i="2"/>
  <c r="Z440" i="2"/>
  <c r="Z537" i="2"/>
  <c r="Z546" i="2"/>
  <c r="Z558" i="2"/>
  <c r="Z573" i="2"/>
  <c r="Z588" i="2"/>
  <c r="Z609" i="2"/>
  <c r="Z690" i="2"/>
  <c r="Z708" i="2"/>
  <c r="Z717" i="2"/>
  <c r="Z720" i="2"/>
  <c r="Z723" i="2"/>
  <c r="Z735" i="2"/>
  <c r="Z740" i="2"/>
  <c r="Z1048" i="2"/>
  <c r="Z1066" i="2"/>
  <c r="Z1158" i="2"/>
  <c r="Z1638" i="2"/>
  <c r="Z1644" i="2"/>
  <c r="Z1657" i="2"/>
  <c r="Z1663" i="2"/>
  <c r="Z1768" i="2"/>
  <c r="Z1770" i="2"/>
  <c r="Z1788" i="2"/>
  <c r="Z1889" i="2"/>
  <c r="Z1893" i="2"/>
  <c r="Z1886" i="2"/>
  <c r="Z1761" i="2"/>
  <c r="Z1033" i="2"/>
  <c r="Z1114" i="2"/>
  <c r="Z1127" i="2"/>
  <c r="Z1138" i="2"/>
  <c r="Z1602" i="2"/>
  <c r="Z1648" i="2"/>
  <c r="Z1667" i="2"/>
  <c r="Z1678" i="2"/>
  <c r="Z1842" i="2"/>
  <c r="Z1854" i="2"/>
  <c r="Z1803" i="2"/>
  <c r="Z1818" i="2"/>
  <c r="Z1821" i="2"/>
  <c r="Z1824" i="2"/>
  <c r="Z1850" i="2"/>
  <c r="Z2081" i="2"/>
  <c r="Z2240" i="2"/>
  <c r="Z2552" i="2"/>
  <c r="Z2560" i="2"/>
  <c r="Z2573" i="2"/>
  <c r="Z2016" i="2"/>
  <c r="Z2063" i="2"/>
  <c r="Z2125" i="2"/>
  <c r="Z2131" i="2"/>
  <c r="Z2511" i="2"/>
  <c r="Z2537" i="2"/>
  <c r="Z2540" i="2"/>
  <c r="Z2493" i="2"/>
  <c r="Z2052" i="2"/>
  <c r="Z2202" i="2"/>
  <c r="Z2484" i="2"/>
  <c r="Z2566" i="2"/>
  <c r="Z2039" i="2"/>
  <c r="Z2043" i="2"/>
  <c r="Z2048" i="2"/>
  <c r="Z2054" i="2"/>
  <c r="Z2060" i="2"/>
  <c r="Z2075" i="2"/>
  <c r="Z2122" i="2"/>
  <c r="Z2128" i="2"/>
  <c r="Z2197" i="2"/>
  <c r="Z2253" i="2"/>
  <c r="Z2558" i="2"/>
  <c r="Z2551" i="2"/>
  <c r="Z2586" i="2"/>
  <c r="Z2604" i="2"/>
  <c r="Z2618" i="2"/>
  <c r="Z2651" i="2"/>
  <c r="Z2692" i="2"/>
  <c r="Z2729" i="2"/>
  <c r="Z2737" i="2"/>
  <c r="Z2828" i="2"/>
  <c r="Z2842" i="2"/>
  <c r="Z2805" i="2"/>
  <c r="Z2811" i="2"/>
  <c r="Z2621" i="2"/>
  <c r="Z2630" i="2"/>
  <c r="Z2642" i="2"/>
  <c r="Z2706" i="2"/>
  <c r="Z2747" i="2"/>
  <c r="Z2758" i="2"/>
  <c r="Z2817" i="2"/>
  <c r="Z2851" i="2"/>
  <c r="Z2854" i="2"/>
  <c r="Z2891" i="2"/>
  <c r="Z2961" i="2"/>
  <c r="Z2582" i="2"/>
  <c r="Z2594" i="2"/>
  <c r="Z2600" i="2"/>
  <c r="Z2636" i="2"/>
  <c r="Z2645" i="2"/>
  <c r="Z2784" i="2"/>
  <c r="Z2796" i="2"/>
  <c r="Z2883" i="2"/>
  <c r="Z2563" i="2"/>
  <c r="Z2569" i="2"/>
  <c r="Z2580" i="2"/>
  <c r="Z2598" i="2"/>
  <c r="Z2833" i="2"/>
  <c r="Z2845" i="2"/>
  <c r="Z2904" i="2"/>
  <c r="Z2898" i="2"/>
  <c r="Z2907" i="2"/>
  <c r="Z2910" i="2"/>
  <c r="Z2969" i="2"/>
  <c r="Z3130" i="2"/>
  <c r="Z3151" i="2"/>
  <c r="Z3161" i="2"/>
  <c r="Z3136" i="2"/>
  <c r="Z2867" i="2"/>
  <c r="Z2965" i="2"/>
  <c r="Z3156" i="2"/>
  <c r="Z3158" i="2"/>
  <c r="Z3356" i="2"/>
  <c r="Z3377" i="2"/>
  <c r="Z3389" i="2"/>
  <c r="Z3530" i="2"/>
  <c r="Z3595" i="2"/>
  <c r="Z3633" i="2"/>
  <c r="Z3782" i="2"/>
  <c r="Z3771" i="2"/>
  <c r="Z3337" i="2"/>
  <c r="Z3355" i="2"/>
  <c r="Z3368" i="2"/>
  <c r="Z3388" i="2"/>
  <c r="Z3395" i="2"/>
  <c r="Z3421" i="2"/>
  <c r="Z3425" i="2"/>
  <c r="Z3433" i="2"/>
  <c r="Z3466" i="2"/>
  <c r="Z3630" i="2"/>
  <c r="Z3364" i="2"/>
  <c r="Z3371" i="2"/>
  <c r="Z3374" i="2"/>
  <c r="Z3391" i="2"/>
  <c r="Z3409" i="2"/>
  <c r="Z3437" i="2"/>
  <c r="Z3587" i="2"/>
  <c r="Z3598" i="2"/>
  <c r="Z3604" i="2"/>
  <c r="Z3613" i="2"/>
  <c r="Z3631" i="2"/>
  <c r="Z3747" i="2"/>
  <c r="Z3770" i="2"/>
  <c r="Z3778" i="2"/>
  <c r="Z3789" i="2"/>
  <c r="Z3818" i="2"/>
  <c r="Z3854" i="2"/>
  <c r="Z1488" i="2"/>
  <c r="Z3836" i="2"/>
  <c r="Z3889" i="2"/>
  <c r="Z4003" i="2"/>
  <c r="Z3762" i="2"/>
  <c r="Z3766" i="2"/>
  <c r="Z3795" i="2"/>
  <c r="Z3806" i="2"/>
  <c r="Z3830" i="2"/>
  <c r="Z3866" i="2"/>
  <c r="Z3887" i="2"/>
  <c r="Z3985" i="2"/>
  <c r="Z4000" i="2"/>
  <c r="Z4014" i="2"/>
  <c r="Z1367" i="2"/>
  <c r="Z3901" i="2"/>
  <c r="Z1387" i="2"/>
  <c r="Z3750" i="2"/>
  <c r="Z3790" i="2"/>
  <c r="Z3800" i="2"/>
  <c r="Z3845" i="2"/>
  <c r="Z3848" i="2"/>
  <c r="Z3860" i="2"/>
  <c r="Z3863" i="2"/>
  <c r="Z3872" i="2"/>
  <c r="Z3961" i="2"/>
  <c r="Z3964" i="2"/>
  <c r="Z3982" i="2"/>
  <c r="Z3999" i="2"/>
  <c r="Z1496" i="2"/>
  <c r="Z1309" i="2"/>
  <c r="Z1435" i="2"/>
  <c r="Z1737" i="2"/>
  <c r="Z43" i="2"/>
  <c r="Z28" i="2"/>
  <c r="Z40" i="2"/>
  <c r="Z61" i="2"/>
  <c r="Z16" i="2"/>
  <c r="Z25" i="2"/>
  <c r="Z34" i="2"/>
  <c r="Z53" i="2"/>
  <c r="Z162" i="2"/>
  <c r="Z182" i="2"/>
  <c r="Z200" i="2"/>
  <c r="Z435" i="2"/>
  <c r="Z439" i="2"/>
  <c r="Z451" i="2"/>
  <c r="Z455" i="2"/>
  <c r="Z513" i="2"/>
  <c r="Z528" i="2"/>
  <c r="Z543" i="2"/>
  <c r="Z579" i="2"/>
  <c r="Z661" i="2"/>
  <c r="Z679" i="2"/>
  <c r="Z684" i="2"/>
  <c r="Z689" i="2"/>
  <c r="Z695" i="2"/>
  <c r="Z701" i="2"/>
  <c r="Z707" i="2"/>
  <c r="Z713" i="2"/>
  <c r="Z719" i="2"/>
  <c r="Z725" i="2"/>
  <c r="Z731" i="2"/>
  <c r="Z746" i="2"/>
  <c r="Z751" i="2"/>
  <c r="Z756" i="2"/>
  <c r="Z1069" i="2"/>
  <c r="Z1063" i="2"/>
  <c r="Z1096" i="2"/>
  <c r="Z1099" i="2"/>
  <c r="Z519" i="2"/>
  <c r="Z534" i="2"/>
  <c r="Z1022" i="2"/>
  <c r="Z1090" i="2"/>
  <c r="Z1107" i="2"/>
  <c r="Z209" i="2"/>
  <c r="Z223" i="2"/>
  <c r="Z1024" i="2"/>
  <c r="Z1027" i="2"/>
  <c r="Z1062" i="2"/>
  <c r="Z600" i="2"/>
  <c r="Z606" i="2"/>
  <c r="Z612" i="2"/>
  <c r="Z1087" i="2"/>
  <c r="Z1102" i="2"/>
  <c r="Z19" i="2"/>
  <c r="Z37" i="2"/>
  <c r="Z63" i="2"/>
  <c r="Z66" i="2"/>
  <c r="Z69" i="2"/>
  <c r="Z72" i="2"/>
  <c r="Z75" i="2"/>
  <c r="Z78" i="2"/>
  <c r="Z147" i="2"/>
  <c r="Z179" i="2"/>
  <c r="Z197" i="2"/>
  <c r="Z215" i="2"/>
  <c r="Z217" i="2"/>
  <c r="Z226" i="2"/>
  <c r="Z235" i="2"/>
  <c r="Z244" i="2"/>
  <c r="Z253" i="2"/>
  <c r="Z262" i="2"/>
  <c r="Z271" i="2"/>
  <c r="Z280" i="2"/>
  <c r="Z289" i="2"/>
  <c r="Z298" i="2"/>
  <c r="Z307" i="2"/>
  <c r="Z316" i="2"/>
  <c r="Z325" i="2"/>
  <c r="Z334" i="2"/>
  <c r="Z343" i="2"/>
  <c r="Z352" i="2"/>
  <c r="Z361" i="2"/>
  <c r="Z370" i="2"/>
  <c r="Z432" i="2"/>
  <c r="Z436" i="2"/>
  <c r="Z452" i="2"/>
  <c r="Z463" i="2"/>
  <c r="Z472" i="2"/>
  <c r="Z475" i="2"/>
  <c r="Z510" i="2"/>
  <c r="Z525" i="2"/>
  <c r="Z544" i="2"/>
  <c r="Z550" i="2"/>
  <c r="Z556" i="2"/>
  <c r="Z562" i="2"/>
  <c r="Z580" i="2"/>
  <c r="Z598" i="2"/>
  <c r="Z604" i="2"/>
  <c r="Z610" i="2"/>
  <c r="Z672" i="2"/>
  <c r="Z675" i="2"/>
  <c r="Z738" i="2"/>
  <c r="Z739" i="2"/>
  <c r="Z749" i="2"/>
  <c r="Z754" i="2"/>
  <c r="Z758" i="2"/>
  <c r="Z761" i="2"/>
  <c r="Z764" i="2"/>
  <c r="Z767" i="2"/>
  <c r="Z770" i="2"/>
  <c r="Z773" i="2"/>
  <c r="Z1016" i="2"/>
  <c r="Z1042" i="2"/>
  <c r="Z1045" i="2"/>
  <c r="Z1054" i="2"/>
  <c r="Z1039" i="2"/>
  <c r="Z1078" i="2"/>
  <c r="Z1084" i="2"/>
  <c r="Z1124" i="2"/>
  <c r="Z1144" i="2"/>
  <c r="Z1728" i="2"/>
  <c r="Z1748" i="2"/>
  <c r="Z1773" i="2"/>
  <c r="Z1784" i="2"/>
  <c r="Z1787" i="2"/>
  <c r="Z1806" i="2"/>
  <c r="Z1844" i="2"/>
  <c r="Z2042" i="2"/>
  <c r="Z1798" i="2"/>
  <c r="Z1833" i="2"/>
  <c r="Z1847" i="2"/>
  <c r="Z1874" i="2"/>
  <c r="Z1880" i="2"/>
  <c r="Z1888" i="2"/>
  <c r="Z1891" i="2"/>
  <c r="Z1105" i="2"/>
  <c r="Z1767" i="2"/>
  <c r="Z1779" i="2"/>
  <c r="Z1859" i="2"/>
  <c r="Z1885" i="2"/>
  <c r="Z1786" i="2"/>
  <c r="Z1790" i="2"/>
  <c r="Z1792" i="2"/>
  <c r="Z1831" i="2"/>
  <c r="Z1771" i="2"/>
  <c r="Z1782" i="2"/>
  <c r="Z1815" i="2"/>
  <c r="Z1827" i="2"/>
  <c r="Z1843" i="2"/>
  <c r="Z1848" i="2"/>
  <c r="Z1855" i="2"/>
  <c r="Z1877" i="2"/>
  <c r="Z1883" i="2"/>
  <c r="Z1147" i="2"/>
  <c r="Z1710" i="2"/>
  <c r="Z1720" i="2"/>
  <c r="Z1778" i="2"/>
  <c r="Z1795" i="2"/>
  <c r="Z1812" i="2"/>
  <c r="Z1858" i="2"/>
  <c r="Z2019" i="2"/>
  <c r="Z2035" i="2"/>
  <c r="Z1873" i="2"/>
  <c r="Z1876" i="2"/>
  <c r="Z1879" i="2"/>
  <c r="Z1882" i="2"/>
  <c r="Z1887" i="2"/>
  <c r="Z1890" i="2"/>
  <c r="Z1839" i="2"/>
  <c r="Z1905" i="2"/>
  <c r="Z1776" i="2"/>
  <c r="Z1809" i="2"/>
  <c r="Z1837" i="2"/>
  <c r="Z1875" i="2"/>
  <c r="Z1878" i="2"/>
  <c r="Z1881" i="2"/>
  <c r="Z1884" i="2"/>
  <c r="Z2051" i="2"/>
  <c r="Z2123" i="2"/>
  <c r="Z2126" i="2"/>
  <c r="Z2129" i="2"/>
  <c r="Z2132" i="2"/>
  <c r="Z2134" i="2"/>
  <c r="Z2136" i="2"/>
  <c r="Z2138" i="2"/>
  <c r="Z2140" i="2"/>
  <c r="Z2142" i="2"/>
  <c r="Z2144" i="2"/>
  <c r="Z2146" i="2"/>
  <c r="Z2148" i="2"/>
  <c r="Z2150" i="2"/>
  <c r="Z2152" i="2"/>
  <c r="Z2154" i="2"/>
  <c r="Z2160" i="2"/>
  <c r="Z2179" i="2"/>
  <c r="Z2181" i="2"/>
  <c r="Z2183" i="2"/>
  <c r="Z2208" i="2"/>
  <c r="Z2231" i="2"/>
  <c r="Z2241" i="2"/>
  <c r="Z2256" i="2"/>
  <c r="Z2061" i="2"/>
  <c r="Z2072" i="2"/>
  <c r="Z2090" i="2"/>
  <c r="Z2099" i="2"/>
  <c r="Z2107" i="2"/>
  <c r="Z2113" i="2"/>
  <c r="Z2257" i="2"/>
  <c r="Z2164" i="2"/>
  <c r="Z2194" i="2"/>
  <c r="Z2203" i="2"/>
  <c r="Z2228" i="2"/>
  <c r="Z2230" i="2"/>
  <c r="Z2232" i="2"/>
  <c r="Z2242" i="2"/>
  <c r="Z2247" i="2"/>
  <c r="Z2255" i="2"/>
  <c r="Z2259" i="2"/>
  <c r="Z2022" i="2"/>
  <c r="Z2034" i="2"/>
  <c r="Z2040" i="2"/>
  <c r="Z2049" i="2"/>
  <c r="Z2058" i="2"/>
  <c r="Z2067" i="2"/>
  <c r="Z2069" i="2"/>
  <c r="Z2084" i="2"/>
  <c r="Z2093" i="2"/>
  <c r="Z2102" i="2"/>
  <c r="Z2110" i="2"/>
  <c r="Z2119" i="2"/>
  <c r="Z2135" i="2"/>
  <c r="Z2137" i="2"/>
  <c r="Z2141" i="2"/>
  <c r="Z2143" i="2"/>
  <c r="Z2147" i="2"/>
  <c r="Z2149" i="2"/>
  <c r="Z2153" i="2"/>
  <c r="Z2155" i="2"/>
  <c r="Z2178" i="2"/>
  <c r="Z2180" i="2"/>
  <c r="Z2028" i="2"/>
  <c r="Z2037" i="2"/>
  <c r="Z2046" i="2"/>
  <c r="Z2055" i="2"/>
  <c r="Z2064" i="2"/>
  <c r="Z2076" i="2"/>
  <c r="Z2079" i="2"/>
  <c r="Z2087" i="2"/>
  <c r="Z2096" i="2"/>
  <c r="Z2105" i="2"/>
  <c r="Z2116" i="2"/>
  <c r="Z2163" i="2"/>
  <c r="Z2198" i="2"/>
  <c r="Z2215" i="2"/>
  <c r="Z2217" i="2"/>
  <c r="Z2244" i="2"/>
  <c r="Z2258" i="2"/>
  <c r="Z2250" i="2"/>
  <c r="Z2312" i="2"/>
  <c r="Z2321" i="2"/>
  <c r="Z2330" i="2"/>
  <c r="Z2339" i="2"/>
  <c r="Z2347" i="2"/>
  <c r="Z2356" i="2"/>
  <c r="Z2365" i="2"/>
  <c r="Z2374" i="2"/>
  <c r="Z2383" i="2"/>
  <c r="Z2392" i="2"/>
  <c r="Z2401" i="2"/>
  <c r="Z2410" i="2"/>
  <c r="Z2419" i="2"/>
  <c r="Z2428" i="2"/>
  <c r="Z2437" i="2"/>
  <c r="Z2446" i="2"/>
  <c r="Z2454" i="2"/>
  <c r="Z2463" i="2"/>
  <c r="Z2472" i="2"/>
  <c r="Z2481" i="2"/>
  <c r="Z2490" i="2"/>
  <c r="Z2499" i="2"/>
  <c r="Z2508" i="2"/>
  <c r="Z2546" i="2"/>
  <c r="Z2557" i="2"/>
  <c r="Z2578" i="2"/>
  <c r="Z2595" i="2"/>
  <c r="Z2612" i="2"/>
  <c r="Z2639" i="2"/>
  <c r="Z2654" i="2"/>
  <c r="Z2681" i="2"/>
  <c r="Z2660" i="2"/>
  <c r="Z2687" i="2"/>
  <c r="Z2315" i="2"/>
  <c r="Z2324" i="2"/>
  <c r="Z2333" i="2"/>
  <c r="Z2342" i="2"/>
  <c r="Z2350" i="2"/>
  <c r="Z2359" i="2"/>
  <c r="Z2368" i="2"/>
  <c r="Z2377" i="2"/>
  <c r="Z2386" i="2"/>
  <c r="Z2395" i="2"/>
  <c r="Z2404" i="2"/>
  <c r="Z2413" i="2"/>
  <c r="Z2422" i="2"/>
  <c r="Z2431" i="2"/>
  <c r="Z2440" i="2"/>
  <c r="Z2457" i="2"/>
  <c r="Z2466" i="2"/>
  <c r="Z2475" i="2"/>
  <c r="Z2715" i="2"/>
  <c r="Z2669" i="2"/>
  <c r="Z2695" i="2"/>
  <c r="Z2723" i="2"/>
  <c r="Z2309" i="2"/>
  <c r="Z2318" i="2"/>
  <c r="Z2327" i="2"/>
  <c r="Z2336" i="2"/>
  <c r="Z2344" i="2"/>
  <c r="Z2353" i="2"/>
  <c r="Z2362" i="2"/>
  <c r="Z2371" i="2"/>
  <c r="Z2380" i="2"/>
  <c r="Z2389" i="2"/>
  <c r="Z2398" i="2"/>
  <c r="Z2407" i="2"/>
  <c r="Z2416" i="2"/>
  <c r="Z2425" i="2"/>
  <c r="Z2434" i="2"/>
  <c r="Z2443" i="2"/>
  <c r="Z2451" i="2"/>
  <c r="Z2460" i="2"/>
  <c r="Z2469" i="2"/>
  <c r="Z2478" i="2"/>
  <c r="Z2487" i="2"/>
  <c r="Z2496" i="2"/>
  <c r="Z2505" i="2"/>
  <c r="Z2518" i="2"/>
  <c r="Z2565" i="2"/>
  <c r="Z2585" i="2"/>
  <c r="Z2589" i="2"/>
  <c r="Z2603" i="2"/>
  <c r="Z2607" i="2"/>
  <c r="Z2609" i="2"/>
  <c r="Z2721" i="2"/>
  <c r="Z2524" i="2"/>
  <c r="Z2530" i="2"/>
  <c r="Z2536" i="2"/>
  <c r="Z2543" i="2"/>
  <c r="Z2555" i="2"/>
  <c r="Z2572" i="2"/>
  <c r="Z2592" i="2"/>
  <c r="Z2624" i="2"/>
  <c r="Z2675" i="2"/>
  <c r="Z2678" i="2"/>
  <c r="Z2704" i="2"/>
  <c r="Z2718" i="2"/>
  <c r="Z2726" i="2"/>
  <c r="Z2741" i="2"/>
  <c r="Z2752" i="2"/>
  <c r="Z2765" i="2"/>
  <c r="Z2785" i="2"/>
  <c r="Z2787" i="2"/>
  <c r="Z2808" i="2"/>
  <c r="Z2816" i="2"/>
  <c r="Z2827" i="2"/>
  <c r="Z2839" i="2"/>
  <c r="Z2848" i="2"/>
  <c r="Z2856" i="2"/>
  <c r="Z2861" i="2"/>
  <c r="Z2865" i="2"/>
  <c r="Z2868" i="2"/>
  <c r="Z2876" i="2"/>
  <c r="Z2882" i="2"/>
  <c r="Z2892" i="2"/>
  <c r="Z2900" i="2"/>
  <c r="Z2908" i="2"/>
  <c r="Z2913" i="2"/>
  <c r="Z2920" i="2"/>
  <c r="Z2870" i="2"/>
  <c r="Z2894" i="2"/>
  <c r="Z2947" i="2"/>
  <c r="Z2875" i="2"/>
  <c r="Z2899" i="2"/>
  <c r="Z2750" i="2"/>
  <c r="Z2775" i="2"/>
  <c r="Z2781" i="2"/>
  <c r="Z2791" i="2"/>
  <c r="Z2793" i="2"/>
  <c r="Z2802" i="2"/>
  <c r="Z2814" i="2"/>
  <c r="Z2822" i="2"/>
  <c r="Z2886" i="2"/>
  <c r="Z2888" i="2"/>
  <c r="Z2912" i="2"/>
  <c r="Z2915" i="2"/>
  <c r="Z2929" i="2"/>
  <c r="Z2890" i="2"/>
  <c r="Z2923" i="2"/>
  <c r="Z2938" i="2"/>
  <c r="Z2770" i="2"/>
  <c r="Z2799" i="2"/>
  <c r="Z2820" i="2"/>
  <c r="Z2858" i="2"/>
  <c r="Z2862" i="2"/>
  <c r="Z2879" i="2"/>
  <c r="Z2881" i="2"/>
  <c r="Z2903" i="2"/>
  <c r="Z2906" i="2"/>
  <c r="Z2944" i="2"/>
  <c r="Z2932" i="2"/>
  <c r="Z2951" i="2"/>
  <c r="Z2957" i="2"/>
  <c r="Z2962" i="2"/>
  <c r="Z3139" i="2"/>
  <c r="Z3145" i="2"/>
  <c r="Z2953" i="2"/>
  <c r="Z2959" i="2"/>
  <c r="Z2963" i="2"/>
  <c r="Z2968" i="2"/>
  <c r="Z3168" i="2"/>
  <c r="Z3171" i="2"/>
  <c r="Z3396" i="2"/>
  <c r="Z3348" i="2"/>
  <c r="Z3357" i="2"/>
  <c r="Z3365" i="2"/>
  <c r="Z3165" i="2"/>
  <c r="Z3174" i="2"/>
  <c r="Z3352" i="2"/>
  <c r="Z3362" i="2"/>
  <c r="Z3373" i="2"/>
  <c r="Z3390" i="2"/>
  <c r="Z3412" i="2"/>
  <c r="Z3322" i="2"/>
  <c r="Z3346" i="2"/>
  <c r="Z3376" i="2"/>
  <c r="Z3380" i="2"/>
  <c r="Z3133" i="2"/>
  <c r="Z3155" i="2"/>
  <c r="Z3159" i="2"/>
  <c r="Z3162" i="2"/>
  <c r="Z3321" i="2"/>
  <c r="Z3328" i="2"/>
  <c r="Z3343" i="2"/>
  <c r="Z3359" i="2"/>
  <c r="Z3370" i="2"/>
  <c r="Z3372" i="2"/>
  <c r="Z3385" i="2"/>
  <c r="Z3397" i="2"/>
  <c r="Z3400" i="2"/>
  <c r="Z3403" i="2"/>
  <c r="Z3414" i="2"/>
  <c r="Z3383" i="2"/>
  <c r="Z3406" i="2"/>
  <c r="Z3434" i="2"/>
  <c r="Z3461" i="2"/>
  <c r="Z3476" i="2"/>
  <c r="Z3485" i="2"/>
  <c r="Z3494" i="2"/>
  <c r="Z3539" i="2"/>
  <c r="Z3548" i="2"/>
  <c r="Z3557" i="2"/>
  <c r="Z3566" i="2"/>
  <c r="Z3575" i="2"/>
  <c r="Z3584" i="2"/>
  <c r="Z3593" i="2"/>
  <c r="Z3601" i="2"/>
  <c r="Z3610" i="2"/>
  <c r="Z3622" i="2"/>
  <c r="Z3628" i="2"/>
  <c r="Z3422" i="2"/>
  <c r="Z3436" i="2"/>
  <c r="Z3440" i="2"/>
  <c r="Z3450" i="2"/>
  <c r="Z3453" i="2"/>
  <c r="Z3457" i="2"/>
  <c r="Z3468" i="2"/>
  <c r="Z3471" i="2"/>
  <c r="Z3479" i="2"/>
  <c r="Z3488" i="2"/>
  <c r="Z3497" i="2"/>
  <c r="Z3542" i="2"/>
  <c r="Z3551" i="2"/>
  <c r="Z3560" i="2"/>
  <c r="Z3569" i="2"/>
  <c r="Z3578" i="2"/>
  <c r="Z3624" i="2"/>
  <c r="Z3618" i="2"/>
  <c r="Z3424" i="2"/>
  <c r="Z3428" i="2"/>
  <c r="Z3442" i="2"/>
  <c r="Z3446" i="2"/>
  <c r="Z3455" i="2"/>
  <c r="Z3462" i="2"/>
  <c r="Z3473" i="2"/>
  <c r="Z3482" i="2"/>
  <c r="Z3491" i="2"/>
  <c r="Z3500" i="2"/>
  <c r="Z3533" i="2"/>
  <c r="Z3545" i="2"/>
  <c r="Z3554" i="2"/>
  <c r="Z3563" i="2"/>
  <c r="Z3431" i="2"/>
  <c r="Z3448" i="2"/>
  <c r="Z3464" i="2"/>
  <c r="Z3536" i="2"/>
  <c r="Z3634" i="2"/>
  <c r="Z3751" i="2"/>
  <c r="Z3756" i="2"/>
  <c r="Z3765" i="2"/>
  <c r="Z3773" i="2"/>
  <c r="Z3899" i="2"/>
  <c r="Z4028" i="2"/>
  <c r="Z3768" i="2"/>
  <c r="Z3777" i="2"/>
  <c r="Z3781" i="2"/>
  <c r="Z3787" i="2"/>
  <c r="Z3788" i="2"/>
  <c r="Z3796" i="2"/>
  <c r="Z3812" i="2"/>
  <c r="Z3839" i="2"/>
  <c r="Z3869" i="2"/>
  <c r="Z3952" i="2"/>
  <c r="Z3760" i="2"/>
  <c r="Z3764" i="2"/>
  <c r="Z3639" i="2"/>
  <c r="Z3640" i="2"/>
  <c r="Z3759" i="2"/>
  <c r="Z3767" i="2"/>
  <c r="Z3776" i="2"/>
  <c r="Z3784" i="2"/>
  <c r="Z3785" i="2"/>
  <c r="Z3793" i="2"/>
  <c r="Z3794" i="2"/>
  <c r="Z3809" i="2"/>
  <c r="Z3821" i="2"/>
  <c r="Z3833" i="2"/>
  <c r="Z3851" i="2"/>
  <c r="Z3896" i="2"/>
  <c r="Z3991" i="2"/>
  <c r="Z3627" i="2"/>
  <c r="Z3637" i="2"/>
  <c r="Z3779" i="2"/>
  <c r="Z3792" i="2"/>
  <c r="Z3973" i="2"/>
  <c r="Z4005" i="2"/>
  <c r="Z3885" i="2"/>
  <c r="Z3892" i="2"/>
  <c r="Z3894" i="2"/>
  <c r="Z4040" i="2"/>
  <c r="Z3967" i="2"/>
  <c r="Z4008" i="2"/>
  <c r="Z4031" i="2"/>
  <c r="Z3970" i="2"/>
  <c r="Z1694" i="2"/>
  <c r="Z3898" i="2"/>
  <c r="Z3907" i="2"/>
  <c r="Z3988" i="2"/>
  <c r="Z4002" i="2"/>
  <c r="Z4017" i="2"/>
  <c r="Z1370" i="2"/>
  <c r="Z4037" i="2"/>
  <c r="Z1384" i="2"/>
  <c r="Z1298" i="2"/>
  <c r="Z1299" i="2"/>
  <c r="Z1551" i="2"/>
  <c r="Z3958" i="2"/>
  <c r="Z3976" i="2"/>
  <c r="Z3979" i="2"/>
  <c r="Z1365" i="2"/>
  <c r="Z1438" i="2"/>
  <c r="Z1361" i="2"/>
  <c r="Z1557" i="2"/>
  <c r="Z4" i="2"/>
  <c r="Z82" i="2"/>
  <c r="Z85" i="2"/>
  <c r="Z90" i="2"/>
  <c r="Z93" i="2"/>
  <c r="Z96" i="2"/>
  <c r="Z99" i="2"/>
  <c r="Z102" i="2"/>
  <c r="Z105" i="2"/>
  <c r="Z108" i="2"/>
  <c r="Z111" i="2"/>
  <c r="Z114" i="2"/>
  <c r="Z117" i="2"/>
  <c r="Z80" i="2"/>
  <c r="Z83" i="2"/>
  <c r="Z86" i="2"/>
  <c r="Z88" i="2"/>
  <c r="Z91" i="2"/>
  <c r="Z94" i="2"/>
  <c r="Z97" i="2"/>
  <c r="Z100" i="2"/>
  <c r="Z103" i="2"/>
  <c r="Z106" i="2"/>
  <c r="Z109" i="2"/>
  <c r="Z112" i="2"/>
  <c r="Z115" i="2"/>
  <c r="Z118" i="2"/>
  <c r="Z124" i="2"/>
  <c r="Z130" i="2"/>
  <c r="Z136" i="2"/>
  <c r="P4" i="2"/>
  <c r="Z119" i="2"/>
  <c r="Z125" i="2"/>
  <c r="Z131" i="2"/>
  <c r="Z137" i="2"/>
  <c r="Z142" i="2"/>
  <c r="Z476" i="2"/>
  <c r="Z479" i="2"/>
  <c r="Z482" i="2"/>
  <c r="Z485" i="2"/>
  <c r="Z488" i="2"/>
  <c r="Z491" i="2"/>
  <c r="Z494" i="2"/>
  <c r="Z497" i="2"/>
  <c r="Z500" i="2"/>
  <c r="Z503" i="2"/>
  <c r="Z506" i="2"/>
  <c r="Z509" i="2"/>
  <c r="Z512" i="2"/>
  <c r="Z515" i="2"/>
  <c r="Z518" i="2"/>
  <c r="Z524" i="2"/>
  <c r="Z527" i="2"/>
  <c r="Z530" i="2"/>
  <c r="Z533" i="2"/>
  <c r="Z536" i="2"/>
  <c r="Z539" i="2"/>
  <c r="Z568" i="2"/>
  <c r="Z577" i="2"/>
  <c r="Z586" i="2"/>
  <c r="Z477" i="2"/>
  <c r="Z480" i="2"/>
  <c r="Z483" i="2"/>
  <c r="Z486" i="2"/>
  <c r="Z489" i="2"/>
  <c r="Z492" i="2"/>
  <c r="Z495" i="2"/>
  <c r="Z498" i="2"/>
  <c r="Z501" i="2"/>
  <c r="Z504" i="2"/>
  <c r="Z167" i="2"/>
  <c r="Z218" i="2"/>
  <c r="Z221" i="2"/>
  <c r="Z224" i="2"/>
  <c r="Z227" i="2"/>
  <c r="Z230" i="2"/>
  <c r="Z233" i="2"/>
  <c r="Z236" i="2"/>
  <c r="Z239" i="2"/>
  <c r="Z242" i="2"/>
  <c r="Z245" i="2"/>
  <c r="Z248" i="2"/>
  <c r="Z251" i="2"/>
  <c r="Z254" i="2"/>
  <c r="Z257" i="2"/>
  <c r="Z260" i="2"/>
  <c r="Z263" i="2"/>
  <c r="Z266" i="2"/>
  <c r="Z269" i="2"/>
  <c r="Z272" i="2"/>
  <c r="Z275" i="2"/>
  <c r="Z278" i="2"/>
  <c r="Z281" i="2"/>
  <c r="Z284" i="2"/>
  <c r="Z287" i="2"/>
  <c r="Z290" i="2"/>
  <c r="Z293" i="2"/>
  <c r="Z296" i="2"/>
  <c r="Z299" i="2"/>
  <c r="Z302" i="2"/>
  <c r="Z305" i="2"/>
  <c r="Z308" i="2"/>
  <c r="Z311" i="2"/>
  <c r="Z314" i="2"/>
  <c r="Z317" i="2"/>
  <c r="Z320" i="2"/>
  <c r="Z323" i="2"/>
  <c r="Z326" i="2"/>
  <c r="Z329" i="2"/>
  <c r="Z332" i="2"/>
  <c r="Z335" i="2"/>
  <c r="Z338" i="2"/>
  <c r="Z341" i="2"/>
  <c r="Z344" i="2"/>
  <c r="Z347" i="2"/>
  <c r="Z350" i="2"/>
  <c r="Z353" i="2"/>
  <c r="Z356" i="2"/>
  <c r="Z359" i="2"/>
  <c r="Z362" i="2"/>
  <c r="Z365" i="2"/>
  <c r="Z368" i="2"/>
  <c r="Z371" i="2"/>
  <c r="Z374" i="2"/>
  <c r="Z377" i="2"/>
  <c r="Z380" i="2"/>
  <c r="Z383" i="2"/>
  <c r="Z386" i="2"/>
  <c r="Z389" i="2"/>
  <c r="Z392" i="2"/>
  <c r="Z395" i="2"/>
  <c r="Z398" i="2"/>
  <c r="Z401" i="2"/>
  <c r="Z404" i="2"/>
  <c r="Z407" i="2"/>
  <c r="Z410" i="2"/>
  <c r="Z413" i="2"/>
  <c r="Z416" i="2"/>
  <c r="Z419" i="2"/>
  <c r="Z422" i="2"/>
  <c r="Z425" i="2"/>
  <c r="Z428" i="2"/>
  <c r="Z431" i="2"/>
  <c r="Z434" i="2"/>
  <c r="Z437" i="2"/>
  <c r="Z442" i="2"/>
  <c r="Z445" i="2"/>
  <c r="Z448" i="2"/>
  <c r="Z450" i="2"/>
  <c r="Z453" i="2"/>
  <c r="Z456" i="2"/>
  <c r="Z459" i="2"/>
  <c r="Z462" i="2"/>
  <c r="Z572" i="2"/>
  <c r="Z595" i="2"/>
  <c r="Z541" i="2"/>
  <c r="Z547" i="2"/>
  <c r="Z553" i="2"/>
  <c r="Z559" i="2"/>
  <c r="Z565" i="2"/>
  <c r="Z777" i="2"/>
  <c r="Z780" i="2"/>
  <c r="Z783" i="2"/>
  <c r="Z786" i="2"/>
  <c r="Z789" i="2"/>
  <c r="Z792" i="2"/>
  <c r="Z795" i="2"/>
  <c r="Z798" i="2"/>
  <c r="Z801" i="2"/>
  <c r="Z804" i="2"/>
  <c r="Z807" i="2"/>
  <c r="Z810" i="2"/>
  <c r="Z813" i="2"/>
  <c r="Z816" i="2"/>
  <c r="Z819" i="2"/>
  <c r="Z822" i="2"/>
  <c r="Z825" i="2"/>
  <c r="Z828" i="2"/>
  <c r="Z831" i="2"/>
  <c r="Z836" i="2"/>
  <c r="Z839" i="2"/>
  <c r="Z842" i="2"/>
  <c r="Z845" i="2"/>
  <c r="Z848" i="2"/>
  <c r="Z851" i="2"/>
  <c r="Z854" i="2"/>
  <c r="Z857" i="2"/>
  <c r="Z860" i="2"/>
  <c r="Z863" i="2"/>
  <c r="Z866" i="2"/>
  <c r="Z869" i="2"/>
  <c r="Z872" i="2"/>
  <c r="Z875" i="2"/>
  <c r="Z878" i="2"/>
  <c r="Z881" i="2"/>
  <c r="Z884" i="2"/>
  <c r="Z887" i="2"/>
  <c r="Z889" i="2"/>
  <c r="Z892" i="2"/>
  <c r="Z895" i="2"/>
  <c r="Z898" i="2"/>
  <c r="Z901" i="2"/>
  <c r="Z904" i="2"/>
  <c r="Z909" i="2"/>
  <c r="Z912" i="2"/>
  <c r="Z915" i="2"/>
  <c r="Z918" i="2"/>
  <c r="Z921" i="2"/>
  <c r="Z924" i="2"/>
  <c r="Z927" i="2"/>
  <c r="Z930" i="2"/>
  <c r="Z933" i="2"/>
  <c r="Z936" i="2"/>
  <c r="Z939" i="2"/>
  <c r="Z942" i="2"/>
  <c r="Z945" i="2"/>
  <c r="Z948" i="2"/>
  <c r="Z951" i="2"/>
  <c r="Z954" i="2"/>
  <c r="Z957" i="2"/>
  <c r="Z960" i="2"/>
  <c r="Z963" i="2"/>
  <c r="Z966" i="2"/>
  <c r="Z969" i="2"/>
  <c r="Z972" i="2"/>
  <c r="Z975" i="2"/>
  <c r="Z978" i="2"/>
  <c r="Z981" i="2"/>
  <c r="Z984" i="2"/>
  <c r="Z987" i="2"/>
  <c r="Z990" i="2"/>
  <c r="Z993" i="2"/>
  <c r="Z996" i="2"/>
  <c r="Z999" i="2"/>
  <c r="Z1002" i="2"/>
  <c r="Z1005" i="2"/>
  <c r="Z1008" i="2"/>
  <c r="Z1011" i="2"/>
  <c r="Z1015" i="2"/>
  <c r="Z1018" i="2"/>
  <c r="Z1021" i="2"/>
  <c r="Z1026" i="2"/>
  <c r="Z1029" i="2"/>
  <c r="Z1032" i="2"/>
  <c r="Z1035" i="2"/>
  <c r="Z1038" i="2"/>
  <c r="Z1041" i="2"/>
  <c r="Z1044" i="2"/>
  <c r="Z1071" i="2"/>
  <c r="Z1074" i="2"/>
  <c r="Z1086" i="2"/>
  <c r="Z1159" i="2"/>
  <c r="Z1160" i="2"/>
  <c r="Z1161" i="2"/>
  <c r="Z1167" i="2"/>
  <c r="Z1173" i="2"/>
  <c r="Z1179" i="2"/>
  <c r="Z1185" i="2"/>
  <c r="Z616" i="2"/>
  <c r="Z619" i="2"/>
  <c r="Z622" i="2"/>
  <c r="Z625" i="2"/>
  <c r="Z630" i="2"/>
  <c r="Z633" i="2"/>
  <c r="Z636" i="2"/>
  <c r="Z639" i="2"/>
  <c r="Z642" i="2"/>
  <c r="Z645" i="2"/>
  <c r="Z648" i="2"/>
  <c r="Z651" i="2"/>
  <c r="Z653" i="2"/>
  <c r="Z655" i="2"/>
  <c r="Z778" i="2"/>
  <c r="Z781" i="2"/>
  <c r="Z784" i="2"/>
  <c r="Z787" i="2"/>
  <c r="Z790" i="2"/>
  <c r="Z793" i="2"/>
  <c r="Z796" i="2"/>
  <c r="Z799" i="2"/>
  <c r="Z802" i="2"/>
  <c r="Z805" i="2"/>
  <c r="Z808" i="2"/>
  <c r="Z811" i="2"/>
  <c r="Z814" i="2"/>
  <c r="Z817" i="2"/>
  <c r="Z820" i="2"/>
  <c r="Z823" i="2"/>
  <c r="Z826" i="2"/>
  <c r="Z829" i="2"/>
  <c r="Z832" i="2"/>
  <c r="Z834" i="2"/>
  <c r="Z837" i="2"/>
  <c r="Z840" i="2"/>
  <c r="Z843" i="2"/>
  <c r="Z846" i="2"/>
  <c r="Z849" i="2"/>
  <c r="Z852" i="2"/>
  <c r="Z855" i="2"/>
  <c r="Z858" i="2"/>
  <c r="Z861" i="2"/>
  <c r="Z864" i="2"/>
  <c r="Z867" i="2"/>
  <c r="Z870" i="2"/>
  <c r="Z873" i="2"/>
  <c r="Z876" i="2"/>
  <c r="Z879" i="2"/>
  <c r="Z882" i="2"/>
  <c r="Z885" i="2"/>
  <c r="Z888" i="2"/>
  <c r="Z890" i="2"/>
  <c r="Z893" i="2"/>
  <c r="Z896" i="2"/>
  <c r="Z899" i="2"/>
  <c r="Z902" i="2"/>
  <c r="Z905" i="2"/>
  <c r="Z907" i="2"/>
  <c r="Z910" i="2"/>
  <c r="Z913" i="2"/>
  <c r="Z916" i="2"/>
  <c r="Z919" i="2"/>
  <c r="Z922" i="2"/>
  <c r="Z925" i="2"/>
  <c r="Z928" i="2"/>
  <c r="Z931" i="2"/>
  <c r="Z934" i="2"/>
  <c r="Z937" i="2"/>
  <c r="Z940" i="2"/>
  <c r="Z943" i="2"/>
  <c r="Z946" i="2"/>
  <c r="Z949" i="2"/>
  <c r="Z952" i="2"/>
  <c r="Z955" i="2"/>
  <c r="Z958" i="2"/>
  <c r="Z961" i="2"/>
  <c r="Z964" i="2"/>
  <c r="Z967" i="2"/>
  <c r="Z970" i="2"/>
  <c r="Z973" i="2"/>
  <c r="Z976" i="2"/>
  <c r="Z979" i="2"/>
  <c r="Z982" i="2"/>
  <c r="Z985" i="2"/>
  <c r="Z988" i="2"/>
  <c r="Z991" i="2"/>
  <c r="Z994" i="2"/>
  <c r="Z997" i="2"/>
  <c r="Z1000" i="2"/>
  <c r="Z1003" i="2"/>
  <c r="Z1006" i="2"/>
  <c r="Z1009" i="2"/>
  <c r="Z1012" i="2"/>
  <c r="Z1166" i="2"/>
  <c r="Z1172" i="2"/>
  <c r="Z1178" i="2"/>
  <c r="Z1184" i="2"/>
  <c r="Z659" i="2"/>
  <c r="Z662" i="2"/>
  <c r="Z667" i="2"/>
  <c r="Z670" i="2"/>
  <c r="Z682" i="2"/>
  <c r="Z1120" i="2"/>
  <c r="Z1129" i="2"/>
  <c r="Z1137" i="2"/>
  <c r="Z1143" i="2"/>
  <c r="Z1149" i="2"/>
  <c r="Z1154" i="2"/>
  <c r="Z1164" i="2"/>
  <c r="Z1170" i="2"/>
  <c r="Z1176" i="2"/>
  <c r="Z1182" i="2"/>
  <c r="Z1163" i="2"/>
  <c r="Z1169" i="2"/>
  <c r="Z1175" i="2"/>
  <c r="Z1181" i="2"/>
  <c r="Z1162" i="2"/>
  <c r="Z1165" i="2"/>
  <c r="Z1168" i="2"/>
  <c r="Z1171" i="2"/>
  <c r="Z1174" i="2"/>
  <c r="Z1177" i="2"/>
  <c r="Z1180" i="2"/>
  <c r="Z1183" i="2"/>
  <c r="Z1186" i="2"/>
  <c r="Z1189" i="2"/>
  <c r="Z1192" i="2"/>
  <c r="Z1195" i="2"/>
  <c r="Z1198" i="2"/>
  <c r="Z1201" i="2"/>
  <c r="Z1204" i="2"/>
  <c r="Z1207" i="2"/>
  <c r="Z1210" i="2"/>
  <c r="Z1213" i="2"/>
  <c r="Z1216" i="2"/>
  <c r="Z1219" i="2"/>
  <c r="Z1222" i="2"/>
  <c r="Z1225" i="2"/>
  <c r="Z1228" i="2"/>
  <c r="Z1231" i="2"/>
  <c r="Z1234" i="2"/>
  <c r="Z1237" i="2"/>
  <c r="Z1240" i="2"/>
  <c r="Z1243" i="2"/>
  <c r="Z1246" i="2"/>
  <c r="Z1249" i="2"/>
  <c r="Z1252" i="2"/>
  <c r="Z1255" i="2"/>
  <c r="Z1258" i="2"/>
  <c r="Z1261" i="2"/>
  <c r="Z1264" i="2"/>
  <c r="Z1267" i="2"/>
  <c r="Z1270" i="2"/>
  <c r="Z1273" i="2"/>
  <c r="Z1275" i="2"/>
  <c r="Z1278" i="2"/>
  <c r="Z1281" i="2"/>
  <c r="Z1284" i="2"/>
  <c r="Z1287" i="2"/>
  <c r="Z1289" i="2"/>
  <c r="Z1292" i="2"/>
  <c r="Z1295" i="2"/>
  <c r="Z1303" i="2"/>
  <c r="Z1308" i="2"/>
  <c r="Z1313" i="2"/>
  <c r="Z1318" i="2"/>
  <c r="Z1325" i="2"/>
  <c r="Z1333" i="2"/>
  <c r="Z1342" i="2"/>
  <c r="Z1349" i="2"/>
  <c r="Z1355" i="2"/>
  <c r="Z1366" i="2"/>
  <c r="Z1374" i="2"/>
  <c r="Z1377" i="2"/>
  <c r="Z1383" i="2"/>
  <c r="Z1390" i="2"/>
  <c r="Z1393" i="2"/>
  <c r="Z1398" i="2"/>
  <c r="Z1401" i="2"/>
  <c r="Z1404" i="2"/>
  <c r="Z1416" i="2"/>
  <c r="Z1421" i="2"/>
  <c r="Z1429" i="2"/>
  <c r="Z1432" i="2"/>
  <c r="Z1439" i="2"/>
  <c r="Z1445" i="2"/>
  <c r="Z1451" i="2"/>
  <c r="Z1457" i="2"/>
  <c r="Z1462" i="2"/>
  <c r="Z1466" i="2"/>
  <c r="Z1469" i="2"/>
  <c r="Z1476" i="2"/>
  <c r="Z1480" i="2"/>
  <c r="Z1487" i="2"/>
  <c r="Z1495" i="2"/>
  <c r="Z1501" i="2"/>
  <c r="Z1506" i="2"/>
  <c r="Z1511" i="2"/>
  <c r="Z1519" i="2"/>
  <c r="Z1527" i="2"/>
  <c r="Z1530" i="2"/>
  <c r="Z1533" i="2"/>
  <c r="Z1538" i="2"/>
  <c r="Z1544" i="2"/>
  <c r="Z1549" i="2"/>
  <c r="Z1555" i="2"/>
  <c r="Z1560" i="2"/>
  <c r="Z1577" i="2"/>
  <c r="Z1583" i="2"/>
  <c r="Z1589" i="2"/>
  <c r="Z1594" i="2"/>
  <c r="Z1601" i="2"/>
  <c r="Z1606" i="2"/>
  <c r="Z1764" i="2"/>
  <c r="Z1774" i="2"/>
  <c r="Z1777" i="2"/>
  <c r="Z1780" i="2"/>
  <c r="Z1783" i="2"/>
  <c r="Z1789" i="2"/>
  <c r="Z1793" i="2"/>
  <c r="Z1796" i="2"/>
  <c r="Z1840" i="2"/>
  <c r="Z1845" i="2"/>
  <c r="Z1851" i="2"/>
  <c r="Z1856" i="2"/>
  <c r="Z1865" i="2"/>
  <c r="Z1864" i="2"/>
  <c r="Z1187" i="2"/>
  <c r="Z1190" i="2"/>
  <c r="Z1193" i="2"/>
  <c r="Z1196" i="2"/>
  <c r="Z1199" i="2"/>
  <c r="Z1202" i="2"/>
  <c r="Z1205" i="2"/>
  <c r="Z1208" i="2"/>
  <c r="Z1211" i="2"/>
  <c r="Z1214" i="2"/>
  <c r="Z1217" i="2"/>
  <c r="Z1220" i="2"/>
  <c r="Z1223" i="2"/>
  <c r="Z1226" i="2"/>
  <c r="Z1229" i="2"/>
  <c r="Z1232" i="2"/>
  <c r="Z1235" i="2"/>
  <c r="Z1238" i="2"/>
  <c r="Z1241" i="2"/>
  <c r="Z1244" i="2"/>
  <c r="Z1247" i="2"/>
  <c r="Z1250" i="2"/>
  <c r="Z1253" i="2"/>
  <c r="Z1256" i="2"/>
  <c r="Z1259" i="2"/>
  <c r="Z1262" i="2"/>
  <c r="Z1265" i="2"/>
  <c r="Z1268" i="2"/>
  <c r="Z1271" i="2"/>
  <c r="Z1276" i="2"/>
  <c r="Z1279" i="2"/>
  <c r="Z1282" i="2"/>
  <c r="Z1285" i="2"/>
  <c r="Z1288" i="2"/>
  <c r="Z1290" i="2"/>
  <c r="Z1293" i="2"/>
  <c r="Z1296" i="2"/>
  <c r="Z1305" i="2"/>
  <c r="Z1310" i="2"/>
  <c r="Z1314" i="2"/>
  <c r="Z1321" i="2"/>
  <c r="Z1328" i="2"/>
  <c r="Z1338" i="2"/>
  <c r="Z1343" i="2"/>
  <c r="Z1350" i="2"/>
  <c r="Z1360" i="2"/>
  <c r="Z1368" i="2"/>
  <c r="Z1375" i="2"/>
  <c r="Z1379" i="2"/>
  <c r="Z1385" i="2"/>
  <c r="Z1391" i="2"/>
  <c r="Z1394" i="2"/>
  <c r="Z1399" i="2"/>
  <c r="Z1402" i="2"/>
  <c r="Z1412" i="2"/>
  <c r="Z1417" i="2"/>
  <c r="Z1423" i="2"/>
  <c r="Z1430" i="2"/>
  <c r="Z1436" i="2"/>
  <c r="Z1442" i="2"/>
  <c r="Z1448" i="2"/>
  <c r="Z1452" i="2"/>
  <c r="Z1458" i="2"/>
  <c r="Z1463" i="2"/>
  <c r="Z1467" i="2"/>
  <c r="Z1472" i="2"/>
  <c r="Z1477" i="2"/>
  <c r="Z1482" i="2"/>
  <c r="Z1492" i="2"/>
  <c r="Z1497" i="2"/>
  <c r="Z1504" i="2"/>
  <c r="Z1507" i="2"/>
  <c r="Z1512" i="2"/>
  <c r="Z1522" i="2"/>
  <c r="Z1528" i="2"/>
  <c r="Z1531" i="2"/>
  <c r="Z1534" i="2"/>
  <c r="Z1542" i="2"/>
  <c r="Z1547" i="2"/>
  <c r="Z1552" i="2"/>
  <c r="Z1556" i="2"/>
  <c r="Z1571" i="2"/>
  <c r="Z1578" i="2"/>
  <c r="Z1585" i="2"/>
  <c r="Z1591" i="2"/>
  <c r="Z1595" i="2"/>
  <c r="Z1863" i="2"/>
  <c r="Z1743" i="2"/>
  <c r="Z1746" i="2"/>
  <c r="Z1749" i="2"/>
  <c r="Z1752" i="2"/>
  <c r="Z1756" i="2"/>
  <c r="Z1759" i="2"/>
  <c r="Z1762" i="2"/>
  <c r="Z1791" i="2"/>
  <c r="Z1801" i="2"/>
  <c r="Z1804" i="2"/>
  <c r="Z1807" i="2"/>
  <c r="Z1810" i="2"/>
  <c r="Z1813" i="2"/>
  <c r="Z1816" i="2"/>
  <c r="Z1819" i="2"/>
  <c r="Z1862" i="2"/>
  <c r="Z1868" i="2"/>
  <c r="Z1861" i="2"/>
  <c r="Z1866" i="2"/>
  <c r="Z1869" i="2"/>
  <c r="Z1871" i="2"/>
  <c r="Z1892" i="2"/>
  <c r="Z1896" i="2"/>
  <c r="Z1899" i="2"/>
  <c r="Z1902" i="2"/>
  <c r="Z1906" i="2"/>
  <c r="Z1909" i="2"/>
  <c r="Z1913" i="2"/>
  <c r="Z1916" i="2"/>
  <c r="Z1919" i="2"/>
  <c r="Z1922" i="2"/>
  <c r="Z1925" i="2"/>
  <c r="Z1928" i="2"/>
  <c r="Z1931" i="2"/>
  <c r="Z1934" i="2"/>
  <c r="Z1937" i="2"/>
  <c r="Z1940" i="2"/>
  <c r="Z1943" i="2"/>
  <c r="Z1946" i="2"/>
  <c r="Z1949" i="2"/>
  <c r="Z1952" i="2"/>
  <c r="Z1955" i="2"/>
  <c r="Z1958" i="2"/>
  <c r="Z1961" i="2"/>
  <c r="Z1964" i="2"/>
  <c r="Z1967" i="2"/>
  <c r="Z1970" i="2"/>
  <c r="Z1973" i="2"/>
  <c r="Z1976" i="2"/>
  <c r="Z1979" i="2"/>
  <c r="Z1982" i="2"/>
  <c r="Z1985" i="2"/>
  <c r="Z1988" i="2"/>
  <c r="Z1991" i="2"/>
  <c r="Z1994" i="2"/>
  <c r="Z1997" i="2"/>
  <c r="Z2000" i="2"/>
  <c r="Z2003" i="2"/>
  <c r="Z2006" i="2"/>
  <c r="Z2009" i="2"/>
  <c r="Z2012" i="2"/>
  <c r="Z2015" i="2"/>
  <c r="Z2018" i="2"/>
  <c r="Z2021" i="2"/>
  <c r="Z2024" i="2"/>
  <c r="Z2027" i="2"/>
  <c r="Z2030" i="2"/>
  <c r="Z2033" i="2"/>
  <c r="Z2156" i="2"/>
  <c r="Z2168" i="2"/>
  <c r="Z2171" i="2"/>
  <c r="Z2174" i="2"/>
  <c r="Z2177" i="2"/>
  <c r="Z2184" i="2"/>
  <c r="Z2187" i="2"/>
  <c r="Z2190" i="2"/>
  <c r="Z2193" i="2"/>
  <c r="Z2211" i="2"/>
  <c r="Z2214" i="2"/>
  <c r="Z1867" i="2"/>
  <c r="Z1870" i="2"/>
  <c r="Z1872" i="2"/>
  <c r="Z1897" i="2"/>
  <c r="Z1900" i="2"/>
  <c r="Z1903" i="2"/>
  <c r="Z1907" i="2"/>
  <c r="Z1911" i="2"/>
  <c r="Z1914" i="2"/>
  <c r="Z1917" i="2"/>
  <c r="Z1920" i="2"/>
  <c r="Z1923" i="2"/>
  <c r="Z1926" i="2"/>
  <c r="Z1929" i="2"/>
  <c r="Z1932" i="2"/>
  <c r="Z1935" i="2"/>
  <c r="Z1938" i="2"/>
  <c r="Z1941" i="2"/>
  <c r="Z1944" i="2"/>
  <c r="Z1947" i="2"/>
  <c r="Z1950" i="2"/>
  <c r="Z1953" i="2"/>
  <c r="Z1956" i="2"/>
  <c r="Z1959" i="2"/>
  <c r="Z1962" i="2"/>
  <c r="Z1965" i="2"/>
  <c r="Z1968" i="2"/>
  <c r="Z1971" i="2"/>
  <c r="Z1974" i="2"/>
  <c r="Z1977" i="2"/>
  <c r="Z1980" i="2"/>
  <c r="Z1983" i="2"/>
  <c r="Z1986" i="2"/>
  <c r="Z1989" i="2"/>
  <c r="Z1992" i="2"/>
  <c r="Z1995" i="2"/>
  <c r="Z1998" i="2"/>
  <c r="Z2001" i="2"/>
  <c r="Z2004" i="2"/>
  <c r="Z2007" i="2"/>
  <c r="Z2010" i="2"/>
  <c r="Z2013" i="2"/>
  <c r="Z2158" i="2"/>
  <c r="Z2162" i="2"/>
  <c r="Z2166" i="2"/>
  <c r="Z2169" i="2"/>
  <c r="Z2172" i="2"/>
  <c r="Z2175" i="2"/>
  <c r="Z2185" i="2"/>
  <c r="Z2188" i="2"/>
  <c r="Z2191" i="2"/>
  <c r="Z2199" i="2"/>
  <c r="Z2205" i="2"/>
  <c r="Z2213" i="2"/>
  <c r="Z2038" i="2"/>
  <c r="Z2041" i="2"/>
  <c r="Z2044" i="2"/>
  <c r="Z2047" i="2"/>
  <c r="Z2050" i="2"/>
  <c r="Z2053" i="2"/>
  <c r="Z2056" i="2"/>
  <c r="Z2059" i="2"/>
  <c r="Z2062" i="2"/>
  <c r="Z2065" i="2"/>
  <c r="Z2071" i="2"/>
  <c r="Z2200" i="2"/>
  <c r="Z2206" i="2"/>
  <c r="Z2216" i="2"/>
  <c r="Z2219" i="2"/>
  <c r="Z2519" i="2"/>
  <c r="Z2525" i="2"/>
  <c r="Z2531" i="2"/>
  <c r="Z2264" i="2"/>
  <c r="Z2267" i="2"/>
  <c r="Z2270" i="2"/>
  <c r="Z2273" i="2"/>
  <c r="Z2276" i="2"/>
  <c r="Z2279" i="2"/>
  <c r="Z2282" i="2"/>
  <c r="Z2285" i="2"/>
  <c r="Z2288" i="2"/>
  <c r="Z2291" i="2"/>
  <c r="Z2294" i="2"/>
  <c r="Z2297" i="2"/>
  <c r="Z2300" i="2"/>
  <c r="Z2303" i="2"/>
  <c r="Z2218" i="2"/>
  <c r="Z2221" i="2"/>
  <c r="Z2224" i="2"/>
  <c r="Z2234" i="2"/>
  <c r="Z2262" i="2"/>
  <c r="Z2265" i="2"/>
  <c r="Z2268" i="2"/>
  <c r="Z2271" i="2"/>
  <c r="Z2274" i="2"/>
  <c r="Z2277" i="2"/>
  <c r="Z2280" i="2"/>
  <c r="Z2283" i="2"/>
  <c r="Z2286" i="2"/>
  <c r="Z2289" i="2"/>
  <c r="Z2292" i="2"/>
  <c r="Z2295" i="2"/>
  <c r="Z2298" i="2"/>
  <c r="Z2301" i="2"/>
  <c r="Z2304" i="2"/>
  <c r="Z2307" i="2"/>
  <c r="Z2310" i="2"/>
  <c r="Z2313" i="2"/>
  <c r="Z2316" i="2"/>
  <c r="Z2319" i="2"/>
  <c r="Z2322" i="2"/>
  <c r="Z2325" i="2"/>
  <c r="Z2328" i="2"/>
  <c r="Z2331" i="2"/>
  <c r="Z2334" i="2"/>
  <c r="Z2337" i="2"/>
  <c r="Z2340" i="2"/>
  <c r="Z2343" i="2"/>
  <c r="Z2345" i="2"/>
  <c r="Z2348" i="2"/>
  <c r="Z2351" i="2"/>
  <c r="Z2354" i="2"/>
  <c r="Z2357" i="2"/>
  <c r="Z2360" i="2"/>
  <c r="Z2363" i="2"/>
  <c r="Z2366" i="2"/>
  <c r="Z2369" i="2"/>
  <c r="Z2372" i="2"/>
  <c r="Z2375" i="2"/>
  <c r="Z2378" i="2"/>
  <c r="Z2381" i="2"/>
  <c r="Z2384" i="2"/>
  <c r="Z2387" i="2"/>
  <c r="Z2390" i="2"/>
  <c r="Z2393" i="2"/>
  <c r="Z2396" i="2"/>
  <c r="Z2399" i="2"/>
  <c r="Z2402" i="2"/>
  <c r="Z2405" i="2"/>
  <c r="Z2408" i="2"/>
  <c r="Z2411" i="2"/>
  <c r="Z2414" i="2"/>
  <c r="Z2417" i="2"/>
  <c r="Z2420" i="2"/>
  <c r="Z2423" i="2"/>
  <c r="Z2426" i="2"/>
  <c r="Z2429" i="2"/>
  <c r="Z2432" i="2"/>
  <c r="Z2435" i="2"/>
  <c r="Z2438" i="2"/>
  <c r="Z2441" i="2"/>
  <c r="Z2444" i="2"/>
  <c r="Z2447" i="2"/>
  <c r="Z2449" i="2"/>
  <c r="Z2452" i="2"/>
  <c r="Z2455" i="2"/>
  <c r="Z2458" i="2"/>
  <c r="Z2461" i="2"/>
  <c r="Z2464" i="2"/>
  <c r="Z2467" i="2"/>
  <c r="Z2470" i="2"/>
  <c r="Z2473" i="2"/>
  <c r="Z2476" i="2"/>
  <c r="Z2479" i="2"/>
  <c r="Z2482" i="2"/>
  <c r="Z2485" i="2"/>
  <c r="Z2488" i="2"/>
  <c r="Z2491" i="2"/>
  <c r="Z2494" i="2"/>
  <c r="Z2497" i="2"/>
  <c r="Z2500" i="2"/>
  <c r="Z2503" i="2"/>
  <c r="Z2506" i="2"/>
  <c r="Z2509" i="2"/>
  <c r="Z2512" i="2"/>
  <c r="Z2516" i="2"/>
  <c r="Z2522" i="2"/>
  <c r="Z2528" i="2"/>
  <c r="Z2534" i="2"/>
  <c r="Z2513" i="2"/>
  <c r="Z2776" i="2"/>
  <c r="Z2782" i="2"/>
  <c r="Z2788" i="2"/>
  <c r="Z2794" i="2"/>
  <c r="Z2797" i="2"/>
  <c r="Z2800" i="2"/>
  <c r="Z2610" i="2"/>
  <c r="Z2613" i="2"/>
  <c r="Z2619" i="2"/>
  <c r="Z2622" i="2"/>
  <c r="Z2625" i="2"/>
  <c r="Z2628" i="2"/>
  <c r="Z2631" i="2"/>
  <c r="Z2634" i="2"/>
  <c r="Z2637" i="2"/>
  <c r="Z2640" i="2"/>
  <c r="Z2643" i="2"/>
  <c r="Z2646" i="2"/>
  <c r="Z2649" i="2"/>
  <c r="Z2655" i="2"/>
  <c r="Z2658" i="2"/>
  <c r="Z2661" i="2"/>
  <c r="Z2664" i="2"/>
  <c r="Z2667" i="2"/>
  <c r="Z2670" i="2"/>
  <c r="Z2673" i="2"/>
  <c r="Z2676" i="2"/>
  <c r="Z2679" i="2"/>
  <c r="Z2682" i="2"/>
  <c r="Z2685" i="2"/>
  <c r="Z2688" i="2"/>
  <c r="Z2690" i="2"/>
  <c r="Z2693" i="2"/>
  <c r="Z2696" i="2"/>
  <c r="Z2699" i="2"/>
  <c r="Z2702" i="2"/>
  <c r="Z2707" i="2"/>
  <c r="Z2710" i="2"/>
  <c r="Z2713" i="2"/>
  <c r="Z2716" i="2"/>
  <c r="Z2719" i="2"/>
  <c r="Z2724" i="2"/>
  <c r="Z2727" i="2"/>
  <c r="Z2730" i="2"/>
  <c r="Z2733" i="2"/>
  <c r="Z2735" i="2"/>
  <c r="Z2738" i="2"/>
  <c r="Z2740" i="2"/>
  <c r="Z2753" i="2"/>
  <c r="Z2756" i="2"/>
  <c r="Z2762" i="2"/>
  <c r="Z2768" i="2"/>
  <c r="Z2815" i="2"/>
  <c r="Z2919" i="2"/>
  <c r="Z2922" i="2"/>
  <c r="Z2925" i="2"/>
  <c r="Z2928" i="2"/>
  <c r="Z2931" i="2"/>
  <c r="Z2934" i="2"/>
  <c r="Z2937" i="2"/>
  <c r="Z2940" i="2"/>
  <c r="Z2943" i="2"/>
  <c r="Z2946" i="2"/>
  <c r="Z2972" i="2"/>
  <c r="Z2978" i="2"/>
  <c r="Z2971" i="2"/>
  <c r="Z2977" i="2"/>
  <c r="Z2976" i="2"/>
  <c r="Z2982" i="2"/>
  <c r="Z2988" i="2"/>
  <c r="Z2994" i="2"/>
  <c r="Z3000" i="2"/>
  <c r="Z3006" i="2"/>
  <c r="Z3012" i="2"/>
  <c r="Z3018" i="2"/>
  <c r="Z3024" i="2"/>
  <c r="Z3030" i="2"/>
  <c r="Z3036" i="2"/>
  <c r="Z3042" i="2"/>
  <c r="Z3048" i="2"/>
  <c r="Z3054" i="2"/>
  <c r="Z3060" i="2"/>
  <c r="Z3066" i="2"/>
  <c r="Z2812" i="2"/>
  <c r="Z2818" i="2"/>
  <c r="Z2824" i="2"/>
  <c r="Z2860" i="2"/>
  <c r="Z2863" i="2"/>
  <c r="Z2866" i="2"/>
  <c r="Z2975" i="2"/>
  <c r="Z2981" i="2"/>
  <c r="Z2948" i="2"/>
  <c r="Z2954" i="2"/>
  <c r="Z2960" i="2"/>
  <c r="Z2966" i="2"/>
  <c r="Z2974" i="2"/>
  <c r="Z2980" i="2"/>
  <c r="Z2973" i="2"/>
  <c r="Z2979" i="2"/>
  <c r="Z2985" i="2"/>
  <c r="Z2991" i="2"/>
  <c r="Z2997" i="2"/>
  <c r="Z3003" i="2"/>
  <c r="Z3009" i="2"/>
  <c r="Z3015" i="2"/>
  <c r="Z3021" i="2"/>
  <c r="Z3027" i="2"/>
  <c r="Z3033" i="2"/>
  <c r="Z3039" i="2"/>
  <c r="Z3045" i="2"/>
  <c r="Z3051" i="2"/>
  <c r="Z3057" i="2"/>
  <c r="Z3063" i="2"/>
  <c r="Z3069" i="2"/>
  <c r="Z3072" i="2"/>
  <c r="Z3075" i="2"/>
  <c r="Z3078" i="2"/>
  <c r="Z3081" i="2"/>
  <c r="Z3084" i="2"/>
  <c r="Z3087" i="2"/>
  <c r="Z3090" i="2"/>
  <c r="Z3093" i="2"/>
  <c r="Z3096" i="2"/>
  <c r="Z3099" i="2"/>
  <c r="Z3102" i="2"/>
  <c r="Z3105" i="2"/>
  <c r="Z3108" i="2"/>
  <c r="Z3111" i="2"/>
  <c r="Z3114" i="2"/>
  <c r="Z3117" i="2"/>
  <c r="Z3120" i="2"/>
  <c r="Z3123" i="2"/>
  <c r="Z3126" i="2"/>
  <c r="Z3129" i="2"/>
  <c r="Z3132" i="2"/>
  <c r="Z3135" i="2"/>
  <c r="Z3138" i="2"/>
  <c r="Z3141" i="2"/>
  <c r="Z3144" i="2"/>
  <c r="Z3147" i="2"/>
  <c r="Z3150" i="2"/>
  <c r="Z3153" i="2"/>
  <c r="Z3160" i="2"/>
  <c r="V3164" i="2"/>
  <c r="V4050" i="2" s="1"/>
  <c r="Z3167" i="2"/>
  <c r="Z3173" i="2"/>
  <c r="Z3181" i="2"/>
  <c r="Z3180" i="2"/>
  <c r="Z3186" i="2"/>
  <c r="Z3192" i="2"/>
  <c r="Z2983" i="2"/>
  <c r="Z2986" i="2"/>
  <c r="Z2989" i="2"/>
  <c r="Z2992" i="2"/>
  <c r="Z2995" i="2"/>
  <c r="Z2998" i="2"/>
  <c r="Z3001" i="2"/>
  <c r="Z3004" i="2"/>
  <c r="Z3007" i="2"/>
  <c r="Z3010" i="2"/>
  <c r="Z3013" i="2"/>
  <c r="Z3016" i="2"/>
  <c r="Z3019" i="2"/>
  <c r="Z3022" i="2"/>
  <c r="Z3025" i="2"/>
  <c r="Z3028" i="2"/>
  <c r="Z3031" i="2"/>
  <c r="Z3034" i="2"/>
  <c r="Z3037" i="2"/>
  <c r="Z3040" i="2"/>
  <c r="Z3043" i="2"/>
  <c r="Z3046" i="2"/>
  <c r="Z3049" i="2"/>
  <c r="Z3052" i="2"/>
  <c r="Z3055" i="2"/>
  <c r="Z3058" i="2"/>
  <c r="Z3061" i="2"/>
  <c r="Z3064" i="2"/>
  <c r="Z3067" i="2"/>
  <c r="Z3070" i="2"/>
  <c r="Z3073" i="2"/>
  <c r="Z3076" i="2"/>
  <c r="Z3079" i="2"/>
  <c r="Z3082" i="2"/>
  <c r="Z3085" i="2"/>
  <c r="Z3088" i="2"/>
  <c r="Z3091" i="2"/>
  <c r="Z3094" i="2"/>
  <c r="Z3097" i="2"/>
  <c r="Z3100" i="2"/>
  <c r="Z3103" i="2"/>
  <c r="Z3106" i="2"/>
  <c r="Z3109" i="2"/>
  <c r="Z3112" i="2"/>
  <c r="Z3115" i="2"/>
  <c r="Z3118" i="2"/>
  <c r="Z3121" i="2"/>
  <c r="Z3124" i="2"/>
  <c r="Z3127" i="2"/>
  <c r="Z3179" i="2"/>
  <c r="Z3185" i="2"/>
  <c r="Z3191" i="2"/>
  <c r="Z3170" i="2"/>
  <c r="Z3176" i="2"/>
  <c r="Z3178" i="2"/>
  <c r="Z3184" i="2"/>
  <c r="Z3177" i="2"/>
  <c r="Z3183" i="2"/>
  <c r="Z3189" i="2"/>
  <c r="Z3182" i="2"/>
  <c r="Z3188" i="2"/>
  <c r="Z3194" i="2"/>
  <c r="Z3187" i="2"/>
  <c r="Z3190" i="2"/>
  <c r="Z3193" i="2"/>
  <c r="Z3196" i="2"/>
  <c r="Z3199" i="2"/>
  <c r="Z3202" i="2"/>
  <c r="Z3205" i="2"/>
  <c r="Z3208" i="2"/>
  <c r="Z3211" i="2"/>
  <c r="Z3214" i="2"/>
  <c r="Z3217" i="2"/>
  <c r="Z3220" i="2"/>
  <c r="Z3223" i="2"/>
  <c r="Z3226" i="2"/>
  <c r="Z3229" i="2"/>
  <c r="Z3232" i="2"/>
  <c r="Z3235" i="2"/>
  <c r="Z3238" i="2"/>
  <c r="Z3241" i="2"/>
  <c r="Z3244" i="2"/>
  <c r="Z3247" i="2"/>
  <c r="Z3250" i="2"/>
  <c r="Z3253" i="2"/>
  <c r="Z3256" i="2"/>
  <c r="Z3259" i="2"/>
  <c r="Z3262" i="2"/>
  <c r="Z3265" i="2"/>
  <c r="Z3268" i="2"/>
  <c r="Z3271" i="2"/>
  <c r="Z3274" i="2"/>
  <c r="Z3277" i="2"/>
  <c r="Z3280" i="2"/>
  <c r="Z3283" i="2"/>
  <c r="Z3286" i="2"/>
  <c r="Z3289" i="2"/>
  <c r="Z3292" i="2"/>
  <c r="Z3295" i="2"/>
  <c r="Z3298" i="2"/>
  <c r="Z3301" i="2"/>
  <c r="Z3304" i="2"/>
  <c r="Z3307" i="2"/>
  <c r="Z3310" i="2"/>
  <c r="Z3351" i="2"/>
  <c r="Z3475" i="2"/>
  <c r="Z3480" i="2"/>
  <c r="Z3197" i="2"/>
  <c r="Z3200" i="2"/>
  <c r="Z3203" i="2"/>
  <c r="Z3206" i="2"/>
  <c r="Z3209" i="2"/>
  <c r="Z3212" i="2"/>
  <c r="Z3215" i="2"/>
  <c r="Z3218" i="2"/>
  <c r="Z3221" i="2"/>
  <c r="Z3224" i="2"/>
  <c r="Z3227" i="2"/>
  <c r="Z3230" i="2"/>
  <c r="Z3233" i="2"/>
  <c r="Z3236" i="2"/>
  <c r="Z3239" i="2"/>
  <c r="Z3242" i="2"/>
  <c r="Z3245" i="2"/>
  <c r="Z3248" i="2"/>
  <c r="Z3251" i="2"/>
  <c r="Z3254" i="2"/>
  <c r="Z3257" i="2"/>
  <c r="Z3260" i="2"/>
  <c r="Z3263" i="2"/>
  <c r="Z3266" i="2"/>
  <c r="Z3269" i="2"/>
  <c r="Z3272" i="2"/>
  <c r="Z3275" i="2"/>
  <c r="Z3278" i="2"/>
  <c r="Z3281" i="2"/>
  <c r="Z3284" i="2"/>
  <c r="Z3287" i="2"/>
  <c r="Z3290" i="2"/>
  <c r="Z3293" i="2"/>
  <c r="Z3296" i="2"/>
  <c r="Z3299" i="2"/>
  <c r="Z3302" i="2"/>
  <c r="Z3305" i="2"/>
  <c r="Z3308" i="2"/>
  <c r="Z3311" i="2"/>
  <c r="Z3313" i="2"/>
  <c r="Z3316" i="2"/>
  <c r="Z3319" i="2"/>
  <c r="Z3325" i="2"/>
  <c r="Z3474" i="2"/>
  <c r="Z3478" i="2"/>
  <c r="Z3415" i="2"/>
  <c r="Z3454" i="2"/>
  <c r="Z3458" i="2"/>
  <c r="Z3460" i="2"/>
  <c r="Z3465" i="2"/>
  <c r="Z3470" i="2"/>
  <c r="Z3477" i="2"/>
  <c r="Z3641" i="2"/>
  <c r="Z3503" i="2"/>
  <c r="Z3506" i="2"/>
  <c r="Z3509" i="2"/>
  <c r="Z3512" i="2"/>
  <c r="Z3515" i="2"/>
  <c r="Z3518" i="2"/>
  <c r="Z3521" i="2"/>
  <c r="Z3524" i="2"/>
  <c r="Z3527" i="2"/>
  <c r="Z3646" i="2"/>
  <c r="Z3652" i="2"/>
  <c r="Z3645" i="2"/>
  <c r="Z3651" i="2"/>
  <c r="Z3657" i="2"/>
  <c r="Z3483" i="2"/>
  <c r="Z3486" i="2"/>
  <c r="Z3489" i="2"/>
  <c r="Z3492" i="2"/>
  <c r="Z3495" i="2"/>
  <c r="Z3498" i="2"/>
  <c r="Z3501" i="2"/>
  <c r="Z3504" i="2"/>
  <c r="Z3507" i="2"/>
  <c r="Z3510" i="2"/>
  <c r="Z3513" i="2"/>
  <c r="Z3516" i="2"/>
  <c r="Z3519" i="2"/>
  <c r="Z3522" i="2"/>
  <c r="Z3525" i="2"/>
  <c r="Z3528" i="2"/>
  <c r="Z3531" i="2"/>
  <c r="Z3534" i="2"/>
  <c r="Z3537" i="2"/>
  <c r="Z3540" i="2"/>
  <c r="Z3543" i="2"/>
  <c r="Z3546" i="2"/>
  <c r="Z3549" i="2"/>
  <c r="Z3552" i="2"/>
  <c r="Z3555" i="2"/>
  <c r="Z3558" i="2"/>
  <c r="Z3561" i="2"/>
  <c r="Z3564" i="2"/>
  <c r="Z3567" i="2"/>
  <c r="Z3570" i="2"/>
  <c r="Z3573" i="2"/>
  <c r="Z3576" i="2"/>
  <c r="Z3579" i="2"/>
  <c r="Z3582" i="2"/>
  <c r="Z3585" i="2"/>
  <c r="Z3588" i="2"/>
  <c r="Z3591" i="2"/>
  <c r="Z3596" i="2"/>
  <c r="Z3599" i="2"/>
  <c r="Z3602" i="2"/>
  <c r="Z3605" i="2"/>
  <c r="Z3608" i="2"/>
  <c r="Z3611" i="2"/>
  <c r="Z3614" i="2"/>
  <c r="Z3617" i="2"/>
  <c r="Z3620" i="2"/>
  <c r="Z3623" i="2"/>
  <c r="Z3626" i="2"/>
  <c r="Z3629" i="2"/>
  <c r="Z3632" i="2"/>
  <c r="Z3644" i="2"/>
  <c r="Z3643" i="2"/>
  <c r="Z3649" i="2"/>
  <c r="Z3655" i="2"/>
  <c r="Z3642" i="2"/>
  <c r="Z3648" i="2"/>
  <c r="Z3654" i="2"/>
  <c r="Z3647" i="2"/>
  <c r="Z3650" i="2"/>
  <c r="Z3653" i="2"/>
  <c r="Z3656" i="2"/>
  <c r="Z3659" i="2"/>
  <c r="Z3662" i="2"/>
  <c r="Z3665" i="2"/>
  <c r="Z3668" i="2"/>
  <c r="Z3671" i="2"/>
  <c r="Z3674" i="2"/>
  <c r="Z3677" i="2"/>
  <c r="Z3680" i="2"/>
  <c r="Z3683" i="2"/>
  <c r="Z3660" i="2"/>
  <c r="Z3663" i="2"/>
  <c r="Z3666" i="2"/>
  <c r="Z3669" i="2"/>
  <c r="Z3672" i="2"/>
  <c r="Z3675" i="2"/>
  <c r="Z3678" i="2"/>
  <c r="Z3681" i="2"/>
  <c r="Z3684" i="2"/>
  <c r="Z3687" i="2"/>
  <c r="Z3690" i="2"/>
  <c r="Z3693" i="2"/>
  <c r="Z3696" i="2"/>
  <c r="Z3699" i="2"/>
  <c r="Z3702" i="2"/>
  <c r="Z3705" i="2"/>
  <c r="Z3708" i="2"/>
  <c r="Z3711" i="2"/>
  <c r="Z3714" i="2"/>
  <c r="Z3719" i="2"/>
  <c r="Z3722" i="2"/>
  <c r="Z3725" i="2"/>
  <c r="Z3728" i="2"/>
  <c r="Z3731" i="2"/>
  <c r="Z3734" i="2"/>
  <c r="Z3737" i="2"/>
  <c r="Z3740" i="2"/>
  <c r="Z3742" i="2"/>
  <c r="Z3745" i="2"/>
  <c r="Z3754" i="2"/>
  <c r="Z3763" i="2"/>
  <c r="Z3746" i="2"/>
  <c r="Z3755" i="2"/>
  <c r="Z3799" i="2"/>
  <c r="Z3802" i="2"/>
  <c r="Z3805" i="2"/>
  <c r="Z3808" i="2"/>
  <c r="Z3811" i="2"/>
  <c r="Z3814" i="2"/>
  <c r="Z3817" i="2"/>
  <c r="Z3820" i="2"/>
  <c r="Z3823" i="2"/>
  <c r="Z3826" i="2"/>
  <c r="Z3829" i="2"/>
  <c r="Z3832" i="2"/>
  <c r="Z3835" i="2"/>
  <c r="Z3838" i="2"/>
  <c r="Z3841" i="2"/>
  <c r="Z3844" i="2"/>
  <c r="Z3847" i="2"/>
  <c r="Z3850" i="2"/>
  <c r="Z3853" i="2"/>
  <c r="Z3856" i="2"/>
  <c r="Z3859" i="2"/>
  <c r="Z3862" i="2"/>
  <c r="Z3865" i="2"/>
  <c r="Z3868" i="2"/>
  <c r="Z3871" i="2"/>
  <c r="Z3874" i="2"/>
  <c r="Z3877" i="2"/>
  <c r="Z3880" i="2"/>
  <c r="Z3883" i="2"/>
  <c r="Z3886" i="2"/>
  <c r="Z3893" i="2"/>
  <c r="Z3903" i="2"/>
  <c r="Z3857" i="2"/>
  <c r="Z3769" i="2"/>
  <c r="Z3888" i="2"/>
  <c r="Z3902" i="2"/>
  <c r="Z3900" i="2"/>
  <c r="Z1637" i="2"/>
  <c r="Z1359" i="2"/>
  <c r="Z1414" i="2"/>
  <c r="Z3998" i="2"/>
  <c r="Z3913" i="2"/>
  <c r="Z3916" i="2"/>
  <c r="Z3919" i="2"/>
  <c r="Z3922" i="2"/>
  <c r="Z3925" i="2"/>
  <c r="Z3932" i="2"/>
  <c r="Z3935" i="2"/>
  <c r="Z3938" i="2"/>
  <c r="Z3941" i="2"/>
  <c r="Z3944" i="2"/>
  <c r="Z3947" i="2"/>
  <c r="Z3950" i="2"/>
  <c r="Z3953" i="2"/>
  <c r="Z3956" i="2"/>
  <c r="Z3959" i="2"/>
  <c r="Z3962" i="2"/>
  <c r="Z3965" i="2"/>
  <c r="Z3968" i="2"/>
  <c r="Z3971" i="2"/>
  <c r="Z3974" i="2"/>
  <c r="Z3977" i="2"/>
  <c r="Z3980" i="2"/>
  <c r="Z3983" i="2"/>
  <c r="Z3986" i="2"/>
  <c r="Z3989" i="2"/>
  <c r="Z3992" i="2"/>
  <c r="Z4009" i="2"/>
  <c r="Z4012" i="2"/>
  <c r="Z4015" i="2"/>
  <c r="Z4018" i="2"/>
  <c r="Z4021" i="2"/>
  <c r="Z4024" i="2"/>
  <c r="Z4026" i="2"/>
  <c r="Z4029" i="2"/>
  <c r="Z4032" i="2"/>
  <c r="Z4038" i="2"/>
  <c r="Z4044" i="2"/>
  <c r="Z1441" i="2"/>
  <c r="Z1481" i="2"/>
  <c r="Z1537" i="2"/>
  <c r="Z1411" i="2"/>
  <c r="Z1489" i="2"/>
  <c r="Z1382" i="2"/>
  <c r="Z1597" i="2"/>
  <c r="Z1500" i="2"/>
  <c r="Z1440" i="2"/>
  <c r="Z1339" i="2"/>
  <c r="Z1300" i="2"/>
  <c r="Z3905" i="2"/>
  <c r="Z3908" i="2"/>
  <c r="Z3911" i="2"/>
  <c r="Z3914" i="2"/>
  <c r="Z3917" i="2"/>
  <c r="Z3920" i="2"/>
  <c r="Z3923" i="2"/>
  <c r="Z3926" i="2"/>
  <c r="Z3928" i="2"/>
  <c r="Z3930" i="2"/>
  <c r="Z3933" i="2"/>
  <c r="Z3936" i="2"/>
  <c r="Z3939" i="2"/>
  <c r="Z3942" i="2"/>
  <c r="Z3945" i="2"/>
  <c r="Z3948" i="2"/>
  <c r="Z3951" i="2"/>
  <c r="Z3954" i="2"/>
  <c r="Z3957" i="2"/>
  <c r="Z3960" i="2"/>
  <c r="Z3963" i="2"/>
  <c r="Z3966" i="2"/>
  <c r="Z3969" i="2"/>
  <c r="Z3972" i="2"/>
  <c r="Z3975" i="2"/>
  <c r="Z3978" i="2"/>
  <c r="Z3981" i="2"/>
  <c r="Z3984" i="2"/>
  <c r="Z3987" i="2"/>
  <c r="Z3990" i="2"/>
  <c r="Z4007" i="2"/>
  <c r="Z4010" i="2"/>
  <c r="Z4013" i="2"/>
  <c r="Z4016" i="2"/>
  <c r="Z4019" i="2"/>
  <c r="Z4022" i="2"/>
  <c r="Z4025" i="2"/>
  <c r="Z4027" i="2"/>
  <c r="Z4030" i="2"/>
  <c r="Z1516" i="2"/>
  <c r="Z1703" i="2"/>
  <c r="Z1498" i="2"/>
  <c r="Z1331" i="2"/>
  <c r="Z1408" i="2"/>
  <c r="Z1687" i="2"/>
  <c r="Z1351" i="2"/>
  <c r="Z1425" i="2"/>
  <c r="Z4035" i="2"/>
  <c r="Z4041" i="2"/>
  <c r="Z4047" i="2"/>
  <c r="Z1378" i="2"/>
  <c r="Z1610" i="2"/>
  <c r="Z1386" i="2"/>
  <c r="Z1734" i="2"/>
  <c r="Z1494" i="2"/>
  <c r="Z3994" i="2"/>
  <c r="Z1483" i="2"/>
  <c r="Z1696" i="2"/>
  <c r="Z1540" i="2"/>
  <c r="Z1304" i="2"/>
  <c r="Z1446" i="2"/>
  <c r="Z3997" i="2"/>
  <c r="P4050" i="2" l="1"/>
  <c r="R4050" i="2"/>
  <c r="Z3164" i="2"/>
  <c r="Z4050"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<sst xmlns="http://schemas.openxmlformats.org/spreadsheetml/2006/main" count="52884" uniqueCount="14723">
  <si>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</si>
  <si>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</si>
  <si>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</si>
  <si>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t>NAZIV POSTUPKA DODJELE 
CALL FOR PROPOSALS</t>
  </si>
  <si>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</si>
  <si>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</si>
  <si>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</si>
  <si>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</si>
  <si>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</si>
  <si>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</si>
  <si>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</si>
  <si>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</si>
  <si>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</si>
  <si>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</si>
  <si>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</si>
  <si>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</si>
  <si>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</si>
  <si>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</si>
  <si>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</si>
  <si>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</si>
  <si>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</si>
  <si>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</si>
  <si>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</si>
  <si>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</si>
  <si>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</si>
  <si>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t>UKUPNI PRIHVATLJIVI IZDACI
TOTAL ELIGIBLE EXPENDITURE
= Bespovratna sredstva ukupno + doprinos korisnika
= Ukupni prihvatljivi troškovi
= Ukupna ugovorena vrijednost projekta EUR</t>
  </si>
  <si>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</si>
  <si>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</si>
  <si>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</si>
  <si>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</si>
  <si>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</si>
  <si>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</si>
  <si>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</si>
  <si>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</si>
  <si>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</si>
  <si>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</si>
  <si>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</si>
  <si>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</si>
  <si>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</si>
  <si>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</si>
  <si>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</si>
  <si>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</si>
  <si>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</si>
  <si>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</si>
  <si>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</si>
  <si>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</si>
  <si>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</si>
  <si>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</si>
  <si>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</si>
  <si>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</si>
  <si>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</si>
  <si>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</si>
  <si>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</si>
  <si>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</si>
  <si>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</si>
  <si>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</si>
  <si>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</si>
  <si>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</si>
  <si>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</si>
  <si>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</si>
  <si>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</si>
  <si>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</si>
  <si>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</si>
  <si>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</si>
  <si>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</si>
  <si>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</si>
  <si>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</si>
  <si>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</si>
  <si>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</si>
  <si>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</si>
  <si>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</si>
  <si>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</si>
  <si>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</si>
  <si>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</si>
  <si>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</si>
  <si>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</si>
  <si>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</si>
  <si>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</si>
  <si>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</si>
  <si>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</si>
  <si>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</si>
  <si>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</si>
  <si>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</si>
  <si>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</si>
  <si>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</si>
  <si>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</si>
  <si>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</si>
  <si>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</si>
  <si>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</si>
  <si>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</si>
  <si>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</si>
  <si>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</si>
  <si>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</si>
  <si>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</si>
  <si>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</si>
  <si>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</si>
  <si>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</si>
  <si>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</si>
  <si>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</si>
  <si>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</si>
  <si>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</si>
  <si>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</si>
  <si>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</si>
  <si>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</si>
  <si>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</si>
  <si>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</si>
  <si>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</si>
  <si>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</si>
  <si>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</si>
  <si>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</si>
  <si>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</si>
  <si>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</si>
  <si>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</si>
  <si>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</si>
  <si>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</si>
  <si>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</si>
  <si>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</si>
  <si>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</si>
  <si>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</si>
  <si>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</si>
  <si>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</si>
  <si>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</si>
  <si>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</si>
  <si>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</si>
  <si>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</si>
  <si>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</si>
  <si>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</si>
  <si>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</si>
  <si>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</si>
  <si>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</si>
  <si>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</si>
  <si>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</si>
  <si>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</si>
  <si>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</si>
  <si>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</si>
  <si>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</si>
  <si>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</si>
  <si>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</si>
  <si>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</si>
  <si>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</si>
  <si>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</si>
  <si>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</si>
  <si>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</si>
  <si>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</si>
  <si>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</si>
  <si>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</si>
  <si>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</si>
  <si>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</si>
  <si>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</si>
  <si>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</si>
  <si>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</si>
  <si>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</si>
  <si>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</si>
  <si>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</si>
  <si>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</si>
  <si>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</si>
  <si>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</si>
  <si>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</si>
  <si>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</si>
  <si>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</si>
  <si>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</si>
  <si>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</si>
  <si>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</si>
  <si>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</si>
  <si>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</si>
  <si>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</si>
  <si>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</si>
  <si>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</si>
  <si>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</si>
  <si>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</si>
  <si>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</si>
  <si>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</si>
  <si>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</si>
  <si>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</si>
  <si>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</si>
  <si>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</si>
  <si>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</si>
  <si>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</si>
  <si>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</si>
  <si>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</si>
  <si>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</si>
  <si>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</si>
  <si>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</si>
  <si>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</si>
  <si>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</si>
  <si>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</si>
  <si>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</si>
  <si>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</si>
  <si>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</si>
  <si>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</si>
  <si>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</si>
  <si>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</si>
  <si>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</si>
  <si>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</si>
  <si>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</si>
  <si>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</si>
  <si>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</si>
  <si>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</si>
  <si>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</si>
  <si>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</si>
  <si>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</si>
  <si>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</si>
  <si>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</si>
  <si>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</si>
  <si>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</si>
  <si>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</si>
  <si>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</si>
  <si>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</si>
  <si>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</si>
  <si>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</si>
  <si>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</si>
  <si>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</si>
  <si>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</si>
  <si>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</si>
  <si>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</si>
  <si>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</si>
  <si>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</si>
  <si>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</si>
  <si>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</si>
  <si>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</si>
  <si>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</si>
  <si>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</si>
  <si>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</si>
  <si>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</si>
  <si>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</si>
  <si>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</si>
  <si>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</si>
  <si>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</si>
  <si>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</si>
  <si>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</si>
  <si>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</si>
  <si>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</si>
  <si>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</si>
  <si>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</si>
  <si>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</si>
  <si>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</si>
  <si>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</si>
  <si>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</si>
  <si>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</si>
  <si>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</si>
  <si>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</si>
  <si>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</si>
  <si>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</si>
  <si>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</si>
  <si>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</si>
  <si>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</si>
  <si>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</si>
  <si>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</si>
  <si>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</si>
  <si>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</si>
  <si>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</si>
  <si>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</si>
  <si>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</si>
  <si>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</si>
  <si>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</si>
  <si>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</si>
  <si>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</si>
  <si>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</si>
  <si>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</si>
  <si>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</si>
  <si>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</si>
  <si>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</si>
  <si>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</si>
  <si>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</si>
  <si>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</si>
  <si>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</si>
  <si>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</si>
  <si>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</si>
  <si>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</si>
  <si>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</si>
  <si>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</si>
  <si>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</si>
  <si>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</si>
  <si>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</si>
  <si>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</si>
  <si>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</si>
  <si>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</si>
  <si>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</si>
  <si>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</si>
  <si>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</si>
  <si>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</si>
  <si>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</si>
  <si>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</si>
  <si>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</si>
  <si>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</si>
  <si>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</si>
  <si>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</si>
  <si>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</si>
  <si>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</si>
  <si>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</si>
  <si>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</si>
  <si>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</si>
  <si>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</si>
  <si>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</si>
  <si>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</si>
  <si>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</si>
  <si>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</si>
  <si>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</si>
  <si>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</si>
  <si>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</si>
  <si>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</si>
  <si>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</si>
  <si>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</si>
  <si>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</si>
  <si>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</si>
  <si>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</si>
  <si>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</si>
  <si>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</si>
  <si>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</si>
  <si>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</si>
  <si>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</si>
  <si>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</si>
  <si>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</si>
  <si>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</si>
  <si>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</si>
  <si>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</si>
  <si>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</si>
  <si>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</si>
  <si>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</si>
  <si>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</si>
  <si>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</si>
  <si>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</si>
  <si>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</si>
  <si>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</si>
  <si>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</si>
  <si>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</si>
  <si>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</si>
  <si>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</si>
  <si>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</si>
  <si>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</si>
  <si>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</si>
  <si>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</si>
  <si>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</si>
  <si>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</si>
  <si>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</si>
  <si>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</si>
  <si>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</si>
  <si>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</si>
  <si>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</si>
  <si>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</si>
  <si>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</si>
  <si>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</si>
  <si>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</si>
  <si>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</si>
  <si>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</si>
  <si>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</si>
  <si>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</si>
  <si>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</si>
  <si>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</si>
  <si>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</si>
  <si>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</si>
  <si>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</si>
  <si>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</si>
  <si>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</si>
  <si>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</si>
  <si>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</si>
  <si>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</si>
  <si>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</si>
  <si>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</si>
  <si>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</si>
  <si>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</si>
  <si>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</si>
  <si>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</si>
  <si>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</si>
  <si>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</si>
  <si>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</si>
  <si>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</si>
  <si>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</si>
  <si>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</si>
  <si>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</si>
  <si>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</si>
  <si>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</si>
  <si>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</si>
  <si>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</si>
  <si>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</si>
  <si>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</si>
  <si>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</si>
  <si>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</si>
  <si>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</si>
  <si>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</si>
  <si>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</si>
  <si>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</si>
  <si>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</si>
  <si>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</si>
  <si>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</si>
  <si>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</si>
  <si>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</si>
  <si>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</si>
  <si>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</si>
  <si>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</si>
  <si>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</si>
  <si>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</si>
  <si>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</si>
  <si>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</si>
  <si>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</si>
  <si>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</si>
  <si>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</si>
  <si>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</si>
  <si>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</si>
  <si>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</si>
  <si>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</si>
  <si>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</si>
  <si>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</si>
  <si>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</si>
  <si>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</si>
  <si>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</si>
  <si>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</si>
  <si>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</si>
  <si>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</si>
  <si>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</si>
  <si>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</si>
  <si>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</si>
  <si>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</si>
  <si>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</si>
  <si>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</si>
  <si>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</si>
  <si>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</si>
  <si>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</si>
  <si>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</si>
  <si>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</si>
  <si>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</si>
  <si>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</si>
  <si>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</si>
  <si>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</si>
  <si>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</si>
  <si>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</si>
  <si>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</si>
  <si>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</si>
  <si>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</si>
  <si>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</si>
  <si>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</si>
  <si>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</si>
  <si>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</si>
  <si>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</si>
  <si>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</si>
  <si>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</si>
  <si>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</si>
  <si>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</si>
  <si>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</si>
  <si>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</si>
  <si>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</si>
  <si>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</si>
  <si>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</si>
  <si>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</si>
  <si>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</si>
  <si>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</si>
  <si>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</si>
  <si>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</si>
  <si>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</si>
  <si>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</si>
  <si>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</si>
  <si>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</si>
  <si>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</si>
  <si>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</si>
  <si>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</si>
  <si>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</si>
  <si>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</si>
  <si>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</si>
  <si>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</si>
  <si>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</si>
  <si>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</si>
  <si>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</si>
  <si>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</si>
  <si>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</si>
  <si>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</si>
  <si>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</si>
  <si>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</si>
  <si>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</si>
  <si>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</si>
  <si>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</si>
  <si>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</si>
  <si>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</si>
  <si>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</si>
  <si>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</si>
  <si>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</si>
  <si>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</si>
  <si>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</si>
  <si>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</si>
  <si>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</si>
  <si>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</si>
  <si>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</si>
  <si>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</si>
  <si>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</si>
  <si>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</si>
  <si>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</si>
  <si>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</si>
  <si>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</si>
  <si>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</si>
  <si>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</si>
  <si>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</si>
  <si>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</si>
  <si>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</si>
  <si>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</si>
  <si>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</si>
  <si>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</si>
  <si>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</si>
  <si>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</si>
  <si>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</si>
  <si>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</si>
  <si>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</si>
  <si>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</si>
  <si>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</si>
  <si>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</si>
  <si>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</si>
  <si>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</si>
  <si>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</si>
  <si>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</si>
  <si>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</si>
  <si>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</si>
  <si>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</si>
  <si>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</si>
  <si>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</si>
  <si>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</si>
  <si>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</si>
  <si>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</si>
  <si>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</si>
  <si>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</si>
  <si>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</si>
  <si>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</si>
  <si>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</si>
  <si>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</si>
  <si>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</si>
  <si>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</si>
  <si>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</si>
  <si>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</si>
  <si>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</si>
  <si>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</si>
  <si>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</si>
  <si>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</si>
  <si>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</si>
  <si>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</si>
  <si>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</si>
  <si>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</si>
  <si>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</si>
  <si>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</si>
  <si>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</si>
  <si>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</si>
  <si>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</si>
  <si>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</si>
  <si>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</si>
  <si>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</si>
  <si>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</si>
  <si>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</si>
  <si>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</si>
  <si>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</si>
  <si>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</si>
  <si>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</si>
  <si>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</si>
  <si>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</si>
  <si>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</si>
  <si>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</si>
  <si>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</si>
  <si>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</si>
  <si>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</si>
  <si>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</si>
  <si>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</si>
  <si>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</si>
  <si>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</si>
  <si>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</si>
  <si>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</si>
  <si>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</si>
  <si>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</si>
  <si>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</si>
  <si>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</si>
  <si>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</si>
  <si>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</si>
  <si>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</si>
  <si>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</si>
  <si>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</si>
  <si>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</si>
  <si>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</si>
  <si>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</si>
  <si>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</si>
  <si>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</si>
  <si>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</si>
  <si>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</si>
  <si>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</si>
  <si>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</si>
  <si>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</si>
  <si>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</si>
  <si>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</si>
  <si>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</si>
  <si>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</si>
  <si>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</si>
  <si>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</si>
  <si>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</si>
  <si>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</si>
  <si>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</si>
  <si>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</si>
  <si>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</si>
  <si>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</si>
  <si>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</si>
  <si>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</si>
  <si>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</si>
  <si>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</si>
  <si>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</si>
  <si>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</si>
  <si>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</si>
  <si>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</si>
  <si>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</si>
  <si>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</si>
  <si>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</si>
  <si>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</si>
  <si>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</si>
  <si>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</si>
  <si>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</si>
  <si>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</si>
  <si>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</si>
  <si>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</si>
  <si>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</si>
  <si>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</si>
  <si>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</si>
  <si>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</si>
  <si>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</si>
  <si>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</si>
  <si>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</si>
  <si>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</si>
  <si>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</si>
  <si>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</si>
  <si>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</si>
  <si>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</si>
  <si>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</si>
  <si>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</si>
  <si>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</si>
  <si>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</si>
  <si>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</si>
  <si>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</si>
  <si>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</si>
  <si>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</si>
  <si>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</si>
  <si>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</si>
  <si>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</si>
  <si>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</si>
  <si>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</si>
  <si>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</si>
  <si>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</si>
  <si>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</si>
  <si>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</si>
  <si>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</si>
  <si>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</si>
  <si>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</si>
  <si>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</si>
  <si>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</si>
  <si>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</si>
  <si>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</si>
  <si>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</si>
  <si>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</si>
  <si>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</si>
  <si>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</si>
  <si>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</si>
  <si>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</si>
  <si>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</si>
  <si>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</si>
  <si>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</si>
  <si>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</si>
  <si>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</si>
  <si>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</si>
  <si>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</si>
  <si>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</si>
  <si>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</si>
  <si>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</si>
  <si>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</si>
  <si>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</si>
  <si>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</si>
  <si>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</si>
  <si>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</si>
  <si>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</si>
  <si>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</si>
  <si>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</si>
  <si>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</si>
  <si>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</si>
  <si>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</si>
  <si>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</si>
  <si>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</si>
  <si>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</si>
  <si>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</si>
  <si>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</si>
  <si>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</si>
  <si>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</si>
  <si>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</si>
  <si>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</si>
  <si>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</si>
  <si>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</si>
  <si>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</si>
  <si>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</si>
  <si>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</si>
  <si>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</si>
  <si>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</si>
  <si>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</si>
  <si>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</si>
  <si>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</si>
  <si>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</si>
  <si>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</si>
  <si>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</si>
  <si>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</si>
  <si>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</si>
  <si>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</si>
  <si>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</si>
  <si>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</si>
  <si>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</si>
  <si>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</si>
  <si>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</si>
  <si>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</si>
  <si>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</si>
  <si>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</si>
  <si>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</si>
  <si>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</si>
  <si>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</si>
  <si>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</si>
  <si>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</si>
  <si>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</si>
  <si>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</si>
  <si>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</si>
  <si>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</si>
  <si>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</si>
  <si>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</si>
  <si>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</si>
  <si>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</si>
  <si>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</si>
  <si>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</si>
  <si>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</si>
  <si>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</si>
  <si>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</si>
  <si>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</si>
  <si>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</si>
  <si>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</si>
  <si>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</si>
  <si>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</si>
  <si>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</si>
  <si>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</si>
  <si>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</si>
  <si>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</si>
  <si>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</si>
  <si>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</si>
  <si>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</si>
  <si>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</si>
  <si>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</si>
  <si>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</si>
  <si>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</si>
  <si>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</si>
  <si>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</si>
  <si>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</si>
  <si>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</si>
  <si>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</si>
  <si>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</si>
  <si>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</si>
  <si>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</si>
  <si>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</si>
  <si>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</si>
  <si>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</si>
  <si>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</si>
  <si>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</si>
  <si>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</si>
  <si>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</si>
  <si>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</si>
  <si>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</si>
  <si>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</si>
  <si>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</si>
  <si>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</si>
  <si>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</si>
  <si>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</si>
  <si>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</si>
  <si>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</si>
  <si>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</si>
  <si>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</si>
  <si>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</si>
  <si>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</si>
  <si>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</si>
  <si>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</si>
  <si>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</si>
  <si>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</si>
  <si>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</si>
  <si>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</si>
  <si>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</si>
  <si>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</si>
  <si>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</si>
  <si>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</si>
  <si>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</si>
  <si>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</si>
  <si>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</si>
  <si>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</si>
  <si>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</si>
  <si>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</si>
  <si>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</si>
  <si>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</si>
  <si>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</si>
  <si>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</si>
  <si>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</si>
  <si>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</si>
  <si>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</si>
  <si>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</si>
  <si>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</si>
  <si>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</si>
  <si>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</si>
  <si>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</si>
  <si>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</si>
  <si>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</si>
  <si>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</si>
  <si>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</si>
  <si>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</si>
  <si>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</si>
  <si>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</si>
  <si>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</si>
  <si>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</si>
  <si>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</si>
  <si>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</si>
  <si>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</si>
  <si>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</si>
  <si>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</si>
  <si>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</si>
  <si>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</si>
  <si>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</si>
  <si>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</si>
  <si>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</si>
  <si>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</si>
  <si>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</si>
  <si>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</si>
  <si>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</si>
  <si>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</si>
  <si>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</si>
  <si>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</si>
  <si>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</si>
  <si>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</si>
  <si>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</si>
  <si>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</si>
  <si>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</si>
  <si>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</si>
  <si>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</si>
  <si>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</si>
  <si>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</si>
  <si>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</si>
  <si>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</si>
  <si>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</si>
  <si>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</si>
  <si>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</si>
  <si>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</si>
  <si>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</si>
  <si>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</si>
  <si>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</si>
  <si>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</si>
  <si>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</si>
  <si>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</si>
  <si>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</si>
  <si>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</si>
  <si>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</si>
  <si>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</si>
  <si>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</si>
  <si>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</si>
  <si>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</si>
  <si>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</si>
  <si>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</si>
  <si>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</si>
  <si>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</si>
  <si>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</si>
  <si>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</si>
  <si>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</si>
  <si>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</si>
  <si>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</si>
  <si>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</si>
  <si>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</si>
  <si>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</si>
  <si>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</si>
  <si>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</si>
  <si>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</si>
  <si>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</si>
  <si>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</si>
  <si>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</si>
  <si>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</si>
  <si>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</si>
  <si>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</si>
  <si>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</si>
  <si>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</si>
  <si>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</si>
  <si>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</si>
  <si>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</si>
  <si>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</si>
  <si>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</si>
  <si>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</si>
  <si>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</si>
  <si>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</si>
  <si>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</si>
  <si>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</si>
  <si>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</si>
  <si>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</si>
  <si>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</si>
  <si>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</si>
  <si>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</si>
  <si>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</si>
  <si>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</si>
  <si>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</si>
  <si>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</si>
  <si>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</si>
  <si>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</si>
  <si>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</si>
  <si>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</si>
  <si>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</si>
  <si>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</si>
  <si>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</si>
  <si>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</si>
  <si>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</si>
  <si>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</si>
  <si>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</si>
  <si>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</si>
  <si>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</si>
  <si>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</si>
  <si>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</si>
  <si>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</si>
  <si>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</si>
  <si>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</si>
  <si>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</si>
  <si>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</si>
  <si>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</si>
  <si>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</si>
  <si>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</si>
  <si>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</si>
  <si>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</si>
  <si>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</si>
  <si>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</si>
  <si>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</si>
  <si>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</si>
  <si>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</si>
  <si>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</si>
  <si>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</si>
  <si>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</si>
  <si>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</si>
  <si>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</si>
  <si>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</si>
  <si>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</si>
  <si>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</si>
  <si>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</si>
  <si>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</si>
  <si>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</si>
  <si>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</si>
  <si>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</si>
  <si>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</si>
  <si>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</si>
  <si>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</si>
  <si>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</si>
  <si>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</si>
  <si>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</si>
  <si>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</si>
  <si>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</si>
  <si>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</si>
  <si>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</si>
  <si>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</si>
  <si>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</si>
  <si>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</si>
  <si>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</si>
  <si>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</si>
  <si>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</si>
  <si>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</si>
  <si>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</si>
  <si>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</si>
  <si>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</si>
  <si>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</si>
  <si>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</si>
  <si>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</si>
  <si>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</si>
  <si>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</si>
  <si>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</si>
  <si>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</si>
  <si>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</si>
  <si>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</si>
  <si>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</si>
  <si>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</si>
  <si>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</si>
  <si>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</si>
  <si>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</si>
  <si>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</si>
  <si>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</si>
  <si>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</si>
  <si>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</si>
  <si>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</si>
  <si>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</si>
  <si>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</si>
  <si>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</si>
  <si>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</si>
  <si>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</si>
  <si>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</si>
  <si>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</si>
  <si>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</si>
  <si>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</si>
  <si>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</si>
  <si>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</si>
  <si>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</si>
  <si>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</si>
  <si>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</si>
  <si>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</si>
  <si>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</si>
  <si>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</si>
  <si>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</si>
  <si>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</si>
  <si>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</si>
  <si>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</si>
  <si>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</si>
  <si>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</si>
  <si>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</si>
  <si>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</si>
  <si>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</si>
  <si>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</si>
  <si>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</si>
  <si>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</si>
  <si>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</si>
  <si>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</si>
  <si>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</si>
  <si>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</si>
  <si>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</si>
  <si>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</si>
  <si>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</si>
  <si>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</si>
  <si>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</si>
  <si>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</si>
  <si>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</si>
  <si>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</si>
  <si>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</si>
  <si>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</si>
  <si>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</si>
  <si>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</si>
  <si>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</si>
  <si>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</si>
  <si>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</si>
  <si>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</si>
  <si>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</si>
  <si>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</si>
  <si>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</si>
  <si>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</si>
  <si>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</si>
  <si>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</si>
  <si>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</si>
  <si>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</si>
  <si>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</si>
  <si>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</si>
  <si>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</si>
  <si>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</si>
  <si>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</si>
  <si>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</si>
  <si>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</si>
  <si>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</si>
  <si>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</si>
  <si>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</si>
  <si>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</si>
  <si>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</si>
  <si>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</si>
  <si>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</si>
  <si>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</si>
  <si>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</si>
  <si>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</si>
  <si>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</si>
  <si>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</si>
  <si>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</si>
  <si>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</si>
  <si>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</si>
  <si>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</si>
  <si>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</si>
  <si>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</si>
  <si>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</si>
  <si>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</si>
  <si>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</si>
  <si>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</si>
  <si>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</si>
  <si>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</si>
  <si>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</si>
  <si>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</si>
  <si>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</si>
  <si>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</si>
  <si>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</si>
  <si>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</si>
  <si>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</si>
  <si>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</si>
  <si>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</si>
  <si>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</si>
  <si>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</si>
  <si>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</si>
  <si>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</si>
  <si>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</si>
  <si>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</si>
  <si>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</si>
  <si>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</si>
  <si>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</si>
  <si>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</si>
  <si>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</si>
  <si>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</si>
  <si>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</si>
  <si>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</si>
  <si>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</si>
  <si>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</si>
  <si>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</si>
  <si>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</si>
  <si>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</si>
  <si>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</si>
  <si>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</si>
  <si>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</si>
  <si>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</si>
  <si>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</si>
  <si>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</si>
  <si>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</si>
  <si>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</si>
  <si>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</si>
  <si>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</si>
  <si>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</si>
  <si>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</si>
  <si>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</si>
  <si>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</si>
  <si>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</si>
  <si>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</si>
  <si>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</si>
  <si>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</si>
  <si>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</si>
  <si>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</si>
  <si>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</si>
  <si>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</si>
  <si>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</si>
  <si>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</si>
  <si>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</si>
  <si>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</si>
  <si>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</si>
  <si>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</si>
  <si>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</si>
  <si>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</si>
  <si>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</si>
  <si>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</si>
  <si>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</si>
  <si>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</si>
  <si>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</si>
  <si>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</si>
  <si>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</si>
  <si>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</si>
  <si>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</si>
  <si>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</si>
  <si>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</si>
  <si>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</si>
  <si>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</si>
  <si>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</si>
  <si>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</si>
  <si>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</si>
  <si>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</si>
  <si>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</si>
  <si>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</si>
  <si>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</si>
  <si>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</si>
  <si>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</si>
  <si>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</si>
  <si>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</si>
  <si>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</si>
  <si>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</si>
  <si>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</si>
  <si>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</si>
  <si>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</si>
  <si>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</si>
  <si>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</si>
  <si>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</si>
  <si>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</si>
  <si>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</si>
  <si>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</si>
  <si>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</si>
  <si>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</si>
  <si>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</si>
  <si>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</si>
  <si>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</si>
  <si>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</si>
  <si>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</si>
  <si>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</si>
  <si>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</si>
  <si>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</si>
  <si>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</si>
  <si>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</si>
  <si>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</si>
  <si>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</si>
  <si>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</si>
  <si>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</si>
  <si>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</si>
  <si>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</si>
  <si>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</si>
  <si>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</si>
  <si>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</si>
  <si>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</si>
  <si>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</si>
  <si>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</si>
  <si>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</si>
  <si>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</si>
  <si>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</si>
  <si>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</si>
  <si>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</si>
  <si>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</si>
  <si>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</si>
  <si>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</si>
  <si>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</si>
  <si>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</si>
  <si>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</si>
  <si>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</si>
  <si>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</si>
  <si>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</si>
  <si>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</si>
  <si>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</si>
  <si>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</si>
  <si>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</si>
  <si>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</si>
  <si>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</si>
  <si>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</si>
  <si>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</si>
  <si>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</si>
  <si>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</si>
  <si>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</si>
  <si>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</si>
  <si>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</si>
  <si>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</si>
  <si>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</si>
  <si>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</si>
  <si>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</si>
  <si>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</si>
  <si>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</si>
  <si>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</si>
  <si>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</si>
  <si>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</si>
  <si>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</si>
  <si>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</si>
  <si>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</si>
  <si>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</si>
  <si>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</si>
  <si>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</si>
  <si>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</si>
  <si>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</si>
  <si>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</si>
  <si>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</si>
  <si>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</si>
  <si>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</si>
  <si>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</si>
  <si>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</si>
  <si>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</si>
  <si>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</si>
  <si>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</si>
  <si>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</si>
  <si>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</si>
  <si>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</si>
  <si>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</si>
  <si>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</si>
  <si>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</si>
  <si>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</si>
  <si>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</si>
  <si>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</si>
  <si>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</si>
  <si>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</si>
  <si>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</si>
  <si>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</si>
  <si>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</si>
  <si>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</si>
  <si>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</si>
  <si>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</si>
  <si>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</si>
  <si>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</si>
  <si>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</si>
  <si>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</si>
  <si>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</si>
  <si>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</si>
  <si>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</si>
  <si>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</si>
  <si>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</si>
  <si>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</si>
  <si>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</si>
  <si>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</si>
  <si>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</si>
  <si>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</si>
  <si>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</si>
  <si>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</si>
  <si>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</si>
  <si>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</si>
  <si>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</si>
  <si>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</si>
  <si>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</si>
  <si>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</si>
  <si>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</si>
  <si>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</si>
  <si>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</si>
  <si>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</si>
  <si>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</si>
  <si>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</si>
  <si>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</si>
  <si>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</si>
  <si>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</si>
  <si>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</si>
  <si>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</si>
  <si>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</si>
  <si>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</si>
  <si>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</si>
  <si>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</si>
  <si>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</si>
  <si>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</si>
  <si>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</si>
  <si>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</si>
  <si>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</si>
  <si>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</si>
  <si>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</si>
  <si>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</si>
  <si>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</si>
  <si>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</si>
  <si>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</si>
  <si>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</si>
  <si>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</si>
  <si>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</si>
  <si>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</si>
  <si>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</si>
  <si>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</si>
  <si>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</si>
  <si>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</si>
  <si>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</si>
  <si>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</si>
  <si>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</si>
  <si>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</si>
  <si>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</si>
  <si>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</si>
  <si>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</si>
  <si>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</si>
  <si>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</si>
  <si>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</si>
  <si>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</si>
  <si>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</si>
  <si>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</si>
  <si>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</si>
  <si>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</si>
  <si>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</si>
  <si>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</si>
  <si>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</si>
  <si>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</si>
  <si>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</si>
  <si>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</si>
  <si>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</si>
  <si>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</si>
  <si>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</si>
  <si>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</si>
  <si>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</si>
  <si>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</si>
  <si>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</si>
  <si>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</si>
  <si>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</si>
  <si>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</si>
  <si>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</si>
  <si>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</si>
  <si>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</si>
  <si>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</si>
  <si>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</si>
  <si>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</si>
  <si>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</si>
  <si>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</si>
  <si>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</si>
  <si>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</si>
  <si>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</si>
  <si>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</si>
  <si>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</si>
  <si>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</si>
  <si>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</si>
  <si>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</si>
  <si>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</si>
  <si>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</si>
  <si>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</si>
  <si>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</si>
  <si>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</si>
  <si>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</si>
  <si>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</si>
  <si>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</si>
  <si>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</si>
  <si>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</si>
  <si>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</si>
  <si>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</si>
  <si>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</si>
  <si>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</si>
  <si>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</si>
  <si>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</si>
  <si>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</si>
  <si>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</si>
  <si>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</si>
  <si>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</si>
  <si>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</si>
  <si>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</si>
  <si>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</si>
  <si>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</si>
  <si>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</si>
  <si>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</si>
  <si>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</si>
  <si>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</si>
  <si>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</si>
  <si>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</si>
  <si>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</si>
  <si>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</si>
  <si>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</si>
  <si>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</si>
  <si>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</si>
  <si>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</si>
  <si>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</si>
  <si>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</si>
  <si>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</si>
  <si>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</si>
  <si>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</si>
  <si>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</si>
  <si>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</si>
  <si>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</si>
  <si>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</si>
  <si>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</si>
  <si>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</si>
  <si>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</si>
  <si>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</si>
  <si>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</si>
  <si>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</si>
  <si>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</si>
  <si>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</si>
  <si>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</si>
  <si>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</si>
  <si>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</si>
  <si>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</si>
  <si>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</si>
  <si>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</si>
  <si>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</si>
  <si>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</si>
  <si>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</si>
  <si>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</si>
  <si>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</si>
  <si>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</si>
  <si>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</si>
  <si>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</si>
  <si>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</si>
  <si>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</si>
  <si>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</si>
  <si>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</si>
  <si>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</si>
  <si>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</si>
  <si>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</si>
  <si>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</si>
  <si>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</si>
  <si>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</si>
  <si>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</si>
  <si>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</si>
  <si>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</si>
  <si>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</si>
  <si>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</si>
  <si>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</si>
  <si>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</si>
  <si>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</si>
  <si>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</si>
  <si>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</si>
  <si>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</si>
  <si>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</si>
  <si>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</si>
  <si>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</si>
  <si>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</si>
  <si>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</si>
  <si>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</si>
  <si>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</si>
  <si>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</si>
  <si>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</si>
  <si>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</si>
  <si>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</si>
  <si>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</si>
  <si>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</si>
  <si>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</si>
  <si>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</si>
  <si>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</si>
  <si>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</si>
  <si>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</si>
  <si>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</si>
  <si>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</si>
  <si>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</si>
  <si>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</si>
  <si>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</si>
  <si>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</si>
  <si>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</si>
  <si>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</si>
  <si>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</si>
  <si>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</si>
  <si>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</si>
  <si>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</si>
  <si>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</si>
  <si>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</si>
  <si>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</si>
  <si>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</si>
  <si>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</si>
  <si>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</si>
  <si>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</si>
  <si>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</si>
  <si>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</si>
  <si>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</si>
  <si>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</si>
  <si>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</si>
  <si>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</si>
  <si>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</si>
  <si>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</si>
  <si>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</si>
  <si>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</si>
  <si>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</si>
  <si>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</si>
  <si>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</si>
  <si>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</si>
  <si>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</si>
  <si>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</si>
  <si>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</si>
  <si>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</si>
  <si>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</si>
  <si>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</si>
  <si>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</si>
  <si>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</si>
  <si>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</si>
  <si>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</si>
  <si>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</si>
  <si>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</si>
  <si>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</si>
  <si>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</si>
  <si>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</si>
  <si>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</si>
  <si>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</si>
  <si>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</si>
  <si>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</si>
  <si>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</si>
  <si>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</si>
  <si>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</si>
  <si>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</si>
  <si>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</si>
  <si>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</si>
  <si>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</si>
  <si>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</si>
  <si>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</si>
  <si>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</si>
  <si>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</si>
  <si>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</si>
  <si>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</si>
  <si>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</si>
  <si>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</si>
  <si>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</si>
  <si>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</si>
  <si>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</si>
  <si>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</si>
  <si>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</si>
  <si>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</si>
  <si>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</si>
  <si>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</si>
  <si>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</si>
  <si>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</si>
  <si>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</si>
  <si>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</si>
  <si>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</si>
  <si>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</si>
  <si>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</si>
  <si>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</si>
  <si>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</si>
  <si>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</si>
  <si>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</si>
  <si>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</si>
  <si>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</si>
  <si>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</si>
  <si>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</si>
  <si>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</si>
  <si>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</si>
  <si>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</si>
  <si>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</si>
  <si>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</si>
  <si>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</si>
  <si>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</si>
  <si>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</si>
  <si>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</si>
  <si>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</si>
  <si>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</si>
  <si>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</si>
  <si>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</si>
  <si>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</si>
  <si>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</si>
  <si>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</si>
  <si>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</si>
  <si>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</si>
  <si>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</si>
  <si>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</si>
  <si>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</si>
  <si>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</si>
  <si>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</si>
  <si>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</si>
  <si>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</si>
  <si>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</si>
  <si>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</si>
  <si>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</si>
  <si>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</si>
  <si>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</si>
  <si>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</si>
  <si>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</si>
  <si>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</si>
  <si>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</si>
  <si>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</si>
  <si>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</si>
  <si>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</si>
  <si>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</si>
  <si>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</si>
  <si>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</si>
  <si>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</si>
  <si>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</si>
  <si>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</si>
  <si>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</si>
  <si>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</si>
  <si>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</si>
  <si>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</si>
  <si>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</si>
  <si>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</si>
  <si>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</si>
  <si>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</si>
  <si>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</si>
  <si>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</si>
  <si>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</si>
  <si>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</si>
  <si>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</si>
  <si>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</si>
  <si>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</si>
  <si>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</si>
  <si>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</si>
  <si>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</si>
  <si>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</si>
  <si>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</si>
  <si>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</si>
  <si>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</si>
  <si>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</si>
  <si>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</si>
  <si>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</si>
  <si>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</si>
  <si>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</si>
  <si>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</si>
  <si>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</si>
  <si>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</si>
  <si>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</si>
  <si>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</si>
  <si>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</si>
  <si>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</si>
  <si>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</si>
  <si>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</si>
  <si>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</si>
  <si>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</si>
  <si>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</si>
  <si>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</si>
  <si>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</si>
  <si>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</si>
  <si>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</si>
  <si>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</si>
  <si>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</si>
  <si>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</si>
  <si>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</si>
  <si>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</si>
  <si>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</si>
  <si>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</si>
  <si>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</si>
  <si>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</si>
  <si>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</si>
  <si>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</si>
  <si>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</si>
  <si>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</si>
  <si>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</si>
  <si>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</si>
  <si>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</si>
  <si>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</si>
  <si>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</si>
  <si>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</si>
  <si>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</si>
  <si>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</si>
  <si>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</si>
  <si>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</si>
  <si>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</si>
  <si>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</si>
  <si>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</si>
  <si>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</si>
  <si>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</si>
  <si>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</si>
  <si>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</si>
  <si>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</si>
  <si>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</si>
  <si>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</si>
  <si>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</si>
  <si>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</si>
  <si>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</si>
  <si>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</si>
  <si>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</si>
  <si>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</si>
  <si>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</si>
  <si>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</si>
  <si>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</si>
  <si>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</si>
  <si>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</si>
  <si>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</si>
  <si>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</si>
  <si>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</si>
  <si>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</si>
  <si>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</si>
  <si>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</si>
  <si>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</si>
  <si>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</si>
  <si>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</si>
  <si>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</si>
  <si>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</si>
  <si>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</si>
  <si>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</si>
  <si>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</si>
  <si>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</si>
  <si>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</si>
  <si>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</si>
  <si>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</si>
  <si>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</si>
  <si>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</si>
  <si>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</si>
  <si>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</si>
  <si>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</si>
  <si>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</si>
  <si>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</si>
  <si>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</si>
  <si>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</si>
  <si>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</si>
  <si>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</si>
  <si>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</si>
  <si>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</si>
  <si>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</si>
  <si>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</si>
  <si>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</si>
  <si>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</si>
  <si>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</si>
  <si>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</si>
  <si>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</si>
  <si>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</si>
  <si>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</si>
  <si>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</si>
  <si>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</si>
  <si>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</si>
  <si>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</si>
  <si>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</si>
  <si>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</si>
  <si>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</si>
  <si>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</si>
  <si>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</si>
  <si>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</si>
  <si>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</si>
  <si>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</si>
  <si>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</si>
  <si>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</si>
  <si>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</si>
  <si>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</si>
  <si>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</si>
  <si>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</si>
  <si>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</si>
  <si>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</si>
  <si>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</si>
  <si>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</si>
  <si>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</si>
  <si>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</si>
  <si>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</si>
  <si>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</si>
  <si>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</si>
  <si>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</si>
  <si>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</si>
  <si>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</si>
  <si>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</si>
  <si>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</si>
  <si>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</si>
  <si>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</si>
  <si>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</si>
  <si>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</si>
  <si>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</si>
  <si>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</si>
  <si>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</si>
  <si>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</si>
  <si>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</si>
  <si>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</si>
  <si>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</si>
  <si>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</si>
  <si>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</si>
  <si>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</si>
  <si>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</si>
  <si>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</si>
  <si>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</si>
  <si>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</si>
  <si>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</si>
  <si>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</si>
  <si>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</si>
  <si>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</si>
  <si>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</si>
  <si>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</si>
  <si>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</si>
  <si>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</si>
  <si>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</si>
  <si>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</si>
  <si>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</si>
  <si>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</si>
  <si>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</si>
  <si>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</si>
  <si>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</si>
  <si>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</si>
  <si>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</si>
  <si>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</si>
  <si>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</si>
  <si>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</si>
  <si>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</si>
  <si>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</si>
  <si>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</si>
  <si>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</si>
  <si>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</si>
  <si>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</si>
  <si>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</si>
  <si>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</si>
  <si>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</si>
  <si>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</si>
  <si>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</si>
  <si>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</si>
  <si>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</si>
  <si>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</si>
  <si>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</si>
  <si>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</si>
  <si>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</si>
  <si>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</si>
  <si>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</si>
  <si>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</si>
  <si>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</si>
  <si>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</si>
  <si>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</si>
  <si>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</si>
  <si>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</si>
  <si>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</si>
  <si>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</si>
  <si>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</si>
  <si>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</si>
  <si>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</si>
  <si>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</si>
  <si>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</si>
  <si>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</si>
  <si>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</si>
  <si>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</si>
  <si>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</si>
  <si>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</si>
  <si>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</si>
  <si>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</si>
  <si>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</si>
  <si>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</si>
  <si>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</si>
  <si>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</si>
  <si>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</si>
  <si>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</si>
  <si>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</si>
  <si>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</si>
  <si>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</si>
  <si>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</si>
  <si>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</si>
  <si>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</si>
  <si>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</si>
  <si>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</si>
  <si>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</si>
  <si>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</si>
  <si>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</si>
  <si>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</si>
  <si>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</si>
  <si>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</si>
  <si>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</si>
  <si>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</si>
  <si>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</si>
  <si>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</si>
  <si>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</si>
  <si>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</si>
  <si>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</si>
  <si>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</si>
  <si>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</si>
  <si>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</si>
  <si>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</si>
  <si>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</si>
  <si>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</si>
  <si>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</si>
  <si>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</si>
  <si>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</si>
  <si>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</si>
  <si>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</si>
  <si>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</si>
  <si>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</si>
  <si>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</si>
  <si>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</si>
  <si>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</si>
  <si>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</si>
  <si>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</si>
  <si>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</si>
  <si>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</si>
  <si>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</si>
  <si>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</si>
  <si>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</si>
  <si>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</si>
  <si>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</si>
  <si>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</si>
  <si>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</si>
  <si>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</si>
  <si>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</si>
  <si>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</si>
  <si>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</si>
  <si>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</si>
  <si>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</si>
  <si>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</si>
  <si>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</si>
  <si>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</si>
  <si>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</si>
  <si>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</si>
  <si>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</si>
  <si>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</si>
  <si>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</si>
  <si>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</si>
  <si>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</si>
  <si>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</si>
  <si>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</si>
  <si>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</si>
  <si>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</si>
  <si>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</si>
  <si>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</si>
  <si>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</si>
  <si>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</si>
  <si>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</si>
  <si>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</si>
  <si>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</si>
  <si>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</si>
  <si>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</si>
  <si>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</si>
  <si>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</si>
  <si>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</si>
  <si>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</si>
  <si>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</si>
  <si>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</si>
  <si>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</si>
  <si>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</si>
  <si>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</si>
  <si>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</si>
  <si>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</si>
  <si>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</si>
  <si>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</si>
  <si>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</si>
  <si>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</si>
  <si>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</si>
  <si>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</si>
  <si>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</si>
  <si>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</si>
  <si>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</si>
  <si>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</si>
  <si>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</si>
  <si>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</si>
  <si>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</si>
  <si>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</si>
  <si>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</si>
  <si>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</si>
  <si>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</si>
  <si>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</si>
  <si>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</si>
  <si>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</si>
  <si>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</si>
  <si>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</si>
  <si>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</si>
  <si>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</si>
  <si>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</si>
  <si>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</si>
  <si>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</si>
  <si>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</si>
  <si>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</si>
  <si>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</si>
  <si>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</si>
  <si>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</si>
  <si>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</si>
  <si>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</si>
  <si>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</si>
  <si>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</si>
  <si>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</si>
  <si>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</si>
  <si>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</si>
  <si>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</si>
  <si>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</si>
  <si>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</si>
  <si>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</si>
  <si>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</si>
  <si>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</si>
  <si>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</si>
  <si>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</si>
  <si>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</si>
  <si>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</si>
  <si>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</si>
  <si>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</si>
  <si>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</si>
  <si>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</si>
  <si>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</si>
  <si>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</si>
  <si>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</si>
  <si>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</si>
  <si>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</si>
  <si>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</si>
  <si>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</si>
  <si>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</si>
  <si>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</si>
  <si>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</si>
  <si>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</si>
  <si>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</si>
  <si>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</si>
  <si>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</si>
  <si>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</si>
  <si>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</si>
  <si>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</si>
  <si>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</si>
  <si>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</si>
  <si>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</si>
  <si>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</si>
  <si>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</si>
  <si>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</si>
  <si>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</si>
  <si>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</si>
  <si>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</si>
  <si>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</si>
  <si>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</si>
  <si>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</si>
  <si>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</si>
  <si>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</si>
  <si>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</si>
  <si>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</si>
  <si>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</si>
  <si>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</si>
  <si>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</si>
  <si>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</si>
  <si>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</si>
  <si>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</si>
  <si>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</si>
  <si>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</si>
  <si>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</si>
  <si>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</si>
  <si>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</si>
  <si>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</si>
  <si>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</si>
  <si>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</si>
  <si>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</si>
  <si>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</si>
  <si>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</si>
  <si>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</si>
  <si>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</si>
  <si>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</si>
  <si>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</si>
  <si>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</si>
  <si>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</si>
  <si>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</si>
  <si>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</si>
  <si>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</si>
  <si>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</si>
  <si>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</si>
  <si>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</si>
  <si>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</si>
  <si>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</si>
  <si>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</si>
  <si>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</si>
  <si>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</si>
  <si>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</si>
  <si>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</si>
  <si>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</si>
  <si>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</si>
  <si>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</si>
  <si>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</si>
  <si>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</si>
  <si>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</si>
  <si>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</si>
  <si>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</si>
  <si>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</si>
  <si>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</si>
  <si>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</si>
  <si>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</si>
  <si>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</si>
  <si>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</si>
  <si>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</si>
  <si>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</si>
  <si>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</si>
  <si>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</si>
  <si>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</si>
  <si>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</si>
  <si>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</si>
  <si>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</si>
  <si>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</si>
  <si>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</si>
  <si>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</si>
  <si>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</si>
  <si>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</si>
  <si>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</si>
  <si>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</si>
  <si>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</si>
  <si>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</si>
  <si>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</si>
  <si>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</si>
  <si>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</si>
  <si>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</si>
  <si>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</si>
  <si>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</si>
  <si>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</si>
  <si>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</si>
  <si>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</si>
  <si>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</si>
  <si>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</si>
  <si>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</si>
  <si>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</si>
  <si>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</si>
  <si>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</si>
  <si>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</si>
  <si>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</si>
  <si>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</si>
  <si>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</si>
  <si>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</si>
  <si>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</si>
  <si>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</si>
  <si>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</si>
  <si>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</si>
  <si>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</si>
  <si>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</si>
  <si>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</si>
  <si>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</si>
  <si>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</si>
  <si>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</si>
  <si>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</si>
  <si>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</si>
  <si>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</si>
  <si>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</si>
  <si>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</si>
  <si>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</si>
  <si>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</si>
  <si>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</si>
  <si>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</si>
  <si>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</si>
  <si>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</si>
  <si>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</si>
  <si>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</si>
  <si>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</si>
  <si>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</si>
  <si>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</si>
  <si>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</si>
  <si>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</si>
  <si>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</si>
  <si>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</si>
  <si>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</si>
  <si>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</si>
  <si>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</si>
  <si>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</si>
  <si>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</si>
  <si>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</si>
  <si>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</si>
  <si>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</si>
  <si>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</si>
  <si>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</si>
  <si>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</si>
  <si>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</si>
  <si>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</si>
  <si>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</si>
  <si>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</si>
  <si>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</si>
  <si>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</si>
  <si>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</si>
  <si>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</si>
  <si>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</si>
  <si>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</si>
  <si>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</si>
  <si>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</si>
  <si>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</si>
  <si>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</si>
  <si>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</si>
  <si>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</si>
  <si>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</si>
  <si>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</si>
  <si>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</si>
  <si>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</si>
  <si>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</si>
  <si>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</si>
  <si>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</si>
  <si>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</si>
  <si>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</si>
  <si>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</si>
  <si>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</si>
  <si>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</si>
  <si>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</si>
  <si>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</si>
  <si>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</si>
  <si>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</si>
  <si>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</si>
  <si>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</si>
  <si>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</si>
  <si>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</si>
  <si>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</si>
  <si>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</si>
  <si>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</si>
  <si>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</si>
  <si>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</si>
  <si>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</si>
  <si>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</si>
  <si>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</si>
  <si>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</si>
  <si>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</si>
  <si>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</si>
  <si>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</si>
  <si>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</si>
  <si>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</si>
  <si>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</si>
  <si>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</si>
  <si>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</si>
  <si>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</si>
  <si>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</si>
  <si>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</si>
  <si>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</si>
  <si>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</si>
  <si>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</si>
  <si>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</si>
  <si>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</si>
  <si>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</si>
  <si>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</si>
  <si>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</si>
  <si>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</si>
  <si>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</si>
  <si>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</si>
  <si>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</si>
  <si>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</si>
  <si>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</si>
  <si>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</si>
  <si>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</si>
  <si>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</si>
  <si>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</si>
  <si>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</si>
  <si>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</si>
  <si>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</si>
  <si>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</si>
  <si>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</si>
  <si>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</si>
  <si>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</si>
  <si>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</si>
  <si>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</si>
  <si>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</si>
  <si>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</si>
  <si>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</si>
  <si>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</si>
  <si>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</si>
  <si>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</si>
  <si>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</si>
  <si>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</si>
  <si>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</si>
  <si>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</si>
  <si>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</si>
  <si>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</si>
  <si>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</si>
  <si>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</si>
  <si>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</si>
  <si>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</si>
  <si>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</si>
  <si>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</si>
  <si>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</si>
  <si>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</si>
  <si>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</si>
  <si>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</si>
  <si>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</si>
  <si>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</si>
  <si>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</si>
  <si>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</si>
  <si>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</si>
  <si>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</si>
  <si>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</si>
  <si>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</si>
  <si>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</si>
  <si>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</si>
  <si>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</si>
  <si>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</si>
  <si>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</si>
  <si>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</si>
  <si>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</si>
  <si>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</si>
  <si>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</si>
  <si>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</si>
  <si>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</si>
  <si>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</si>
  <si>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</si>
  <si>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</si>
  <si>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</si>
  <si>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</si>
  <si>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</si>
  <si>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</si>
  <si>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</si>
  <si>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</si>
  <si>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</si>
  <si>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</si>
  <si>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</si>
  <si>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</si>
  <si>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</si>
  <si>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</si>
  <si>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</si>
  <si>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</si>
  <si>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</si>
  <si>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</si>
  <si>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</si>
  <si>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</si>
  <si>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</si>
  <si>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</si>
  <si>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</si>
  <si>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</si>
  <si>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</si>
  <si>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</si>
  <si>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</si>
  <si>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</si>
  <si>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</si>
  <si>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</si>
  <si>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</si>
  <si>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</si>
  <si>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</si>
  <si>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</si>
  <si>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</si>
  <si>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</si>
  <si>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</si>
  <si>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</si>
  <si>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</si>
  <si>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</si>
  <si>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</si>
  <si>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</si>
  <si>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</si>
  <si>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</si>
  <si>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</si>
  <si>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</si>
  <si>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</si>
  <si>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</si>
  <si>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</si>
  <si>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</si>
  <si>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</si>
  <si>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</si>
  <si>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</si>
  <si>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</si>
  <si>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</si>
  <si>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</si>
  <si>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</si>
  <si>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</si>
  <si>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</si>
  <si>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</si>
  <si>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</si>
  <si>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</si>
  <si>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</si>
  <si>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</si>
  <si>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</si>
  <si>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</si>
  <si>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</si>
  <si>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</si>
  <si>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</si>
  <si>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</si>
  <si>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</si>
  <si>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</si>
  <si>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</si>
  <si>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</si>
  <si>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</si>
  <si>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</si>
  <si>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</si>
  <si>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</si>
  <si>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</si>
  <si>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</si>
  <si>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</si>
  <si>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</si>
  <si>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</si>
  <si>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</si>
  <si>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</si>
  <si>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</si>
  <si>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</si>
  <si>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</si>
  <si>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</si>
  <si>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</si>
  <si>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</si>
  <si>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</si>
  <si>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</si>
  <si>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</si>
  <si>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</si>
  <si>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</si>
  <si>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</si>
  <si>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</si>
  <si>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</si>
  <si>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</si>
  <si>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</si>
  <si>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</si>
  <si>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</si>
  <si>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</si>
  <si>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</si>
  <si>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</si>
  <si>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</si>
  <si>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</si>
  <si>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</si>
  <si>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</si>
  <si>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</si>
  <si>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</si>
  <si>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</si>
  <si>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</si>
  <si>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</si>
  <si>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</si>
  <si>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</si>
  <si>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</si>
  <si>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</si>
  <si>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</si>
  <si>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</si>
  <si>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</si>
  <si>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</si>
  <si>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</si>
  <si>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</si>
  <si>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</si>
  <si>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</si>
  <si>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</si>
  <si>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</si>
  <si>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</si>
  <si>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</si>
  <si>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</si>
  <si>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</si>
  <si>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</si>
  <si>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</si>
  <si>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</si>
  <si>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</si>
  <si>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</si>
  <si>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</si>
  <si>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</si>
  <si>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</si>
  <si>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</si>
  <si>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</si>
  <si>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</si>
  <si>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</si>
  <si>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</si>
  <si>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</si>
  <si>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</si>
  <si>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</si>
  <si>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</si>
  <si>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</si>
  <si>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</si>
  <si>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</si>
  <si>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</si>
  <si>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</si>
  <si>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</si>
  <si>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</si>
  <si>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</si>
  <si>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</si>
  <si>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</si>
  <si>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</si>
  <si>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</si>
  <si>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</si>
  <si>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</si>
  <si>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</si>
  <si>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</si>
  <si>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</si>
  <si>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</si>
  <si>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</si>
  <si>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</si>
  <si>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</si>
  <si>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</si>
  <si>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</si>
  <si>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</si>
  <si>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</si>
  <si>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</si>
  <si>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</si>
  <si>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</si>
  <si>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</si>
  <si>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</si>
  <si>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</si>
  <si>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</si>
  <si>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</si>
  <si>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</si>
  <si>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</si>
  <si>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</si>
  <si>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</si>
  <si>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</si>
  <si>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</si>
  <si>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</si>
  <si>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</si>
  <si>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</si>
  <si>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</si>
  <si>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</si>
  <si>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</si>
  <si>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</si>
  <si>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</si>
  <si>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</si>
  <si>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</si>
  <si>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</si>
  <si>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</si>
  <si>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</si>
  <si>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</si>
  <si>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</si>
  <si>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</si>
  <si>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</si>
  <si>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</si>
  <si>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</si>
  <si>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</si>
  <si>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</si>
  <si>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</si>
  <si>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</si>
  <si>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</si>
  <si>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</si>
  <si>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</si>
  <si>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</si>
  <si>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</si>
  <si>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</si>
  <si>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</si>
  <si>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</si>
  <si>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</si>
  <si>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</si>
  <si>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</si>
  <si>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</si>
  <si>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</si>
  <si>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</si>
  <si>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</si>
  <si>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</si>
  <si>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</si>
  <si>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</si>
  <si>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</si>
  <si>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</si>
  <si>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</si>
  <si>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</si>
  <si>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</si>
  <si>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</si>
  <si>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</si>
  <si>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</si>
  <si>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</si>
  <si>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</si>
  <si>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</si>
  <si>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</si>
  <si>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</si>
  <si>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</si>
  <si>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</si>
  <si>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</si>
  <si>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</si>
  <si>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</si>
  <si>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</si>
  <si>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</si>
  <si>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</si>
  <si>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</si>
  <si>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</si>
  <si>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</si>
  <si>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</si>
  <si>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</si>
  <si>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</si>
  <si>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</si>
  <si>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</si>
  <si>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</si>
  <si>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</si>
  <si>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</si>
  <si>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</si>
  <si>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</si>
  <si>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</si>
  <si>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</si>
  <si>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</si>
  <si>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</si>
  <si>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</si>
  <si>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</si>
  <si>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</si>
  <si>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</si>
  <si>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</si>
  <si>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</si>
  <si>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</si>
  <si>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</si>
  <si>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</si>
  <si>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</si>
  <si>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</si>
  <si>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</si>
  <si>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</si>
  <si>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</si>
  <si>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</si>
  <si>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</si>
  <si>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</si>
  <si>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</si>
  <si>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</si>
  <si>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</si>
  <si>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</si>
  <si>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</si>
  <si>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</si>
  <si>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</si>
  <si>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</si>
  <si>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</si>
  <si>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</si>
  <si>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</si>
  <si>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</si>
  <si>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</si>
  <si>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</si>
  <si>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</si>
  <si>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</si>
  <si>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</si>
  <si>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</si>
  <si>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</si>
  <si>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</si>
  <si>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</si>
  <si>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</si>
  <si>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</si>
  <si>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</si>
  <si>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</si>
  <si>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</si>
  <si>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</si>
  <si>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</si>
  <si>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</si>
  <si>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</si>
  <si>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</si>
  <si>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</si>
  <si>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</si>
  <si>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</si>
  <si>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</si>
  <si>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</si>
  <si>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</si>
  <si>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</si>
  <si>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</si>
  <si>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</si>
  <si>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</si>
  <si>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</si>
  <si>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</si>
  <si>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</si>
  <si>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</si>
  <si>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</si>
  <si>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</si>
  <si>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</si>
  <si>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</si>
  <si>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</si>
  <si>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</si>
  <si>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</si>
  <si>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</si>
  <si>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</si>
  <si>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</si>
  <si>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</si>
  <si>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</si>
  <si>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</si>
  <si>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</si>
  <si>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</si>
  <si>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</si>
  <si>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</si>
  <si>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</si>
  <si>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</si>
  <si>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</si>
  <si>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</si>
  <si>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</si>
  <si>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</si>
  <si>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</si>
  <si>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</si>
  <si>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</si>
  <si>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</si>
  <si>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</si>
  <si>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</si>
  <si>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</si>
  <si>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</si>
  <si>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</si>
  <si>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</si>
  <si>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</si>
  <si>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</si>
  <si>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</si>
  <si>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</si>
  <si>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</si>
  <si>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</si>
  <si>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</si>
  <si>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</si>
  <si>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</si>
  <si>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</si>
  <si>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</si>
  <si>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</si>
  <si>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</si>
  <si>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</si>
  <si>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</si>
  <si>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</si>
  <si>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</si>
  <si>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</si>
  <si>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</si>
  <si>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</si>
  <si>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</si>
  <si>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</si>
  <si>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</si>
  <si>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</si>
  <si>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</si>
  <si>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</si>
  <si>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</si>
  <si>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</si>
  <si>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</si>
  <si>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</si>
  <si>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</si>
  <si>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</si>
  <si>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</si>
  <si>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</si>
  <si>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</si>
  <si>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</si>
  <si>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</si>
  <si>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</si>
  <si>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</si>
  <si>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</si>
  <si>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</si>
  <si>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</si>
  <si>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</si>
  <si>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</si>
  <si>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</si>
  <si>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</si>
  <si>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</si>
  <si>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</si>
  <si>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</si>
  <si>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</si>
  <si>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</si>
  <si>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</si>
  <si>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</si>
  <si>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</si>
  <si>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</si>
  <si>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</si>
  <si>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</si>
  <si>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</si>
  <si>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</si>
  <si>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</si>
  <si>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</si>
  <si>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</si>
  <si>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</si>
  <si>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</si>
  <si>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</si>
  <si>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</si>
  <si>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</si>
  <si>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</si>
  <si>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</si>
  <si>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</si>
  <si>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</si>
  <si>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</si>
  <si>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</si>
  <si>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</si>
  <si>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</si>
  <si>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</si>
  <si>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</si>
  <si>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</si>
  <si>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</si>
  <si>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</si>
  <si>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</si>
  <si>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</si>
  <si>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</si>
  <si>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</si>
  <si>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</si>
  <si>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</si>
  <si>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</si>
  <si>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</si>
  <si>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</si>
  <si>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</si>
  <si>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</si>
  <si>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</si>
  <si>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</si>
  <si>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</si>
  <si>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</si>
  <si>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</si>
  <si>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</si>
  <si>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</si>
  <si>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</si>
  <si>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</si>
  <si>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</si>
  <si>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</si>
  <si>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</si>
  <si>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</si>
  <si>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</si>
  <si>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</si>
  <si>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</si>
  <si>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</si>
  <si>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</si>
  <si>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</si>
  <si>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</si>
  <si>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</si>
  <si>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</si>
  <si>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</si>
  <si>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</si>
  <si>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</si>
  <si>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</si>
  <si>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</si>
  <si>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</si>
  <si>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</si>
  <si>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</si>
  <si>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</si>
  <si>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</si>
  <si>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</si>
  <si>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</si>
  <si>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</si>
  <si>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</si>
  <si>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</si>
  <si>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</si>
  <si>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</si>
  <si>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</si>
  <si>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</si>
  <si>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</si>
  <si>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</si>
  <si>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</si>
  <si>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</si>
  <si>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</si>
  <si>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</si>
  <si>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</si>
  <si>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</si>
  <si>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</si>
  <si>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</si>
  <si>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</si>
  <si>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</si>
  <si>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</si>
  <si>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</si>
  <si>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</si>
  <si>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</si>
  <si>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</si>
  <si>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</si>
  <si>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</si>
  <si>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</si>
  <si>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</si>
  <si>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</si>
  <si>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</si>
  <si>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</si>
  <si>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</si>
  <si>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</si>
  <si>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</si>
  <si>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</si>
  <si>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</si>
  <si>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</si>
  <si>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</si>
  <si>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</si>
  <si>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</si>
  <si>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</si>
  <si>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</si>
  <si>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</si>
  <si>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</si>
  <si>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</si>
  <si>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</si>
  <si>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</si>
  <si>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</si>
  <si>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</si>
  <si>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</si>
  <si>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</si>
  <si>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</si>
  <si>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</si>
  <si>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</si>
  <si>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</si>
  <si>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</si>
  <si>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</si>
  <si>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</si>
  <si>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</si>
  <si>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</si>
  <si>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</si>
  <si>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</si>
  <si>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</si>
  <si>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</si>
  <si>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</si>
  <si>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</si>
  <si>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</si>
  <si>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</si>
  <si>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</si>
  <si>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</si>
  <si>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</si>
  <si>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</si>
  <si>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</si>
  <si>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</si>
  <si>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</si>
  <si>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</si>
  <si>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</si>
  <si>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</si>
  <si>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</si>
  <si>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</si>
  <si>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</si>
  <si>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</si>
  <si>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</si>
  <si>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</si>
  <si>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</si>
  <si>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</si>
  <si>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</si>
  <si>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</si>
  <si>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</si>
  <si>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</si>
  <si>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</si>
  <si>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</si>
  <si>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</si>
  <si>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</si>
  <si>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</si>
  <si>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</si>
  <si>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</si>
  <si>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</si>
  <si>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</si>
  <si>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</si>
  <si>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</si>
  <si>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</si>
  <si>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</si>
  <si>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</si>
  <si>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</si>
  <si>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</si>
  <si>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</si>
  <si>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</si>
  <si>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</si>
  <si>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</si>
  <si>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</si>
  <si>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</si>
  <si>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</si>
  <si>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</si>
  <si>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</si>
  <si>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</si>
  <si>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</si>
  <si>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</si>
  <si>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</si>
  <si>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</si>
  <si>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</si>
  <si>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</si>
  <si>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</si>
  <si>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</si>
  <si>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</si>
  <si>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</si>
  <si>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</si>
  <si>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</si>
  <si>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</si>
  <si>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</si>
  <si>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</si>
  <si>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</si>
  <si>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</si>
  <si>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</si>
  <si>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</si>
  <si>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</si>
  <si>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</si>
  <si>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</si>
  <si>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</si>
  <si>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</si>
  <si>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</si>
  <si>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</si>
  <si>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</si>
  <si>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</si>
  <si>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</si>
  <si>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</si>
  <si>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</si>
  <si>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</si>
  <si>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</si>
  <si>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</si>
  <si>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</si>
  <si>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</si>
  <si>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</si>
  <si>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</si>
  <si>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</si>
  <si>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</si>
  <si>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</si>
  <si>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</si>
  <si>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</si>
  <si>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</si>
  <si>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</si>
  <si>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</si>
  <si>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</si>
  <si>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</si>
  <si>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</si>
  <si>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</si>
  <si>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</si>
  <si>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</si>
  <si>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</si>
  <si>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</si>
  <si>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</si>
  <si>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</si>
  <si>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</si>
  <si>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</si>
  <si>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</si>
  <si>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</si>
  <si>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</si>
  <si>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</si>
  <si>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</si>
  <si>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</si>
  <si>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</si>
  <si>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</si>
  <si>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</si>
  <si>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</si>
  <si>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</si>
  <si>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</si>
  <si>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</si>
  <si>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</si>
  <si>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</si>
  <si>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</si>
  <si>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</si>
  <si>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</si>
  <si>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</si>
  <si>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</si>
  <si>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</si>
  <si>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</si>
  <si>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</si>
  <si>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</si>
  <si>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</si>
  <si>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</si>
  <si>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</si>
  <si>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</si>
  <si>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</si>
  <si>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</si>
  <si>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</si>
  <si>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</si>
  <si>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</si>
  <si>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</si>
  <si>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</si>
  <si>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</si>
  <si>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</si>
  <si>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</si>
  <si>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</si>
  <si>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</si>
  <si>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</si>
  <si>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</si>
  <si>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</si>
  <si>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</si>
  <si>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</si>
  <si>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</si>
  <si>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</si>
  <si>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</si>
  <si>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</si>
  <si>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</si>
  <si>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</si>
  <si>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</si>
  <si>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</si>
  <si>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</si>
  <si>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</si>
  <si>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</si>
  <si>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</si>
  <si>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</si>
  <si>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</si>
  <si>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</si>
  <si>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</si>
  <si>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</si>
  <si>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</si>
  <si>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</si>
  <si>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</si>
  <si>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</si>
  <si>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</si>
  <si>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</si>
  <si>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UP.02.1.1.12.0008</t>
  </si>
  <si>
    <t>U službi svih nas</t>
  </si>
  <si>
    <t>Grad Oroslavje</t>
  </si>
  <si>
    <t>Zagrebačka, Krapinsko-zagorska, Grad Zagreb</t>
  </si>
  <si>
    <t>Cilj projekta „U službi svih nas“ je aktivno uključivanje i poboljšanje zapošljivosti te razvoj inovativnih socijalnih usluga za ranjive skupine na području UA Zagreb (grad Oroslavlje) što će rezultirati povećanjem razine kvalitete života minimalno 50 osoba starijih od 54 godina, 20 osoba mlađih od 25 godina, 10 sudionika s invaliditetom, i 15 nezaposlenih osoba.</t>
  </si>
  <si>
    <t>UP.02.1.1.12.0009</t>
  </si>
  <si>
    <t>Grad Trogir - Informativno-edukacijski centar društvene inkluzije urbane aglomeracije Split</t>
  </si>
  <si>
    <t>Grad Trogir</t>
  </si>
  <si>
    <t xml:space="preserve">Cilj projekta "Grad Trogir - inovativno-edukacijski centar društvene inkluzije urbane aglomeracije Split" je revitalizacija kino-dvorane te njezina preinaka u inovativno-edukacijski centar za mlade u dobi od 15 do 29 godina te osobe s invaliditetom na području Grada Trogira, unapređenje njihovih osobnih i društvenih kompetencija kroz organizaciju specijalističkih programa formalnog i neformalnog obrazovanja. Projekt će trajati 24 mjeseca, obuhvatiti 35 osoba, a provodit će se u suradnji s udurgom TOMS i Pučkim otvorenim učilištem Trogir. </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</si>
  <si>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</si>
  <si>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</si>
  <si>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</si>
  <si>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</si>
  <si>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</si>
  <si>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</si>
  <si>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</si>
  <si>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</si>
  <si>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</si>
  <si>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</si>
  <si>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</si>
  <si>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</si>
  <si>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</si>
  <si>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</si>
  <si>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</si>
  <si>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</si>
  <si>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</si>
  <si>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</si>
  <si>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</si>
  <si>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</si>
  <si>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</si>
  <si>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</si>
  <si>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</si>
  <si>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</si>
  <si>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</si>
  <si>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</si>
  <si>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</si>
  <si>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</si>
  <si>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</si>
  <si>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</si>
  <si>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</si>
  <si>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</si>
  <si>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</si>
  <si>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</si>
  <si>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</si>
  <si>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</si>
  <si>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</si>
  <si>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</si>
  <si>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</si>
  <si>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</si>
  <si>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</si>
  <si>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</si>
  <si>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</si>
  <si>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UP.02.1.1.12.0024</t>
  </si>
  <si>
    <t>Društveni centar Bibinje</t>
  </si>
  <si>
    <t>Općina Bibinje</t>
  </si>
  <si>
    <t xml:space="preserve">Provedbom projekta "Društveni centar Bibinje" kroz razdoblje od 24 mjeseca unaprijedit će se socijalne usluge za aktivno uključivanje i povećanje zapošljivosti ranjivih skupina te unaprijediti interkulturalne aktivnosti na prostoru urbane aglomeracije Zadar. </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</si>
  <si>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</si>
  <si>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</si>
  <si>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</si>
  <si>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</si>
  <si>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</si>
  <si>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</si>
  <si>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</si>
  <si>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</si>
  <si>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</si>
  <si>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</si>
  <si>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</si>
  <si>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</si>
  <si>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</si>
  <si>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</si>
  <si>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</si>
  <si>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</si>
  <si>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</si>
  <si>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UP.02.1.1.12.0036</t>
  </si>
  <si>
    <t>Želim posao</t>
  </si>
  <si>
    <t>Općina Bistra</t>
  </si>
  <si>
    <t xml:space="preserve">Projekt odgovara na problem dugotrajne nezaposlenosti djece i mladih u dobi od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 </t>
  </si>
  <si>
    <t>UP.02.1.1.12.0041</t>
  </si>
  <si>
    <t>Aktivni u zajednici</t>
  </si>
  <si>
    <t>Općina Dubravica</t>
  </si>
  <si>
    <t>Projekt odgovara na problem dugotrajne nezaposlenosti djece i mladih u dobi od 15 do 29 godina te osoba starijih od 54 godine na području Općine Dubravica; Projekt osnažuje ranjivu skupinu i prenosi im kompetencije, znanja i vještine koje će povećati njihovu zapošljivost i socijalnu uključenost kako bi se potaknulo njihovo sudjelovanje u društvu.</t>
  </si>
  <si>
    <t>UP.02.1.1.12.0042</t>
  </si>
  <si>
    <t>Biram novu priliku</t>
  </si>
  <si>
    <t>Općina Marija Gorica</t>
  </si>
  <si>
    <t>Projekt odgovara na problem dugotrajne nezaposlenosti djece i mladih u dobi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</si>
  <si>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</si>
  <si>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</si>
  <si>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</si>
  <si>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</si>
  <si>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</si>
  <si>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</si>
  <si>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</si>
  <si>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</si>
  <si>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</si>
  <si>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</si>
  <si>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</si>
  <si>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</si>
  <si>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</si>
  <si>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</si>
  <si>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</si>
  <si>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</si>
  <si>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</si>
  <si>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</si>
  <si>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</si>
  <si>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</si>
  <si>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</si>
  <si>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</si>
  <si>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</si>
  <si>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</si>
  <si>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</si>
  <si>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</si>
  <si>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</si>
  <si>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</si>
  <si>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</si>
  <si>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</si>
  <si>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</si>
  <si>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</si>
  <si>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</si>
  <si>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</si>
  <si>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</si>
  <si>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</si>
  <si>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</si>
  <si>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</si>
  <si>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</si>
  <si>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</si>
  <si>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</si>
  <si>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</si>
  <si>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</si>
  <si>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</si>
  <si>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</si>
  <si>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</si>
  <si>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</si>
  <si>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</si>
  <si>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</si>
  <si>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</si>
  <si>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</si>
  <si>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</si>
  <si>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</si>
  <si>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</si>
  <si>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</si>
  <si>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</si>
  <si>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</si>
  <si>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</si>
  <si>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</si>
  <si>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</si>
  <si>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</si>
  <si>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</si>
  <si>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</si>
  <si>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</si>
  <si>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</si>
  <si>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</si>
  <si>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</si>
  <si>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</si>
  <si>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</si>
  <si>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</si>
  <si>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</si>
  <si>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</si>
  <si>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</si>
  <si>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</si>
  <si>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</si>
  <si>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</si>
  <si>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</si>
  <si>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</si>
  <si>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</si>
  <si>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</si>
  <si>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</si>
  <si>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</si>
  <si>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</si>
  <si>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</si>
  <si>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</si>
  <si>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</si>
  <si>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</si>
  <si>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</si>
  <si>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</si>
  <si>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</si>
  <si>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</si>
  <si>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</si>
  <si>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</si>
  <si>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</si>
  <si>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</si>
  <si>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</si>
  <si>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</si>
  <si>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</si>
  <si>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</si>
  <si>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</si>
  <si>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</si>
  <si>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</si>
  <si>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</si>
  <si>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</si>
  <si>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</si>
  <si>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</si>
  <si>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</si>
  <si>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</si>
  <si>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</si>
  <si>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</si>
  <si>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</si>
  <si>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</si>
  <si>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</si>
  <si>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</si>
  <si>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</si>
  <si>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</si>
  <si>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</si>
  <si>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</si>
  <si>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</si>
  <si>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</si>
  <si>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</si>
  <si>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</si>
  <si>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</si>
  <si>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</si>
  <si>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</si>
  <si>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</si>
  <si>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</si>
  <si>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</si>
  <si>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</si>
  <si>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</si>
  <si>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</si>
  <si>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</si>
  <si>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</si>
  <si>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</si>
  <si>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</si>
  <si>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</si>
  <si>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</si>
  <si>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</si>
  <si>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</si>
  <si>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</si>
  <si>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</si>
  <si>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</si>
  <si>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</si>
  <si>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</si>
  <si>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</si>
  <si>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</si>
  <si>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</si>
  <si>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</si>
  <si>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</si>
  <si>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</si>
  <si>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</si>
  <si>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</si>
  <si>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</si>
  <si>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</si>
  <si>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</si>
  <si>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</si>
  <si>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</si>
  <si>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</si>
  <si>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</si>
  <si>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</si>
  <si>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</si>
  <si>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</si>
  <si>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</si>
  <si>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</si>
  <si>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</si>
  <si>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</si>
  <si>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</si>
  <si>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</si>
  <si>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</si>
  <si>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</si>
  <si>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</si>
  <si>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</si>
  <si>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</si>
  <si>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</si>
  <si>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</si>
  <si>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</si>
  <si>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</si>
  <si>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</si>
  <si>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</si>
  <si>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</si>
  <si>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</si>
  <si>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</si>
  <si>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</si>
  <si>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</si>
  <si>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</si>
  <si>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</si>
  <si>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</si>
  <si>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</si>
  <si>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</si>
  <si>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</si>
  <si>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</si>
  <si>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</si>
  <si>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</si>
  <si>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</si>
  <si>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</si>
  <si>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</si>
  <si>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</si>
  <si>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</si>
  <si>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</si>
  <si>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</si>
  <si>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</si>
  <si>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</si>
  <si>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</si>
  <si>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</si>
  <si>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</si>
  <si>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</si>
  <si>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</si>
  <si>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</si>
  <si>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</si>
  <si>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</si>
  <si>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</si>
  <si>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</si>
  <si>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</si>
  <si>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</si>
  <si>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</si>
  <si>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</si>
  <si>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</si>
  <si>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</si>
  <si>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</si>
  <si>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</si>
  <si>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</si>
  <si>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</si>
  <si>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</si>
  <si>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</si>
  <si>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</si>
  <si>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</si>
  <si>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</si>
  <si>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</si>
  <si>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</si>
  <si>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</si>
  <si>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</si>
  <si>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</si>
  <si>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</si>
  <si>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</si>
  <si>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</si>
  <si>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</si>
  <si>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</si>
  <si>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</si>
  <si>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</si>
  <si>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</si>
  <si>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</si>
  <si>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</si>
  <si>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</si>
  <si>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</si>
  <si>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</si>
  <si>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</si>
  <si>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</si>
  <si>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</si>
  <si>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</si>
  <si>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</si>
  <si>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</si>
  <si>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</si>
  <si>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</si>
  <si>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</si>
  <si>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</si>
  <si>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</si>
  <si>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</si>
  <si>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</si>
  <si>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</si>
  <si>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</si>
  <si>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</si>
  <si>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</si>
  <si>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</si>
  <si>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</si>
  <si>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</si>
  <si>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</si>
  <si>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</si>
  <si>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</si>
  <si>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</si>
  <si>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</si>
  <si>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</si>
  <si>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</si>
  <si>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</si>
  <si>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</si>
  <si>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</si>
  <si>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</si>
  <si>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</si>
  <si>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</si>
  <si>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</si>
  <si>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</si>
  <si>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</si>
  <si>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</si>
  <si>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</si>
  <si>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</si>
  <si>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</si>
  <si>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</si>
  <si>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</si>
  <si>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</si>
  <si>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</si>
  <si>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</si>
  <si>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</si>
  <si>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</si>
  <si>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</si>
  <si>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</si>
  <si>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</si>
  <si>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</si>
  <si>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</si>
  <si>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</si>
  <si>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</si>
  <si>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</si>
  <si>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</si>
  <si>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</si>
  <si>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</si>
  <si>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</si>
  <si>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</si>
  <si>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</si>
  <si>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</si>
  <si>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</si>
  <si>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</si>
  <si>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</si>
  <si>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</si>
  <si>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</si>
  <si>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</si>
  <si>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</si>
  <si>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</si>
  <si>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</si>
  <si>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</si>
  <si>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</si>
  <si>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</si>
  <si>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</si>
  <si>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</si>
  <si>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</si>
  <si>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</si>
  <si>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</si>
  <si>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</si>
  <si>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</si>
  <si>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</si>
  <si>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</si>
  <si>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</si>
  <si>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</si>
  <si>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</si>
  <si>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</si>
  <si>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</si>
  <si>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</si>
  <si>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</si>
  <si>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</si>
  <si>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</si>
  <si>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</si>
  <si>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</si>
  <si>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</si>
  <si>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</si>
  <si>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</si>
  <si>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</si>
  <si>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</si>
  <si>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</si>
  <si>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</si>
  <si>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</si>
  <si>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</si>
  <si>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</si>
  <si>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</si>
  <si>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</si>
  <si>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</si>
  <si>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</si>
  <si>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</si>
  <si>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</si>
  <si>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</si>
  <si>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</si>
  <si>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</si>
  <si>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</si>
  <si>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</si>
  <si>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</si>
  <si>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</si>
  <si>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</si>
  <si>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</si>
  <si>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</si>
  <si>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</si>
  <si>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</si>
  <si>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</si>
  <si>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</si>
  <si>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</si>
  <si>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</si>
  <si>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</si>
  <si>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</si>
  <si>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</si>
  <si>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</si>
  <si>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</si>
  <si>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</si>
  <si>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</si>
  <si>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</si>
  <si>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</si>
  <si>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</si>
  <si>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</si>
  <si>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</si>
  <si>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</si>
  <si>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</si>
  <si>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</si>
  <si>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</si>
  <si>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</si>
  <si>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</si>
  <si>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</si>
  <si>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</si>
  <si>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</si>
  <si>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</si>
  <si>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</si>
  <si>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</si>
  <si>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</si>
  <si>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</si>
  <si>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</si>
  <si>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</si>
  <si>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</si>
  <si>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</si>
  <si>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</si>
  <si>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</si>
  <si>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</si>
  <si>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</si>
  <si>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</si>
  <si>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</si>
  <si>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</si>
  <si>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</si>
  <si>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</si>
  <si>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</si>
  <si>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</si>
  <si>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</si>
  <si>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</si>
  <si>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</si>
  <si>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</si>
  <si>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</si>
  <si>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</si>
  <si>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</si>
  <si>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</si>
  <si>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</si>
  <si>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</si>
  <si>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</si>
  <si>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</si>
  <si>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</si>
  <si>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</si>
  <si>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</si>
  <si>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</si>
  <si>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</si>
  <si>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</si>
  <si>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</si>
  <si>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</si>
  <si>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</si>
  <si>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</si>
  <si>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</si>
  <si>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</si>
  <si>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</si>
  <si>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</si>
  <si>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</si>
  <si>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</si>
  <si>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</si>
  <si>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</si>
  <si>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</si>
  <si>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</si>
  <si>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</si>
  <si>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</si>
  <si>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</si>
  <si>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</si>
  <si>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</si>
  <si>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</si>
  <si>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</si>
  <si>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</si>
  <si>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</si>
  <si>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</si>
  <si>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</si>
  <si>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</si>
  <si>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</si>
  <si>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</si>
  <si>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</si>
  <si>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</si>
  <si>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</si>
  <si>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</si>
  <si>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</si>
  <si>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</si>
  <si>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</si>
  <si>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</si>
  <si>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</si>
  <si>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</si>
  <si>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</si>
  <si>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</si>
  <si>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</si>
  <si>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</si>
  <si>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</si>
  <si>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</si>
  <si>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</si>
  <si>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</si>
  <si>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</si>
  <si>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</si>
  <si>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</si>
  <si>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</si>
  <si>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</si>
  <si>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</si>
  <si>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</si>
  <si>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</si>
  <si>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</si>
  <si>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</si>
  <si>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</si>
  <si>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</si>
  <si>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</si>
  <si>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</si>
  <si>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</si>
  <si>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</si>
  <si>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</si>
  <si>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</si>
  <si>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</si>
  <si>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</si>
  <si>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</si>
  <si>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</si>
  <si>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</si>
  <si>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</si>
  <si>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</si>
  <si>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</si>
  <si>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</si>
  <si>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</si>
  <si>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</si>
  <si>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</si>
  <si>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</si>
  <si>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</si>
  <si>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</si>
  <si>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</si>
  <si>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</si>
  <si>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</si>
  <si>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</si>
  <si>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</si>
  <si>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</si>
  <si>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</si>
  <si>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</si>
  <si>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</si>
  <si>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</si>
  <si>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</si>
  <si>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</si>
  <si>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</si>
  <si>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</si>
  <si>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</si>
  <si>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</si>
  <si>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</si>
  <si>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</si>
  <si>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</si>
  <si>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</si>
  <si>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</si>
  <si>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</si>
  <si>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</si>
  <si>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</si>
  <si>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</si>
  <si>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</si>
  <si>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</si>
  <si>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</si>
  <si>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</si>
  <si>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</si>
  <si>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</si>
  <si>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</si>
  <si>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</si>
  <si>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</si>
  <si>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</si>
  <si>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</si>
  <si>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</si>
  <si>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</si>
  <si>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</si>
  <si>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</si>
  <si>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</si>
  <si>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</si>
  <si>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</si>
  <si>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</si>
  <si>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</si>
  <si>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</si>
  <si>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</si>
  <si>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</si>
  <si>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</si>
  <si>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</si>
  <si>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</si>
  <si>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</si>
  <si>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</si>
  <si>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</si>
  <si>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</si>
  <si>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</si>
  <si>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</si>
  <si>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</si>
  <si>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</si>
  <si>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</si>
  <si>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</si>
  <si>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</si>
  <si>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</si>
  <si>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</si>
  <si>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</si>
  <si>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</si>
  <si>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</si>
  <si>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</si>
  <si>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</si>
  <si>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</si>
  <si>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</si>
  <si>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</si>
  <si>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</si>
  <si>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</si>
  <si>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</si>
  <si>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</si>
  <si>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</si>
  <si>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</si>
  <si>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</si>
  <si>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</si>
  <si>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</si>
  <si>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</si>
  <si>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</si>
  <si>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</si>
  <si>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</si>
  <si>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</si>
  <si>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</si>
  <si>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</si>
  <si>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</si>
  <si>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</si>
  <si>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</si>
  <si>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</si>
  <si>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</si>
  <si>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</si>
  <si>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</si>
  <si>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</si>
  <si>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</si>
  <si>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</si>
  <si>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</si>
  <si>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</si>
  <si>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</si>
  <si>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</si>
  <si>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</si>
  <si>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</si>
  <si>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</si>
  <si>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</si>
  <si>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</si>
  <si>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</si>
  <si>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</si>
  <si>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</si>
  <si>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</si>
  <si>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</si>
  <si>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</si>
  <si>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</si>
  <si>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</si>
  <si>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</si>
  <si>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</si>
  <si>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</si>
  <si>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</si>
  <si>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</si>
  <si>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</si>
  <si>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</si>
  <si>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</si>
  <si>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</si>
  <si>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</si>
  <si>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</si>
  <si>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</si>
  <si>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</si>
  <si>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</si>
  <si>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</si>
  <si>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</si>
  <si>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</si>
  <si>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</si>
  <si>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</si>
  <si>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</si>
  <si>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</si>
  <si>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</si>
  <si>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</si>
  <si>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</si>
  <si>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</si>
  <si>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</si>
  <si>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</si>
  <si>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</si>
  <si>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</si>
  <si>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</si>
  <si>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</si>
  <si>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</si>
  <si>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</si>
  <si>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</si>
  <si>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</si>
  <si>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</si>
  <si>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</si>
  <si>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</si>
  <si>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</si>
  <si>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</si>
  <si>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</si>
  <si>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</si>
  <si>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</si>
  <si>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</si>
  <si>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</si>
  <si>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</si>
  <si>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</si>
  <si>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</si>
  <si>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</si>
  <si>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</si>
  <si>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</si>
  <si>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</si>
  <si>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</si>
  <si>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</si>
  <si>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</si>
  <si>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</si>
  <si>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</si>
  <si>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</si>
  <si>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</si>
  <si>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</si>
  <si>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</si>
  <si>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</si>
  <si>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</si>
  <si>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</si>
  <si>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</si>
  <si>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</si>
  <si>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</si>
  <si>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</si>
  <si>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</si>
  <si>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</si>
  <si>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</si>
  <si>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</si>
  <si>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</si>
  <si>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</si>
  <si>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</si>
  <si>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</si>
  <si>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</si>
  <si>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</si>
  <si>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</si>
  <si>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</si>
  <si>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</si>
  <si>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</si>
  <si>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</si>
  <si>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</si>
  <si>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</si>
  <si>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</si>
  <si>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</si>
  <si>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</si>
  <si>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</si>
  <si>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</si>
  <si>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</si>
  <si>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</si>
  <si>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</si>
  <si>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</si>
  <si>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</si>
  <si>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</si>
  <si>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</si>
  <si>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</si>
  <si>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</si>
  <si>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</si>
  <si>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</si>
  <si>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</si>
  <si>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</si>
  <si>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</si>
  <si>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</si>
  <si>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</si>
  <si>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</si>
  <si>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</si>
  <si>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</si>
  <si>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</si>
  <si>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</si>
  <si>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</si>
  <si>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</si>
  <si>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</si>
  <si>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</si>
  <si>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</si>
  <si>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</si>
  <si>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</si>
  <si>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</si>
  <si>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</si>
  <si>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</si>
  <si>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</si>
  <si>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</si>
  <si>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</si>
  <si>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</si>
  <si>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</si>
  <si>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</si>
  <si>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</si>
  <si>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</si>
  <si>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</si>
  <si>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</si>
  <si>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</si>
  <si>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</si>
  <si>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</si>
  <si>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</si>
  <si>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</si>
  <si>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</si>
  <si>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</si>
  <si>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</si>
  <si>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</si>
  <si>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</si>
  <si>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</si>
  <si>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</si>
  <si>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</si>
  <si>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</si>
  <si>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</si>
  <si>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</si>
  <si>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</si>
  <si>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</si>
  <si>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</si>
  <si>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</si>
  <si>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</si>
  <si>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</si>
  <si>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</si>
  <si>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</si>
  <si>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</si>
  <si>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</si>
  <si>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</si>
  <si>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</si>
  <si>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</si>
  <si>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</si>
  <si>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</si>
  <si>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</si>
  <si>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</si>
  <si>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</si>
  <si>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</si>
  <si>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</si>
  <si>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</si>
  <si>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</si>
  <si>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</si>
  <si>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</si>
  <si>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</si>
  <si>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</si>
  <si>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</si>
  <si>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</si>
  <si>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</si>
  <si>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</si>
  <si>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</si>
  <si>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</si>
  <si>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</si>
  <si>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</si>
  <si>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</si>
  <si>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</si>
  <si>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</si>
  <si>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</si>
  <si>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</si>
  <si>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</si>
  <si>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</si>
  <si>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</si>
  <si>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</si>
  <si>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</si>
  <si>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</si>
  <si>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</si>
  <si>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</si>
  <si>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</si>
  <si>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</si>
  <si>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</si>
  <si>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</si>
  <si>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</si>
  <si>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</si>
  <si>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</si>
  <si>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</si>
  <si>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</si>
  <si>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</si>
  <si>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</si>
  <si>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</si>
  <si>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</si>
  <si>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</si>
  <si>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</si>
  <si>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</si>
  <si>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</si>
  <si>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</si>
  <si>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</si>
  <si>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</si>
  <si>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</si>
  <si>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</si>
  <si>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</si>
  <si>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</si>
  <si>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</si>
  <si>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</si>
  <si>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</si>
  <si>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</si>
  <si>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</si>
  <si>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</si>
  <si>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</si>
  <si>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</si>
  <si>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</si>
  <si>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</si>
  <si>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</si>
  <si>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</si>
  <si>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</si>
  <si>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</si>
  <si>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</si>
  <si>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</si>
  <si>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</si>
  <si>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</si>
  <si>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</si>
  <si>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</si>
  <si>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</si>
  <si>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</si>
  <si>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</si>
  <si>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</si>
  <si>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</si>
  <si>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</si>
  <si>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</si>
  <si>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</si>
  <si>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</si>
  <si>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</si>
  <si>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</si>
  <si>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</si>
  <si>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</si>
  <si>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</si>
  <si>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</si>
  <si>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</si>
  <si>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</si>
  <si>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</si>
  <si>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</si>
  <si>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</si>
  <si>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</si>
  <si>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</si>
  <si>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</si>
  <si>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</si>
  <si>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</si>
  <si>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</si>
  <si>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</si>
  <si>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</si>
  <si>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</si>
  <si>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</si>
  <si>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</si>
  <si>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</si>
  <si>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</si>
  <si>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</si>
  <si>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</si>
  <si>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</si>
  <si>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</si>
  <si>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</si>
  <si>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</si>
  <si>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</si>
  <si>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</si>
  <si>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</si>
  <si>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</si>
  <si>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</si>
  <si>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</si>
  <si>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</si>
  <si>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</si>
  <si>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</si>
  <si>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</si>
  <si>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</si>
  <si>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</si>
  <si>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</si>
  <si>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</si>
  <si>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</si>
  <si>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</si>
  <si>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</si>
  <si>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</si>
  <si>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</si>
  <si>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</si>
  <si>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</si>
  <si>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</si>
  <si>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</si>
  <si>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</si>
  <si>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</si>
  <si>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</si>
  <si>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</si>
  <si>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</si>
  <si>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</si>
  <si>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</si>
  <si>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</si>
  <si>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</si>
  <si>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</si>
  <si>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</si>
  <si>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</si>
  <si>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</si>
  <si>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</si>
  <si>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</si>
  <si>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</si>
  <si>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</si>
  <si>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</si>
  <si>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</si>
  <si>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</si>
  <si>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</si>
  <si>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</si>
  <si>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</si>
  <si>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</si>
  <si>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</si>
  <si>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</si>
  <si>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</si>
  <si>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</si>
  <si>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</si>
  <si>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</si>
  <si>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</si>
  <si>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</si>
  <si>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</si>
  <si>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</si>
  <si>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</si>
  <si>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</si>
  <si>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</si>
  <si>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</si>
  <si>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</si>
  <si>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</si>
  <si>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</si>
  <si>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</si>
  <si>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</si>
  <si>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</si>
  <si>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</si>
  <si>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</si>
  <si>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</si>
  <si>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</si>
  <si>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</si>
  <si>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</si>
  <si>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</si>
  <si>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</si>
  <si>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</si>
  <si>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</si>
  <si>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</si>
  <si>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</si>
  <si>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</si>
  <si>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</si>
  <si>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</si>
  <si>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</si>
  <si>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</si>
  <si>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</si>
  <si>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</si>
  <si>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</si>
  <si>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</si>
  <si>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</si>
  <si>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</si>
  <si>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</si>
  <si>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</si>
  <si>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</si>
  <si>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</si>
  <si>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</si>
  <si>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</si>
  <si>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</si>
  <si>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</si>
  <si>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</si>
  <si>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</si>
  <si>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</si>
  <si>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</si>
  <si>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</si>
  <si>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</si>
  <si>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</si>
  <si>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</si>
  <si>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</si>
  <si>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</si>
  <si>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</si>
  <si>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</si>
  <si>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</si>
  <si>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</si>
  <si>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</si>
  <si>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</si>
  <si>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</si>
  <si>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</si>
  <si>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</si>
  <si>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</si>
  <si>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</si>
  <si>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</si>
  <si>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</si>
  <si>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</si>
  <si>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</si>
  <si>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</si>
  <si>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</si>
  <si>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</si>
  <si>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</si>
  <si>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</si>
  <si>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</si>
  <si>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</si>
  <si>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</si>
  <si>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</si>
  <si>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</si>
  <si>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</si>
  <si>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</si>
  <si>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</si>
  <si>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</si>
  <si>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</si>
  <si>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</si>
  <si>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</si>
  <si>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</si>
  <si>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</si>
  <si>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</si>
  <si>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</si>
  <si>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</si>
  <si>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</si>
  <si>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</si>
  <si>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</si>
  <si>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</si>
  <si>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</si>
  <si>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</si>
  <si>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</si>
  <si>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</si>
  <si>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</si>
  <si>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</si>
  <si>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</si>
  <si>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</si>
  <si>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</si>
  <si>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</si>
  <si>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</si>
  <si>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</si>
  <si>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</si>
  <si>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</si>
  <si>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</si>
  <si>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</si>
  <si>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</si>
  <si>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</si>
  <si>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</si>
  <si>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</si>
  <si>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</si>
  <si>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</si>
  <si>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</si>
  <si>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</si>
  <si>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</si>
  <si>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</si>
  <si>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</si>
  <si>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</si>
  <si>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</si>
  <si>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</si>
  <si>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</si>
  <si>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</si>
  <si>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</si>
  <si>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</si>
  <si>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</si>
  <si>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</si>
  <si>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</si>
  <si>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</si>
  <si>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</si>
  <si>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</si>
  <si>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</si>
  <si>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</si>
  <si>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</si>
  <si>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</si>
  <si>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</si>
  <si>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</si>
  <si>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</si>
  <si>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</si>
  <si>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</si>
  <si>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</si>
  <si>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</si>
  <si>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</si>
  <si>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</si>
  <si>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</si>
  <si>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</si>
  <si>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</si>
  <si>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</si>
  <si>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</si>
  <si>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</si>
  <si>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</si>
  <si>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</si>
  <si>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</si>
  <si>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</si>
  <si>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</si>
  <si>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</si>
  <si>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</si>
  <si>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</si>
  <si>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</si>
  <si>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</si>
  <si>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</si>
  <si>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</si>
  <si>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</si>
  <si>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</si>
  <si>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</si>
  <si>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</si>
  <si>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</si>
  <si>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</si>
  <si>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</si>
  <si>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</si>
  <si>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</si>
  <si>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</si>
  <si>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</si>
  <si>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</si>
  <si>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</si>
  <si>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</si>
  <si>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</si>
  <si>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</si>
  <si>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</si>
  <si>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</si>
  <si>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</si>
  <si>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</si>
  <si>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</si>
  <si>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</si>
  <si>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</si>
  <si>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</si>
  <si>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</si>
  <si>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</si>
  <si>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</si>
  <si>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</si>
  <si>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</si>
  <si>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</si>
  <si>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</si>
  <si>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</si>
  <si>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</si>
  <si>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</si>
  <si>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</si>
  <si>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</si>
  <si>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</si>
  <si>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</si>
  <si>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</si>
  <si>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</si>
  <si>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</si>
  <si>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</si>
  <si>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</si>
  <si>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</si>
  <si>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</si>
  <si>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</si>
  <si>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</si>
  <si>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</si>
  <si>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</si>
  <si>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</si>
  <si>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</si>
  <si>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</si>
  <si>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</si>
  <si>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</si>
  <si>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</si>
  <si>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</si>
  <si>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</si>
  <si>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</si>
  <si>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</si>
  <si>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</si>
  <si>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</si>
  <si>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</si>
  <si>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</si>
  <si>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</si>
  <si>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</si>
  <si>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</si>
  <si>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</si>
  <si>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</si>
  <si>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</si>
  <si>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</si>
  <si>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</si>
  <si>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</si>
  <si>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</si>
  <si>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</si>
  <si>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</si>
  <si>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</si>
  <si>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</si>
  <si>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</si>
  <si>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</si>
  <si>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</si>
  <si>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</si>
  <si>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</si>
  <si>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</si>
  <si>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</si>
  <si>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</si>
  <si>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</si>
  <si>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</si>
  <si>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</si>
  <si>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</si>
  <si>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</si>
  <si>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</si>
  <si>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</si>
  <si>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</si>
  <si>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</si>
  <si>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</si>
  <si>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</si>
  <si>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</si>
  <si>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</si>
  <si>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</si>
  <si>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</si>
  <si>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</si>
  <si>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</si>
  <si>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</si>
  <si>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</si>
  <si>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</si>
  <si>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</si>
  <si>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</si>
  <si>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</si>
  <si>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</si>
  <si>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</si>
  <si>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</si>
  <si>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</si>
  <si>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</si>
  <si>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</si>
  <si>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</si>
  <si>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</si>
  <si>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</si>
  <si>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</si>
  <si>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</si>
  <si>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</si>
  <si>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</si>
  <si>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</si>
  <si>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</si>
  <si>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</si>
  <si>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</si>
  <si>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</si>
  <si>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</si>
  <si>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</si>
  <si>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</si>
  <si>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</si>
  <si>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</si>
  <si>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</si>
  <si>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</si>
  <si>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</si>
  <si>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</si>
  <si>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</si>
  <si>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</si>
  <si>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</si>
  <si>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</si>
  <si>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</si>
  <si>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</si>
  <si>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</si>
  <si>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</si>
  <si>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</si>
  <si>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</si>
  <si>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</si>
  <si>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</si>
  <si>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</si>
  <si>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</si>
  <si>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</si>
  <si>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</si>
  <si>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</si>
  <si>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</si>
  <si>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</si>
  <si>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</si>
  <si>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</si>
  <si>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</si>
  <si>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</si>
  <si>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</si>
  <si>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</si>
  <si>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</si>
  <si>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</si>
  <si>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</si>
  <si>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</si>
  <si>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</si>
  <si>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</si>
  <si>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</si>
  <si>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</si>
  <si>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</si>
  <si>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</si>
  <si>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</si>
  <si>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</si>
  <si>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</si>
  <si>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</si>
  <si>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</si>
  <si>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</si>
  <si>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</si>
  <si>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</si>
  <si>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</si>
  <si>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</si>
  <si>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</si>
  <si>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</si>
  <si>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</si>
  <si>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</si>
  <si>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</si>
  <si>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</si>
  <si>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</si>
  <si>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</si>
  <si>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</si>
  <si>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</si>
  <si>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</si>
  <si>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</si>
  <si>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</si>
  <si>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</si>
  <si>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</si>
  <si>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</si>
  <si>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</si>
  <si>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</si>
  <si>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</si>
  <si>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</si>
  <si>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</si>
  <si>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</si>
  <si>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</si>
  <si>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</si>
  <si>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</si>
  <si>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</si>
  <si>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</si>
  <si>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</si>
  <si>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</si>
  <si>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</si>
  <si>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</si>
  <si>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</si>
  <si>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</si>
  <si>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</si>
  <si>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</si>
  <si>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</si>
  <si>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</si>
  <si>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</si>
  <si>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</si>
  <si>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</si>
  <si>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</si>
  <si>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</si>
  <si>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</si>
  <si>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</si>
  <si>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</si>
  <si>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</si>
  <si>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</si>
  <si>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</si>
  <si>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</si>
  <si>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</si>
  <si>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</si>
  <si>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</si>
  <si>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</si>
  <si>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</si>
  <si>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</si>
  <si>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</si>
  <si>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</si>
  <si>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</si>
  <si>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</si>
  <si>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</si>
  <si>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</si>
  <si>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</si>
  <si>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</si>
  <si>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</si>
  <si>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</si>
  <si>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</si>
  <si>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</si>
  <si>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</si>
  <si>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</si>
  <si>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</si>
  <si>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</si>
  <si>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</si>
  <si>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</si>
  <si>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</si>
  <si>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</si>
  <si>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</si>
  <si>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</si>
  <si>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</si>
  <si>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</si>
  <si>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</si>
  <si>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</si>
  <si>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</si>
  <si>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</si>
  <si>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</si>
  <si>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</si>
  <si>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</si>
  <si>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</si>
  <si>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</si>
  <si>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</si>
  <si>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</si>
  <si>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</si>
  <si>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</si>
  <si>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</si>
  <si>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</si>
  <si>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</si>
  <si>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</si>
  <si>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</si>
  <si>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</si>
  <si>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</si>
  <si>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</si>
  <si>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</si>
  <si>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</si>
  <si>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</si>
  <si>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</si>
  <si>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</si>
  <si>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</si>
  <si>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</si>
  <si>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</si>
  <si>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</si>
  <si>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</si>
  <si>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</si>
  <si>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</si>
  <si>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</si>
  <si>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</si>
  <si>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</si>
  <si>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</si>
  <si>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</si>
  <si>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</si>
  <si>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</si>
  <si>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</si>
  <si>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</si>
  <si>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</si>
  <si>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</si>
  <si>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</si>
  <si>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</si>
  <si>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</si>
  <si>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</si>
  <si>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</si>
  <si>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</si>
  <si>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</si>
  <si>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</si>
  <si>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</si>
  <si>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</si>
  <si>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</si>
  <si>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</si>
  <si>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</si>
  <si>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</si>
  <si>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</si>
  <si>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</si>
  <si>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</si>
  <si>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</si>
  <si>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</si>
  <si>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</si>
  <si>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</si>
  <si>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</si>
  <si>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</si>
  <si>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</si>
  <si>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</si>
  <si>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</si>
  <si>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</si>
  <si>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</si>
  <si>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</si>
  <si>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</si>
  <si>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</si>
  <si>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</si>
  <si>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</si>
  <si>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</si>
  <si>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</si>
  <si>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</si>
  <si>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</si>
  <si>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</si>
  <si>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</si>
  <si>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</si>
  <si>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</si>
  <si>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</si>
  <si>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</si>
  <si>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</si>
  <si>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</si>
  <si>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</si>
  <si>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</si>
  <si>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</si>
  <si>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</si>
  <si>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</si>
  <si>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</si>
  <si>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</si>
  <si>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</si>
  <si>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</si>
  <si>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</si>
  <si>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</si>
  <si>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</si>
  <si>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</si>
  <si>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</si>
  <si>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</si>
  <si>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</si>
  <si>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</si>
  <si>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</si>
  <si>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</si>
  <si>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</si>
  <si>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</si>
  <si>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</si>
  <si>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</si>
  <si>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</si>
  <si>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</si>
  <si>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</si>
  <si>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</si>
  <si>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</si>
  <si>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</si>
  <si>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</si>
  <si>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</si>
  <si>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</si>
  <si>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</si>
  <si>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</si>
  <si>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</si>
  <si>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</si>
  <si>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</si>
  <si>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</si>
  <si>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</si>
  <si>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</si>
  <si>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</si>
  <si>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</si>
  <si>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</si>
  <si>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</si>
  <si>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</si>
  <si>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</si>
  <si>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</si>
  <si>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</si>
  <si>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</si>
  <si>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</si>
  <si>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</si>
  <si>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</si>
  <si>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</si>
  <si>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</si>
  <si>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</si>
  <si>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</si>
  <si>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</si>
  <si>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</si>
  <si>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</si>
  <si>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</si>
  <si>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</si>
  <si>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</si>
  <si>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</si>
  <si>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</si>
  <si>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</si>
  <si>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</si>
  <si>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</si>
  <si>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</si>
  <si>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</si>
  <si>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</si>
  <si>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</si>
  <si>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</si>
  <si>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</si>
  <si>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</si>
  <si>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</si>
  <si>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</si>
  <si>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</si>
  <si>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</si>
  <si>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</si>
  <si>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</si>
  <si>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</si>
  <si>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</si>
  <si>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</si>
  <si>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</si>
  <si>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</si>
  <si>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</si>
  <si>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</si>
  <si>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</si>
  <si>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</si>
  <si>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</si>
  <si>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</si>
  <si>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</si>
  <si>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</si>
  <si>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</si>
  <si>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</si>
  <si>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</si>
  <si>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</si>
  <si>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</si>
  <si>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</si>
  <si>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</si>
  <si>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</si>
  <si>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</si>
  <si>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</si>
  <si>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</si>
  <si>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</si>
  <si>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</si>
  <si>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</si>
  <si>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</si>
  <si>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</si>
  <si>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</si>
  <si>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</si>
  <si>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</si>
  <si>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</si>
  <si>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</si>
  <si>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</si>
  <si>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</si>
  <si>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</si>
  <si>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</si>
  <si>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</si>
  <si>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</si>
  <si>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</si>
  <si>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</si>
  <si>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</si>
  <si>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</si>
  <si>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</si>
  <si>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</si>
  <si>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</si>
  <si>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</si>
  <si>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</si>
  <si>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</si>
  <si>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</si>
  <si>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</si>
  <si>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</si>
  <si>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</si>
  <si>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</si>
  <si>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</si>
  <si>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</si>
  <si>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</si>
  <si>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</si>
  <si>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</si>
  <si>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</si>
  <si>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</si>
  <si>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</si>
  <si>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</si>
  <si>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</si>
  <si>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</si>
  <si>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</si>
  <si>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</si>
  <si>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</si>
  <si>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</si>
  <si>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</si>
  <si>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</si>
  <si>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</si>
  <si>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</si>
  <si>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</si>
  <si>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</si>
  <si>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</si>
  <si>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</si>
  <si>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</si>
  <si>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</si>
  <si>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</si>
  <si>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</si>
  <si>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</si>
  <si>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</si>
  <si>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</si>
  <si>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</si>
  <si>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</si>
  <si>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</si>
  <si>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</si>
  <si>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</si>
  <si>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</si>
  <si>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</si>
  <si>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</si>
  <si>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</si>
  <si>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</si>
  <si>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</si>
  <si>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</si>
  <si>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</si>
  <si>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</si>
  <si>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</si>
  <si>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</si>
  <si>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</si>
  <si>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</si>
  <si>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</si>
  <si>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</si>
  <si>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</si>
  <si>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</si>
  <si>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</si>
  <si>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</si>
  <si>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</si>
  <si>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</si>
  <si>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</si>
  <si>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</si>
  <si>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</si>
  <si>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</si>
  <si>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</si>
  <si>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</si>
  <si>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</si>
  <si>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</si>
  <si>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</si>
  <si>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</si>
  <si>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</si>
  <si>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</si>
  <si>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</si>
  <si>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</si>
  <si>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</si>
  <si>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</si>
  <si>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</si>
  <si>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</si>
  <si>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</si>
  <si>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</si>
  <si>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</si>
  <si>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</si>
  <si>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</si>
  <si>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</si>
  <si>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</si>
  <si>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</si>
  <si>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</si>
  <si>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</si>
  <si>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</si>
  <si>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</si>
  <si>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</si>
  <si>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</si>
  <si>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</si>
  <si>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</si>
  <si>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</si>
  <si>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</si>
  <si>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</si>
  <si>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</si>
  <si>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</si>
  <si>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</si>
  <si>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</si>
  <si>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</si>
  <si>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</si>
  <si>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</si>
  <si>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</si>
  <si>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</si>
  <si>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</si>
  <si>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</si>
  <si>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</si>
  <si>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</si>
  <si>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</si>
  <si>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</si>
  <si>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</si>
  <si>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</si>
  <si>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</si>
  <si>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</si>
  <si>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</si>
  <si>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</si>
  <si>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</si>
  <si>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</si>
  <si>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</si>
  <si>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</si>
  <si>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</si>
  <si>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</si>
  <si>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</si>
  <si>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</si>
  <si>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</si>
  <si>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</si>
  <si>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</si>
  <si>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</si>
  <si>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</si>
  <si>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</si>
  <si>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</si>
  <si>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</si>
  <si>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</si>
  <si>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</si>
  <si>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</si>
  <si>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</si>
  <si>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</si>
  <si>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</si>
  <si>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</si>
  <si>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</si>
  <si>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</si>
  <si>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</si>
  <si>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</si>
  <si>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</si>
  <si>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</si>
  <si>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</si>
  <si>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</si>
  <si>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</si>
  <si>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</si>
  <si>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</si>
  <si>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</si>
  <si>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</si>
  <si>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</si>
  <si>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</si>
  <si>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</si>
  <si>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</si>
  <si>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</si>
  <si>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</si>
  <si>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</si>
  <si>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</si>
  <si>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</si>
  <si>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</si>
  <si>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</si>
  <si>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</si>
  <si>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</si>
  <si>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</si>
  <si>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</si>
  <si>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</si>
  <si>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</si>
  <si>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</si>
  <si>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</si>
  <si>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</si>
  <si>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</si>
  <si>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</si>
  <si>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</si>
  <si>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</si>
  <si>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</si>
  <si>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</si>
  <si>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</si>
  <si>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</si>
  <si>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</si>
  <si>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</si>
  <si>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</si>
  <si>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</si>
  <si>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</si>
  <si>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</si>
  <si>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</si>
  <si>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</si>
  <si>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</si>
  <si>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</si>
  <si>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</si>
  <si>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</si>
  <si>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</si>
  <si>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</si>
  <si>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</si>
  <si>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</si>
  <si>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</si>
  <si>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</si>
  <si>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</si>
  <si>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</si>
  <si>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</si>
  <si>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</si>
  <si>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Primorsko-goranska, Splitsko-dalmatinska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</si>
  <si>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</si>
  <si>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</si>
  <si>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</si>
  <si>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</si>
  <si>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</si>
  <si>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</si>
  <si>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</si>
  <si>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</si>
  <si>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</si>
  <si>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</si>
  <si>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</si>
  <si>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</si>
  <si>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</si>
  <si>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</si>
  <si>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</si>
  <si>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</si>
  <si>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</si>
  <si>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</si>
  <si>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</si>
  <si>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</si>
  <si>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</si>
  <si>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</si>
  <si>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</si>
  <si>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</si>
  <si>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</si>
  <si>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</si>
  <si>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</si>
  <si>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</si>
  <si>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</si>
  <si>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</si>
  <si>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</si>
  <si>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</si>
  <si>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</si>
  <si>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</si>
  <si>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</si>
  <si>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</si>
  <si>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</si>
  <si>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</si>
  <si>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</si>
  <si>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</si>
  <si>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</si>
  <si>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</si>
  <si>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</si>
  <si>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</si>
  <si>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</si>
  <si>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</si>
  <si>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</si>
  <si>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</si>
  <si>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</si>
  <si>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</si>
  <si>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</si>
  <si>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</si>
  <si>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</si>
  <si>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</si>
  <si>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</si>
  <si>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</si>
  <si>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</si>
  <si>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</si>
  <si>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</si>
  <si>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</si>
  <si>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</si>
  <si>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</si>
  <si>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</si>
  <si>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</si>
  <si>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</si>
  <si>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</si>
  <si>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</si>
  <si>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</si>
  <si>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</si>
  <si>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</si>
  <si>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</si>
  <si>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</si>
  <si>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</si>
  <si>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</si>
  <si>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</si>
  <si>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</si>
  <si>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</si>
  <si>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</si>
  <si>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</si>
  <si>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</si>
  <si>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</si>
  <si>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</si>
  <si>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</si>
  <si>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</si>
  <si>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</si>
  <si>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</si>
  <si>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 xml:space="preserve">Zaželi - Program zapošljavanja žena - faza III </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</si>
  <si>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</si>
  <si>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</si>
  <si>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</si>
  <si>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</si>
  <si>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</si>
  <si>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</si>
  <si>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</si>
  <si>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</si>
  <si>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</si>
  <si>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</si>
  <si>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</si>
  <si>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</si>
  <si>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</si>
  <si>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</si>
  <si>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</si>
  <si>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</si>
  <si>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</si>
  <si>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</si>
  <si>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</si>
  <si>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</si>
  <si>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</si>
  <si>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</si>
  <si>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</si>
  <si>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</si>
  <si>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</si>
  <si>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</si>
  <si>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</si>
  <si>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</si>
  <si>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</si>
  <si>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</si>
  <si>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</si>
  <si>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</si>
  <si>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</si>
  <si>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</si>
  <si>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</si>
  <si>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</si>
  <si>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</si>
  <si>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</si>
  <si>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</si>
  <si>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</si>
  <si>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</si>
  <si>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</si>
  <si>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</si>
  <si>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</si>
  <si>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</si>
  <si>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</si>
  <si>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</si>
  <si>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</si>
  <si>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</si>
  <si>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</si>
  <si>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</si>
  <si>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</si>
  <si>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</si>
  <si>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</si>
  <si>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</si>
  <si>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</si>
  <si>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</si>
  <si>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</si>
  <si>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</si>
  <si>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</si>
  <si>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</si>
  <si>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</si>
  <si>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</si>
  <si>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</si>
  <si>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</si>
  <si>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</si>
  <si>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</si>
  <si>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</si>
  <si>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</si>
  <si>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</si>
  <si>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</si>
  <si>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</si>
  <si>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</si>
  <si>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</si>
  <si>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</si>
  <si>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</si>
  <si>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</si>
  <si>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</si>
  <si>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</si>
  <si>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</si>
  <si>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</si>
  <si>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</si>
  <si>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</si>
  <si>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</si>
  <si>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</si>
  <si>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</si>
  <si>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</si>
  <si>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</si>
  <si>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</si>
  <si>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</si>
  <si>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</si>
  <si>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</si>
  <si>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UP.02.1.1.16.0033</t>
  </si>
  <si>
    <t>ZAŽELI – nova prilika za žene u ruralnom području 2.0</t>
  </si>
  <si>
    <t>Krapinsko-zagorska, Zagrebačka</t>
  </si>
  <si>
    <t>Udruga mladih Feniks provest će projekt ¨Zaželi-nova prilika za žene u ruralnom području 2.0¨ u trajanju 8 mjeseci u partnerstvu s Centrima za socijalnu skrb Sveti Ivan Zelina i Donja Stubica te Hrvatskim zavodom za zapošljavanje područni ured Krapina kao obaveznim partnerima te Gradom Oroslavljem i Općinom Bedenica. Tijekom 6 mjeseci provedbe projekta zaposliti će se 20 žena, pripadnica ranjivih skupina, na području 6 JLS-ova, koje će povećati kvalitetu života minimalno 120 krajnjih korisnika.</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</si>
  <si>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</si>
  <si>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</si>
  <si>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</si>
  <si>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</si>
  <si>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</si>
  <si>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</si>
  <si>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</si>
  <si>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</si>
  <si>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</si>
  <si>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</si>
  <si>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</si>
  <si>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</si>
  <si>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</si>
  <si>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</si>
  <si>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</si>
  <si>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</si>
  <si>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</si>
  <si>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</si>
  <si>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</si>
  <si>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</si>
  <si>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</si>
  <si>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</si>
  <si>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</si>
  <si>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</si>
  <si>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</si>
  <si>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</si>
  <si>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</si>
  <si>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</si>
  <si>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</si>
  <si>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</si>
  <si>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</si>
  <si>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</si>
  <si>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</si>
  <si>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</si>
  <si>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</si>
  <si>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</si>
  <si>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</si>
  <si>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</si>
  <si>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</si>
  <si>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</si>
  <si>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</si>
  <si>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</si>
  <si>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</si>
  <si>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</si>
  <si>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</si>
  <si>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</si>
  <si>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</si>
  <si>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</si>
  <si>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</si>
  <si>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</si>
  <si>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</si>
  <si>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</si>
  <si>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</si>
  <si>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</si>
  <si>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</si>
  <si>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</si>
  <si>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</si>
  <si>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</si>
  <si>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</si>
  <si>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</si>
  <si>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</si>
  <si>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</si>
  <si>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</si>
  <si>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</si>
  <si>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</si>
  <si>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</si>
  <si>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</si>
  <si>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</si>
  <si>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</si>
  <si>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</si>
  <si>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</si>
  <si>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</si>
  <si>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</si>
  <si>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</si>
  <si>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</si>
  <si>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</si>
  <si>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</si>
  <si>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</si>
  <si>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</si>
  <si>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</si>
  <si>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</si>
  <si>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</si>
  <si>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</si>
  <si>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</si>
  <si>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</si>
  <si>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</si>
  <si>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</si>
  <si>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</si>
  <si>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</si>
  <si>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</si>
  <si>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</si>
  <si>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</si>
  <si>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</si>
  <si>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</si>
  <si>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</si>
  <si>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</si>
  <si>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</si>
  <si>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</si>
  <si>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</si>
  <si>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</si>
  <si>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</si>
  <si>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</si>
  <si>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</si>
  <si>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</si>
  <si>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</si>
  <si>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</si>
  <si>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</si>
  <si>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</si>
  <si>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</si>
  <si>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</si>
  <si>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</si>
  <si>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</si>
  <si>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</si>
  <si>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</si>
  <si>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</si>
  <si>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</si>
  <si>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</si>
  <si>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</si>
  <si>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</si>
  <si>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</si>
  <si>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</si>
  <si>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</si>
  <si>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</si>
  <si>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</si>
  <si>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</si>
  <si>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</si>
  <si>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</si>
  <si>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</si>
  <si>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</si>
  <si>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</si>
  <si>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</si>
  <si>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</si>
  <si>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</si>
  <si>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</si>
  <si>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</si>
  <si>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</si>
  <si>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</si>
  <si>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</si>
  <si>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</si>
  <si>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</si>
  <si>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</si>
  <si>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</si>
  <si>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</si>
  <si>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</si>
  <si>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</si>
  <si>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</si>
  <si>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</si>
  <si>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</si>
  <si>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</si>
  <si>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</si>
  <si>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</si>
  <si>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</si>
  <si>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</si>
  <si>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</si>
  <si>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</si>
  <si>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</si>
  <si>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</si>
  <si>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</si>
  <si>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</si>
  <si>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</si>
  <si>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</si>
  <si>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</si>
  <si>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</si>
  <si>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</si>
  <si>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</si>
  <si>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</si>
  <si>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</si>
  <si>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</si>
  <si>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</si>
  <si>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</si>
  <si>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</si>
  <si>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</si>
  <si>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</si>
  <si>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</si>
  <si>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</si>
  <si>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</si>
  <si>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</si>
  <si>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</si>
  <si>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</si>
  <si>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</si>
  <si>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</si>
  <si>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</si>
  <si>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</si>
  <si>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</si>
  <si>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</si>
  <si>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</si>
  <si>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</si>
  <si>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</si>
  <si>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</si>
  <si>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</si>
  <si>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</si>
  <si>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</si>
  <si>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</si>
  <si>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</si>
  <si>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</si>
  <si>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</si>
  <si>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</si>
  <si>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</si>
  <si>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</si>
  <si>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</si>
  <si>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</si>
  <si>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</si>
  <si>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</si>
  <si>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</si>
  <si>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</si>
  <si>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</si>
  <si>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</si>
  <si>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</si>
  <si>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</si>
  <si>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</si>
  <si>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</si>
  <si>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</si>
  <si>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</si>
  <si>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</si>
  <si>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</si>
  <si>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</si>
  <si>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</si>
  <si>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</si>
  <si>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</si>
  <si>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</si>
  <si>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</si>
  <si>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</si>
  <si>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</si>
  <si>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</si>
  <si>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</si>
  <si>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</si>
  <si>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</si>
  <si>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</si>
  <si>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</si>
  <si>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</si>
  <si>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</si>
  <si>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</si>
  <si>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</si>
  <si>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</si>
  <si>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</si>
  <si>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</si>
  <si>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</si>
  <si>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</si>
  <si>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</si>
  <si>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</si>
  <si>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</si>
  <si>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</si>
  <si>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</si>
  <si>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</si>
  <si>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</si>
  <si>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</si>
  <si>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</si>
  <si>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</si>
  <si>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</si>
  <si>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</si>
  <si>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</si>
  <si>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</si>
  <si>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</si>
  <si>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</si>
  <si>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</si>
  <si>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</si>
  <si>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</si>
  <si>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</si>
  <si>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</si>
  <si>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</si>
  <si>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</si>
  <si>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</si>
  <si>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</si>
  <si>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</si>
  <si>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</si>
  <si>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</si>
  <si>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</si>
  <si>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</si>
  <si>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</si>
  <si>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</si>
  <si>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</si>
  <si>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</si>
  <si>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</si>
  <si>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</si>
  <si>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</si>
  <si>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</si>
  <si>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</si>
  <si>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</si>
  <si>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</si>
  <si>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</si>
  <si>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</si>
  <si>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</si>
  <si>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</si>
  <si>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</si>
  <si>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</si>
  <si>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</si>
  <si>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</si>
  <si>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</si>
  <si>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</si>
  <si>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</si>
  <si>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</si>
  <si>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</si>
  <si>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</si>
  <si>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</si>
  <si>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</si>
  <si>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</si>
  <si>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</si>
  <si>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</si>
  <si>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</si>
  <si>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</si>
  <si>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</si>
  <si>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</si>
  <si>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</si>
  <si>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</si>
  <si>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</si>
  <si>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</si>
  <si>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</si>
  <si>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</si>
  <si>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</si>
  <si>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</si>
  <si>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</si>
  <si>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</si>
  <si>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</si>
  <si>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</si>
  <si>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</si>
  <si>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</si>
  <si>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</si>
  <si>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</si>
  <si>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</si>
  <si>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</si>
  <si>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</si>
  <si>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</si>
  <si>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</si>
  <si>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</si>
  <si>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</si>
  <si>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</si>
  <si>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</si>
  <si>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</si>
  <si>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</si>
  <si>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</si>
  <si>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</si>
  <si>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</si>
  <si>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</si>
  <si>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</si>
  <si>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</si>
  <si>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</si>
  <si>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</si>
  <si>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</si>
  <si>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</si>
  <si>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</si>
  <si>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</si>
  <si>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</si>
  <si>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</si>
  <si>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</si>
  <si>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</si>
  <si>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</si>
  <si>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</si>
  <si>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</si>
  <si>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</si>
  <si>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</si>
  <si>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</si>
  <si>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</si>
  <si>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</si>
  <si>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</si>
  <si>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</si>
  <si>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</si>
  <si>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</si>
  <si>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</si>
  <si>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</si>
  <si>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</si>
  <si>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</si>
  <si>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</si>
  <si>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</si>
  <si>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</si>
  <si>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</si>
  <si>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</si>
  <si>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</si>
  <si>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</si>
  <si>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</si>
  <si>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</si>
  <si>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</si>
  <si>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</si>
  <si>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</si>
  <si>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</si>
  <si>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</si>
  <si>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</si>
  <si>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</si>
  <si>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</si>
  <si>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</si>
  <si>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</si>
  <si>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</si>
  <si>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</si>
  <si>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</si>
  <si>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</si>
  <si>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</si>
  <si>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</si>
  <si>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</si>
  <si>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</si>
  <si>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</si>
  <si>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</si>
  <si>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</si>
  <si>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</si>
  <si>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</si>
  <si>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</si>
  <si>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</si>
  <si>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</si>
  <si>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</si>
  <si>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</si>
  <si>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</si>
  <si>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</si>
  <si>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</si>
  <si>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</si>
  <si>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</si>
  <si>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</si>
  <si>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</si>
  <si>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</si>
  <si>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</si>
  <si>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</si>
  <si>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</si>
  <si>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</si>
  <si>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</si>
  <si>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</si>
  <si>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</si>
  <si>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</si>
  <si>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</si>
  <si>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</si>
  <si>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</si>
  <si>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</si>
  <si>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</si>
  <si>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</si>
  <si>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</si>
  <si>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</si>
  <si>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</si>
  <si>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</si>
  <si>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</si>
  <si>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</si>
  <si>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</si>
  <si>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</si>
  <si>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</si>
  <si>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</si>
  <si>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</si>
  <si>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</si>
  <si>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</si>
  <si>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</si>
  <si>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</si>
  <si>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</si>
  <si>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</si>
  <si>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</si>
  <si>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</si>
  <si>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</si>
  <si>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</si>
  <si>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</si>
  <si>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</si>
  <si>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</si>
  <si>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</si>
  <si>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</si>
  <si>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UP.02.1.1.16.0192</t>
  </si>
  <si>
    <t>Prijateljstvom protiv usamljenosti</t>
  </si>
  <si>
    <t>Vukovarsko-srijemska, Grad Zagreb</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</si>
  <si>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</si>
  <si>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</si>
  <si>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</si>
  <si>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</si>
  <si>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</si>
  <si>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</si>
  <si>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</si>
  <si>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</si>
  <si>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</si>
  <si>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</si>
  <si>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</si>
  <si>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</si>
  <si>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</si>
  <si>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</si>
  <si>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</si>
  <si>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</si>
  <si>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</si>
  <si>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</si>
  <si>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</si>
  <si>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</si>
  <si>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</si>
  <si>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</si>
  <si>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</si>
  <si>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</si>
  <si>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</si>
  <si>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</si>
  <si>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UP.02.1.1.16.0200</t>
  </si>
  <si>
    <t>Podrška za sve II</t>
  </si>
  <si>
    <t xml:space="preserve">Predloženim projektom "Podrška za sve II" kojega provodi Razvojni europski centar inicijativa (RECI) u partnerstvu s HZZ Područni ured Šibenik CZSS Knin, omogućit će se pristup zapošljavanju i tržištu rada ženama pripadnicama ranjivih skupina, koje će pružati usluge pomoći u kući starijim osobama (krajnjim koristnicima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</si>
  <si>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UP.02.1.1.16.0201</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</si>
  <si>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</si>
  <si>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</si>
  <si>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</si>
  <si>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</si>
  <si>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</si>
  <si>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</si>
  <si>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</si>
  <si>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</si>
  <si>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</si>
  <si>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</si>
  <si>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</si>
  <si>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</si>
  <si>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</si>
  <si>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</si>
  <si>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</si>
  <si>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</si>
  <si>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</si>
  <si>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</si>
  <si>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</si>
  <si>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</si>
  <si>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</si>
  <si>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</si>
  <si>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</si>
  <si>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</si>
  <si>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</si>
  <si>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</si>
  <si>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</si>
  <si>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</si>
  <si>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</si>
  <si>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</si>
  <si>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</si>
  <si>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</si>
  <si>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</si>
  <si>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</si>
  <si>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</si>
  <si>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</si>
  <si>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</si>
  <si>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</si>
  <si>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</si>
  <si>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</si>
  <si>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</si>
  <si>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</si>
  <si>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</si>
  <si>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</si>
  <si>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</si>
  <si>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</si>
  <si>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</si>
  <si>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</si>
  <si>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</si>
  <si>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</si>
  <si>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</si>
  <si>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</si>
  <si>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</si>
  <si>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</si>
  <si>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</si>
  <si>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</si>
  <si>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</si>
  <si>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</si>
  <si>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</si>
  <si>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</si>
  <si>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</si>
  <si>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</si>
  <si>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</si>
  <si>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</si>
  <si>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</si>
  <si>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</si>
  <si>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</si>
  <si>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</si>
  <si>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</si>
  <si>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</si>
  <si>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</si>
  <si>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</si>
  <si>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</si>
  <si>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</si>
  <si>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</si>
  <si>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</si>
  <si>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</si>
  <si>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</si>
  <si>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</si>
  <si>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</si>
  <si>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</si>
  <si>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</si>
  <si>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</si>
  <si>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</si>
  <si>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</si>
  <si>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</si>
  <si>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</si>
  <si>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</si>
  <si>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</si>
  <si>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</si>
  <si>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</si>
  <si>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</si>
  <si>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</si>
  <si>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</si>
  <si>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</si>
  <si>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</si>
  <si>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</si>
  <si>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</si>
  <si>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</si>
  <si>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</si>
  <si>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</si>
  <si>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</si>
  <si>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</si>
  <si>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</si>
  <si>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</si>
  <si>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</si>
  <si>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</si>
  <si>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</si>
  <si>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</si>
  <si>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</si>
  <si>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</si>
  <si>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</si>
  <si>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</si>
  <si>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</si>
  <si>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</si>
  <si>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</si>
  <si>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</si>
  <si>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</si>
  <si>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</si>
  <si>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</si>
  <si>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</si>
  <si>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</si>
  <si>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</si>
  <si>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</si>
  <si>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</si>
  <si>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</si>
  <si>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</si>
  <si>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</si>
  <si>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</si>
  <si>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</si>
  <si>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</si>
  <si>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</si>
  <si>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</si>
  <si>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</si>
  <si>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</si>
  <si>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</si>
  <si>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</si>
  <si>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</si>
  <si>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</si>
  <si>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</si>
  <si>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</si>
  <si>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</si>
  <si>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</si>
  <si>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</si>
  <si>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</si>
  <si>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</si>
  <si>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UP.02.1.1.16.0250</t>
  </si>
  <si>
    <t>Zaposlena žena osnažena žena III</t>
  </si>
  <si>
    <t>Tijekom projekta zaposlit ćemo nezaposlene žene u nepovoljnom položaju, time ih ekonomski i socijalno osnažiti, unaprijediti njihov radni</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</si>
  <si>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</si>
  <si>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</si>
  <si>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</si>
  <si>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</si>
  <si>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</si>
  <si>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</si>
  <si>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</si>
  <si>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</si>
  <si>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</si>
  <si>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</si>
  <si>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</si>
  <si>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</si>
  <si>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</si>
  <si>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</si>
  <si>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</si>
  <si>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</si>
  <si>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</si>
  <si>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</si>
  <si>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</si>
  <si>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</si>
  <si>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</si>
  <si>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</si>
  <si>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</si>
  <si>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</si>
  <si>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</si>
  <si>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</si>
  <si>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</si>
  <si>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</si>
  <si>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</si>
  <si>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</si>
  <si>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</si>
  <si>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</si>
  <si>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</si>
  <si>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</si>
  <si>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</si>
  <si>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</si>
  <si>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</si>
  <si>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</si>
  <si>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</si>
  <si>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</si>
  <si>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</si>
  <si>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</si>
  <si>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</si>
  <si>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</si>
  <si>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</si>
  <si>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</si>
  <si>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</si>
  <si>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</si>
  <si>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</si>
  <si>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</si>
  <si>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</si>
  <si>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</si>
  <si>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</si>
  <si>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</si>
  <si>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</si>
  <si>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</si>
  <si>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</si>
  <si>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</si>
  <si>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</si>
  <si>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</si>
  <si>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</si>
  <si>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</si>
  <si>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</si>
  <si>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</si>
  <si>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</si>
  <si>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</si>
  <si>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</si>
  <si>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</si>
  <si>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</si>
  <si>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</si>
  <si>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</si>
  <si>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</si>
  <si>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</si>
  <si>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</si>
  <si>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</si>
  <si>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</si>
  <si>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</si>
  <si>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</si>
  <si>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</si>
  <si>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</si>
  <si>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</si>
  <si>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</si>
  <si>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</si>
  <si>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</si>
  <si>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</si>
  <si>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</si>
  <si>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</si>
  <si>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</si>
  <si>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</si>
  <si>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</si>
  <si>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</si>
  <si>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</si>
  <si>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</si>
  <si>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</si>
  <si>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</si>
  <si>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</si>
  <si>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</si>
  <si>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</si>
  <si>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</si>
  <si>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</si>
  <si>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</si>
  <si>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</si>
  <si>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</si>
  <si>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</si>
  <si>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</si>
  <si>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</si>
  <si>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</si>
  <si>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</si>
  <si>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</si>
  <si>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</si>
  <si>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</si>
  <si>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</si>
  <si>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</si>
  <si>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</si>
  <si>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</si>
  <si>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</si>
  <si>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</si>
  <si>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</si>
  <si>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</si>
  <si>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</si>
  <si>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</si>
  <si>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</si>
  <si>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</si>
  <si>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</si>
  <si>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</si>
  <si>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</si>
  <si>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</si>
  <si>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</si>
  <si>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</si>
  <si>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</si>
  <si>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</si>
  <si>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</si>
  <si>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</si>
  <si>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</si>
  <si>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</si>
  <si>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</si>
  <si>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</si>
  <si>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</si>
  <si>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</si>
  <si>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</si>
  <si>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</si>
  <si>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</si>
  <si>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</si>
  <si>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</si>
  <si>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</si>
  <si>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</si>
  <si>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</si>
  <si>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</si>
  <si>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</si>
  <si>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</si>
  <si>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</si>
  <si>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</si>
  <si>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</si>
  <si>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</si>
  <si>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</si>
  <si>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</si>
  <si>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</si>
  <si>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</si>
  <si>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</si>
  <si>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</si>
  <si>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</si>
  <si>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</si>
  <si>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</si>
  <si>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</si>
  <si>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</si>
  <si>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</si>
  <si>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</si>
  <si>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</si>
  <si>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</si>
  <si>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</si>
  <si>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</si>
  <si>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</si>
  <si>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</si>
  <si>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</si>
  <si>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</si>
  <si>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</si>
  <si>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</si>
  <si>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</si>
  <si>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</si>
  <si>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</si>
  <si>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</si>
  <si>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</si>
  <si>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</si>
  <si>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</si>
  <si>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</si>
  <si>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</si>
  <si>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</si>
  <si>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</si>
  <si>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</si>
  <si>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</si>
  <si>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</si>
  <si>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</si>
  <si>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</si>
  <si>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</si>
  <si>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</si>
  <si>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</si>
  <si>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</si>
  <si>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</si>
  <si>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</si>
  <si>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</si>
  <si>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</si>
  <si>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</si>
  <si>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</si>
  <si>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</si>
  <si>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</si>
  <si>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</si>
  <si>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</si>
  <si>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</si>
  <si>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</si>
  <si>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</si>
  <si>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</si>
  <si>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</si>
  <si>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</si>
  <si>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</si>
  <si>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</si>
  <si>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</si>
  <si>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</si>
  <si>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</si>
  <si>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</si>
  <si>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</si>
  <si>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</si>
  <si>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</si>
  <si>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</si>
  <si>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</si>
  <si>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</si>
  <si>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</si>
  <si>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</si>
  <si>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</si>
  <si>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</si>
  <si>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</si>
  <si>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</si>
  <si>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</si>
  <si>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</si>
  <si>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</si>
  <si>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</si>
  <si>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</si>
  <si>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</si>
  <si>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</si>
  <si>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</si>
  <si>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</si>
  <si>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</si>
  <si>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</si>
  <si>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</si>
  <si>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</si>
  <si>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</si>
  <si>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</si>
  <si>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</si>
  <si>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</si>
  <si>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</si>
  <si>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</si>
  <si>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</si>
  <si>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</si>
  <si>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</si>
  <si>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</si>
  <si>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</si>
  <si>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</si>
  <si>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</si>
  <si>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</si>
  <si>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</si>
  <si>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</si>
  <si>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</si>
  <si>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</si>
  <si>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</si>
  <si>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</si>
  <si>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</si>
  <si>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</si>
  <si>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</si>
  <si>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</si>
  <si>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</si>
  <si>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</si>
  <si>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</si>
  <si>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</si>
  <si>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</si>
  <si>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</si>
  <si>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</si>
  <si>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</si>
  <si>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</si>
  <si>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</si>
  <si>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</si>
  <si>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</si>
  <si>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</si>
  <si>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</si>
  <si>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</si>
  <si>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</si>
  <si>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</si>
  <si>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</si>
  <si>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</si>
  <si>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</si>
  <si>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</si>
  <si>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</si>
  <si>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</si>
  <si>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</si>
  <si>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</si>
  <si>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</si>
  <si>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</si>
  <si>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UP.02.1.1.16.0358</t>
  </si>
  <si>
    <t>Podrška za naše stare II</t>
  </si>
  <si>
    <t>Predloženim projektom „Podrška za naše stare II“, kojega provodi Udruga “Impress” Daruvar u partnerstvu s HZZ Područni ured Bjelovar i CZSS Daruvar, omogućit će se pristup zapošljavanju i tržištu rada ženama pripadnicama ranjivih skupina, koje će pružati usluge pomoći u kući starijim osobama (krajnjim korisnicima projekta) na području grada Daruvara i okolnih mjesta.</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</si>
  <si>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</si>
  <si>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</si>
  <si>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</si>
  <si>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</si>
  <si>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</si>
  <si>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</si>
  <si>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</si>
  <si>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</si>
  <si>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</si>
  <si>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</si>
  <si>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</si>
  <si>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</si>
  <si>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</si>
  <si>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</si>
  <si>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</si>
  <si>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</si>
  <si>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</si>
  <si>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</si>
  <si>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</si>
  <si>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</si>
  <si>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</si>
  <si>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</si>
  <si>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</si>
  <si>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</si>
  <si>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</si>
  <si>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</si>
  <si>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</si>
  <si>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</si>
  <si>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</si>
  <si>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</si>
  <si>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</si>
  <si>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</si>
  <si>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</si>
  <si>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</si>
  <si>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</si>
  <si>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</si>
  <si>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</si>
  <si>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</si>
  <si>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</si>
  <si>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</si>
  <si>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</si>
  <si>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</si>
  <si>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</si>
  <si>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</si>
  <si>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</si>
  <si>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</si>
  <si>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</si>
  <si>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</si>
  <si>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</si>
  <si>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</si>
  <si>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</si>
  <si>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</si>
  <si>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</si>
  <si>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</si>
  <si>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</si>
  <si>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</si>
  <si>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</si>
  <si>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</si>
  <si>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</si>
  <si>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</si>
  <si>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</si>
  <si>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</si>
  <si>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</si>
  <si>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</si>
  <si>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</si>
  <si>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</si>
  <si>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</si>
  <si>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</si>
  <si>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</si>
  <si>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</si>
  <si>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</si>
  <si>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</si>
  <si>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</si>
  <si>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</si>
  <si>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</si>
  <si>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</si>
  <si>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</si>
  <si>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</si>
  <si>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</si>
  <si>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</si>
  <si>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</si>
  <si>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</si>
  <si>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</si>
  <si>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</si>
  <si>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</si>
  <si>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</si>
  <si>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</si>
  <si>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</si>
  <si>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</si>
  <si>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</si>
  <si>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</si>
  <si>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</si>
  <si>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</si>
  <si>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</si>
  <si>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</si>
  <si>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</si>
  <si>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</si>
  <si>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</si>
  <si>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</si>
  <si>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</si>
  <si>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</si>
  <si>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</si>
  <si>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</si>
  <si>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</si>
  <si>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</si>
  <si>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</si>
  <si>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</si>
  <si>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</si>
  <si>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</si>
  <si>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</si>
  <si>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</si>
  <si>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</si>
  <si>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</si>
  <si>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</si>
  <si>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</si>
  <si>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</si>
  <si>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</si>
  <si>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</si>
  <si>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</si>
  <si>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</si>
  <si>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</si>
  <si>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</si>
  <si>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</si>
  <si>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</si>
  <si>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</si>
  <si>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</si>
  <si>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</si>
  <si>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</si>
  <si>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</si>
  <si>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</si>
  <si>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</si>
  <si>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</si>
  <si>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</si>
  <si>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</si>
  <si>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</si>
  <si>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</si>
  <si>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</si>
  <si>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</si>
  <si>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</si>
  <si>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</si>
  <si>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</si>
  <si>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</si>
  <si>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</si>
  <si>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</si>
  <si>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</si>
  <si>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</si>
  <si>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</si>
  <si>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</si>
  <si>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</si>
  <si>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</si>
  <si>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</si>
  <si>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</si>
  <si>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</si>
  <si>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</si>
  <si>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</si>
  <si>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</si>
  <si>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</si>
  <si>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</si>
  <si>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</si>
  <si>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</si>
  <si>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</si>
  <si>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</si>
  <si>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</si>
  <si>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</si>
  <si>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</si>
  <si>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</si>
  <si>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</si>
  <si>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</si>
  <si>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</si>
  <si>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</si>
  <si>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</si>
  <si>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</si>
  <si>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</si>
  <si>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</si>
  <si>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</si>
  <si>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</si>
  <si>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</si>
  <si>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</si>
  <si>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</si>
  <si>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</si>
  <si>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</si>
  <si>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</si>
  <si>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</si>
  <si>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</si>
  <si>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</si>
  <si>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</si>
  <si>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</si>
  <si>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</si>
  <si>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</si>
  <si>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</si>
  <si>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</si>
  <si>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</si>
  <si>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</si>
  <si>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</si>
  <si>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</si>
  <si>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</si>
  <si>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</si>
  <si>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</si>
  <si>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</si>
  <si>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</si>
  <si>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</si>
  <si>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</si>
  <si>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</si>
  <si>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</si>
  <si>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</si>
  <si>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</si>
  <si>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</si>
  <si>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</si>
  <si>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</si>
  <si>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</si>
  <si>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</si>
  <si>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</si>
  <si>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</si>
  <si>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</si>
  <si>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</si>
  <si>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</si>
  <si>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</si>
  <si>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</si>
  <si>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</si>
  <si>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</si>
  <si>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</si>
  <si>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</si>
  <si>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</si>
  <si>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</si>
  <si>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</si>
  <si>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</si>
  <si>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</si>
  <si>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</si>
  <si>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</si>
  <si>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</si>
  <si>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</si>
  <si>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</si>
  <si>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</si>
  <si>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</si>
  <si>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</si>
  <si>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</si>
  <si>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</si>
  <si>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</si>
  <si>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</si>
  <si>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</si>
  <si>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</si>
  <si>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</si>
  <si>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</si>
  <si>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</si>
  <si>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</si>
  <si>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</si>
  <si>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</si>
  <si>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</si>
  <si>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</si>
  <si>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</si>
  <si>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</si>
  <si>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</si>
  <si>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</si>
  <si>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</si>
  <si>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</si>
  <si>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</si>
  <si>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</si>
  <si>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</si>
  <si>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</si>
  <si>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</si>
  <si>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</si>
  <si>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</si>
  <si>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</si>
  <si>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</si>
  <si>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</si>
  <si>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</si>
  <si>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</si>
  <si>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</si>
  <si>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</si>
  <si>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</si>
  <si>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</si>
  <si>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</si>
  <si>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</si>
  <si>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</si>
  <si>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</si>
  <si>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</si>
  <si>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</si>
  <si>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</si>
  <si>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</si>
  <si>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</si>
  <si>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</si>
  <si>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</si>
  <si>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</si>
  <si>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</si>
  <si>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</si>
  <si>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</si>
  <si>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</si>
  <si>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</si>
  <si>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</si>
  <si>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</si>
  <si>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</si>
  <si>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</si>
  <si>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</si>
  <si>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</si>
  <si>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</si>
  <si>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</si>
  <si>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</si>
  <si>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</si>
  <si>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</si>
  <si>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</si>
  <si>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</si>
  <si>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</si>
  <si>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</si>
  <si>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</si>
  <si>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</si>
  <si>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</si>
  <si>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</si>
  <si>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</si>
  <si>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</si>
  <si>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</si>
  <si>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</si>
  <si>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</si>
  <si>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</si>
  <si>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</si>
  <si>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</si>
  <si>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</si>
  <si>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</si>
  <si>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</si>
  <si>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</si>
  <si>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</si>
  <si>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</si>
  <si>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</si>
  <si>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</si>
  <si>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</si>
  <si>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</si>
  <si>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</si>
  <si>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</si>
  <si>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</si>
  <si>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</si>
  <si>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</si>
  <si>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</si>
  <si>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</si>
  <si>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</si>
  <si>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</si>
  <si>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</si>
  <si>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</si>
  <si>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</si>
  <si>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</si>
  <si>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</si>
  <si>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</si>
  <si>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</si>
  <si>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</si>
  <si>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</si>
  <si>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</si>
  <si>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</si>
  <si>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</si>
  <si>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</si>
  <si>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</si>
  <si>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</si>
  <si>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</si>
  <si>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</si>
  <si>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</si>
  <si>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</si>
  <si>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</si>
  <si>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</si>
  <si>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</si>
  <si>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</si>
  <si>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</si>
  <si>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</si>
  <si>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</si>
  <si>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</si>
  <si>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</si>
  <si>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</si>
  <si>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</si>
  <si>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</si>
  <si>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</si>
  <si>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</si>
  <si>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</si>
  <si>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</si>
  <si>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</si>
  <si>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</si>
  <si>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</si>
  <si>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</si>
  <si>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</si>
  <si>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</si>
  <si>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</si>
  <si>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</si>
  <si>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</si>
  <si>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</si>
  <si>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</si>
  <si>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</si>
  <si>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</si>
  <si>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</si>
  <si>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</si>
  <si>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</si>
  <si>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</si>
  <si>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</si>
  <si>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</si>
  <si>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</si>
  <si>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</si>
  <si>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</si>
  <si>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</si>
  <si>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</si>
  <si>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</si>
  <si>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</si>
  <si>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</si>
  <si>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</si>
  <si>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</si>
  <si>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</si>
  <si>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</si>
  <si>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</si>
  <si>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</si>
  <si>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</si>
  <si>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</si>
  <si>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</si>
  <si>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</si>
  <si>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</si>
  <si>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</si>
  <si>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</si>
  <si>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</si>
  <si>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</si>
  <si>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</si>
  <si>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</si>
  <si>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</si>
  <si>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</si>
  <si>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</si>
  <si>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</si>
  <si>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</si>
  <si>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</si>
  <si>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</si>
  <si>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</si>
  <si>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</si>
  <si>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</si>
  <si>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</si>
  <si>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</si>
  <si>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</si>
  <si>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</si>
  <si>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</si>
  <si>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</si>
  <si>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</si>
  <si>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</si>
  <si>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</si>
  <si>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</si>
  <si>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</si>
  <si>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</si>
  <si>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</si>
  <si>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</si>
  <si>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</si>
  <si>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</si>
  <si>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</si>
  <si>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</si>
  <si>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</si>
  <si>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</si>
  <si>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</si>
  <si>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</si>
  <si>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</si>
  <si>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</si>
  <si>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</si>
  <si>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</si>
  <si>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</si>
  <si>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</si>
  <si>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</si>
  <si>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</si>
  <si>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</si>
  <si>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</si>
  <si>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</si>
  <si>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</si>
  <si>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</si>
  <si>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</si>
  <si>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</si>
  <si>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</si>
  <si>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</si>
  <si>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</si>
  <si>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</si>
  <si>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</si>
  <si>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</si>
  <si>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</si>
  <si>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</si>
  <si>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</si>
  <si>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</si>
  <si>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</si>
  <si>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</si>
  <si>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</si>
  <si>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</si>
  <si>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</si>
  <si>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</si>
  <si>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</si>
  <si>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</si>
  <si>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</si>
  <si>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</si>
  <si>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</si>
  <si>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</si>
  <si>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</si>
  <si>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</si>
  <si>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</si>
  <si>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</si>
  <si>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</si>
  <si>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</si>
  <si>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</si>
  <si>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</si>
  <si>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</si>
  <si>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</si>
  <si>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</si>
  <si>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</si>
  <si>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</si>
  <si>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</si>
  <si>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</si>
  <si>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</si>
  <si>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</si>
  <si>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</si>
  <si>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</si>
  <si>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</si>
  <si>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</si>
  <si>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</si>
  <si>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</si>
  <si>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</si>
  <si>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</si>
  <si>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</si>
  <si>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</si>
  <si>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</si>
  <si>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</si>
  <si>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</si>
  <si>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</si>
  <si>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</si>
  <si>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</si>
  <si>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</si>
  <si>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</si>
  <si>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</si>
  <si>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</si>
  <si>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</si>
  <si>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</si>
  <si>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</si>
  <si>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</si>
  <si>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</si>
  <si>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</si>
  <si>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</si>
  <si>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</si>
  <si>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</si>
  <si>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</si>
  <si>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</si>
  <si>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</si>
  <si>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</si>
  <si>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</si>
  <si>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</si>
  <si>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</si>
  <si>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</si>
  <si>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</si>
  <si>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</si>
  <si>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</si>
  <si>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</si>
  <si>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</si>
  <si>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</si>
  <si>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</si>
  <si>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</si>
  <si>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</si>
  <si>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</si>
  <si>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</si>
  <si>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</si>
  <si>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</si>
  <si>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</si>
  <si>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</si>
  <si>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</si>
  <si>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</si>
  <si>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</si>
  <si>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</si>
  <si>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</si>
  <si>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</si>
  <si>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</si>
  <si>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</si>
  <si>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</si>
  <si>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</si>
  <si>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</si>
  <si>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</si>
  <si>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</si>
  <si>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</si>
  <si>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</si>
  <si>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</si>
  <si>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</si>
  <si>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</si>
  <si>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</si>
  <si>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</si>
  <si>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</si>
  <si>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</si>
  <si>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</si>
  <si>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</si>
  <si>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</si>
  <si>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</si>
  <si>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</si>
  <si>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</si>
  <si>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</si>
  <si>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</si>
  <si>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</si>
  <si>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</si>
  <si>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</si>
  <si>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</si>
  <si>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</si>
  <si>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</si>
  <si>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</si>
  <si>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</si>
  <si>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</si>
  <si>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</si>
  <si>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</si>
  <si>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</si>
  <si>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</si>
  <si>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</si>
  <si>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</si>
  <si>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</si>
  <si>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</si>
  <si>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</si>
  <si>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</si>
  <si>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</si>
  <si>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</si>
  <si>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</si>
  <si>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</si>
  <si>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</si>
  <si>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</si>
  <si>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</si>
  <si>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</si>
  <si>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</si>
  <si>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</si>
  <si>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</si>
  <si>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</si>
  <si>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</si>
  <si>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</si>
  <si>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</si>
  <si>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</si>
  <si>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</si>
  <si>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</si>
  <si>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</si>
  <si>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</si>
  <si>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</si>
  <si>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</si>
  <si>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</si>
  <si>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</si>
  <si>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</si>
  <si>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</si>
  <si>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</si>
  <si>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</si>
  <si>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</si>
  <si>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</si>
  <si>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</si>
  <si>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</si>
  <si>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</si>
  <si>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</si>
  <si>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</si>
  <si>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</si>
  <si>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</si>
  <si>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</si>
  <si>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</si>
  <si>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</si>
  <si>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</si>
  <si>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</si>
  <si>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</si>
  <si>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</si>
  <si>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</si>
  <si>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</si>
  <si>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</si>
  <si>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</si>
  <si>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</si>
  <si>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</si>
  <si>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</si>
  <si>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</si>
  <si>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</si>
  <si>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</si>
  <si>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</si>
  <si>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</si>
  <si>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</si>
  <si>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</si>
  <si>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</si>
  <si>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</si>
  <si>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</si>
  <si>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</si>
  <si>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</si>
  <si>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</si>
  <si>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</si>
  <si>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</si>
  <si>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</si>
  <si>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</si>
  <si>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</si>
  <si>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</si>
  <si>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</si>
  <si>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</si>
  <si>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</si>
  <si>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</si>
  <si>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</si>
  <si>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</si>
  <si>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</si>
  <si>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</si>
  <si>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</si>
  <si>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</si>
  <si>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</si>
  <si>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</si>
  <si>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</si>
  <si>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</si>
  <si>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</si>
  <si>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</si>
  <si>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</si>
  <si>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</si>
  <si>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</si>
  <si>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</si>
  <si>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</si>
  <si>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</si>
  <si>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</si>
  <si>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</si>
  <si>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</si>
  <si>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</si>
  <si>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</si>
  <si>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</si>
  <si>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</si>
  <si>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</si>
  <si>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</si>
  <si>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</si>
  <si>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</si>
  <si>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</si>
  <si>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</si>
  <si>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</si>
  <si>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</si>
  <si>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</si>
  <si>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</si>
  <si>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</si>
  <si>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</si>
  <si>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</si>
  <si>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</si>
  <si>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</si>
  <si>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</si>
  <si>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</si>
  <si>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</si>
  <si>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</si>
  <si>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</si>
  <si>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</si>
  <si>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</si>
  <si>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</si>
  <si>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</si>
  <si>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</si>
  <si>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</si>
  <si>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</si>
  <si>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</si>
  <si>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</si>
  <si>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</si>
  <si>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</si>
  <si>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</si>
  <si>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</si>
  <si>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</si>
  <si>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</si>
  <si>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</si>
  <si>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</si>
  <si>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</si>
  <si>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</si>
  <si>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</si>
  <si>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</si>
  <si>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</si>
  <si>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</si>
  <si>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</si>
  <si>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</si>
  <si>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</si>
  <si>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</si>
  <si>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</si>
  <si>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</si>
  <si>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</si>
  <si>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</si>
  <si>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</si>
  <si>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</si>
  <si>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</si>
  <si>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</si>
  <si>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</si>
  <si>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</si>
  <si>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</si>
  <si>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</si>
  <si>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</si>
  <si>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</si>
  <si>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</si>
  <si>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</si>
  <si>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</si>
  <si>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</si>
  <si>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</si>
  <si>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</si>
  <si>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</si>
  <si>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</si>
  <si>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</si>
  <si>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</si>
  <si>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</si>
  <si>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</si>
  <si>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</si>
  <si>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</si>
  <si>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</si>
  <si>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</si>
  <si>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</si>
  <si>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</si>
  <si>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</si>
  <si>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</si>
  <si>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</si>
  <si>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</si>
  <si>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</si>
  <si>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</si>
  <si>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</si>
  <si>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</si>
  <si>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</si>
  <si>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</si>
  <si>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</si>
  <si>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</si>
  <si>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</si>
  <si>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</si>
  <si>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</si>
  <si>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</si>
  <si>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</si>
  <si>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</si>
  <si>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</si>
  <si>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</si>
  <si>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</si>
  <si>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</si>
  <si>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</si>
  <si>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</si>
  <si>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</si>
  <si>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</si>
  <si>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</si>
  <si>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</si>
  <si>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</si>
  <si>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</si>
  <si>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</si>
  <si>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</si>
  <si>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</si>
  <si>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</si>
  <si>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</si>
  <si>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</si>
  <si>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</si>
  <si>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</si>
  <si>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</si>
  <si>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</si>
  <si>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</si>
  <si>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</si>
  <si>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</si>
  <si>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</si>
  <si>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</si>
  <si>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</si>
  <si>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</si>
  <si>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</si>
  <si>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</si>
  <si>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</si>
  <si>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</si>
  <si>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</si>
  <si>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</si>
  <si>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</si>
  <si>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</si>
  <si>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</si>
  <si>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</si>
  <si>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</si>
  <si>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</si>
  <si>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</si>
  <si>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</si>
  <si>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</si>
  <si>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</si>
  <si>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</si>
  <si>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</si>
  <si>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</si>
  <si>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</si>
  <si>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</si>
  <si>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</si>
  <si>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</si>
  <si>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</si>
  <si>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</si>
  <si>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</si>
  <si>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</si>
  <si>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</si>
  <si>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</si>
  <si>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</si>
  <si>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</si>
  <si>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</si>
  <si>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</si>
  <si>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</si>
  <si>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</si>
  <si>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</si>
  <si>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</si>
  <si>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</si>
  <si>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</si>
  <si>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</si>
  <si>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</si>
  <si>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</si>
  <si>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</si>
  <si>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</si>
  <si>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</si>
  <si>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</si>
  <si>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</si>
  <si>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</si>
  <si>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</si>
  <si>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</si>
  <si>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</si>
  <si>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</si>
  <si>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</si>
  <si>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</si>
  <si>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</si>
  <si>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</si>
  <si>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</si>
  <si>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</si>
  <si>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</si>
  <si>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</si>
  <si>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</si>
  <si>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</si>
  <si>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</si>
  <si>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</si>
  <si>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</si>
  <si>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</si>
  <si>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</si>
  <si>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</si>
  <si>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</si>
  <si>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</si>
  <si>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</si>
  <si>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</si>
  <si>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</si>
  <si>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</si>
  <si>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</si>
  <si>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</si>
  <si>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</si>
  <si>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</si>
  <si>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</si>
  <si>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</si>
  <si>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</si>
  <si>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</si>
  <si>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</si>
  <si>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</si>
  <si>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</si>
  <si>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</si>
  <si>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</si>
  <si>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</si>
  <si>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</si>
  <si>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</si>
  <si>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</si>
  <si>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</si>
  <si>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</si>
  <si>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</si>
  <si>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</si>
  <si>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</si>
  <si>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</si>
  <si>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</si>
  <si>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</si>
  <si>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</si>
  <si>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</si>
  <si>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</si>
  <si>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</si>
  <si>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</si>
  <si>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</si>
  <si>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</si>
  <si>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</si>
  <si>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</si>
  <si>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</si>
  <si>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</si>
  <si>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</si>
  <si>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</si>
  <si>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</si>
  <si>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</si>
  <si>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</si>
  <si>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</si>
  <si>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</si>
  <si>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</si>
  <si>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</si>
  <si>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</si>
  <si>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</si>
  <si>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</si>
  <si>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</si>
  <si>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</si>
  <si>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</si>
  <si>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</si>
  <si>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</si>
  <si>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</si>
  <si>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</si>
  <si>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</si>
  <si>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</si>
  <si>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</si>
  <si>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</si>
  <si>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</si>
  <si>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</si>
  <si>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</si>
  <si>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</si>
  <si>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</si>
  <si>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</si>
  <si>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</si>
  <si>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</si>
  <si>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</si>
  <si>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</si>
  <si>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</si>
  <si>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</si>
  <si>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</si>
  <si>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</si>
  <si>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</si>
  <si>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</si>
  <si>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</si>
  <si>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</si>
  <si>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</si>
  <si>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</si>
  <si>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</si>
  <si>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</si>
  <si>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</si>
  <si>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</si>
  <si>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</si>
  <si>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</si>
  <si>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</si>
  <si>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</si>
  <si>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</si>
  <si>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</si>
  <si>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</si>
  <si>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</si>
  <si>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</si>
  <si>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</si>
  <si>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</si>
  <si>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</si>
  <si>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</si>
  <si>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</si>
  <si>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</si>
  <si>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</si>
  <si>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</si>
  <si>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</si>
  <si>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</si>
  <si>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</si>
  <si>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</si>
  <si>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</si>
  <si>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</si>
  <si>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</si>
  <si>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</si>
  <si>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</si>
  <si>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</si>
  <si>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</si>
  <si>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</si>
  <si>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</si>
  <si>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</si>
  <si>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</si>
  <si>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</si>
  <si>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</si>
  <si>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</si>
  <si>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</si>
  <si>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</si>
  <si>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</si>
  <si>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</si>
  <si>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</si>
  <si>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</si>
  <si>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</si>
  <si>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</si>
  <si>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</si>
  <si>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</si>
  <si>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</si>
  <si>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</si>
  <si>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</si>
  <si>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</si>
  <si>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</si>
  <si>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</si>
  <si>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</si>
  <si>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</si>
  <si>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</si>
  <si>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</si>
  <si>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</si>
  <si>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</si>
  <si>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</si>
  <si>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</si>
  <si>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</si>
  <si>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</si>
  <si>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</si>
  <si>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</si>
  <si>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</si>
  <si>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</si>
  <si>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zdravlja i prevencija bolesti - faza 2</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</si>
  <si>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</si>
  <si>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</si>
  <si>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</si>
  <si>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</si>
  <si>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</si>
  <si>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</si>
  <si>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</si>
  <si>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</si>
  <si>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</si>
  <si>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</si>
  <si>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</si>
  <si>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</si>
  <si>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</si>
  <si>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</si>
  <si>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</si>
  <si>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</si>
  <si>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</si>
  <si>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</si>
  <si>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</si>
  <si>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</si>
  <si>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</si>
  <si>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</si>
  <si>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</si>
  <si>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</si>
  <si>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</si>
  <si>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</si>
  <si>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</si>
  <si>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</si>
  <si>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</si>
  <si>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</si>
  <si>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</si>
  <si>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</si>
  <si>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</si>
  <si>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</si>
  <si>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</si>
  <si>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</si>
  <si>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</si>
  <si>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</si>
  <si>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</si>
  <si>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</si>
  <si>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</si>
  <si>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</si>
  <si>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</si>
  <si>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</si>
  <si>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</si>
  <si>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</si>
  <si>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</si>
  <si>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</si>
  <si>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</si>
  <si>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</si>
  <si>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</si>
  <si>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</si>
  <si>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</si>
  <si>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</si>
  <si>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</si>
  <si>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</si>
  <si>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</si>
  <si>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</si>
  <si>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</si>
  <si>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</si>
  <si>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</si>
  <si>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</si>
  <si>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</si>
  <si>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</si>
  <si>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</si>
  <si>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</si>
  <si>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</si>
  <si>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</si>
  <si>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</si>
  <si>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</si>
  <si>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</si>
  <si>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</si>
  <si>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</si>
  <si>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</si>
  <si>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</si>
  <si>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</si>
  <si>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</si>
  <si>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</si>
  <si>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</si>
  <si>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</si>
  <si>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</si>
  <si>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</si>
  <si>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</si>
  <si>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UP.02.2.1.08.0074</t>
  </si>
  <si>
    <t>Prihvati i kreni!</t>
  </si>
  <si>
    <t>Zagrebačka, Sisačko-moslavačka, Karlovačka, Varaždinska, Međimurska, Grad Zagreb, Primorsko-goranska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</si>
  <si>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</si>
  <si>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</si>
  <si>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</si>
  <si>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</si>
  <si>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</si>
  <si>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</si>
  <si>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</si>
  <si>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</si>
  <si>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</si>
  <si>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</si>
  <si>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</si>
  <si>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</si>
  <si>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</si>
  <si>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</si>
  <si>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</si>
  <si>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</si>
  <si>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</si>
  <si>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</si>
  <si>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</si>
  <si>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</si>
  <si>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</si>
  <si>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</si>
  <si>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</si>
  <si>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</si>
  <si>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</si>
  <si>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</si>
  <si>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</si>
  <si>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</si>
  <si>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</si>
  <si>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</si>
  <si>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</si>
  <si>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</si>
  <si>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</si>
  <si>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</si>
  <si>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</si>
  <si>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</si>
  <si>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</si>
  <si>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</si>
  <si>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</si>
  <si>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</si>
  <si>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</si>
  <si>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</si>
  <si>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</si>
  <si>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</si>
  <si>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</si>
  <si>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</si>
  <si>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</si>
  <si>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</si>
  <si>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</si>
  <si>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</si>
  <si>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</si>
  <si>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</si>
  <si>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</si>
  <si>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</si>
  <si>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</si>
  <si>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</si>
  <si>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</si>
  <si>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</si>
  <si>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</si>
  <si>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</si>
  <si>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</si>
  <si>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</si>
  <si>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</si>
  <si>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</si>
  <si>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</si>
  <si>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</si>
  <si>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</si>
  <si>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</si>
  <si>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</si>
  <si>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</si>
  <si>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</si>
  <si>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</si>
  <si>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</si>
  <si>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</si>
  <si>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</si>
  <si>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</si>
  <si>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</si>
  <si>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</si>
  <si>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</si>
  <si>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</si>
  <si>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</si>
  <si>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</si>
  <si>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</si>
  <si>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</si>
  <si>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</si>
  <si>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</si>
  <si>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</si>
  <si>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</si>
  <si>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</si>
  <si>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</si>
  <si>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</si>
  <si>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</si>
  <si>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</si>
  <si>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</si>
  <si>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</si>
  <si>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</si>
  <si>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</si>
  <si>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</si>
  <si>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</si>
  <si>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</si>
  <si>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</si>
  <si>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</si>
  <si>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</si>
  <si>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</si>
  <si>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</si>
  <si>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</si>
  <si>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</si>
  <si>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</si>
  <si>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</si>
  <si>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</si>
  <si>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</si>
  <si>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</si>
  <si>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</si>
  <si>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</si>
  <si>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</si>
  <si>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</si>
  <si>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</si>
  <si>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</si>
  <si>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</si>
  <si>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</si>
  <si>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</si>
  <si>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</si>
  <si>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</si>
  <si>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</si>
  <si>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</si>
  <si>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</si>
  <si>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</si>
  <si>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</si>
  <si>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</si>
  <si>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</si>
  <si>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</si>
  <si>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</si>
  <si>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</si>
  <si>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</si>
  <si>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</si>
  <si>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</si>
  <si>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</si>
  <si>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</si>
  <si>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</si>
  <si>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</si>
  <si>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</si>
  <si>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</si>
  <si>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</si>
  <si>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</si>
  <si>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</si>
  <si>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</si>
  <si>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</si>
  <si>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</si>
  <si>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</si>
  <si>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</si>
  <si>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</si>
  <si>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</si>
  <si>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</si>
  <si>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</si>
  <si>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</si>
  <si>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</si>
  <si>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</si>
  <si>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</si>
  <si>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</si>
  <si>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</si>
  <si>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</si>
  <si>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</si>
  <si>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</si>
  <si>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</si>
  <si>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</si>
  <si>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</si>
  <si>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</si>
  <si>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</si>
  <si>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</si>
  <si>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</si>
  <si>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</si>
  <si>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</si>
  <si>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</si>
  <si>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</si>
  <si>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</si>
  <si>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</si>
  <si>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</si>
  <si>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</si>
  <si>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</si>
  <si>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</si>
  <si>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</si>
  <si>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</si>
  <si>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</si>
  <si>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</si>
  <si>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</si>
  <si>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</si>
  <si>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</si>
  <si>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</si>
  <si>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</si>
  <si>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</si>
  <si>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</si>
  <si>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</si>
  <si>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</si>
  <si>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</si>
  <si>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</si>
  <si>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</si>
  <si>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</si>
  <si>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</si>
  <si>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</si>
  <si>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</si>
  <si>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</si>
  <si>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</si>
  <si>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</si>
  <si>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</si>
  <si>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</si>
  <si>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</si>
  <si>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</si>
  <si>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</si>
  <si>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</si>
  <si>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</si>
  <si>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</si>
  <si>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</si>
  <si>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</si>
  <si>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</si>
  <si>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</si>
  <si>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</si>
  <si>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</si>
  <si>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</si>
  <si>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</si>
  <si>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</si>
  <si>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</si>
  <si>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</si>
  <si>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</si>
  <si>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</si>
  <si>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</si>
  <si>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</si>
  <si>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</si>
  <si>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</si>
  <si>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</si>
  <si>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</si>
  <si>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</si>
  <si>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</si>
  <si>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</si>
  <si>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</si>
  <si>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</si>
  <si>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</si>
  <si>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</si>
  <si>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</si>
  <si>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</si>
  <si>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</si>
  <si>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</si>
  <si>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</si>
  <si>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</si>
  <si>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</si>
  <si>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</si>
  <si>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</si>
  <si>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</si>
  <si>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</si>
  <si>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</si>
  <si>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</si>
  <si>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</si>
  <si>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</si>
  <si>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</si>
  <si>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</si>
  <si>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</si>
  <si>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</si>
  <si>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</si>
  <si>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</si>
  <si>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</si>
  <si>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</si>
  <si>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</si>
  <si>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</si>
  <si>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</si>
  <si>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</si>
  <si>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</si>
  <si>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</si>
  <si>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</si>
  <si>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</si>
  <si>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</si>
  <si>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</si>
  <si>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</si>
  <si>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</si>
  <si>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</si>
  <si>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</si>
  <si>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</si>
  <si>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</si>
  <si>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</si>
  <si>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</si>
  <si>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</si>
  <si>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</si>
  <si>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</si>
  <si>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</si>
  <si>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</si>
  <si>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</si>
  <si>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</si>
  <si>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</si>
  <si>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</si>
  <si>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</si>
  <si>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</si>
  <si>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</si>
  <si>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</si>
  <si>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</si>
  <si>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</si>
  <si>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</si>
  <si>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</si>
  <si>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</si>
  <si>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</si>
  <si>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</si>
  <si>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</si>
  <si>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</si>
  <si>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</si>
  <si>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</si>
  <si>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</si>
  <si>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</si>
  <si>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</si>
  <si>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</si>
  <si>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</si>
  <si>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</si>
  <si>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</si>
  <si>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</si>
  <si>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</si>
  <si>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</si>
  <si>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</si>
  <si>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</si>
  <si>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</si>
  <si>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</si>
  <si>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</si>
  <si>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</si>
  <si>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</si>
  <si>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</si>
  <si>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</si>
  <si>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</si>
  <si>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</si>
  <si>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</si>
  <si>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</si>
  <si>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</si>
  <si>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</si>
  <si>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</si>
  <si>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</si>
  <si>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</si>
  <si>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</si>
  <si>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</si>
  <si>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</si>
  <si>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</si>
  <si>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</si>
  <si>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</si>
  <si>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</si>
  <si>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</si>
  <si>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</si>
  <si>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</si>
  <si>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</si>
  <si>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</si>
  <si>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</si>
  <si>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</si>
  <si>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</si>
  <si>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</si>
  <si>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</si>
  <si>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</si>
  <si>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</si>
  <si>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</si>
  <si>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</si>
  <si>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</si>
  <si>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</si>
  <si>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</si>
  <si>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</si>
  <si>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</si>
  <si>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</si>
  <si>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</si>
  <si>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</si>
  <si>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</si>
  <si>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</si>
  <si>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</si>
  <si>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</si>
  <si>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</si>
  <si>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</si>
  <si>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</si>
  <si>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</si>
  <si>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</si>
  <si>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</si>
  <si>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</si>
  <si>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</si>
  <si>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</si>
  <si>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</si>
  <si>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</si>
  <si>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</si>
  <si>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</si>
  <si>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</si>
  <si>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</si>
  <si>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</si>
  <si>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</si>
  <si>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</si>
  <si>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</si>
  <si>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</si>
  <si>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</si>
  <si>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</si>
  <si>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</si>
  <si>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</si>
  <si>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</si>
  <si>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</si>
  <si>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</si>
  <si>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</si>
  <si>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</si>
  <si>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</si>
  <si>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</si>
  <si>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</si>
  <si>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</si>
  <si>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</si>
  <si>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</si>
  <si>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</si>
  <si>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</si>
  <si>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</si>
  <si>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</si>
  <si>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</si>
  <si>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</si>
  <si>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</si>
  <si>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</si>
  <si>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</si>
  <si>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</si>
  <si>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</si>
  <si>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</si>
  <si>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</si>
  <si>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</si>
  <si>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</si>
  <si>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</si>
  <si>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</si>
  <si>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</si>
  <si>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</si>
  <si>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</si>
  <si>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</si>
  <si>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</si>
  <si>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</si>
  <si>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</si>
  <si>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</si>
  <si>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</si>
  <si>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</si>
  <si>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</si>
  <si>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</si>
  <si>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</si>
  <si>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</si>
  <si>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</si>
  <si>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</si>
  <si>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</si>
  <si>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</si>
  <si>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</si>
  <si>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</si>
  <si>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</si>
  <si>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</si>
  <si>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</si>
  <si>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</si>
  <si>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</si>
  <si>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</si>
  <si>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</si>
  <si>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</si>
  <si>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</si>
  <si>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</si>
  <si>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</si>
  <si>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</si>
  <si>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</si>
  <si>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</si>
  <si>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</si>
  <si>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</si>
  <si>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</si>
  <si>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</si>
  <si>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</si>
  <si>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</si>
  <si>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</si>
  <si>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</si>
  <si>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</si>
  <si>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</si>
  <si>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</si>
  <si>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</si>
  <si>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</si>
  <si>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</si>
  <si>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</si>
  <si>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</si>
  <si>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</si>
  <si>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</si>
  <si>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</si>
  <si>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</si>
  <si>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</si>
  <si>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</si>
  <si>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</si>
  <si>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</si>
  <si>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</si>
  <si>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</si>
  <si>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</si>
  <si>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</si>
  <si>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</si>
  <si>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</si>
  <si>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</si>
  <si>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</si>
  <si>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</si>
  <si>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</si>
  <si>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</si>
  <si>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</si>
  <si>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</si>
  <si>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</si>
  <si>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</si>
  <si>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</si>
  <si>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</si>
  <si>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</si>
  <si>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</si>
  <si>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</si>
  <si>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</si>
  <si>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</si>
  <si>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</si>
  <si>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</si>
  <si>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</si>
  <si>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</si>
  <si>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</si>
  <si>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</si>
  <si>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</si>
  <si>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</si>
  <si>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</si>
  <si>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</si>
  <si>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</si>
  <si>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</si>
  <si>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</si>
  <si>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</si>
  <si>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</si>
  <si>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</si>
  <si>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</si>
  <si>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</si>
  <si>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</si>
  <si>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</si>
  <si>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</si>
  <si>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</si>
  <si>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</si>
  <si>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</si>
  <si>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</si>
  <si>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</si>
  <si>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</si>
  <si>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</si>
  <si>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</si>
  <si>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</si>
  <si>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</si>
  <si>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</si>
  <si>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</si>
  <si>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</si>
  <si>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</si>
  <si>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</si>
  <si>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</si>
  <si>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</si>
  <si>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</si>
  <si>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</si>
  <si>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</si>
  <si>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</si>
  <si>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</si>
  <si>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</si>
  <si>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</si>
  <si>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</si>
  <si>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</si>
  <si>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</si>
  <si>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</si>
  <si>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</si>
  <si>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</si>
  <si>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</si>
  <si>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</si>
  <si>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</si>
  <si>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</si>
  <si>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</si>
  <si>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</si>
  <si>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</si>
  <si>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</si>
  <si>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</si>
  <si>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</si>
  <si>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</si>
  <si>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</si>
  <si>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</si>
  <si>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</si>
  <si>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</si>
  <si>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</si>
  <si>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</si>
  <si>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</si>
  <si>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</si>
  <si>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</si>
  <si>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</si>
  <si>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</si>
  <si>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</si>
  <si>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</si>
  <si>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</si>
  <si>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</si>
  <si>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</si>
  <si>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</si>
  <si>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</si>
  <si>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</si>
  <si>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</si>
  <si>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</si>
  <si>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</si>
  <si>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</si>
  <si>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</si>
  <si>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</si>
  <si>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</si>
  <si>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</si>
  <si>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</si>
  <si>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</si>
  <si>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</si>
  <si>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</si>
  <si>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</si>
  <si>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</si>
  <si>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</si>
  <si>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</si>
  <si>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</si>
  <si>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</si>
  <si>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</si>
  <si>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</si>
  <si>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</si>
  <si>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</si>
  <si>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</si>
  <si>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</si>
  <si>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</si>
  <si>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</si>
  <si>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</si>
  <si>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</si>
  <si>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</si>
  <si>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</si>
  <si>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</si>
  <si>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</si>
  <si>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</si>
  <si>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</si>
  <si>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</si>
  <si>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</si>
  <si>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</si>
  <si>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</si>
  <si>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</si>
  <si>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</si>
  <si>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</si>
  <si>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</si>
  <si>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</si>
  <si>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</si>
  <si>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</si>
  <si>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</si>
  <si>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</si>
  <si>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</si>
  <si>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</si>
  <si>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</si>
  <si>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</si>
  <si>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</si>
  <si>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</si>
  <si>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</si>
  <si>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</si>
  <si>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</si>
  <si>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</si>
  <si>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</si>
  <si>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</si>
  <si>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</si>
  <si>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</si>
  <si>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</si>
  <si>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</si>
  <si>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</si>
  <si>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</si>
  <si>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</si>
  <si>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</si>
  <si>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</si>
  <si>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</si>
  <si>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</si>
  <si>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</si>
  <si>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</si>
  <si>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</si>
  <si>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</si>
  <si>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</si>
  <si>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</si>
  <si>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</si>
  <si>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</si>
  <si>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</si>
  <si>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</si>
  <si>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</si>
  <si>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</si>
  <si>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</si>
  <si>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</si>
  <si>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</si>
  <si>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</si>
  <si>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</si>
  <si>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</si>
  <si>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</si>
  <si>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</si>
  <si>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</si>
  <si>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</si>
  <si>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</si>
  <si>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</si>
  <si>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</si>
  <si>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</si>
  <si>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</si>
  <si>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</si>
  <si>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</si>
  <si>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</si>
  <si>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</si>
  <si>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</si>
  <si>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</si>
  <si>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</si>
  <si>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</si>
  <si>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</si>
  <si>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</si>
  <si>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</si>
  <si>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</si>
  <si>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</si>
  <si>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</si>
  <si>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</si>
  <si>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</si>
  <si>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</si>
  <si>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</si>
  <si>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</si>
  <si>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</si>
  <si>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</si>
  <si>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</si>
  <si>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</si>
  <si>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</si>
  <si>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</si>
  <si>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</si>
  <si>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</si>
  <si>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</si>
  <si>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</si>
  <si>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</si>
  <si>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</si>
  <si>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</si>
  <si>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</si>
  <si>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</si>
  <si>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</si>
  <si>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</si>
  <si>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</si>
  <si>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</si>
  <si>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</si>
  <si>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</si>
  <si>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</si>
  <si>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</si>
  <si>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</si>
  <si>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</si>
  <si>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</si>
  <si>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</si>
  <si>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</si>
  <si>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</si>
  <si>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</si>
  <si>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</si>
  <si>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</si>
  <si>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</si>
  <si>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</si>
  <si>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</si>
  <si>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</si>
  <si>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</si>
  <si>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</si>
  <si>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</si>
  <si>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</si>
  <si>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</si>
  <si>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</si>
  <si>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</si>
  <si>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</si>
  <si>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</si>
  <si>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</si>
  <si>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</si>
  <si>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</si>
  <si>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</si>
  <si>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</si>
  <si>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</si>
  <si>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</si>
  <si>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</si>
  <si>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</si>
  <si>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</si>
  <si>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</si>
  <si>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</si>
  <si>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</si>
  <si>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</si>
  <si>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</si>
  <si>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</si>
  <si>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</si>
  <si>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</si>
  <si>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</si>
  <si>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</si>
  <si>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</si>
  <si>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</si>
  <si>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</si>
  <si>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</si>
  <si>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</si>
  <si>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</si>
  <si>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</si>
  <si>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</si>
  <si>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</si>
  <si>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</si>
  <si>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</si>
  <si>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</si>
  <si>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</si>
  <si>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</si>
  <si>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</si>
  <si>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</si>
  <si>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</si>
  <si>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</si>
  <si>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</si>
  <si>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</si>
  <si>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</si>
  <si>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</si>
  <si>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</si>
  <si>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</si>
  <si>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</si>
  <si>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</si>
  <si>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</si>
  <si>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</si>
  <si>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</si>
  <si>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</si>
  <si>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</si>
  <si>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</si>
  <si>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</si>
  <si>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</si>
  <si>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</si>
  <si>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</si>
  <si>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</si>
  <si>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</si>
  <si>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</si>
  <si>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</si>
  <si>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</si>
  <si>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</si>
  <si>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</si>
  <si>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</si>
  <si>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</si>
  <si>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</si>
  <si>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</si>
  <si>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</si>
  <si>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</si>
  <si>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</si>
  <si>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</si>
  <si>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</si>
  <si>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</si>
  <si>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</si>
  <si>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</si>
  <si>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</si>
  <si>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</si>
  <si>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</si>
  <si>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</si>
  <si>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</si>
  <si>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</si>
  <si>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</si>
  <si>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</si>
  <si>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</si>
  <si>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</si>
  <si>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</si>
  <si>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</si>
  <si>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</si>
  <si>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</si>
  <si>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</si>
  <si>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</si>
  <si>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</si>
  <si>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</si>
  <si>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</si>
  <si>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</si>
  <si>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</si>
  <si>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</si>
  <si>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</si>
  <si>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</si>
  <si>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</si>
  <si>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</si>
  <si>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</si>
  <si>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</si>
  <si>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</si>
  <si>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</si>
  <si>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</si>
  <si>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</si>
  <si>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</si>
  <si>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</si>
  <si>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</si>
  <si>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</si>
  <si>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</si>
  <si>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</si>
  <si>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</si>
  <si>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</si>
  <si>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</si>
  <si>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</si>
  <si>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</si>
  <si>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</si>
  <si>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</si>
  <si>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</si>
  <si>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</si>
  <si>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</si>
  <si>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</si>
  <si>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</si>
  <si>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</si>
  <si>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</si>
  <si>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</si>
  <si>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</si>
  <si>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</si>
  <si>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</si>
  <si>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</si>
  <si>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</si>
  <si>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</si>
  <si>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</si>
  <si>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</si>
  <si>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</si>
  <si>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</si>
  <si>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</si>
  <si>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</si>
  <si>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</si>
  <si>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</si>
  <si>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</si>
  <si>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</si>
  <si>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</si>
  <si>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</si>
  <si>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</si>
  <si>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</si>
  <si>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</si>
  <si>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</si>
  <si>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</si>
  <si>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</si>
  <si>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</si>
  <si>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</si>
  <si>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</si>
  <si>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</si>
  <si>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</si>
  <si>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</si>
  <si>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</si>
  <si>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</si>
  <si>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</si>
  <si>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</si>
  <si>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</si>
  <si>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</si>
  <si>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</si>
  <si>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</si>
  <si>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</si>
  <si>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</si>
  <si>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</si>
  <si>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</si>
  <si>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</si>
  <si>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</si>
  <si>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</si>
  <si>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</si>
  <si>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</si>
  <si>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</si>
  <si>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</si>
  <si>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</si>
  <si>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</si>
  <si>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</si>
  <si>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</si>
  <si>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</si>
  <si>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</si>
  <si>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</si>
  <si>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</si>
  <si>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</si>
  <si>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</si>
  <si>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</si>
  <si>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</si>
  <si>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</si>
  <si>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</si>
  <si>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</si>
  <si>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</si>
  <si>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</si>
  <si>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</si>
  <si>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</si>
  <si>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</si>
  <si>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</si>
  <si>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</si>
  <si>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</si>
  <si>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</si>
  <si>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</si>
  <si>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</si>
  <si>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</si>
  <si>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</si>
  <si>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</si>
  <si>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</si>
  <si>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</si>
  <si>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</si>
  <si>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</si>
  <si>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</si>
  <si>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</si>
  <si>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</si>
  <si>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</si>
  <si>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</si>
  <si>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</si>
  <si>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</si>
  <si>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</si>
  <si>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</si>
  <si>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</si>
  <si>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</si>
  <si>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</si>
  <si>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</si>
  <si>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</si>
  <si>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</si>
  <si>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</si>
  <si>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</si>
  <si>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</si>
  <si>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</si>
  <si>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</si>
  <si>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</si>
  <si>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</si>
  <si>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</si>
  <si>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</si>
  <si>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</si>
  <si>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</si>
  <si>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</si>
  <si>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</si>
  <si>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</si>
  <si>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</si>
  <si>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</si>
  <si>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</si>
  <si>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</si>
  <si>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</si>
  <si>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</si>
  <si>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</si>
  <si>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</si>
  <si>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</si>
  <si>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</si>
  <si>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</si>
  <si>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</si>
  <si>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</si>
  <si>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</si>
  <si>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</si>
  <si>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</si>
  <si>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</si>
  <si>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</si>
  <si>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</si>
  <si>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</si>
  <si>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</si>
  <si>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</si>
  <si>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</si>
  <si>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</si>
  <si>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</si>
  <si>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</si>
  <si>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</si>
  <si>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</si>
  <si>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</si>
  <si>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</si>
  <si>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</si>
  <si>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</si>
  <si>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</si>
  <si>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</si>
  <si>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</si>
  <si>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</si>
  <si>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</si>
  <si>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</si>
  <si>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</si>
  <si>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</si>
  <si>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</si>
  <si>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</si>
  <si>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</si>
  <si>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</si>
  <si>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</si>
  <si>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</si>
  <si>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</si>
  <si>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</si>
  <si>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</si>
  <si>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</si>
  <si>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</si>
  <si>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</si>
  <si>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</si>
  <si>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</si>
  <si>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</si>
  <si>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</si>
  <si>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</si>
  <si>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</si>
  <si>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</si>
  <si>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</si>
  <si>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</si>
  <si>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</si>
  <si>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</si>
  <si>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</si>
  <si>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</si>
  <si>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</si>
  <si>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</si>
  <si>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</si>
  <si>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</si>
  <si>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</si>
  <si>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</si>
  <si>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</si>
  <si>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</si>
  <si>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</si>
  <si>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</si>
  <si>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</si>
  <si>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</si>
  <si>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</si>
  <si>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</si>
  <si>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</si>
  <si>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</si>
  <si>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</si>
  <si>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</si>
  <si>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</si>
  <si>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</si>
  <si>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</si>
  <si>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</si>
  <si>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</si>
  <si>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</si>
  <si>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</si>
  <si>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</si>
  <si>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</si>
  <si>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</si>
  <si>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</si>
  <si>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</si>
  <si>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</si>
  <si>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</si>
  <si>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</si>
  <si>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</si>
  <si>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</si>
  <si>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</si>
  <si>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</si>
  <si>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</si>
  <si>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</si>
  <si>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</si>
  <si>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</si>
  <si>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</si>
  <si>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</si>
  <si>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</si>
  <si>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</si>
  <si>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</si>
  <si>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</si>
  <si>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</si>
  <si>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</si>
  <si>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</si>
  <si>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</si>
  <si>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</si>
  <si>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</si>
  <si>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</si>
  <si>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</si>
  <si>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</si>
  <si>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</si>
  <si>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</si>
  <si>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</si>
  <si>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</si>
  <si>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</si>
  <si>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</si>
  <si>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</si>
  <si>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</si>
  <si>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</si>
  <si>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</si>
  <si>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</si>
  <si>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</si>
  <si>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</si>
  <si>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</si>
  <si>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</si>
  <si>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</si>
  <si>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</si>
  <si>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</si>
  <si>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</si>
  <si>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</si>
  <si>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</si>
  <si>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</si>
  <si>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</si>
  <si>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</si>
  <si>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</si>
  <si>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</si>
  <si>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</si>
  <si>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</si>
  <si>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</si>
  <si>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</si>
  <si>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</si>
  <si>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</si>
  <si>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</si>
  <si>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</si>
  <si>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</si>
  <si>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</si>
  <si>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</si>
  <si>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</si>
  <si>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</si>
  <si>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</si>
  <si>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</si>
  <si>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</si>
  <si>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</si>
  <si>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</si>
  <si>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</si>
  <si>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</si>
  <si>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</si>
  <si>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</si>
  <si>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</si>
  <si>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</si>
  <si>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</si>
  <si>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</si>
  <si>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</si>
  <si>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</si>
  <si>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</si>
  <si>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</si>
  <si>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</si>
  <si>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</si>
  <si>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</si>
  <si>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</si>
  <si>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</si>
  <si>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</si>
  <si>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</si>
  <si>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</si>
  <si>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</si>
  <si>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</si>
  <si>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</si>
  <si>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</si>
  <si>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</si>
  <si>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</si>
  <si>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</si>
  <si>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</si>
  <si>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</si>
  <si>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</si>
  <si>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</si>
  <si>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</si>
  <si>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</si>
  <si>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</si>
  <si>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</si>
  <si>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</si>
  <si>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</si>
  <si>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</si>
  <si>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</si>
  <si>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</si>
  <si>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</si>
  <si>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</si>
  <si>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</si>
  <si>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</si>
  <si>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</si>
  <si>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</si>
  <si>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</si>
  <si>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</si>
  <si>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</si>
  <si>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</si>
  <si>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</si>
  <si>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</si>
  <si>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</si>
  <si>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</si>
  <si>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</si>
  <si>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</si>
  <si>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</si>
  <si>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</si>
  <si>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</si>
  <si>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</si>
  <si>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</si>
  <si>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</si>
  <si>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</si>
  <si>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</si>
  <si>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</si>
  <si>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</si>
  <si>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</si>
  <si>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</si>
  <si>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</si>
  <si>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</si>
  <si>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</si>
  <si>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</si>
  <si>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</si>
  <si>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</si>
  <si>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</si>
  <si>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</si>
  <si>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</si>
  <si>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</si>
  <si>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</si>
  <si>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</si>
  <si>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</si>
  <si>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</si>
  <si>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</si>
  <si>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</si>
  <si>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</si>
  <si>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</si>
  <si>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</si>
  <si>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</si>
  <si>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</si>
  <si>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</si>
  <si>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</si>
  <si>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</si>
  <si>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</si>
  <si>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</si>
  <si>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</si>
  <si>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</si>
  <si>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</si>
  <si>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</si>
  <si>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</si>
  <si>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</si>
  <si>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</si>
  <si>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</si>
  <si>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</si>
  <si>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</si>
  <si>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</si>
  <si>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</si>
  <si>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</si>
  <si>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</si>
  <si>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</si>
  <si>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</si>
  <si>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</si>
  <si>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</si>
  <si>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</si>
  <si>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</si>
  <si>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</si>
  <si>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</si>
  <si>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</si>
  <si>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</si>
  <si>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</si>
  <si>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</si>
  <si>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</si>
  <si>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</si>
  <si>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</si>
  <si>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</si>
  <si>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</si>
  <si>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</si>
  <si>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</si>
  <si>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</si>
  <si>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</si>
  <si>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</si>
  <si>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</si>
  <si>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</si>
  <si>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</si>
  <si>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</si>
  <si>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</si>
  <si>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</si>
  <si>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</si>
  <si>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</si>
  <si>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</si>
  <si>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</si>
  <si>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</si>
  <si>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</si>
  <si>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</si>
  <si>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</si>
  <si>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</si>
  <si>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</si>
  <si>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</si>
  <si>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</si>
  <si>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</si>
  <si>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</si>
  <si>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</si>
  <si>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</si>
  <si>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</si>
  <si>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</si>
  <si>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</si>
  <si>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</si>
  <si>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</si>
  <si>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</si>
  <si>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</si>
  <si>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</si>
  <si>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</si>
  <si>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</si>
  <si>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</si>
  <si>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</si>
  <si>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</si>
  <si>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</si>
  <si>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</si>
  <si>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</si>
  <si>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</si>
  <si>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</si>
  <si>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</si>
  <si>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</si>
  <si>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</si>
  <si>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</si>
  <si>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</si>
  <si>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</si>
  <si>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</si>
  <si>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</si>
  <si>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</si>
  <si>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</si>
  <si>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</si>
  <si>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</si>
  <si>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</si>
  <si>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</si>
  <si>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</si>
  <si>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</si>
  <si>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</si>
  <si>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</si>
  <si>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</si>
  <si>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</si>
  <si>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</si>
  <si>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</si>
  <si>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</si>
  <si>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</si>
  <si>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</si>
  <si>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</si>
  <si>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</si>
  <si>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</si>
  <si>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</si>
  <si>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</si>
  <si>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</si>
  <si>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</si>
  <si>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</si>
  <si>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</si>
  <si>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</si>
  <si>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</si>
  <si>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</si>
  <si>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</si>
  <si>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</si>
  <si>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</si>
  <si>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</si>
  <si>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</si>
  <si>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</si>
  <si>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</si>
  <si>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</si>
  <si>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</si>
  <si>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</si>
  <si>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</si>
  <si>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</si>
  <si>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</si>
  <si>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</si>
  <si>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</si>
  <si>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</si>
  <si>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</si>
  <si>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</si>
  <si>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</si>
  <si>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</si>
  <si>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</si>
  <si>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</si>
  <si>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</si>
  <si>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</si>
  <si>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</si>
  <si>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</si>
  <si>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</si>
  <si>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</si>
  <si>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</si>
  <si>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</si>
  <si>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</si>
  <si>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</si>
  <si>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</si>
  <si>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</si>
  <si>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</si>
  <si>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</si>
  <si>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</si>
  <si>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</si>
  <si>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</si>
  <si>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</si>
  <si>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</si>
  <si>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</si>
  <si>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</si>
  <si>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</si>
  <si>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</si>
  <si>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</si>
  <si>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</si>
  <si>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</si>
  <si>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</si>
  <si>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</si>
  <si>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</si>
  <si>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</si>
  <si>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</si>
  <si>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</si>
  <si>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</si>
  <si>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</si>
  <si>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</si>
  <si>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</si>
  <si>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</si>
  <si>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</si>
  <si>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</si>
  <si>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</si>
  <si>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</si>
  <si>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</si>
  <si>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</si>
  <si>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</si>
  <si>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</si>
  <si>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</si>
  <si>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</si>
  <si>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</si>
  <si>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</si>
  <si>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</si>
  <si>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</si>
  <si>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</si>
  <si>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</si>
  <si>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</si>
  <si>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</si>
  <si>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</si>
  <si>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</si>
  <si>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</si>
  <si>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</si>
  <si>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</si>
  <si>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</si>
  <si>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</si>
  <si>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</si>
  <si>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</si>
  <si>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</si>
  <si>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</si>
  <si>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</si>
  <si>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</si>
  <si>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</si>
  <si>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</si>
  <si>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</si>
  <si>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</si>
  <si>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</si>
  <si>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</si>
  <si>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</si>
  <si>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</si>
  <si>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</si>
  <si>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</si>
  <si>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</si>
  <si>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</si>
  <si>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</si>
  <si>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</si>
  <si>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</si>
  <si>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</si>
  <si>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</si>
  <si>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</si>
  <si>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</si>
  <si>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</si>
  <si>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</si>
  <si>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</si>
  <si>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</si>
  <si>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</si>
  <si>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</si>
  <si>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</si>
  <si>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</si>
  <si>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</si>
  <si>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</si>
  <si>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</si>
  <si>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</si>
  <si>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</si>
  <si>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</si>
  <si>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</si>
  <si>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</si>
  <si>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</si>
  <si>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</si>
  <si>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</si>
  <si>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</si>
  <si>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</si>
  <si>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</si>
  <si>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</si>
  <si>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</si>
  <si>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</si>
  <si>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</si>
  <si>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</si>
  <si>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</si>
  <si>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</si>
  <si>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</si>
  <si>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</si>
  <si>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</si>
  <si>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</si>
  <si>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</si>
  <si>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</si>
  <si>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</si>
  <si>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</si>
  <si>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</si>
  <si>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</si>
  <si>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</si>
  <si>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</si>
  <si>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</si>
  <si>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</si>
  <si>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</si>
  <si>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</si>
  <si>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</si>
  <si>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</si>
  <si>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</si>
  <si>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</si>
  <si>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</si>
  <si>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</si>
  <si>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</si>
  <si>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</si>
  <si>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</si>
  <si>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</si>
  <si>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</si>
  <si>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</si>
  <si>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</si>
  <si>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</si>
  <si>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</si>
  <si>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</si>
  <si>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</si>
  <si>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</si>
  <si>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</si>
  <si>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</si>
  <si>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</si>
  <si>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</si>
  <si>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</si>
  <si>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</si>
  <si>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</si>
  <si>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</si>
  <si>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</si>
  <si>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</si>
  <si>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</si>
  <si>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</si>
  <si>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</si>
  <si>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</si>
  <si>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</si>
  <si>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</si>
  <si>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</si>
  <si>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</si>
  <si>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</si>
  <si>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</si>
  <si>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</si>
  <si>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</si>
  <si>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</si>
  <si>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</si>
  <si>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</si>
  <si>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</si>
  <si>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</si>
  <si>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</si>
  <si>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</si>
  <si>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</si>
  <si>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</si>
  <si>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</si>
  <si>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</si>
  <si>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</si>
  <si>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</si>
  <si>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</si>
  <si>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</si>
  <si>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</si>
  <si>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</si>
  <si>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</si>
  <si>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</si>
  <si>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</si>
  <si>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</si>
  <si>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</si>
  <si>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</si>
  <si>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</si>
  <si>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</si>
  <si>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</si>
  <si>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</si>
  <si>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</si>
  <si>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</si>
  <si>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</si>
  <si>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</si>
  <si>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</si>
  <si>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</si>
  <si>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</si>
  <si>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</si>
  <si>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</si>
  <si>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</si>
  <si>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</si>
  <si>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</si>
  <si>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</si>
  <si>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</si>
  <si>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</si>
  <si>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</si>
  <si>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</si>
  <si>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</si>
  <si>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</si>
  <si>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</si>
  <si>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</si>
  <si>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</si>
  <si>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</si>
  <si>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</si>
  <si>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</si>
  <si>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</si>
  <si>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</si>
  <si>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</si>
  <si>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</si>
  <si>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</si>
  <si>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</si>
  <si>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</si>
  <si>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</si>
  <si>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</si>
  <si>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</si>
  <si>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</si>
  <si>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</si>
  <si>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</si>
  <si>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</si>
  <si>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</si>
  <si>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</si>
  <si>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</si>
  <si>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</si>
  <si>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</si>
  <si>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</si>
  <si>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</si>
  <si>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</si>
  <si>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</si>
  <si>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</si>
  <si>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</si>
  <si>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</si>
  <si>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</si>
  <si>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</si>
  <si>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</si>
  <si>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</si>
  <si>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</si>
  <si>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</si>
  <si>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</si>
  <si>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</si>
  <si>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</si>
  <si>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</si>
  <si>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</si>
  <si>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</si>
  <si>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</si>
  <si>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</si>
  <si>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</si>
  <si>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</si>
  <si>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</si>
  <si>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</si>
  <si>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</si>
  <si>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</si>
  <si>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</si>
  <si>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</si>
  <si>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</si>
  <si>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</si>
  <si>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</si>
  <si>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</si>
  <si>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</si>
  <si>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</si>
  <si>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</si>
  <si>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</si>
  <si>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</si>
  <si>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</si>
  <si>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</si>
  <si>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</si>
  <si>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</si>
  <si>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</si>
  <si>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</si>
  <si>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</si>
  <si>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</si>
  <si>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</si>
  <si>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</si>
  <si>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</si>
  <si>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</si>
  <si>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</si>
  <si>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</si>
  <si>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</si>
  <si>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</si>
  <si>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</si>
  <si>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</si>
  <si>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</si>
  <si>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</si>
  <si>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</si>
  <si>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</si>
  <si>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</si>
  <si>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</si>
  <si>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</si>
  <si>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</si>
  <si>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</si>
  <si>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</si>
  <si>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</si>
  <si>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</si>
  <si>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</si>
  <si>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</si>
  <si>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</si>
  <si>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</si>
  <si>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</si>
  <si>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</si>
  <si>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</si>
  <si>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</si>
  <si>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</si>
  <si>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</si>
  <si>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</si>
  <si>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</si>
  <si>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</si>
  <si>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</si>
  <si>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</si>
  <si>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</si>
  <si>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</si>
  <si>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</si>
  <si>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</si>
  <si>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</si>
  <si>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</si>
  <si>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</si>
  <si>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</si>
  <si>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</si>
  <si>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</si>
  <si>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</si>
  <si>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</si>
  <si>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</si>
  <si>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</si>
  <si>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</si>
  <si>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</si>
  <si>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</si>
  <si>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</si>
  <si>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</si>
  <si>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</si>
  <si>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</si>
  <si>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</si>
  <si>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</si>
  <si>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</si>
  <si>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</si>
  <si>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</si>
  <si>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</si>
  <si>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</si>
  <si>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</si>
  <si>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</si>
  <si>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</si>
  <si>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</si>
  <si>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</si>
  <si>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</si>
  <si>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</si>
  <si>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</si>
  <si>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</si>
  <si>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</si>
  <si>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</si>
  <si>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</si>
  <si>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</si>
  <si>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</si>
  <si>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</si>
  <si>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</si>
  <si>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</si>
  <si>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</si>
  <si>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</si>
  <si>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</si>
  <si>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</si>
  <si>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</si>
  <si>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</si>
  <si>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</si>
  <si>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</si>
  <si>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</si>
  <si>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</si>
  <si>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</si>
  <si>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</si>
  <si>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</si>
  <si>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</si>
  <si>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</si>
  <si>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</si>
  <si>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</si>
  <si>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</si>
  <si>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</si>
  <si>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</si>
  <si>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</si>
  <si>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</si>
  <si>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</si>
  <si>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</si>
  <si>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</si>
  <si>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</si>
  <si>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</si>
  <si>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</si>
  <si>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</si>
  <si>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</si>
  <si>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</si>
  <si>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</si>
  <si>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</si>
  <si>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</si>
  <si>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</si>
  <si>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</si>
  <si>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</si>
  <si>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</si>
  <si>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</si>
  <si>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</si>
  <si>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</si>
  <si>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</si>
  <si>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</si>
  <si>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</si>
  <si>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</si>
  <si>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</si>
  <si>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</si>
  <si>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</si>
  <si>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</si>
  <si>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</si>
  <si>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</si>
  <si>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</si>
  <si>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</si>
  <si>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</si>
  <si>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</si>
  <si>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</si>
  <si>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</si>
  <si>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</si>
  <si>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</si>
  <si>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</si>
  <si>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</si>
  <si>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</si>
  <si>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</si>
  <si>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</si>
  <si>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</si>
  <si>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</si>
  <si>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</si>
  <si>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</si>
  <si>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</si>
  <si>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</si>
  <si>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</si>
  <si>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</si>
  <si>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</si>
  <si>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</si>
  <si>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</si>
  <si>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</si>
  <si>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</si>
  <si>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</si>
  <si>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</si>
  <si>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</si>
  <si>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</si>
  <si>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</si>
  <si>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</si>
  <si>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</si>
  <si>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</si>
  <si>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</si>
  <si>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</si>
  <si>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</si>
  <si>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</si>
  <si>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</si>
  <si>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</si>
  <si>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</si>
  <si>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</si>
  <si>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</si>
  <si>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</si>
  <si>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</si>
  <si>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</si>
  <si>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</si>
  <si>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</si>
  <si>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</si>
  <si>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</si>
  <si>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</si>
  <si>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</si>
  <si>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</si>
  <si>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</si>
  <si>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</si>
  <si>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</si>
  <si>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</si>
  <si>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</si>
  <si>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</si>
  <si>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</si>
  <si>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</si>
  <si>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</si>
  <si>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</si>
  <si>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</si>
  <si>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</si>
  <si>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</si>
  <si>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</si>
  <si>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</si>
  <si>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</si>
  <si>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</si>
  <si>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</si>
  <si>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</si>
  <si>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</si>
  <si>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</si>
  <si>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</si>
  <si>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</si>
  <si>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</si>
  <si>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</si>
  <si>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</si>
  <si>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</si>
  <si>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</si>
  <si>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</si>
  <si>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</si>
  <si>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</si>
  <si>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</si>
  <si>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</si>
  <si>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</si>
  <si>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</si>
  <si>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</si>
  <si>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</si>
  <si>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</si>
  <si>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</si>
  <si>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</si>
  <si>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</si>
  <si>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</si>
  <si>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</si>
  <si>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</si>
  <si>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</si>
  <si>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</si>
  <si>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</si>
  <si>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</si>
  <si>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</si>
  <si>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</si>
  <si>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</si>
  <si>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</si>
  <si>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</si>
  <si>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</si>
  <si>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</si>
  <si>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</si>
  <si>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</si>
  <si>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</si>
  <si>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</si>
  <si>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</si>
  <si>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</si>
  <si>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</si>
  <si>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</si>
  <si>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</si>
  <si>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</si>
  <si>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</si>
  <si>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</si>
  <si>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</si>
  <si>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</si>
  <si>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</si>
  <si>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</si>
  <si>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</si>
  <si>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</si>
  <si>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</si>
  <si>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</si>
  <si>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</si>
  <si>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</si>
  <si>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</si>
  <si>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</si>
  <si>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</si>
  <si>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</si>
  <si>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</si>
  <si>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</si>
  <si>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</si>
  <si>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</si>
  <si>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</si>
  <si>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</si>
  <si>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</si>
  <si>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</si>
  <si>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</si>
  <si>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</si>
  <si>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</si>
  <si>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</si>
  <si>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</si>
  <si>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</si>
  <si>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</si>
  <si>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</si>
  <si>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</si>
  <si>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</si>
  <si>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</si>
  <si>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</si>
  <si>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</si>
  <si>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</si>
  <si>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</si>
  <si>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</si>
  <si>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</si>
  <si>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</si>
  <si>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</si>
  <si>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</si>
  <si>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</si>
  <si>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</si>
  <si>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</si>
  <si>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</si>
  <si>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</si>
  <si>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</si>
  <si>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</si>
  <si>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</si>
  <si>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</si>
  <si>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</si>
  <si>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</si>
  <si>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</si>
  <si>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</si>
  <si>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</si>
  <si>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</si>
  <si>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</si>
  <si>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</si>
  <si>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</si>
  <si>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</si>
  <si>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</si>
  <si>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</si>
  <si>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</si>
  <si>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</si>
  <si>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</si>
  <si>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</si>
  <si>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</si>
  <si>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</si>
  <si>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</si>
  <si>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</si>
  <si>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</si>
  <si>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</si>
  <si>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</si>
  <si>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</si>
  <si>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</si>
  <si>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</si>
  <si>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</si>
  <si>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</si>
  <si>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</si>
  <si>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</si>
  <si>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</si>
  <si>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</si>
  <si>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</si>
  <si>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</si>
  <si>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</si>
  <si>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</si>
  <si>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</si>
  <si>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</si>
  <si>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</si>
  <si>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</si>
  <si>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</si>
  <si>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</si>
  <si>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</si>
  <si>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</si>
  <si>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</si>
  <si>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</si>
  <si>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</si>
  <si>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</si>
  <si>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</si>
  <si>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</si>
  <si>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</si>
  <si>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</si>
  <si>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</si>
  <si>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</si>
  <si>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</si>
  <si>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</si>
  <si>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</si>
  <si>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</si>
  <si>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</si>
  <si>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</si>
  <si>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</si>
  <si>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</si>
  <si>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</si>
  <si>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</si>
  <si>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</si>
  <si>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</si>
  <si>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</si>
  <si>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</si>
  <si>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</si>
  <si>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</si>
  <si>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</si>
  <si>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</si>
  <si>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</si>
  <si>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</si>
  <si>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</si>
  <si>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</si>
  <si>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</si>
  <si>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</si>
  <si>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</si>
  <si>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</si>
  <si>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</si>
  <si>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</si>
  <si>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</si>
  <si>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</si>
  <si>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</si>
  <si>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</si>
  <si>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</si>
  <si>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</si>
  <si>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</si>
  <si>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</si>
  <si>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</si>
  <si>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</si>
  <si>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</si>
  <si>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</si>
  <si>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</si>
  <si>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</si>
  <si>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</si>
  <si>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</si>
  <si>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</si>
  <si>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</si>
  <si>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</si>
  <si>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</si>
  <si>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</si>
  <si>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</si>
  <si>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</si>
  <si>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</si>
  <si>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</si>
  <si>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</si>
  <si>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</si>
  <si>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</si>
  <si>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</si>
  <si>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</si>
  <si>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</si>
  <si>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</si>
  <si>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</si>
  <si>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</si>
  <si>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</si>
  <si>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</si>
  <si>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</si>
  <si>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</si>
  <si>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</si>
  <si>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</si>
  <si>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</si>
  <si>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</si>
  <si>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</si>
  <si>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</si>
  <si>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</si>
  <si>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</si>
  <si>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</si>
  <si>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</si>
  <si>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</si>
  <si>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</si>
  <si>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</si>
  <si>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</si>
  <si>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</si>
  <si>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</si>
  <si>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</si>
  <si>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</si>
  <si>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</si>
  <si>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</si>
  <si>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</si>
  <si>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</si>
  <si>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</si>
  <si>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</si>
  <si>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</si>
  <si>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</si>
  <si>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</si>
  <si>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</si>
  <si>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</si>
  <si>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</si>
  <si>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</si>
  <si>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</si>
  <si>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</si>
  <si>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</si>
  <si>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</si>
  <si>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</si>
  <si>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</si>
  <si>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</si>
  <si>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</si>
  <si>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</si>
  <si>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</si>
  <si>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</si>
  <si>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</si>
  <si>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</si>
  <si>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</si>
  <si>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</si>
  <si>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</si>
  <si>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</si>
  <si>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</si>
  <si>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</si>
  <si>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</si>
  <si>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</si>
  <si>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</si>
  <si>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</si>
  <si>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</si>
  <si>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</si>
  <si>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</si>
  <si>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</si>
  <si>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</si>
  <si>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</si>
  <si>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</si>
  <si>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</si>
  <si>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</si>
  <si>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</si>
  <si>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</si>
  <si>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</si>
  <si>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</si>
  <si>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</si>
  <si>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</si>
  <si>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</si>
  <si>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</si>
  <si>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</si>
  <si>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</si>
  <si>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</si>
  <si>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</si>
  <si>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</si>
  <si>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</si>
  <si>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</si>
  <si>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</si>
  <si>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</si>
  <si>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</si>
  <si>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</si>
  <si>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</si>
  <si>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</si>
  <si>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</si>
  <si>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</si>
  <si>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</si>
  <si>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</si>
  <si>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</si>
  <si>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</si>
  <si>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</si>
  <si>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</si>
  <si>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</si>
  <si>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</si>
  <si>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</si>
  <si>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</si>
  <si>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</si>
  <si>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</si>
  <si>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</si>
  <si>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</si>
  <si>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</si>
  <si>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</si>
  <si>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</si>
  <si>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</si>
  <si>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</si>
  <si>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</si>
  <si>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</si>
  <si>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</si>
  <si>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</si>
  <si>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</si>
  <si>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</si>
  <si>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</si>
  <si>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</si>
  <si>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</si>
  <si>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</si>
  <si>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</si>
  <si>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</si>
  <si>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</si>
  <si>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</si>
  <si>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</si>
  <si>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</si>
  <si>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</si>
  <si>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</si>
  <si>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</si>
  <si>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</si>
  <si>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</si>
  <si>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</si>
  <si>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</si>
  <si>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</si>
  <si>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</si>
  <si>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</si>
  <si>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</si>
  <si>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</si>
  <si>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</si>
  <si>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</si>
  <si>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</si>
  <si>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</si>
  <si>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</si>
  <si>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</si>
  <si>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</si>
  <si>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</si>
  <si>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</si>
  <si>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</si>
  <si>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</si>
  <si>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</si>
  <si>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</si>
  <si>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</si>
  <si>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</si>
  <si>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</si>
  <si>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</si>
  <si>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</si>
  <si>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</si>
  <si>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</si>
  <si>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</si>
  <si>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</si>
  <si>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</si>
  <si>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</si>
  <si>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</si>
  <si>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</si>
  <si>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</si>
  <si>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</si>
  <si>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</si>
  <si>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</si>
  <si>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</si>
  <si>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</si>
  <si>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</si>
  <si>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</si>
  <si>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</si>
  <si>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</si>
  <si>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</si>
  <si>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</si>
  <si>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</si>
  <si>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</si>
  <si>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</si>
  <si>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</si>
  <si>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</si>
  <si>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</si>
  <si>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</si>
  <si>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</si>
  <si>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</si>
  <si>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</si>
  <si>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</si>
  <si>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</si>
  <si>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</si>
  <si>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</si>
  <si>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</si>
  <si>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</si>
  <si>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</si>
  <si>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</si>
  <si>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</si>
  <si>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</si>
  <si>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</si>
  <si>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</si>
  <si>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</si>
  <si>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</si>
  <si>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</si>
  <si>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</si>
  <si>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</si>
  <si>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</si>
  <si>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</si>
  <si>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</si>
  <si>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</si>
  <si>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</si>
  <si>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</si>
  <si>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</si>
  <si>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</si>
  <si>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</si>
  <si>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</si>
  <si>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</si>
  <si>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</si>
  <si>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</si>
  <si>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</si>
  <si>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</si>
  <si>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</si>
  <si>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</si>
  <si>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</si>
  <si>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</si>
  <si>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</si>
  <si>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</si>
  <si>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</si>
  <si>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</si>
  <si>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</si>
  <si>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</si>
  <si>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</si>
  <si>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</si>
  <si>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</si>
  <si>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</si>
  <si>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</si>
  <si>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</si>
  <si>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</si>
  <si>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</si>
  <si>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</si>
  <si>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</si>
  <si>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</si>
  <si>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</si>
  <si>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</si>
  <si>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</si>
  <si>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</si>
  <si>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</si>
  <si>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</si>
  <si>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</si>
  <si>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</si>
  <si>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</si>
  <si>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</si>
  <si>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</si>
  <si>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</si>
  <si>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</si>
  <si>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</si>
  <si>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</si>
  <si>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</si>
  <si>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</si>
  <si>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</si>
  <si>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</si>
  <si>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</si>
  <si>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</si>
  <si>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</si>
  <si>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</si>
  <si>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</si>
  <si>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</si>
  <si>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</si>
  <si>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</si>
  <si>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</si>
  <si>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</si>
  <si>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</si>
  <si>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</si>
  <si>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</si>
  <si>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</si>
  <si>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</si>
  <si>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</si>
  <si>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</si>
  <si>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</si>
  <si>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</si>
  <si>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</si>
  <si>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</si>
  <si>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</si>
  <si>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</si>
  <si>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</si>
  <si>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</si>
  <si>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</si>
  <si>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</si>
  <si>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</si>
  <si>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</si>
  <si>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</si>
  <si>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</si>
  <si>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</si>
  <si>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</si>
  <si>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</si>
  <si>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</si>
  <si>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</si>
  <si>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</si>
  <si>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</si>
  <si>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</si>
  <si>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</si>
  <si>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</si>
  <si>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</si>
  <si>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</si>
  <si>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</si>
  <si>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</si>
  <si>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</si>
  <si>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</si>
  <si>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</si>
  <si>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</si>
  <si>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</si>
  <si>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</si>
  <si>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</si>
  <si>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</si>
  <si>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</si>
  <si>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</si>
  <si>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</si>
  <si>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</si>
  <si>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</si>
  <si>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</si>
  <si>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</si>
  <si>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</si>
  <si>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</si>
  <si>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</si>
  <si>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</si>
  <si>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</si>
  <si>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</si>
  <si>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</si>
  <si>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</si>
  <si>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</si>
  <si>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</si>
  <si>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</si>
  <si>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</si>
  <si>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</si>
  <si>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</si>
  <si>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</si>
  <si>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</si>
  <si>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</si>
  <si>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</si>
  <si>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</si>
  <si>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</si>
  <si>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</si>
  <si>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</si>
  <si>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</si>
  <si>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</si>
  <si>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</si>
  <si>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</si>
  <si>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</si>
  <si>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</si>
  <si>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</si>
  <si>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</si>
  <si>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</si>
  <si>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</si>
  <si>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</si>
  <si>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</si>
  <si>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</si>
  <si>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</si>
  <si>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</si>
  <si>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</si>
  <si>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</si>
  <si>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</si>
  <si>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</si>
  <si>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</si>
  <si>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</si>
  <si>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</si>
  <si>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</si>
  <si>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</si>
  <si>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</si>
  <si>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</si>
  <si>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</si>
  <si>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</si>
  <si>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</si>
  <si>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</si>
  <si>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</si>
  <si>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</si>
  <si>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</si>
  <si>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</si>
  <si>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</si>
  <si>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</si>
  <si>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</si>
  <si>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</si>
  <si>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</si>
  <si>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</si>
  <si>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</si>
  <si>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</si>
  <si>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</si>
  <si>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</si>
  <si>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</si>
  <si>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</si>
  <si>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</si>
  <si>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</si>
  <si>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</si>
  <si>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</si>
  <si>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</si>
  <si>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</si>
  <si>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</si>
  <si>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</si>
  <si>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</si>
  <si>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</si>
  <si>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</si>
  <si>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</si>
  <si>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</si>
  <si>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</si>
  <si>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</si>
  <si>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</si>
  <si>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</si>
  <si>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</si>
  <si>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</si>
  <si>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</si>
  <si>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</si>
  <si>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</si>
  <si>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</si>
  <si>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</si>
  <si>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</si>
  <si>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</si>
  <si>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</si>
  <si>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</si>
  <si>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</si>
  <si>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</si>
  <si>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</si>
  <si>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</si>
  <si>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</si>
  <si>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</si>
  <si>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</si>
  <si>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</si>
  <si>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</si>
  <si>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</si>
  <si>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</si>
  <si>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</si>
  <si>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</si>
  <si>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</si>
  <si>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</si>
  <si>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</si>
  <si>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</si>
  <si>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</si>
  <si>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</si>
  <si>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</si>
  <si>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</si>
  <si>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</si>
  <si>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</si>
  <si>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</si>
  <si>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</si>
  <si>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</si>
  <si>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</si>
  <si>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</si>
  <si>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</si>
  <si>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</si>
  <si>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</si>
  <si>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</si>
  <si>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</si>
  <si>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</si>
  <si>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</si>
  <si>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</si>
  <si>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</si>
  <si>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</si>
  <si>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</si>
  <si>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</si>
  <si>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</si>
  <si>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</si>
  <si>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</si>
  <si>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</si>
  <si>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</si>
  <si>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</si>
  <si>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</si>
  <si>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</si>
  <si>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</si>
  <si>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</si>
  <si>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</si>
  <si>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</si>
  <si>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</si>
  <si>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</si>
  <si>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</si>
  <si>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</si>
  <si>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</si>
  <si>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</si>
  <si>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</si>
  <si>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</si>
  <si>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</si>
  <si>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</si>
  <si>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</si>
  <si>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</si>
  <si>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</si>
  <si>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</si>
  <si>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</si>
  <si>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</si>
  <si>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</si>
  <si>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</si>
  <si>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</si>
  <si>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</si>
  <si>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</si>
  <si>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</si>
  <si>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</si>
  <si>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</si>
  <si>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</si>
  <si>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</si>
  <si>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</si>
  <si>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</si>
  <si>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</si>
  <si>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</si>
  <si>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</si>
  <si>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</si>
  <si>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</si>
  <si>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</si>
  <si>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</si>
  <si>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</si>
  <si>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</si>
  <si>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</si>
  <si>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</si>
  <si>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</si>
  <si>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</si>
  <si>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</si>
  <si>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</si>
  <si>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</si>
  <si>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</si>
  <si>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</si>
  <si>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</si>
  <si>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</si>
  <si>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</si>
  <si>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</si>
  <si>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</si>
  <si>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</si>
  <si>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</si>
  <si>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</si>
  <si>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</si>
  <si>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</si>
  <si>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</si>
  <si>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</si>
  <si>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</si>
  <si>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</si>
  <si>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</si>
  <si>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</si>
  <si>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</si>
  <si>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</si>
  <si>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</si>
  <si>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</si>
  <si>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</si>
  <si>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</si>
  <si>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</si>
  <si>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</si>
  <si>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</si>
  <si>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</si>
  <si>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</si>
  <si>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</si>
  <si>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</si>
  <si>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</si>
  <si>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</si>
  <si>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</si>
  <si>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</si>
  <si>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</si>
  <si>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</si>
  <si>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</si>
  <si>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</si>
  <si>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</si>
  <si>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</si>
  <si>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</si>
  <si>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</si>
  <si>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</si>
  <si>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</si>
  <si>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</si>
  <si>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</si>
  <si>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</si>
  <si>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</si>
  <si>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</si>
  <si>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</si>
  <si>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</si>
  <si>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</si>
  <si>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</si>
  <si>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</si>
  <si>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</si>
  <si>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</si>
  <si>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</si>
  <si>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</si>
  <si>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</si>
  <si>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</si>
  <si>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</si>
  <si>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</si>
  <si>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</si>
  <si>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</si>
  <si>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</si>
  <si>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</si>
  <si>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</si>
  <si>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</si>
  <si>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</si>
  <si>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</si>
  <si>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</si>
  <si>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</si>
  <si>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</si>
  <si>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</si>
  <si>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</si>
  <si>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</si>
  <si>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</si>
  <si>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</si>
  <si>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</si>
  <si>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</si>
  <si>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</si>
  <si>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</si>
  <si>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</si>
  <si>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</si>
  <si>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</si>
  <si>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</si>
  <si>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</si>
  <si>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</si>
  <si>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</si>
  <si>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</si>
  <si>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</si>
  <si>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</si>
  <si>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</si>
  <si>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</si>
  <si>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</si>
  <si>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</si>
  <si>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</si>
  <si>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</si>
  <si>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</si>
  <si>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</si>
  <si>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</si>
  <si>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</si>
  <si>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</si>
  <si>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</si>
  <si>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</si>
  <si>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</si>
  <si>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</si>
  <si>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</si>
  <si>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</si>
  <si>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</si>
  <si>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</si>
  <si>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</si>
  <si>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</si>
  <si>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</si>
  <si>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</si>
  <si>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</si>
  <si>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</si>
  <si>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</si>
  <si>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</si>
  <si>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</si>
  <si>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</si>
  <si>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</si>
  <si>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</si>
  <si>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</si>
  <si>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</si>
  <si>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</si>
  <si>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</si>
  <si>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</si>
  <si>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</si>
  <si>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</si>
  <si>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</si>
  <si>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</si>
  <si>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</si>
  <si>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</si>
  <si>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</si>
  <si>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</si>
  <si>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</si>
  <si>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</si>
  <si>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</si>
  <si>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</si>
  <si>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</si>
  <si>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</si>
  <si>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</si>
  <si>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</si>
  <si>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</si>
  <si>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</si>
  <si>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</si>
  <si>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</si>
  <si>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</si>
  <si>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</si>
  <si>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</si>
  <si>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</si>
  <si>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</si>
  <si>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</si>
  <si>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</si>
  <si>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</si>
  <si>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</si>
  <si>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</si>
  <si>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</si>
  <si>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</si>
  <si>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</si>
  <si>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</si>
  <si>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</si>
  <si>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</si>
  <si>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</si>
  <si>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</si>
  <si>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</si>
  <si>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</si>
  <si>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</si>
  <si>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</si>
  <si>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</si>
  <si>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</si>
  <si>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</si>
  <si>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</si>
  <si>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</si>
  <si>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</si>
  <si>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</si>
  <si>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</si>
  <si>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</si>
  <si>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</si>
  <si>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</si>
  <si>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</si>
  <si>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</si>
  <si>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</si>
  <si>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</si>
  <si>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</si>
  <si>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</si>
  <si>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</si>
  <si>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</si>
  <si>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</si>
  <si>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</si>
  <si>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</si>
  <si>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</si>
  <si>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</si>
  <si>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</si>
  <si>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</si>
  <si>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</si>
  <si>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</si>
  <si>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</si>
  <si>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</si>
  <si>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</si>
  <si>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</si>
  <si>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</si>
  <si>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</si>
  <si>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</si>
  <si>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</si>
  <si>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</si>
  <si>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</si>
  <si>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</si>
  <si>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</si>
  <si>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</si>
  <si>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</si>
  <si>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</si>
  <si>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</si>
  <si>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</si>
  <si>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</si>
  <si>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</si>
  <si>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</si>
  <si>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</si>
  <si>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</si>
  <si>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</si>
  <si>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</si>
  <si>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</si>
  <si>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</si>
  <si>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</si>
  <si>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</si>
  <si>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</si>
  <si>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</si>
  <si>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</si>
  <si>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</si>
  <si>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</si>
  <si>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</si>
  <si>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</si>
  <si>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</si>
  <si>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</si>
  <si>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</si>
  <si>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</si>
  <si>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</si>
  <si>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</si>
  <si>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</si>
  <si>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</si>
  <si>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</si>
  <si>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</si>
  <si>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</si>
  <si>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</si>
  <si>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</si>
  <si>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</si>
  <si>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</si>
  <si>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</si>
  <si>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</si>
  <si>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</si>
  <si>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</si>
  <si>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</si>
  <si>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</si>
  <si>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</si>
  <si>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</si>
  <si>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</si>
  <si>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</si>
  <si>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</si>
  <si>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</si>
  <si>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</si>
  <si>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</si>
  <si>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</si>
  <si>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</si>
  <si>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</si>
  <si>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</si>
  <si>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</si>
  <si>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</si>
  <si>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</si>
  <si>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</si>
  <si>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</si>
  <si>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</si>
  <si>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</si>
  <si>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</si>
  <si>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</si>
  <si>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</si>
  <si>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</si>
  <si>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</si>
  <si>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</si>
  <si>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</si>
  <si>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</si>
  <si>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</si>
  <si>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</si>
  <si>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</si>
  <si>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</si>
  <si>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</si>
  <si>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</si>
  <si>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</si>
  <si>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</si>
  <si>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</si>
  <si>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</si>
  <si>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</si>
  <si>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</si>
  <si>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</si>
  <si>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</si>
  <si>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</si>
  <si>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</si>
  <si>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</si>
  <si>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</si>
  <si>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</si>
  <si>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</si>
  <si>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</si>
  <si>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</si>
  <si>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</si>
  <si>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</si>
  <si>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</si>
  <si>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</si>
  <si>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</si>
  <si>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</si>
  <si>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</si>
  <si>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</si>
  <si>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</si>
  <si>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</si>
  <si>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</si>
  <si>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</si>
  <si>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</si>
  <si>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</si>
  <si>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</si>
  <si>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</si>
  <si>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</si>
  <si>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</si>
  <si>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</si>
  <si>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</si>
  <si>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</si>
  <si>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</si>
  <si>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</si>
  <si>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</si>
  <si>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</si>
  <si>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</si>
  <si>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</si>
  <si>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</si>
  <si>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</si>
  <si>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</si>
  <si>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</si>
  <si>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</si>
  <si>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</si>
  <si>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</si>
  <si>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</si>
  <si>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</si>
  <si>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</si>
  <si>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</si>
  <si>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</si>
  <si>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</si>
  <si>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</si>
  <si>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</si>
  <si>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</si>
  <si>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</si>
  <si>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</si>
  <si>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</si>
  <si>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</si>
  <si>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</si>
  <si>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</si>
  <si>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</si>
  <si>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</si>
  <si>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</si>
  <si>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</si>
  <si>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</si>
  <si>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</si>
  <si>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</si>
  <si>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</si>
  <si>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</si>
  <si>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</si>
  <si>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</si>
  <si>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</si>
  <si>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</si>
  <si>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</si>
  <si>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</si>
  <si>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</si>
  <si>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</si>
  <si>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</si>
  <si>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</si>
  <si>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</si>
  <si>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</si>
  <si>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</si>
  <si>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</si>
  <si>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</si>
  <si>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</si>
  <si>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</si>
  <si>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</si>
  <si>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</si>
  <si>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</si>
  <si>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</si>
  <si>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</si>
  <si>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</si>
  <si>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</si>
  <si>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</si>
  <si>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</si>
  <si>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</si>
  <si>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</si>
  <si>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</si>
  <si>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</si>
  <si>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</si>
  <si>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</si>
  <si>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</si>
  <si>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</si>
  <si>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</si>
  <si>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</si>
  <si>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</si>
  <si>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</si>
  <si>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</si>
  <si>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</si>
  <si>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</si>
  <si>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</si>
  <si>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</si>
  <si>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</si>
  <si>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</si>
  <si>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</si>
  <si>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</si>
  <si>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</si>
  <si>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</si>
  <si>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</si>
  <si>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</si>
  <si>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</si>
  <si>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</si>
  <si>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</si>
  <si>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</si>
  <si>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</si>
  <si>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</si>
  <si>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</si>
  <si>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</si>
  <si>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</si>
  <si>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</si>
  <si>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</si>
  <si>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</si>
  <si>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</si>
  <si>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</si>
  <si>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</si>
  <si>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</si>
  <si>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</si>
  <si>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</si>
  <si>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</si>
  <si>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</si>
  <si>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</si>
  <si>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</si>
  <si>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</si>
  <si>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</si>
  <si>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</si>
  <si>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</si>
  <si>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</si>
  <si>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</si>
  <si>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</si>
  <si>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</si>
  <si>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</si>
  <si>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</si>
  <si>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</si>
  <si>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</si>
  <si>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</si>
  <si>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</si>
  <si>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</si>
  <si>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</si>
  <si>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</si>
  <si>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</si>
  <si>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</si>
  <si>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</si>
  <si>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</si>
  <si>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</si>
  <si>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</si>
  <si>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</si>
  <si>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</si>
  <si>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</si>
  <si>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</si>
  <si>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</si>
  <si>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</si>
  <si>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</si>
  <si>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</si>
  <si>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</si>
  <si>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</si>
  <si>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</si>
  <si>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</si>
  <si>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</si>
  <si>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</si>
  <si>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</si>
  <si>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</si>
  <si>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</si>
  <si>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</si>
  <si>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</si>
  <si>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</si>
  <si>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</si>
  <si>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</si>
  <si>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</si>
  <si>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</si>
  <si>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</si>
  <si>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</si>
  <si>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</si>
  <si>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</si>
  <si>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</si>
  <si>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</si>
  <si>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</si>
  <si>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</si>
  <si>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</si>
  <si>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</si>
  <si>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</si>
  <si>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</si>
  <si>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</si>
  <si>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</si>
  <si>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</si>
  <si>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</si>
  <si>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</si>
  <si>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</si>
  <si>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</si>
  <si>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</si>
  <si>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</si>
  <si>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</si>
  <si>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</si>
  <si>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</si>
  <si>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</si>
  <si>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</si>
  <si>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</si>
  <si>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</si>
  <si>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</si>
  <si>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</si>
  <si>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</si>
  <si>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</si>
  <si>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</si>
  <si>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</si>
  <si>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</si>
  <si>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</si>
  <si>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</si>
  <si>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</si>
  <si>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</si>
  <si>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</si>
  <si>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</si>
  <si>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</si>
  <si>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9.v.1 - Povećanje broja i održivosti društvenih poduzeća i njihovih zaposlenika</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</si>
  <si>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</si>
  <si>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</si>
  <si>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</si>
  <si>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</si>
  <si>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</si>
  <si>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</si>
  <si>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</si>
  <si>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</si>
  <si>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</si>
  <si>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</si>
  <si>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</si>
  <si>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</si>
  <si>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</si>
  <si>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</si>
  <si>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</si>
  <si>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</si>
  <si>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</si>
  <si>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</si>
  <si>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</si>
  <si>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</si>
  <si>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</si>
  <si>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</si>
  <si>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</si>
  <si>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</si>
  <si>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</si>
  <si>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</si>
  <si>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</si>
  <si>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</si>
  <si>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</si>
  <si>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</si>
  <si>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</si>
  <si>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</si>
  <si>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</si>
  <si>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</si>
  <si>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</si>
  <si>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</si>
  <si>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</si>
  <si>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</si>
  <si>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</si>
  <si>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</si>
  <si>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</si>
  <si>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</si>
  <si>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</si>
  <si>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</si>
  <si>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</si>
  <si>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</si>
  <si>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</si>
  <si>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</si>
  <si>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</si>
  <si>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</si>
  <si>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</si>
  <si>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</si>
  <si>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</si>
  <si>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</si>
  <si>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</si>
  <si>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</si>
  <si>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</si>
  <si>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</si>
  <si>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</si>
  <si>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</si>
  <si>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</si>
  <si>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</si>
  <si>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</si>
  <si>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</si>
  <si>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</si>
  <si>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</si>
  <si>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</si>
  <si>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</si>
  <si>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</si>
  <si>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</si>
  <si>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</si>
  <si>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</si>
  <si>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</si>
  <si>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</si>
  <si>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</si>
  <si>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</si>
  <si>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</si>
  <si>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</si>
  <si>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</si>
  <si>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</si>
  <si>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</si>
  <si>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</si>
  <si>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</si>
  <si>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</si>
  <si>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</si>
  <si>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</si>
  <si>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</si>
  <si>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</si>
  <si>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</si>
  <si>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</si>
  <si>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</si>
  <si>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</si>
  <si>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</si>
  <si>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</si>
  <si>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</si>
  <si>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</si>
  <si>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</si>
  <si>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</si>
  <si>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</si>
  <si>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</si>
  <si>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</si>
  <si>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</si>
  <si>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</si>
  <si>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</si>
  <si>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</si>
  <si>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</si>
  <si>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</si>
  <si>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</si>
  <si>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</si>
  <si>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</si>
  <si>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</si>
  <si>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</si>
  <si>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</si>
  <si>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</si>
  <si>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</si>
  <si>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</si>
  <si>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</si>
  <si>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</si>
  <si>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</si>
  <si>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</si>
  <si>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</si>
  <si>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</si>
  <si>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</si>
  <si>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</si>
  <si>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</si>
  <si>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</si>
  <si>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</si>
  <si>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</si>
  <si>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</si>
  <si>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</si>
  <si>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</si>
  <si>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</si>
  <si>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</si>
  <si>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</si>
  <si>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</si>
  <si>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</si>
  <si>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</si>
  <si>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</si>
  <si>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</si>
  <si>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</si>
  <si>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</si>
  <si>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</si>
  <si>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</si>
  <si>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</si>
  <si>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</si>
  <si>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</si>
  <si>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</si>
  <si>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</si>
  <si>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</si>
  <si>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</si>
  <si>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</si>
  <si>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</si>
  <si>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</si>
  <si>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</si>
  <si>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</si>
  <si>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</si>
  <si>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</si>
  <si>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</si>
  <si>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</si>
  <si>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</si>
  <si>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</si>
  <si>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</si>
  <si>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</si>
  <si>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</si>
  <si>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</si>
  <si>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</si>
  <si>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</si>
  <si>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</si>
  <si>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</si>
  <si>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</si>
  <si>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</si>
  <si>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</si>
  <si>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</si>
  <si>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</si>
  <si>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</si>
  <si>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</si>
  <si>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</si>
  <si>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</si>
  <si>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</si>
  <si>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</si>
  <si>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</si>
  <si>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</si>
  <si>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</si>
  <si>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</si>
  <si>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</si>
  <si>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</si>
  <si>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</si>
  <si>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</si>
  <si>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</si>
  <si>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</si>
  <si>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</si>
  <si>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</si>
  <si>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</si>
  <si>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</si>
  <si>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</si>
  <si>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</si>
  <si>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</si>
  <si>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</si>
  <si>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</si>
  <si>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</si>
  <si>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</si>
  <si>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</si>
  <si>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</si>
  <si>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</si>
  <si>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</si>
  <si>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</si>
  <si>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</si>
  <si>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</si>
  <si>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</si>
  <si>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</si>
  <si>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</si>
  <si>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</si>
  <si>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</si>
  <si>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</si>
  <si>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</si>
  <si>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</si>
  <si>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</si>
  <si>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</si>
  <si>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</si>
  <si>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</si>
  <si>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</si>
  <si>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</si>
  <si>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</si>
  <si>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</si>
  <si>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</si>
  <si>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</si>
  <si>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</si>
  <si>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</si>
  <si>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</si>
  <si>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</si>
  <si>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</si>
  <si>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</si>
  <si>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</si>
  <si>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</si>
  <si>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</si>
  <si>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</si>
  <si>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</si>
  <si>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</si>
  <si>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</si>
  <si>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</si>
  <si>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</si>
  <si>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</si>
  <si>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</si>
  <si>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</si>
  <si>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</si>
  <si>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</si>
  <si>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</si>
  <si>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</si>
  <si>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</si>
  <si>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</si>
  <si>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</si>
  <si>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</si>
  <si>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</si>
  <si>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</si>
  <si>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</si>
  <si>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</si>
  <si>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</si>
  <si>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</si>
  <si>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</si>
  <si>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</si>
  <si>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</si>
  <si>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</si>
  <si>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</si>
  <si>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</si>
  <si>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</si>
  <si>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</si>
  <si>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</si>
  <si>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</si>
  <si>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</si>
  <si>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</si>
  <si>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</si>
  <si>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</si>
  <si>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</si>
  <si>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</si>
  <si>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</si>
  <si>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</si>
  <si>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</si>
  <si>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</si>
  <si>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</si>
  <si>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</si>
  <si>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</si>
  <si>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</si>
  <si>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</si>
  <si>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</si>
  <si>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</si>
  <si>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</si>
  <si>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</si>
  <si>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</si>
  <si>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</si>
  <si>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</si>
  <si>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</si>
  <si>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</si>
  <si>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</si>
  <si>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</si>
  <si>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</si>
  <si>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</si>
  <si>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</si>
  <si>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</si>
  <si>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</si>
  <si>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</si>
  <si>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</si>
  <si>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</si>
  <si>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</si>
  <si>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</si>
  <si>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</si>
  <si>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</si>
  <si>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</si>
  <si>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</si>
  <si>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</si>
  <si>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</si>
  <si>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</si>
  <si>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</si>
  <si>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</si>
  <si>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</si>
  <si>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</si>
  <si>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</si>
  <si>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</si>
  <si>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</si>
  <si>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</si>
  <si>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</si>
  <si>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</si>
  <si>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</si>
  <si>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</si>
  <si>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</si>
  <si>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</si>
  <si>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</si>
  <si>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</si>
  <si>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</si>
  <si>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</si>
  <si>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</si>
  <si>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</si>
  <si>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</si>
  <si>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</si>
  <si>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</si>
  <si>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</si>
  <si>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</si>
  <si>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</si>
  <si>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</si>
  <si>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</si>
  <si>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</si>
  <si>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</si>
  <si>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</si>
  <si>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</si>
  <si>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</si>
  <si>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</si>
  <si>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</si>
  <si>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</si>
  <si>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</si>
  <si>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</si>
  <si>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</si>
  <si>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</si>
  <si>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</si>
  <si>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</si>
  <si>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</si>
  <si>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</si>
  <si>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</si>
  <si>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</si>
  <si>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</si>
  <si>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</si>
  <si>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</si>
  <si>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</si>
  <si>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</si>
  <si>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</si>
  <si>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</si>
  <si>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</si>
  <si>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</si>
  <si>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</si>
  <si>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</si>
  <si>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</si>
  <si>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</si>
  <si>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</si>
  <si>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</si>
  <si>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</si>
  <si>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</si>
  <si>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</si>
  <si>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</si>
  <si>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</si>
  <si>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</si>
  <si>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</si>
  <si>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</si>
  <si>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</si>
  <si>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</si>
  <si>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</si>
  <si>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</si>
  <si>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</si>
  <si>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</si>
  <si>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</si>
  <si>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</si>
  <si>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</si>
  <si>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</si>
  <si>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</si>
  <si>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</si>
  <si>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</si>
  <si>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</si>
  <si>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</si>
  <si>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</si>
  <si>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</si>
  <si>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</si>
  <si>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</si>
  <si>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</si>
  <si>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</si>
  <si>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</si>
  <si>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</si>
  <si>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</si>
  <si>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</si>
  <si>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</si>
  <si>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</si>
  <si>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</si>
  <si>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</si>
  <si>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</si>
  <si>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</si>
  <si>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</si>
  <si>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</si>
  <si>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</si>
  <si>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</si>
  <si>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</si>
  <si>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</si>
  <si>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</si>
  <si>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</si>
  <si>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</si>
  <si>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</si>
  <si>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</si>
  <si>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</si>
  <si>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</si>
  <si>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</si>
  <si>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</si>
  <si>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</si>
  <si>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</si>
  <si>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</si>
  <si>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</si>
  <si>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</si>
  <si>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</si>
  <si>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</si>
  <si>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</si>
  <si>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</si>
  <si>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</si>
  <si>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</si>
  <si>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</si>
  <si>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</si>
  <si>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</si>
  <si>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</si>
  <si>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</si>
  <si>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</si>
  <si>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</si>
  <si>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</si>
  <si>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</si>
  <si>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</si>
  <si>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</si>
  <si>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</si>
  <si>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</si>
  <si>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</si>
  <si>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</si>
  <si>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</si>
  <si>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</si>
  <si>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</si>
  <si>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</si>
  <si>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</si>
  <si>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</si>
  <si>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</si>
  <si>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</si>
  <si>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</si>
  <si>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</si>
  <si>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</si>
  <si>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</si>
  <si>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</si>
  <si>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</si>
  <si>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</si>
  <si>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</si>
  <si>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</si>
  <si>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</si>
  <si>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</si>
  <si>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</si>
  <si>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</si>
  <si>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</si>
  <si>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</si>
  <si>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</si>
  <si>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</si>
  <si>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</si>
  <si>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</si>
  <si>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</si>
  <si>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</si>
  <si>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</si>
  <si>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</si>
  <si>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</si>
  <si>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</si>
  <si>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</si>
  <si>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</si>
  <si>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</si>
  <si>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</si>
  <si>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</si>
  <si>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</si>
  <si>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</si>
  <si>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</si>
  <si>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</si>
  <si>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</si>
  <si>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</si>
  <si>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</si>
  <si>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</si>
  <si>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</si>
  <si>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</si>
  <si>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</si>
  <si>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</si>
  <si>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</si>
  <si>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</si>
  <si>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</si>
  <si>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</si>
  <si>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</si>
  <si>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</si>
  <si>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</si>
  <si>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</si>
  <si>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</si>
  <si>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</si>
  <si>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</si>
  <si>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</si>
  <si>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</si>
  <si>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</si>
  <si>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</si>
  <si>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</si>
  <si>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</si>
  <si>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</si>
  <si>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</si>
  <si>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</si>
  <si>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</si>
  <si>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</si>
  <si>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</si>
  <si>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</si>
  <si>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</si>
  <si>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</si>
  <si>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</si>
  <si>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</si>
  <si>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</si>
  <si>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</si>
  <si>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</si>
  <si>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</si>
  <si>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</si>
  <si>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</si>
  <si>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</si>
  <si>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</si>
  <si>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</si>
  <si>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</si>
  <si>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</si>
  <si>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</si>
  <si>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</si>
  <si>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</si>
  <si>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</si>
  <si>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</si>
  <si>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</si>
  <si>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</si>
  <si>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</si>
  <si>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</si>
  <si>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</si>
  <si>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</si>
  <si>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</si>
  <si>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</si>
  <si>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</si>
  <si>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</si>
  <si>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</si>
  <si>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</si>
  <si>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</si>
  <si>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</si>
  <si>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</si>
  <si>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</si>
  <si>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</si>
  <si>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</si>
  <si>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</si>
  <si>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</si>
  <si>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</si>
  <si>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</si>
  <si>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</si>
  <si>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</si>
  <si>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</si>
  <si>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</si>
  <si>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</si>
  <si>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</si>
  <si>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</si>
  <si>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</si>
  <si>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</si>
  <si>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</si>
  <si>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</si>
  <si>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</si>
  <si>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</si>
  <si>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</si>
  <si>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</si>
  <si>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</si>
  <si>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</si>
  <si>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</si>
  <si>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</si>
  <si>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</si>
  <si>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</si>
  <si>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</si>
  <si>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</si>
  <si>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</si>
  <si>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</si>
  <si>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</si>
  <si>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</si>
  <si>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</si>
  <si>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</si>
  <si>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</si>
  <si>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</si>
  <si>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</si>
  <si>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</si>
  <si>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</si>
  <si>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</si>
  <si>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</si>
  <si>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</si>
  <si>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</si>
  <si>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</si>
  <si>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</si>
  <si>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</si>
  <si>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</si>
  <si>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</si>
  <si>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</si>
  <si>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</si>
  <si>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</si>
  <si>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</si>
  <si>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</si>
  <si>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</si>
  <si>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</si>
  <si>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</si>
  <si>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</si>
  <si>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</si>
  <si>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</si>
  <si>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</si>
  <si>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</si>
  <si>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</si>
  <si>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</si>
  <si>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</si>
  <si>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</si>
  <si>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</si>
  <si>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</si>
  <si>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</si>
  <si>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</si>
  <si>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</si>
  <si>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</si>
  <si>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</si>
  <si>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</si>
  <si>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</si>
  <si>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</si>
  <si>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</si>
  <si>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</si>
  <si>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</si>
  <si>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</si>
  <si>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</si>
  <si>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</si>
  <si>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</si>
  <si>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</si>
  <si>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</si>
  <si>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</si>
  <si>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</si>
  <si>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</si>
  <si>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</si>
  <si>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</si>
  <si>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</si>
  <si>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</si>
  <si>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</si>
  <si>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</si>
  <si>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</si>
  <si>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</si>
  <si>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</si>
  <si>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</si>
  <si>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</si>
  <si>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</si>
  <si>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</si>
  <si>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</si>
  <si>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</si>
  <si>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</si>
  <si>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</si>
  <si>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</si>
  <si>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</si>
  <si>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</si>
  <si>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</si>
  <si>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</si>
  <si>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</si>
  <si>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</si>
  <si>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</si>
  <si>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</si>
  <si>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</si>
  <si>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</si>
  <si>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</si>
  <si>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</si>
  <si>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</si>
  <si>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</si>
  <si>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</si>
  <si>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</si>
  <si>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</si>
  <si>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</si>
  <si>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</si>
  <si>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</si>
  <si>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</si>
  <si>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</si>
  <si>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</si>
  <si>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</si>
  <si>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</si>
  <si>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</si>
  <si>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</si>
  <si>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</si>
  <si>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</si>
  <si>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</si>
  <si>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</si>
  <si>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</si>
  <si>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</si>
  <si>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</si>
  <si>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</si>
  <si>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</si>
  <si>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</si>
  <si>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</si>
  <si>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</si>
  <si>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</si>
  <si>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</si>
  <si>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</si>
  <si>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</si>
  <si>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</si>
  <si>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</si>
  <si>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</si>
  <si>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</si>
  <si>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</si>
  <si>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</si>
  <si>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</si>
  <si>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</si>
  <si>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</si>
  <si>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</si>
  <si>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</si>
  <si>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</si>
  <si>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</si>
  <si>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</si>
  <si>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</si>
  <si>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</si>
  <si>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</si>
  <si>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</si>
  <si>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</si>
  <si>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</si>
  <si>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</si>
  <si>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</si>
  <si>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</si>
  <si>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</si>
  <si>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</si>
  <si>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</si>
  <si>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</si>
  <si>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</si>
  <si>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</si>
  <si>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</si>
  <si>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</si>
  <si>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</si>
  <si>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</si>
  <si>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</si>
  <si>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</si>
  <si>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</si>
  <si>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</si>
  <si>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</si>
  <si>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</si>
  <si>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</si>
  <si>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</si>
  <si>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</si>
  <si>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</si>
  <si>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</si>
  <si>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</si>
  <si>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</si>
  <si>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</si>
  <si>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</si>
  <si>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</si>
  <si>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</si>
  <si>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</si>
  <si>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</si>
  <si>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</si>
  <si>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</si>
  <si>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</si>
  <si>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</si>
  <si>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</si>
  <si>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</si>
  <si>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</si>
  <si>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</si>
  <si>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</si>
  <si>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</si>
  <si>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</si>
  <si>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</si>
  <si>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</si>
  <si>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</si>
  <si>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</si>
  <si>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</si>
  <si>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</si>
  <si>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</si>
  <si>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</si>
  <si>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</si>
  <si>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</si>
  <si>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</si>
  <si>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</si>
  <si>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</si>
  <si>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</si>
  <si>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</si>
  <si>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</si>
  <si>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</si>
  <si>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</si>
  <si>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</si>
  <si>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</si>
  <si>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</si>
  <si>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</si>
  <si>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</si>
  <si>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</si>
  <si>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</si>
  <si>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</si>
  <si>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</si>
  <si>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</si>
  <si>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</si>
  <si>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</si>
  <si>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</si>
  <si>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</si>
  <si>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</si>
  <si>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</si>
  <si>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</si>
  <si>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</si>
  <si>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</si>
  <si>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</si>
  <si>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</si>
  <si>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</si>
  <si>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</si>
  <si>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</si>
  <si>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</si>
  <si>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</si>
  <si>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</si>
  <si>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</si>
  <si>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</si>
  <si>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</si>
  <si>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</si>
  <si>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</si>
  <si>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</si>
  <si>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</si>
  <si>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</si>
  <si>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</si>
  <si>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</si>
  <si>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</si>
  <si>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</si>
  <si>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</si>
  <si>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</si>
  <si>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</si>
  <si>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</si>
  <si>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</si>
  <si>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</si>
  <si>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</si>
  <si>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</si>
  <si>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</si>
  <si>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</si>
  <si>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</si>
  <si>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</si>
  <si>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</si>
  <si>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</si>
  <si>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</si>
  <si>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</si>
  <si>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</si>
  <si>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</si>
  <si>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</si>
  <si>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</si>
  <si>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</si>
  <si>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</si>
  <si>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</si>
  <si>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</si>
  <si>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</si>
  <si>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</si>
  <si>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</si>
  <si>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</si>
  <si>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</si>
  <si>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</si>
  <si>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</si>
  <si>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</si>
  <si>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</si>
  <si>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</si>
  <si>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</si>
  <si>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</si>
  <si>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</si>
  <si>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</si>
  <si>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</si>
  <si>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</si>
  <si>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</si>
  <si>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</si>
  <si>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</si>
  <si>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</si>
  <si>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</si>
  <si>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</si>
  <si>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</si>
  <si>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</si>
  <si>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</si>
  <si>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</si>
  <si>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</si>
  <si>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</si>
  <si>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</si>
  <si>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</si>
  <si>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</si>
  <si>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</si>
  <si>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</si>
  <si>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</si>
  <si>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</si>
  <si>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</si>
  <si>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</si>
  <si>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</si>
  <si>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</si>
  <si>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</si>
  <si>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</si>
  <si>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</si>
  <si>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</si>
  <si>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</si>
  <si>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</si>
  <si>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</si>
  <si>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</si>
  <si>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</si>
  <si>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</si>
  <si>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</si>
  <si>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</si>
  <si>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</si>
  <si>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</si>
  <si>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</si>
  <si>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</si>
  <si>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</si>
  <si>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</si>
  <si>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</si>
  <si>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</si>
  <si>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</si>
  <si>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</si>
  <si>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</si>
  <si>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</si>
  <si>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</si>
  <si>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</si>
  <si>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</si>
  <si>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</si>
  <si>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</si>
  <si>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</si>
  <si>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</si>
  <si>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</si>
  <si>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</si>
  <si>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</si>
  <si>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</si>
  <si>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</si>
  <si>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</si>
  <si>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</si>
  <si>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</si>
  <si>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</si>
  <si>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</si>
  <si>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</si>
  <si>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</si>
  <si>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</si>
  <si>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</si>
  <si>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</si>
  <si>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</si>
  <si>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</si>
  <si>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</si>
  <si>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</si>
  <si>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</si>
  <si>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</si>
  <si>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</si>
  <si>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</si>
  <si>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</si>
  <si>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</si>
  <si>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</si>
  <si>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</si>
  <si>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</si>
  <si>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</si>
  <si>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</si>
  <si>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</si>
  <si>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</si>
  <si>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</si>
  <si>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</si>
  <si>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</si>
  <si>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</si>
  <si>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</si>
  <si>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</si>
  <si>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</si>
  <si>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</si>
  <si>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</si>
  <si>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</si>
  <si>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</si>
  <si>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</si>
  <si>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</si>
  <si>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</si>
  <si>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</si>
  <si>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</si>
  <si>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</si>
  <si>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</si>
  <si>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</si>
  <si>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</si>
  <si>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</si>
  <si>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</si>
  <si>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</si>
  <si>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</si>
  <si>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</si>
  <si>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</si>
  <si>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</si>
  <si>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</si>
  <si>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</si>
  <si>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</si>
  <si>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</si>
  <si>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</si>
  <si>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</si>
  <si>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</si>
  <si>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</si>
  <si>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</si>
  <si>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</si>
  <si>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</si>
  <si>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</si>
  <si>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</si>
  <si>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</si>
  <si>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</si>
  <si>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</si>
  <si>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</si>
  <si>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</si>
  <si>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</si>
  <si>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</si>
  <si>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</si>
  <si>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</si>
  <si>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</si>
  <si>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</si>
  <si>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</si>
  <si>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</si>
  <si>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</si>
  <si>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</si>
  <si>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</si>
  <si>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</si>
  <si>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</si>
  <si>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</si>
  <si>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</si>
  <si>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</si>
  <si>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</si>
  <si>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</si>
  <si>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</si>
  <si>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</si>
  <si>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</si>
  <si>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</si>
  <si>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</si>
  <si>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</si>
  <si>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</si>
  <si>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</si>
  <si>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</si>
  <si>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</si>
  <si>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</si>
  <si>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</si>
  <si>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</si>
  <si>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</si>
  <si>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</si>
  <si>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</si>
  <si>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</si>
  <si>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</si>
  <si>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</si>
  <si>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</si>
  <si>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</si>
  <si>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</si>
  <si>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</si>
  <si>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</si>
  <si>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</si>
  <si>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</si>
  <si>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</si>
  <si>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</si>
  <si>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</si>
  <si>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</si>
  <si>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</si>
  <si>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</si>
  <si>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</si>
  <si>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</si>
  <si>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</si>
  <si>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</si>
  <si>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</si>
  <si>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</si>
  <si>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</si>
  <si>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</si>
  <si>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</si>
  <si>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</si>
  <si>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</si>
  <si>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</si>
  <si>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</si>
  <si>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</si>
  <si>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</si>
  <si>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</si>
  <si>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</si>
  <si>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</si>
  <si>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</si>
  <si>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</si>
  <si>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</si>
  <si>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</si>
  <si>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</si>
  <si>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</si>
  <si>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</si>
  <si>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</si>
  <si>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</si>
  <si>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</si>
  <si>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</si>
  <si>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</si>
  <si>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</si>
  <si>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</si>
  <si>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</si>
  <si>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</si>
  <si>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</si>
  <si>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</si>
  <si>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</si>
  <si>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</si>
  <si>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</si>
  <si>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</si>
  <si>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</si>
  <si>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</si>
  <si>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</si>
  <si>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</si>
  <si>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</si>
  <si>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</si>
  <si>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</si>
  <si>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</si>
  <si>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</si>
  <si>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</si>
  <si>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</si>
  <si>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</si>
  <si>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</si>
  <si>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</si>
  <si>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</si>
  <si>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</si>
  <si>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</si>
  <si>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</si>
  <si>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</si>
  <si>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</si>
  <si>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</si>
  <si>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</si>
  <si>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</si>
  <si>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</si>
  <si>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</si>
  <si>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</si>
  <si>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</si>
  <si>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</si>
  <si>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</si>
  <si>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</si>
  <si>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</si>
  <si>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</si>
  <si>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</si>
  <si>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</si>
  <si>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</si>
  <si>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</si>
  <si>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</si>
  <si>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</si>
  <si>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</si>
  <si>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</si>
  <si>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</si>
  <si>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</si>
  <si>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</si>
  <si>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</si>
  <si>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</si>
  <si>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</si>
  <si>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</si>
  <si>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</si>
  <si>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</si>
  <si>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</si>
  <si>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</si>
  <si>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</si>
  <si>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</si>
  <si>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</si>
  <si>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</si>
  <si>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</si>
  <si>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</si>
  <si>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</si>
  <si>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</si>
  <si>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</si>
  <si>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</si>
  <si>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</si>
  <si>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</si>
  <si>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</si>
  <si>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</si>
  <si>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</si>
  <si>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</si>
  <si>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</si>
  <si>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</si>
  <si>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</si>
  <si>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</si>
  <si>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</si>
  <si>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</si>
  <si>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</si>
  <si>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</si>
  <si>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</si>
  <si>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</si>
  <si>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</si>
  <si>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</si>
  <si>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</si>
  <si>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</si>
  <si>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</si>
  <si>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</si>
  <si>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</si>
  <si>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</si>
  <si>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</si>
  <si>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</si>
  <si>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</si>
  <si>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</si>
  <si>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</si>
  <si>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</si>
  <si>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</si>
  <si>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</si>
  <si>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</si>
  <si>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</si>
  <si>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</si>
  <si>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</si>
  <si>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</si>
  <si>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</si>
  <si>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</si>
  <si>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</si>
  <si>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</si>
  <si>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</si>
  <si>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</si>
  <si>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</si>
  <si>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</si>
  <si>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</si>
  <si>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</si>
  <si>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</si>
  <si>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</si>
  <si>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</si>
  <si>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</si>
  <si>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</si>
  <si>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</si>
  <si>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</si>
  <si>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</si>
  <si>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</si>
  <si>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</si>
  <si>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</si>
  <si>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</si>
  <si>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</si>
  <si>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</si>
  <si>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</si>
  <si>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</si>
  <si>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</si>
  <si>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</si>
  <si>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</si>
  <si>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</si>
  <si>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</si>
  <si>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</si>
  <si>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</si>
  <si>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</si>
  <si>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</si>
  <si>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</si>
  <si>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</si>
  <si>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</si>
  <si>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</si>
  <si>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</si>
  <si>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</si>
  <si>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</si>
  <si>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</si>
  <si>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</si>
  <si>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</si>
  <si>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</si>
  <si>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</si>
  <si>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</si>
  <si>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</si>
  <si>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</si>
  <si>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</si>
  <si>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</si>
  <si>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</si>
  <si>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</si>
  <si>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</si>
  <si>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</si>
  <si>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</si>
  <si>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</si>
  <si>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</si>
  <si>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</si>
  <si>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</si>
  <si>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</si>
  <si>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</si>
  <si>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</si>
  <si>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</si>
  <si>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</si>
  <si>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</si>
  <si>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</si>
  <si>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</si>
  <si>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</si>
  <si>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</si>
  <si>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</si>
  <si>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</si>
  <si>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</si>
  <si>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</si>
  <si>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</si>
  <si>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</si>
  <si>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</si>
  <si>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</si>
  <si>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</si>
  <si>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</si>
  <si>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</si>
  <si>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</si>
  <si>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</si>
  <si>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</si>
  <si>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</si>
  <si>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</si>
  <si>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</si>
  <si>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</si>
  <si>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</si>
  <si>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</si>
  <si>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</si>
  <si>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</si>
  <si>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</si>
  <si>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</si>
  <si>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</si>
  <si>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</si>
  <si>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</si>
  <si>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</si>
  <si>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</si>
  <si>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</si>
  <si>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</si>
  <si>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</si>
  <si>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</si>
  <si>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</si>
  <si>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</si>
  <si>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</si>
  <si>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</si>
  <si>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</si>
  <si>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</si>
  <si>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</si>
  <si>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</si>
  <si>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</si>
  <si>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</si>
  <si>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</si>
  <si>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</si>
  <si>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</si>
  <si>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</si>
  <si>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</si>
  <si>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</si>
  <si>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</si>
  <si>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</si>
  <si>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</si>
  <si>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</si>
  <si>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</si>
  <si>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</si>
  <si>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</si>
  <si>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</si>
  <si>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</si>
  <si>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</si>
  <si>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</si>
  <si>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</si>
  <si>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</si>
  <si>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</si>
  <si>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</si>
  <si>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</si>
  <si>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</si>
  <si>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</si>
  <si>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</si>
  <si>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</si>
  <si>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</si>
  <si>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</si>
  <si>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</si>
  <si>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</si>
  <si>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</si>
  <si>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</si>
  <si>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</si>
  <si>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</si>
  <si>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</si>
  <si>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</si>
  <si>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</si>
  <si>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</si>
  <si>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</si>
  <si>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</si>
  <si>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</si>
  <si>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</si>
  <si>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</si>
  <si>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</si>
  <si>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</si>
  <si>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</si>
  <si>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</si>
  <si>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</si>
  <si>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</si>
  <si>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</si>
  <si>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</si>
  <si>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</si>
  <si>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</si>
  <si>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</si>
  <si>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</si>
  <si>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</si>
  <si>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</si>
  <si>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</si>
  <si>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</si>
  <si>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</si>
  <si>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</si>
  <si>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</si>
  <si>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</si>
  <si>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</si>
  <si>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</si>
  <si>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</si>
  <si>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</si>
  <si>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</si>
  <si>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</si>
  <si>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</si>
  <si>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</si>
  <si>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</si>
  <si>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</si>
  <si>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</si>
  <si>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</si>
  <si>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</si>
  <si>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</si>
  <si>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</si>
  <si>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</si>
  <si>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</si>
  <si>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</si>
  <si>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</si>
  <si>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</si>
  <si>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</si>
  <si>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</si>
  <si>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</si>
  <si>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</si>
  <si>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</si>
  <si>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</si>
  <si>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</si>
  <si>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</si>
  <si>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</si>
  <si>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</si>
  <si>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</si>
  <si>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</si>
  <si>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</si>
  <si>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</si>
  <si>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</si>
  <si>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</si>
  <si>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</si>
  <si>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</si>
  <si>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</si>
  <si>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</si>
  <si>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</si>
  <si>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</si>
  <si>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</si>
  <si>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</si>
  <si>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</si>
  <si>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</si>
  <si>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</si>
  <si>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</si>
  <si>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</si>
  <si>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</si>
  <si>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</si>
  <si>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</si>
  <si>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</si>
  <si>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</si>
  <si>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</si>
  <si>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</si>
  <si>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</si>
  <si>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</si>
  <si>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</si>
  <si>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</si>
  <si>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</si>
  <si>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</si>
  <si>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</si>
  <si>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</si>
  <si>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</si>
  <si>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</si>
  <si>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</si>
  <si>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</si>
  <si>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</si>
  <si>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</si>
  <si>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</si>
  <si>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</si>
  <si>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</si>
  <si>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</si>
  <si>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</si>
  <si>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</si>
  <si>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</si>
  <si>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</si>
  <si>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</si>
  <si>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</si>
  <si>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</si>
  <si>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</si>
  <si>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</si>
  <si>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</si>
  <si>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</si>
  <si>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</si>
  <si>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</si>
  <si>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</si>
  <si>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</si>
  <si>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</si>
  <si>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</si>
  <si>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</si>
  <si>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</si>
  <si>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</si>
  <si>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</si>
  <si>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</si>
  <si>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</si>
  <si>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</si>
  <si>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</si>
  <si>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</si>
  <si>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</si>
  <si>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</si>
  <si>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</si>
  <si>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</si>
  <si>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</si>
  <si>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</si>
  <si>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</si>
  <si>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</si>
  <si>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</si>
  <si>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</si>
  <si>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</si>
  <si>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</si>
  <si>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</si>
  <si>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</si>
  <si>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</si>
  <si>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</si>
  <si>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</si>
  <si>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</si>
  <si>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</si>
  <si>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</si>
  <si>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</si>
  <si>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</si>
  <si>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</si>
  <si>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</si>
  <si>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</si>
  <si>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</si>
  <si>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</si>
  <si>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</si>
  <si>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</si>
  <si>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</si>
  <si>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</si>
  <si>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</si>
  <si>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</si>
  <si>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</si>
  <si>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</si>
  <si>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</si>
  <si>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</si>
  <si>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</si>
  <si>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</si>
  <si>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</si>
  <si>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</si>
  <si>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</si>
  <si>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</si>
  <si>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</si>
  <si>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</si>
  <si>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</si>
  <si>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</si>
  <si>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</si>
  <si>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</si>
  <si>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</si>
  <si>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</si>
  <si>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</si>
  <si>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</si>
  <si>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</si>
  <si>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</si>
  <si>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</si>
  <si>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</si>
  <si>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</si>
  <si>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</si>
  <si>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</si>
  <si>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</si>
  <si>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</si>
  <si>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</si>
  <si>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</si>
  <si>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</si>
  <si>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</si>
  <si>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</si>
  <si>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</si>
  <si>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</si>
  <si>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</si>
  <si>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</si>
  <si>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</si>
  <si>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</si>
  <si>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</si>
  <si>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</si>
  <si>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</si>
  <si>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</si>
  <si>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</si>
  <si>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</si>
  <si>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</si>
  <si>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</si>
  <si>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</si>
  <si>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</si>
  <si>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</si>
  <si>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</si>
  <si>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</si>
  <si>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</si>
  <si>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</si>
  <si>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</si>
  <si>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</si>
  <si>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</si>
  <si>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</si>
  <si>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</si>
  <si>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</si>
  <si>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</si>
  <si>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</si>
  <si>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</si>
  <si>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</si>
  <si>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</si>
  <si>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</si>
  <si>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</si>
  <si>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</si>
  <si>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</si>
  <si>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</si>
  <si>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</si>
  <si>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</si>
  <si>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</si>
  <si>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</si>
  <si>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</si>
  <si>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</si>
  <si>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</si>
  <si>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</si>
  <si>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</si>
  <si>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</si>
  <si>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</si>
  <si>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</si>
  <si>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</si>
  <si>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</si>
  <si>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</si>
  <si>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</si>
  <si>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</si>
  <si>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</si>
  <si>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</si>
  <si>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</si>
  <si>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</si>
  <si>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</si>
  <si>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</si>
  <si>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</si>
  <si>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</si>
  <si>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</si>
  <si>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</si>
  <si>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</si>
  <si>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</si>
  <si>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</si>
  <si>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</si>
  <si>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</si>
  <si>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</si>
  <si>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</si>
  <si>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</si>
  <si>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</si>
  <si>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</si>
  <si>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</si>
  <si>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</si>
  <si>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</si>
  <si>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</si>
  <si>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</si>
  <si>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</si>
  <si>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</si>
  <si>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</si>
  <si>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</si>
  <si>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</si>
  <si>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</si>
  <si>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</si>
  <si>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</si>
  <si>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</si>
  <si>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</si>
  <si>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</si>
  <si>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</si>
  <si>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</si>
  <si>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</si>
  <si>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</si>
  <si>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</si>
  <si>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</si>
  <si>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</si>
  <si>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</si>
  <si>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</si>
  <si>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</si>
  <si>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</si>
  <si>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</si>
  <si>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</si>
  <si>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</si>
  <si>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</si>
  <si>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</si>
  <si>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</si>
  <si>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</si>
  <si>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</si>
  <si>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</si>
  <si>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</si>
  <si>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</si>
  <si>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</si>
  <si>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</si>
  <si>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</si>
  <si>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</si>
  <si>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</si>
  <si>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</si>
  <si>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</si>
  <si>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</si>
  <si>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</si>
  <si>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</si>
  <si>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</si>
  <si>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</si>
  <si>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</si>
  <si>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</si>
  <si>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</si>
  <si>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</si>
  <si>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</si>
  <si>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</si>
  <si>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</si>
  <si>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</si>
  <si>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</si>
  <si>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</si>
  <si>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</si>
  <si>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</si>
  <si>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</si>
  <si>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</si>
  <si>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</si>
  <si>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</si>
  <si>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</si>
  <si>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</si>
  <si>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</si>
  <si>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</si>
  <si>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</si>
  <si>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</si>
  <si>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</si>
  <si>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</si>
  <si>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</si>
  <si>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</si>
  <si>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</si>
  <si>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</si>
  <si>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</si>
  <si>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</si>
  <si>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</si>
  <si>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</si>
  <si>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</si>
  <si>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</si>
  <si>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</si>
  <si>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</si>
  <si>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</si>
  <si>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</si>
  <si>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</si>
  <si>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</si>
  <si>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</si>
  <si>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</si>
  <si>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</si>
  <si>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</si>
  <si>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</si>
  <si>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</si>
  <si>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</si>
  <si>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</si>
  <si>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</si>
  <si>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</si>
  <si>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</si>
  <si>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</si>
  <si>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</si>
  <si>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</si>
  <si>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</si>
  <si>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</si>
  <si>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</si>
  <si>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</si>
  <si>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</si>
  <si>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</si>
  <si>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</si>
  <si>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</si>
  <si>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</si>
  <si>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</si>
  <si>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</si>
  <si>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</si>
  <si>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</si>
  <si>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</si>
  <si>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</si>
  <si>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</si>
  <si>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</si>
  <si>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</si>
  <si>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</si>
  <si>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</si>
  <si>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</si>
  <si>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</si>
  <si>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</si>
  <si>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</si>
  <si>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</si>
  <si>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</si>
  <si>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</si>
  <si>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</si>
  <si>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</si>
  <si>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</si>
  <si>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</si>
  <si>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</si>
  <si>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</si>
  <si>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</si>
  <si>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</si>
  <si>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</si>
  <si>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</si>
  <si>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</si>
  <si>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</si>
  <si>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</si>
  <si>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</si>
  <si>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</si>
  <si>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</si>
  <si>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</si>
  <si>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</si>
  <si>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</si>
  <si>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</si>
  <si>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</si>
  <si>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</si>
  <si>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</si>
  <si>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</si>
  <si>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</si>
  <si>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</si>
  <si>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</si>
  <si>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</si>
  <si>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</si>
  <si>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</si>
  <si>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</si>
  <si>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</si>
  <si>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</si>
  <si>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</si>
  <si>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</si>
  <si>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</si>
  <si>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</si>
  <si>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</si>
  <si>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</si>
  <si>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</si>
  <si>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</si>
  <si>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</si>
  <si>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</si>
  <si>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</si>
  <si>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</si>
  <si>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</si>
  <si>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</si>
  <si>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</si>
  <si>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</si>
  <si>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</si>
  <si>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</si>
  <si>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</si>
  <si>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</si>
  <si>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</si>
  <si>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</si>
  <si>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</si>
  <si>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</si>
  <si>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</si>
  <si>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</si>
  <si>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</si>
  <si>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</si>
  <si>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</si>
  <si>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</si>
  <si>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</si>
  <si>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</si>
  <si>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</si>
  <si>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</si>
  <si>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</si>
  <si>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</si>
  <si>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</si>
  <si>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</si>
  <si>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</si>
  <si>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</si>
  <si>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</si>
  <si>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</si>
  <si>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</si>
  <si>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</si>
  <si>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</si>
  <si>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</si>
  <si>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</si>
  <si>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</si>
  <si>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</si>
  <si>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</si>
  <si>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</si>
  <si>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</si>
  <si>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</si>
  <si>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</si>
  <si>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</si>
  <si>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</si>
  <si>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</si>
  <si>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</si>
  <si>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</si>
  <si>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</si>
  <si>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</si>
  <si>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</si>
  <si>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</si>
  <si>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</si>
  <si>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</si>
  <si>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</si>
  <si>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</si>
  <si>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</si>
  <si>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</si>
  <si>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</si>
  <si>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</si>
  <si>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</si>
  <si>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</si>
  <si>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</si>
  <si>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</si>
  <si>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</si>
  <si>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</si>
  <si>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</si>
  <si>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</si>
  <si>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</si>
  <si>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</si>
  <si>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</si>
  <si>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</si>
  <si>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</si>
  <si>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</si>
  <si>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</si>
  <si>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</si>
  <si>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</si>
  <si>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</si>
  <si>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</si>
  <si>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</si>
  <si>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</si>
  <si>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</si>
  <si>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</si>
  <si>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</si>
  <si>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</si>
  <si>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</si>
  <si>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</si>
  <si>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</si>
  <si>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</si>
  <si>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</si>
  <si>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</si>
  <si>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</si>
  <si>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</si>
  <si>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</si>
  <si>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</si>
  <si>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</si>
  <si>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</si>
  <si>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</si>
  <si>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</si>
  <si>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</si>
  <si>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</si>
  <si>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</si>
  <si>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</si>
  <si>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</si>
  <si>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</si>
  <si>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</si>
  <si>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</si>
  <si>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</si>
  <si>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</si>
  <si>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</si>
  <si>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</si>
  <si>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</si>
  <si>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</si>
  <si>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</si>
  <si>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</si>
  <si>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</si>
  <si>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</si>
  <si>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</si>
  <si>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</si>
  <si>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</si>
  <si>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</si>
  <si>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</si>
  <si>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</si>
  <si>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</si>
  <si>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</si>
  <si>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</si>
  <si>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</si>
  <si>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</si>
  <si>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</si>
  <si>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</si>
  <si>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</si>
  <si>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</si>
  <si>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</si>
  <si>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</si>
  <si>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</si>
  <si>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</si>
  <si>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</si>
  <si>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</si>
  <si>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</si>
  <si>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</si>
  <si>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</si>
  <si>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</si>
  <si>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</si>
  <si>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</si>
  <si>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</si>
  <si>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</si>
  <si>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</si>
  <si>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</si>
  <si>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</si>
  <si>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</si>
  <si>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</si>
  <si>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</si>
  <si>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</si>
  <si>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</si>
  <si>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</si>
  <si>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</si>
  <si>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</si>
  <si>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</si>
  <si>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</si>
  <si>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</si>
  <si>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</si>
  <si>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</si>
  <si>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</si>
  <si>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</si>
  <si>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</si>
  <si>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</si>
  <si>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</si>
  <si>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</si>
  <si>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</si>
  <si>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</si>
  <si>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</si>
  <si>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</si>
  <si>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</si>
  <si>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</si>
  <si>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</si>
  <si>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</si>
  <si>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</si>
  <si>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</si>
  <si>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</si>
  <si>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</si>
  <si>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</si>
  <si>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</si>
  <si>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</si>
  <si>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</si>
  <si>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</si>
  <si>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</si>
  <si>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</si>
  <si>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</si>
  <si>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</si>
  <si>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</si>
  <si>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</si>
  <si>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</si>
  <si>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</si>
  <si>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</si>
  <si>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</si>
  <si>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</si>
  <si>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</si>
  <si>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</si>
  <si>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</si>
  <si>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</si>
  <si>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</si>
  <si>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</si>
  <si>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</si>
  <si>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</si>
  <si>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</si>
  <si>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</si>
  <si>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</si>
  <si>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</si>
  <si>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</si>
  <si>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</si>
  <si>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</si>
  <si>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</si>
  <si>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</si>
  <si>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</si>
  <si>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</si>
  <si>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</si>
  <si>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</si>
  <si>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</si>
  <si>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</si>
  <si>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</si>
  <si>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</si>
  <si>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</si>
  <si>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</si>
  <si>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</si>
  <si>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</si>
  <si>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</si>
  <si>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UP.04.1.1.26.0001</t>
  </si>
  <si>
    <t>Uspostavljanje sustava akreditacije za bolničke zdravstvene ustanove</t>
  </si>
  <si>
    <t>Kvaliteta zdravstvene skrbi i sigurnost pacijenta su prioriteti razvoja zdravstva Republike Hrvatske. akreditacija bolničkih zdravstvenih ustanova doprinosi razvoju kvalitete zdravstvene skrbi. Hrvatska još nema uspostavljen sustav akreditacije ovih ustanova. Realizacijom ovog projekta uspostaviti će se takav sustav, a u 15 bolnica u javnom vlasništvu provest će se i cjelokupni akreditacijski postupak. Očekuje se da će najmanje 3 bolnice dobiti akreditaciju. Nakon razvoja i implementacije ovog sustava, osigurana je njegova institucionalna i financijska održivost.</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</si>
  <si>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</si>
  <si>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</si>
  <si>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</si>
  <si>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</si>
  <si>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</si>
  <si>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</si>
  <si>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</si>
  <si>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</si>
  <si>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</si>
  <si>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</si>
  <si>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</si>
  <si>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</si>
  <si>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</si>
  <si>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</si>
  <si>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</si>
  <si>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</si>
  <si>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</si>
  <si>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</si>
  <si>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</si>
  <si>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</si>
  <si>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</si>
  <si>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</si>
  <si>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</si>
  <si>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</si>
  <si>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</si>
  <si>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</si>
  <si>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</si>
  <si>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</si>
  <si>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</si>
  <si>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</si>
  <si>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</si>
  <si>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</si>
  <si>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</si>
  <si>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</si>
  <si>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</si>
  <si>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</si>
  <si>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</si>
  <si>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</si>
  <si>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</si>
  <si>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</si>
  <si>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</si>
  <si>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</si>
  <si>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</si>
  <si>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</si>
  <si>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</si>
  <si>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</si>
  <si>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</si>
  <si>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</si>
  <si>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</si>
  <si>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</si>
  <si>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</si>
  <si>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</si>
  <si>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</si>
  <si>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</si>
  <si>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</si>
  <si>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</si>
  <si>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</si>
  <si>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</si>
  <si>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</si>
  <si>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</si>
  <si>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</si>
  <si>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</si>
  <si>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</si>
  <si>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</si>
  <si>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</si>
  <si>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</si>
  <si>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</si>
  <si>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</si>
  <si>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</si>
  <si>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</si>
  <si>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</si>
  <si>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</si>
  <si>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</si>
  <si>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</si>
  <si>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</si>
  <si>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</si>
  <si>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</si>
  <si>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</si>
  <si>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</si>
  <si>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</si>
  <si>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</si>
  <si>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</si>
  <si>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</si>
  <si>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</si>
  <si>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</si>
  <si>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</si>
  <si>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</si>
  <si>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</si>
  <si>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</si>
  <si>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</si>
  <si>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</si>
  <si>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</si>
  <si>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</si>
  <si>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</si>
  <si>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</si>
  <si>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</si>
  <si>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</si>
  <si>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</si>
  <si>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</si>
  <si>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</si>
  <si>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</si>
  <si>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</si>
  <si>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</si>
  <si>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</si>
  <si>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</si>
  <si>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</si>
  <si>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</si>
  <si>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</si>
  <si>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</si>
  <si>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</si>
  <si>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</si>
  <si>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</si>
  <si>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</si>
  <si>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</si>
  <si>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</si>
  <si>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</si>
  <si>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</si>
  <si>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</si>
  <si>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</si>
  <si>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</si>
  <si>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</si>
  <si>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</si>
  <si>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</si>
  <si>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</si>
  <si>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</si>
  <si>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</si>
  <si>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</si>
  <si>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</si>
  <si>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</si>
  <si>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</si>
  <si>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</si>
  <si>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</si>
  <si>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</si>
  <si>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</si>
  <si>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</si>
  <si>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</si>
  <si>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</si>
  <si>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</si>
  <si>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</si>
  <si>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</si>
  <si>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</si>
  <si>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</si>
  <si>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</si>
  <si>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</si>
  <si>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</si>
  <si>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</si>
  <si>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</si>
  <si>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</si>
  <si>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</si>
  <si>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</si>
  <si>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</si>
  <si>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</si>
  <si>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</si>
  <si>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</si>
  <si>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</si>
  <si>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</si>
  <si>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</si>
  <si>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</si>
  <si>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</si>
  <si>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</si>
  <si>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</si>
  <si>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</si>
  <si>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</si>
  <si>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</si>
  <si>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</si>
  <si>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</si>
  <si>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</si>
  <si>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</si>
  <si>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</si>
  <si>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</si>
  <si>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</si>
  <si>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</si>
  <si>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</si>
  <si>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</si>
  <si>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</si>
  <si>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</si>
  <si>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</si>
  <si>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</si>
  <si>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</si>
  <si>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</si>
  <si>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</si>
  <si>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</si>
  <si>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</si>
  <si>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</si>
  <si>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</si>
  <si>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</si>
  <si>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</si>
  <si>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</si>
  <si>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</si>
  <si>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</si>
  <si>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</si>
  <si>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</si>
  <si>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</si>
  <si>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</si>
  <si>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</si>
  <si>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</si>
  <si>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</si>
  <si>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</si>
  <si>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</si>
  <si>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</si>
  <si>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</si>
  <si>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</si>
  <si>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</si>
  <si>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</si>
  <si>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</si>
  <si>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</si>
  <si>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</si>
  <si>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</si>
  <si>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</si>
  <si>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</si>
  <si>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</si>
  <si>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</si>
  <si>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</si>
  <si>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</si>
  <si>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</si>
  <si>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</si>
  <si>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</si>
  <si>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</si>
  <si>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</si>
  <si>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</si>
  <si>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</si>
  <si>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</si>
  <si>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</si>
  <si>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</si>
  <si>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</si>
  <si>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</si>
  <si>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</si>
  <si>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</si>
  <si>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</si>
  <si>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</si>
  <si>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</si>
  <si>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</si>
  <si>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</si>
  <si>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</si>
  <si>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</si>
  <si>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</si>
  <si>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</si>
  <si>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</si>
  <si>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</si>
  <si>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</si>
  <si>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</si>
  <si>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</si>
  <si>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</si>
  <si>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</si>
  <si>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</si>
  <si>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</si>
  <si>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</si>
  <si>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</si>
  <si>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</si>
  <si>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</si>
  <si>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</si>
  <si>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</si>
  <si>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</si>
  <si>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</si>
  <si>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</si>
  <si>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</si>
  <si>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</si>
  <si>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</si>
  <si>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</si>
  <si>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</si>
  <si>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</si>
  <si>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</si>
  <si>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</si>
  <si>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</si>
  <si>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</si>
  <si>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</si>
  <si>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</si>
  <si>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</si>
  <si>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</si>
  <si>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</si>
  <si>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</si>
  <si>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</si>
  <si>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</si>
  <si>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</si>
  <si>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</si>
  <si>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</si>
  <si>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</si>
  <si>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</si>
  <si>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</si>
  <si>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</si>
  <si>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</si>
  <si>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</si>
  <si>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</si>
  <si>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</si>
  <si>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</si>
  <si>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</si>
  <si>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</si>
  <si>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</si>
  <si>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</si>
  <si>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</si>
  <si>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</si>
  <si>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</si>
  <si>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</si>
  <si>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</si>
  <si>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</si>
  <si>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</si>
  <si>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</si>
  <si>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</si>
  <si>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</si>
  <si>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</si>
  <si>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</si>
  <si>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</si>
  <si>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</si>
  <si>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</si>
  <si>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</si>
  <si>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</si>
  <si>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</si>
  <si>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</si>
  <si>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</si>
  <si>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</si>
  <si>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</si>
  <si>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</si>
  <si>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</si>
  <si>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</si>
  <si>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</si>
  <si>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</si>
  <si>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</si>
  <si>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</si>
  <si>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</si>
  <si>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</si>
  <si>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</si>
  <si>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</si>
  <si>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</si>
  <si>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</si>
  <si>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</si>
  <si>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</si>
  <si>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</si>
  <si>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</si>
  <si>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</si>
  <si>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</si>
  <si>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</si>
  <si>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</si>
  <si>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</si>
  <si>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</si>
  <si>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</si>
  <si>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</si>
  <si>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</si>
  <si>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</si>
  <si>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</si>
  <si>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</si>
  <si>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</si>
  <si>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</si>
  <si>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</si>
  <si>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</si>
  <si>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</si>
  <si>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</si>
  <si>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</si>
  <si>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</si>
  <si>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</si>
  <si>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</si>
  <si>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</si>
  <si>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</si>
  <si>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</si>
  <si>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</si>
  <si>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</si>
  <si>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</si>
  <si>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</si>
  <si>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</si>
  <si>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</si>
  <si>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</si>
  <si>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</si>
  <si>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</si>
  <si>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</si>
  <si>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</si>
  <si>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</si>
  <si>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</si>
  <si>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</si>
  <si>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</si>
  <si>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</si>
  <si>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</si>
  <si>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</si>
  <si>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</si>
  <si>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</si>
  <si>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</si>
  <si>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</si>
  <si>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</si>
  <si>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</si>
  <si>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</si>
  <si>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</si>
  <si>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</si>
  <si>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</si>
  <si>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</si>
  <si>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</si>
  <si>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</si>
  <si>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</si>
  <si>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</si>
  <si>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</si>
  <si>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</si>
  <si>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</si>
  <si>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</si>
  <si>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</si>
  <si>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</si>
  <si>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</si>
  <si>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</si>
  <si>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</si>
  <si>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</si>
  <si>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</si>
  <si>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</si>
  <si>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</si>
  <si>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</si>
  <si>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</si>
  <si>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</si>
  <si>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</si>
  <si>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</si>
  <si>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</si>
  <si>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</si>
  <si>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</si>
  <si>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</si>
  <si>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</si>
  <si>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</si>
  <si>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</si>
  <si>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</si>
  <si>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</si>
  <si>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</si>
  <si>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</si>
  <si>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</si>
  <si>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</si>
  <si>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</si>
  <si>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</si>
  <si>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</si>
  <si>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</si>
  <si>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</si>
  <si>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</si>
  <si>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</si>
  <si>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</si>
  <si>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</si>
  <si>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</si>
  <si>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</si>
  <si>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</si>
  <si>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</si>
  <si>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</si>
  <si>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</si>
  <si>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</si>
  <si>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</si>
  <si>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</si>
  <si>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</si>
  <si>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</si>
  <si>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</si>
  <si>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</si>
  <si>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</si>
  <si>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</si>
  <si>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</si>
  <si>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</si>
  <si>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</si>
  <si>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</si>
  <si>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</si>
  <si>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</si>
  <si>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</si>
  <si>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</si>
  <si>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</si>
  <si>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</si>
  <si>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</si>
  <si>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</si>
  <si>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</si>
  <si>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</si>
  <si>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</si>
  <si>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</si>
  <si>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</si>
  <si>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</si>
  <si>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</si>
  <si>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</si>
  <si>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</si>
  <si>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</si>
  <si>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</si>
  <si>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</si>
  <si>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</si>
  <si>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</si>
  <si>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</si>
  <si>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</si>
  <si>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</si>
  <si>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</si>
  <si>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</si>
  <si>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</si>
  <si>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</si>
  <si>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</si>
  <si>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</si>
  <si>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</si>
  <si>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</si>
  <si>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</si>
  <si>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</si>
  <si>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</si>
  <si>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</si>
  <si>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</si>
  <si>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</si>
  <si>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</si>
  <si>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</si>
  <si>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</si>
  <si>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</si>
  <si>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</si>
  <si>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</si>
  <si>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</si>
  <si>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</si>
  <si>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</si>
  <si>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</si>
  <si>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</si>
  <si>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</si>
  <si>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</si>
  <si>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</si>
  <si>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</si>
  <si>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</si>
  <si>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</si>
  <si>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</si>
  <si>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</si>
  <si>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</si>
  <si>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</si>
  <si>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</si>
  <si>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</si>
  <si>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</si>
  <si>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</si>
  <si>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</si>
  <si>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</si>
  <si>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</si>
  <si>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</si>
  <si>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</si>
  <si>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</si>
  <si>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</si>
  <si>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</si>
  <si>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</si>
  <si>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</si>
  <si>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</si>
  <si>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</si>
  <si>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</si>
  <si>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</si>
  <si>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</si>
  <si>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</si>
  <si>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</si>
  <si>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</si>
  <si>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</si>
  <si>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</si>
  <si>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</si>
  <si>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</si>
  <si>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</si>
  <si>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</si>
  <si>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</si>
  <si>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</si>
  <si>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</si>
  <si>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</si>
  <si>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</si>
  <si>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</si>
  <si>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</si>
  <si>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</si>
  <si>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</si>
  <si>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</si>
  <si>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</si>
  <si>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</si>
  <si>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</si>
  <si>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</si>
  <si>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</si>
  <si>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</si>
  <si>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</si>
  <si>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</si>
  <si>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</si>
  <si>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</si>
  <si>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</si>
  <si>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</si>
  <si>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</si>
  <si>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</si>
  <si>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</si>
  <si>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</si>
  <si>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</si>
  <si>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</si>
  <si>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</si>
  <si>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</si>
  <si>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</si>
  <si>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</si>
  <si>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</si>
  <si>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</si>
  <si>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</si>
  <si>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</si>
  <si>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</si>
  <si>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</si>
  <si>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</si>
  <si>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</si>
  <si>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</si>
  <si>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</si>
  <si>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</si>
  <si>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</si>
  <si>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</si>
  <si>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</si>
  <si>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</si>
  <si>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</si>
  <si>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</si>
  <si>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</si>
  <si>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</si>
  <si>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</si>
  <si>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</si>
  <si>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</si>
  <si>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</si>
  <si>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</si>
  <si>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</si>
  <si>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</si>
  <si>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</si>
  <si>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</si>
  <si>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</si>
  <si>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</si>
  <si>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</si>
  <si>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</si>
  <si>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</si>
  <si>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</si>
  <si>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</si>
  <si>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</si>
  <si>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</si>
  <si>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</si>
  <si>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</si>
  <si>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</si>
  <si>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</si>
  <si>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</si>
  <si>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</si>
  <si>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</si>
  <si>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</si>
  <si>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</si>
  <si>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</si>
  <si>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</si>
  <si>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</si>
  <si>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</si>
  <si>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</si>
  <si>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</si>
  <si>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</si>
  <si>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</si>
  <si>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</si>
  <si>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</si>
  <si>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</si>
  <si>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</si>
  <si>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</si>
  <si>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</si>
  <si>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</si>
  <si>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</si>
  <si>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</si>
  <si>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</si>
  <si>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</si>
  <si>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</si>
  <si>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</si>
  <si>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</si>
  <si>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</si>
  <si>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</si>
  <si>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</si>
  <si>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</si>
  <si>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</si>
  <si>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</si>
  <si>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</si>
  <si>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</si>
  <si>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</si>
  <si>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</si>
  <si>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</si>
  <si>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</si>
  <si>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</si>
  <si>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</si>
  <si>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</si>
  <si>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</si>
  <si>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</si>
  <si>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</si>
  <si>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</si>
  <si>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</si>
  <si>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</si>
  <si>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</si>
  <si>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</si>
  <si>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</si>
  <si>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</si>
  <si>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</si>
  <si>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</si>
  <si>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</si>
  <si>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</si>
  <si>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</si>
  <si>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</si>
  <si>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</si>
  <si>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</si>
  <si>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</si>
  <si>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</si>
  <si>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</si>
  <si>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</si>
  <si>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</si>
  <si>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</si>
  <si>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</si>
  <si>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</si>
  <si>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</si>
  <si>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</si>
  <si>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</si>
  <si>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</si>
  <si>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</si>
  <si>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</si>
  <si>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</si>
  <si>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</si>
  <si>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</si>
  <si>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</si>
  <si>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</si>
  <si>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</si>
  <si>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</si>
  <si>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</si>
  <si>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</si>
  <si>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</si>
  <si>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</si>
  <si>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</si>
  <si>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</si>
  <si>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</si>
  <si>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</si>
  <si>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</si>
  <si>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</si>
  <si>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</si>
  <si>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</si>
  <si>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</si>
  <si>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</si>
  <si>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</si>
  <si>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</si>
  <si>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</si>
  <si>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</si>
  <si>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</si>
  <si>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</si>
  <si>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</si>
  <si>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</si>
  <si>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</si>
  <si>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</si>
  <si>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</si>
  <si>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</si>
  <si>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</si>
  <si>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</si>
  <si>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</si>
  <si>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</si>
  <si>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</si>
  <si>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</si>
  <si>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</si>
  <si>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</si>
  <si>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</si>
  <si>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</si>
  <si>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</si>
  <si>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</si>
  <si>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</si>
  <si>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</si>
  <si>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</si>
  <si>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</si>
  <si>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</si>
  <si>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</si>
  <si>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</si>
  <si>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</si>
  <si>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</si>
  <si>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</si>
  <si>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</si>
  <si>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</si>
  <si>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</si>
  <si>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</si>
  <si>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</si>
  <si>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</si>
  <si>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</si>
  <si>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</si>
  <si>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</si>
  <si>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</si>
  <si>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</si>
  <si>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</si>
  <si>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</si>
  <si>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</si>
  <si>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</si>
  <si>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</si>
  <si>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</si>
  <si>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</si>
  <si>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</si>
  <si>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</si>
  <si>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</si>
  <si>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</si>
  <si>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</si>
  <si>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</si>
  <si>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</si>
  <si>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</si>
  <si>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</si>
  <si>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</si>
  <si>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</si>
  <si>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</si>
  <si>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</si>
  <si>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</si>
  <si>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</si>
  <si>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</si>
  <si>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</si>
  <si>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</si>
  <si>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</si>
  <si>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</si>
  <si>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</si>
  <si>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</si>
  <si>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</si>
  <si>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</si>
  <si>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</si>
  <si>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</si>
  <si>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</si>
  <si>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</si>
  <si>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</si>
  <si>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</si>
  <si>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</si>
  <si>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</si>
  <si>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</si>
  <si>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</si>
  <si>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</si>
  <si>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</si>
  <si>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</si>
  <si>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</si>
  <si>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</si>
  <si>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</si>
  <si>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</si>
  <si>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</si>
  <si>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</si>
  <si>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</si>
  <si>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</si>
  <si>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</si>
  <si>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</si>
  <si>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</si>
  <si>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</si>
  <si>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</si>
  <si>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</si>
  <si>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</si>
  <si>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</si>
  <si>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</si>
  <si>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</si>
  <si>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</si>
  <si>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</si>
  <si>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</si>
  <si>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</si>
  <si>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</si>
  <si>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</si>
  <si>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</si>
  <si>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</si>
  <si>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</si>
  <si>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</si>
  <si>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</si>
  <si>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</si>
  <si>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</si>
  <si>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</si>
  <si>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</si>
  <si>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</si>
  <si>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</si>
  <si>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</si>
  <si>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</si>
  <si>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</si>
  <si>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</si>
  <si>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</si>
  <si>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</si>
  <si>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</si>
  <si>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</si>
  <si>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</si>
  <si>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</si>
  <si>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</si>
  <si>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</si>
  <si>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</si>
  <si>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</si>
  <si>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</si>
  <si>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</si>
  <si>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</si>
  <si>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</si>
  <si>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</si>
  <si>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</si>
  <si>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</si>
  <si>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</si>
  <si>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</si>
  <si>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</si>
  <si>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</si>
  <si>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</si>
  <si>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</si>
  <si>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</si>
  <si>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</si>
  <si>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</si>
  <si>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</si>
  <si>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</si>
  <si>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</si>
  <si>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</si>
  <si>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</si>
  <si>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</si>
  <si>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</si>
  <si>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</si>
  <si>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</si>
  <si>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</si>
  <si>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</si>
  <si>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</si>
  <si>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</si>
  <si>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</si>
  <si>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</si>
  <si>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</si>
  <si>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</si>
  <si>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</si>
  <si>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</si>
  <si>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</si>
  <si>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</si>
  <si>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</si>
  <si>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</si>
  <si>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</si>
  <si>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</si>
  <si>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</si>
  <si>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</si>
  <si>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</si>
  <si>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</si>
  <si>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</si>
  <si>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</si>
  <si>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</si>
  <si>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</si>
  <si>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</si>
  <si>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</si>
  <si>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</si>
  <si>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</si>
  <si>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</si>
  <si>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</si>
  <si>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</si>
  <si>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</si>
  <si>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</si>
  <si>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</si>
  <si>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</si>
  <si>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</si>
  <si>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</si>
  <si>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</si>
  <si>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</si>
  <si>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</si>
  <si>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</si>
  <si>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</si>
  <si>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</si>
  <si>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</si>
  <si>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</si>
  <si>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</si>
  <si>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</si>
  <si>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</si>
  <si>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</si>
  <si>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</si>
  <si>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</si>
  <si>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</si>
  <si>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</si>
  <si>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</si>
  <si>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</si>
  <si>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</si>
  <si>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</si>
  <si>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</si>
  <si>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</si>
  <si>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</si>
  <si>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</si>
  <si>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</si>
  <si>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</si>
  <si>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</si>
  <si>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</si>
  <si>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</si>
  <si>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</si>
  <si>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</si>
  <si>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</si>
  <si>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</si>
  <si>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</si>
  <si>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</si>
  <si>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</si>
  <si>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</si>
  <si>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</si>
  <si>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</si>
  <si>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</si>
  <si>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</si>
  <si>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</si>
  <si>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</si>
  <si>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</si>
  <si>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</si>
  <si>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</si>
  <si>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</si>
  <si>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</si>
  <si>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</si>
  <si>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</si>
  <si>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</si>
  <si>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</si>
  <si>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</si>
  <si>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</si>
  <si>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</si>
  <si>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</si>
  <si>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</si>
  <si>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</si>
  <si>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</si>
  <si>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</si>
  <si>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</si>
  <si>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</si>
  <si>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</si>
  <si>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</si>
  <si>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</si>
  <si>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</si>
  <si>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</si>
  <si>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</si>
  <si>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</si>
  <si>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</si>
  <si>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</si>
  <si>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</si>
  <si>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</si>
  <si>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</si>
  <si>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</si>
  <si>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</si>
  <si>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</si>
  <si>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</si>
  <si>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</si>
  <si>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</si>
  <si>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</si>
  <si>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</si>
  <si>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</si>
  <si>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</si>
  <si>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</si>
  <si>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</si>
  <si>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</si>
  <si>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</si>
  <si>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</si>
  <si>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</si>
  <si>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</si>
  <si>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</si>
  <si>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</si>
  <si>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</si>
  <si>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</si>
  <si>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</si>
  <si>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</si>
  <si>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</si>
  <si>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</si>
  <si>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</si>
  <si>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</si>
  <si>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</si>
  <si>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</si>
  <si>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</si>
  <si>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</si>
  <si>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</si>
  <si>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</si>
  <si>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</si>
  <si>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</si>
  <si>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</si>
  <si>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</si>
  <si>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</si>
  <si>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</si>
  <si>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</si>
  <si>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</si>
  <si>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</si>
  <si>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</si>
  <si>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</si>
  <si>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</si>
  <si>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</si>
  <si>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</si>
  <si>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</si>
  <si>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</si>
  <si>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</si>
  <si>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</si>
  <si>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</si>
  <si>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</si>
  <si>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</si>
  <si>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</si>
  <si>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</si>
  <si>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</si>
  <si>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</si>
  <si>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</si>
  <si>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</si>
  <si>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</si>
  <si>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</si>
  <si>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</si>
  <si>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</si>
  <si>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</si>
  <si>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</si>
  <si>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</si>
  <si>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</si>
  <si>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</si>
  <si>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</si>
  <si>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</si>
  <si>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</si>
  <si>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</si>
  <si>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</si>
  <si>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</si>
  <si>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</si>
  <si>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</si>
  <si>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</si>
  <si>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</si>
  <si>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</si>
  <si>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</si>
  <si>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</si>
  <si>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</si>
  <si>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</si>
  <si>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</si>
  <si>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</si>
  <si>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</si>
  <si>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</si>
  <si>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</si>
  <si>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</si>
  <si>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</si>
  <si>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</si>
  <si>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</si>
  <si>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</si>
  <si>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</si>
  <si>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</si>
  <si>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</si>
  <si>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</si>
  <si>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</si>
  <si>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</si>
  <si>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</si>
  <si>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</si>
  <si>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</si>
  <si>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</si>
  <si>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</si>
  <si>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</si>
  <si>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</si>
  <si>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</si>
  <si>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</si>
  <si>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</si>
  <si>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</si>
  <si>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</si>
  <si>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</si>
  <si>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</si>
  <si>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</si>
  <si>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</si>
  <si>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</si>
  <si>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</si>
  <si>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</si>
  <si>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</si>
  <si>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</si>
  <si>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</si>
  <si>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</si>
  <si>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</si>
  <si>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</si>
  <si>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</si>
  <si>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</si>
  <si>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</si>
  <si>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</si>
  <si>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</si>
  <si>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</si>
  <si>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</si>
  <si>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</si>
  <si>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</si>
  <si>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</si>
  <si>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</si>
  <si>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</si>
  <si>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</si>
  <si>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</si>
  <si>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</si>
  <si>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</si>
  <si>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</si>
  <si>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</si>
  <si>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</si>
  <si>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</si>
  <si>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</si>
  <si>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</si>
  <si>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</si>
  <si>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</si>
  <si>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</si>
  <si>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</si>
  <si>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</si>
  <si>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</si>
  <si>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</si>
  <si>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</si>
  <si>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</si>
  <si>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</si>
  <si>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</si>
  <si>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</si>
  <si>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</si>
  <si>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</si>
  <si>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</si>
  <si>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</si>
  <si>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</si>
  <si>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</si>
  <si>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</si>
  <si>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</si>
  <si>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</si>
  <si>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</si>
  <si>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</si>
  <si>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</si>
  <si>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</si>
  <si>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</si>
  <si>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</si>
  <si>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</si>
  <si>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</si>
  <si>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</si>
  <si>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</si>
  <si>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</si>
  <si>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</si>
  <si>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</si>
  <si>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</si>
  <si>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</si>
  <si>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</si>
  <si>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</si>
  <si>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</si>
  <si>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</si>
  <si>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</si>
  <si>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</si>
  <si>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</si>
  <si>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</si>
  <si>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</si>
  <si>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</si>
  <si>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</si>
  <si>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</si>
  <si>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</si>
  <si>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</si>
  <si>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</si>
  <si>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</si>
  <si>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</si>
  <si>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</si>
  <si>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</si>
  <si>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</si>
  <si>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</si>
  <si>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</si>
  <si>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</si>
  <si>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</si>
  <si>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</si>
  <si>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</si>
  <si>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</si>
  <si>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</si>
  <si>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</si>
  <si>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</si>
  <si>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</si>
  <si>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</si>
  <si>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</si>
  <si>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</si>
  <si>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</si>
  <si>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</si>
  <si>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</si>
  <si>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</si>
  <si>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</si>
  <si>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</si>
  <si>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</si>
  <si>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</si>
  <si>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</si>
  <si>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</si>
  <si>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</si>
  <si>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</si>
  <si>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</si>
  <si>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</si>
  <si>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</si>
  <si>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</si>
  <si>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</si>
  <si>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</si>
  <si>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</si>
  <si>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</si>
  <si>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</si>
  <si>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</si>
  <si>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</si>
  <si>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</si>
  <si>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</si>
  <si>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</si>
  <si>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</si>
  <si>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</si>
  <si>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</si>
  <si>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</si>
  <si>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</si>
  <si>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</si>
  <si>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</si>
  <si>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</si>
  <si>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</si>
  <si>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</si>
  <si>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</si>
  <si>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</si>
  <si>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</si>
  <si>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</si>
  <si>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</si>
  <si>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</si>
  <si>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</si>
  <si>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</si>
  <si>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</si>
  <si>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</si>
  <si>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</si>
  <si>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</si>
  <si>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</si>
  <si>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</si>
  <si>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</si>
  <si>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</si>
  <si>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</si>
  <si>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</si>
  <si>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</si>
  <si>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</si>
  <si>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</si>
  <si>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</si>
  <si>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</si>
  <si>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</si>
  <si>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</si>
  <si>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</si>
  <si>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</si>
  <si>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</si>
  <si>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</si>
  <si>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</si>
  <si>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</si>
  <si>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</si>
  <si>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</si>
  <si>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</si>
  <si>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</si>
  <si>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</si>
  <si>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</si>
  <si>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</si>
  <si>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</si>
  <si>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</si>
  <si>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</si>
  <si>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</si>
  <si>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</si>
  <si>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</si>
  <si>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</si>
  <si>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</si>
  <si>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</si>
  <si>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</si>
  <si>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</si>
  <si>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</si>
  <si>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</si>
  <si>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</si>
  <si>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</si>
  <si>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</si>
  <si>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</si>
  <si>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</si>
  <si>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</si>
  <si>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</si>
  <si>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</si>
  <si>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</si>
  <si>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</si>
  <si>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</si>
  <si>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</si>
  <si>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</si>
  <si>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</si>
  <si>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</si>
  <si>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</si>
  <si>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</si>
  <si>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</si>
  <si>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</si>
  <si>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</si>
  <si>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</si>
  <si>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</si>
  <si>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</si>
  <si>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</si>
  <si>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</si>
  <si>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</si>
  <si>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</si>
  <si>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</si>
  <si>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</si>
  <si>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</si>
  <si>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</si>
  <si>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</si>
  <si>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</si>
  <si>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</si>
  <si>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</si>
  <si>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</si>
  <si>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</si>
  <si>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</si>
  <si>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</si>
  <si>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</si>
  <si>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</si>
  <si>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</si>
  <si>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</si>
  <si>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</si>
  <si>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</si>
  <si>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</si>
  <si>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</si>
  <si>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</si>
  <si>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</si>
  <si>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</si>
  <si>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</si>
  <si>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</si>
  <si>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</si>
  <si>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</si>
  <si>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</si>
  <si>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</si>
  <si>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</si>
  <si>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</si>
  <si>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</si>
  <si>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</si>
  <si>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</si>
  <si>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</si>
  <si>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</si>
  <si>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</si>
  <si>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</si>
  <si>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</si>
  <si>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</si>
  <si>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</si>
  <si>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</si>
  <si>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</si>
  <si>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</si>
  <si>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</si>
  <si>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</si>
  <si>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</si>
  <si>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</si>
  <si>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</si>
  <si>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</si>
  <si>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</si>
  <si>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</si>
  <si>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</si>
  <si>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</si>
  <si>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</si>
  <si>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</si>
  <si>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</si>
  <si>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</si>
  <si>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</si>
  <si>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</si>
  <si>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</si>
  <si>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</si>
  <si>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</si>
  <si>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</si>
  <si>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</si>
  <si>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</si>
  <si>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</si>
  <si>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</si>
  <si>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</si>
  <si>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</si>
  <si>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</si>
  <si>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</si>
  <si>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</si>
  <si>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</si>
  <si>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</si>
  <si>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</si>
  <si>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</si>
  <si>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</si>
  <si>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</si>
  <si>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</si>
  <si>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</si>
  <si>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</si>
  <si>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</si>
  <si>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</si>
  <si>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</si>
  <si>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</si>
  <si>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</si>
  <si>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</si>
  <si>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</si>
  <si>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</si>
  <si>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</si>
  <si>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</si>
  <si>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</si>
  <si>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</si>
  <si>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</si>
  <si>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</si>
  <si>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</si>
  <si>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</si>
  <si>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</si>
  <si>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</si>
  <si>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</si>
  <si>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</si>
  <si>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</si>
  <si>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</si>
  <si>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</si>
  <si>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</si>
  <si>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UP.04.2.1.10.0158</t>
  </si>
  <si>
    <t>Djeca i STEM za budućnost</t>
  </si>
  <si>
    <t>Zagrebačka, Vukovarsko-srijemska, Grad Zagreb</t>
  </si>
  <si>
    <t>Projekt "Djeca i STEM za budućnost" će ojačati kapacitete organizacija civilnoga društva i povećati broj aktivnosti za uključivanje djece u popularizaciju STEM-a te unaprijediti suradnju organizacija civilnoga društva i odgojno-obrazovnih i visoko-obrazovnih institucija. U aktivnosti projekta će biti uključeno 15 članova organizacija civilnoga društva, 10 volontera i 350 djece s područja grada Zagreba, Zagrebačke, Vukovarsko-Srijemske županije.</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</si>
  <si>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</si>
  <si>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</si>
  <si>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</si>
  <si>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</si>
  <si>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</si>
  <si>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UP.04.2.1.10.0161</t>
  </si>
  <si>
    <t>Retro bit - Interaktivno-obrazovni stalni postav retro računalne tehnike</t>
  </si>
  <si>
    <t>RETRO INFO - udruga za očuvanje informatičke baštine</t>
  </si>
  <si>
    <t>Suradnjom udruge RETRO INFO, FER-a i Pučkog otvorenog učilišta Buje realizira se dugo željeni interaktivno-obrazovni stalni postav retro računalne tehnike kroz koji se nudi inovativan set edukacija za djecu, mlade i opću populaciju u cilju podizanja svijesti o važnosti STEM-a, temeljene na novim metodama učenja koje su dodatno ojačane kroz predmetni projekt. Istovremeno, organiziraju se gostovanja mobilnog postava retro informatike osnovnim i srednjim školama u lokalnim zajednicama diljem Hrvatske te sudjelovanja na drugim tematskim manifestacijama za opću populaciju.</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</si>
  <si>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</si>
  <si>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</si>
  <si>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</si>
  <si>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</si>
  <si>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</si>
  <si>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</si>
  <si>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</si>
  <si>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</si>
  <si>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</si>
  <si>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UP.04.2.1.10.0168</t>
  </si>
  <si>
    <t>STEM za bolji svijet</t>
  </si>
  <si>
    <t>Projektom "STEM ZA BOLJU BUDUĆNOST" ojačati će se kapaciteti OCD-a i povećati broj dostupnih i organiziranih aktivnosti za popularizaciju STEM-a kod djece i mladih te unaprijediti suradnju organizacija civilnoga društva i odgojno-obrazovnih i visoko-obrazovnih institucija. U projektu će sudjelovati min.400 djece ili mladih, 15 volontera te će 20 članova organizacija civilnoga društva će biti educirano o STEM-u</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</si>
  <si>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</si>
  <si>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</si>
  <si>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</si>
  <si>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</si>
  <si>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</si>
  <si>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</si>
  <si>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</si>
  <si>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</si>
  <si>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</si>
  <si>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</si>
  <si>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</si>
  <si>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</si>
  <si>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</si>
  <si>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</si>
  <si>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</si>
  <si>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</si>
  <si>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</si>
  <si>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</si>
  <si>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</si>
  <si>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</si>
  <si>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</si>
  <si>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</si>
  <si>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</si>
  <si>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</si>
  <si>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</si>
  <si>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</si>
  <si>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</si>
  <si>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</si>
  <si>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</si>
  <si>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</si>
  <si>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</si>
  <si>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</si>
  <si>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</si>
  <si>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</si>
  <si>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</si>
  <si>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</si>
  <si>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</si>
  <si>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</si>
  <si>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</si>
  <si>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</si>
  <si>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</si>
  <si>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</si>
  <si>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</si>
  <si>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</si>
  <si>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</si>
  <si>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</si>
  <si>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</si>
  <si>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</si>
  <si>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</si>
  <si>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</si>
  <si>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</si>
  <si>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</si>
  <si>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</si>
  <si>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</si>
  <si>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</si>
  <si>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</si>
  <si>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</si>
  <si>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</si>
  <si>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</si>
  <si>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</si>
  <si>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</si>
  <si>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</si>
  <si>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</si>
  <si>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</si>
  <si>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</si>
  <si>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</si>
  <si>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</si>
  <si>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</si>
  <si>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</si>
  <si>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</si>
  <si>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</si>
  <si>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</si>
  <si>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</si>
  <si>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</si>
  <si>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</si>
  <si>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</si>
  <si>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</si>
  <si>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</si>
  <si>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</si>
  <si>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</si>
  <si>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</si>
  <si>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</si>
  <si>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</si>
  <si>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</si>
  <si>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</si>
  <si>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</si>
  <si>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</si>
  <si>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</si>
  <si>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</si>
  <si>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</si>
  <si>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</si>
  <si>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</si>
  <si>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</si>
  <si>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</si>
  <si>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</si>
  <si>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</si>
  <si>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</si>
  <si>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</si>
  <si>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</si>
  <si>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</si>
  <si>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</si>
  <si>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</si>
  <si>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</si>
  <si>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</si>
  <si>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</si>
  <si>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</si>
  <si>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</si>
  <si>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</si>
  <si>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</si>
  <si>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</si>
  <si>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</si>
  <si>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</si>
  <si>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</si>
  <si>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</si>
  <si>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</si>
  <si>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</si>
  <si>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</si>
  <si>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</si>
  <si>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</si>
  <si>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</si>
  <si>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</si>
  <si>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</si>
  <si>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</si>
  <si>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</si>
  <si>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</si>
  <si>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</si>
  <si>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</si>
  <si>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</si>
  <si>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</si>
  <si>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</si>
  <si>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</si>
  <si>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</si>
  <si>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</si>
  <si>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</si>
  <si>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</si>
  <si>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</si>
  <si>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</si>
  <si>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</si>
  <si>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</si>
  <si>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</si>
  <si>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</si>
  <si>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</si>
  <si>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</si>
  <si>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</si>
  <si>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</si>
  <si>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</si>
  <si>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</si>
  <si>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</si>
  <si>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</si>
  <si>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</si>
  <si>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</si>
  <si>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</si>
  <si>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</si>
  <si>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</si>
  <si>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</si>
  <si>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</si>
  <si>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</si>
  <si>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</si>
  <si>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</si>
  <si>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</si>
  <si>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</si>
  <si>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</si>
  <si>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</si>
  <si>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</si>
  <si>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</si>
  <si>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</si>
  <si>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</si>
  <si>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</si>
  <si>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</si>
  <si>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</si>
  <si>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</si>
  <si>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</si>
  <si>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</si>
  <si>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</si>
  <si>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</si>
  <si>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</si>
  <si>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</si>
  <si>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</si>
  <si>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</si>
  <si>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</si>
  <si>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</si>
  <si>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</si>
  <si>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</si>
  <si>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</si>
  <si>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</si>
  <si>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</si>
  <si>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</si>
  <si>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</si>
  <si>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</si>
  <si>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</si>
  <si>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</si>
  <si>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</si>
  <si>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</si>
  <si>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</si>
  <si>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</si>
  <si>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</si>
  <si>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</si>
  <si>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</si>
  <si>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</si>
  <si>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</si>
  <si>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</si>
  <si>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</si>
  <si>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</si>
  <si>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</si>
  <si>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</si>
  <si>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</si>
  <si>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</si>
  <si>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</si>
  <si>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</si>
  <si>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</si>
  <si>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</si>
  <si>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</si>
  <si>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</si>
  <si>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</si>
  <si>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</si>
  <si>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</si>
  <si>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</si>
  <si>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</si>
  <si>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</si>
  <si>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</si>
  <si>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</si>
  <si>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</si>
  <si>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</si>
  <si>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</si>
  <si>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</si>
  <si>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</si>
  <si>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</si>
  <si>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</si>
  <si>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</si>
  <si>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</si>
  <si>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</si>
  <si>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</si>
  <si>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</si>
  <si>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</si>
  <si>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</si>
  <si>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</si>
  <si>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</si>
  <si>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</si>
  <si>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</si>
  <si>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</si>
  <si>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</si>
  <si>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</si>
  <si>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</si>
  <si>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</si>
  <si>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</si>
  <si>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</si>
  <si>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</si>
  <si>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</si>
  <si>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</si>
  <si>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</si>
  <si>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</si>
  <si>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</si>
  <si>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</si>
  <si>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</si>
  <si>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</si>
  <si>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</si>
  <si>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</si>
  <si>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</si>
  <si>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</si>
  <si>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</si>
  <si>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</si>
  <si>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</si>
  <si>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</si>
  <si>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</si>
  <si>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</si>
  <si>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</si>
  <si>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</si>
  <si>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</si>
  <si>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</si>
  <si>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</si>
  <si>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</si>
  <si>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</si>
  <si>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</si>
  <si>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</si>
  <si>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</si>
  <si>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</si>
  <si>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</si>
  <si>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</si>
  <si>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</si>
  <si>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</si>
  <si>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</si>
  <si>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</si>
  <si>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</si>
  <si>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</si>
  <si>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</si>
  <si>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</si>
  <si>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</si>
  <si>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</si>
  <si>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</si>
  <si>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</si>
  <si>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</si>
  <si>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</si>
  <si>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</si>
  <si>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</si>
  <si>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</si>
  <si>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</si>
  <si>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</si>
  <si>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</si>
  <si>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</si>
  <si>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</si>
  <si>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</si>
  <si>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</si>
  <si>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</si>
  <si>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</si>
  <si>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</si>
  <si>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</si>
  <si>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</si>
  <si>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</si>
  <si>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</si>
  <si>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</si>
  <si>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</si>
  <si>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</si>
  <si>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</si>
  <si>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</si>
  <si>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</si>
  <si>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</si>
  <si>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</si>
  <si>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</si>
  <si>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</si>
  <si>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</si>
  <si>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</si>
  <si>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</si>
  <si>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</si>
  <si>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</si>
  <si>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</si>
  <si>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</si>
  <si>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</si>
  <si>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</si>
  <si>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</si>
  <si>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</si>
  <si>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</si>
  <si>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</si>
  <si>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</si>
  <si>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</si>
  <si>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</si>
  <si>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</si>
  <si>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</si>
  <si>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</si>
  <si>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</si>
  <si>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</si>
  <si>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</si>
  <si>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</si>
  <si>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</si>
  <si>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</si>
  <si>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</si>
  <si>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</si>
  <si>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</si>
  <si>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</si>
  <si>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</si>
  <si>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</si>
  <si>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</si>
  <si>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</si>
  <si>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</si>
  <si>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</si>
  <si>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</si>
  <si>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</si>
  <si>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</si>
  <si>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</si>
  <si>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</si>
  <si>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</si>
  <si>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</si>
  <si>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</si>
  <si>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</si>
  <si>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</si>
  <si>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</si>
  <si>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</si>
  <si>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</si>
  <si>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</si>
  <si>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</si>
  <si>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</si>
  <si>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</si>
  <si>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</si>
  <si>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</si>
  <si>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</si>
  <si>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</si>
  <si>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</si>
  <si>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</si>
  <si>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</si>
  <si>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</si>
  <si>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</si>
  <si>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</si>
  <si>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</si>
  <si>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</si>
  <si>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</si>
  <si>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</si>
  <si>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</si>
  <si>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</si>
  <si>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</si>
  <si>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</si>
  <si>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</si>
  <si>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</si>
  <si>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</si>
  <si>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</si>
  <si>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</si>
  <si>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</si>
  <si>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</si>
  <si>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</si>
  <si>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</si>
  <si>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</si>
  <si>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</si>
  <si>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</si>
  <si>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</si>
  <si>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</si>
  <si>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</si>
  <si>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</si>
  <si>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</si>
  <si>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</si>
  <si>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</si>
  <si>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</si>
  <si>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</si>
  <si>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</si>
  <si>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</si>
  <si>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</si>
  <si>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</si>
  <si>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</si>
  <si>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</si>
  <si>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</si>
  <si>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</si>
  <si>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</si>
  <si>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</si>
  <si>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</si>
  <si>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</si>
  <si>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</si>
  <si>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</si>
  <si>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</si>
  <si>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</si>
  <si>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</si>
  <si>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</si>
  <si>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</si>
  <si>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</si>
  <si>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</si>
  <si>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</si>
  <si>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</si>
  <si>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</si>
  <si>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</si>
  <si>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</si>
  <si>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</si>
  <si>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</si>
  <si>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</si>
  <si>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</si>
  <si>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</si>
  <si>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</si>
  <si>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</si>
  <si>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</si>
  <si>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</si>
  <si>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</si>
  <si>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</si>
  <si>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</si>
  <si>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</si>
  <si>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</si>
  <si>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</si>
  <si>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</si>
  <si>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</si>
  <si>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</si>
  <si>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</si>
  <si>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</si>
  <si>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</si>
  <si>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</si>
  <si>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</si>
  <si>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</si>
  <si>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</si>
  <si>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</si>
  <si>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</si>
  <si>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</si>
  <si>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</si>
  <si>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</si>
  <si>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</si>
  <si>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</si>
  <si>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</si>
  <si>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</si>
  <si>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</si>
  <si>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</si>
  <si>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</si>
  <si>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</si>
  <si>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</si>
  <si>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</si>
  <si>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</si>
  <si>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</si>
  <si>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</si>
  <si>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</si>
  <si>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</si>
  <si>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</si>
  <si>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</si>
  <si>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</si>
  <si>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</si>
  <si>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</si>
  <si>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</si>
  <si>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</si>
  <si>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</si>
  <si>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</si>
  <si>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</si>
  <si>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</si>
  <si>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</si>
  <si>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</si>
  <si>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</si>
  <si>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</si>
  <si>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</si>
  <si>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</si>
  <si>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</si>
  <si>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</si>
  <si>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</si>
  <si>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</si>
  <si>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</si>
  <si>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</si>
  <si>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</si>
  <si>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</si>
  <si>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</si>
  <si>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</si>
  <si>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</si>
  <si>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</si>
  <si>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</si>
  <si>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</si>
  <si>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</si>
  <si>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</si>
  <si>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</si>
  <si>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</si>
  <si>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</si>
  <si>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</si>
  <si>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</si>
  <si>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</si>
  <si>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</si>
  <si>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</si>
  <si>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</si>
  <si>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</si>
  <si>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</si>
  <si>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</si>
  <si>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</si>
  <si>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</si>
  <si>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</si>
  <si>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</si>
  <si>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</si>
  <si>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</si>
  <si>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</si>
  <si>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</si>
  <si>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</si>
  <si>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</si>
  <si>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</si>
  <si>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</si>
  <si>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</si>
  <si>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</si>
  <si>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</si>
  <si>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</si>
  <si>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</si>
  <si>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</si>
  <si>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</si>
  <si>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</si>
  <si>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</si>
  <si>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</si>
  <si>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</si>
  <si>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</si>
  <si>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</si>
  <si>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</si>
  <si>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</si>
  <si>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</si>
  <si>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</si>
  <si>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</si>
  <si>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</si>
  <si>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</si>
  <si>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</si>
  <si>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</si>
  <si>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</si>
  <si>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</si>
  <si>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</si>
  <si>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</si>
  <si>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</si>
  <si>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</si>
  <si>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</si>
  <si>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</si>
  <si>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</si>
  <si>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</si>
  <si>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</si>
  <si>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</si>
  <si>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</si>
  <si>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</si>
  <si>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</si>
  <si>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</si>
  <si>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</si>
  <si>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</si>
  <si>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</si>
  <si>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</si>
  <si>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</si>
  <si>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</si>
  <si>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</si>
  <si>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</si>
  <si>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</si>
  <si>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</si>
  <si>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</si>
  <si>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</si>
  <si>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</si>
  <si>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</si>
  <si>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</si>
  <si>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</si>
  <si>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</si>
  <si>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</si>
  <si>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</si>
  <si>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</si>
  <si>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</si>
  <si>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</si>
  <si>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</si>
  <si>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</si>
  <si>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</si>
  <si>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</si>
  <si>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</si>
  <si>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</si>
  <si>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</si>
  <si>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</si>
  <si>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</si>
  <si>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</si>
  <si>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</si>
  <si>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</si>
  <si>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</si>
  <si>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</si>
  <si>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</si>
  <si>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</si>
  <si>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</si>
  <si>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</si>
  <si>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</si>
  <si>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</si>
  <si>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</si>
  <si>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</si>
  <si>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</si>
  <si>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</si>
  <si>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</si>
  <si>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</si>
  <si>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</si>
  <si>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</si>
  <si>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</si>
  <si>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</si>
  <si>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</si>
  <si>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</si>
  <si>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</si>
  <si>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</si>
  <si>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</si>
  <si>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</si>
  <si>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</si>
  <si>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</si>
  <si>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</si>
  <si>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</si>
  <si>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</si>
  <si>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</si>
  <si>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</si>
  <si>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</si>
  <si>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</si>
  <si>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</si>
  <si>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</si>
  <si>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</si>
  <si>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</si>
  <si>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</si>
  <si>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</si>
  <si>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</si>
  <si>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</si>
  <si>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</si>
  <si>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</si>
  <si>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</si>
  <si>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</si>
  <si>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</si>
  <si>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</si>
  <si>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</si>
  <si>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</si>
  <si>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</si>
  <si>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</si>
  <si>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</si>
  <si>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</si>
  <si>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</si>
  <si>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</si>
  <si>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</si>
  <si>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</si>
  <si>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</si>
  <si>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</si>
  <si>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</si>
  <si>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</si>
  <si>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</si>
  <si>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</si>
  <si>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</si>
  <si>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</si>
  <si>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</si>
  <si>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</si>
  <si>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</si>
  <si>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</si>
  <si>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</si>
  <si>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</si>
  <si>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</si>
  <si>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</si>
  <si>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</si>
  <si>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</si>
  <si>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</si>
  <si>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</si>
  <si>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</si>
  <si>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</si>
  <si>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</si>
  <si>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</si>
  <si>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</si>
  <si>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</si>
  <si>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</si>
  <si>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</si>
  <si>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</si>
  <si>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</si>
  <si>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</si>
  <si>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</si>
  <si>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</si>
  <si>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</si>
  <si>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</si>
  <si>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</si>
  <si>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</si>
  <si>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</si>
  <si>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</si>
  <si>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</si>
  <si>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</si>
  <si>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</si>
  <si>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</si>
  <si>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</si>
  <si>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</si>
  <si>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</si>
  <si>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</si>
  <si>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</si>
  <si>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</si>
  <si>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</si>
  <si>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</si>
  <si>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</si>
  <si>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</si>
  <si>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</si>
  <si>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</si>
  <si>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</si>
  <si>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</si>
  <si>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</si>
  <si>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</si>
  <si>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</si>
  <si>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</si>
  <si>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</si>
  <si>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</si>
  <si>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</si>
  <si>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</si>
  <si>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</si>
  <si>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</si>
  <si>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</si>
  <si>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</si>
  <si>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</si>
  <si>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</si>
  <si>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</si>
  <si>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</si>
  <si>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</si>
  <si>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</si>
  <si>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</si>
  <si>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</si>
  <si>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</si>
  <si>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</si>
  <si>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</si>
  <si>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</si>
  <si>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</si>
  <si>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</si>
  <si>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</si>
  <si>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</si>
  <si>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</si>
  <si>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</si>
  <si>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</si>
  <si>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</si>
  <si>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</si>
  <si>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</si>
  <si>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</si>
  <si>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</si>
  <si>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</si>
  <si>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</si>
  <si>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</si>
  <si>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</si>
  <si>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</si>
  <si>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</si>
  <si>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</si>
  <si>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</si>
  <si>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</si>
  <si>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</si>
  <si>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</si>
  <si>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</si>
  <si>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</si>
  <si>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</si>
  <si>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</si>
  <si>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</si>
  <si>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</si>
  <si>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</si>
  <si>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</si>
  <si>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</si>
  <si>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</si>
  <si>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</si>
  <si>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</si>
  <si>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</si>
  <si>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</si>
  <si>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</si>
  <si>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</si>
  <si>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</si>
  <si>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</si>
  <si>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</si>
  <si>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</si>
  <si>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</si>
  <si>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</si>
  <si>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</si>
  <si>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</si>
  <si>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</si>
  <si>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</si>
  <si>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</si>
  <si>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</si>
  <si>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</si>
  <si>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</si>
  <si>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</si>
  <si>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</si>
  <si>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</si>
  <si>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</si>
  <si>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</si>
  <si>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</si>
  <si>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</si>
  <si>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</si>
  <si>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</si>
  <si>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</si>
  <si>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</si>
  <si>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</si>
  <si>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</si>
  <si>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</si>
  <si>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</si>
  <si>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</si>
  <si>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</si>
  <si>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</si>
  <si>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</si>
  <si>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</si>
  <si>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</si>
  <si>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</si>
  <si>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</si>
  <si>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</si>
  <si>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</si>
  <si>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</si>
  <si>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</si>
  <si>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</si>
  <si>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</si>
  <si>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</si>
  <si>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</si>
  <si>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</si>
  <si>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</si>
  <si>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</si>
  <si>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</si>
  <si>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</si>
  <si>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</si>
  <si>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</si>
  <si>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</si>
  <si>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</si>
  <si>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</si>
  <si>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</si>
  <si>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</si>
  <si>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</si>
  <si>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</si>
  <si>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</si>
  <si>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</si>
  <si>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</si>
  <si>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</si>
  <si>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</si>
  <si>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</si>
  <si>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</si>
  <si>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</si>
  <si>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</si>
  <si>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</si>
  <si>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</si>
  <si>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</si>
  <si>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</si>
  <si>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</si>
  <si>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</si>
  <si>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</si>
  <si>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</si>
  <si>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</si>
  <si>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UP.04.2.1.11.0709</t>
  </si>
  <si>
    <t>Gora</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</si>
  <si>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</si>
  <si>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</si>
  <si>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</si>
  <si>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</si>
  <si>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</si>
  <si>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</si>
  <si>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</si>
  <si>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</si>
  <si>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</si>
  <si>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</si>
  <si>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</si>
  <si>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</si>
  <si>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</si>
  <si>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</si>
  <si>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</si>
  <si>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</si>
  <si>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</si>
  <si>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</si>
  <si>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</si>
  <si>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</si>
  <si>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</si>
  <si>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</si>
  <si>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</si>
  <si>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</si>
  <si>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</si>
  <si>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</si>
  <si>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</si>
  <si>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</si>
  <si>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</si>
  <si>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</si>
  <si>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</si>
  <si>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</si>
  <si>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</si>
  <si>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</si>
  <si>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</si>
  <si>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</si>
  <si>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</si>
  <si>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</si>
  <si>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</si>
  <si>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</si>
  <si>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</si>
  <si>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</si>
  <si>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</si>
  <si>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</si>
  <si>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</si>
  <si>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</si>
  <si>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</si>
  <si>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</si>
  <si>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</si>
  <si>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</si>
  <si>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</si>
  <si>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</si>
  <si>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</si>
  <si>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</si>
  <si>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</si>
  <si>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</si>
  <si>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</si>
  <si>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</si>
  <si>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</si>
  <si>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</si>
  <si>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</si>
  <si>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</si>
  <si>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</si>
  <si>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</si>
  <si>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</si>
  <si>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</si>
  <si>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</si>
  <si>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</si>
  <si>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</si>
  <si>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</si>
  <si>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</si>
  <si>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</si>
  <si>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</si>
  <si>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</si>
  <si>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</si>
  <si>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</si>
  <si>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</si>
  <si>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</si>
  <si>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</si>
  <si>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</si>
  <si>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</si>
  <si>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</si>
  <si>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</si>
  <si>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</si>
  <si>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</si>
  <si>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</si>
  <si>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</si>
  <si>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</si>
  <si>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</si>
  <si>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</si>
  <si>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</si>
  <si>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</si>
  <si>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</si>
  <si>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</si>
  <si>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</si>
  <si>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</si>
  <si>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</si>
  <si>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</si>
  <si>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</si>
  <si>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</si>
  <si>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</si>
  <si>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</si>
  <si>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</si>
  <si>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</si>
  <si>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</si>
  <si>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</si>
  <si>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</si>
  <si>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</si>
  <si>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</si>
  <si>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</si>
  <si>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</si>
  <si>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</si>
  <si>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</si>
  <si>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</si>
  <si>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</si>
  <si>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</si>
  <si>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</si>
  <si>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</si>
  <si>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</si>
  <si>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</si>
  <si>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</si>
  <si>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</si>
  <si>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</si>
  <si>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</si>
  <si>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</si>
  <si>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</si>
  <si>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</si>
  <si>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</si>
  <si>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</si>
  <si>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</si>
  <si>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</si>
  <si>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</si>
  <si>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</si>
  <si>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</si>
  <si>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</si>
  <si>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</si>
  <si>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</si>
  <si>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</si>
  <si>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</si>
  <si>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</si>
  <si>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</si>
  <si>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</si>
  <si>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</si>
  <si>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</si>
  <si>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</si>
  <si>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</si>
  <si>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</si>
  <si>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</si>
  <si>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</si>
  <si>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</si>
  <si>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</si>
  <si>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</si>
  <si>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</si>
  <si>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</si>
  <si>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</si>
  <si>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</si>
  <si>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</si>
  <si>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</si>
  <si>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</si>
  <si>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</si>
  <si>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</si>
  <si>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</si>
  <si>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</si>
  <si>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</si>
  <si>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</si>
  <si>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</si>
  <si>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</si>
  <si>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</si>
  <si>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</si>
  <si>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</si>
  <si>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</si>
  <si>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t>Prilog 02 - Popis operacija u okviru Operativnog programa Učinkoviti ljudski potencijali 2014. - 2020.
Annex 02 - List of operations within Operational Programme Efficient Human Resources 2014 - 2020</t>
  </si>
  <si>
    <r>
      <t>Datum posljednjeg ažuriranja Popisa operacija:</t>
    </r>
    <r>
      <rPr>
        <sz val="10"/>
        <color rgb="FFFF0000"/>
        <rFont val="Calibri"/>
        <family val="2"/>
        <charset val="238"/>
        <scheme val="minor"/>
      </rPr>
      <t xml:space="preserve"> 31. ožujak 2024.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</si>
</sst>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kn&quot;_-;\-* #,##0.00\ &quot;kn&quot;_-;_-* &quot;-&quot;??\ &quot;kn&quot;_-;_-@_-"/>
    <numFmt numFmtId="43" formatCode="_-* #,##0.00_-;\-* #,##0.00_-;_-* &quot;-&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EUR]_-;\-* #,##0.00\ [$EUR]_-;_-* &quot;-&quot;??\ [$EUR]_-;_-@_-"/>
    <numFmt numFmtId="170" formatCode="#,##0.00\ [$EUR];\-#,##0.00\ [$EUR]"/>
    <numFmt numFmtId="171" formatCode="d\.m\.yyyy\.;@"/>
    <numFmt numFmtId="172" formatCode="#,##0.00\ [$HRK]"/>
    <numFmt numFmtId="173" formatCode="d&quot;.&quot;m&quot;.&quot;yyyy"/>
  </numFmts>
  <fonts count="107"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b/>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b/>
      <sz val="11"/>
      <color theme="0"/>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1"/>
      <color theme="1"/>
      <name val="Calibri"/>
      <family val="2"/>
      <charset val="238"/>
      <scheme val="minor"/>
    </font>
    <font>
      <sz val="10"/>
      <color theme="8" tint="-0.499984740745262"/>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sz val="11"/>
      <color rgb="FFFF0000"/>
      <name val="Calibri"/>
      <family val="2"/>
      <charset val="238"/>
      <scheme val="minor"/>
    </font>
    <font>
      <i/>
      <sz val="11"/>
      <color rgb="FF7F7F7F"/>
      <name val="Calibri"/>
      <family val="2"/>
      <charset val="238"/>
      <scheme val="minor"/>
    </font>
    <font>
      <sz val="10"/>
      <name val="Arial"/>
      <family val="2"/>
      <charset val="238"/>
    </font>
    <font>
      <sz val="11"/>
      <color rgb="FF9C6500"/>
      <name val="Calibri"/>
      <family val="2"/>
      <charset val="238"/>
      <scheme val="minor"/>
    </font>
    <font>
      <sz val="10"/>
      <color rgb="FF000000"/>
      <name val="Calibri"/>
      <family val="2"/>
      <charset val="238"/>
    </font>
  </fonts>
  <fills count="61">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top style="thin">
        <color indexed="64"/>
      </top>
      <bottom style="thin">
        <color auto="1"/>
      </bottom>
      <diagonal/>
    </border>
  </borders>
  <cellStyleXfs count="5677">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8"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3" fillId="34" borderId="0" applyNumberFormat="0" applyBorder="0" applyAlignment="0" applyProtection="0"/>
    <xf numFmtId="0" fontId="6" fillId="13"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6" fillId="10"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6" fillId="11"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6" fillId="14"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6" fillId="15"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6" fillId="16" borderId="0" applyNumberFormat="0" applyBorder="0" applyAlignment="0" applyProtection="0"/>
    <xf numFmtId="0" fontId="33" fillId="54" borderId="0" applyNumberFormat="0" applyBorder="0" applyAlignment="0" applyProtection="0"/>
    <xf numFmtId="0" fontId="33" fillId="31" borderId="0" applyNumberFormat="0" applyBorder="0" applyAlignment="0" applyProtection="0"/>
    <xf numFmtId="0" fontId="6" fillId="1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6" fillId="18"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6" fillId="1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6" fillId="14"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6" fillId="15"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6" fillId="20" borderId="0" applyNumberFormat="0" applyBorder="0" applyAlignment="0" applyProtection="0"/>
    <xf numFmtId="0" fontId="33" fillId="51" borderId="0" applyNumberFormat="0" applyBorder="0" applyAlignment="0" applyProtection="0"/>
    <xf numFmtId="0" fontId="34" fillId="26" borderId="0" applyNumberFormat="0" applyBorder="0" applyAlignment="0" applyProtection="0"/>
    <xf numFmtId="0" fontId="7" fillId="4" borderId="0" applyNumberFormat="0" applyBorder="0" applyAlignment="0" applyProtection="0"/>
    <xf numFmtId="0" fontId="34" fillId="26"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6" fillId="30" borderId="53" applyNumberFormat="0" applyAlignment="0" applyProtection="0"/>
    <xf numFmtId="0" fontId="9" fillId="22" borderId="3" applyNumberFormat="0" applyAlignment="0" applyProtection="0"/>
    <xf numFmtId="0" fontId="36"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7" fillId="0" borderId="0" applyNumberFormat="0" applyFill="0" applyBorder="0" applyAlignment="0" applyProtection="0"/>
    <xf numFmtId="0" fontId="10" fillId="0" borderId="0" applyNumberFormat="0" applyFill="0" applyBorder="0" applyAlignment="0" applyProtection="0"/>
    <xf numFmtId="0" fontId="37" fillId="0" borderId="0" applyNumberFormat="0" applyFill="0" applyBorder="0" applyAlignment="0" applyProtection="0"/>
    <xf numFmtId="0" fontId="27" fillId="25" borderId="0" applyNumberFormat="0" applyBorder="0" applyAlignment="0" applyProtection="0"/>
    <xf numFmtId="0" fontId="11" fillId="5" borderId="0" applyNumberFormat="0" applyBorder="0" applyAlignment="0" applyProtection="0"/>
    <xf numFmtId="0" fontId="27" fillId="25" borderId="0" applyNumberFormat="0" applyBorder="0" applyAlignment="0" applyProtection="0"/>
    <xf numFmtId="0" fontId="38" fillId="25" borderId="0" applyNumberFormat="0" applyBorder="0" applyAlignment="0" applyProtection="0"/>
    <xf numFmtId="0" fontId="39" fillId="0" borderId="47" applyNumberFormat="0" applyFill="0" applyAlignment="0" applyProtection="0"/>
    <xf numFmtId="0" fontId="12" fillId="0" borderId="4"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0" fontId="13" fillId="0" borderId="5" applyNumberFormat="0" applyFill="0" applyAlignment="0" applyProtection="0"/>
    <xf numFmtId="0" fontId="40" fillId="0" borderId="48" applyNumberFormat="0" applyFill="0" applyAlignment="0" applyProtection="0"/>
    <xf numFmtId="0" fontId="41" fillId="0" borderId="49" applyNumberFormat="0" applyFill="0" applyAlignment="0" applyProtection="0"/>
    <xf numFmtId="0" fontId="14" fillId="0" borderId="6" applyNumberFormat="0" applyFill="0" applyAlignment="0" applyProtection="0"/>
    <xf numFmtId="0" fontId="41" fillId="0" borderId="49" applyNumberFormat="0" applyFill="0" applyAlignment="0" applyProtection="0"/>
    <xf numFmtId="0" fontId="41" fillId="0" borderId="0" applyNumberFormat="0" applyFill="0" applyBorder="0" applyAlignment="0" applyProtection="0"/>
    <xf numFmtId="0" fontId="1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8" borderId="50" applyNumberFormat="0" applyAlignment="0" applyProtection="0"/>
    <xf numFmtId="0" fontId="43" fillId="28" borderId="50" applyNumberFormat="0" applyAlignment="0" applyProtection="0"/>
    <xf numFmtId="0" fontId="44" fillId="0" borderId="52" applyNumberFormat="0" applyFill="0" applyAlignment="0" applyProtection="0"/>
    <xf numFmtId="0" fontId="16" fillId="0" borderId="7" applyNumberFormat="0" applyFill="0" applyAlignment="0" applyProtection="0"/>
    <xf numFmtId="0" fontId="44" fillId="0" borderId="52" applyNumberFormat="0" applyFill="0" applyAlignment="0" applyProtection="0"/>
    <xf numFmtId="0" fontId="45" fillId="27" borderId="0" applyNumberFormat="0" applyBorder="0" applyAlignment="0" applyProtection="0"/>
    <xf numFmtId="0" fontId="17" fillId="23" borderId="0" applyNumberFormat="0" applyBorder="0" applyAlignment="0" applyProtection="0"/>
    <xf numFmtId="0" fontId="45" fillId="27" borderId="0" applyNumberFormat="0" applyBorder="0" applyAlignment="0" applyProtection="0"/>
    <xf numFmtId="0" fontId="2"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6" fillId="0" borderId="0"/>
    <xf numFmtId="0" fontId="26" fillId="0" borderId="0"/>
    <xf numFmtId="0" fontId="26" fillId="0" borderId="0"/>
    <xf numFmtId="0" fontId="46" fillId="0" borderId="0"/>
    <xf numFmtId="0" fontId="26" fillId="0" borderId="0"/>
    <xf numFmtId="0" fontId="4"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7" fillId="0" borderId="0"/>
    <xf numFmtId="0" fontId="26" fillId="0" borderId="0"/>
    <xf numFmtId="0" fontId="32" fillId="2" borderId="1" applyNumberFormat="0" applyFont="0" applyAlignment="0" applyProtection="0"/>
    <xf numFmtId="0" fontId="32" fillId="2" borderId="1" applyNumberFormat="0" applyFont="0" applyAlignment="0" applyProtection="0"/>
    <xf numFmtId="0" fontId="4" fillId="0" borderId="0"/>
    <xf numFmtId="0" fontId="48" fillId="29" borderId="51" applyNumberFormat="0" applyAlignment="0" applyProtection="0"/>
    <xf numFmtId="0" fontId="48" fillId="29" borderId="51" applyNumberFormat="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49"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50" fillId="0" borderId="54" applyNumberFormat="0" applyFill="0" applyAlignment="0" applyProtection="0"/>
    <xf numFmtId="0" fontId="50" fillId="0" borderId="54"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4" fillId="0" borderId="0"/>
    <xf numFmtId="44" fontId="26"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6"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4"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4"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4"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4"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4"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4" fillId="16" borderId="0" applyNumberFormat="0" applyBorder="0" applyAlignment="0" applyProtection="0"/>
    <xf numFmtId="0" fontId="6" fillId="16" borderId="0" applyNumberFormat="0" applyBorder="0" applyAlignment="0" applyProtection="0"/>
    <xf numFmtId="0" fontId="54" fillId="13"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6" fillId="17" borderId="0" applyNumberFormat="0" applyBorder="0" applyAlignment="0" applyProtection="0"/>
    <xf numFmtId="0" fontId="54"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4"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4" fillId="19" borderId="0" applyNumberFormat="0" applyBorder="0" applyAlignment="0" applyProtection="0"/>
    <xf numFmtId="0" fontId="6" fillId="19" borderId="0" applyNumberFormat="0" applyBorder="0" applyAlignment="0" applyProtection="0"/>
    <xf numFmtId="0" fontId="54"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4"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4"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5"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35" fillId="29" borderId="50" applyNumberFormat="0" applyAlignment="0" applyProtection="0"/>
    <xf numFmtId="0" fontId="8" fillId="21" borderId="43" applyNumberFormat="0" applyAlignment="0" applyProtection="0"/>
    <xf numFmtId="0" fontId="9" fillId="22" borderId="3" applyNumberFormat="0" applyAlignment="0" applyProtection="0"/>
    <xf numFmtId="0" fontId="57"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8" fillId="5" borderId="0" applyNumberFormat="0" applyBorder="0" applyAlignment="0" applyProtection="0"/>
    <xf numFmtId="0" fontId="10" fillId="0" borderId="0" applyNumberFormat="0" applyFill="0" applyBorder="0" applyAlignment="0" applyProtection="0"/>
    <xf numFmtId="0" fontId="59" fillId="0" borderId="0" applyNumberFormat="0" applyFill="0" applyBorder="0" applyAlignment="0" applyProtection="0"/>
    <xf numFmtId="0" fontId="10" fillId="0" borderId="0" applyNumberFormat="0" applyFill="0" applyBorder="0" applyAlignment="0" applyProtection="0"/>
    <xf numFmtId="0" fontId="58" fillId="5" borderId="0" applyNumberFormat="0" applyBorder="0" applyAlignment="0" applyProtection="0"/>
    <xf numFmtId="0" fontId="11" fillId="5" borderId="0" applyNumberFormat="0" applyBorder="0" applyAlignment="0" applyProtection="0"/>
    <xf numFmtId="0" fontId="38" fillId="25" borderId="0" applyNumberFormat="0" applyBorder="0" applyAlignment="0" applyProtection="0"/>
    <xf numFmtId="0" fontId="12"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1"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2"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2"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3" fillId="21" borderId="43" applyNumberFormat="0" applyAlignment="0" applyProtection="0"/>
    <xf numFmtId="0" fontId="15" fillId="8" borderId="60" applyNumberFormat="0" applyAlignment="0" applyProtection="0"/>
    <xf numFmtId="0" fontId="43" fillId="28" borderId="50" applyNumberFormat="0" applyAlignment="0" applyProtection="0"/>
    <xf numFmtId="0" fontId="15" fillId="8" borderId="43" applyNumberFormat="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20" borderId="0" applyNumberFormat="0" applyBorder="0" applyAlignment="0" applyProtection="0"/>
    <xf numFmtId="0" fontId="64" fillId="21" borderId="45" applyNumberFormat="0" applyAlignment="0" applyProtection="0"/>
    <xf numFmtId="0" fontId="56" fillId="21" borderId="43" applyNumberFormat="0" applyAlignment="0" applyProtection="0"/>
    <xf numFmtId="0" fontId="16" fillId="0" borderId="7" applyNumberFormat="0" applyFill="0" applyAlignment="0" applyProtection="0"/>
    <xf numFmtId="0" fontId="65"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5" fillId="4" borderId="0" applyNumberFormat="0" applyBorder="0" applyAlignment="0" applyProtection="0"/>
    <xf numFmtId="0" fontId="60" fillId="0" borderId="4" applyNumberFormat="0" applyFill="0" applyAlignment="0" applyProtection="0"/>
    <xf numFmtId="0" fontId="61" fillId="0" borderId="5" applyNumberFormat="0" applyFill="0" applyAlignment="0" applyProtection="0"/>
    <xf numFmtId="0" fontId="62" fillId="0" borderId="6" applyNumberFormat="0" applyFill="0" applyAlignment="0" applyProtection="0"/>
    <xf numFmtId="0" fontId="62" fillId="0" borderId="0" applyNumberFormat="0" applyFill="0" applyBorder="0" applyAlignment="0" applyProtection="0"/>
    <xf numFmtId="0" fontId="66" fillId="0" borderId="0" applyNumberFormat="0" applyFill="0" applyBorder="0" applyAlignment="0" applyProtection="0"/>
    <xf numFmtId="0" fontId="17" fillId="23" borderId="0" applyNumberFormat="0" applyBorder="0" applyAlignment="0" applyProtection="0"/>
    <xf numFmtId="0" fontId="67"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6" fillId="21" borderId="56" applyNumberFormat="0" applyAlignment="0" applyProtection="0"/>
    <xf numFmtId="0" fontId="17" fillId="23" borderId="0" applyNumberFormat="0" applyBorder="0" applyAlignment="0" applyProtection="0"/>
    <xf numFmtId="0" fontId="67" fillId="23" borderId="0" applyNumberFormat="0" applyBorder="0" applyAlignment="0" applyProtection="0"/>
    <xf numFmtId="0" fontId="8" fillId="21" borderId="56" applyNumberFormat="0" applyAlignment="0" applyProtection="0"/>
    <xf numFmtId="0" fontId="26" fillId="0" borderId="0"/>
    <xf numFmtId="0" fontId="64" fillId="21" borderId="61" applyNumberFormat="0" applyAlignment="0" applyProtection="0"/>
    <xf numFmtId="0" fontId="56"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6" fillId="0" borderId="0"/>
    <xf numFmtId="0" fontId="4" fillId="0" borderId="0"/>
    <xf numFmtId="0" fontId="26"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4" fillId="21" borderId="45" applyNumberFormat="0" applyAlignment="0" applyProtection="0"/>
    <xf numFmtId="0" fontId="48" fillId="29" borderId="51" applyNumberFormat="0" applyAlignment="0" applyProtection="0"/>
    <xf numFmtId="0" fontId="18" fillId="21" borderId="45" applyNumberFormat="0" applyAlignment="0" applyProtection="0"/>
    <xf numFmtId="0" fontId="3" fillId="0" borderId="0"/>
    <xf numFmtId="9" fontId="29" fillId="0" borderId="0" applyFont="0" applyFill="0" applyBorder="0" applyAlignment="0" applyProtection="0"/>
    <xf numFmtId="4" fontId="30" fillId="55" borderId="61" applyNumberFormat="0" applyProtection="0">
      <alignment vertical="center"/>
    </xf>
    <xf numFmtId="9" fontId="4" fillId="0" borderId="0" applyFont="0" applyFill="0" applyBorder="0" applyAlignment="0" applyProtection="0"/>
    <xf numFmtId="0" fontId="65" fillId="0" borderId="7" applyNumberFormat="0" applyFill="0" applyAlignment="0" applyProtection="0"/>
    <xf numFmtId="0" fontId="57" fillId="22" borderId="3" applyNumberFormat="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59"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9" fillId="0" borderId="46" applyNumberFormat="0" applyFill="0" applyAlignment="0" applyProtection="0"/>
    <xf numFmtId="0" fontId="50" fillId="0" borderId="54"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68"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6"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6" fillId="0" borderId="0"/>
    <xf numFmtId="0" fontId="24" fillId="0" borderId="0"/>
    <xf numFmtId="0" fontId="26" fillId="0" borderId="0"/>
    <xf numFmtId="165"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9"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0" fillId="0" borderId="46" applyNumberFormat="0" applyFill="0" applyAlignment="0" applyProtection="0"/>
    <xf numFmtId="0" fontId="26" fillId="0" borderId="0"/>
    <xf numFmtId="165" fontId="4" fillId="0" borderId="0" applyFont="0" applyFill="0" applyBorder="0" applyAlignment="0" applyProtection="0"/>
    <xf numFmtId="44" fontId="4" fillId="0" borderId="0" applyFont="0" applyFill="0" applyBorder="0" applyAlignment="0" applyProtection="0"/>
    <xf numFmtId="0" fontId="26" fillId="0" borderId="0"/>
    <xf numFmtId="0" fontId="26" fillId="0" borderId="0"/>
    <xf numFmtId="0" fontId="5" fillId="0" borderId="0"/>
    <xf numFmtId="0" fontId="26"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3" fillId="0" borderId="0"/>
    <xf numFmtId="0" fontId="26" fillId="0" borderId="0"/>
    <xf numFmtId="0" fontId="69" fillId="0" borderId="46" applyNumberFormat="0" applyFill="0" applyAlignment="0" applyProtection="0"/>
    <xf numFmtId="0" fontId="63" fillId="21" borderId="43" applyNumberFormat="0" applyAlignment="0" applyProtection="0"/>
    <xf numFmtId="0" fontId="22" fillId="24" borderId="44" applyNumberFormat="0" applyFont="0" applyAlignment="0" applyProtection="0"/>
    <xf numFmtId="0" fontId="63"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63" fillId="21" borderId="43" applyNumberFormat="0" applyAlignment="0" applyProtection="0"/>
    <xf numFmtId="0" fontId="69" fillId="0" borderId="46" applyNumberFormat="0" applyFill="0" applyAlignment="0" applyProtection="0"/>
    <xf numFmtId="0" fontId="69" fillId="0" borderId="62"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60" applyNumberFormat="0" applyAlignment="0" applyProtection="0"/>
    <xf numFmtId="0" fontId="69"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4"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4" fillId="21" borderId="61" applyNumberFormat="0" applyAlignment="0" applyProtection="0"/>
    <xf numFmtId="0" fontId="64" fillId="21" borderId="45" applyNumberFormat="0" applyAlignment="0" applyProtection="0"/>
    <xf numFmtId="0" fontId="56" fillId="21" borderId="43" applyNumberFormat="0" applyAlignment="0" applyProtection="0"/>
    <xf numFmtId="0" fontId="64"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8" fillId="21" borderId="60" applyNumberFormat="0" applyAlignment="0" applyProtection="0"/>
    <xf numFmtId="0" fontId="8" fillId="21" borderId="43" applyNumberFormat="0" applyAlignment="0" applyProtection="0"/>
    <xf numFmtId="0" fontId="56" fillId="21" borderId="43" applyNumberFormat="0" applyAlignment="0" applyProtection="0"/>
    <xf numFmtId="0" fontId="64"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56" fillId="21" borderId="56" applyNumberFormat="0" applyAlignment="0" applyProtection="0"/>
    <xf numFmtId="0" fontId="56"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8" fillId="21" borderId="60" applyNumberFormat="0" applyAlignment="0" applyProtection="0"/>
    <xf numFmtId="0" fontId="56"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4" fontId="30" fillId="57" borderId="45" applyNumberFormat="0" applyProtection="0">
      <alignment horizontal="right" vertical="center"/>
    </xf>
    <xf numFmtId="4" fontId="31" fillId="57" borderId="45" applyNumberFormat="0" applyProtection="0">
      <alignment horizontal="right" vertical="center"/>
    </xf>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70" fillId="0" borderId="0"/>
    <xf numFmtId="0" fontId="15" fillId="8" borderId="43" applyNumberFormat="0" applyAlignment="0" applyProtection="0"/>
    <xf numFmtId="4" fontId="30"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3" applyNumberFormat="0" applyAlignment="0" applyProtection="0"/>
    <xf numFmtId="0" fontId="15" fillId="8" borderId="43" applyNumberFormat="0" applyAlignment="0" applyProtection="0"/>
    <xf numFmtId="0" fontId="56"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69"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9" fillId="0" borderId="46" applyNumberFormat="0" applyFill="0" applyAlignment="0" applyProtection="0"/>
    <xf numFmtId="0" fontId="15" fillId="8" borderId="43" applyNumberFormat="0" applyAlignment="0" applyProtection="0"/>
    <xf numFmtId="0" fontId="71"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3" fillId="21" borderId="43" applyNumberFormat="0" applyAlignment="0" applyProtection="0"/>
    <xf numFmtId="0" fontId="15" fillId="8" borderId="43" applyNumberFormat="0" applyAlignment="0" applyProtection="0"/>
    <xf numFmtId="0" fontId="56"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3" fillId="21" borderId="43"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9" fillId="0" borderId="46" applyNumberFormat="0" applyFill="0" applyAlignment="0" applyProtection="0"/>
    <xf numFmtId="0" fontId="64"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4"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4" fillId="21" borderId="45" applyNumberFormat="0" applyAlignment="0" applyProtection="0"/>
    <xf numFmtId="0" fontId="56" fillId="21" borderId="43" applyNumberFormat="0" applyAlignment="0" applyProtection="0"/>
    <xf numFmtId="0" fontId="69" fillId="0" borderId="46" applyNumberFormat="0" applyFill="0" applyAlignment="0" applyProtection="0"/>
    <xf numFmtId="0" fontId="63"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9" fillId="0" borderId="46" applyNumberFormat="0" applyFill="0" applyAlignment="0" applyProtection="0"/>
    <xf numFmtId="0" fontId="56" fillId="21" borderId="43" applyNumberFormat="0" applyAlignment="0" applyProtection="0"/>
    <xf numFmtId="0" fontId="63" fillId="21" borderId="60"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9" fillId="0" borderId="62" applyNumberFormat="0" applyFill="0" applyAlignment="0" applyProtection="0"/>
    <xf numFmtId="0" fontId="4" fillId="56" borderId="45" applyNumberFormat="0" applyProtection="0">
      <alignment horizontal="left" vertical="center" wrapText="1" indent="1"/>
    </xf>
    <xf numFmtId="4" fontId="31"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3" fillId="21" borderId="43" applyNumberFormat="0" applyAlignment="0" applyProtection="0"/>
    <xf numFmtId="0" fontId="56" fillId="21" borderId="43" applyNumberFormat="0" applyAlignment="0" applyProtection="0"/>
    <xf numFmtId="0" fontId="64" fillId="21" borderId="45" applyNumberFormat="0" applyAlignment="0" applyProtection="0"/>
    <xf numFmtId="0" fontId="64"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30" fillId="55" borderId="45" applyNumberFormat="0" applyProtection="0">
      <alignment vertical="center"/>
    </xf>
    <xf numFmtId="0" fontId="63"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4"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22" fillId="24" borderId="44" applyNumberFormat="0" applyFont="0" applyAlignment="0" applyProtection="0"/>
    <xf numFmtId="0" fontId="69" fillId="0" borderId="46" applyNumberFormat="0" applyFill="0" applyAlignment="0" applyProtection="0"/>
    <xf numFmtId="0" fontId="18" fillId="21" borderId="45" applyNumberFormat="0" applyAlignment="0" applyProtection="0"/>
    <xf numFmtId="0" fontId="63"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64"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4" fontId="30" fillId="55" borderId="45" applyNumberFormat="0" applyProtection="0">
      <alignment vertical="center"/>
    </xf>
    <xf numFmtId="0" fontId="64" fillId="21" borderId="45" applyNumberFormat="0" applyAlignment="0" applyProtection="0"/>
    <xf numFmtId="0" fontId="69" fillId="0" borderId="46" applyNumberFormat="0" applyFill="0" applyAlignment="0" applyProtection="0"/>
    <xf numFmtId="4" fontId="30"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30"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4" fillId="21" borderId="45" applyNumberFormat="0" applyAlignment="0" applyProtection="0"/>
    <xf numFmtId="0" fontId="56"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69"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72" fillId="0" borderId="0"/>
    <xf numFmtId="4" fontId="30" fillId="57" borderId="45" applyNumberFormat="0" applyProtection="0">
      <alignment horizontal="right" vertical="center"/>
    </xf>
    <xf numFmtId="0" fontId="56"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9"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9" fillId="0" borderId="46" applyNumberFormat="0" applyFill="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9"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6" fillId="21" borderId="43" applyNumberFormat="0" applyAlignment="0" applyProtection="0"/>
    <xf numFmtId="0" fontId="64" fillId="21" borderId="45" applyNumberFormat="0" applyAlignment="0" applyProtection="0"/>
    <xf numFmtId="0" fontId="4" fillId="24" borderId="44" applyNumberFormat="0" applyFont="0" applyAlignment="0" applyProtection="0"/>
    <xf numFmtId="0" fontId="63"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3"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4" fillId="21" borderId="45" applyNumberFormat="0" applyAlignment="0" applyProtection="0"/>
    <xf numFmtId="0" fontId="22" fillId="24" borderId="44" applyNumberFormat="0" applyFont="0" applyAlignment="0" applyProtection="0"/>
    <xf numFmtId="0" fontId="56" fillId="21" borderId="43" applyNumberFormat="0" applyAlignment="0" applyProtection="0"/>
    <xf numFmtId="0" fontId="64"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64" fillId="21" borderId="57" applyNumberFormat="0" applyAlignment="0" applyProtection="0"/>
    <xf numFmtId="0" fontId="56"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4"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8" fillId="21" borderId="60" applyNumberFormat="0" applyAlignment="0" applyProtection="0"/>
    <xf numFmtId="4" fontId="30" fillId="55" borderId="45" applyNumberFormat="0" applyProtection="0">
      <alignment vertical="center"/>
    </xf>
    <xf numFmtId="0" fontId="63" fillId="21" borderId="43" applyNumberFormat="0" applyAlignment="0" applyProtection="0"/>
    <xf numFmtId="0" fontId="20" fillId="0" borderId="62" applyNumberFormat="0" applyFill="0" applyAlignment="0" applyProtection="0"/>
    <xf numFmtId="0" fontId="56"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6"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56" borderId="45" applyNumberFormat="0" applyProtection="0">
      <alignment horizontal="left" vertical="center" wrapText="1" indent="1"/>
    </xf>
    <xf numFmtId="0" fontId="63"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4" fillId="21" borderId="45" applyNumberFormat="0" applyAlignment="0" applyProtection="0"/>
    <xf numFmtId="0" fontId="63"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9" fillId="0" borderId="46" applyNumberFormat="0" applyFill="0" applyAlignment="0" applyProtection="0"/>
    <xf numFmtId="0" fontId="63" fillId="21" borderId="43" applyNumberFormat="0" applyAlignment="0" applyProtection="0"/>
    <xf numFmtId="0" fontId="63" fillId="21" borderId="43"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4"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9" fillId="0" borderId="46" applyNumberFormat="0" applyFill="0" applyAlignment="0" applyProtection="0"/>
    <xf numFmtId="0" fontId="4" fillId="24" borderId="59" applyNumberFormat="0" applyFon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9" fillId="0" borderId="46" applyNumberFormat="0" applyFill="0" applyAlignment="0" applyProtection="0"/>
    <xf numFmtId="0" fontId="64" fillId="21" borderId="45" applyNumberFormat="0" applyAlignment="0" applyProtection="0"/>
    <xf numFmtId="0" fontId="69" fillId="0" borderId="46" applyNumberFormat="0" applyFill="0" applyAlignment="0" applyProtection="0"/>
    <xf numFmtId="0" fontId="63"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4" fillId="21" borderId="45" applyNumberFormat="0" applyAlignment="0" applyProtection="0"/>
    <xf numFmtId="0" fontId="4" fillId="56" borderId="45" applyNumberFormat="0" applyProtection="0">
      <alignment horizontal="left" vertical="center" wrapText="1" indent="1"/>
    </xf>
    <xf numFmtId="0" fontId="63"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9"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4" fillId="21" borderId="45"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4" fontId="30" fillId="55" borderId="45" applyNumberFormat="0" applyProtection="0">
      <alignment vertical="center"/>
    </xf>
    <xf numFmtId="0" fontId="69" fillId="0" borderId="46" applyNumberFormat="0" applyFill="0" applyAlignment="0" applyProtection="0"/>
    <xf numFmtId="4" fontId="31" fillId="57" borderId="45" applyNumberFormat="0" applyProtection="0">
      <alignment horizontal="right" vertical="center"/>
    </xf>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3"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4" fillId="21" borderId="45" applyNumberFormat="0" applyAlignment="0" applyProtection="0"/>
    <xf numFmtId="0" fontId="56"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64"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6"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9"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56" fillId="21" borderId="43" applyNumberFormat="0" applyAlignment="0" applyProtection="0"/>
    <xf numFmtId="0" fontId="56" fillId="21" borderId="43" applyNumberFormat="0" applyAlignment="0" applyProtection="0"/>
    <xf numFmtId="0" fontId="63"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56" fillId="21"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3"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6" fillId="21" borderId="43" applyNumberFormat="0" applyAlignment="0" applyProtection="0"/>
    <xf numFmtId="0" fontId="69" fillId="0" borderId="46" applyNumberFormat="0" applyFill="0" applyAlignment="0" applyProtection="0"/>
    <xf numFmtId="0" fontId="8" fillId="21" borderId="43" applyNumberFormat="0" applyAlignment="0" applyProtection="0"/>
    <xf numFmtId="0" fontId="56" fillId="21" borderId="43" applyNumberFormat="0" applyAlignment="0" applyProtection="0"/>
    <xf numFmtId="0" fontId="8" fillId="21" borderId="43" applyNumberFormat="0" applyAlignment="0" applyProtection="0"/>
    <xf numFmtId="0" fontId="56"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3" fillId="21" borderId="43" applyNumberFormat="0" applyAlignment="0" applyProtection="0"/>
    <xf numFmtId="0" fontId="56" fillId="21" borderId="43" applyNumberFormat="0" applyAlignment="0" applyProtection="0"/>
    <xf numFmtId="0" fontId="63" fillId="21" borderId="43" applyNumberFormat="0" applyAlignment="0" applyProtection="0"/>
    <xf numFmtId="0" fontId="56"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9"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3"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6" fillId="21" borderId="43" applyNumberFormat="0" applyAlignment="0" applyProtection="0"/>
    <xf numFmtId="0" fontId="18" fillId="21" borderId="45" applyNumberFormat="0" applyAlignment="0" applyProtection="0"/>
    <xf numFmtId="0" fontId="64" fillId="21" borderId="45" applyNumberFormat="0" applyAlignment="0" applyProtection="0"/>
    <xf numFmtId="0" fontId="8" fillId="21" borderId="43" applyNumberFormat="0" applyAlignment="0" applyProtection="0"/>
    <xf numFmtId="0" fontId="64" fillId="21" borderId="45"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64" fillId="21" borderId="45" applyNumberFormat="0" applyAlignment="0" applyProtection="0"/>
    <xf numFmtId="0" fontId="69"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9" fillId="0" borderId="46" applyNumberFormat="0" applyFill="0" applyAlignment="0" applyProtection="0"/>
    <xf numFmtId="0" fontId="8" fillId="21" borderId="43" applyNumberFormat="0" applyAlignment="0" applyProtection="0"/>
    <xf numFmtId="4" fontId="30" fillId="55" borderId="45" applyNumberFormat="0" applyProtection="0">
      <alignment vertical="center"/>
    </xf>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4" fillId="21" borderId="45" applyNumberFormat="0" applyAlignment="0" applyProtection="0"/>
    <xf numFmtId="0" fontId="64" fillId="21" borderId="45" applyNumberFormat="0" applyAlignment="0" applyProtection="0"/>
    <xf numFmtId="0" fontId="63"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4" fillId="21" borderId="45" applyNumberFormat="0" applyAlignment="0" applyProtection="0"/>
    <xf numFmtId="0" fontId="15" fillId="8"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5" borderId="45" applyNumberFormat="0" applyProtection="0">
      <alignment vertical="center"/>
    </xf>
    <xf numFmtId="4" fontId="30"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4" fillId="21" borderId="45" applyNumberFormat="0" applyAlignment="0" applyProtection="0"/>
    <xf numFmtId="0" fontId="63" fillId="21" borderId="43" applyNumberFormat="0" applyAlignment="0" applyProtection="0"/>
    <xf numFmtId="0" fontId="4" fillId="56" borderId="45" applyNumberFormat="0" applyProtection="0">
      <alignment horizontal="left" vertical="center" wrapText="1" indent="1"/>
    </xf>
    <xf numFmtId="0" fontId="56"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6"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9"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69" fillId="0" borderId="46" applyNumberFormat="0" applyFill="0" applyAlignment="0" applyProtection="0"/>
    <xf numFmtId="0" fontId="8" fillId="21" borderId="43" applyNumberFormat="0" applyAlignment="0" applyProtection="0"/>
    <xf numFmtId="0" fontId="69"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6"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9" fillId="0" borderId="46" applyNumberFormat="0" applyFill="0" applyAlignment="0" applyProtection="0"/>
    <xf numFmtId="0" fontId="63"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9"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3"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4" fillId="21" borderId="45" applyNumberFormat="0" applyAlignment="0" applyProtection="0"/>
    <xf numFmtId="4" fontId="30"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3" fillId="21" borderId="43" applyNumberFormat="0" applyAlignment="0" applyProtection="0"/>
    <xf numFmtId="0" fontId="64" fillId="21" borderId="45"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3" fillId="21" borderId="43" applyNumberFormat="0" applyAlignment="0" applyProtection="0"/>
    <xf numFmtId="0" fontId="8" fillId="21" borderId="43" applyNumberFormat="0" applyAlignment="0" applyProtection="0"/>
    <xf numFmtId="0" fontId="69"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4"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4" fillId="21" borderId="45" applyNumberFormat="0" applyAlignment="0" applyProtection="0"/>
    <xf numFmtId="0" fontId="64" fillId="21" borderId="45" applyNumberFormat="0" applyAlignment="0" applyProtection="0"/>
    <xf numFmtId="0" fontId="15" fillId="8" borderId="43" applyNumberFormat="0" applyAlignment="0" applyProtection="0"/>
    <xf numFmtId="0" fontId="56" fillId="21"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3"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64" fillId="21" borderId="45" applyNumberFormat="0" applyAlignment="0" applyProtection="0"/>
    <xf numFmtId="0" fontId="15" fillId="8" borderId="43" applyNumberFormat="0" applyAlignment="0" applyProtection="0"/>
    <xf numFmtId="4" fontId="30"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6" fillId="21" borderId="43" applyNumberFormat="0" applyAlignment="0" applyProtection="0"/>
    <xf numFmtId="4" fontId="30" fillId="57" borderId="45" applyNumberFormat="0" applyProtection="0">
      <alignment horizontal="right" vertical="center"/>
    </xf>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56" fillId="21" borderId="43" applyNumberFormat="0" applyAlignment="0" applyProtection="0"/>
    <xf numFmtId="0" fontId="63"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64"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4"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3"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6"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6"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4" fillId="21" borderId="45" applyNumberFormat="0" applyAlignment="0" applyProtection="0"/>
    <xf numFmtId="0" fontId="56"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0" fillId="55" borderId="45" applyNumberFormat="0" applyProtection="0">
      <alignment vertical="center"/>
    </xf>
    <xf numFmtId="0" fontId="69"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9" fillId="0" borderId="58" applyNumberFormat="0" applyFill="0" applyAlignment="0" applyProtection="0"/>
    <xf numFmtId="0" fontId="63" fillId="21" borderId="56" applyNumberFormat="0" applyAlignment="0" applyProtection="0"/>
    <xf numFmtId="0" fontId="22" fillId="24" borderId="55" applyNumberFormat="0" applyFont="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56" fillId="21" borderId="56" applyNumberFormat="0" applyAlignment="0" applyProtection="0"/>
    <xf numFmtId="0" fontId="64"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64"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4" fontId="30" fillId="57" borderId="57" applyNumberFormat="0" applyProtection="0">
      <alignment horizontal="right" vertical="center"/>
    </xf>
    <xf numFmtId="4" fontId="31" fillId="57" borderId="57" applyNumberFormat="0" applyProtection="0">
      <alignment horizontal="right" vertical="center"/>
    </xf>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30"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6" applyNumberFormat="0" applyAlignment="0" applyProtection="0"/>
    <xf numFmtId="0" fontId="15" fillId="8" borderId="56" applyNumberFormat="0" applyAlignment="0" applyProtection="0"/>
    <xf numFmtId="0" fontId="56"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69"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9"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3" fillId="21" borderId="56" applyNumberFormat="0" applyAlignment="0" applyProtection="0"/>
    <xf numFmtId="0" fontId="15" fillId="8" borderId="56" applyNumberFormat="0" applyAlignment="0" applyProtection="0"/>
    <xf numFmtId="0" fontId="56"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3"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9" fillId="0" borderId="58" applyNumberFormat="0" applyFill="0" applyAlignment="0" applyProtection="0"/>
    <xf numFmtId="0" fontId="18" fillId="21" borderId="57" applyNumberFormat="0" applyAlignment="0" applyProtection="0"/>
    <xf numFmtId="0" fontId="64"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56" fillId="21" borderId="56" applyNumberFormat="0" applyAlignment="0" applyProtection="0"/>
    <xf numFmtId="0" fontId="69" fillId="0" borderId="58" applyNumberFormat="0" applyFill="0" applyAlignment="0" applyProtection="0"/>
    <xf numFmtId="0" fontId="63"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9" fillId="0" borderId="58" applyNumberFormat="0" applyFill="0" applyAlignment="0" applyProtection="0"/>
    <xf numFmtId="0" fontId="56"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1"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3" fillId="21" borderId="56" applyNumberFormat="0" applyAlignment="0" applyProtection="0"/>
    <xf numFmtId="0" fontId="56" fillId="21" borderId="56" applyNumberFormat="0" applyAlignment="0" applyProtection="0"/>
    <xf numFmtId="0" fontId="64"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22" fillId="24" borderId="55" applyNumberFormat="0" applyFont="0" applyAlignment="0" applyProtection="0"/>
    <xf numFmtId="0" fontId="69" fillId="0" borderId="58" applyNumberFormat="0" applyFill="0" applyAlignment="0" applyProtection="0"/>
    <xf numFmtId="0" fontId="18" fillId="21" borderId="57" applyNumberFormat="0" applyAlignment="0" applyProtection="0"/>
    <xf numFmtId="0" fontId="63"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6"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4"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64" fillId="21" borderId="57" applyNumberFormat="0" applyAlignment="0" applyProtection="0"/>
    <xf numFmtId="0" fontId="69"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4" fillId="21" borderId="57" applyNumberFormat="0" applyAlignment="0" applyProtection="0"/>
    <xf numFmtId="0" fontId="56"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69"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56"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9" fillId="0" borderId="58" applyNumberFormat="0" applyFill="0" applyAlignment="0" applyProtection="0"/>
    <xf numFmtId="0" fontId="56"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9"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6" fillId="21" borderId="56" applyNumberFormat="0" applyAlignment="0" applyProtection="0"/>
    <xf numFmtId="0" fontId="64" fillId="21" borderId="57" applyNumberFormat="0" applyAlignment="0" applyProtection="0"/>
    <xf numFmtId="0" fontId="4" fillId="24" borderId="55" applyNumberFormat="0" applyFont="0" applyAlignment="0" applyProtection="0"/>
    <xf numFmtId="0" fontId="63"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6" fillId="21" borderId="56" applyNumberFormat="0" applyAlignment="0" applyProtection="0"/>
    <xf numFmtId="0" fontId="64"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6"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56"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3"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6"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6"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3"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4" fillId="21" borderId="57" applyNumberFormat="0" applyAlignment="0" applyProtection="0"/>
    <xf numFmtId="0" fontId="63"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63" fillId="21" borderId="56" applyNumberFormat="0" applyAlignment="0" applyProtection="0"/>
    <xf numFmtId="0" fontId="15" fillId="8" borderId="56" applyNumberFormat="0" applyAlignment="0" applyProtection="0"/>
    <xf numFmtId="0" fontId="63" fillId="21" borderId="56"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18" fillId="21" borderId="57" applyNumberForma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9" fillId="0" borderId="58" applyNumberFormat="0" applyFill="0" applyAlignment="0" applyProtection="0"/>
    <xf numFmtId="0" fontId="64" fillId="21" borderId="57" applyNumberFormat="0" applyAlignment="0" applyProtection="0"/>
    <xf numFmtId="0" fontId="69" fillId="0" borderId="58" applyNumberFormat="0" applyFill="0" applyAlignment="0" applyProtection="0"/>
    <xf numFmtId="0" fontId="63"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4" fillId="21" borderId="57" applyNumberFormat="0" applyAlignment="0" applyProtection="0"/>
    <xf numFmtId="0" fontId="4" fillId="56" borderId="57" applyNumberFormat="0" applyProtection="0">
      <alignment horizontal="left" vertical="center" wrapText="1" indent="1"/>
    </xf>
    <xf numFmtId="0" fontId="63"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63" fillId="21"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4" fillId="21" borderId="57"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4" fontId="30" fillId="55" borderId="57" applyNumberFormat="0" applyProtection="0">
      <alignment vertical="center"/>
    </xf>
    <xf numFmtId="0" fontId="69" fillId="0" borderId="58" applyNumberFormat="0" applyFill="0" applyAlignment="0" applyProtection="0"/>
    <xf numFmtId="4" fontId="31" fillId="57" borderId="57" applyNumberFormat="0" applyProtection="0">
      <alignment horizontal="right" vertical="center"/>
    </xf>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56"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4" fillId="21" borderId="57" applyNumberFormat="0" applyAlignment="0" applyProtection="0"/>
    <xf numFmtId="0" fontId="56"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64"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56" fillId="21" borderId="56" applyNumberFormat="0" applyAlignment="0" applyProtection="0"/>
    <xf numFmtId="0" fontId="56" fillId="21" borderId="56" applyNumberFormat="0" applyAlignment="0" applyProtection="0"/>
    <xf numFmtId="0" fontId="63"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56" fillId="21" borderId="56" applyNumberForma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3"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6" fillId="21" borderId="56" applyNumberFormat="0" applyAlignment="0" applyProtection="0"/>
    <xf numFmtId="0" fontId="69" fillId="0" borderId="58" applyNumberFormat="0" applyFill="0" applyAlignment="0" applyProtection="0"/>
    <xf numFmtId="0" fontId="8" fillId="21" borderId="56" applyNumberFormat="0" applyAlignment="0" applyProtection="0"/>
    <xf numFmtId="0" fontId="56" fillId="21" borderId="56" applyNumberFormat="0" applyAlignment="0" applyProtection="0"/>
    <xf numFmtId="0" fontId="15" fillId="8" borderId="56" applyNumberFormat="0" applyAlignment="0" applyProtection="0"/>
    <xf numFmtId="0" fontId="8" fillId="21" borderId="56" applyNumberFormat="0" applyAlignment="0" applyProtection="0"/>
    <xf numFmtId="0" fontId="56"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9"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6" applyNumberFormat="0" applyAlignment="0" applyProtection="0"/>
    <xf numFmtId="0" fontId="56" fillId="21" borderId="56" applyNumberFormat="0" applyAlignment="0" applyProtection="0"/>
    <xf numFmtId="0" fontId="4" fillId="24" borderId="55" applyNumberFormat="0" applyFont="0" applyAlignment="0" applyProtection="0"/>
    <xf numFmtId="0" fontId="63" fillId="21" borderId="56" applyNumberFormat="0" applyAlignment="0" applyProtection="0"/>
    <xf numFmtId="0" fontId="56"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9"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3"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6" fillId="21" borderId="56" applyNumberFormat="0" applyAlignment="0" applyProtection="0"/>
    <xf numFmtId="0" fontId="18" fillId="21" borderId="57" applyNumberFormat="0" applyAlignment="0" applyProtection="0"/>
    <xf numFmtId="0" fontId="64" fillId="21" borderId="57" applyNumberFormat="0" applyAlignment="0" applyProtection="0"/>
    <xf numFmtId="0" fontId="8" fillId="21" borderId="56" applyNumberFormat="0" applyAlignment="0" applyProtection="0"/>
    <xf numFmtId="0" fontId="64" fillId="21" borderId="57"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64" fillId="21" borderId="57" applyNumberFormat="0" applyAlignment="0" applyProtection="0"/>
    <xf numFmtId="0" fontId="69"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64" fillId="21" borderId="57" applyNumberFormat="0" applyAlignment="0" applyProtection="0"/>
    <xf numFmtId="0" fontId="63"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6"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0" fillId="55" borderId="57" applyNumberFormat="0" applyProtection="0">
      <alignment vertical="center"/>
    </xf>
    <xf numFmtId="4" fontId="30"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4" fillId="21" borderId="57" applyNumberFormat="0" applyAlignment="0" applyProtection="0"/>
    <xf numFmtId="0" fontId="63"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6"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6"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69"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63"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9"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3"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4" fillId="21" borderId="57" applyNumberFormat="0" applyAlignment="0" applyProtection="0"/>
    <xf numFmtId="4" fontId="30"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3" fillId="21" borderId="56" applyNumberFormat="0" applyAlignment="0" applyProtection="0"/>
    <xf numFmtId="0" fontId="64" fillId="21" borderId="57"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3"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6"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6" fillId="21"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64" fillId="21" borderId="57" applyNumberFormat="0" applyAlignment="0" applyProtection="0"/>
    <xf numFmtId="0" fontId="15" fillId="8" borderId="56" applyNumberFormat="0" applyAlignment="0" applyProtection="0"/>
    <xf numFmtId="4" fontId="30"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6"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6"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56" fillId="21" borderId="56" applyNumberFormat="0" applyAlignment="0" applyProtection="0"/>
    <xf numFmtId="0" fontId="63"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64"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4"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3"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6"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6"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4" fillId="21" borderId="57" applyNumberFormat="0" applyAlignment="0" applyProtection="0"/>
    <xf numFmtId="0" fontId="56"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6"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0" fillId="55" borderId="57" applyNumberFormat="0" applyProtection="0">
      <alignment vertical="center"/>
    </xf>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9" fillId="0" borderId="62" applyNumberFormat="0" applyFill="0" applyAlignment="0" applyProtection="0"/>
    <xf numFmtId="0" fontId="63" fillId="21" borderId="60" applyNumberFormat="0" applyAlignment="0" applyProtection="0"/>
    <xf numFmtId="0" fontId="22" fillId="24" borderId="59" applyNumberFormat="0" applyFont="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56" fillId="21" borderId="60" applyNumberFormat="0" applyAlignment="0" applyProtection="0"/>
    <xf numFmtId="0" fontId="64"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64"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4" fontId="30" fillId="57" borderId="61" applyNumberFormat="0" applyProtection="0">
      <alignment horizontal="right" vertical="center"/>
    </xf>
    <xf numFmtId="4" fontId="31" fillId="57" borderId="61" applyNumberFormat="0" applyProtection="0">
      <alignment horizontal="right" vertical="center"/>
    </xf>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30"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0" applyNumberFormat="0" applyAlignment="0" applyProtection="0"/>
    <xf numFmtId="0" fontId="15" fillId="8" borderId="60" applyNumberFormat="0" applyAlignment="0" applyProtection="0"/>
    <xf numFmtId="0" fontId="56"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69"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9"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3" fillId="21" borderId="60" applyNumberFormat="0" applyAlignment="0" applyProtection="0"/>
    <xf numFmtId="0" fontId="15" fillId="8" borderId="60" applyNumberFormat="0" applyAlignment="0" applyProtection="0"/>
    <xf numFmtId="0" fontId="56"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3"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9" fillId="0" borderId="62" applyNumberFormat="0" applyFill="0" applyAlignment="0" applyProtection="0"/>
    <xf numFmtId="0" fontId="18" fillId="21" borderId="61" applyNumberFormat="0" applyAlignment="0" applyProtection="0"/>
    <xf numFmtId="0" fontId="64"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56" fillId="21" borderId="60" applyNumberFormat="0" applyAlignment="0" applyProtection="0"/>
    <xf numFmtId="0" fontId="69" fillId="0" borderId="62" applyNumberFormat="0" applyFill="0" applyAlignment="0" applyProtection="0"/>
    <xf numFmtId="0" fontId="63"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9" fillId="0" borderId="62" applyNumberFormat="0" applyFill="0" applyAlignment="0" applyProtection="0"/>
    <xf numFmtId="0" fontId="56"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3" fillId="21" borderId="60" applyNumberFormat="0" applyAlignment="0" applyProtection="0"/>
    <xf numFmtId="0" fontId="56" fillId="21" borderId="60" applyNumberFormat="0" applyAlignment="0" applyProtection="0"/>
    <xf numFmtId="0" fontId="64"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22" fillId="24" borderId="59" applyNumberFormat="0" applyFont="0" applyAlignment="0" applyProtection="0"/>
    <xf numFmtId="0" fontId="69" fillId="0" borderId="62" applyNumberFormat="0" applyFill="0" applyAlignment="0" applyProtection="0"/>
    <xf numFmtId="0" fontId="18" fillId="21" borderId="61" applyNumberFormat="0" applyAlignment="0" applyProtection="0"/>
    <xf numFmtId="0" fontId="63"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6"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4"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64" fillId="21" borderId="61" applyNumberFormat="0" applyAlignment="0" applyProtection="0"/>
    <xf numFmtId="0" fontId="69"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4" fillId="21" borderId="61" applyNumberFormat="0" applyAlignment="0" applyProtection="0"/>
    <xf numFmtId="0" fontId="56"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69"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56"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9" fillId="0" borderId="62" applyNumberFormat="0" applyFill="0" applyAlignment="0" applyProtection="0"/>
    <xf numFmtId="0" fontId="56"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9"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6" fillId="21" borderId="60" applyNumberFormat="0" applyAlignment="0" applyProtection="0"/>
    <xf numFmtId="0" fontId="64" fillId="21" borderId="61" applyNumberFormat="0" applyAlignment="0" applyProtection="0"/>
    <xf numFmtId="0" fontId="4" fillId="24" borderId="59" applyNumberFormat="0" applyFont="0" applyAlignment="0" applyProtection="0"/>
    <xf numFmtId="0" fontId="63"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6" fillId="21" borderId="60" applyNumberFormat="0" applyAlignment="0" applyProtection="0"/>
    <xf numFmtId="0" fontId="64"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6"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56"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3"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6"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6"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3"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4" fillId="21" borderId="61" applyNumberFormat="0" applyAlignment="0" applyProtection="0"/>
    <xf numFmtId="0" fontId="63"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63" fillId="21" borderId="60" applyNumberFormat="0" applyAlignment="0" applyProtection="0"/>
    <xf numFmtId="0" fontId="15" fillId="8" borderId="60" applyNumberFormat="0" applyAlignment="0" applyProtection="0"/>
    <xf numFmtId="0" fontId="63" fillId="21" borderId="60"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18" fillId="21" borderId="61" applyNumberForma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9" fillId="0" borderId="62" applyNumberFormat="0" applyFill="0" applyAlignment="0" applyProtection="0"/>
    <xf numFmtId="0" fontId="64" fillId="21" borderId="61" applyNumberFormat="0" applyAlignment="0" applyProtection="0"/>
    <xf numFmtId="0" fontId="69" fillId="0" borderId="62" applyNumberFormat="0" applyFill="0" applyAlignment="0" applyProtection="0"/>
    <xf numFmtId="0" fontId="63"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4" fillId="21" borderId="61" applyNumberFormat="0" applyAlignment="0" applyProtection="0"/>
    <xf numFmtId="0" fontId="4" fillId="56" borderId="61" applyNumberFormat="0" applyProtection="0">
      <alignment horizontal="left" vertical="center" wrapText="1" indent="1"/>
    </xf>
    <xf numFmtId="0" fontId="63"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63" fillId="21"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4" fillId="21" borderId="61"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4" fontId="30" fillId="55" borderId="61" applyNumberFormat="0" applyProtection="0">
      <alignment vertical="center"/>
    </xf>
    <xf numFmtId="0" fontId="69" fillId="0" borderId="62" applyNumberFormat="0" applyFill="0" applyAlignment="0" applyProtection="0"/>
    <xf numFmtId="4" fontId="31" fillId="57" borderId="61" applyNumberFormat="0" applyProtection="0">
      <alignment horizontal="right" vertical="center"/>
    </xf>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56"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4" fillId="21" borderId="61" applyNumberFormat="0" applyAlignment="0" applyProtection="0"/>
    <xf numFmtId="0" fontId="56"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64"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56" fillId="21" borderId="60" applyNumberFormat="0" applyAlignment="0" applyProtection="0"/>
    <xf numFmtId="0" fontId="56" fillId="21" borderId="60" applyNumberFormat="0" applyAlignment="0" applyProtection="0"/>
    <xf numFmtId="0" fontId="63"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56" fillId="21" borderId="60" applyNumberForma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3"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6" fillId="21" borderId="60" applyNumberFormat="0" applyAlignment="0" applyProtection="0"/>
    <xf numFmtId="0" fontId="69" fillId="0" borderId="62" applyNumberFormat="0" applyFill="0" applyAlignment="0" applyProtection="0"/>
    <xf numFmtId="0" fontId="8" fillId="21" borderId="60" applyNumberFormat="0" applyAlignment="0" applyProtection="0"/>
    <xf numFmtId="0" fontId="56" fillId="21" borderId="60" applyNumberFormat="0" applyAlignment="0" applyProtection="0"/>
    <xf numFmtId="0" fontId="15" fillId="8" borderId="60" applyNumberFormat="0" applyAlignment="0" applyProtection="0"/>
    <xf numFmtId="0" fontId="8" fillId="21" borderId="60" applyNumberFormat="0" applyAlignment="0" applyProtection="0"/>
    <xf numFmtId="0" fontId="56"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9"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0" applyNumberFormat="0" applyAlignment="0" applyProtection="0"/>
    <xf numFmtId="0" fontId="56" fillId="21" borderId="60" applyNumberFormat="0" applyAlignment="0" applyProtection="0"/>
    <xf numFmtId="0" fontId="4" fillId="24" borderId="59" applyNumberFormat="0" applyFont="0" applyAlignment="0" applyProtection="0"/>
    <xf numFmtId="0" fontId="63" fillId="21" borderId="60" applyNumberFormat="0" applyAlignment="0" applyProtection="0"/>
    <xf numFmtId="0" fontId="56"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9"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3"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6" fillId="21" borderId="60" applyNumberFormat="0" applyAlignment="0" applyProtection="0"/>
    <xf numFmtId="0" fontId="18" fillId="21" borderId="61" applyNumberFormat="0" applyAlignment="0" applyProtection="0"/>
    <xf numFmtId="0" fontId="64" fillId="21" borderId="61" applyNumberFormat="0" applyAlignment="0" applyProtection="0"/>
    <xf numFmtId="0" fontId="8" fillId="21" borderId="60" applyNumberFormat="0" applyAlignment="0" applyProtection="0"/>
    <xf numFmtId="0" fontId="64" fillId="21" borderId="61"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64" fillId="21" borderId="61" applyNumberFormat="0" applyAlignment="0" applyProtection="0"/>
    <xf numFmtId="0" fontId="69"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64" fillId="21" borderId="61" applyNumberFormat="0" applyAlignment="0" applyProtection="0"/>
    <xf numFmtId="0" fontId="63"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6"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0" fillId="55" borderId="61" applyNumberFormat="0" applyProtection="0">
      <alignment vertical="center"/>
    </xf>
    <xf numFmtId="4" fontId="30"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4" fillId="21" borderId="61" applyNumberFormat="0" applyAlignment="0" applyProtection="0"/>
    <xf numFmtId="0" fontId="63"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6"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6"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69"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63"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9"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3"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4" fillId="21" borderId="61" applyNumberFormat="0" applyAlignment="0" applyProtection="0"/>
    <xf numFmtId="4" fontId="30"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3" fillId="21" borderId="60" applyNumberFormat="0" applyAlignment="0" applyProtection="0"/>
    <xf numFmtId="0" fontId="64" fillId="21" borderId="61"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3"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6"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6" fillId="21"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64" fillId="21" borderId="61" applyNumberFormat="0" applyAlignment="0" applyProtection="0"/>
    <xf numFmtId="0" fontId="15" fillId="8" borderId="60" applyNumberFormat="0" applyAlignment="0" applyProtection="0"/>
    <xf numFmtId="4" fontId="30"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6"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6"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56" fillId="21" borderId="60" applyNumberFormat="0" applyAlignment="0" applyProtection="0"/>
    <xf numFmtId="0" fontId="63"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64"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4"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3"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6"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6"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4" fillId="21" borderId="61" applyNumberFormat="0" applyAlignment="0" applyProtection="0"/>
    <xf numFmtId="0" fontId="56"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6"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0" fillId="55" borderId="61" applyNumberFormat="0" applyProtection="0">
      <alignment vertical="center"/>
    </xf>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3" fillId="0" borderId="0"/>
    <xf numFmtId="9" fontId="26" fillId="0" borderId="0" applyFont="0" applyFill="0" applyBorder="0" applyAlignment="0" applyProtection="0"/>
    <xf numFmtId="0" fontId="80" fillId="0" borderId="0"/>
    <xf numFmtId="0" fontId="1" fillId="43" borderId="0" applyNumberFormat="0" applyBorder="0" applyAlignment="0" applyProtection="0"/>
    <xf numFmtId="0" fontId="4" fillId="0" borderId="0"/>
    <xf numFmtId="0" fontId="22" fillId="0" borderId="0"/>
    <xf numFmtId="0" fontId="90" fillId="0" borderId="0"/>
    <xf numFmtId="0" fontId="92" fillId="0" borderId="0"/>
    <xf numFmtId="0" fontId="104" fillId="0" borderId="0"/>
    <xf numFmtId="0" fontId="22" fillId="24" borderId="66" applyNumberFormat="0" applyFont="0" applyAlignment="0" applyProtection="0"/>
    <xf numFmtId="0" fontId="56" fillId="21" borderId="67" applyNumberFormat="0" applyAlignment="0" applyProtection="0"/>
    <xf numFmtId="0" fontId="8" fillId="21" borderId="67" applyNumberFormat="0" applyAlignment="0" applyProtection="0"/>
    <xf numFmtId="0" fontId="8" fillId="21" borderId="67" applyNumberFormat="0" applyAlignment="0" applyProtection="0"/>
    <xf numFmtId="0" fontId="63" fillId="21" borderId="67" applyNumberFormat="0" applyAlignment="0" applyProtection="0"/>
    <xf numFmtId="0" fontId="15" fillId="8" borderId="67" applyNumberFormat="0" applyAlignment="0" applyProtection="0"/>
    <xf numFmtId="0" fontId="15" fillId="8" borderId="67" applyNumberFormat="0" applyAlignment="0" applyProtection="0"/>
    <xf numFmtId="0" fontId="64" fillId="21" borderId="68" applyNumberFormat="0" applyAlignment="0" applyProtection="0"/>
    <xf numFmtId="0" fontId="56" fillId="21" borderId="67" applyNumberFormat="0" applyAlignment="0" applyProtection="0"/>
    <xf numFmtId="0" fontId="22" fillId="24" borderId="66" applyNumberFormat="0" applyFont="0" applyAlignment="0" applyProtection="0"/>
    <xf numFmtId="0" fontId="4" fillId="24" borderId="66" applyNumberFormat="0" applyFont="0" applyAlignment="0" applyProtection="0"/>
    <xf numFmtId="0" fontId="4" fillId="24" borderId="66" applyNumberFormat="0" applyFont="0" applyAlignment="0" applyProtection="0"/>
    <xf numFmtId="0" fontId="64" fillId="21" borderId="68" applyNumberFormat="0" applyAlignment="0" applyProtection="0"/>
    <xf numFmtId="0" fontId="18" fillId="21" borderId="68" applyNumberFormat="0" applyAlignment="0" applyProtection="0"/>
    <xf numFmtId="0" fontId="18" fillId="21" borderId="68"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29"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0" fillId="55" borderId="68" applyNumberFormat="0" applyProtection="0">
      <alignment vertical="center"/>
    </xf>
    <xf numFmtId="0" fontId="4" fillId="56" borderId="68" applyNumberFormat="0" applyProtection="0">
      <alignment horizontal="left" vertical="center" wrapText="1" indent="1"/>
    </xf>
    <xf numFmtId="0" fontId="30" fillId="57" borderId="68" applyNumberFormat="0" applyProtection="0">
      <alignment horizontal="right" vertical="center"/>
    </xf>
    <xf numFmtId="0" fontId="31" fillId="57" borderId="68" applyNumberFormat="0" applyProtection="0">
      <alignment horizontal="right" vertical="center"/>
    </xf>
    <xf numFmtId="0" fontId="69" fillId="0" borderId="69" applyNumberFormat="0" applyFill="0" applyAlignment="0" applyProtection="0"/>
    <xf numFmtId="0" fontId="20" fillId="0" borderId="69" applyNumberFormat="0" applyFill="0" applyAlignment="0" applyProtection="0"/>
    <xf numFmtId="0" fontId="20" fillId="0" borderId="69" applyNumberFormat="0" applyFill="0" applyAlignment="0" applyProtection="0"/>
    <xf numFmtId="0" fontId="69" fillId="0" borderId="69" applyNumberFormat="0" applyFill="0" applyAlignment="0" applyProtection="0"/>
    <xf numFmtId="0" fontId="63" fillId="21" borderId="67" applyNumberFormat="0" applyAlignment="0" applyProtection="0"/>
    <xf numFmtId="0" fontId="4" fillId="24" borderId="66" applyNumberFormat="0" applyFon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4"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5" fillId="8" borderId="67" applyNumberFormat="0" applyAlignment="0" applyProtection="0"/>
    <xf numFmtId="0" fontId="8" fillId="21" borderId="67" applyNumberForma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94" fillId="0" borderId="47" applyNumberFormat="0" applyFill="0" applyAlignment="0" applyProtection="0"/>
    <xf numFmtId="0" fontId="95" fillId="0" borderId="48" applyNumberFormat="0" applyFill="0" applyAlignment="0" applyProtection="0"/>
    <xf numFmtId="0" fontId="96" fillId="0" borderId="49" applyNumberFormat="0" applyFill="0" applyAlignment="0" applyProtection="0"/>
    <xf numFmtId="0" fontId="96" fillId="0" borderId="0" applyNumberFormat="0" applyFill="0" applyBorder="0" applyAlignment="0" applyProtection="0"/>
    <xf numFmtId="0" fontId="97" fillId="26" borderId="0" applyNumberFormat="0" applyBorder="0" applyAlignment="0" applyProtection="0"/>
    <xf numFmtId="0" fontId="105" fillId="27" borderId="0" applyNumberFormat="0" applyBorder="0" applyAlignment="0" applyProtection="0"/>
    <xf numFmtId="0" fontId="98" fillId="28" borderId="50" applyNumberFormat="0" applyAlignment="0" applyProtection="0"/>
    <xf numFmtId="0" fontId="100" fillId="29" borderId="50" applyNumberFormat="0" applyAlignment="0" applyProtection="0"/>
    <xf numFmtId="0" fontId="101" fillId="0" borderId="52" applyNumberFormat="0" applyFill="0" applyAlignment="0" applyProtection="0"/>
    <xf numFmtId="0" fontId="81" fillId="30" borderId="53" applyNumberFormat="0" applyAlignment="0" applyProtection="0"/>
    <xf numFmtId="0" fontId="103"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6" fillId="0" borderId="0"/>
    <xf numFmtId="0" fontId="26" fillId="2" borderId="1" applyNumberFormat="0" applyFont="0" applyAlignment="0" applyProtection="0"/>
    <xf numFmtId="0" fontId="93"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26" fillId="0" borderId="0"/>
    <xf numFmtId="43" fontId="26" fillId="0" borderId="0" applyFont="0" applyFill="0" applyBorder="0" applyAlignment="0" applyProtection="0"/>
    <xf numFmtId="44" fontId="24"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20" fillId="0" borderId="69" applyNumberFormat="0" applyFill="0" applyAlignment="0" applyProtection="0"/>
    <xf numFmtId="0" fontId="26" fillId="0" borderId="0"/>
    <xf numFmtId="0" fontId="11" fillId="5" borderId="0" applyNumberFormat="0" applyBorder="0" applyAlignment="0" applyProtection="0"/>
    <xf numFmtId="0" fontId="18" fillId="21" borderId="68" applyNumberFormat="0" applyAlignment="0" applyProtection="0"/>
    <xf numFmtId="0" fontId="2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3" fillId="0" borderId="0"/>
    <xf numFmtId="9" fontId="23" fillId="0" borderId="0" applyFont="0" applyFill="0" applyBorder="0" applyAlignment="0" applyProtection="0"/>
    <xf numFmtId="0" fontId="26" fillId="0" borderId="0"/>
    <xf numFmtId="43" fontId="26"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11" fillId="5" borderId="0" applyNumberFormat="0" applyBorder="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68" applyNumberFormat="0" applyAlignment="0" applyProtection="0"/>
    <xf numFmtId="0" fontId="21" fillId="0" borderId="0" applyNumberFormat="0" applyFill="0" applyBorder="0" applyAlignment="0" applyProtection="0"/>
    <xf numFmtId="0" fontId="94" fillId="0" borderId="47" applyNumberFormat="0" applyFill="0" applyAlignment="0" applyProtection="0"/>
    <xf numFmtId="0" fontId="95" fillId="0" borderId="48" applyNumberFormat="0" applyFill="0" applyAlignment="0" applyProtection="0"/>
    <xf numFmtId="0" fontId="96" fillId="0" borderId="49" applyNumberFormat="0" applyFill="0" applyAlignment="0" applyProtection="0"/>
    <xf numFmtId="0" fontId="96" fillId="0" borderId="0" applyNumberFormat="0" applyFill="0" applyBorder="0" applyAlignment="0" applyProtection="0"/>
    <xf numFmtId="0" fontId="97" fillId="26" borderId="0" applyNumberFormat="0" applyBorder="0" applyAlignment="0" applyProtection="0"/>
    <xf numFmtId="0" fontId="105" fillId="27" borderId="0" applyNumberFormat="0" applyBorder="0" applyAlignment="0" applyProtection="0"/>
    <xf numFmtId="0" fontId="98" fillId="28" borderId="50" applyNumberFormat="0" applyAlignment="0" applyProtection="0"/>
    <xf numFmtId="0" fontId="100" fillId="29" borderId="50" applyNumberFormat="0" applyAlignment="0" applyProtection="0"/>
    <xf numFmtId="0" fontId="101" fillId="0" borderId="52" applyNumberFormat="0" applyFill="0" applyAlignment="0" applyProtection="0"/>
    <xf numFmtId="0" fontId="81" fillId="30" borderId="53" applyNumberFormat="0" applyAlignment="0" applyProtection="0"/>
    <xf numFmtId="0" fontId="103"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7" fillId="25" borderId="0" applyNumberFormat="0" applyBorder="0" applyAlignment="0" applyProtection="0"/>
    <xf numFmtId="0" fontId="99" fillId="29" borderId="51" applyNumberFormat="0" applyAlignment="0" applyProtection="0"/>
    <xf numFmtId="0" fontId="102" fillId="0" borderId="0" applyNumberFormat="0" applyFill="0" applyBorder="0" applyAlignment="0" applyProtection="0"/>
    <xf numFmtId="0" fontId="26" fillId="2" borderId="1" applyNumberFormat="0" applyFont="0" applyAlignment="0" applyProtection="0"/>
    <xf numFmtId="0" fontId="8" fillId="21" borderId="67" applyNumberFormat="0" applyAlignment="0" applyProtection="0"/>
    <xf numFmtId="0" fontId="15" fillId="8" borderId="67" applyNumberFormat="0" applyAlignment="0" applyProtection="0"/>
    <xf numFmtId="0" fontId="18" fillId="21" borderId="68" applyNumberFormat="0" applyAlignment="0" applyProtection="0"/>
    <xf numFmtId="0" fontId="20" fillId="0" borderId="69" applyNumberFormat="0" applyFill="0" applyAlignment="0" applyProtection="0"/>
    <xf numFmtId="0" fontId="8" fillId="21" borderId="73" applyNumberFormat="0" applyAlignment="0" applyProtection="0"/>
    <xf numFmtId="0" fontId="15" fillId="8" borderId="73"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cellStyleXfs>
  <cellXfs count="136">
    <xf numFmtId="0" fontId="0" fillId="0" borderId="0" xfId="0"/>
    <xf numFmtId="0" fontId="53" fillId="58" borderId="63" xfId="0" applyFont="1" applyFill="1" applyBorder="1" applyAlignment="1">
      <alignment horizontal="center" vertical="center" wrapText="1"/>
    </xf>
    <xf numFmtId="0" fontId="75" fillId="58" borderId="63" xfId="0" applyFont="1" applyFill="1" applyBorder="1" applyAlignment="1">
      <alignment horizontal="center" vertical="center" wrapText="1"/>
    </xf>
    <xf numFmtId="49" fontId="53" fillId="0" borderId="0" xfId="0" applyNumberFormat="1" applyFont="1" applyAlignment="1">
      <alignment horizontal="center" vertical="center" wrapText="1"/>
    </xf>
    <xf numFmtId="49" fontId="53" fillId="0" borderId="0" xfId="0" applyNumberFormat="1" applyFont="1" applyAlignment="1">
      <alignment horizontal="left" vertical="center" wrapText="1"/>
    </xf>
    <xf numFmtId="0" fontId="53" fillId="0" borderId="0" xfId="0" applyFont="1" applyAlignment="1">
      <alignment horizontal="center" vertical="center"/>
    </xf>
    <xf numFmtId="14" fontId="53" fillId="0" borderId="0" xfId="0" applyNumberFormat="1" applyFont="1" applyAlignment="1">
      <alignment horizontal="center" vertical="center"/>
    </xf>
    <xf numFmtId="4" fontId="53" fillId="0" borderId="0" xfId="0" applyNumberFormat="1" applyFont="1" applyAlignment="1">
      <alignment horizontal="center" vertical="center"/>
    </xf>
    <xf numFmtId="0" fontId="53" fillId="0" borderId="0" xfId="0" applyFont="1" applyAlignment="1">
      <alignment horizontal="center" wrapText="1"/>
    </xf>
    <xf numFmtId="0" fontId="53" fillId="0" borderId="0" xfId="0" applyFont="1"/>
    <xf numFmtId="9" fontId="53" fillId="0" borderId="64" xfId="5408" applyFont="1" applyFill="1" applyBorder="1" applyAlignment="1">
      <alignment horizontal="center" vertical="center"/>
    </xf>
    <xf numFmtId="0" fontId="77" fillId="0" borderId="0" xfId="0" applyFont="1"/>
    <xf numFmtId="0" fontId="77" fillId="0" borderId="0" xfId="0" applyFont="1" applyAlignment="1">
      <alignment horizontal="center"/>
    </xf>
    <xf numFmtId="49" fontId="53" fillId="0" borderId="64" xfId="0" applyNumberFormat="1" applyFont="1" applyBorder="1" applyAlignment="1">
      <alignment horizontal="center" vertical="center" wrapText="1"/>
    </xf>
    <xf numFmtId="169" fontId="53" fillId="0" borderId="64" xfId="5408" applyNumberFormat="1" applyFont="1" applyFill="1" applyBorder="1" applyAlignment="1">
      <alignment horizontal="center" vertical="center"/>
    </xf>
    <xf numFmtId="169" fontId="53" fillId="0" borderId="64" xfId="5408" applyNumberFormat="1" applyFont="1" applyFill="1" applyBorder="1" applyAlignment="1">
      <alignment vertical="center"/>
    </xf>
    <xf numFmtId="0" fontId="53" fillId="0" borderId="64" xfId="0" applyFont="1" applyBorder="1" applyAlignment="1">
      <alignment horizontal="center" vertical="center" wrapText="1"/>
    </xf>
    <xf numFmtId="4" fontId="53" fillId="0" borderId="0" xfId="0" applyNumberFormat="1" applyFont="1" applyAlignment="1">
      <alignment horizontal="center" vertical="center" wrapText="1"/>
    </xf>
    <xf numFmtId="0" fontId="53" fillId="0" borderId="64" xfId="0" applyFont="1" applyBorder="1" applyAlignment="1">
      <alignment horizontal="center" vertical="center"/>
    </xf>
    <xf numFmtId="49" fontId="53" fillId="0" borderId="64" xfId="0" applyNumberFormat="1" applyFont="1" applyBorder="1" applyAlignment="1">
      <alignment horizontal="left" vertical="center" wrapText="1"/>
    </xf>
    <xf numFmtId="0" fontId="53" fillId="0" borderId="64" xfId="0" applyFont="1" applyBorder="1" applyAlignment="1">
      <alignment horizontal="left" vertical="center" wrapText="1"/>
    </xf>
    <xf numFmtId="14" fontId="53" fillId="0" borderId="64" xfId="0" applyNumberFormat="1" applyFont="1" applyBorder="1" applyAlignment="1">
      <alignment vertical="center" wrapText="1"/>
    </xf>
    <xf numFmtId="14" fontId="53" fillId="0" borderId="64" xfId="737" applyNumberFormat="1" applyFont="1" applyFill="1" applyBorder="1" applyAlignment="1">
      <alignment vertical="center" wrapText="1"/>
    </xf>
    <xf numFmtId="171" fontId="53" fillId="0" borderId="64" xfId="0" applyNumberFormat="1" applyFont="1" applyBorder="1" applyAlignment="1">
      <alignment horizontal="center" vertical="center"/>
    </xf>
    <xf numFmtId="171" fontId="53" fillId="0" borderId="0" xfId="0" applyNumberFormat="1" applyFont="1" applyAlignment="1">
      <alignment horizontal="center" vertical="center"/>
    </xf>
    <xf numFmtId="171" fontId="75" fillId="58" borderId="63" xfId="0" applyNumberFormat="1" applyFont="1" applyFill="1" applyBorder="1" applyAlignment="1">
      <alignment horizontal="center" vertical="center" wrapText="1"/>
    </xf>
    <xf numFmtId="0" fontId="53" fillId="0" borderId="0" xfId="737" applyNumberFormat="1" applyFont="1" applyFill="1" applyBorder="1" applyAlignment="1">
      <alignment horizontal="center" vertical="center"/>
    </xf>
    <xf numFmtId="0" fontId="83" fillId="0" borderId="0" xfId="737" applyNumberFormat="1" applyFont="1" applyFill="1" applyBorder="1" applyAlignment="1">
      <alignment horizontal="center" vertical="center"/>
    </xf>
    <xf numFmtId="0" fontId="53" fillId="0" borderId="64" xfId="737" applyNumberFormat="1" applyFont="1" applyFill="1" applyBorder="1" applyAlignment="1">
      <alignment horizontal="center" vertical="center"/>
    </xf>
    <xf numFmtId="49" fontId="83" fillId="0" borderId="64" xfId="737" applyNumberFormat="1" applyFont="1" applyFill="1" applyBorder="1" applyAlignment="1">
      <alignment horizontal="center" vertical="center" wrapText="1"/>
    </xf>
    <xf numFmtId="0" fontId="83" fillId="0" borderId="65" xfId="737" applyNumberFormat="1" applyFont="1" applyFill="1" applyBorder="1" applyAlignment="1">
      <alignment horizontal="left" vertical="center" wrapText="1"/>
    </xf>
    <xf numFmtId="0" fontId="53" fillId="0" borderId="0" xfId="0" applyFont="1" applyAlignment="1">
      <alignment horizontal="left" vertical="center" wrapText="1"/>
    </xf>
    <xf numFmtId="14" fontId="53" fillId="0" borderId="0" xfId="0" applyNumberFormat="1" applyFont="1" applyAlignment="1">
      <alignment vertical="center" wrapText="1"/>
    </xf>
    <xf numFmtId="172" fontId="53" fillId="0" borderId="64" xfId="5408" applyNumberFormat="1" applyFont="1" applyFill="1" applyBorder="1" applyAlignment="1">
      <alignment horizontal="center" vertical="center"/>
    </xf>
    <xf numFmtId="172" fontId="53" fillId="0" borderId="0" xfId="0" applyNumberFormat="1" applyFont="1" applyAlignment="1">
      <alignment horizontal="center" vertical="center"/>
    </xf>
    <xf numFmtId="172" fontId="53" fillId="0" borderId="0" xfId="0" applyNumberFormat="1" applyFont="1" applyAlignment="1">
      <alignment horizontal="center" vertical="center" wrapText="1"/>
    </xf>
    <xf numFmtId="172" fontId="0" fillId="0" borderId="0" xfId="0" applyNumberFormat="1"/>
    <xf numFmtId="172" fontId="53" fillId="0" borderId="64" xfId="5408" applyNumberFormat="1" applyFont="1" applyFill="1" applyBorder="1" applyAlignment="1">
      <alignment vertical="center"/>
    </xf>
    <xf numFmtId="0" fontId="76" fillId="58" borderId="74" xfId="0" applyFont="1" applyFill="1" applyBorder="1" applyAlignment="1">
      <alignment horizontal="center" vertical="center" wrapText="1"/>
    </xf>
    <xf numFmtId="49" fontId="53" fillId="58" borderId="74" xfId="0" applyNumberFormat="1" applyFont="1" applyFill="1" applyBorder="1" applyAlignment="1">
      <alignment horizontal="center" vertical="center" wrapText="1"/>
    </xf>
    <xf numFmtId="0" fontId="53" fillId="58" borderId="74" xfId="0" applyFont="1" applyFill="1" applyBorder="1" applyAlignment="1">
      <alignment horizontal="center" vertical="center" wrapText="1"/>
    </xf>
    <xf numFmtId="0" fontId="53" fillId="0" borderId="74" xfId="0" applyFont="1" applyBorder="1" applyAlignment="1">
      <alignment horizontal="center" vertical="center"/>
    </xf>
    <xf numFmtId="49" fontId="53" fillId="0" borderId="74" xfId="0" applyNumberFormat="1" applyFont="1" applyBorder="1" applyAlignment="1">
      <alignment horizontal="left" vertical="center" wrapText="1"/>
    </xf>
    <xf numFmtId="0" fontId="53" fillId="0" borderId="74" xfId="0" applyFont="1" applyBorder="1" applyAlignment="1">
      <alignment horizontal="left" vertical="center" wrapText="1"/>
    </xf>
    <xf numFmtId="0" fontId="53" fillId="0" borderId="74" xfId="0" applyFont="1" applyBorder="1" applyAlignment="1">
      <alignment horizontal="center" vertical="center" wrapText="1"/>
    </xf>
    <xf numFmtId="14" fontId="53" fillId="0" borderId="74" xfId="0" applyNumberFormat="1" applyFont="1" applyBorder="1" applyAlignment="1">
      <alignment vertical="center" wrapText="1"/>
    </xf>
    <xf numFmtId="49" fontId="53" fillId="0" borderId="74" xfId="0" applyNumberFormat="1" applyFont="1" applyBorder="1" applyAlignment="1">
      <alignment horizontal="center" vertical="center" wrapText="1"/>
    </xf>
    <xf numFmtId="171" fontId="53" fillId="0" borderId="74" xfId="0" applyNumberFormat="1" applyFont="1" applyBorder="1" applyAlignment="1">
      <alignment horizontal="center" vertical="center"/>
    </xf>
    <xf numFmtId="14" fontId="53" fillId="0" borderId="74" xfId="0" applyNumberFormat="1" applyFont="1" applyBorder="1" applyAlignment="1">
      <alignment horizontal="center" vertical="center"/>
    </xf>
    <xf numFmtId="9" fontId="53" fillId="0" borderId="74" xfId="5408" applyFont="1" applyFill="1" applyBorder="1" applyAlignment="1">
      <alignment horizontal="center" vertical="center"/>
    </xf>
    <xf numFmtId="172" fontId="53" fillId="0" borderId="74" xfId="5408" applyNumberFormat="1" applyFont="1" applyFill="1" applyBorder="1" applyAlignment="1">
      <alignment horizontal="center" vertical="center"/>
    </xf>
    <xf numFmtId="169" fontId="53" fillId="0" borderId="74" xfId="5408" applyNumberFormat="1" applyFont="1" applyFill="1" applyBorder="1" applyAlignment="1">
      <alignment horizontal="center" vertical="center"/>
    </xf>
    <xf numFmtId="172" fontId="53" fillId="0" borderId="74" xfId="5408" applyNumberFormat="1" applyFont="1" applyFill="1" applyBorder="1" applyAlignment="1">
      <alignment vertical="center"/>
    </xf>
    <xf numFmtId="169" fontId="53" fillId="0" borderId="74" xfId="5408" applyNumberFormat="1" applyFont="1" applyFill="1" applyBorder="1" applyAlignment="1">
      <alignment vertical="center"/>
    </xf>
    <xf numFmtId="0" fontId="77" fillId="0" borderId="74" xfId="737" applyNumberFormat="1" applyFont="1" applyFill="1" applyBorder="1" applyAlignment="1">
      <alignment horizontal="center" vertical="center"/>
    </xf>
    <xf numFmtId="49" fontId="53" fillId="0" borderId="74" xfId="737" applyNumberFormat="1" applyFont="1" applyFill="1" applyBorder="1" applyAlignment="1">
      <alignment horizontal="left" vertical="center" wrapText="1"/>
    </xf>
    <xf numFmtId="0" fontId="53" fillId="0" borderId="74" xfId="737" applyNumberFormat="1" applyFont="1" applyFill="1" applyBorder="1" applyAlignment="1">
      <alignment horizontal="left" vertical="center" wrapText="1"/>
    </xf>
    <xf numFmtId="0" fontId="53" fillId="0" borderId="74" xfId="737" applyNumberFormat="1" applyFont="1" applyFill="1" applyBorder="1" applyAlignment="1">
      <alignment horizontal="center" vertical="center" wrapText="1"/>
    </xf>
    <xf numFmtId="49" fontId="53" fillId="0" borderId="74" xfId="737" applyNumberFormat="1" applyFont="1" applyFill="1" applyBorder="1" applyAlignment="1">
      <alignment horizontal="center" vertical="center" wrapText="1"/>
    </xf>
    <xf numFmtId="171" fontId="53" fillId="0" borderId="74" xfId="737" applyNumberFormat="1" applyFont="1" applyFill="1" applyBorder="1" applyAlignment="1">
      <alignment horizontal="center" vertical="center"/>
    </xf>
    <xf numFmtId="10" fontId="53" fillId="0" borderId="74" xfId="5408" applyNumberFormat="1" applyFont="1" applyFill="1" applyBorder="1" applyAlignment="1">
      <alignment horizontal="center" vertical="center"/>
    </xf>
    <xf numFmtId="0" fontId="53" fillId="0" borderId="74" xfId="737" applyNumberFormat="1" applyFont="1" applyFill="1" applyBorder="1" applyAlignment="1">
      <alignment horizontal="center" vertical="center"/>
    </xf>
    <xf numFmtId="14" fontId="53" fillId="0" borderId="74" xfId="737" applyNumberFormat="1" applyFont="1" applyFill="1" applyBorder="1" applyAlignment="1">
      <alignment vertical="center" wrapText="1"/>
    </xf>
    <xf numFmtId="0" fontId="87" fillId="0" borderId="74" xfId="737" applyNumberFormat="1" applyFont="1" applyFill="1" applyBorder="1" applyAlignment="1">
      <alignment horizontal="left" vertical="center" wrapText="1"/>
    </xf>
    <xf numFmtId="14" fontId="77" fillId="0" borderId="74" xfId="737" applyNumberFormat="1" applyFont="1" applyFill="1" applyBorder="1" applyAlignment="1">
      <alignment vertical="center" wrapText="1"/>
    </xf>
    <xf numFmtId="171" fontId="53" fillId="0" borderId="74" xfId="0" applyNumberFormat="1" applyFont="1" applyBorder="1" applyAlignment="1">
      <alignment horizontal="center" vertical="center" wrapText="1"/>
    </xf>
    <xf numFmtId="0" fontId="83" fillId="0" borderId="74" xfId="737" applyNumberFormat="1" applyFont="1" applyFill="1" applyBorder="1" applyAlignment="1">
      <alignment horizontal="center" vertical="center"/>
    </xf>
    <xf numFmtId="49" fontId="83" fillId="0" borderId="74" xfId="737" applyNumberFormat="1" applyFont="1" applyFill="1" applyBorder="1" applyAlignment="1">
      <alignment horizontal="center" vertical="center" wrapText="1"/>
    </xf>
    <xf numFmtId="9" fontId="83" fillId="0" borderId="74" xfId="5408" applyFont="1" applyFill="1" applyBorder="1" applyAlignment="1">
      <alignment horizontal="center" vertical="center"/>
    </xf>
    <xf numFmtId="14" fontId="53" fillId="0" borderId="74" xfId="0" quotePrefix="1" applyNumberFormat="1" applyFont="1" applyBorder="1" applyAlignment="1">
      <alignment vertical="center" wrapText="1"/>
    </xf>
    <xf numFmtId="0" fontId="85" fillId="0" borderId="74" xfId="5409" applyFont="1" applyBorder="1" applyAlignment="1">
      <alignment wrapText="1"/>
    </xf>
    <xf numFmtId="49" fontId="53" fillId="0" borderId="74" xfId="0" applyNumberFormat="1" applyFont="1" applyBorder="1" applyAlignment="1">
      <alignment vertical="center" wrapText="1"/>
    </xf>
    <xf numFmtId="14" fontId="83" fillId="0" borderId="74" xfId="737" applyNumberFormat="1" applyFont="1" applyFill="1" applyBorder="1" applyAlignment="1">
      <alignment vertical="center" wrapText="1"/>
    </xf>
    <xf numFmtId="0" fontId="83" fillId="59" borderId="74" xfId="737" applyNumberFormat="1" applyFont="1" applyFill="1" applyBorder="1" applyAlignment="1">
      <alignment horizontal="center" vertical="center"/>
    </xf>
    <xf numFmtId="49" fontId="53" fillId="0" borderId="74" xfId="5408" applyNumberFormat="1" applyFont="1" applyFill="1" applyBorder="1" applyAlignment="1">
      <alignment horizontal="center" vertical="center"/>
    </xf>
    <xf numFmtId="171" fontId="77" fillId="0" borderId="74" xfId="0" applyNumberFormat="1" applyFont="1" applyBorder="1" applyAlignment="1">
      <alignment horizontal="center" vertical="center"/>
    </xf>
    <xf numFmtId="0" fontId="77" fillId="0" borderId="74" xfId="737" applyNumberFormat="1" applyFont="1" applyFill="1" applyBorder="1" applyAlignment="1">
      <alignment horizontal="center" vertical="center" wrapText="1"/>
    </xf>
    <xf numFmtId="171" fontId="53" fillId="0" borderId="74" xfId="737" applyNumberFormat="1" applyFont="1" applyFill="1" applyBorder="1" applyAlignment="1" applyProtection="1">
      <alignment horizontal="center" vertical="center"/>
      <protection locked="0"/>
    </xf>
    <xf numFmtId="49" fontId="53" fillId="0" borderId="74" xfId="737" applyNumberFormat="1" applyFont="1" applyFill="1" applyBorder="1" applyAlignment="1" applyProtection="1">
      <alignment horizontal="center" vertical="center" wrapText="1"/>
      <protection locked="0"/>
    </xf>
    <xf numFmtId="172" fontId="53" fillId="0" borderId="74" xfId="5408" applyNumberFormat="1" applyFont="1" applyFill="1" applyBorder="1" applyAlignment="1" applyProtection="1">
      <alignment horizontal="center" vertical="center"/>
      <protection locked="0"/>
    </xf>
    <xf numFmtId="169" fontId="53" fillId="0" borderId="74" xfId="5408" applyNumberFormat="1" applyFont="1" applyFill="1" applyBorder="1" applyAlignment="1" applyProtection="1">
      <alignment horizontal="center" vertical="center"/>
      <protection locked="0"/>
    </xf>
    <xf numFmtId="14" fontId="53" fillId="0" borderId="74" xfId="0" applyNumberFormat="1" applyFont="1" applyBorder="1" applyAlignment="1" applyProtection="1">
      <alignment vertical="center" wrapText="1"/>
      <protection locked="0"/>
    </xf>
    <xf numFmtId="49" fontId="53" fillId="0" borderId="74" xfId="0" applyNumberFormat="1" applyFont="1" applyBorder="1" applyAlignment="1" applyProtection="1">
      <alignment horizontal="center" vertical="center" wrapText="1"/>
      <protection locked="0"/>
    </xf>
    <xf numFmtId="172" fontId="53" fillId="0" borderId="74" xfId="0" applyNumberFormat="1" applyFont="1" applyBorder="1" applyAlignment="1">
      <alignment horizontal="center" vertical="center"/>
    </xf>
    <xf numFmtId="169" fontId="53" fillId="0" borderId="74" xfId="0" applyNumberFormat="1" applyFont="1" applyBorder="1" applyAlignment="1">
      <alignment horizontal="center" vertical="center"/>
    </xf>
    <xf numFmtId="172" fontId="53" fillId="0" borderId="74" xfId="0" applyNumberFormat="1" applyFont="1" applyBorder="1" applyAlignment="1">
      <alignment vertical="center"/>
    </xf>
    <xf numFmtId="169" fontId="53" fillId="0" borderId="74" xfId="0" applyNumberFormat="1" applyFont="1" applyBorder="1" applyAlignment="1">
      <alignment vertical="center"/>
    </xf>
    <xf numFmtId="49" fontId="83" fillId="0" borderId="74" xfId="5408" applyNumberFormat="1" applyFont="1" applyFill="1" applyBorder="1" applyAlignment="1">
      <alignment horizontal="center" vertical="center"/>
    </xf>
    <xf numFmtId="0" fontId="83" fillId="0" borderId="74" xfId="737" applyNumberFormat="1" applyFont="1" applyFill="1" applyBorder="1" applyAlignment="1">
      <alignment horizontal="left" vertical="center" wrapText="1"/>
    </xf>
    <xf numFmtId="0" fontId="86" fillId="0" borderId="74" xfId="737" applyNumberFormat="1" applyFont="1" applyFill="1" applyBorder="1" applyAlignment="1">
      <alignment horizontal="center" vertical="center"/>
    </xf>
    <xf numFmtId="171" fontId="83" fillId="0" borderId="74" xfId="737" applyNumberFormat="1" applyFont="1" applyFill="1" applyBorder="1" applyAlignment="1">
      <alignment horizontal="center" vertical="center"/>
    </xf>
    <xf numFmtId="172" fontId="83" fillId="0" borderId="74" xfId="5408" applyNumberFormat="1" applyFont="1" applyFill="1" applyBorder="1" applyAlignment="1">
      <alignment horizontal="center" vertical="center"/>
    </xf>
    <xf numFmtId="169" fontId="83" fillId="0" borderId="74" xfId="5408" applyNumberFormat="1" applyFont="1" applyFill="1" applyBorder="1" applyAlignment="1">
      <alignment horizontal="center" vertical="center"/>
    </xf>
    <xf numFmtId="172" fontId="83" fillId="0" borderId="74" xfId="5408" applyNumberFormat="1" applyFont="1" applyFill="1" applyBorder="1" applyAlignment="1">
      <alignment vertical="center"/>
    </xf>
    <xf numFmtId="169" fontId="83" fillId="0" borderId="74" xfId="5408" applyNumberFormat="1" applyFont="1" applyFill="1" applyBorder="1" applyAlignment="1">
      <alignment vertical="center"/>
    </xf>
    <xf numFmtId="171" fontId="82" fillId="0" borderId="74" xfId="737" applyNumberFormat="1" applyFont="1" applyFill="1" applyBorder="1" applyAlignment="1">
      <alignment horizontal="center" vertical="center"/>
    </xf>
    <xf numFmtId="0" fontId="83" fillId="0" borderId="74" xfId="737" applyNumberFormat="1" applyFont="1" applyFill="1" applyBorder="1" applyAlignment="1">
      <alignment horizontal="center" vertical="center" wrapText="1"/>
    </xf>
    <xf numFmtId="2" fontId="53" fillId="0" borderId="74" xfId="737" applyNumberFormat="1" applyFont="1" applyFill="1" applyBorder="1" applyAlignment="1">
      <alignment horizontal="center" vertical="center"/>
    </xf>
    <xf numFmtId="2" fontId="83" fillId="0" borderId="74" xfId="737" applyNumberFormat="1" applyFont="1" applyFill="1" applyBorder="1" applyAlignment="1">
      <alignment horizontal="center" vertical="center"/>
    </xf>
    <xf numFmtId="49" fontId="53" fillId="0" borderId="75" xfId="737" applyNumberFormat="1" applyFont="1" applyFill="1" applyBorder="1" applyAlignment="1">
      <alignment horizontal="left" vertical="center" wrapText="1"/>
    </xf>
    <xf numFmtId="0" fontId="83" fillId="0" borderId="74" xfId="0" applyFont="1" applyBorder="1" applyAlignment="1">
      <alignment horizontal="center" vertical="center"/>
    </xf>
    <xf numFmtId="0" fontId="53" fillId="0" borderId="74" xfId="737" applyNumberFormat="1" applyFont="1" applyFill="1" applyBorder="1" applyAlignment="1">
      <alignment vertical="center" wrapText="1"/>
    </xf>
    <xf numFmtId="0" fontId="84" fillId="0" borderId="74" xfId="737" applyNumberFormat="1" applyFont="1" applyFill="1" applyBorder="1" applyAlignment="1">
      <alignment horizontal="center" vertical="center" wrapText="1"/>
    </xf>
    <xf numFmtId="49" fontId="53" fillId="0" borderId="75" xfId="0" applyNumberFormat="1" applyFont="1" applyBorder="1" applyAlignment="1">
      <alignment horizontal="left" vertical="center" wrapText="1"/>
    </xf>
    <xf numFmtId="0" fontId="88" fillId="0" borderId="74" xfId="0" applyFont="1" applyBorder="1" applyAlignment="1">
      <alignment vertical="center"/>
    </xf>
    <xf numFmtId="0" fontId="53" fillId="0" borderId="74" xfId="737" applyNumberFormat="1" applyFont="1" applyFill="1" applyBorder="1" applyAlignment="1">
      <alignment horizontal="left" wrapText="1"/>
    </xf>
    <xf numFmtId="49" fontId="53" fillId="0" borderId="74" xfId="737" applyNumberFormat="1" applyFont="1" applyFill="1" applyBorder="1" applyAlignment="1">
      <alignment horizontal="left" vertical="top" wrapText="1"/>
    </xf>
    <xf numFmtId="0" fontId="53" fillId="0" borderId="76" xfId="737" applyNumberFormat="1" applyFont="1" applyFill="1" applyBorder="1" applyAlignment="1">
      <alignment horizontal="left" vertical="center" wrapText="1"/>
    </xf>
    <xf numFmtId="0" fontId="83" fillId="0" borderId="76" xfId="737" applyNumberFormat="1" applyFont="1" applyFill="1" applyBorder="1" applyAlignment="1">
      <alignment horizontal="left" vertical="center" wrapText="1"/>
    </xf>
    <xf numFmtId="14" fontId="53" fillId="0" borderId="74" xfId="737" applyNumberFormat="1" applyFont="1" applyFill="1" applyBorder="1" applyAlignment="1" applyProtection="1">
      <alignment vertical="center" wrapText="1"/>
      <protection locked="0"/>
    </xf>
    <xf numFmtId="172" fontId="83" fillId="0" borderId="74" xfId="0" applyNumberFormat="1" applyFont="1" applyBorder="1" applyAlignment="1">
      <alignment horizontal="center" vertical="center"/>
    </xf>
    <xf numFmtId="169" fontId="83" fillId="0" borderId="74" xfId="0" applyNumberFormat="1" applyFont="1" applyBorder="1" applyAlignment="1">
      <alignment horizontal="center" vertical="center"/>
    </xf>
    <xf numFmtId="172" fontId="83" fillId="0" borderId="74" xfId="0" applyNumberFormat="1" applyFont="1" applyBorder="1" applyAlignment="1">
      <alignment vertical="center"/>
    </xf>
    <xf numFmtId="169" fontId="83" fillId="0" borderId="74" xfId="0" applyNumberFormat="1" applyFont="1" applyBorder="1" applyAlignment="1">
      <alignment vertical="center"/>
    </xf>
    <xf numFmtId="0" fontId="53" fillId="0" borderId="76" xfId="0" applyFont="1" applyBorder="1" applyAlignment="1">
      <alignment horizontal="left" vertical="center" wrapText="1"/>
    </xf>
    <xf numFmtId="0" fontId="85" fillId="0" borderId="76" xfId="5409" applyFont="1" applyBorder="1" applyAlignment="1">
      <alignment wrapText="1"/>
    </xf>
    <xf numFmtId="0" fontId="53" fillId="0" borderId="74" xfId="0" applyFont="1" applyBorder="1" applyAlignment="1" applyProtection="1">
      <alignment horizontal="center" vertical="center" wrapText="1"/>
      <protection locked="0"/>
    </xf>
    <xf numFmtId="171" fontId="53" fillId="0" borderId="74" xfId="0" applyNumberFormat="1" applyFont="1" applyBorder="1" applyAlignment="1" applyProtection="1">
      <alignment horizontal="center" vertical="center"/>
      <protection locked="0"/>
    </xf>
    <xf numFmtId="0" fontId="53" fillId="0" borderId="74" xfId="0" applyFont="1" applyBorder="1" applyAlignment="1">
      <alignment vertical="center" wrapText="1"/>
    </xf>
    <xf numFmtId="0" fontId="53" fillId="0" borderId="76" xfId="5409" applyFont="1" applyBorder="1" applyAlignment="1">
      <alignment horizontal="left" vertical="center" wrapText="1"/>
    </xf>
    <xf numFmtId="171" fontId="53" fillId="0" borderId="77" xfId="0" applyNumberFormat="1" applyFont="1" applyBorder="1" applyAlignment="1">
      <alignment horizontal="center" vertical="center"/>
    </xf>
    <xf numFmtId="49" fontId="83" fillId="0" borderId="74" xfId="737" applyNumberFormat="1" applyFont="1" applyFill="1" applyBorder="1" applyAlignment="1">
      <alignment horizontal="left" vertical="center" wrapText="1"/>
    </xf>
    <xf numFmtId="14" fontId="53" fillId="0" borderId="74" xfId="737" applyNumberFormat="1" applyFont="1" applyFill="1" applyBorder="1" applyAlignment="1">
      <alignment horizontal="left" vertical="center" wrapText="1"/>
    </xf>
    <xf numFmtId="171" fontId="77" fillId="0" borderId="74" xfId="737" applyNumberFormat="1" applyFont="1" applyFill="1" applyBorder="1" applyAlignment="1">
      <alignment horizontal="center" vertical="center"/>
    </xf>
    <xf numFmtId="0" fontId="83" fillId="0" borderId="74" xfId="737" applyNumberFormat="1" applyFont="1" applyFill="1" applyBorder="1" applyAlignment="1">
      <alignment horizontal="left" vertical="top" wrapText="1"/>
    </xf>
    <xf numFmtId="14" fontId="53" fillId="0" borderId="74" xfId="0" applyNumberFormat="1" applyFont="1" applyBorder="1" applyAlignment="1">
      <alignment horizontal="left" vertical="center" wrapText="1"/>
    </xf>
    <xf numFmtId="171" fontId="53" fillId="60" borderId="74" xfId="737" applyNumberFormat="1" applyFont="1" applyFill="1" applyBorder="1" applyAlignment="1">
      <alignment horizontal="center" vertical="center"/>
    </xf>
    <xf numFmtId="0" fontId="53" fillId="60" borderId="74" xfId="0" applyFont="1" applyFill="1" applyBorder="1" applyAlignment="1">
      <alignment vertical="center" wrapText="1"/>
    </xf>
    <xf numFmtId="9" fontId="53" fillId="0" borderId="74" xfId="0" applyNumberFormat="1" applyFont="1" applyBorder="1" applyAlignment="1">
      <alignment horizontal="center" vertical="center"/>
    </xf>
    <xf numFmtId="170" fontId="53" fillId="0" borderId="74" xfId="0" applyNumberFormat="1" applyFont="1" applyBorder="1" applyAlignment="1">
      <alignment horizontal="center" vertical="center"/>
    </xf>
    <xf numFmtId="172" fontId="75" fillId="58" borderId="74" xfId="0" applyNumberFormat="1" applyFont="1" applyFill="1" applyBorder="1" applyAlignment="1">
      <alignment horizontal="center" vertical="center" wrapText="1"/>
    </xf>
    <xf numFmtId="49" fontId="91" fillId="58" borderId="74" xfId="0" applyNumberFormat="1" applyFont="1" applyFill="1" applyBorder="1" applyAlignment="1">
      <alignment horizontal="center" vertical="center" wrapText="1"/>
    </xf>
    <xf numFmtId="172" fontId="74" fillId="58" borderId="74" xfId="0" applyNumberFormat="1" applyFont="1" applyFill="1" applyBorder="1" applyAlignment="1">
      <alignment horizontal="center" vertical="center" wrapText="1"/>
    </xf>
    <xf numFmtId="14" fontId="53" fillId="0" borderId="0" xfId="0" applyNumberFormat="1" applyFont="1" applyAlignment="1">
      <alignment vertical="center"/>
    </xf>
    <xf numFmtId="173" fontId="106" fillId="0" borderId="0" xfId="0" applyNumberFormat="1" applyFont="1" applyAlignment="1">
      <alignment horizontal="center" vertical="center" wrapText="1"/>
    </xf>
    <xf numFmtId="14" fontId="53" fillId="0" borderId="0" xfId="0" applyNumberFormat="1" applyFont="1" applyAlignment="1">
      <alignment horizontal="left" vertical="center"/>
    </xf>
  </cellXfs>
  <cellStyles count="5677">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1 4" xfId="5640" xr:uid="{D6CB7D64-5CC6-4196-8D4A-CC09026763D0}"/>
    <cellStyle name="20% - Accent1 5" xfId="5536" xr:uid="{9F0620EE-D490-43AF-98AE-5536F908B5AD}"/>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2 4" xfId="5644" xr:uid="{7A159A76-34D5-4D22-924C-FE8938213A97}"/>
    <cellStyle name="20% - Accent2 5" xfId="5540" xr:uid="{37EC99C9-B1F3-4019-9A26-9C47DC289F3E}"/>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3 4" xfId="5648" xr:uid="{27CB3C24-FB6C-4C50-B75E-3D0795F56CD4}"/>
    <cellStyle name="20% - Accent3 5" xfId="5544" xr:uid="{C1625C0C-398A-4BFF-A4DB-54F1209D2FA7}"/>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4 4" xfId="5652" xr:uid="{7739DE76-2B0F-4468-93E3-CB1D17B8D1A2}"/>
    <cellStyle name="20% - Accent4 5" xfId="5547" xr:uid="{8BD7D3AC-A22B-4942-BA8D-51DA91EB36E2}"/>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5 4" xfId="5656" xr:uid="{EC78B0D7-5610-48EE-9FC4-78169507DD05}"/>
    <cellStyle name="20% - Accent5 5" xfId="5551" xr:uid="{1C1A33A4-7B03-4D63-A817-5C27A36766E9}"/>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Accent6 4" xfId="5660" xr:uid="{04A13133-2A3A-40D9-96C6-E89E43A2FDC0}"/>
    <cellStyle name="20% - Accent6 5" xfId="5555" xr:uid="{FCDDB813-482D-43D3-AEAD-1E45F49009FC}"/>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1 4" xfId="5641" xr:uid="{503AD72F-316B-4003-A2F7-0CC23392A683}"/>
    <cellStyle name="40% - Accent1 5" xfId="5537" xr:uid="{4E804A77-240E-44C1-9015-C4274F19CB02}"/>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2 4" xfId="5645" xr:uid="{3E2A75FD-1B1E-4EF0-AB65-5D86F8477287}"/>
    <cellStyle name="40% - Accent2 5" xfId="5541" xr:uid="{99B4A9B5-8244-4197-8FE6-10454E4E7EAF}"/>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3 4" xfId="5649" xr:uid="{F9234D79-007A-477A-9EF9-5094DFCB9113}"/>
    <cellStyle name="40% - Accent3 5" xfId="5545" xr:uid="{A6C741A3-02A5-4525-9623-A868A43ED18E}"/>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4 4" xfId="5653" xr:uid="{B859A1FE-9DDD-4A6A-A75C-4DC825D3BEE7}"/>
    <cellStyle name="40% - Accent4 5" xfId="5548" xr:uid="{7BDF92D4-80AE-4775-81A6-532CD99DB12B}"/>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5 4" xfId="5657" xr:uid="{DDAC05DA-AD50-46EA-8D75-B152567306C1}"/>
    <cellStyle name="40% - Accent5 5" xfId="5552" xr:uid="{F8B9D3C7-15E5-445B-8AAC-C313183C76B2}"/>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Accent6 4" xfId="5661" xr:uid="{828DB9F0-F78D-4309-8460-5338C5D96217}"/>
    <cellStyle name="40% - Accent6 5" xfId="5556" xr:uid="{197C852E-AEBD-423D-9FFD-B8904F8FAC3B}"/>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1 3 2" xfId="5642" xr:uid="{B21EA72B-AA68-4297-BD4D-A1CB0243D409}"/>
    <cellStyle name="60% - Accent1 4" xfId="5538" xr:uid="{03D298D9-28D6-409D-B8A1-D551561AE07D}"/>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2 3 2" xfId="5646" xr:uid="{FC1B19BD-293D-43C5-9E5D-E31AED7F7C9A}"/>
    <cellStyle name="60% - Accent2 4" xfId="5542" xr:uid="{958927DC-0703-4AB0-8482-CA196D988DCA}"/>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3 3 2" xfId="5650" xr:uid="{91F2EC31-F078-41AD-90E2-45865F9FB0CB}"/>
    <cellStyle name="60% - Accent3 4" xfId="5546" xr:uid="{58B181CC-1735-4703-B3A3-413CABDEA021}"/>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4 3 2" xfId="5654" xr:uid="{707691D6-35EC-46A8-8A50-C107A22B38E3}"/>
    <cellStyle name="60% - Accent4 4" xfId="5549" xr:uid="{EE1CF006-2DB8-447B-8EC0-252A328ACAC3}"/>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5 3 2" xfId="5658" xr:uid="{EAEA7E30-25B8-444E-8F57-B9EFEBAB4F2C}"/>
    <cellStyle name="60% - Accent5 4" xfId="5553" xr:uid="{E83F29AA-8FA7-4EE9-AB00-D0A96083CCF7}"/>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Accent6 3 2" xfId="5662" xr:uid="{1C38320C-457A-4DC8-A979-0122DF892DA6}"/>
    <cellStyle name="60% - Accent6 4" xfId="5557" xr:uid="{C1B3BCBA-2FDA-4C3E-939F-00583CE4F614}"/>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1 3 2" xfId="5639" xr:uid="{1E9915F7-1ADD-4619-AD79-8CA67714E409}"/>
    <cellStyle name="Accent1 4" xfId="5535" xr:uid="{AD86D8CE-308C-4AE5-9BB3-43254B93EC81}"/>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2 3 2" xfId="5643" xr:uid="{602B1FD3-C020-4110-A48B-DFE937A2684A}"/>
    <cellStyle name="Accent2 4" xfId="5539" xr:uid="{42D209BD-6C96-44E9-A528-580E7396B2B5}"/>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3 3 2" xfId="5647" xr:uid="{9BA72E51-B161-44D6-8FD0-815AC0867C52}"/>
    <cellStyle name="Accent3 4" xfId="5543" xr:uid="{E37B20AD-751D-427F-AC8B-5115F12692B5}"/>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4 3 2" xfId="5651" xr:uid="{72583FB7-039B-419D-BD8F-8B518621FC61}"/>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5 3 2" xfId="5655" xr:uid="{39BD54EF-4B59-490F-8275-11273387193A}"/>
    <cellStyle name="Accent5 4" xfId="5550" xr:uid="{E17CE036-A89A-4199-9DCF-5C9D8C261987}"/>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Accent6 3 2" xfId="5659" xr:uid="{01D0127E-63DB-432F-B3BB-AEEC2A520EA0}"/>
    <cellStyle name="Accent6 4" xfId="5554" xr:uid="{5D0CEA78-7CD2-4864-8B8F-59ACA1B0E4A5}"/>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ad 3 2" xfId="5631" xr:uid="{4BE2A03F-E0C4-402B-914C-4EC523A65636}"/>
    <cellStyle name="Bad 4" xfId="5527" xr:uid="{1F68C419-90C2-44E3-911A-92C3DB2FB1F3}"/>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17" xfId="5416" xr:uid="{CD382EB6-58D6-4223-BCD9-37AA13A47C1A}"/>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2 6" xfId="5666" xr:uid="{D43A7414-0EDE-49CC-8E5F-C736A7FB784C}"/>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Bilješka 3" xfId="5559" xr:uid="{F50577FA-0059-4E4D-B277-6DAA75BE1A3B}"/>
    <cellStyle name="Bilješka 3 2" xfId="5623" xr:uid="{9AAF08E3-D7E6-4522-A18E-D61922381CBB}"/>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0 6" xfId="5485" xr:uid="{C2DD21C0-417C-4E36-940C-E1CFBBF7E913}"/>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1 6" xfId="5493" xr:uid="{21CE920C-2DDE-43B3-910E-D6B013198BC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2 5" xfId="5501" xr:uid="{E720492E-7904-4005-B389-426061DD7F64}"/>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3 5" xfId="5508" xr:uid="{34D6E712-828E-43B7-9088-FF04EA8735B8}"/>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4 5" xfId="5516" xr:uid="{5F46CF7C-66CE-49EB-8550-F81DE47A8DD5}"/>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5 5" xfId="5562" xr:uid="{76197B55-A414-4CB2-87A9-BA0EF193F5DB}"/>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6 5" xfId="5570" xr:uid="{CF63E3AA-73D8-4419-B69C-3667470F60A1}"/>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7 5" xfId="5581" xr:uid="{8B35B523-5089-49E3-971F-57AC8E4BA6A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8 5" xfId="5591" xr:uid="{545AF110-256D-4EA8-9FFB-F41A0F4F53D2}"/>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17" xfId="5418" xr:uid="{D04DFD07-0227-428B-8E0C-FADF3D2B872C}"/>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21" xfId="5417" xr:uid="{37249A39-CAA1-4EA1-8ADE-442C5DA9F005}"/>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5 7" xfId="5601" xr:uid="{B48E10D5-96D5-4B3E-AFAC-B71D76F3B06D}"/>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24" xfId="5530" xr:uid="{5D6AC47C-1BAC-4909-A5F7-94DB70A8F476}"/>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17" xfId="5419" xr:uid="{7766FD76-719A-47B3-AE24-E1FE60E9E19D}"/>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2 6" xfId="5615" xr:uid="{44954B40-8A70-4999-ADE7-55669460DBC9}"/>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17" xfId="5451" xr:uid="{422C0BD8-8806-4721-A124-39E1B724E068}"/>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2 6" xfId="5621" xr:uid="{5DB36348-C20B-4DDE-A60D-702BD803830F}"/>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17" xfId="5458" xr:uid="{317201B1-FF38-467F-90BB-D34AC4ED8D38}"/>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2 6" xfId="5634" xr:uid="{3221B6E2-C7A7-428D-A516-E6D21272D3A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17" xfId="5469" xr:uid="{6E6BB5F5-79F4-456E-9935-53CB2900528B}"/>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2 6" xfId="5667" xr:uid="{A801B1CA-CB1B-4F09-8C09-5308B7E30C01}"/>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17" xfId="5470" xr:uid="{57B08D1C-8812-42A9-ACA3-3E842703728C}"/>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2 6" xfId="5671" xr:uid="{162E4220-6F47-495D-BD57-D172536EEAED}"/>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17" xfId="5476" xr:uid="{B10DC1D6-E323-4D6B-9F7A-07984DFA3F76}"/>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alculation 9 6" xfId="5479" xr:uid="{6DFA06B7-197C-44A7-A798-1F7B6098382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heck Cell 3 2" xfId="5636" xr:uid="{FD4F0F9D-D29F-4419-A81F-17BB323C975A}"/>
    <cellStyle name="Check Cell 4" xfId="5532" xr:uid="{299B7E4A-BE4C-455B-BB5F-7A663EBC0D4B}"/>
    <cellStyle name="Comma 2" xfId="741" xr:uid="{00000000-0005-0000-0000-000046040000}"/>
    <cellStyle name="Comma 2 2" xfId="742" xr:uid="{00000000-0005-0000-0000-000047040000}"/>
    <cellStyle name="Comma 3" xfId="5600" xr:uid="{7F6B0821-1D8D-4467-88FF-BBB6E8B3455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Dobro 2 2" xfId="5663" xr:uid="{69AAAEC1-EE9D-41B0-8958-7E44E10F8BA3}"/>
    <cellStyle name="Dobro 3" xfId="5622" xr:uid="{1C56FC3B-6CCF-4A44-B513-97D986AC010C}"/>
    <cellStyle name="Dobro 4" xfId="5587" xr:uid="{D6F7F905-6A4E-4E31-AED8-E267C058DBA4}"/>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Explanatory Text 3 2" xfId="5637" xr:uid="{A71B4993-ECE0-4C7E-8B0D-B26C18D43EB7}"/>
    <cellStyle name="Explanatory Text 4" xfId="5533" xr:uid="{D985CE48-0B77-47A6-9D8D-2A5C7142591D}"/>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1 3 2" xfId="5627" xr:uid="{903693E9-DFDC-4A8C-BA2A-42FB25DE7C6A}"/>
    <cellStyle name="Heading 1 4" xfId="5523" xr:uid="{CB7249F1-6A1F-450D-BDB5-B099645EA5FE}"/>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2 3 2" xfId="5628" xr:uid="{D03EF7FA-DEED-4F94-AC5D-5A0662D503EE}"/>
    <cellStyle name="Heading 2 4" xfId="5524" xr:uid="{E2BC04E2-4513-41E7-9EE6-210A7E4F1CC6}"/>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3 3 2" xfId="5629" xr:uid="{F198A2E0-C5EF-4F2F-A7C5-A1706B9A4FDB}"/>
    <cellStyle name="Heading 3 4" xfId="5525" xr:uid="{4A21DAC8-7003-4E74-98F3-2DB40E50E66A}"/>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eading 4 3 2" xfId="5630" xr:uid="{C753B549-FB04-472E-93B5-E20FB09105A0}"/>
    <cellStyle name="Heading 4 4" xfId="5526" xr:uid="{EE06DB5F-F6F4-4F24-8E0D-C46C896D9D62}"/>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0 6" xfId="5486" xr:uid="{23A03052-1B6E-4B5A-B847-36568940F11C}"/>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1 6" xfId="5494" xr:uid="{5EE21727-8C78-4369-8DAF-D9A58CA13944}"/>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2 5" xfId="5502" xr:uid="{3292E840-3F3C-440F-80FD-85B7FB8DC221}"/>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3 5" xfId="5509" xr:uid="{63D2C460-C0D5-480A-9586-ACF22F54E37B}"/>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4 5" xfId="5517" xr:uid="{C4287403-A616-402C-8A99-6A290AECD2F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5 5" xfId="5563" xr:uid="{A5A7E45E-D066-4400-8A37-BD3D0A6EFA35}"/>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6 5" xfId="5571" xr:uid="{2CAE7704-CF43-4CC6-B632-D14CD01AA8BA}"/>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7 5" xfId="5582" xr:uid="{912FC139-B456-4053-A154-5C705BE8036A}"/>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8 5" xfId="5592" xr:uid="{09184003-0D9F-442C-8D74-83474A7F4FDB}"/>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17" xfId="5421" xr:uid="{34E05D88-F852-40EC-8387-5DA7CB480189}"/>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21" xfId="5420" xr:uid="{DFE15291-0571-4092-A1BA-15A0F1180B03}"/>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5 7" xfId="5602" xr:uid="{0F6D70B6-3EF3-4696-8C32-F93AD929270F}"/>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24" xfId="5529" xr:uid="{2084D55F-2CA5-4178-981F-E0CA48D4C7DA}"/>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17" xfId="5422" xr:uid="{67BEE1F7-549D-4AD5-A255-AD6EFAC4B82E}"/>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2 6" xfId="5614" xr:uid="{633F7735-FDF8-4832-905D-3374E38D811F}"/>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17" xfId="5452" xr:uid="{AAC259E9-3EF7-40F9-AF94-40B7B5267F75}"/>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2 6" xfId="5620" xr:uid="{3CC0C3DD-8EFC-4D2A-93F3-A4383E61E8CF}"/>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17" xfId="5459" xr:uid="{EB960DD7-EAC0-4D83-AC6F-202B454E756F}"/>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2 6" xfId="5633" xr:uid="{68628A43-C72D-48B0-8A47-E6E2901C8167}"/>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17" xfId="5468" xr:uid="{23D90B80-037B-43EA-ABAE-2087CC281812}"/>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2 6" xfId="5668" xr:uid="{A8C5CF23-EC42-4F41-AE0B-739FA3B17679}"/>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17" xfId="5471" xr:uid="{A3585239-5F15-42AF-8D6F-59D111F12A8E}"/>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2 6" xfId="5672" xr:uid="{2C56E697-ED51-441B-B493-0F84140442EE}"/>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17" xfId="5477" xr:uid="{3A512739-3461-4DFB-B53B-B6596A219D1B}"/>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nput 9 6" xfId="5480" xr:uid="{2035BF5A-1E94-42F9-A5BD-9CAC006651C2}"/>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17" xfId="5423" xr:uid="{16DC076E-AD83-466E-A957-E5DDFB59D564}"/>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2 6" xfId="5664" xr:uid="{16D61003-3A9E-4CB9-9058-6F11AC2710E6}"/>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laz 3" xfId="5625" xr:uid="{D97E3F15-3320-4297-A1A3-1CF65C8DE843}"/>
    <cellStyle name="Izlaz 4" xfId="5588" xr:uid="{2936F4E7-60E1-4930-80F1-C40AAE921C84}"/>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17" xfId="5424" xr:uid="{0977BDC6-BDF5-4104-8023-E8928973A474}"/>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inked Cell 3 2" xfId="5635" xr:uid="{3F3718F8-B773-469E-BDDF-80619188F2E8}"/>
    <cellStyle name="Linked Cell 4" xfId="5531" xr:uid="{CA2E378A-2627-4901-B151-AE858C66A38C}"/>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aslov 5 2" xfId="5560" xr:uid="{062E5A70-A796-407F-8D14-FC125C4717FB}"/>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 3 2" xfId="5632" xr:uid="{8DA07446-0259-4DA6-94CC-65144E76126D}"/>
    <cellStyle name="Neutral 4" xfId="5528" xr:uid="{5733670B-888C-41D4-B3C5-DB1CB9924358}"/>
    <cellStyle name="Neutralno 2" xfId="1021" xr:uid="{00000000-0005-0000-0000-000064080000}"/>
    <cellStyle name="Normal 10" xfId="774" xr:uid="{00000000-0005-0000-0000-000065080000}"/>
    <cellStyle name="Normal 11" xfId="5599" xr:uid="{B06A360D-F639-48EB-8914-979D710785C3}"/>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6 2" xfId="5597" xr:uid="{8133D142-C310-4FFA-A87D-A1750C72DCCD}"/>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1 2" xfId="5576" xr:uid="{3AA4053C-9DB9-482C-976D-3215765E39F3}"/>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3" xfId="5478" xr:uid="{0F2776C6-0265-4AA5-AD03-B237884520CB}"/>
    <cellStyle name="Normalno 25" xfId="1128" xr:uid="{00000000-0005-0000-0000-0000DB080000}"/>
    <cellStyle name="Normalno 25 2" xfId="1496" xr:uid="{00000000-0005-0000-0000-0000DC080000}"/>
    <cellStyle name="Normalno 26" xfId="5407" xr:uid="{00000000-0005-0000-0000-0000DD080000}"/>
    <cellStyle name="Normalno 26 2" xfId="5492" xr:uid="{8CA337B9-FE19-497C-932F-A695BEED31E0}"/>
    <cellStyle name="Normalno 27" xfId="5409" xr:uid="{00000000-0005-0000-0000-0000DE080000}"/>
    <cellStyle name="Normalno 27 2" xfId="5500" xr:uid="{29C88A9A-3875-4917-8CD8-C3F90B0B3B5E}"/>
    <cellStyle name="Normalno 28" xfId="5412" xr:uid="{00000000-0005-0000-0000-0000DF080000}"/>
    <cellStyle name="Normalno 28 2" xfId="5507" xr:uid="{1F146B1F-BE25-449B-A363-E7B7D675FF2C}"/>
    <cellStyle name="Normalno 29" xfId="5413" xr:uid="{00000000-0005-0000-0000-0000E0080000}"/>
    <cellStyle name="Normalno 29 2" xfId="5515" xr:uid="{85416AA1-E47B-42EB-B436-AC2606ECA002}"/>
    <cellStyle name="Normalno 3" xfId="660" xr:uid="{00000000-0005-0000-0000-0000E1080000}"/>
    <cellStyle name="Normalno 3 2" xfId="1040" xr:uid="{00000000-0005-0000-0000-0000E2080000}"/>
    <cellStyle name="Normalno 3 3" xfId="880" xr:uid="{00000000-0005-0000-0000-0000E3080000}"/>
    <cellStyle name="Normalno 30" xfId="5414" xr:uid="{ECFF64F2-7C05-4B69-B98D-EEA4E3114C3F}"/>
    <cellStyle name="Normalno 30 2" xfId="5558" xr:uid="{DA031BCF-666A-4A74-8F56-4C613FD3D2C4}"/>
    <cellStyle name="Normalno 31" xfId="5561" xr:uid="{CA965D15-1447-42C2-985E-7AFFBD2A8F74}"/>
    <cellStyle name="Normalno 32" xfId="5569" xr:uid="{16640A08-AD98-419A-AE9E-B9CFB94C023B}"/>
    <cellStyle name="Normalno 33" xfId="5411" xr:uid="{00000000-0005-0000-0000-0000E4080000}"/>
    <cellStyle name="Normalno 33 2" xfId="5577" xr:uid="{2D3A6A29-4C3D-4B8B-B3F0-1D9D522E3375}"/>
    <cellStyle name="Normalno 34" xfId="5580" xr:uid="{849579A4-1B82-4D45-BB64-9FECD2403750}"/>
    <cellStyle name="Normalno 35" xfId="5586" xr:uid="{80DE2033-AA71-4F3A-97EC-16B7242604D3}"/>
    <cellStyle name="Normalno 36" xfId="5590" xr:uid="{4479CC42-62CB-4A03-80B0-ADE614A4BCD3}"/>
    <cellStyle name="Normalno 37" xfId="5415" xr:uid="{9D7E9050-20DD-4C37-82B5-0BF75D9E6371}"/>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0 6" xfId="5495" xr:uid="{D952C8C8-28E7-43AF-B9F1-55531AE95CDF}"/>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1 5" xfId="5503" xr:uid="{0CBFBB3F-BB5E-49BB-BAFB-E05247662C68}"/>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2 5" xfId="5510" xr:uid="{A7CC5DDB-E88E-4559-92A3-C9190CCAD6D8}"/>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3 5" xfId="5518" xr:uid="{4B9421AB-F8FA-4956-A42A-3BDA18140C37}"/>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4 5" xfId="5564" xr:uid="{EFEBF2C0-8502-40D3-8FF6-AF4905D3D44E}"/>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5 5" xfId="5572" xr:uid="{ADBF87B8-A963-4391-8480-20FD9F793C47}"/>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6 5" xfId="5583" xr:uid="{B1BE6C1E-E66E-4DC5-9AFE-43210CD14F1C}"/>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7 5" xfId="5593" xr:uid="{16097AF1-BEF1-4A84-884C-941A194C467C}"/>
    <cellStyle name="Note 18" xfId="2311" xr:uid="{00000000-0005-0000-0000-000020090000}"/>
    <cellStyle name="Note 18 2" xfId="3785" xr:uid="{00000000-0005-0000-0000-000021090000}"/>
    <cellStyle name="Note 18 3" xfId="5243" xr:uid="{00000000-0005-0000-0000-000022090000}"/>
    <cellStyle name="Note 18 4" xfId="5607" xr:uid="{6AA4A55D-A453-4CAA-AC1C-37605A3488B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0 6" xfId="5488" xr:uid="{6B62373F-2332-4BE5-817A-BBDB3422B1BA}"/>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1 6" xfId="5496" xr:uid="{5B05A4A8-9163-4AE2-9624-08D2AE0FA7E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2 5" xfId="5504" xr:uid="{2C944196-817E-41E4-9626-736786CCCE66}"/>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3 5" xfId="5511" xr:uid="{F24AB16D-8F12-4C58-B91E-5AED36CEBAF1}"/>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4 5" xfId="5519" xr:uid="{DE835784-1A96-4219-A867-52C366BB0944}"/>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5 5" xfId="5565" xr:uid="{C0E90647-0793-42C7-98CC-2461F7BA9D3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6 5" xfId="5573" xr:uid="{4A955BF9-86FB-4864-B8A1-142E0B59EBF3}"/>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7 5" xfId="5584" xr:uid="{CBA7A95D-C66A-4DA4-88DE-3B80E77A8F73}"/>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8 5" xfId="5594" xr:uid="{AC9EB72F-7E61-4D48-B5AA-E6DA783FE21D}"/>
    <cellStyle name="Note 2 19" xfId="2297" xr:uid="{00000000-0005-0000-0000-000063090000}"/>
    <cellStyle name="Note 2 19 2" xfId="3771" xr:uid="{00000000-0005-0000-0000-000064090000}"/>
    <cellStyle name="Note 2 19 3" xfId="5229" xr:uid="{00000000-0005-0000-0000-000065090000}"/>
    <cellStyle name="Note 2 19 4" xfId="5604" xr:uid="{39E235C9-4EAE-4CA7-8D2F-92339F53589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17" xfId="5426" xr:uid="{0D7624A5-731D-4ECB-8720-E2EF4717ED22}"/>
    <cellStyle name="Note 2 2 2" xfId="64" xr:uid="{00000000-0005-0000-0000-00007E090000}"/>
    <cellStyle name="Note 2 2 2 10" xfId="2598" xr:uid="{00000000-0005-0000-0000-00007F090000}"/>
    <cellStyle name="Note 2 2 2 11" xfId="4056" xr:uid="{00000000-0005-0000-0000-000080090000}"/>
    <cellStyle name="Note 2 2 2 12" xfId="5612" xr:uid="{AA327CF5-0F1F-4E1C-9540-D6DE92BEC4C2}"/>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25" xfId="5425" xr:uid="{AD65BF65-DD00-4184-890B-B1BF70765AA6}"/>
    <cellStyle name="Note 2 3" xfId="851" xr:uid="{00000000-0005-0000-0000-00000F0A0000}"/>
    <cellStyle name="Note 2 3 2" xfId="5618" xr:uid="{DCE1BC0D-5EAF-4B54-9E86-4A1D4C3A1C3A}"/>
    <cellStyle name="Note 2 4" xfId="850" xr:uid="{00000000-0005-0000-0000-0000100A0000}"/>
    <cellStyle name="Note 2 4 2" xfId="5624" xr:uid="{A815D73F-28D3-42A0-90E0-C93DE2FF2E58}"/>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17" xfId="5454" xr:uid="{B60ED52D-6A2F-4879-BD44-B5E1AEFC159C}"/>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2 6" xfId="5674" xr:uid="{F952029B-0746-496A-B198-F37FA4F20281}"/>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17" xfId="5461" xr:uid="{D84489AC-9F46-4EC8-AEE9-4E58243FA4CD}"/>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17" xfId="5466" xr:uid="{70F0FF86-7C64-4D27-9399-87FAD3E62806}"/>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17" xfId="5473" xr:uid="{6215FC3B-16A7-4668-B383-19DC35F5CA2C}"/>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 9 6" xfId="5482" xr:uid="{8D44A649-6DC5-4E12-8820-ED5A8A00B9D8}"/>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23" xfId="5450" xr:uid="{60AF31A3-CD08-4EB5-A79E-303F793C784E}"/>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17" xfId="5427" xr:uid="{0318218D-4B35-43F8-9733-2FFDFB5DC903}"/>
    <cellStyle name="Note 3 2" xfId="66" xr:uid="{00000000-0005-0000-0000-00007B0B0000}"/>
    <cellStyle name="Note 3 2 10" xfId="2599" xr:uid="{00000000-0005-0000-0000-00007C0B0000}"/>
    <cellStyle name="Note 3 2 11" xfId="4057" xr:uid="{00000000-0005-0000-0000-00007D0B0000}"/>
    <cellStyle name="Note 3 2 12" xfId="5603" xr:uid="{01690568-A9A3-4663-BC1E-AD5AF7BA6526}"/>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17" xfId="5453" xr:uid="{F2A31705-9812-4D80-9733-855492C24205}"/>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2 6" xfId="5613" xr:uid="{0AECFECA-264F-49DF-BDA5-890CA4D0E19D}"/>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17" xfId="5460" xr:uid="{F41441F3-CC63-4821-8752-859990996C48}"/>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2 6" xfId="5619" xr:uid="{505EA756-F930-4E3B-A81E-57E8641BEDF4}"/>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17" xfId="5467" xr:uid="{0CD2C822-DAD1-450F-896D-F252CF280E4C}"/>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2 6" xfId="5673" xr:uid="{A1C412F1-FFC4-4A4D-B563-E6BFBE67E32C}"/>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17" xfId="5472" xr:uid="{A0F6A133-4A02-43A9-9325-809E5AF52DB1}"/>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8 6" xfId="5481" xr:uid="{C1150CBF-70DF-4CBA-BCE4-6261A36F959E}"/>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Note 9 6" xfId="5487" xr:uid="{D158ECB5-D4EE-48D3-A4A4-FF14D6FBA696}"/>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0 6" xfId="5497" xr:uid="{70ED1AEC-54D9-4AF0-A836-01A0A25E0875}"/>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1 5" xfId="5505" xr:uid="{E47E7BAD-25F5-401C-8F0E-8979B277EBC5}"/>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2 5" xfId="5512" xr:uid="{3D8BE19D-8D40-4859-9E1C-7CF3DF956766}"/>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3 5" xfId="5520" xr:uid="{796B132B-0155-482B-BF69-D5466A499C5D}"/>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4 5" xfId="5566" xr:uid="{A98A6672-AF91-43F2-944B-C6E131383897}"/>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5 5" xfId="5574" xr:uid="{DEEAEC0C-245F-4D8A-9A4B-2F0912FBA756}"/>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6 5" xfId="5595" xr:uid="{EEE3B57D-2731-4BA6-AEF7-4AD281268653}"/>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7 5" xfId="5608" xr:uid="{70BB333F-671F-4638-A1D0-D1696651C00F}"/>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17" xfId="5429" xr:uid="{AD1C72DA-B569-486A-96CC-7AB30AC9D51C}"/>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21" xfId="5428" xr:uid="{9EBEA390-E96D-44EC-A81C-0076E367A6E6}"/>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5 7" xfId="5605" xr:uid="{ED7DC9A8-7DCE-4AF7-B6AF-CE844FA2BF9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17" xfId="5430" xr:uid="{20DCC6C2-4F5E-4FAF-B54B-150686E5E91D}"/>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2 6" xfId="5611" xr:uid="{BD2CE914-1CD9-4F8F-8280-7C382261A321}"/>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17" xfId="5455" xr:uid="{143DB77D-67AD-47F7-9248-1CB4C9EB7469}"/>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2 6" xfId="5617" xr:uid="{111F4FDE-BBE9-4F6B-B6BC-2205F2724D4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17" xfId="5462" xr:uid="{F5D1555A-8938-4CA1-A7BD-B79C0D2DA74B}"/>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2 6" xfId="5669" xr:uid="{8FA967BD-AD9D-407F-9CA3-671F01608A12}"/>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17" xfId="5465" xr:uid="{D93D274E-C8E4-47ED-91A1-A372A3D2E31F}"/>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2 6" xfId="5675" xr:uid="{ACED7A75-9FA3-472B-90E5-DFD9BDB46BAE}"/>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17" xfId="5474" xr:uid="{A4A178BE-70C8-44BC-AE9D-101D8EE68C23}"/>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8 6" xfId="5483" xr:uid="{C5854227-4779-42D9-A81C-18762D1AC94B}"/>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Output 9 6" xfId="5489" xr:uid="{8EA6EE4C-3B94-4CFA-AE88-015F977874A8}"/>
    <cellStyle name="Paprastas 2" xfId="1052" xr:uid="{00000000-0005-0000-0000-000036100000}"/>
    <cellStyle name="Percent 2" xfId="855" xr:uid="{00000000-0005-0000-0000-000037100000}"/>
    <cellStyle name="Percent 2 2" xfId="856" xr:uid="{00000000-0005-0000-0000-000038100000}"/>
    <cellStyle name="Percent 2 2 2" xfId="5432" xr:uid="{F94B48A0-CC66-4D29-931E-6FC51129F81E}"/>
    <cellStyle name="Percent 2 3" xfId="1053" xr:uid="{00000000-0005-0000-0000-000039100000}"/>
    <cellStyle name="Percent 2 3 2" xfId="5433" xr:uid="{13175A6B-569C-423B-8E49-51F5A0337E60}"/>
    <cellStyle name="Percent 2 4" xfId="5598" xr:uid="{BD23FE08-30E1-45A8-A417-1DBA1CA65550}"/>
    <cellStyle name="Percent 2 5" xfId="5431" xr:uid="{89EC8BF1-C619-40A1-B681-E585C91F8528}"/>
    <cellStyle name="Percent 3" xfId="857" xr:uid="{00000000-0005-0000-0000-00003A100000}"/>
    <cellStyle name="Percent 3 2" xfId="5434" xr:uid="{53F3303F-6EDA-4FA7-BB12-A30032912E0F}"/>
    <cellStyle name="Percent 4" xfId="858" xr:uid="{00000000-0005-0000-0000-00003B100000}"/>
    <cellStyle name="Percent 4 2" xfId="5435" xr:uid="{1F316F0D-231F-4B75-89CE-BB37AFA95876}"/>
    <cellStyle name="Percent 5" xfId="859" xr:uid="{00000000-0005-0000-0000-00003C100000}"/>
    <cellStyle name="Percent 5 2" xfId="5436" xr:uid="{E91A9088-C82C-406D-99FE-58613108DC1A}"/>
    <cellStyle name="Percent 6" xfId="860" xr:uid="{00000000-0005-0000-0000-00003D100000}"/>
    <cellStyle name="Percent 6 2" xfId="5437" xr:uid="{BE14C68E-714A-4AC8-A5EA-989AD6C3EFD3}"/>
    <cellStyle name="Percent 7" xfId="861" xr:uid="{00000000-0005-0000-0000-00003E100000}"/>
    <cellStyle name="Percent 7 2" xfId="5438" xr:uid="{D30E8A01-0D82-4FF8-87A3-1612FB8B83A4}"/>
    <cellStyle name="Postotak" xfId="5408" builtinId="5"/>
    <cellStyle name="Postotak 2" xfId="874" xr:uid="{00000000-0005-0000-0000-000040100000}"/>
    <cellStyle name="Postotak 2 2" xfId="1055" xr:uid="{00000000-0005-0000-0000-000041100000}"/>
    <cellStyle name="Postotak 2 2 2" xfId="5440" xr:uid="{26473EB3-C96C-43F0-B7AD-EF76FF96D7BB}"/>
    <cellStyle name="Postotak 2 3" xfId="5439" xr:uid="{BD7842F0-758A-4A35-8896-5C688AC0FC5C}"/>
    <cellStyle name="Postotak 3" xfId="1093" xr:uid="{00000000-0005-0000-0000-000042100000}"/>
    <cellStyle name="Postotak 4" xfId="5457" xr:uid="{3B0FD5D6-3041-48ED-A32E-02C4BCFC2207}"/>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17" xfId="5441" xr:uid="{20B45C1F-52C0-4D87-9A99-9554990B07EF}"/>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17" xfId="5442" xr:uid="{8C2613D4-35A0-4815-9049-FBA7B444EB54}"/>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17" xfId="5443" xr:uid="{82D58A9D-618B-4412-8CEC-A485FFC94663}"/>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17" xfId="5444" xr:uid="{F202F8F4-6776-45F7-9E80-E5ADEE58F82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ekst upozorenja 2 2" xfId="5665" xr:uid="{8EDCB6E7-D081-42AF-91F4-5EA84B07A586}"/>
    <cellStyle name="Tekst upozorenja 3" xfId="5626" xr:uid="{824B97EF-1AD7-4BEE-8E51-0C6B86F0022F}"/>
    <cellStyle name="Tekst upozorenja 4" xfId="5589" xr:uid="{2A3CFDB0-FA90-4A8D-8F70-17F2A7BE023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0 6" xfId="5498" xr:uid="{0894E1EC-F117-4043-878F-4E3000EC9426}"/>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1 5" xfId="5506" xr:uid="{25E068A4-E88F-4D05-A0BF-3794D715BDEB}"/>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2 5" xfId="5513" xr:uid="{B2D21371-1E0D-4CAE-B422-4E05BF024764}"/>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3 5" xfId="5521" xr:uid="{863E6487-5871-4A34-82D7-A59F1A608D2F}"/>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4 5" xfId="5567" xr:uid="{0420A38F-CD17-4F24-B7E5-0E987E17CED1}"/>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5 5" xfId="5575" xr:uid="{4A8B50BE-9BEC-4E18-A4C5-611840EE4BB2}"/>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6 5" xfId="5585" xr:uid="{1DCFA0FA-E755-4EBD-A2E1-37BA2CFA6722}"/>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7 5" xfId="5596" xr:uid="{19EB35BF-CC4C-4428-943D-175C1EA7DADF}"/>
    <cellStyle name="Total 18" xfId="1760" xr:uid="{00000000-0005-0000-0000-0000C7110000}"/>
    <cellStyle name="Total 18 2" xfId="3208" xr:uid="{00000000-0005-0000-0000-0000C8110000}"/>
    <cellStyle name="Total 18 3" xfId="4666" xr:uid="{00000000-0005-0000-0000-0000C9110000}"/>
    <cellStyle name="Total 18 4" xfId="5609" xr:uid="{2150CC5A-B533-4849-BF3C-1A44168949FB}"/>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17" xfId="5446" xr:uid="{2EE0A58C-4A78-4740-A4A3-BBB59576B102}"/>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21" xfId="5445" xr:uid="{94639EC1-9996-4D19-9D1D-B741C111321B}"/>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5 7" xfId="5606" xr:uid="{1C6E849F-8FDE-48F8-ABA1-EA613EBE433A}"/>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23" xfId="5534" xr:uid="{EB454912-B0A4-4A00-8F82-2D33BB1AEDA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17" xfId="5447" xr:uid="{777D00FD-672B-4F58-A440-E9DBA33B618B}"/>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2 6" xfId="5610" xr:uid="{E8046FC9-0221-43DA-8805-A6E73B84D0B6}"/>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17" xfId="5456" xr:uid="{7B51659B-67F7-45FB-8681-BB5BE914611A}"/>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2 6" xfId="5616" xr:uid="{EC391180-2F32-419D-BA76-A1B3D6487384}"/>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17" xfId="5463" xr:uid="{76557A53-7391-43DE-9529-CAE847138F4F}"/>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2 6" xfId="5638" xr:uid="{E16BB2AA-03BD-4F96-9885-5C3F6EEDE351}"/>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17" xfId="5464" xr:uid="{6A75CCE4-96DF-4D6B-806D-9842DD1461BA}"/>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2 6" xfId="5670" xr:uid="{F5331910-30D0-4A85-9E7F-400996626EB1}"/>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17" xfId="5475" xr:uid="{0EBF870F-5BFB-446F-A993-A0A8FD5FD523}"/>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2 6" xfId="5676" xr:uid="{E9CF1BF9-70F1-4984-9BAF-67AA89F0BA76}"/>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8 6" xfId="5484" xr:uid="{73D91AC8-63E4-45CA-AE01-051C5AABA465}"/>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Total 9 6" xfId="5490" xr:uid="{8D8DEFB2-7FD2-4AE4-9BF1-059707CED3E8}"/>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17" xfId="5448" xr:uid="{9179AFF1-9E0C-44CA-BE64-5EC346DBC66A}"/>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17" xfId="5449" xr:uid="{599BA38C-E9D5-4330-B42B-FAD91297A36C}"/>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Valuta 6" xfId="5579" xr:uid="{FB5AB239-DC98-46C1-A3D3-40A1FAAB3FB3}"/>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10" xfId="5578" xr:uid="{F10E5107-2DD9-4B6F-A0C5-BD0C02645302}"/>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 name="Zarez 5 2" xfId="5491" xr:uid="{F5A33EB6-1122-4AF7-AE29-53CA9DAC7059}"/>
    <cellStyle name="Zarez 6" xfId="5499" xr:uid="{54B1B6F0-C264-493E-8720-11591C01E036}"/>
    <cellStyle name="Zarez 7" xfId="5514" xr:uid="{D9FF9FA2-D43F-4B4B-A285-7B1A6D27F487}"/>
    <cellStyle name="Zarez 8" xfId="5522" xr:uid="{86693CA8-6178-482E-9882-90EDCFF24430}"/>
    <cellStyle name="Zarez 9" xfId="5568" xr:uid="{2284D014-EBED-4437-A730-A00C2055D9BC}"/>
  </cellStyles>
  <dxfs count="66">
    <dxf>
      <font>
        <color rgb="FF9C0006"/>
      </font>
      <fill>
        <patternFill>
          <bgColor rgb="FFFFC7CE"/>
        </patternFill>
      </fill>
    </dxf>
    <dxf>
      <font>
        <color rgb="FF9C0006"/>
        <family val="2"/>
        <charset val="238"/>
      </font>
      <fill>
        <patternFill patternType="solid">
          <fgColor rgb="FFFFC7CE"/>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FF66"/>
      <color rgb="FFCC00FF"/>
      <color rgb="FFFFFF99"/>
      <color rgb="FFE2EFDA"/>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250033</xdr:colOff>
      <xdr:row>0</xdr:row>
      <xdr:rowOff>130969</xdr:rowOff>
    </xdr:from>
    <xdr:ext cx="959644" cy="903957"/>
    <xdr:pic>
      <xdr:nvPicPr>
        <xdr:cNvPr id="4" name="Slika 2">
          <a:extLst>
            <a:ext uri="{FF2B5EF4-FFF2-40B4-BE49-F238E27FC236}">
              <a16:creationId xmlns:a16="http://schemas.microsoft.com/office/drawing/2014/main" id="{44DFC3D3-B12D-4893-BD97-C02C61465D56}"/>
            </a:ext>
          </a:extLst>
        </xdr:cNvPr>
        <xdr:cNvPicPr>
          <a:picLocks noChangeAspect="1"/>
        </xdr:cNvPicPr>
      </xdr:nvPicPr>
      <xdr:blipFill>
        <a:blip xmlns:r="http://schemas.openxmlformats.org/officeDocument/2006/relationships" r:embed="rId1"/>
        <a:stretch>
          <a:fillRect/>
        </a:stretch>
      </xdr:blipFill>
      <xdr:spPr>
        <a:xfrm>
          <a:off x="250033" y="130969"/>
          <a:ext cx="959644" cy="903957"/>
        </a:xfrm>
        <a:prstGeom prst="rect">
          <a:avLst/>
        </a:prstGeom>
        <a:noFill/>
        <a:ln cap="flat">
          <a:noFill/>
        </a:ln>
      </xdr:spPr>
    </xdr:pic>
    <xdr:clientData/>
  </xdr:oneCellAnchor>
  <xdr:oneCellAnchor>
    <xdr:from>
      <xdr:col>0</xdr:col>
      <xdr:colOff>250033</xdr:colOff>
      <xdr:row>0</xdr:row>
      <xdr:rowOff>130969</xdr:rowOff>
    </xdr:from>
    <xdr:ext cx="1934769" cy="926031"/>
    <xdr:pic>
      <xdr:nvPicPr>
        <xdr:cNvPr id="5" name="Slika 4">
          <a:extLst>
            <a:ext uri="{FF2B5EF4-FFF2-40B4-BE49-F238E27FC236}">
              <a16:creationId xmlns:a16="http://schemas.microsoft.com/office/drawing/2014/main" id="{158EC0AD-AB06-45FC-9A6B-80EED25DD5EC}"/>
            </a:ext>
          </a:extLst>
        </xdr:cNvPr>
        <xdr:cNvPicPr>
          <a:picLocks noChangeAspect="1"/>
        </xdr:cNvPicPr>
      </xdr:nvPicPr>
      <xdr:blipFill>
        <a:blip xmlns:r="http://schemas.openxmlformats.org/officeDocument/2006/relationships" r:embed="rId1"/>
        <a:stretch>
          <a:fillRect/>
        </a:stretch>
      </xdr:blipFill>
      <xdr:spPr>
        <a:xfrm>
          <a:off x="250033" y="130969"/>
          <a:ext cx="1934769" cy="926031"/>
        </a:xfrm>
        <a:prstGeom prst="rect">
          <a:avLst/>
        </a:prstGeom>
        <a:noFill/>
        <a:ln cap="flat">
          <a:noFill/>
        </a:ln>
      </xdr:spPr>
    </xdr:pic>
    <xdr:clientData/>
  </xdr:oneCellAnchor>
  <xdr:twoCellAnchor editAs="oneCell">
    <xdr:from>
      <xdr:col>10</xdr:col>
      <xdr:colOff>0</xdr:colOff>
      <xdr:row>4051</xdr:row>
      <xdr:rowOff>0</xdr:rowOff>
    </xdr:from>
    <xdr:to>
      <xdr:col>10</xdr:col>
      <xdr:colOff>2280102</xdr:colOff>
      <xdr:row>4056</xdr:row>
      <xdr:rowOff>37219</xdr:rowOff>
    </xdr:to>
    <xdr:pic>
      <xdr:nvPicPr>
        <xdr:cNvPr id="6" name="Slika 5">
          <a:extLst>
            <a:ext uri="{FF2B5EF4-FFF2-40B4-BE49-F238E27FC236}">
              <a16:creationId xmlns:a16="http://schemas.microsoft.com/office/drawing/2014/main" id="{C67C73C8-A96B-417B-9557-1C57DAC03DEB}"/>
            </a:ext>
          </a:extLst>
        </xdr:cNvPr>
        <xdr:cNvPicPr>
          <a:picLocks noChangeAspect="1"/>
        </xdr:cNvPicPr>
      </xdr:nvPicPr>
      <xdr:blipFill>
        <a:blip xmlns:r="http://schemas.openxmlformats.org/officeDocument/2006/relationships" r:embed="rId2"/>
        <a:stretch>
          <a:fillRect/>
        </a:stretch>
      </xdr:blipFill>
      <xdr:spPr>
        <a:xfrm>
          <a:off x="18628179" y="3444457714"/>
          <a:ext cx="2280102" cy="9216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ovori_OPULJP" displayName="Ugovori_OPULJP" ref="A3:AD4050" totalsRowCount="1" headerRowDxfId="65" dataDxfId="64" totalsRowDxfId="62" tableBorderDxfId="63" totalsRowCellStyle="Calculation 2 3 9">
  <autoFilter ref="A3:AD4049" xr:uid="{00000000-000C-0000-FFFF-FFFF00000000}"/>
  <sortState xmlns:xlrd2="http://schemas.microsoft.com/office/spreadsheetml/2017/richdata2" ref="A4:AD4049">
    <sortCondition ref="A3:A4049"/>
  </sortState>
  <tableColumns count="30">
    <tableColumn id="6" xr3:uid="{00000000-0010-0000-0000-000006000000}" name="ŠIFRA UGOVORA_x000a_CONTRACT CODE" totalsRowFunction="count" dataDxfId="61" totalsRowDxfId="60" dataCellStyle="Calculation 2 3 9"/>
    <tableColumn id="2" xr3:uid="{00000000-0010-0000-0000-000002000000}" name="PRIORITETNA OS_x000a_PRIORITY AXIS" dataDxfId="59" totalsRowDxfId="58" dataCellStyle="Calculation 2 3 9"/>
    <tableColumn id="3" xr3:uid="{00000000-0010-0000-0000-000003000000}" name="SPECIFIČNI CILJ_x000a_SPECIFIC OBJECTIVE" dataDxfId="57" totalsRowDxfId="56" dataCellStyle="Calculation 2 3 9"/>
    <tableColumn id="4" xr3:uid="{00000000-0010-0000-0000-000004000000}" name="NAZIV POSTUPKA DODJELE _x000a_CALL FOR PROPOSALS" dataDxfId="55" totalsRowDxfId="54" dataCellStyle="Calculation 2 3 9"/>
    <tableColumn id="19" xr3:uid="{00000000-0010-0000-0000-000013000000}" name="VRSTA POSTUPKA DODJELE_x000a_TYPE OF AWARD PROCEDURE" totalsRowFunction="custom" dataDxfId="53" totalsRowDxfId="52" dataCellStyle="Calculation 2 3 9">
      <totalsRowFormula array="1">SUMPRODUCT(--(FREQUENCY(MATCH(E4:E4049,E4:E4049,0),ROW(E4:E4049)-ROW(E4)+1)&gt;0))</totalsRowFormula>
    </tableColumn>
    <tableColumn id="15" xr3:uid="{00000000-0010-0000-0000-00000F000000}" name="NAZIV OPERACIJE_x000a_NAME OF OPERATION" dataDxfId="51" totalsRowDxfId="50" dataCellStyle="Calculation 2 3 9"/>
    <tableColumn id="10" xr3:uid="{00000000-0010-0000-0000-00000A000000}" name="NAZIV KORISNIKA (pravna osoba)_x000a_BENEFICIARY NAME (legal entity)" totalsRowFunction="custom" dataDxfId="49" totalsRowDxfId="48" dataCellStyle="Calculation 2 3 9">
      <totalsRowFormula array="1">SUMPRODUCT(--(FREQUENCY(MATCH(G4:G4049,G4:G4049,0),ROW(G4:G4049)-ROW(G4)+1)&gt;0))</totalsRowFormula>
    </tableColumn>
    <tableColumn id="27" xr3:uid="{00000000-0010-0000-0000-00001B000000}" name="DATUM POČETKA OPERACIJE" dataDxfId="47" totalsRowDxfId="46" dataCellStyle="Calculation 2 3 9"/>
    <tableColumn id="16" xr3:uid="{00000000-0010-0000-0000-000010000000}" name="DATUM ZAVRŠETKA OPERACIJE" dataDxfId="45" totalsRowDxfId="44" dataCellStyle="Calculation 2 3 9"/>
    <tableColumn id="17" xr3:uid="{00000000-0010-0000-0000-000011000000}" name="STATUS PROVEDBE PROJEKTNIH AKTIVNOSTI_x000a_PROJECT ACTIVITIES IMPLEMENTATION STATUS" dataDxfId="43" totalsRowDxfId="42" dataCellStyle="Calculation 2 3 9">
      <calculatedColumnFormula>IF(Ugovori_OPULJP[[#This Row],[DATUM ZAVRŠETKA OPERACIJE]]&gt;DATE(2024,3,31),"u provedbi","završen")</calculatedColumnFormula>
    </tableColumn>
    <tableColumn id="11" xr3:uid="{00000000-0010-0000-0000-00000B000000}" name="LOKACIJA PROVEDBE PROJEKTA (županija)_x000a_PROJECT IMPLEMENTATION LOCATION (County)" dataDxfId="41" totalsRowDxfId="40" dataCellStyle="Calculation 2 3 9"/>
    <tableColumn id="20" xr3:uid="{00000000-0010-0000-0000-000014000000}" name="LOKACIJA NOSITELJA PROJEKTA (županija)_x000a_PROJECT BENEFICIARY LOCATION (County)" dataDxfId="39" totalsRowDxfId="38" dataCellStyle="Calculation 2 3 9"/>
    <tableColumn id="42" xr3:uid="{00000000-0010-0000-0000-00002A000000}" name="EU STOPA SUFINANCIRANJA %_x000a_EU CO-FINANCING RATE %" dataDxfId="37" totalsRowDxfId="36"/>
    <tableColumn id="44" xr3:uid="{00000000-0010-0000-0000-00002C000000}" name="STOPA NACIONALNOG SUFINANCIRANJA %" dataDxfId="35" totalsRowDxfId="34"/>
    <tableColumn id="38" xr3:uid="{00000000-0010-0000-0000-000026000000}" name="Bespovratna sredstva - EU dio - HRK" totalsRowFunction="sum" dataDxfId="33" totalsRowDxfId="32">
      <calculatedColumnFormula>Ugovori_OPULJP[[#This Row],[Bespovratna sredstva - Ukupno (EU+Nac) HRK
= Ukupna ugovorena vrijednost bespovratnih sredstava]]*Ugovori_OPULJP[[#This Row],[EU STOPA SUFINANCIRANJA %
EU CO-FINANCING RATE %]]</calculatedColumnFormula>
    </tableColumn>
    <tableColumn id="47" xr3:uid="{00000000-0010-0000-0000-00002F000000}" name="Bespovratna sredstva - EU dio - EUR" totalsRowFunction="sum" dataDxfId="31" totalsRowDxfId="30">
      <calculatedColumnFormula>Ugovori_OPULJP[[#This Row],[Bespovratna sredstva - EU dio - HRK]]/7.5345</calculatedColumnFormula>
    </tableColumn>
    <tableColumn id="37" xr3:uid="{00000000-0010-0000-0000-000025000000}" name="Bespovratna sredstva - Nacionalni dio - HRK" totalsRowFunction="sum" dataDxfId="29" totalsRowDxfId="28">
      <calculatedColumnFormula>Ugovori_OPULJP[[#This Row],[Bespovratna sredstva - Ukupno (EU+Nac) HRK
= Ukupna ugovorena vrijednost bespovratnih sredstava]]*Ugovori_OPULJP[[#This Row],[STOPA NACIONALNOG SUFINANCIRANJA %]]</calculatedColumnFormula>
    </tableColumn>
    <tableColumn id="48" xr3:uid="{00000000-0010-0000-0000-000030000000}" name="Bespovratna sredstva - Nacionalni dio - EUR" totalsRowFunction="sum" dataDxfId="27" totalsRowDxfId="26">
      <calculatedColumnFormula>Ugovori_OPULJP[[#This Row],[Bespovratna sredstva - Nacionalni dio - HRK]]/7.5345</calculatedColumnFormula>
    </tableColumn>
    <tableColumn id="39" xr3:uid="{00000000-0010-0000-0000-000027000000}" name="Bespovratna sredstva - Ukupno (EU+Nac) HRK_x000a_= Ukupna ugovorena vrijednost bespovratnih sredstava" totalsRowFunction="sum" dataDxfId="25" totalsRowDxfId="24"/>
    <tableColumn id="49" xr3:uid="{00000000-0010-0000-0000-000031000000}" name="Bespovratna sredstva - Ukupno (EU+Nac) EUR_x000a_= Ukupna ugovorena vrijednost bespovratnih sredstava" totalsRowFunction="sum" dataDxfId="23" totalsRowDxfId="22">
      <calculatedColumnFormula>Ugovori_OPULJP[[#This Row],[Bespovratna sredstva - Ukupno (EU+Nac) HRK
= Ukupna ugovorena vrijednost bespovratnih sredstava]]/7.5345</calculatedColumnFormula>
    </tableColumn>
    <tableColumn id="35" xr3:uid="{00000000-0010-0000-0000-000023000000}" name="Javni doprinos korisnika - HRK" totalsRowFunction="sum" dataDxfId="21" totalsRowDxfId="20"/>
    <tableColumn id="50" xr3:uid="{00000000-0010-0000-0000-000032000000}" name="Javni doprinos korisnika - EUR" totalsRowFunction="sum" dataDxfId="19" totalsRowDxfId="18">
      <calculatedColumnFormula>Ugovori_OPULJP[[#This Row],[Javni doprinos korisnika - HRK]]/7.5345</calculatedColumnFormula>
    </tableColumn>
    <tableColumn id="34" xr3:uid="{00000000-0010-0000-0000-000022000000}" name="Privatni doprinos korisnika - HRK" totalsRowFunction="sum" dataDxfId="17" totalsRowDxfId="16"/>
    <tableColumn id="51" xr3:uid="{00000000-0010-0000-0000-000033000000}" name="Privatni doprinos korisnika - EUR" totalsRowFunction="sum" dataDxfId="15" totalsRowDxfId="14">
      <calculatedColumnFormula>Ugovori_OPULJP[[#This Row],[Privatni doprinos korisnika - HRK]]/7.5345</calculatedColumnFormula>
    </tableColumn>
    <tableColumn id="33" xr3:uid="{00000000-0010-0000-0000-000021000000}" name="UKUPNI PRIHVATLJIVI IZDACI_x000a_TOTAL ELIGIBLE EXPENDITURE_x000a_= Bespovratna sredstva ukupno + doprinos korisnika_x000a_= Ukupni prihvatljivi troškovi_x000a_= Ukupna ugovorena vrijednost projekta HRK" totalsRowFunction="sum" dataDxfId="13" totalsRowDxfId="12"/>
    <tableColumn id="52" xr3:uid="{00000000-0010-0000-0000-000034000000}" name="UKUPNI PRIHVATLJIVI IZDACI_x000a_TOTAL ELIGIBLE EXPENDITURE_x000a_= Bespovratna sredstva ukupno + doprinos korisnika_x000a_= Ukupni prihvatljivi troškovi_x000a_= Ukupna ugovorena vrijednost projekta EUR" totalsRowFunction="sum" dataDxfId="11" totalsRowDxfId="10">
      <calculatedColumnFormula>Ugovori_OPULJP[[#This Row],[UKUPNI PRIHVATLJIVI IZDACI
TOTAL ELIGIBLE EXPENDITURE
= Bespovratna sredstva ukupno + doprinos korisnika
= Ukupni prihvatljivi troškovi
= Ukupna ugovorena vrijednost projekta HRK]]/7.5345</calculatedColumnFormula>
    </tableColumn>
    <tableColumn id="26" xr3:uid="{00000000-0010-0000-0000-00001A000000}" name="POSREDNIČKO TIJELO RAZINE 1_x000a_INTERMEDIATE BODY LEVEL 1" dataDxfId="9" totalsRowDxfId="8" dataCellStyle="Calculation 2 3 9"/>
    <tableColumn id="29" xr3:uid="{00000000-0010-0000-0000-00001D000000}" name="POSREDNIČKO TIJELO RAZINE 2_x000a_INTERMEDIATE BODY LEVEL 2" dataDxfId="7" totalsRowDxfId="6" dataCellStyle="Calculation 2 3 9"/>
    <tableColumn id="21" xr3:uid="{00000000-0010-0000-0000-000015000000}" name="SAŽETAK OPERACIJE_x000a_OPERATION SUMMARY" dataDxfId="5" totalsRowDxfId="4" dataCellStyle="Calculation 2 3 9"/>
    <tableColumn id="28" xr3:uid="{00000000-0010-0000-0000-00001C000000}" name="KATEGORIJA INTERVENCIJE_x000a_NAME OF CATEGORY OF INTERVENTION" dataDxfId="3" totalsRowDxfId="2"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AE4129"/>
  <sheetViews>
    <sheetView tabSelected="1" zoomScale="70" zoomScaleNormal="70" zoomScaleSheetLayoutView="90" workbookViewId="0">
      <pane xSplit="1" topLeftCell="B1" activePane="topRight" state="frozen"/>
      <selection activeCell="A4091" sqref="A4091"/>
      <selection pane="topRight" activeCell="C4" sqref="C4"/>
    </sheetView>
  </sheetViews>
  <sheetFormatPr defaultColWidth="9.140625" defaultRowHeight="12.75" x14ac:dyDescent="0.2"/>
  <cols>
    <col min="1" max="1" width="18.140625" style="6" customWidth="1"/>
    <col min="2" max="2" width="24.140625" style="4" customWidth="1"/>
    <col min="3" max="3" width="44.5703125" style="4" customWidth="1"/>
    <col min="4" max="4" width="41.85546875" style="5" customWidth="1"/>
    <col min="5" max="5" width="19" style="5" customWidth="1"/>
    <col min="6" max="6" width="43" style="11" customWidth="1"/>
    <col min="7" max="7" width="31.42578125" style="11" customWidth="1"/>
    <col min="8" max="8" width="21.5703125" style="24" customWidth="1"/>
    <col min="9" max="9" width="19.85546875" style="24" customWidth="1"/>
    <col min="10" max="10" width="15.85546875" style="6" customWidth="1"/>
    <col min="11" max="11" width="40.5703125" style="12" customWidth="1"/>
    <col min="12" max="12" width="25.85546875" style="3" customWidth="1"/>
    <col min="13" max="14" width="19.42578125" style="3" customWidth="1"/>
    <col min="15" max="15" width="20.42578125" style="35" customWidth="1"/>
    <col min="16" max="16" width="27.42578125" style="3" customWidth="1"/>
    <col min="17" max="17" width="21" style="35" customWidth="1"/>
    <col min="18" max="18" width="25.85546875" style="3" customWidth="1"/>
    <col min="19" max="19" width="25.42578125" style="35" bestFit="1" customWidth="1"/>
    <col min="20" max="20" width="23.42578125" style="3" customWidth="1"/>
    <col min="21" max="21" width="23.85546875" style="35" customWidth="1"/>
    <col min="22" max="22" width="27.42578125" style="3" customWidth="1"/>
    <col min="23" max="23" width="19" style="35" customWidth="1"/>
    <col min="24" max="24" width="19" style="3" customWidth="1"/>
    <col min="25" max="25" width="34.140625" style="35" customWidth="1"/>
    <col min="26" max="26" width="34.140625" style="3" customWidth="1"/>
    <col min="27" max="27" width="27" style="11" customWidth="1"/>
    <col min="28" max="28" width="26.140625" style="7" customWidth="1"/>
    <col min="29" max="29" width="61.42578125" style="7" customWidth="1"/>
    <col min="30" max="30" width="48.85546875" style="5" customWidth="1"/>
    <col min="31" max="31" width="9.140625" style="9" customWidth="1"/>
    <col min="32" max="16384" width="9.140625" style="9"/>
  </cols>
  <sheetData>
    <row r="1" spans="1:31" ht="88.5" customHeight="1" x14ac:dyDescent="0.2">
      <c r="A1" s="134" t="s">
        <v>14721</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row>
    <row r="2" spans="1:31" ht="57" customHeight="1" x14ac:dyDescent="0.2">
      <c r="A2" s="135" t="s">
        <v>14722</v>
      </c>
      <c r="B2" s="135"/>
      <c r="C2" s="135"/>
      <c r="D2" s="135"/>
      <c r="E2" s="135"/>
      <c r="F2" s="135"/>
      <c r="G2" s="135"/>
      <c r="H2" s="135"/>
      <c r="I2" s="135"/>
      <c r="J2" s="135"/>
      <c r="K2" s="135"/>
      <c r="L2" s="135"/>
      <c r="M2" s="135"/>
      <c r="N2" s="135"/>
      <c r="O2" s="133"/>
      <c r="P2" s="133"/>
      <c r="Q2" s="133"/>
      <c r="R2" s="133"/>
      <c r="S2" s="133"/>
      <c r="T2" s="133"/>
      <c r="U2" s="133"/>
      <c r="V2" s="133"/>
      <c r="W2" s="133"/>
      <c r="X2" s="133"/>
      <c r="Y2" s="133"/>
      <c r="Z2" s="133"/>
      <c r="AA2" s="133"/>
      <c r="AB2" s="133"/>
      <c r="AC2" s="133"/>
      <c r="AD2" s="133"/>
    </row>
    <row r="3" spans="1:31" s="8" customFormat="1" ht="89.25" x14ac:dyDescent="0.2">
      <c r="A3" s="38" t="s">
        <v>0</v>
      </c>
      <c r="B3" s="39" t="s">
        <v>1</v>
      </c>
      <c r="C3" s="39" t="s">
        <v>2</v>
      </c>
      <c r="D3" s="40" t="s">
        <v>3</v>
      </c>
      <c r="E3" s="2" t="s">
        <v>4</v>
      </c>
      <c r="F3" s="1" t="s">
        <v>5</v>
      </c>
      <c r="G3" s="1" t="s">
        <v>6</v>
      </c>
      <c r="H3" s="25" t="s">
        <v>7</v>
      </c>
      <c r="I3" s="25" t="s">
        <v>8</v>
      </c>
      <c r="J3" s="2" t="s">
        <v>9</v>
      </c>
      <c r="K3" s="1" t="s">
        <v>10</v>
      </c>
      <c r="L3" s="1" t="s">
        <v>11</v>
      </c>
      <c r="M3" s="1" t="s">
        <v>12</v>
      </c>
      <c r="N3" s="2" t="s">
        <v>13</v>
      </c>
      <c r="O3" s="130" t="s">
        <v>14</v>
      </c>
      <c r="P3" s="131" t="s">
        <v>15</v>
      </c>
      <c r="Q3" s="130" t="s">
        <v>16</v>
      </c>
      <c r="R3" s="131" t="s">
        <v>17</v>
      </c>
      <c r="S3" s="130" t="s">
        <v>18</v>
      </c>
      <c r="T3" s="131" t="s">
        <v>19</v>
      </c>
      <c r="U3" s="130" t="s">
        <v>20</v>
      </c>
      <c r="V3" s="131" t="s">
        <v>21</v>
      </c>
      <c r="W3" s="130" t="s">
        <v>22</v>
      </c>
      <c r="X3" s="131" t="s">
        <v>23</v>
      </c>
      <c r="Y3" s="132" t="s">
        <v>24</v>
      </c>
      <c r="Z3" s="131" t="s">
        <v>25</v>
      </c>
      <c r="AA3" s="1" t="s">
        <v>26</v>
      </c>
      <c r="AB3" s="1" t="s">
        <v>27</v>
      </c>
      <c r="AC3" s="1" t="s">
        <v>28</v>
      </c>
      <c r="AD3" s="1" t="s">
        <v>29</v>
      </c>
      <c r="AE3" s="17"/>
    </row>
    <row r="4" spans="1:31" ht="51" customHeight="1" x14ac:dyDescent="0.2">
      <c r="A4" s="41" t="s">
        <v>30</v>
      </c>
      <c r="B4" s="42" t="s">
        <v>31</v>
      </c>
      <c r="C4" s="43" t="s">
        <v>32</v>
      </c>
      <c r="D4" s="43" t="s">
        <v>33</v>
      </c>
      <c r="E4" s="44" t="s">
        <v>34</v>
      </c>
      <c r="F4" s="45" t="s">
        <v>33</v>
      </c>
      <c r="G4" s="45" t="s">
        <v>35</v>
      </c>
      <c r="H4" s="47">
        <v>42005</v>
      </c>
      <c r="I4" s="47">
        <v>44196</v>
      </c>
      <c r="J4" s="48" t="str">
        <f>IF(Ugovori_OPULJP[[#This Row],[DATUM ZAVRŠETKA OPERACIJE]]&gt;DATE(2024,3,31),"u provedbi","završen")</f>
        <v>završen</v>
      </c>
      <c r="K4" s="46" t="s">
        <v>36</v>
      </c>
      <c r="L4" s="46" t="s">
        <v>37</v>
      </c>
      <c r="M4" s="49">
        <v>0.85</v>
      </c>
      <c r="N4" s="49">
        <v>0.15</v>
      </c>
      <c r="O4" s="50">
        <f>Ugovori_OPULJP[[#This Row],[Bespovratna sredstva - Ukupno (EU+Nac) HRK
= Ukupna ugovorena vrijednost bespovratnih sredstava]]*Ugovori_OPULJP[[#This Row],[EU STOPA SUFINANCIRANJA %
EU CO-FINANCING RATE %]]</f>
        <v>65025000</v>
      </c>
      <c r="P4" s="51">
        <f>Ugovori_OPULJP[[#This Row],[Bespovratna sredstva - EU dio - HRK]]/7.5345</f>
        <v>8630300.6171610579</v>
      </c>
      <c r="Q4" s="50">
        <f>Ugovori_OPULJP[[#This Row],[Bespovratna sredstva - Ukupno (EU+Nac) HRK
= Ukupna ugovorena vrijednost bespovratnih sredstava]]*Ugovori_OPULJP[[#This Row],[STOPA NACIONALNOG SUFINANCIRANJA %]]</f>
        <v>11475000</v>
      </c>
      <c r="R4" s="51">
        <f>Ugovori_OPULJP[[#This Row],[Bespovratna sredstva - Nacionalni dio - HRK]]/7.5345</f>
        <v>1522994.2265578338</v>
      </c>
      <c r="S4" s="50">
        <v>76500000</v>
      </c>
      <c r="T4" s="51">
        <f>Ugovori_OPULJP[[#This Row],[Bespovratna sredstva - Ukupno (EU+Nac) HRK
= Ukupna ugovorena vrijednost bespovratnih sredstava]]/7.5345</f>
        <v>10153294.843718892</v>
      </c>
      <c r="U4" s="50">
        <v>0</v>
      </c>
      <c r="V4" s="51">
        <f>Ugovori_OPULJP[[#This Row],[Javni doprinos korisnika - HRK]]/7.5345</f>
        <v>0</v>
      </c>
      <c r="W4" s="50">
        <v>0</v>
      </c>
      <c r="X4" s="51">
        <f>Ugovori_OPULJP[[#This Row],[Privatni doprinos korisnika - HRK]]/7.5345</f>
        <v>0</v>
      </c>
      <c r="Y4" s="52">
        <v>76500000</v>
      </c>
      <c r="Z4" s="53">
        <f>Ugovori_OPULJP[[#This Row],[UKUPNI PRIHVATLJIVI IZDACI
TOTAL ELIGIBLE EXPENDITURE
= Bespovratna sredstva ukupno + doprinos korisnika
= Ukupni prihvatljivi troškovi
= Ukupna ugovorena vrijednost projekta HRK]]/7.5345</f>
        <v>10153294.843718892</v>
      </c>
      <c r="AA4" s="44" t="s">
        <v>38</v>
      </c>
      <c r="AB4" s="44" t="s">
        <v>35</v>
      </c>
      <c r="AC4" s="43" t="s">
        <v>39</v>
      </c>
      <c r="AD4" s="43" t="s">
        <v>40</v>
      </c>
    </row>
    <row r="5" spans="1:31" ht="51" customHeight="1" x14ac:dyDescent="0.2">
      <c r="A5" s="41" t="s">
        <v>41</v>
      </c>
      <c r="B5" s="42" t="s">
        <v>31</v>
      </c>
      <c r="C5" s="43" t="s">
        <v>32</v>
      </c>
      <c r="D5" s="43" t="s">
        <v>42</v>
      </c>
      <c r="E5" s="44" t="s">
        <v>34</v>
      </c>
      <c r="F5" s="45" t="s">
        <v>42</v>
      </c>
      <c r="G5" s="45" t="s">
        <v>35</v>
      </c>
      <c r="H5" s="47">
        <v>42005</v>
      </c>
      <c r="I5" s="47">
        <v>44012</v>
      </c>
      <c r="J5" s="48" t="str">
        <f>IF(Ugovori_OPULJP[[#This Row],[DATUM ZAVRŠETKA OPERACIJE]]&gt;DATE(2024,3,31),"u provedbi","završen")</f>
        <v>završen</v>
      </c>
      <c r="K5" s="46" t="s">
        <v>36</v>
      </c>
      <c r="L5" s="46" t="s">
        <v>37</v>
      </c>
      <c r="M5" s="49">
        <v>0.85</v>
      </c>
      <c r="N5" s="49">
        <v>0.15</v>
      </c>
      <c r="O5" s="50">
        <f>Ugovori_OPULJP[[#This Row],[Bespovratna sredstva - Ukupno (EU+Nac) HRK
= Ukupna ugovorena vrijednost bespovratnih sredstava]]*Ugovori_OPULJP[[#This Row],[EU STOPA SUFINANCIRANJA %
EU CO-FINANCING RATE %]]</f>
        <v>162562500</v>
      </c>
      <c r="P5" s="51">
        <f>Ugovori_OPULJP[[#This Row],[Bespovratna sredstva - EU dio - HRK]]/7.5345</f>
        <v>21575751.542902648</v>
      </c>
      <c r="Q5" s="50">
        <f>Ugovori_OPULJP[[#This Row],[Bespovratna sredstva - Ukupno (EU+Nac) HRK
= Ukupna ugovorena vrijednost bespovratnih sredstava]]*Ugovori_OPULJP[[#This Row],[STOPA NACIONALNOG SUFINANCIRANJA %]]</f>
        <v>28687500</v>
      </c>
      <c r="R5" s="51">
        <f>Ugovori_OPULJP[[#This Row],[Bespovratna sredstva - Nacionalni dio - HRK]]/7.5345</f>
        <v>3807485.5663945847</v>
      </c>
      <c r="S5" s="50">
        <v>191250000</v>
      </c>
      <c r="T5" s="51">
        <f>Ugovori_OPULJP[[#This Row],[Bespovratna sredstva - Ukupno (EU+Nac) HRK
= Ukupna ugovorena vrijednost bespovratnih sredstava]]/7.5345</f>
        <v>25383237.109297231</v>
      </c>
      <c r="U5" s="50">
        <v>0</v>
      </c>
      <c r="V5" s="51">
        <f>Ugovori_OPULJP[[#This Row],[Javni doprinos korisnika - HRK]]/7.5345</f>
        <v>0</v>
      </c>
      <c r="W5" s="50">
        <v>0</v>
      </c>
      <c r="X5" s="51">
        <f>Ugovori_OPULJP[[#This Row],[Privatni doprinos korisnika - HRK]]/7.5345</f>
        <v>0</v>
      </c>
      <c r="Y5" s="52">
        <v>191250000</v>
      </c>
      <c r="Z5" s="53">
        <f>Ugovori_OPULJP[[#This Row],[UKUPNI PRIHVATLJIVI IZDACI
TOTAL ELIGIBLE EXPENDITURE
= Bespovratna sredstva ukupno + doprinos korisnika
= Ukupni prihvatljivi troškovi
= Ukupna ugovorena vrijednost projekta HRK]]/7.5345</f>
        <v>25383237.109297231</v>
      </c>
      <c r="AA5" s="44" t="s">
        <v>38</v>
      </c>
      <c r="AB5" s="44" t="s">
        <v>35</v>
      </c>
      <c r="AC5" s="43" t="s">
        <v>43</v>
      </c>
      <c r="AD5" s="43" t="s">
        <v>40</v>
      </c>
    </row>
    <row r="6" spans="1:31" ht="64.5" customHeight="1" x14ac:dyDescent="0.2">
      <c r="A6" s="41" t="s">
        <v>44</v>
      </c>
      <c r="B6" s="42" t="s">
        <v>31</v>
      </c>
      <c r="C6" s="43" t="s">
        <v>32</v>
      </c>
      <c r="D6" s="43" t="s">
        <v>45</v>
      </c>
      <c r="E6" s="44" t="s">
        <v>34</v>
      </c>
      <c r="F6" s="45" t="s">
        <v>46</v>
      </c>
      <c r="G6" s="45" t="s">
        <v>35</v>
      </c>
      <c r="H6" s="47">
        <v>42019</v>
      </c>
      <c r="I6" s="47">
        <v>45291</v>
      </c>
      <c r="J6" s="48" t="str">
        <f>IF(Ugovori_OPULJP[[#This Row],[DATUM ZAVRŠETKA OPERACIJE]]&gt;DATE(2024,3,31),"u provedbi","završen")</f>
        <v>završen</v>
      </c>
      <c r="K6" s="46" t="s">
        <v>36</v>
      </c>
      <c r="L6" s="46" t="s">
        <v>37</v>
      </c>
      <c r="M6" s="49">
        <v>0.85</v>
      </c>
      <c r="N6" s="49">
        <v>0.15</v>
      </c>
      <c r="O6" s="50">
        <f>Ugovori_OPULJP[[#This Row],[Bespovratna sredstva - Ukupno (EU+Nac) HRK
= Ukupna ugovorena vrijednost bespovratnih sredstava]]*Ugovori_OPULJP[[#This Row],[EU STOPA SUFINANCIRANJA %
EU CO-FINANCING RATE %]]</f>
        <v>242148833.84999999</v>
      </c>
      <c r="P6" s="51">
        <f>Ugovori_OPULJP[[#This Row],[Bespovratna sredstva - EU dio - HRK]]/7.5345</f>
        <v>32138673.282898664</v>
      </c>
      <c r="Q6" s="50">
        <f>Ugovori_OPULJP[[#This Row],[Bespovratna sredstva - Ukupno (EU+Nac) HRK
= Ukupna ugovorena vrijednost bespovratnih sredstava]]*Ugovori_OPULJP[[#This Row],[STOPA NACIONALNOG SUFINANCIRANJA %]]</f>
        <v>42732147.149999999</v>
      </c>
      <c r="R6" s="51">
        <f>Ugovori_OPULJP[[#This Row],[Bespovratna sredstva - Nacionalni dio - HRK]]/7.5345</f>
        <v>5671530.5793350581</v>
      </c>
      <c r="S6" s="50">
        <v>284880981</v>
      </c>
      <c r="T6" s="51">
        <f>Ugovori_OPULJP[[#This Row],[Bespovratna sredstva - Ukupno (EU+Nac) HRK
= Ukupna ugovorena vrijednost bespovratnih sredstava]]/7.5345</f>
        <v>37810203.862233721</v>
      </c>
      <c r="U6" s="50">
        <v>0</v>
      </c>
      <c r="V6" s="51">
        <f>Ugovori_OPULJP[[#This Row],[Javni doprinos korisnika - HRK]]/7.5345</f>
        <v>0</v>
      </c>
      <c r="W6" s="50">
        <v>0</v>
      </c>
      <c r="X6" s="51">
        <f>Ugovori_OPULJP[[#This Row],[Privatni doprinos korisnika - HRK]]/7.5345</f>
        <v>0</v>
      </c>
      <c r="Y6" s="52">
        <v>284880981</v>
      </c>
      <c r="Z6" s="53">
        <f>Ugovori_OPULJP[[#This Row],[UKUPNI PRIHVATLJIVI IZDACI
TOTAL ELIGIBLE EXPENDITURE
= Bespovratna sredstva ukupno + doprinos korisnika
= Ukupni prihvatljivi troškovi
= Ukupna ugovorena vrijednost projekta HRK]]/7.5345</f>
        <v>37810203.862233721</v>
      </c>
      <c r="AA6" s="44" t="s">
        <v>38</v>
      </c>
      <c r="AB6" s="44" t="s">
        <v>35</v>
      </c>
      <c r="AC6" s="43" t="s">
        <v>47</v>
      </c>
      <c r="AD6" s="43" t="s">
        <v>40</v>
      </c>
    </row>
    <row r="7" spans="1:31" ht="51" customHeight="1" x14ac:dyDescent="0.2">
      <c r="A7" s="41" t="s">
        <v>48</v>
      </c>
      <c r="B7" s="42" t="s">
        <v>31</v>
      </c>
      <c r="C7" s="43" t="s">
        <v>49</v>
      </c>
      <c r="D7" s="43" t="s">
        <v>50</v>
      </c>
      <c r="E7" s="44" t="s">
        <v>34</v>
      </c>
      <c r="F7" s="45" t="s">
        <v>50</v>
      </c>
      <c r="G7" s="45" t="s">
        <v>35</v>
      </c>
      <c r="H7" s="47">
        <v>42005</v>
      </c>
      <c r="I7" s="47">
        <v>44012</v>
      </c>
      <c r="J7" s="48" t="str">
        <f>IF(Ugovori_OPULJP[[#This Row],[DATUM ZAVRŠETKA OPERACIJE]]&gt;DATE(2024,3,31),"u provedbi","završen")</f>
        <v>završen</v>
      </c>
      <c r="K7" s="46" t="s">
        <v>36</v>
      </c>
      <c r="L7" s="46" t="s">
        <v>37</v>
      </c>
      <c r="M7" s="49">
        <v>0.85</v>
      </c>
      <c r="N7" s="49">
        <v>0.15</v>
      </c>
      <c r="O7" s="50">
        <f>Ugovori_OPULJP[[#This Row],[Bespovratna sredstva - Ukupno (EU+Nac) HRK
= Ukupna ugovorena vrijednost bespovratnih sredstava]]*Ugovori_OPULJP[[#This Row],[EU STOPA SUFINANCIRANJA %
EU CO-FINANCING RATE %]]</f>
        <v>149557500</v>
      </c>
      <c r="P7" s="51">
        <f>Ugovori_OPULJP[[#This Row],[Bespovratna sredstva - EU dio - HRK]]/7.5345</f>
        <v>19849691.419470433</v>
      </c>
      <c r="Q7" s="50">
        <f>Ugovori_OPULJP[[#This Row],[Bespovratna sredstva - Ukupno (EU+Nac) HRK
= Ukupna ugovorena vrijednost bespovratnih sredstava]]*Ugovori_OPULJP[[#This Row],[STOPA NACIONALNOG SUFINANCIRANJA %]]</f>
        <v>26392500</v>
      </c>
      <c r="R7" s="51">
        <f>Ugovori_OPULJP[[#This Row],[Bespovratna sredstva - Nacionalni dio - HRK]]/7.5345</f>
        <v>3502886.721083018</v>
      </c>
      <c r="S7" s="50">
        <v>175950000</v>
      </c>
      <c r="T7" s="51">
        <f>Ugovori_OPULJP[[#This Row],[Bespovratna sredstva - Ukupno (EU+Nac) HRK
= Ukupna ugovorena vrijednost bespovratnih sredstava]]/7.5345</f>
        <v>23352578.140553452</v>
      </c>
      <c r="U7" s="50">
        <v>0</v>
      </c>
      <c r="V7" s="51">
        <f>Ugovori_OPULJP[[#This Row],[Javni doprinos korisnika - HRK]]/7.5345</f>
        <v>0</v>
      </c>
      <c r="W7" s="50">
        <v>0</v>
      </c>
      <c r="X7" s="51">
        <f>Ugovori_OPULJP[[#This Row],[Privatni doprinos korisnika - HRK]]/7.5345</f>
        <v>0</v>
      </c>
      <c r="Y7" s="52">
        <v>175950000</v>
      </c>
      <c r="Z7" s="53">
        <f>Ugovori_OPULJP[[#This Row],[UKUPNI PRIHVATLJIVI IZDACI
TOTAL ELIGIBLE EXPENDITURE
= Bespovratna sredstva ukupno + doprinos korisnika
= Ukupni prihvatljivi troškovi
= Ukupna ugovorena vrijednost projekta HRK]]/7.5345</f>
        <v>23352578.140553452</v>
      </c>
      <c r="AA7" s="44" t="s">
        <v>38</v>
      </c>
      <c r="AB7" s="44" t="s">
        <v>35</v>
      </c>
      <c r="AC7" s="43" t="s">
        <v>51</v>
      </c>
      <c r="AD7" s="43" t="s">
        <v>40</v>
      </c>
    </row>
    <row r="8" spans="1:31" ht="51" customHeight="1" x14ac:dyDescent="0.2">
      <c r="A8" s="41" t="s">
        <v>52</v>
      </c>
      <c r="B8" s="42" t="s">
        <v>31</v>
      </c>
      <c r="C8" s="43" t="s">
        <v>49</v>
      </c>
      <c r="D8" s="43" t="s">
        <v>53</v>
      </c>
      <c r="E8" s="44" t="s">
        <v>34</v>
      </c>
      <c r="F8" s="45" t="s">
        <v>54</v>
      </c>
      <c r="G8" s="45" t="s">
        <v>35</v>
      </c>
      <c r="H8" s="47">
        <v>42829</v>
      </c>
      <c r="I8" s="47">
        <v>45291</v>
      </c>
      <c r="J8" s="48" t="str">
        <f>IF(Ugovori_OPULJP[[#This Row],[DATUM ZAVRŠETKA OPERACIJE]]&gt;DATE(2024,3,31),"u provedbi","završen")</f>
        <v>završen</v>
      </c>
      <c r="K8" s="46" t="s">
        <v>36</v>
      </c>
      <c r="L8" s="46" t="s">
        <v>37</v>
      </c>
      <c r="M8" s="49">
        <v>0.85</v>
      </c>
      <c r="N8" s="49">
        <v>0.15</v>
      </c>
      <c r="O8" s="50">
        <f>Ugovori_OPULJP[[#This Row],[Bespovratna sredstva - Ukupno (EU+Nac) HRK
= Ukupna ugovorena vrijednost bespovratnih sredstava]]*Ugovori_OPULJP[[#This Row],[EU STOPA SUFINANCIRANJA %
EU CO-FINANCING RATE %]]</f>
        <v>806650000</v>
      </c>
      <c r="P8" s="51">
        <f>Ugovori_OPULJP[[#This Row],[Bespovratna sredstva - EU dio - HRK]]/7.5345</f>
        <v>107060853.4076581</v>
      </c>
      <c r="Q8" s="50">
        <f>Ugovori_OPULJP[[#This Row],[Bespovratna sredstva - Ukupno (EU+Nac) HRK
= Ukupna ugovorena vrijednost bespovratnih sredstava]]*Ugovori_OPULJP[[#This Row],[STOPA NACIONALNOG SUFINANCIRANJA %]]</f>
        <v>142350000</v>
      </c>
      <c r="R8" s="51">
        <f>Ugovori_OPULJP[[#This Row],[Bespovratna sredstva - Nacionalni dio - HRK]]/7.5345</f>
        <v>18893091.777822018</v>
      </c>
      <c r="S8" s="50">
        <v>949000000</v>
      </c>
      <c r="T8" s="51">
        <f>Ugovori_OPULJP[[#This Row],[Bespovratna sredstva - Ukupno (EU+Nac) HRK
= Ukupna ugovorena vrijednost bespovratnih sredstava]]/7.5345</f>
        <v>125953945.18548012</v>
      </c>
      <c r="U8" s="50">
        <v>0</v>
      </c>
      <c r="V8" s="51">
        <f>Ugovori_OPULJP[[#This Row],[Javni doprinos korisnika - HRK]]/7.5345</f>
        <v>0</v>
      </c>
      <c r="W8" s="50">
        <v>0</v>
      </c>
      <c r="X8" s="51">
        <f>Ugovori_OPULJP[[#This Row],[Privatni doprinos korisnika - HRK]]/7.5345</f>
        <v>0</v>
      </c>
      <c r="Y8" s="52">
        <v>949000000</v>
      </c>
      <c r="Z8" s="53">
        <f>Ugovori_OPULJP[[#This Row],[UKUPNI PRIHVATLJIVI IZDACI
TOTAL ELIGIBLE EXPENDITURE
= Bespovratna sredstva ukupno + doprinos korisnika
= Ukupni prihvatljivi troškovi
= Ukupna ugovorena vrijednost projekta HRK]]/7.5345</f>
        <v>125953945.18548012</v>
      </c>
      <c r="AA8" s="44" t="s">
        <v>38</v>
      </c>
      <c r="AB8" s="44" t="s">
        <v>35</v>
      </c>
      <c r="AC8" s="43" t="s">
        <v>55</v>
      </c>
      <c r="AD8" s="43" t="s">
        <v>40</v>
      </c>
    </row>
    <row r="9" spans="1:31" ht="51" customHeight="1" x14ac:dyDescent="0.2">
      <c r="A9" s="41" t="s">
        <v>57</v>
      </c>
      <c r="B9" s="42" t="s">
        <v>31</v>
      </c>
      <c r="C9" s="43" t="s">
        <v>58</v>
      </c>
      <c r="D9" s="43" t="s">
        <v>59</v>
      </c>
      <c r="E9" s="44" t="s">
        <v>34</v>
      </c>
      <c r="F9" s="45" t="s">
        <v>59</v>
      </c>
      <c r="G9" s="45" t="s">
        <v>35</v>
      </c>
      <c r="H9" s="47">
        <v>42005</v>
      </c>
      <c r="I9" s="47">
        <v>44196</v>
      </c>
      <c r="J9" s="48" t="str">
        <f>IF(Ugovori_OPULJP[[#This Row],[DATUM ZAVRŠETKA OPERACIJE]]&gt;DATE(2024,3,31),"u provedbi","završen")</f>
        <v>završen</v>
      </c>
      <c r="K9" s="46" t="s">
        <v>36</v>
      </c>
      <c r="L9" s="46" t="s">
        <v>37</v>
      </c>
      <c r="M9" s="49">
        <v>0.85</v>
      </c>
      <c r="N9" s="49">
        <v>0.15</v>
      </c>
      <c r="O9" s="50">
        <f>Ugovori_OPULJP[[#This Row],[Bespovratna sredstva - Ukupno (EU+Nac) HRK
= Ukupna ugovorena vrijednost bespovratnih sredstava]]*Ugovori_OPULJP[[#This Row],[EU STOPA SUFINANCIRANJA %
EU CO-FINANCING RATE %]]</f>
        <v>56571750</v>
      </c>
      <c r="P9" s="51">
        <f>Ugovori_OPULJP[[#This Row],[Bespovratna sredstva - EU dio - HRK]]/7.5345</f>
        <v>7508361.5369301215</v>
      </c>
      <c r="Q9" s="50">
        <f>Ugovori_OPULJP[[#This Row],[Bespovratna sredstva - Ukupno (EU+Nac) HRK
= Ukupna ugovorena vrijednost bespovratnih sredstava]]*Ugovori_OPULJP[[#This Row],[STOPA NACIONALNOG SUFINANCIRANJA %]]</f>
        <v>9983250</v>
      </c>
      <c r="R9" s="51">
        <f>Ugovori_OPULJP[[#This Row],[Bespovratna sredstva - Nacionalni dio - HRK]]/7.5345</f>
        <v>1325004.9771053155</v>
      </c>
      <c r="S9" s="50">
        <v>66555000</v>
      </c>
      <c r="T9" s="51">
        <f>Ugovori_OPULJP[[#This Row],[Bespovratna sredstva - Ukupno (EU+Nac) HRK
= Ukupna ugovorena vrijednost bespovratnih sredstava]]/7.5345</f>
        <v>8833366.5140354373</v>
      </c>
      <c r="U9" s="50">
        <v>0</v>
      </c>
      <c r="V9" s="51">
        <f>Ugovori_OPULJP[[#This Row],[Javni doprinos korisnika - HRK]]/7.5345</f>
        <v>0</v>
      </c>
      <c r="W9" s="50">
        <v>0</v>
      </c>
      <c r="X9" s="51">
        <f>Ugovori_OPULJP[[#This Row],[Privatni doprinos korisnika - HRK]]/7.5345</f>
        <v>0</v>
      </c>
      <c r="Y9" s="52">
        <v>66555000</v>
      </c>
      <c r="Z9" s="53">
        <f>Ugovori_OPULJP[[#This Row],[UKUPNI PRIHVATLJIVI IZDACI
TOTAL ELIGIBLE EXPENDITURE
= Bespovratna sredstva ukupno + doprinos korisnika
= Ukupni prihvatljivi troškovi
= Ukupna ugovorena vrijednost projekta HRK]]/7.5345</f>
        <v>8833366.5140354373</v>
      </c>
      <c r="AA9" s="44" t="s">
        <v>38</v>
      </c>
      <c r="AB9" s="44" t="s">
        <v>35</v>
      </c>
      <c r="AC9" s="43" t="s">
        <v>60</v>
      </c>
      <c r="AD9" s="43" t="s">
        <v>40</v>
      </c>
    </row>
    <row r="10" spans="1:31" ht="51" customHeight="1" x14ac:dyDescent="0.2">
      <c r="A10" s="54" t="s">
        <v>61</v>
      </c>
      <c r="B10" s="55" t="s">
        <v>31</v>
      </c>
      <c r="C10" s="56" t="s">
        <v>58</v>
      </c>
      <c r="D10" s="56" t="s">
        <v>62</v>
      </c>
      <c r="E10" s="57" t="s">
        <v>34</v>
      </c>
      <c r="F10" s="55" t="s">
        <v>62</v>
      </c>
      <c r="G10" s="55" t="s">
        <v>35</v>
      </c>
      <c r="H10" s="59">
        <v>43891</v>
      </c>
      <c r="I10" s="59">
        <v>44530</v>
      </c>
      <c r="J10" s="48" t="str">
        <f>IF(Ugovori_OPULJP[[#This Row],[DATUM ZAVRŠETKA OPERACIJE]]&gt;DATE(2024,3,31),"u provedbi","završen")</f>
        <v>završen</v>
      </c>
      <c r="K10" s="46" t="s">
        <v>36</v>
      </c>
      <c r="L10" s="46" t="s">
        <v>37</v>
      </c>
      <c r="M10" s="49">
        <v>0.85</v>
      </c>
      <c r="N10" s="49">
        <v>0.15</v>
      </c>
      <c r="O10" s="50">
        <f>Ugovori_OPULJP[[#This Row],[Bespovratna sredstva - Ukupno (EU+Nac) HRK
= Ukupna ugovorena vrijednost bespovratnih sredstava]]*Ugovori_OPULJP[[#This Row],[EU STOPA SUFINANCIRANJA %
EU CO-FINANCING RATE %]]</f>
        <v>710600000</v>
      </c>
      <c r="P10" s="51">
        <f>Ugovori_OPULJP[[#This Row],[Bespovratna sredstva - EU dio - HRK]]/7.5345</f>
        <v>94312827.659433275</v>
      </c>
      <c r="Q10" s="50">
        <f>Ugovori_OPULJP[[#This Row],[Bespovratna sredstva - Ukupno (EU+Nac) HRK
= Ukupna ugovorena vrijednost bespovratnih sredstava]]*Ugovori_OPULJP[[#This Row],[STOPA NACIONALNOG SUFINANCIRANJA %]]</f>
        <v>125400000</v>
      </c>
      <c r="R10" s="51">
        <f>Ugovori_OPULJP[[#This Row],[Bespovratna sredstva - Nacionalni dio - HRK]]/7.5345</f>
        <v>16643440.175194107</v>
      </c>
      <c r="S10" s="52">
        <v>836000000</v>
      </c>
      <c r="T10" s="53">
        <f>Ugovori_OPULJP[[#This Row],[Bespovratna sredstva - Ukupno (EU+Nac) HRK
= Ukupna ugovorena vrijednost bespovratnih sredstava]]/7.5345</f>
        <v>110956267.83462738</v>
      </c>
      <c r="U10" s="50">
        <v>0</v>
      </c>
      <c r="V10" s="51">
        <f>Ugovori_OPULJP[[#This Row],[Javni doprinos korisnika - HRK]]/7.5345</f>
        <v>0</v>
      </c>
      <c r="W10" s="50">
        <v>0</v>
      </c>
      <c r="X10" s="51">
        <f>Ugovori_OPULJP[[#This Row],[Privatni doprinos korisnika - HRK]]/7.5345</f>
        <v>0</v>
      </c>
      <c r="Y10" s="52">
        <v>836000000</v>
      </c>
      <c r="Z10" s="53">
        <f>Ugovori_OPULJP[[#This Row],[UKUPNI PRIHVATLJIVI IZDACI
TOTAL ELIGIBLE EXPENDITURE
= Bespovratna sredstva ukupno + doprinos korisnika
= Ukupni prihvatljivi troškovi
= Ukupna ugovorena vrijednost projekta HRK]]/7.5345</f>
        <v>110956267.83462738</v>
      </c>
      <c r="AA10" s="44" t="s">
        <v>38</v>
      </c>
      <c r="AB10" s="44" t="s">
        <v>35</v>
      </c>
      <c r="AC10" s="56" t="s">
        <v>63</v>
      </c>
      <c r="AD10" s="43" t="s">
        <v>40</v>
      </c>
    </row>
    <row r="11" spans="1:31" ht="51" customHeight="1" x14ac:dyDescent="0.2">
      <c r="A11" s="41" t="s">
        <v>64</v>
      </c>
      <c r="B11" s="42" t="s">
        <v>31</v>
      </c>
      <c r="C11" s="43" t="s">
        <v>65</v>
      </c>
      <c r="D11" s="43" t="s">
        <v>66</v>
      </c>
      <c r="E11" s="44" t="s">
        <v>34</v>
      </c>
      <c r="F11" s="45" t="s">
        <v>67</v>
      </c>
      <c r="G11" s="45" t="s">
        <v>35</v>
      </c>
      <c r="H11" s="47">
        <v>42005</v>
      </c>
      <c r="I11" s="47">
        <v>44196</v>
      </c>
      <c r="J11" s="48" t="str">
        <f>IF(Ugovori_OPULJP[[#This Row],[DATUM ZAVRŠETKA OPERACIJE]]&gt;DATE(2024,3,31),"u provedbi","završen")</f>
        <v>završen</v>
      </c>
      <c r="K11" s="46" t="s">
        <v>36</v>
      </c>
      <c r="L11" s="46" t="s">
        <v>37</v>
      </c>
      <c r="M11" s="60">
        <v>0.91891891591700003</v>
      </c>
      <c r="N11" s="60">
        <v>8.1081084082999993E-2</v>
      </c>
      <c r="O11" s="50">
        <f>Ugovori_OPULJP[[#This Row],[Bespovratna sredstva - Ukupno (EU+Nac) HRK
= Ukupna ugovorena vrijednost bespovratnih sredstava]]*Ugovori_OPULJP[[#This Row],[EU STOPA SUFINANCIRANJA %
EU CO-FINANCING RATE %]]</f>
        <v>1017791154.9356264</v>
      </c>
      <c r="P11" s="51">
        <f>Ugovori_OPULJP[[#This Row],[Bespovratna sredstva - EU dio - HRK]]/7.5345</f>
        <v>135084100.46262211</v>
      </c>
      <c r="Q11" s="50">
        <f>Ugovori_OPULJP[[#This Row],[Bespovratna sredstva - Ukupno (EU+Nac) HRK
= Ukupna ugovorena vrijednost bespovratnih sredstava]]*Ugovori_OPULJP[[#This Row],[STOPA NACIONALNOG SUFINANCIRANJA %]]</f>
        <v>89805105.524373621</v>
      </c>
      <c r="R11" s="51">
        <f>Ugovori_OPULJP[[#This Row],[Bespovratna sredstva - Nacionalni dio - HRK]]/7.5345</f>
        <v>11919185.815166716</v>
      </c>
      <c r="S11" s="50">
        <v>1107596260.46</v>
      </c>
      <c r="T11" s="51">
        <f>Ugovori_OPULJP[[#This Row],[Bespovratna sredstva - Ukupno (EU+Nac) HRK
= Ukupna ugovorena vrijednost bespovratnih sredstava]]/7.5345</f>
        <v>147003286.27778885</v>
      </c>
      <c r="U11" s="50">
        <v>0</v>
      </c>
      <c r="V11" s="51">
        <f>Ugovori_OPULJP[[#This Row],[Javni doprinos korisnika - HRK]]/7.5345</f>
        <v>0</v>
      </c>
      <c r="W11" s="50">
        <v>0</v>
      </c>
      <c r="X11" s="51">
        <f>Ugovori_OPULJP[[#This Row],[Privatni doprinos korisnika - HRK]]/7.5345</f>
        <v>0</v>
      </c>
      <c r="Y11" s="52">
        <v>1107596260.46</v>
      </c>
      <c r="Z11" s="53">
        <f>Ugovori_OPULJP[[#This Row],[UKUPNI PRIHVATLJIVI IZDACI
TOTAL ELIGIBLE EXPENDITURE
= Bespovratna sredstva ukupno + doprinos korisnika
= Ukupni prihvatljivi troškovi
= Ukupna ugovorena vrijednost projekta HRK]]/7.5345</f>
        <v>147003286.27778885</v>
      </c>
      <c r="AA11" s="44" t="s">
        <v>38</v>
      </c>
      <c r="AB11" s="44" t="s">
        <v>35</v>
      </c>
      <c r="AC11" s="43" t="s">
        <v>68</v>
      </c>
      <c r="AD11" s="43" t="s">
        <v>69</v>
      </c>
    </row>
    <row r="12" spans="1:31" ht="51" customHeight="1" x14ac:dyDescent="0.2">
      <c r="A12" s="41" t="s">
        <v>70</v>
      </c>
      <c r="B12" s="42" t="s">
        <v>31</v>
      </c>
      <c r="C12" s="43" t="s">
        <v>65</v>
      </c>
      <c r="D12" s="43" t="s">
        <v>71</v>
      </c>
      <c r="E12" s="44" t="s">
        <v>34</v>
      </c>
      <c r="F12" s="45" t="s">
        <v>72</v>
      </c>
      <c r="G12" s="45" t="s">
        <v>35</v>
      </c>
      <c r="H12" s="47">
        <v>42033</v>
      </c>
      <c r="I12" s="47">
        <v>45291</v>
      </c>
      <c r="J12" s="48" t="str">
        <f>IF(Ugovori_OPULJP[[#This Row],[DATUM ZAVRŠETKA OPERACIJE]]&gt;DATE(2024,3,31),"u provedbi","završen")</f>
        <v>završen</v>
      </c>
      <c r="K12" s="46" t="s">
        <v>36</v>
      </c>
      <c r="L12" s="46" t="s">
        <v>37</v>
      </c>
      <c r="M12" s="60">
        <v>0.91891891591700003</v>
      </c>
      <c r="N12" s="60">
        <v>8.1081084082999993E-2</v>
      </c>
      <c r="O12" s="50">
        <f>Ugovori_OPULJP[[#This Row],[Bespovratna sredstva - Ukupno (EU+Nac) HRK
= Ukupna ugovorena vrijednost bespovratnih sredstava]]*Ugovori_OPULJP[[#This Row],[EU STOPA SUFINANCIRANJA %
EU CO-FINANCING RATE %]]</f>
        <v>483244144.28080034</v>
      </c>
      <c r="P12" s="51">
        <f>Ugovori_OPULJP[[#This Row],[Bespovratna sredstva - EU dio - HRK]]/7.5345</f>
        <v>64137519.978870571</v>
      </c>
      <c r="Q12" s="50">
        <f>Ugovori_OPULJP[[#This Row],[Bespovratna sredstva - Ukupno (EU+Nac) HRK
= Ukupna ugovorena vrijednost bespovratnih sredstava]]*Ugovori_OPULJP[[#This Row],[STOPA NACIONALNOG SUFINANCIRANJA %]]</f>
        <v>42639190.919199668</v>
      </c>
      <c r="R12" s="51">
        <f>Ugovori_OPULJP[[#This Row],[Bespovratna sredstva - Nacionalni dio - HRK]]/7.5345</f>
        <v>5659193.1673236005</v>
      </c>
      <c r="S12" s="50">
        <v>525883335.19999999</v>
      </c>
      <c r="T12" s="51">
        <f>Ugovori_OPULJP[[#This Row],[Bespovratna sredstva - Ukupno (EU+Nac) HRK
= Ukupna ugovorena vrijednost bespovratnih sredstava]]/7.5345</f>
        <v>69796713.146194175</v>
      </c>
      <c r="U12" s="50">
        <v>0</v>
      </c>
      <c r="V12" s="51">
        <f>Ugovori_OPULJP[[#This Row],[Javni doprinos korisnika - HRK]]/7.5345</f>
        <v>0</v>
      </c>
      <c r="W12" s="50">
        <v>0</v>
      </c>
      <c r="X12" s="51">
        <f>Ugovori_OPULJP[[#This Row],[Privatni doprinos korisnika - HRK]]/7.5345</f>
        <v>0</v>
      </c>
      <c r="Y12" s="52">
        <v>525883335.19999999</v>
      </c>
      <c r="Z12" s="53">
        <f>Ugovori_OPULJP[[#This Row],[UKUPNI PRIHVATLJIVI IZDACI
TOTAL ELIGIBLE EXPENDITURE
= Bespovratna sredstva ukupno + doprinos korisnika
= Ukupni prihvatljivi troškovi
= Ukupna ugovorena vrijednost projekta HRK]]/7.5345</f>
        <v>69796713.146194175</v>
      </c>
      <c r="AA12" s="44" t="s">
        <v>38</v>
      </c>
      <c r="AB12" s="44" t="s">
        <v>35</v>
      </c>
      <c r="AC12" s="43" t="s">
        <v>73</v>
      </c>
      <c r="AD12" s="43" t="s">
        <v>69</v>
      </c>
    </row>
    <row r="13" spans="1:31" ht="63.75" customHeight="1" x14ac:dyDescent="0.2">
      <c r="A13" s="61" t="s">
        <v>74</v>
      </c>
      <c r="B13" s="55" t="s">
        <v>31</v>
      </c>
      <c r="C13" s="56" t="s">
        <v>65</v>
      </c>
      <c r="D13" s="56" t="s">
        <v>75</v>
      </c>
      <c r="E13" s="57" t="s">
        <v>76</v>
      </c>
      <c r="F13" s="62" t="s">
        <v>77</v>
      </c>
      <c r="G13" s="62" t="s">
        <v>78</v>
      </c>
      <c r="H13" s="59">
        <v>44383</v>
      </c>
      <c r="I13" s="59">
        <v>45113</v>
      </c>
      <c r="J13" s="48" t="str">
        <f>IF(Ugovori_OPULJP[[#This Row],[DATUM ZAVRŠETKA OPERACIJE]]&gt;DATE(2024,3,31),"u provedbi","završen")</f>
        <v>završen</v>
      </c>
      <c r="K13" s="58" t="s">
        <v>79</v>
      </c>
      <c r="L13" s="58" t="s">
        <v>79</v>
      </c>
      <c r="M13" s="60">
        <v>0.91891891591700003</v>
      </c>
      <c r="N13" s="60">
        <v>8.1081084082999993E-2</v>
      </c>
      <c r="O13" s="50">
        <f>Ugovori_OPULJP[[#This Row],[Bespovratna sredstva - Ukupno (EU+Nac) HRK
= Ukupna ugovorena vrijednost bespovratnih sredstava]]*Ugovori_OPULJP[[#This Row],[EU STOPA SUFINANCIRANJA %
EU CO-FINANCING RATE %]]</f>
        <v>1677806.1361405745</v>
      </c>
      <c r="P13" s="51">
        <f>Ugovori_OPULJP[[#This Row],[Bespovratna sredstva - EU dio - HRK]]/7.5345</f>
        <v>222683.14236386944</v>
      </c>
      <c r="Q13" s="50">
        <f>Ugovori_OPULJP[[#This Row],[Bespovratna sredstva - Ukupno (EU+Nac) HRK
= Ukupna ugovorena vrijednost bespovratnih sredstava]]*Ugovori_OPULJP[[#This Row],[STOPA NACIONALNOG SUFINANCIRANJA %]]</f>
        <v>148041.72385942561</v>
      </c>
      <c r="R13" s="51">
        <f>Ugovori_OPULJP[[#This Row],[Bespovratna sredstva - Nacionalni dio - HRK]]/7.5345</f>
        <v>19648.513353165519</v>
      </c>
      <c r="S13" s="52">
        <v>1825847.86</v>
      </c>
      <c r="T13" s="53">
        <f>Ugovori_OPULJP[[#This Row],[Bespovratna sredstva - Ukupno (EU+Nac) HRK
= Ukupna ugovorena vrijednost bespovratnih sredstava]]/7.5345</f>
        <v>242331.65571703497</v>
      </c>
      <c r="U13" s="50">
        <v>0</v>
      </c>
      <c r="V13" s="51">
        <f>Ugovori_OPULJP[[#This Row],[Javni doprinos korisnika - HRK]]/7.5345</f>
        <v>0</v>
      </c>
      <c r="W13" s="50">
        <v>0</v>
      </c>
      <c r="X13" s="51">
        <f>Ugovori_OPULJP[[#This Row],[Privatni doprinos korisnika - HRK]]/7.5345</f>
        <v>0</v>
      </c>
      <c r="Y13" s="52">
        <v>1825847.86</v>
      </c>
      <c r="Z13" s="53">
        <f>Ugovori_OPULJP[[#This Row],[UKUPNI PRIHVATLJIVI IZDACI
TOTAL ELIGIBLE EXPENDITURE
= Bespovratna sredstva ukupno + doprinos korisnika
= Ukupni prihvatljivi troškovi
= Ukupna ugovorena vrijednost projekta HRK]]/7.5345</f>
        <v>242331.65571703497</v>
      </c>
      <c r="AA13" s="44" t="s">
        <v>38</v>
      </c>
      <c r="AB13" s="57" t="s">
        <v>35</v>
      </c>
      <c r="AC13" s="56" t="s">
        <v>80</v>
      </c>
      <c r="AD13" s="63" t="s">
        <v>69</v>
      </c>
    </row>
    <row r="14" spans="1:31" ht="51" customHeight="1" x14ac:dyDescent="0.2">
      <c r="A14" s="61" t="s">
        <v>81</v>
      </c>
      <c r="B14" s="55" t="s">
        <v>31</v>
      </c>
      <c r="C14" s="56" t="s">
        <v>65</v>
      </c>
      <c r="D14" s="56" t="s">
        <v>75</v>
      </c>
      <c r="E14" s="57" t="s">
        <v>76</v>
      </c>
      <c r="F14" s="62" t="s">
        <v>82</v>
      </c>
      <c r="G14" s="62" t="s">
        <v>83</v>
      </c>
      <c r="H14" s="59">
        <v>44389</v>
      </c>
      <c r="I14" s="59">
        <v>45119</v>
      </c>
      <c r="J14" s="48" t="str">
        <f>IF(Ugovori_OPULJP[[#This Row],[DATUM ZAVRŠETKA OPERACIJE]]&gt;DATE(2024,3,31),"u provedbi","završen")</f>
        <v>završen</v>
      </c>
      <c r="K14" s="58" t="s">
        <v>84</v>
      </c>
      <c r="L14" s="58" t="s">
        <v>84</v>
      </c>
      <c r="M14" s="60">
        <v>0.91891891591700003</v>
      </c>
      <c r="N14" s="60">
        <v>8.1081084082999993E-2</v>
      </c>
      <c r="O14" s="50">
        <f>Ugovori_OPULJP[[#This Row],[Bespovratna sredstva - Ukupno (EU+Nac) HRK
= Ukupna ugovorena vrijednost bespovratnih sredstava]]*Ugovori_OPULJP[[#This Row],[EU STOPA SUFINANCIRANJA %
EU CO-FINANCING RATE %]]</f>
        <v>1468524.3195269578</v>
      </c>
      <c r="P14" s="51">
        <f>Ugovori_OPULJP[[#This Row],[Bespovratna sredstva - EU dio - HRK]]/7.5345</f>
        <v>194906.67191279551</v>
      </c>
      <c r="Q14" s="50">
        <f>Ugovori_OPULJP[[#This Row],[Bespovratna sredstva - Ukupno (EU+Nac) HRK
= Ukupna ugovorena vrijednost bespovratnih sredstava]]*Ugovori_OPULJP[[#This Row],[STOPA NACIONALNOG SUFINANCIRANJA %]]</f>
        <v>129575.68047304229</v>
      </c>
      <c r="R14" s="51">
        <f>Ugovori_OPULJP[[#This Row],[Bespovratna sredstva - Nacionalni dio - HRK]]/7.5345</f>
        <v>17197.648214618392</v>
      </c>
      <c r="S14" s="52">
        <v>1598100</v>
      </c>
      <c r="T14" s="53">
        <f>Ugovori_OPULJP[[#This Row],[Bespovratna sredstva - Ukupno (EU+Nac) HRK
= Ukupna ugovorena vrijednost bespovratnih sredstava]]/7.5345</f>
        <v>212104.32012741387</v>
      </c>
      <c r="U14" s="50">
        <v>0</v>
      </c>
      <c r="V14" s="51">
        <f>Ugovori_OPULJP[[#This Row],[Javni doprinos korisnika - HRK]]/7.5345</f>
        <v>0</v>
      </c>
      <c r="W14" s="50">
        <v>0</v>
      </c>
      <c r="X14" s="51">
        <f>Ugovori_OPULJP[[#This Row],[Privatni doprinos korisnika - HRK]]/7.5345</f>
        <v>0</v>
      </c>
      <c r="Y14" s="52">
        <v>1598100</v>
      </c>
      <c r="Z14" s="53">
        <f>Ugovori_OPULJP[[#This Row],[UKUPNI PRIHVATLJIVI IZDACI
TOTAL ELIGIBLE EXPENDITURE
= Bespovratna sredstva ukupno + doprinos korisnika
= Ukupni prihvatljivi troškovi
= Ukupna ugovorena vrijednost projekta HRK]]/7.5345</f>
        <v>212104.32012741387</v>
      </c>
      <c r="AA14" s="57" t="s">
        <v>38</v>
      </c>
      <c r="AB14" s="57" t="s">
        <v>35</v>
      </c>
      <c r="AC14" s="56" t="s">
        <v>85</v>
      </c>
      <c r="AD14" s="63" t="s">
        <v>69</v>
      </c>
    </row>
    <row r="15" spans="1:31" ht="63.75" customHeight="1" x14ac:dyDescent="0.2">
      <c r="A15" s="61" t="s">
        <v>86</v>
      </c>
      <c r="B15" s="55" t="s">
        <v>31</v>
      </c>
      <c r="C15" s="56" t="s">
        <v>65</v>
      </c>
      <c r="D15" s="56" t="s">
        <v>75</v>
      </c>
      <c r="E15" s="57" t="s">
        <v>76</v>
      </c>
      <c r="F15" s="62" t="s">
        <v>87</v>
      </c>
      <c r="G15" s="62" t="s">
        <v>88</v>
      </c>
      <c r="H15" s="59">
        <v>44389</v>
      </c>
      <c r="I15" s="59">
        <v>45119</v>
      </c>
      <c r="J15" s="48" t="str">
        <f>IF(Ugovori_OPULJP[[#This Row],[DATUM ZAVRŠETKA OPERACIJE]]&gt;DATE(2024,3,31),"u provedbi","završen")</f>
        <v>završen</v>
      </c>
      <c r="K15" s="58" t="s">
        <v>89</v>
      </c>
      <c r="L15" s="58" t="s">
        <v>84</v>
      </c>
      <c r="M15" s="60">
        <v>0.91891891591700003</v>
      </c>
      <c r="N15" s="60">
        <v>8.1081084082999993E-2</v>
      </c>
      <c r="O15" s="50">
        <f>Ugovori_OPULJP[[#This Row],[Bespovratna sredstva - Ukupno (EU+Nac) HRK
= Ukupna ugovorena vrijednost bespovratnih sredstava]]*Ugovori_OPULJP[[#This Row],[EU STOPA SUFINANCIRANJA %
EU CO-FINANCING RATE %]]</f>
        <v>1252008.6445585941</v>
      </c>
      <c r="P15" s="51">
        <f>Ugovori_OPULJP[[#This Row],[Bespovratna sredstva - EU dio - HRK]]/7.5345</f>
        <v>166170.10346520593</v>
      </c>
      <c r="Q15" s="50">
        <f>Ugovori_OPULJP[[#This Row],[Bespovratna sredstva - Ukupno (EU+Nac) HRK
= Ukupna ugovorena vrijednost bespovratnih sredstava]]*Ugovori_OPULJP[[#This Row],[STOPA NACIONALNOG SUFINANCIRANJA %]]</f>
        <v>110471.35544140583</v>
      </c>
      <c r="R15" s="51">
        <f>Ugovori_OPULJP[[#This Row],[Bespovratna sredstva - Nacionalni dio - HRK]]/7.5345</f>
        <v>14662.068543553763</v>
      </c>
      <c r="S15" s="52">
        <v>1362480</v>
      </c>
      <c r="T15" s="53">
        <f>Ugovori_OPULJP[[#This Row],[Bespovratna sredstva - Ukupno (EU+Nac) HRK
= Ukupna ugovorena vrijednost bespovratnih sredstava]]/7.5345</f>
        <v>180832.17200875969</v>
      </c>
      <c r="U15" s="50">
        <v>0</v>
      </c>
      <c r="V15" s="51">
        <f>Ugovori_OPULJP[[#This Row],[Javni doprinos korisnika - HRK]]/7.5345</f>
        <v>0</v>
      </c>
      <c r="W15" s="50">
        <v>0</v>
      </c>
      <c r="X15" s="51">
        <f>Ugovori_OPULJP[[#This Row],[Privatni doprinos korisnika - HRK]]/7.5345</f>
        <v>0</v>
      </c>
      <c r="Y15" s="52">
        <v>1362480</v>
      </c>
      <c r="Z15" s="53">
        <f>Ugovori_OPULJP[[#This Row],[UKUPNI PRIHVATLJIVI IZDACI
TOTAL ELIGIBLE EXPENDITURE
= Bespovratna sredstva ukupno + doprinos korisnika
= Ukupni prihvatljivi troškovi
= Ukupna ugovorena vrijednost projekta HRK]]/7.5345</f>
        <v>180832.17200875969</v>
      </c>
      <c r="AA15" s="57" t="s">
        <v>38</v>
      </c>
      <c r="AB15" s="57" t="s">
        <v>35</v>
      </c>
      <c r="AC15" s="56" t="s">
        <v>90</v>
      </c>
      <c r="AD15" s="63" t="s">
        <v>69</v>
      </c>
    </row>
    <row r="16" spans="1:31" ht="51" customHeight="1" x14ac:dyDescent="0.2">
      <c r="A16" s="61" t="s">
        <v>91</v>
      </c>
      <c r="B16" s="55" t="s">
        <v>31</v>
      </c>
      <c r="C16" s="56" t="s">
        <v>65</v>
      </c>
      <c r="D16" s="56" t="s">
        <v>75</v>
      </c>
      <c r="E16" s="57" t="s">
        <v>76</v>
      </c>
      <c r="F16" s="62" t="s">
        <v>92</v>
      </c>
      <c r="G16" s="62" t="s">
        <v>93</v>
      </c>
      <c r="H16" s="59">
        <v>44383</v>
      </c>
      <c r="I16" s="59">
        <v>45113</v>
      </c>
      <c r="J16" s="48" t="str">
        <f>IF(Ugovori_OPULJP[[#This Row],[DATUM ZAVRŠETKA OPERACIJE]]&gt;DATE(2024,3,31),"u provedbi","završen")</f>
        <v>završen</v>
      </c>
      <c r="K16" s="58" t="s">
        <v>94</v>
      </c>
      <c r="L16" s="58" t="s">
        <v>94</v>
      </c>
      <c r="M16" s="60">
        <v>0.91891891591700003</v>
      </c>
      <c r="N16" s="60">
        <v>8.1081084082999993E-2</v>
      </c>
      <c r="O16" s="50">
        <f>Ugovori_OPULJP[[#This Row],[Bespovratna sredstva - Ukupno (EU+Nac) HRK
= Ukupna ugovorena vrijednost bespovratnih sredstava]]*Ugovori_OPULJP[[#This Row],[EU STOPA SUFINANCIRANJA %
EU CO-FINANCING RATE %]]</f>
        <v>1617885.400120107</v>
      </c>
      <c r="P16" s="51">
        <f>Ugovori_OPULJP[[#This Row],[Bespovratna sredstva - EU dio - HRK]]/7.5345</f>
        <v>214730.29399696155</v>
      </c>
      <c r="Q16" s="50">
        <f>Ugovori_OPULJP[[#This Row],[Bespovratna sredstva - Ukupno (EU+Nac) HRK
= Ukupna ugovorena vrijednost bespovratnih sredstava]]*Ugovori_OPULJP[[#This Row],[STOPA NACIONALNOG SUFINANCIRANJA %]]</f>
        <v>142754.5998798931</v>
      </c>
      <c r="R16" s="51">
        <f>Ugovori_OPULJP[[#This Row],[Bespovratna sredstva - Nacionalni dio - HRK]]/7.5345</f>
        <v>18946.79141016565</v>
      </c>
      <c r="S16" s="52">
        <v>1760640</v>
      </c>
      <c r="T16" s="53">
        <f>Ugovori_OPULJP[[#This Row],[Bespovratna sredstva - Ukupno (EU+Nac) HRK
= Ukupna ugovorena vrijednost bespovratnih sredstava]]/7.5345</f>
        <v>233677.08540712719</v>
      </c>
      <c r="U16" s="50">
        <v>0</v>
      </c>
      <c r="V16" s="51">
        <f>Ugovori_OPULJP[[#This Row],[Javni doprinos korisnika - HRK]]/7.5345</f>
        <v>0</v>
      </c>
      <c r="W16" s="50">
        <v>0</v>
      </c>
      <c r="X16" s="51">
        <f>Ugovori_OPULJP[[#This Row],[Privatni doprinos korisnika - HRK]]/7.5345</f>
        <v>0</v>
      </c>
      <c r="Y16" s="52">
        <v>1760640</v>
      </c>
      <c r="Z16" s="53">
        <f>Ugovori_OPULJP[[#This Row],[UKUPNI PRIHVATLJIVI IZDACI
TOTAL ELIGIBLE EXPENDITURE
= Bespovratna sredstva ukupno + doprinos korisnika
= Ukupni prihvatljivi troškovi
= Ukupna ugovorena vrijednost projekta HRK]]/7.5345</f>
        <v>233677.08540712719</v>
      </c>
      <c r="AA16" s="57" t="s">
        <v>38</v>
      </c>
      <c r="AB16" s="57" t="s">
        <v>35</v>
      </c>
      <c r="AC16" s="56" t="s">
        <v>95</v>
      </c>
      <c r="AD16" s="63" t="s">
        <v>69</v>
      </c>
    </row>
    <row r="17" spans="1:30" ht="51" customHeight="1" x14ac:dyDescent="0.2">
      <c r="A17" s="61" t="s">
        <v>96</v>
      </c>
      <c r="B17" s="55" t="s">
        <v>31</v>
      </c>
      <c r="C17" s="56" t="s">
        <v>65</v>
      </c>
      <c r="D17" s="56" t="s">
        <v>75</v>
      </c>
      <c r="E17" s="57" t="s">
        <v>76</v>
      </c>
      <c r="F17" s="62" t="s">
        <v>97</v>
      </c>
      <c r="G17" s="62" t="s">
        <v>98</v>
      </c>
      <c r="H17" s="59">
        <v>44383</v>
      </c>
      <c r="I17" s="47">
        <v>45052</v>
      </c>
      <c r="J17" s="48" t="str">
        <f>IF(Ugovori_OPULJP[[#This Row],[DATUM ZAVRŠETKA OPERACIJE]]&gt;DATE(2024,3,31),"u provedbi","završen")</f>
        <v>završen</v>
      </c>
      <c r="K17" s="58" t="s">
        <v>99</v>
      </c>
      <c r="L17" s="58" t="s">
        <v>99</v>
      </c>
      <c r="M17" s="60">
        <v>0.91891891591700003</v>
      </c>
      <c r="N17" s="60">
        <v>8.1081084082999993E-2</v>
      </c>
      <c r="O17" s="50">
        <f>Ugovori_OPULJP[[#This Row],[Bespovratna sredstva - Ukupno (EU+Nac) HRK
= Ukupna ugovorena vrijednost bespovratnih sredstava]]*Ugovori_OPULJP[[#This Row],[EU STOPA SUFINANCIRANJA %
EU CO-FINANCING RATE %]]</f>
        <v>822542.28650211298</v>
      </c>
      <c r="P17" s="51">
        <f>Ugovori_OPULJP[[#This Row],[Bespovratna sredstva - EU dio - HRK]]/7.5345</f>
        <v>109170.12230434839</v>
      </c>
      <c r="Q17" s="50">
        <f>Ugovori_OPULJP[[#This Row],[Bespovratna sredstva - Ukupno (EU+Nac) HRK
= Ukupna ugovorena vrijednost bespovratnih sredstava]]*Ugovori_OPULJP[[#This Row],[STOPA NACIONALNOG SUFINANCIRANJA %]]</f>
        <v>72577.263497887121</v>
      </c>
      <c r="R17" s="51">
        <f>Ugovori_OPULJP[[#This Row],[Bespovratna sredstva - Nacionalni dio - HRK]]/7.5345</f>
        <v>9632.6582384879039</v>
      </c>
      <c r="S17" s="52">
        <v>895119.55</v>
      </c>
      <c r="T17" s="53">
        <f>Ugovori_OPULJP[[#This Row],[Bespovratna sredstva - Ukupno (EU+Nac) HRK
= Ukupna ugovorena vrijednost bespovratnih sredstava]]/7.5345</f>
        <v>118802.78054283629</v>
      </c>
      <c r="U17" s="50">
        <v>0</v>
      </c>
      <c r="V17" s="51">
        <f>Ugovori_OPULJP[[#This Row],[Javni doprinos korisnika - HRK]]/7.5345</f>
        <v>0</v>
      </c>
      <c r="W17" s="50">
        <v>0</v>
      </c>
      <c r="X17" s="51">
        <f>Ugovori_OPULJP[[#This Row],[Privatni doprinos korisnika - HRK]]/7.5345</f>
        <v>0</v>
      </c>
      <c r="Y17" s="52">
        <v>895119.55</v>
      </c>
      <c r="Z17" s="53">
        <f>Ugovori_OPULJP[[#This Row],[UKUPNI PRIHVATLJIVI IZDACI
TOTAL ELIGIBLE EXPENDITURE
= Bespovratna sredstva ukupno + doprinos korisnika
= Ukupni prihvatljivi troškovi
= Ukupna ugovorena vrijednost projekta HRK]]/7.5345</f>
        <v>118802.78054283629</v>
      </c>
      <c r="AA17" s="57" t="s">
        <v>38</v>
      </c>
      <c r="AB17" s="57" t="s">
        <v>35</v>
      </c>
      <c r="AC17" s="56" t="s">
        <v>100</v>
      </c>
      <c r="AD17" s="63" t="s">
        <v>69</v>
      </c>
    </row>
    <row r="18" spans="1:30" ht="51" customHeight="1" x14ac:dyDescent="0.2">
      <c r="A18" s="61" t="s">
        <v>101</v>
      </c>
      <c r="B18" s="55" t="s">
        <v>31</v>
      </c>
      <c r="C18" s="56" t="s">
        <v>65</v>
      </c>
      <c r="D18" s="56" t="s">
        <v>75</v>
      </c>
      <c r="E18" s="57" t="s">
        <v>76</v>
      </c>
      <c r="F18" s="62" t="s">
        <v>102</v>
      </c>
      <c r="G18" s="62" t="s">
        <v>103</v>
      </c>
      <c r="H18" s="59">
        <v>44393</v>
      </c>
      <c r="I18" s="59">
        <v>45123</v>
      </c>
      <c r="J18" s="48" t="str">
        <f>IF(Ugovori_OPULJP[[#This Row],[DATUM ZAVRŠETKA OPERACIJE]]&gt;DATE(2024,3,31),"u provedbi","završen")</f>
        <v>završen</v>
      </c>
      <c r="K18" s="58" t="s">
        <v>104</v>
      </c>
      <c r="L18" s="58" t="s">
        <v>104</v>
      </c>
      <c r="M18" s="60">
        <v>0.91891891591700003</v>
      </c>
      <c r="N18" s="60">
        <v>8.1081084082999993E-2</v>
      </c>
      <c r="O18" s="50">
        <f>Ugovori_OPULJP[[#This Row],[Bespovratna sredstva - Ukupno (EU+Nac) HRK
= Ukupna ugovorena vrijednost bespovratnih sredstava]]*Ugovori_OPULJP[[#This Row],[EU STOPA SUFINANCIRANJA %
EU CO-FINANCING RATE %]]</f>
        <v>1237461.8824439533</v>
      </c>
      <c r="P18" s="51">
        <f>Ugovori_OPULJP[[#This Row],[Bespovratna sredstva - EU dio - HRK]]/7.5345</f>
        <v>164239.41634401132</v>
      </c>
      <c r="Q18" s="50">
        <f>Ugovori_OPULJP[[#This Row],[Bespovratna sredstva - Ukupno (EU+Nac) HRK
= Ukupna ugovorena vrijednost bespovratnih sredstava]]*Ugovori_OPULJP[[#This Row],[STOPA NACIONALNOG SUFINANCIRANJA %]]</f>
        <v>109187.81755604671</v>
      </c>
      <c r="R18" s="51">
        <f>Ugovori_OPULJP[[#This Row],[Bespovratna sredstva - Nacionalni dio - HRK]]/7.5345</f>
        <v>14491.71379070233</v>
      </c>
      <c r="S18" s="52">
        <v>1346649.7</v>
      </c>
      <c r="T18" s="53">
        <f>Ugovori_OPULJP[[#This Row],[Bespovratna sredstva - Ukupno (EU+Nac) HRK
= Ukupna ugovorena vrijednost bespovratnih sredstava]]/7.5345</f>
        <v>178731.13013471363</v>
      </c>
      <c r="U18" s="50">
        <v>0</v>
      </c>
      <c r="V18" s="51">
        <f>Ugovori_OPULJP[[#This Row],[Javni doprinos korisnika - HRK]]/7.5345</f>
        <v>0</v>
      </c>
      <c r="W18" s="50">
        <v>0</v>
      </c>
      <c r="X18" s="51">
        <f>Ugovori_OPULJP[[#This Row],[Privatni doprinos korisnika - HRK]]/7.5345</f>
        <v>0</v>
      </c>
      <c r="Y18" s="52">
        <v>1346649.7</v>
      </c>
      <c r="Z18" s="53">
        <f>Ugovori_OPULJP[[#This Row],[UKUPNI PRIHVATLJIVI IZDACI
TOTAL ELIGIBLE EXPENDITURE
= Bespovratna sredstva ukupno + doprinos korisnika
= Ukupni prihvatljivi troškovi
= Ukupna ugovorena vrijednost projekta HRK]]/7.5345</f>
        <v>178731.13013471363</v>
      </c>
      <c r="AA18" s="57" t="s">
        <v>38</v>
      </c>
      <c r="AB18" s="57" t="s">
        <v>35</v>
      </c>
      <c r="AC18" s="56" t="s">
        <v>105</v>
      </c>
      <c r="AD18" s="63" t="s">
        <v>69</v>
      </c>
    </row>
    <row r="19" spans="1:30" ht="51" customHeight="1" x14ac:dyDescent="0.2">
      <c r="A19" s="61" t="s">
        <v>106</v>
      </c>
      <c r="B19" s="55" t="s">
        <v>31</v>
      </c>
      <c r="C19" s="56" t="s">
        <v>65</v>
      </c>
      <c r="D19" s="56" t="s">
        <v>75</v>
      </c>
      <c r="E19" s="57" t="s">
        <v>76</v>
      </c>
      <c r="F19" s="62" t="s">
        <v>107</v>
      </c>
      <c r="G19" s="45" t="s">
        <v>108</v>
      </c>
      <c r="H19" s="59">
        <v>44392</v>
      </c>
      <c r="I19" s="59">
        <v>45122</v>
      </c>
      <c r="J19" s="48" t="str">
        <f>IF(Ugovori_OPULJP[[#This Row],[DATUM ZAVRŠETKA OPERACIJE]]&gt;DATE(2024,3,31),"u provedbi","završen")</f>
        <v>završen</v>
      </c>
      <c r="K19" s="58" t="s">
        <v>109</v>
      </c>
      <c r="L19" s="58" t="s">
        <v>99</v>
      </c>
      <c r="M19" s="60">
        <v>0.91891891591700003</v>
      </c>
      <c r="N19" s="60">
        <v>8.1081084082999993E-2</v>
      </c>
      <c r="O19" s="50">
        <f>Ugovori_OPULJP[[#This Row],[Bespovratna sredstva - Ukupno (EU+Nac) HRK
= Ukupna ugovorena vrijednost bespovratnih sredstava]]*Ugovori_OPULJP[[#This Row],[EU STOPA SUFINANCIRANJA %
EU CO-FINANCING RATE %]]</f>
        <v>1440545.8023210606</v>
      </c>
      <c r="P19" s="51">
        <f>Ugovori_OPULJP[[#This Row],[Bespovratna sredstva - EU dio - HRK]]/7.5345</f>
        <v>191193.2845339519</v>
      </c>
      <c r="Q19" s="50">
        <f>Ugovori_OPULJP[[#This Row],[Bespovratna sredstva - Ukupno (EU+Nac) HRK
= Ukupna ugovorena vrijednost bespovratnih sredstava]]*Ugovori_OPULJP[[#This Row],[STOPA NACIONALNOG SUFINANCIRANJA %]]</f>
        <v>127106.98767893953</v>
      </c>
      <c r="R19" s="51">
        <f>Ugovori_OPULJP[[#This Row],[Bespovratna sredstva - Nacionalni dio - HRK]]/7.5345</f>
        <v>16869.996373872124</v>
      </c>
      <c r="S19" s="52">
        <v>1567652.79</v>
      </c>
      <c r="T19" s="53">
        <f>Ugovori_OPULJP[[#This Row],[Bespovratna sredstva - Ukupno (EU+Nac) HRK
= Ukupna ugovorena vrijednost bespovratnih sredstava]]/7.5345</f>
        <v>208063.280907824</v>
      </c>
      <c r="U19" s="50">
        <v>0</v>
      </c>
      <c r="V19" s="51">
        <f>Ugovori_OPULJP[[#This Row],[Javni doprinos korisnika - HRK]]/7.5345</f>
        <v>0</v>
      </c>
      <c r="W19" s="50">
        <v>0</v>
      </c>
      <c r="X19" s="51">
        <f>Ugovori_OPULJP[[#This Row],[Privatni doprinos korisnika - HRK]]/7.5345</f>
        <v>0</v>
      </c>
      <c r="Y19" s="52">
        <v>1567652.79</v>
      </c>
      <c r="Z19" s="53">
        <f>Ugovori_OPULJP[[#This Row],[UKUPNI PRIHVATLJIVI IZDACI
TOTAL ELIGIBLE EXPENDITURE
= Bespovratna sredstva ukupno + doprinos korisnika
= Ukupni prihvatljivi troškovi
= Ukupna ugovorena vrijednost projekta HRK]]/7.5345</f>
        <v>208063.280907824</v>
      </c>
      <c r="AA19" s="57" t="s">
        <v>38</v>
      </c>
      <c r="AB19" s="57" t="s">
        <v>35</v>
      </c>
      <c r="AC19" s="56" t="s">
        <v>110</v>
      </c>
      <c r="AD19" s="63" t="s">
        <v>69</v>
      </c>
    </row>
    <row r="20" spans="1:30" ht="51" customHeight="1" x14ac:dyDescent="0.2">
      <c r="A20" s="61" t="s">
        <v>111</v>
      </c>
      <c r="B20" s="55" t="s">
        <v>31</v>
      </c>
      <c r="C20" s="56" t="s">
        <v>65</v>
      </c>
      <c r="D20" s="56" t="s">
        <v>75</v>
      </c>
      <c r="E20" s="57" t="s">
        <v>76</v>
      </c>
      <c r="F20" s="62" t="s">
        <v>112</v>
      </c>
      <c r="G20" s="62" t="s">
        <v>113</v>
      </c>
      <c r="H20" s="59">
        <v>44383</v>
      </c>
      <c r="I20" s="59">
        <v>45113</v>
      </c>
      <c r="J20" s="48" t="str">
        <f>IF(Ugovori_OPULJP[[#This Row],[DATUM ZAVRŠETKA OPERACIJE]]&gt;DATE(2024,3,31),"u provedbi","završen")</f>
        <v>završen</v>
      </c>
      <c r="K20" s="58" t="s">
        <v>37</v>
      </c>
      <c r="L20" s="58" t="s">
        <v>37</v>
      </c>
      <c r="M20" s="60">
        <v>0.91891891591700003</v>
      </c>
      <c r="N20" s="60">
        <v>8.1081084082999993E-2</v>
      </c>
      <c r="O20" s="50">
        <f>Ugovori_OPULJP[[#This Row],[Bespovratna sredstva - Ukupno (EU+Nac) HRK
= Ukupna ugovorena vrijednost bespovratnih sredstava]]*Ugovori_OPULJP[[#This Row],[EU STOPA SUFINANCIRANJA %
EU CO-FINANCING RATE %]]</f>
        <v>1837102.6967012666</v>
      </c>
      <c r="P20" s="51">
        <f>Ugovori_OPULJP[[#This Row],[Bespovratna sredstva - EU dio - HRK]]/7.5345</f>
        <v>243825.42925227506</v>
      </c>
      <c r="Q20" s="50">
        <f>Ugovori_OPULJP[[#This Row],[Bespovratna sredstva - Ukupno (EU+Nac) HRK
= Ukupna ugovorena vrijednost bespovratnih sredstava]]*Ugovori_OPULJP[[#This Row],[STOPA NACIONALNOG SUFINANCIRANJA %]]</f>
        <v>162097.30329873358</v>
      </c>
      <c r="R20" s="51">
        <f>Ugovori_OPULJP[[#This Row],[Bespovratna sredstva - Nacionalni dio - HRK]]/7.5345</f>
        <v>21514.009330245346</v>
      </c>
      <c r="S20" s="52">
        <v>1999200</v>
      </c>
      <c r="T20" s="53">
        <f>Ugovori_OPULJP[[#This Row],[Bespovratna sredstva - Ukupno (EU+Nac) HRK
= Ukupna ugovorena vrijednost bespovratnih sredstava]]/7.5345</f>
        <v>265339.43858252041</v>
      </c>
      <c r="U20" s="50">
        <v>0</v>
      </c>
      <c r="V20" s="51">
        <f>Ugovori_OPULJP[[#This Row],[Javni doprinos korisnika - HRK]]/7.5345</f>
        <v>0</v>
      </c>
      <c r="W20" s="50">
        <v>0</v>
      </c>
      <c r="X20" s="51">
        <f>Ugovori_OPULJP[[#This Row],[Privatni doprinos korisnika - HRK]]/7.5345</f>
        <v>0</v>
      </c>
      <c r="Y20" s="52">
        <v>1999200</v>
      </c>
      <c r="Z20" s="53">
        <f>Ugovori_OPULJP[[#This Row],[UKUPNI PRIHVATLJIVI IZDACI
TOTAL ELIGIBLE EXPENDITURE
= Bespovratna sredstva ukupno + doprinos korisnika
= Ukupni prihvatljivi troškovi
= Ukupna ugovorena vrijednost projekta HRK]]/7.5345</f>
        <v>265339.43858252041</v>
      </c>
      <c r="AA20" s="57" t="s">
        <v>38</v>
      </c>
      <c r="AB20" s="57" t="s">
        <v>35</v>
      </c>
      <c r="AC20" s="56" t="s">
        <v>114</v>
      </c>
      <c r="AD20" s="63" t="s">
        <v>69</v>
      </c>
    </row>
    <row r="21" spans="1:30" ht="51" customHeight="1" x14ac:dyDescent="0.2">
      <c r="A21" s="61" t="s">
        <v>115</v>
      </c>
      <c r="B21" s="55" t="s">
        <v>31</v>
      </c>
      <c r="C21" s="56" t="s">
        <v>65</v>
      </c>
      <c r="D21" s="56" t="s">
        <v>75</v>
      </c>
      <c r="E21" s="57" t="s">
        <v>76</v>
      </c>
      <c r="F21" s="62" t="s">
        <v>116</v>
      </c>
      <c r="G21" s="62" t="s">
        <v>117</v>
      </c>
      <c r="H21" s="59">
        <v>44389</v>
      </c>
      <c r="I21" s="59">
        <v>45119</v>
      </c>
      <c r="J21" s="48" t="str">
        <f>IF(Ugovori_OPULJP[[#This Row],[DATUM ZAVRŠETKA OPERACIJE]]&gt;DATE(2024,3,31),"u provedbi","završen")</f>
        <v>završen</v>
      </c>
      <c r="K21" s="58" t="s">
        <v>104</v>
      </c>
      <c r="L21" s="58" t="s">
        <v>104</v>
      </c>
      <c r="M21" s="60">
        <v>0.91891891591700003</v>
      </c>
      <c r="N21" s="60">
        <v>8.1081084082999993E-2</v>
      </c>
      <c r="O21" s="50">
        <f>Ugovori_OPULJP[[#This Row],[Bespovratna sredstva - Ukupno (EU+Nac) HRK
= Ukupna ugovorena vrijednost bespovratnih sredstava]]*Ugovori_OPULJP[[#This Row],[EU STOPA SUFINANCIRANJA %
EU CO-FINANCING RATE %]]</f>
        <v>1086717.7369904576</v>
      </c>
      <c r="P21" s="51">
        <f>Ugovori_OPULJP[[#This Row],[Bespovratna sredstva - EU dio - HRK]]/7.5345</f>
        <v>144232.23000736049</v>
      </c>
      <c r="Q21" s="50">
        <f>Ugovori_OPULJP[[#This Row],[Bespovratna sredstva - Ukupno (EU+Nac) HRK
= Ukupna ugovorena vrijednost bespovratnih sredstava]]*Ugovori_OPULJP[[#This Row],[STOPA NACIONALNOG SUFINANCIRANJA %]]</f>
        <v>95886.863009542576</v>
      </c>
      <c r="R21" s="51">
        <f>Ugovori_OPULJP[[#This Row],[Bespovratna sredstva - Nacionalni dio - HRK]]/7.5345</f>
        <v>12726.373748695012</v>
      </c>
      <c r="S21" s="52">
        <v>1182604.6000000001</v>
      </c>
      <c r="T21" s="53">
        <f>Ugovori_OPULJP[[#This Row],[Bespovratna sredstva - Ukupno (EU+Nac) HRK
= Ukupna ugovorena vrijednost bespovratnih sredstava]]/7.5345</f>
        <v>156958.60375605547</v>
      </c>
      <c r="U21" s="50">
        <v>0</v>
      </c>
      <c r="V21" s="51">
        <f>Ugovori_OPULJP[[#This Row],[Javni doprinos korisnika - HRK]]/7.5345</f>
        <v>0</v>
      </c>
      <c r="W21" s="50">
        <v>0</v>
      </c>
      <c r="X21" s="51">
        <f>Ugovori_OPULJP[[#This Row],[Privatni doprinos korisnika - HRK]]/7.5345</f>
        <v>0</v>
      </c>
      <c r="Y21" s="52">
        <v>1182604.6000000001</v>
      </c>
      <c r="Z21" s="53">
        <f>Ugovori_OPULJP[[#This Row],[UKUPNI PRIHVATLJIVI IZDACI
TOTAL ELIGIBLE EXPENDITURE
= Bespovratna sredstva ukupno + doprinos korisnika
= Ukupni prihvatljivi troškovi
= Ukupna ugovorena vrijednost projekta HRK]]/7.5345</f>
        <v>156958.60375605547</v>
      </c>
      <c r="AA21" s="57" t="s">
        <v>38</v>
      </c>
      <c r="AB21" s="57" t="s">
        <v>35</v>
      </c>
      <c r="AC21" s="56" t="s">
        <v>118</v>
      </c>
      <c r="AD21" s="63" t="s">
        <v>69</v>
      </c>
    </row>
    <row r="22" spans="1:30" ht="51" customHeight="1" x14ac:dyDescent="0.2">
      <c r="A22" s="61" t="s">
        <v>119</v>
      </c>
      <c r="B22" s="55" t="s">
        <v>31</v>
      </c>
      <c r="C22" s="56" t="s">
        <v>65</v>
      </c>
      <c r="D22" s="56" t="s">
        <v>75</v>
      </c>
      <c r="E22" s="57" t="s">
        <v>76</v>
      </c>
      <c r="F22" s="62" t="s">
        <v>120</v>
      </c>
      <c r="G22" s="62" t="s">
        <v>121</v>
      </c>
      <c r="H22" s="59">
        <v>44389</v>
      </c>
      <c r="I22" s="59">
        <v>44938</v>
      </c>
      <c r="J22" s="48" t="str">
        <f>IF(Ugovori_OPULJP[[#This Row],[DATUM ZAVRŠETKA OPERACIJE]]&gt;DATE(2024,3,31),"u provedbi","završen")</f>
        <v>završen</v>
      </c>
      <c r="K22" s="58" t="s">
        <v>109</v>
      </c>
      <c r="L22" s="58" t="s">
        <v>99</v>
      </c>
      <c r="M22" s="60">
        <v>0.91891891591700003</v>
      </c>
      <c r="N22" s="60">
        <v>8.1081084082999993E-2</v>
      </c>
      <c r="O22" s="50">
        <f>Ugovori_OPULJP[[#This Row],[Bespovratna sredstva - Ukupno (EU+Nac) HRK
= Ukupna ugovorena vrijednost bespovratnih sredstava]]*Ugovori_OPULJP[[#This Row],[EU STOPA SUFINANCIRANJA %
EU CO-FINANCING RATE %]]</f>
        <v>1431329.6153241408</v>
      </c>
      <c r="P22" s="51">
        <f>Ugovori_OPULJP[[#This Row],[Bespovratna sredstva - EU dio - HRK]]/7.5345</f>
        <v>189970.08631284634</v>
      </c>
      <c r="Q22" s="50">
        <f>Ugovori_OPULJP[[#This Row],[Bespovratna sredstva - Ukupno (EU+Nac) HRK
= Ukupna ugovorena vrijednost bespovratnih sredstava]]*Ugovori_OPULJP[[#This Row],[STOPA NACIONALNOG SUFINANCIRANJA %]]</f>
        <v>126293.79467585917</v>
      </c>
      <c r="R22" s="51">
        <f>Ugovori_OPULJP[[#This Row],[Bespovratna sredstva - Nacionalni dio - HRK]]/7.5345</f>
        <v>16762.067114720176</v>
      </c>
      <c r="S22" s="52">
        <v>1557623.41</v>
      </c>
      <c r="T22" s="53">
        <f>Ugovori_OPULJP[[#This Row],[Bespovratna sredstva - Ukupno (EU+Nac) HRK
= Ukupna ugovorena vrijednost bespovratnih sredstava]]/7.5345</f>
        <v>206732.15342756652</v>
      </c>
      <c r="U22" s="50">
        <v>0</v>
      </c>
      <c r="V22" s="51">
        <f>Ugovori_OPULJP[[#This Row],[Javni doprinos korisnika - HRK]]/7.5345</f>
        <v>0</v>
      </c>
      <c r="W22" s="50">
        <v>0</v>
      </c>
      <c r="X22" s="51">
        <f>Ugovori_OPULJP[[#This Row],[Privatni doprinos korisnika - HRK]]/7.5345</f>
        <v>0</v>
      </c>
      <c r="Y22" s="52">
        <v>1557623.41</v>
      </c>
      <c r="Z22" s="53">
        <f>Ugovori_OPULJP[[#This Row],[UKUPNI PRIHVATLJIVI IZDACI
TOTAL ELIGIBLE EXPENDITURE
= Bespovratna sredstva ukupno + doprinos korisnika
= Ukupni prihvatljivi troškovi
= Ukupna ugovorena vrijednost projekta HRK]]/7.5345</f>
        <v>206732.15342756652</v>
      </c>
      <c r="AA22" s="57" t="s">
        <v>38</v>
      </c>
      <c r="AB22" s="57" t="s">
        <v>35</v>
      </c>
      <c r="AC22" s="56" t="s">
        <v>122</v>
      </c>
      <c r="AD22" s="63" t="s">
        <v>69</v>
      </c>
    </row>
    <row r="23" spans="1:30" ht="51" customHeight="1" x14ac:dyDescent="0.2">
      <c r="A23" s="61" t="s">
        <v>123</v>
      </c>
      <c r="B23" s="55" t="s">
        <v>31</v>
      </c>
      <c r="C23" s="56" t="s">
        <v>65</v>
      </c>
      <c r="D23" s="56" t="s">
        <v>75</v>
      </c>
      <c r="E23" s="57" t="s">
        <v>76</v>
      </c>
      <c r="F23" s="62" t="s">
        <v>124</v>
      </c>
      <c r="G23" s="62" t="s">
        <v>125</v>
      </c>
      <c r="H23" s="59">
        <v>44383</v>
      </c>
      <c r="I23" s="59">
        <v>45113</v>
      </c>
      <c r="J23" s="48" t="str">
        <f>IF(Ugovori_OPULJP[[#This Row],[DATUM ZAVRŠETKA OPERACIJE]]&gt;DATE(2024,3,31),"u provedbi","završen")</f>
        <v>završen</v>
      </c>
      <c r="K23" s="58" t="s">
        <v>37</v>
      </c>
      <c r="L23" s="58" t="s">
        <v>37</v>
      </c>
      <c r="M23" s="60">
        <v>0.91891891591700003</v>
      </c>
      <c r="N23" s="60">
        <v>8.1081084082999993E-2</v>
      </c>
      <c r="O23" s="50">
        <f>Ugovori_OPULJP[[#This Row],[Bespovratna sredstva - Ukupno (EU+Nac) HRK
= Ukupna ugovorena vrijednost bespovratnih sredstava]]*Ugovori_OPULJP[[#This Row],[EU STOPA SUFINANCIRANJA %
EU CO-FINANCING RATE %]]</f>
        <v>1752351.9261673191</v>
      </c>
      <c r="P23" s="51">
        <f>Ugovori_OPULJP[[#This Row],[Bespovratna sredstva - EU dio - HRK]]/7.5345</f>
        <v>232577.068971706</v>
      </c>
      <c r="Q23" s="50">
        <f>Ugovori_OPULJP[[#This Row],[Bespovratna sredstva - Ukupno (EU+Nac) HRK
= Ukupna ugovorena vrijednost bespovratnih sredstava]]*Ugovori_OPULJP[[#This Row],[STOPA NACIONALNOG SUFINANCIRANJA %]]</f>
        <v>154619.29383268108</v>
      </c>
      <c r="R23" s="51">
        <f>Ugovori_OPULJP[[#This Row],[Bespovratna sredstva - Nacionalni dio - HRK]]/7.5345</f>
        <v>20521.506912559704</v>
      </c>
      <c r="S23" s="52">
        <v>1906971.22</v>
      </c>
      <c r="T23" s="53">
        <f>Ugovori_OPULJP[[#This Row],[Bespovratna sredstva - Ukupno (EU+Nac) HRK
= Ukupna ugovorena vrijednost bespovratnih sredstava]]/7.5345</f>
        <v>253098.57588426568</v>
      </c>
      <c r="U23" s="50">
        <v>0</v>
      </c>
      <c r="V23" s="51">
        <f>Ugovori_OPULJP[[#This Row],[Javni doprinos korisnika - HRK]]/7.5345</f>
        <v>0</v>
      </c>
      <c r="W23" s="50">
        <v>0</v>
      </c>
      <c r="X23" s="51">
        <f>Ugovori_OPULJP[[#This Row],[Privatni doprinos korisnika - HRK]]/7.5345</f>
        <v>0</v>
      </c>
      <c r="Y23" s="52">
        <v>1906971.22</v>
      </c>
      <c r="Z23" s="53">
        <f>Ugovori_OPULJP[[#This Row],[UKUPNI PRIHVATLJIVI IZDACI
TOTAL ELIGIBLE EXPENDITURE
= Bespovratna sredstva ukupno + doprinos korisnika
= Ukupni prihvatljivi troškovi
= Ukupna ugovorena vrijednost projekta HRK]]/7.5345</f>
        <v>253098.57588426568</v>
      </c>
      <c r="AA23" s="57" t="s">
        <v>38</v>
      </c>
      <c r="AB23" s="57" t="s">
        <v>35</v>
      </c>
      <c r="AC23" s="56" t="s">
        <v>126</v>
      </c>
      <c r="AD23" s="63" t="s">
        <v>69</v>
      </c>
    </row>
    <row r="24" spans="1:30" ht="63.75" customHeight="1" x14ac:dyDescent="0.2">
      <c r="A24" s="61" t="s">
        <v>127</v>
      </c>
      <c r="B24" s="55" t="s">
        <v>31</v>
      </c>
      <c r="C24" s="56" t="s">
        <v>65</v>
      </c>
      <c r="D24" s="56" t="s">
        <v>75</v>
      </c>
      <c r="E24" s="57" t="s">
        <v>76</v>
      </c>
      <c r="F24" s="62" t="s">
        <v>128</v>
      </c>
      <c r="G24" s="62" t="s">
        <v>129</v>
      </c>
      <c r="H24" s="59">
        <v>44383</v>
      </c>
      <c r="I24" s="59">
        <v>45113</v>
      </c>
      <c r="J24" s="48" t="str">
        <f>IF(Ugovori_OPULJP[[#This Row],[DATUM ZAVRŠETKA OPERACIJE]]&gt;DATE(2024,3,31),"u provedbi","završen")</f>
        <v>završen</v>
      </c>
      <c r="K24" s="58" t="s">
        <v>130</v>
      </c>
      <c r="L24" s="58" t="s">
        <v>130</v>
      </c>
      <c r="M24" s="60">
        <v>0.91891891591700003</v>
      </c>
      <c r="N24" s="60">
        <v>8.1081084082999993E-2</v>
      </c>
      <c r="O24" s="50">
        <f>Ugovori_OPULJP[[#This Row],[Bespovratna sredstva - Ukupno (EU+Nac) HRK
= Ukupna ugovorena vrijednost bespovratnih sredstava]]*Ugovori_OPULJP[[#This Row],[EU STOPA SUFINANCIRANJA %
EU CO-FINANCING RATE %]]</f>
        <v>1837102.6967012666</v>
      </c>
      <c r="P24" s="51">
        <f>Ugovori_OPULJP[[#This Row],[Bespovratna sredstva - EU dio - HRK]]/7.5345</f>
        <v>243825.42925227506</v>
      </c>
      <c r="Q24" s="50">
        <f>Ugovori_OPULJP[[#This Row],[Bespovratna sredstva - Ukupno (EU+Nac) HRK
= Ukupna ugovorena vrijednost bespovratnih sredstava]]*Ugovori_OPULJP[[#This Row],[STOPA NACIONALNOG SUFINANCIRANJA %]]</f>
        <v>162097.30329873358</v>
      </c>
      <c r="R24" s="51">
        <f>Ugovori_OPULJP[[#This Row],[Bespovratna sredstva - Nacionalni dio - HRK]]/7.5345</f>
        <v>21514.009330245346</v>
      </c>
      <c r="S24" s="52">
        <v>1999200</v>
      </c>
      <c r="T24" s="53">
        <f>Ugovori_OPULJP[[#This Row],[Bespovratna sredstva - Ukupno (EU+Nac) HRK
= Ukupna ugovorena vrijednost bespovratnih sredstava]]/7.5345</f>
        <v>265339.43858252041</v>
      </c>
      <c r="U24" s="50">
        <v>0</v>
      </c>
      <c r="V24" s="51">
        <f>Ugovori_OPULJP[[#This Row],[Javni doprinos korisnika - HRK]]/7.5345</f>
        <v>0</v>
      </c>
      <c r="W24" s="50">
        <v>0</v>
      </c>
      <c r="X24" s="51">
        <f>Ugovori_OPULJP[[#This Row],[Privatni doprinos korisnika - HRK]]/7.5345</f>
        <v>0</v>
      </c>
      <c r="Y24" s="52">
        <v>1999200</v>
      </c>
      <c r="Z24" s="53">
        <f>Ugovori_OPULJP[[#This Row],[UKUPNI PRIHVATLJIVI IZDACI
TOTAL ELIGIBLE EXPENDITURE
= Bespovratna sredstva ukupno + doprinos korisnika
= Ukupni prihvatljivi troškovi
= Ukupna ugovorena vrijednost projekta HRK]]/7.5345</f>
        <v>265339.43858252041</v>
      </c>
      <c r="AA24" s="57" t="s">
        <v>38</v>
      </c>
      <c r="AB24" s="57" t="s">
        <v>35</v>
      </c>
      <c r="AC24" s="56" t="s">
        <v>131</v>
      </c>
      <c r="AD24" s="63" t="s">
        <v>69</v>
      </c>
    </row>
    <row r="25" spans="1:30" ht="51" customHeight="1" x14ac:dyDescent="0.2">
      <c r="A25" s="61" t="s">
        <v>132</v>
      </c>
      <c r="B25" s="55" t="s">
        <v>31</v>
      </c>
      <c r="C25" s="56" t="s">
        <v>65</v>
      </c>
      <c r="D25" s="56" t="s">
        <v>75</v>
      </c>
      <c r="E25" s="57" t="s">
        <v>76</v>
      </c>
      <c r="F25" s="62" t="s">
        <v>133</v>
      </c>
      <c r="G25" s="62" t="s">
        <v>134</v>
      </c>
      <c r="H25" s="59">
        <v>44383</v>
      </c>
      <c r="I25" s="59">
        <v>45113</v>
      </c>
      <c r="J25" s="48" t="str">
        <f>IF(Ugovori_OPULJP[[#This Row],[DATUM ZAVRŠETKA OPERACIJE]]&gt;DATE(2024,3,31),"u provedbi","završen")</f>
        <v>završen</v>
      </c>
      <c r="K25" s="58" t="s">
        <v>99</v>
      </c>
      <c r="L25" s="58" t="s">
        <v>99</v>
      </c>
      <c r="M25" s="60">
        <v>0.91891891591700003</v>
      </c>
      <c r="N25" s="60">
        <v>8.1081084082999993E-2</v>
      </c>
      <c r="O25" s="50">
        <f>Ugovori_OPULJP[[#This Row],[Bespovratna sredstva - Ukupno (EU+Nac) HRK
= Ukupna ugovorena vrijednost bespovratnih sredstava]]*Ugovori_OPULJP[[#This Row],[EU STOPA SUFINANCIRANJA %
EU CO-FINANCING RATE %]]</f>
        <v>1168912.323208431</v>
      </c>
      <c r="P25" s="51">
        <f>Ugovori_OPULJP[[#This Row],[Bespovratna sredstva - EU dio - HRK]]/7.5345</f>
        <v>155141.32632668802</v>
      </c>
      <c r="Q25" s="50">
        <f>Ugovori_OPULJP[[#This Row],[Bespovratna sredstva - Ukupno (EU+Nac) HRK
= Ukupna ugovorena vrijednost bespovratnih sredstava]]*Ugovori_OPULJP[[#This Row],[STOPA NACIONALNOG SUFINANCIRANJA %]]</f>
        <v>103139.32679156888</v>
      </c>
      <c r="R25" s="51">
        <f>Ugovori_OPULJP[[#This Row],[Bespovratna sredstva - Nacionalni dio - HRK]]/7.5345</f>
        <v>13688.941109770903</v>
      </c>
      <c r="S25" s="52">
        <v>1272051.6499999999</v>
      </c>
      <c r="T25" s="53">
        <f>Ugovori_OPULJP[[#This Row],[Bespovratna sredstva - Ukupno (EU+Nac) HRK
= Ukupna ugovorena vrijednost bespovratnih sredstava]]/7.5345</f>
        <v>168830.26743645893</v>
      </c>
      <c r="U25" s="50">
        <v>0</v>
      </c>
      <c r="V25" s="51">
        <f>Ugovori_OPULJP[[#This Row],[Javni doprinos korisnika - HRK]]/7.5345</f>
        <v>0</v>
      </c>
      <c r="W25" s="50">
        <v>0</v>
      </c>
      <c r="X25" s="51">
        <f>Ugovori_OPULJP[[#This Row],[Privatni doprinos korisnika - HRK]]/7.5345</f>
        <v>0</v>
      </c>
      <c r="Y25" s="52">
        <v>1272051.6499999999</v>
      </c>
      <c r="Z25" s="53">
        <f>Ugovori_OPULJP[[#This Row],[UKUPNI PRIHVATLJIVI IZDACI
TOTAL ELIGIBLE EXPENDITURE
= Bespovratna sredstva ukupno + doprinos korisnika
= Ukupni prihvatljivi troškovi
= Ukupna ugovorena vrijednost projekta HRK]]/7.5345</f>
        <v>168830.26743645893</v>
      </c>
      <c r="AA25" s="57" t="s">
        <v>38</v>
      </c>
      <c r="AB25" s="57" t="s">
        <v>35</v>
      </c>
      <c r="AC25" s="56" t="s">
        <v>136</v>
      </c>
      <c r="AD25" s="63" t="s">
        <v>69</v>
      </c>
    </row>
    <row r="26" spans="1:30" ht="51" customHeight="1" x14ac:dyDescent="0.2">
      <c r="A26" s="61" t="s">
        <v>137</v>
      </c>
      <c r="B26" s="55" t="s">
        <v>31</v>
      </c>
      <c r="C26" s="56" t="s">
        <v>65</v>
      </c>
      <c r="D26" s="56" t="s">
        <v>75</v>
      </c>
      <c r="E26" s="57" t="s">
        <v>76</v>
      </c>
      <c r="F26" s="62" t="s">
        <v>138</v>
      </c>
      <c r="G26" s="62" t="s">
        <v>139</v>
      </c>
      <c r="H26" s="59">
        <v>44383</v>
      </c>
      <c r="I26" s="59">
        <v>45113</v>
      </c>
      <c r="J26" s="48" t="str">
        <f>IF(Ugovori_OPULJP[[#This Row],[DATUM ZAVRŠETKA OPERACIJE]]&gt;DATE(2024,3,31),"u provedbi","završen")</f>
        <v>završen</v>
      </c>
      <c r="K26" s="58" t="s">
        <v>140</v>
      </c>
      <c r="L26" s="58" t="s">
        <v>37</v>
      </c>
      <c r="M26" s="60">
        <v>0.91891891591700003</v>
      </c>
      <c r="N26" s="60">
        <v>8.1081084082999993E-2</v>
      </c>
      <c r="O26" s="50">
        <f>Ugovori_OPULJP[[#This Row],[Bespovratna sredstva - Ukupno (EU+Nac) HRK
= Ukupna ugovorena vrijednost bespovratnih sredstava]]*Ugovori_OPULJP[[#This Row],[EU STOPA SUFINANCIRANJA %
EU CO-FINANCING RATE %]]</f>
        <v>1062392.3727455989</v>
      </c>
      <c r="P26" s="51">
        <f>Ugovori_OPULJP[[#This Row],[Bespovratna sredstva - EU dio - HRK]]/7.5345</f>
        <v>141003.6993490741</v>
      </c>
      <c r="Q26" s="50">
        <f>Ugovori_OPULJP[[#This Row],[Bespovratna sredstva - Ukupno (EU+Nac) HRK
= Ukupna ugovorena vrijednost bespovratnih sredstava]]*Ugovori_OPULJP[[#This Row],[STOPA NACIONALNOG SUFINANCIRANJA %]]</f>
        <v>93740.507254400931</v>
      </c>
      <c r="R26" s="51">
        <f>Ugovori_OPULJP[[#This Row],[Bespovratna sredstva - Nacionalni dio - HRK]]/7.5345</f>
        <v>12441.503385015718</v>
      </c>
      <c r="S26" s="52">
        <v>1156132.8799999999</v>
      </c>
      <c r="T26" s="53">
        <f>Ugovori_OPULJP[[#This Row],[Bespovratna sredstva - Ukupno (EU+Nac) HRK
= Ukupna ugovorena vrijednost bespovratnih sredstava]]/7.5345</f>
        <v>153445.20273408983</v>
      </c>
      <c r="U26" s="50">
        <v>0</v>
      </c>
      <c r="V26" s="51">
        <f>Ugovori_OPULJP[[#This Row],[Javni doprinos korisnika - HRK]]/7.5345</f>
        <v>0</v>
      </c>
      <c r="W26" s="50">
        <v>0</v>
      </c>
      <c r="X26" s="51">
        <f>Ugovori_OPULJP[[#This Row],[Privatni doprinos korisnika - HRK]]/7.5345</f>
        <v>0</v>
      </c>
      <c r="Y26" s="52">
        <v>1156132.8799999999</v>
      </c>
      <c r="Z26" s="53">
        <f>Ugovori_OPULJP[[#This Row],[UKUPNI PRIHVATLJIVI IZDACI
TOTAL ELIGIBLE EXPENDITURE
= Bespovratna sredstva ukupno + doprinos korisnika
= Ukupni prihvatljivi troškovi
= Ukupna ugovorena vrijednost projekta HRK]]/7.5345</f>
        <v>153445.20273408983</v>
      </c>
      <c r="AA26" s="57" t="s">
        <v>38</v>
      </c>
      <c r="AB26" s="57" t="s">
        <v>35</v>
      </c>
      <c r="AC26" s="56" t="s">
        <v>141</v>
      </c>
      <c r="AD26" s="63" t="s">
        <v>69</v>
      </c>
    </row>
    <row r="27" spans="1:30" ht="51" customHeight="1" x14ac:dyDescent="0.2">
      <c r="A27" s="61" t="s">
        <v>142</v>
      </c>
      <c r="B27" s="55" t="s">
        <v>31</v>
      </c>
      <c r="C27" s="56" t="s">
        <v>65</v>
      </c>
      <c r="D27" s="56" t="s">
        <v>75</v>
      </c>
      <c r="E27" s="57" t="s">
        <v>76</v>
      </c>
      <c r="F27" s="62" t="s">
        <v>143</v>
      </c>
      <c r="G27" s="62" t="s">
        <v>144</v>
      </c>
      <c r="H27" s="59">
        <v>44384</v>
      </c>
      <c r="I27" s="59">
        <v>45114</v>
      </c>
      <c r="J27" s="48" t="str">
        <f>IF(Ugovori_OPULJP[[#This Row],[DATUM ZAVRŠETKA OPERACIJE]]&gt;DATE(2024,3,31),"u provedbi","završen")</f>
        <v>završen</v>
      </c>
      <c r="K27" s="58" t="s">
        <v>37</v>
      </c>
      <c r="L27" s="58" t="s">
        <v>37</v>
      </c>
      <c r="M27" s="60">
        <v>0.91891891591700003</v>
      </c>
      <c r="N27" s="60">
        <v>8.1081084082999993E-2</v>
      </c>
      <c r="O27" s="50">
        <f>Ugovori_OPULJP[[#This Row],[Bespovratna sredstva - Ukupno (EU+Nac) HRK
= Ukupna ugovorena vrijednost bespovratnih sredstava]]*Ugovori_OPULJP[[#This Row],[EU STOPA SUFINANCIRANJA %
EU CO-FINANCING RATE %]]</f>
        <v>1823335.5178273222</v>
      </c>
      <c r="P27" s="51">
        <f>Ugovori_OPULJP[[#This Row],[Bespovratna sredstva - EU dio - HRK]]/7.5345</f>
        <v>241998.21060817866</v>
      </c>
      <c r="Q27" s="50">
        <f>Ugovori_OPULJP[[#This Row],[Bespovratna sredstva - Ukupno (EU+Nac) HRK
= Ukupna ugovorena vrijednost bespovratnih sredstava]]*Ugovori_OPULJP[[#This Row],[STOPA NACIONALNOG SUFINANCIRANJA %]]</f>
        <v>160882.55217267797</v>
      </c>
      <c r="R27" s="51">
        <f>Ugovori_OPULJP[[#This Row],[Bespovratna sredstva - Nacionalni dio - HRK]]/7.5345</f>
        <v>21352.784149270417</v>
      </c>
      <c r="S27" s="52">
        <v>1984218.07</v>
      </c>
      <c r="T27" s="53">
        <f>Ugovori_OPULJP[[#This Row],[Bespovratna sredstva - Ukupno (EU+Nac) HRK
= Ukupna ugovorena vrijednost bespovratnih sredstava]]/7.5345</f>
        <v>263350.99475744908</v>
      </c>
      <c r="U27" s="50">
        <v>0</v>
      </c>
      <c r="V27" s="51">
        <f>Ugovori_OPULJP[[#This Row],[Javni doprinos korisnika - HRK]]/7.5345</f>
        <v>0</v>
      </c>
      <c r="W27" s="50">
        <v>0</v>
      </c>
      <c r="X27" s="51">
        <f>Ugovori_OPULJP[[#This Row],[Privatni doprinos korisnika - HRK]]/7.5345</f>
        <v>0</v>
      </c>
      <c r="Y27" s="52">
        <v>1984218.07</v>
      </c>
      <c r="Z27" s="53">
        <f>Ugovori_OPULJP[[#This Row],[UKUPNI PRIHVATLJIVI IZDACI
TOTAL ELIGIBLE EXPENDITURE
= Bespovratna sredstva ukupno + doprinos korisnika
= Ukupni prihvatljivi troškovi
= Ukupna ugovorena vrijednost projekta HRK]]/7.5345</f>
        <v>263350.99475744908</v>
      </c>
      <c r="AA27" s="57" t="s">
        <v>38</v>
      </c>
      <c r="AB27" s="57" t="s">
        <v>35</v>
      </c>
      <c r="AC27" s="56" t="s">
        <v>145</v>
      </c>
      <c r="AD27" s="63" t="s">
        <v>69</v>
      </c>
    </row>
    <row r="28" spans="1:30" ht="63.75" customHeight="1" x14ac:dyDescent="0.2">
      <c r="A28" s="61" t="s">
        <v>146</v>
      </c>
      <c r="B28" s="55" t="s">
        <v>31</v>
      </c>
      <c r="C28" s="56" t="s">
        <v>65</v>
      </c>
      <c r="D28" s="56" t="s">
        <v>75</v>
      </c>
      <c r="E28" s="57" t="s">
        <v>76</v>
      </c>
      <c r="F28" s="62" t="s">
        <v>147</v>
      </c>
      <c r="G28" s="62" t="s">
        <v>148</v>
      </c>
      <c r="H28" s="59">
        <v>44383</v>
      </c>
      <c r="I28" s="59">
        <v>45113</v>
      </c>
      <c r="J28" s="48" t="str">
        <f>IF(Ugovori_OPULJP[[#This Row],[DATUM ZAVRŠETKA OPERACIJE]]&gt;DATE(2024,3,31),"u provedbi","završen")</f>
        <v>završen</v>
      </c>
      <c r="K28" s="58" t="s">
        <v>149</v>
      </c>
      <c r="L28" s="58" t="s">
        <v>130</v>
      </c>
      <c r="M28" s="60">
        <v>0.91891891591700003</v>
      </c>
      <c r="N28" s="60">
        <v>8.1081084082999993E-2</v>
      </c>
      <c r="O28" s="50">
        <f>Ugovori_OPULJP[[#This Row],[Bespovratna sredstva - Ukupno (EU+Nac) HRK
= Ukupna ugovorena vrijednost bespovratnih sredstava]]*Ugovori_OPULJP[[#This Row],[EU STOPA SUFINANCIRANJA %
EU CO-FINANCING RATE %]]</f>
        <v>1714705.0311551685</v>
      </c>
      <c r="P28" s="51">
        <f>Ugovori_OPULJP[[#This Row],[Bespovratna sredstva - EU dio - HRK]]/7.5345</f>
        <v>227580.46733760281</v>
      </c>
      <c r="Q28" s="50">
        <f>Ugovori_OPULJP[[#This Row],[Bespovratna sredstva - Ukupno (EU+Nac) HRK
= Ukupna ugovorena vrijednost bespovratnih sredstava]]*Ugovori_OPULJP[[#This Row],[STOPA NACIONALNOG SUFINANCIRANJA %]]</f>
        <v>151297.50884483155</v>
      </c>
      <c r="R28" s="51">
        <f>Ugovori_OPULJP[[#This Row],[Bespovratna sredstva - Nacionalni dio - HRK]]/7.5345</f>
        <v>20080.630280022768</v>
      </c>
      <c r="S28" s="52">
        <v>1866002.54</v>
      </c>
      <c r="T28" s="53">
        <f>Ugovori_OPULJP[[#This Row],[Bespovratna sredstva - Ukupno (EU+Nac) HRK
= Ukupna ugovorena vrijednost bespovratnih sredstava]]/7.5345</f>
        <v>247661.09761762558</v>
      </c>
      <c r="U28" s="50">
        <v>0</v>
      </c>
      <c r="V28" s="51">
        <f>Ugovori_OPULJP[[#This Row],[Javni doprinos korisnika - HRK]]/7.5345</f>
        <v>0</v>
      </c>
      <c r="W28" s="50">
        <v>0</v>
      </c>
      <c r="X28" s="51">
        <f>Ugovori_OPULJP[[#This Row],[Privatni doprinos korisnika - HRK]]/7.5345</f>
        <v>0</v>
      </c>
      <c r="Y28" s="52">
        <v>1866002.54</v>
      </c>
      <c r="Z28" s="53">
        <f>Ugovori_OPULJP[[#This Row],[UKUPNI PRIHVATLJIVI IZDACI
TOTAL ELIGIBLE EXPENDITURE
= Bespovratna sredstva ukupno + doprinos korisnika
= Ukupni prihvatljivi troškovi
= Ukupna ugovorena vrijednost projekta HRK]]/7.5345</f>
        <v>247661.09761762558</v>
      </c>
      <c r="AA28" s="57" t="s">
        <v>38</v>
      </c>
      <c r="AB28" s="57" t="s">
        <v>35</v>
      </c>
      <c r="AC28" s="56" t="s">
        <v>150</v>
      </c>
      <c r="AD28" s="63" t="s">
        <v>69</v>
      </c>
    </row>
    <row r="29" spans="1:30" ht="51" customHeight="1" x14ac:dyDescent="0.2">
      <c r="A29" s="61" t="s">
        <v>151</v>
      </c>
      <c r="B29" s="55" t="s">
        <v>31</v>
      </c>
      <c r="C29" s="56" t="s">
        <v>65</v>
      </c>
      <c r="D29" s="56" t="s">
        <v>75</v>
      </c>
      <c r="E29" s="57" t="s">
        <v>76</v>
      </c>
      <c r="F29" s="62" t="s">
        <v>152</v>
      </c>
      <c r="G29" s="62" t="s">
        <v>153</v>
      </c>
      <c r="H29" s="59">
        <v>44383</v>
      </c>
      <c r="I29" s="59">
        <v>45113</v>
      </c>
      <c r="J29" s="48" t="str">
        <f>IF(Ugovori_OPULJP[[#This Row],[DATUM ZAVRŠETKA OPERACIJE]]&gt;DATE(2024,3,31),"u provedbi","završen")</f>
        <v>završen</v>
      </c>
      <c r="K29" s="58" t="s">
        <v>154</v>
      </c>
      <c r="L29" s="46" t="s">
        <v>155</v>
      </c>
      <c r="M29" s="60">
        <v>0.91891891591700003</v>
      </c>
      <c r="N29" s="60">
        <v>8.1081084082999993E-2</v>
      </c>
      <c r="O29" s="50">
        <f>Ugovori_OPULJP[[#This Row],[Bespovratna sredstva - Ukupno (EU+Nac) HRK
= Ukupna ugovorena vrijednost bespovratnih sredstava]]*Ugovori_OPULJP[[#This Row],[EU STOPA SUFINANCIRANJA %
EU CO-FINANCING RATE %]]</f>
        <v>1250693.2488872157</v>
      </c>
      <c r="P29" s="51">
        <f>Ugovori_OPULJP[[#This Row],[Bespovratna sredstva - EU dio - HRK]]/7.5345</f>
        <v>165995.52045752414</v>
      </c>
      <c r="Q29" s="50">
        <f>Ugovori_OPULJP[[#This Row],[Bespovratna sredstva - Ukupno (EU+Nac) HRK
= Ukupna ugovorena vrijednost bespovratnih sredstava]]*Ugovori_OPULJP[[#This Row],[STOPA NACIONALNOG SUFINANCIRANJA %]]</f>
        <v>110355.29111278438</v>
      </c>
      <c r="R29" s="51">
        <f>Ugovori_OPULJP[[#This Row],[Bespovratna sredstva - Nacionalni dio - HRK]]/7.5345</f>
        <v>14646.664159902366</v>
      </c>
      <c r="S29" s="52">
        <v>1361048.54</v>
      </c>
      <c r="T29" s="53">
        <f>Ugovori_OPULJP[[#This Row],[Bespovratna sredstva - Ukupno (EU+Nac) HRK
= Ukupna ugovorena vrijednost bespovratnih sredstava]]/7.5345</f>
        <v>180642.18461742651</v>
      </c>
      <c r="U29" s="50">
        <v>0</v>
      </c>
      <c r="V29" s="51">
        <f>Ugovori_OPULJP[[#This Row],[Javni doprinos korisnika - HRK]]/7.5345</f>
        <v>0</v>
      </c>
      <c r="W29" s="50">
        <v>0</v>
      </c>
      <c r="X29" s="51">
        <f>Ugovori_OPULJP[[#This Row],[Privatni doprinos korisnika - HRK]]/7.5345</f>
        <v>0</v>
      </c>
      <c r="Y29" s="52">
        <v>1361048.54</v>
      </c>
      <c r="Z29" s="53">
        <f>Ugovori_OPULJP[[#This Row],[UKUPNI PRIHVATLJIVI IZDACI
TOTAL ELIGIBLE EXPENDITURE
= Bespovratna sredstva ukupno + doprinos korisnika
= Ukupni prihvatljivi troškovi
= Ukupna ugovorena vrijednost projekta HRK]]/7.5345</f>
        <v>180642.18461742651</v>
      </c>
      <c r="AA29" s="57" t="s">
        <v>38</v>
      </c>
      <c r="AB29" s="57" t="s">
        <v>35</v>
      </c>
      <c r="AC29" s="56" t="s">
        <v>156</v>
      </c>
      <c r="AD29" s="63" t="s">
        <v>69</v>
      </c>
    </row>
    <row r="30" spans="1:30" ht="51" customHeight="1" x14ac:dyDescent="0.2">
      <c r="A30" s="61" t="s">
        <v>157</v>
      </c>
      <c r="B30" s="55" t="s">
        <v>31</v>
      </c>
      <c r="C30" s="56" t="s">
        <v>65</v>
      </c>
      <c r="D30" s="56" t="s">
        <v>75</v>
      </c>
      <c r="E30" s="57" t="s">
        <v>76</v>
      </c>
      <c r="F30" s="62" t="s">
        <v>158</v>
      </c>
      <c r="G30" s="62" t="s">
        <v>159</v>
      </c>
      <c r="H30" s="59">
        <v>44383</v>
      </c>
      <c r="I30" s="59">
        <v>45113</v>
      </c>
      <c r="J30" s="48" t="str">
        <f>IF(Ugovori_OPULJP[[#This Row],[DATUM ZAVRŠETKA OPERACIJE]]&gt;DATE(2024,3,31),"u provedbi","završen")</f>
        <v>završen</v>
      </c>
      <c r="K30" s="58" t="s">
        <v>160</v>
      </c>
      <c r="L30" s="58" t="s">
        <v>37</v>
      </c>
      <c r="M30" s="60">
        <v>0.91891891591700003</v>
      </c>
      <c r="N30" s="60">
        <v>8.1081084082999993E-2</v>
      </c>
      <c r="O30" s="50">
        <f>Ugovori_OPULJP[[#This Row],[Bespovratna sredstva - Ukupno (EU+Nac) HRK
= Ukupna ugovorena vrijednost bespovratnih sredstava]]*Ugovori_OPULJP[[#This Row],[EU STOPA SUFINANCIRANJA %
EU CO-FINANCING RATE %]]</f>
        <v>1543783.7787405602</v>
      </c>
      <c r="P30" s="51">
        <f>Ugovori_OPULJP[[#This Row],[Bespovratna sredstva - EU dio - HRK]]/7.5345</f>
        <v>204895.3186993908</v>
      </c>
      <c r="Q30" s="50">
        <f>Ugovori_OPULJP[[#This Row],[Bespovratna sredstva - Ukupno (EU+Nac) HRK
= Ukupna ugovorena vrijednost bespovratnih sredstava]]*Ugovori_OPULJP[[#This Row],[STOPA NACIONALNOG SUFINANCIRANJA %]]</f>
        <v>136216.22125943998</v>
      </c>
      <c r="R30" s="51">
        <f>Ugovori_OPULJP[[#This Row],[Bespovratna sredstva - Nacionalni dio - HRK]]/7.5345</f>
        <v>18078.999437180963</v>
      </c>
      <c r="S30" s="52">
        <v>1680000</v>
      </c>
      <c r="T30" s="53">
        <f>Ugovori_OPULJP[[#This Row],[Bespovratna sredstva - Ukupno (EU+Nac) HRK
= Ukupna ugovorena vrijednost bespovratnih sredstava]]/7.5345</f>
        <v>222974.31813657176</v>
      </c>
      <c r="U30" s="50">
        <v>0</v>
      </c>
      <c r="V30" s="51">
        <f>Ugovori_OPULJP[[#This Row],[Javni doprinos korisnika - HRK]]/7.5345</f>
        <v>0</v>
      </c>
      <c r="W30" s="50">
        <v>0</v>
      </c>
      <c r="X30" s="51">
        <f>Ugovori_OPULJP[[#This Row],[Privatni doprinos korisnika - HRK]]/7.5345</f>
        <v>0</v>
      </c>
      <c r="Y30" s="52">
        <v>1680000</v>
      </c>
      <c r="Z30" s="53">
        <f>Ugovori_OPULJP[[#This Row],[UKUPNI PRIHVATLJIVI IZDACI
TOTAL ELIGIBLE EXPENDITURE
= Bespovratna sredstva ukupno + doprinos korisnika
= Ukupni prihvatljivi troškovi
= Ukupna ugovorena vrijednost projekta HRK]]/7.5345</f>
        <v>222974.31813657176</v>
      </c>
      <c r="AA30" s="57" t="s">
        <v>38</v>
      </c>
      <c r="AB30" s="57" t="s">
        <v>35</v>
      </c>
      <c r="AC30" s="56" t="s">
        <v>161</v>
      </c>
      <c r="AD30" s="63" t="s">
        <v>69</v>
      </c>
    </row>
    <row r="31" spans="1:30" ht="51" customHeight="1" x14ac:dyDescent="0.2">
      <c r="A31" s="61" t="s">
        <v>162</v>
      </c>
      <c r="B31" s="55" t="s">
        <v>31</v>
      </c>
      <c r="C31" s="56" t="s">
        <v>65</v>
      </c>
      <c r="D31" s="56" t="s">
        <v>75</v>
      </c>
      <c r="E31" s="57" t="s">
        <v>76</v>
      </c>
      <c r="F31" s="62" t="s">
        <v>163</v>
      </c>
      <c r="G31" s="62" t="s">
        <v>164</v>
      </c>
      <c r="H31" s="59">
        <v>44386</v>
      </c>
      <c r="I31" s="59">
        <v>45116</v>
      </c>
      <c r="J31" s="48" t="str">
        <f>IF(Ugovori_OPULJP[[#This Row],[DATUM ZAVRŠETKA OPERACIJE]]&gt;DATE(2024,3,31),"u provedbi","završen")</f>
        <v>završen</v>
      </c>
      <c r="K31" s="58" t="s">
        <v>37</v>
      </c>
      <c r="L31" s="58" t="s">
        <v>37</v>
      </c>
      <c r="M31" s="60">
        <v>0.91891891591700003</v>
      </c>
      <c r="N31" s="60">
        <v>8.1081084082999993E-2</v>
      </c>
      <c r="O31" s="50">
        <f>Ugovori_OPULJP[[#This Row],[Bespovratna sredstva - Ukupno (EU+Nac) HRK
= Ukupna ugovorena vrijednost bespovratnih sredstava]]*Ugovori_OPULJP[[#This Row],[EU STOPA SUFINANCIRANJA %
EU CO-FINANCING RATE %]]</f>
        <v>1355833.249624826</v>
      </c>
      <c r="P31" s="51">
        <f>Ugovori_OPULJP[[#This Row],[Bespovratna sredstva - EU dio - HRK]]/7.5345</f>
        <v>179949.99663213565</v>
      </c>
      <c r="Q31" s="50">
        <f>Ugovori_OPULJP[[#This Row],[Bespovratna sredstva - Ukupno (EU+Nac) HRK
= Ukupna ugovorena vrijednost bespovratnih sredstava]]*Ugovori_OPULJP[[#This Row],[STOPA NACIONALNOG SUFINANCIRANJA %]]</f>
        <v>119632.35037517405</v>
      </c>
      <c r="R31" s="51">
        <f>Ugovori_OPULJP[[#This Row],[Bespovratna sredstva - Nacionalni dio - HRK]]/7.5345</f>
        <v>15877.941519035641</v>
      </c>
      <c r="S31" s="52">
        <v>1475465.6</v>
      </c>
      <c r="T31" s="53">
        <f>Ugovori_OPULJP[[#This Row],[Bespovratna sredstva - Ukupno (EU+Nac) HRK
= Ukupna ugovorena vrijednost bespovratnih sredstava]]/7.5345</f>
        <v>195827.93815117129</v>
      </c>
      <c r="U31" s="50">
        <v>0</v>
      </c>
      <c r="V31" s="51">
        <f>Ugovori_OPULJP[[#This Row],[Javni doprinos korisnika - HRK]]/7.5345</f>
        <v>0</v>
      </c>
      <c r="W31" s="50">
        <v>0</v>
      </c>
      <c r="X31" s="51">
        <f>Ugovori_OPULJP[[#This Row],[Privatni doprinos korisnika - HRK]]/7.5345</f>
        <v>0</v>
      </c>
      <c r="Y31" s="52">
        <v>1475465.6</v>
      </c>
      <c r="Z31" s="53">
        <f>Ugovori_OPULJP[[#This Row],[UKUPNI PRIHVATLJIVI IZDACI
TOTAL ELIGIBLE EXPENDITURE
= Bespovratna sredstva ukupno + doprinos korisnika
= Ukupni prihvatljivi troškovi
= Ukupna ugovorena vrijednost projekta HRK]]/7.5345</f>
        <v>195827.93815117129</v>
      </c>
      <c r="AA31" s="57" t="s">
        <v>38</v>
      </c>
      <c r="AB31" s="57" t="s">
        <v>35</v>
      </c>
      <c r="AC31" s="56" t="s">
        <v>165</v>
      </c>
      <c r="AD31" s="63" t="s">
        <v>69</v>
      </c>
    </row>
    <row r="32" spans="1:30" ht="51" customHeight="1" x14ac:dyDescent="0.2">
      <c r="A32" s="61" t="s">
        <v>166</v>
      </c>
      <c r="B32" s="55" t="s">
        <v>31</v>
      </c>
      <c r="C32" s="56" t="s">
        <v>65</v>
      </c>
      <c r="D32" s="56" t="s">
        <v>75</v>
      </c>
      <c r="E32" s="57" t="s">
        <v>76</v>
      </c>
      <c r="F32" s="62" t="s">
        <v>167</v>
      </c>
      <c r="G32" s="45" t="s">
        <v>168</v>
      </c>
      <c r="H32" s="59">
        <v>44383</v>
      </c>
      <c r="I32" s="59">
        <v>45113</v>
      </c>
      <c r="J32" s="48" t="str">
        <f>IF(Ugovori_OPULJP[[#This Row],[DATUM ZAVRŠETKA OPERACIJE]]&gt;DATE(2024,3,31),"u provedbi","završen")</f>
        <v>završen</v>
      </c>
      <c r="K32" s="58" t="s">
        <v>37</v>
      </c>
      <c r="L32" s="58" t="s">
        <v>37</v>
      </c>
      <c r="M32" s="60">
        <v>0.91891891591700003</v>
      </c>
      <c r="N32" s="60">
        <v>8.1081084082999993E-2</v>
      </c>
      <c r="O32" s="50">
        <f>Ugovori_OPULJP[[#This Row],[Bespovratna sredstva - Ukupno (EU+Nac) HRK
= Ukupna ugovorena vrijednost bespovratnih sredstava]]*Ugovori_OPULJP[[#This Row],[EU STOPA SUFINANCIRANJA %
EU CO-FINANCING RATE %]]</f>
        <v>1089422.4829275676</v>
      </c>
      <c r="P32" s="51">
        <f>Ugovori_OPULJP[[#This Row],[Bespovratna sredstva - EU dio - HRK]]/7.5345</f>
        <v>144591.21148418175</v>
      </c>
      <c r="Q32" s="50">
        <f>Ugovori_OPULJP[[#This Row],[Bespovratna sredstva - Ukupno (EU+Nac) HRK
= Ukupna ugovorena vrijednost bespovratnih sredstava]]*Ugovori_OPULJP[[#This Row],[STOPA NACIONALNOG SUFINANCIRANJA %]]</f>
        <v>96125.517072432471</v>
      </c>
      <c r="R32" s="51">
        <f>Ugovori_OPULJP[[#This Row],[Bespovratna sredstva - Nacionalni dio - HRK]]/7.5345</f>
        <v>12758.04858616132</v>
      </c>
      <c r="S32" s="52">
        <v>1185548</v>
      </c>
      <c r="T32" s="53">
        <f>Ugovori_OPULJP[[#This Row],[Bespovratna sredstva - Ukupno (EU+Nac) HRK
= Ukupna ugovorena vrijednost bespovratnih sredstava]]/7.5345</f>
        <v>157349.26007034307</v>
      </c>
      <c r="U32" s="50">
        <v>0</v>
      </c>
      <c r="V32" s="51">
        <f>Ugovori_OPULJP[[#This Row],[Javni doprinos korisnika - HRK]]/7.5345</f>
        <v>0</v>
      </c>
      <c r="W32" s="50">
        <v>0</v>
      </c>
      <c r="X32" s="51">
        <f>Ugovori_OPULJP[[#This Row],[Privatni doprinos korisnika - HRK]]/7.5345</f>
        <v>0</v>
      </c>
      <c r="Y32" s="52">
        <v>1185548</v>
      </c>
      <c r="Z32" s="53">
        <f>Ugovori_OPULJP[[#This Row],[UKUPNI PRIHVATLJIVI IZDACI
TOTAL ELIGIBLE EXPENDITURE
= Bespovratna sredstva ukupno + doprinos korisnika
= Ukupni prihvatljivi troškovi
= Ukupna ugovorena vrijednost projekta HRK]]/7.5345</f>
        <v>157349.26007034307</v>
      </c>
      <c r="AA32" s="57" t="s">
        <v>38</v>
      </c>
      <c r="AB32" s="57" t="s">
        <v>35</v>
      </c>
      <c r="AC32" s="56" t="s">
        <v>169</v>
      </c>
      <c r="AD32" s="63" t="s">
        <v>69</v>
      </c>
    </row>
    <row r="33" spans="1:30" ht="51" customHeight="1" x14ac:dyDescent="0.2">
      <c r="A33" s="61" t="s">
        <v>170</v>
      </c>
      <c r="B33" s="55" t="s">
        <v>31</v>
      </c>
      <c r="C33" s="56" t="s">
        <v>65</v>
      </c>
      <c r="D33" s="56" t="s">
        <v>75</v>
      </c>
      <c r="E33" s="57" t="s">
        <v>76</v>
      </c>
      <c r="F33" s="62" t="s">
        <v>171</v>
      </c>
      <c r="G33" s="45" t="s">
        <v>172</v>
      </c>
      <c r="H33" s="59">
        <v>44383</v>
      </c>
      <c r="I33" s="59">
        <v>45113</v>
      </c>
      <c r="J33" s="48" t="str">
        <f>IF(Ugovori_OPULJP[[#This Row],[DATUM ZAVRŠETKA OPERACIJE]]&gt;DATE(2024,3,31),"u provedbi","završen")</f>
        <v>završen</v>
      </c>
      <c r="K33" s="58" t="s">
        <v>173</v>
      </c>
      <c r="L33" s="58" t="s">
        <v>173</v>
      </c>
      <c r="M33" s="60">
        <v>0.91891891591700003</v>
      </c>
      <c r="N33" s="60">
        <v>8.1081084082999993E-2</v>
      </c>
      <c r="O33" s="50">
        <f>Ugovori_OPULJP[[#This Row],[Bespovratna sredstva - Ukupno (EU+Nac) HRK
= Ukupna ugovorena vrijednost bespovratnih sredstava]]*Ugovori_OPULJP[[#This Row],[EU STOPA SUFINANCIRANJA %
EU CO-FINANCING RATE %]]</f>
        <v>1819512.5118938652</v>
      </c>
      <c r="P33" s="51">
        <f>Ugovori_OPULJP[[#This Row],[Bespovratna sredstva - EU dio - HRK]]/7.5345</f>
        <v>241490.81052410445</v>
      </c>
      <c r="Q33" s="50">
        <f>Ugovori_OPULJP[[#This Row],[Bespovratna sredstva - Ukupno (EU+Nac) HRK
= Ukupna ugovorena vrijednost bespovratnih sredstava]]*Ugovori_OPULJP[[#This Row],[STOPA NACIONALNOG SUFINANCIRANJA %]]</f>
        <v>160545.22810613495</v>
      </c>
      <c r="R33" s="51">
        <f>Ugovori_OPULJP[[#This Row],[Bespovratna sredstva - Nacionalni dio - HRK]]/7.5345</f>
        <v>21308.013551812986</v>
      </c>
      <c r="S33" s="52">
        <v>1980057.74</v>
      </c>
      <c r="T33" s="53">
        <f>Ugovori_OPULJP[[#This Row],[Bespovratna sredstva - Ukupno (EU+Nac) HRK
= Ukupna ugovorena vrijednost bespovratnih sredstava]]/7.5345</f>
        <v>262798.82407591742</v>
      </c>
      <c r="U33" s="50">
        <v>0</v>
      </c>
      <c r="V33" s="51">
        <f>Ugovori_OPULJP[[#This Row],[Javni doprinos korisnika - HRK]]/7.5345</f>
        <v>0</v>
      </c>
      <c r="W33" s="50">
        <v>0</v>
      </c>
      <c r="X33" s="51">
        <f>Ugovori_OPULJP[[#This Row],[Privatni doprinos korisnika - HRK]]/7.5345</f>
        <v>0</v>
      </c>
      <c r="Y33" s="52">
        <v>1980057.74</v>
      </c>
      <c r="Z33" s="53">
        <f>Ugovori_OPULJP[[#This Row],[UKUPNI PRIHVATLJIVI IZDACI
TOTAL ELIGIBLE EXPENDITURE
= Bespovratna sredstva ukupno + doprinos korisnika
= Ukupni prihvatljivi troškovi
= Ukupna ugovorena vrijednost projekta HRK]]/7.5345</f>
        <v>262798.82407591742</v>
      </c>
      <c r="AA33" s="57" t="s">
        <v>38</v>
      </c>
      <c r="AB33" s="57" t="s">
        <v>35</v>
      </c>
      <c r="AC33" s="56" t="s">
        <v>174</v>
      </c>
      <c r="AD33" s="63" t="s">
        <v>69</v>
      </c>
    </row>
    <row r="34" spans="1:30" ht="51" customHeight="1" x14ac:dyDescent="0.2">
      <c r="A34" s="61" t="s">
        <v>175</v>
      </c>
      <c r="B34" s="55" t="s">
        <v>31</v>
      </c>
      <c r="C34" s="56" t="s">
        <v>65</v>
      </c>
      <c r="D34" s="56" t="s">
        <v>75</v>
      </c>
      <c r="E34" s="57" t="s">
        <v>76</v>
      </c>
      <c r="F34" s="62" t="s">
        <v>176</v>
      </c>
      <c r="G34" s="62" t="s">
        <v>177</v>
      </c>
      <c r="H34" s="59">
        <v>44383</v>
      </c>
      <c r="I34" s="59">
        <v>45113</v>
      </c>
      <c r="J34" s="48" t="str">
        <f>IF(Ugovori_OPULJP[[#This Row],[DATUM ZAVRŠETKA OPERACIJE]]&gt;DATE(2024,3,31),"u provedbi","završen")</f>
        <v>završen</v>
      </c>
      <c r="K34" s="58" t="s">
        <v>37</v>
      </c>
      <c r="L34" s="58" t="s">
        <v>37</v>
      </c>
      <c r="M34" s="60">
        <v>0.91891891591700003</v>
      </c>
      <c r="N34" s="60">
        <v>8.1081084082999993E-2</v>
      </c>
      <c r="O34" s="50">
        <f>Ugovori_OPULJP[[#This Row],[Bespovratna sredstva - Ukupno (EU+Nac) HRK
= Ukupna ugovorena vrijednost bespovratnih sredstava]]*Ugovori_OPULJP[[#This Row],[EU STOPA SUFINANCIRANJA %
EU CO-FINANCING RATE %]]</f>
        <v>1810657.4692200902</v>
      </c>
      <c r="P34" s="51">
        <f>Ugovori_OPULJP[[#This Row],[Bespovratna sredstva - EU dio - HRK]]/7.5345</f>
        <v>240315.5443918097</v>
      </c>
      <c r="Q34" s="50">
        <f>Ugovori_OPULJP[[#This Row],[Bespovratna sredstva - Ukupno (EU+Nac) HRK
= Ukupna ugovorena vrijednost bespovratnih sredstava]]*Ugovori_OPULJP[[#This Row],[STOPA NACIONALNOG SUFINANCIRANJA %]]</f>
        <v>159763.90077991004</v>
      </c>
      <c r="R34" s="51">
        <f>Ugovori_OPULJP[[#This Row],[Bespovratna sredstva - Nacionalni dio - HRK]]/7.5345</f>
        <v>21204.313594785326</v>
      </c>
      <c r="S34" s="52">
        <v>1970421.37</v>
      </c>
      <c r="T34" s="53">
        <f>Ugovori_OPULJP[[#This Row],[Bespovratna sredstva - Ukupno (EU+Nac) HRK
= Ukupna ugovorena vrijednost bespovratnih sredstava]]/7.5345</f>
        <v>261519.85798659499</v>
      </c>
      <c r="U34" s="50">
        <v>0</v>
      </c>
      <c r="V34" s="51">
        <f>Ugovori_OPULJP[[#This Row],[Javni doprinos korisnika - HRK]]/7.5345</f>
        <v>0</v>
      </c>
      <c r="W34" s="50">
        <v>0</v>
      </c>
      <c r="X34" s="51">
        <f>Ugovori_OPULJP[[#This Row],[Privatni doprinos korisnika - HRK]]/7.5345</f>
        <v>0</v>
      </c>
      <c r="Y34" s="52">
        <v>1970421.37</v>
      </c>
      <c r="Z34" s="53">
        <f>Ugovori_OPULJP[[#This Row],[UKUPNI PRIHVATLJIVI IZDACI
TOTAL ELIGIBLE EXPENDITURE
= Bespovratna sredstva ukupno + doprinos korisnika
= Ukupni prihvatljivi troškovi
= Ukupna ugovorena vrijednost projekta HRK]]/7.5345</f>
        <v>261519.85798659499</v>
      </c>
      <c r="AA34" s="57" t="s">
        <v>38</v>
      </c>
      <c r="AB34" s="57" t="s">
        <v>35</v>
      </c>
      <c r="AC34" s="56" t="s">
        <v>178</v>
      </c>
      <c r="AD34" s="63" t="s">
        <v>69</v>
      </c>
    </row>
    <row r="35" spans="1:30" ht="51" customHeight="1" x14ac:dyDescent="0.2">
      <c r="A35" s="61" t="s">
        <v>179</v>
      </c>
      <c r="B35" s="55" t="s">
        <v>31</v>
      </c>
      <c r="C35" s="56" t="s">
        <v>65</v>
      </c>
      <c r="D35" s="56" t="s">
        <v>75</v>
      </c>
      <c r="E35" s="57" t="s">
        <v>76</v>
      </c>
      <c r="F35" s="62" t="s">
        <v>180</v>
      </c>
      <c r="G35" s="62" t="s">
        <v>181</v>
      </c>
      <c r="H35" s="59">
        <v>44383</v>
      </c>
      <c r="I35" s="59">
        <v>45113</v>
      </c>
      <c r="J35" s="48" t="str">
        <f>IF(Ugovori_OPULJP[[#This Row],[DATUM ZAVRŠETKA OPERACIJE]]&gt;DATE(2024,3,31),"u provedbi","završen")</f>
        <v>završen</v>
      </c>
      <c r="K35" s="58" t="s">
        <v>154</v>
      </c>
      <c r="L35" s="58" t="s">
        <v>37</v>
      </c>
      <c r="M35" s="60">
        <v>0.91891891591700003</v>
      </c>
      <c r="N35" s="60">
        <v>8.1081084082999993E-2</v>
      </c>
      <c r="O35" s="50">
        <f>Ugovori_OPULJP[[#This Row],[Bespovratna sredstva - Ukupno (EU+Nac) HRK
= Ukupna ugovorena vrijednost bespovratnih sredstava]]*Ugovori_OPULJP[[#This Row],[EU STOPA SUFINANCIRANJA %
EU CO-FINANCING RATE %]]</f>
        <v>1761457.291542979</v>
      </c>
      <c r="P35" s="51">
        <f>Ugovori_OPULJP[[#This Row],[Bespovratna sredstva - EU dio - HRK]]/7.5345</f>
        <v>233785.55863600489</v>
      </c>
      <c r="Q35" s="50">
        <f>Ugovori_OPULJP[[#This Row],[Bespovratna sredstva - Ukupno (EU+Nac) HRK
= Ukupna ugovorena vrijednost bespovratnih sredstava]]*Ugovori_OPULJP[[#This Row],[STOPA NACIONALNOG SUFINANCIRANJA %]]</f>
        <v>155422.70845702101</v>
      </c>
      <c r="R35" s="51">
        <f>Ugovori_OPULJP[[#This Row],[Bespovratna sredstva - Nacionalni dio - HRK]]/7.5345</f>
        <v>20628.138357823478</v>
      </c>
      <c r="S35" s="52">
        <v>1916880</v>
      </c>
      <c r="T35" s="53">
        <f>Ugovori_OPULJP[[#This Row],[Bespovratna sredstva - Ukupno (EU+Nac) HRK
= Ukupna ugovorena vrijednost bespovratnih sredstava]]/7.5345</f>
        <v>254413.69699382837</v>
      </c>
      <c r="U35" s="50">
        <v>0</v>
      </c>
      <c r="V35" s="51">
        <f>Ugovori_OPULJP[[#This Row],[Javni doprinos korisnika - HRK]]/7.5345</f>
        <v>0</v>
      </c>
      <c r="W35" s="50">
        <v>0</v>
      </c>
      <c r="X35" s="51">
        <f>Ugovori_OPULJP[[#This Row],[Privatni doprinos korisnika - HRK]]/7.5345</f>
        <v>0</v>
      </c>
      <c r="Y35" s="52">
        <v>1916880</v>
      </c>
      <c r="Z35" s="53">
        <f>Ugovori_OPULJP[[#This Row],[UKUPNI PRIHVATLJIVI IZDACI
TOTAL ELIGIBLE EXPENDITURE
= Bespovratna sredstva ukupno + doprinos korisnika
= Ukupni prihvatljivi troškovi
= Ukupna ugovorena vrijednost projekta HRK]]/7.5345</f>
        <v>254413.69699382837</v>
      </c>
      <c r="AA35" s="57" t="s">
        <v>38</v>
      </c>
      <c r="AB35" s="57" t="s">
        <v>35</v>
      </c>
      <c r="AC35" s="56" t="s">
        <v>182</v>
      </c>
      <c r="AD35" s="63" t="s">
        <v>69</v>
      </c>
    </row>
    <row r="36" spans="1:30" ht="51" customHeight="1" x14ac:dyDescent="0.2">
      <c r="A36" s="61" t="s">
        <v>183</v>
      </c>
      <c r="B36" s="55" t="s">
        <v>31</v>
      </c>
      <c r="C36" s="56" t="s">
        <v>65</v>
      </c>
      <c r="D36" s="56" t="s">
        <v>75</v>
      </c>
      <c r="E36" s="57" t="s">
        <v>76</v>
      </c>
      <c r="F36" s="62" t="s">
        <v>184</v>
      </c>
      <c r="G36" s="62" t="s">
        <v>185</v>
      </c>
      <c r="H36" s="59">
        <v>44383</v>
      </c>
      <c r="I36" s="59">
        <v>45113</v>
      </c>
      <c r="J36" s="48" t="str">
        <f>IF(Ugovori_OPULJP[[#This Row],[DATUM ZAVRŠETKA OPERACIJE]]&gt;DATE(2024,3,31),"u provedbi","završen")</f>
        <v>završen</v>
      </c>
      <c r="K36" s="58" t="s">
        <v>186</v>
      </c>
      <c r="L36" s="58" t="s">
        <v>186</v>
      </c>
      <c r="M36" s="60">
        <v>0.91891891591700003</v>
      </c>
      <c r="N36" s="60">
        <v>8.1081084082999993E-2</v>
      </c>
      <c r="O36" s="50">
        <f>Ugovori_OPULJP[[#This Row],[Bespovratna sredstva - Ukupno (EU+Nac) HRK
= Ukupna ugovorena vrijednost bespovratnih sredstava]]*Ugovori_OPULJP[[#This Row],[EU STOPA SUFINANCIRANJA %
EU CO-FINANCING RATE %]]</f>
        <v>1265902.6985672594</v>
      </c>
      <c r="P36" s="51">
        <f>Ugovori_OPULJP[[#This Row],[Bespovratna sredstva - EU dio - HRK]]/7.5345</f>
        <v>168014.16133350047</v>
      </c>
      <c r="Q36" s="50">
        <f>Ugovori_OPULJP[[#This Row],[Bespovratna sredstva - Ukupno (EU+Nac) HRK
= Ukupna ugovorena vrijednost bespovratnih sredstava]]*Ugovori_OPULJP[[#This Row],[STOPA NACIONALNOG SUFINANCIRANJA %]]</f>
        <v>111697.30143274079</v>
      </c>
      <c r="R36" s="51">
        <f>Ugovori_OPULJP[[#This Row],[Bespovratna sredstva - Nacionalni dio - HRK]]/7.5345</f>
        <v>14824.77953848839</v>
      </c>
      <c r="S36" s="52">
        <v>1377600</v>
      </c>
      <c r="T36" s="53">
        <f>Ugovori_OPULJP[[#This Row],[Bespovratna sredstva - Ukupno (EU+Nac) HRK
= Ukupna ugovorena vrijednost bespovratnih sredstava]]/7.5345</f>
        <v>182838.94087198883</v>
      </c>
      <c r="U36" s="50">
        <v>0</v>
      </c>
      <c r="V36" s="51">
        <f>Ugovori_OPULJP[[#This Row],[Javni doprinos korisnika - HRK]]/7.5345</f>
        <v>0</v>
      </c>
      <c r="W36" s="50">
        <v>0</v>
      </c>
      <c r="X36" s="51">
        <f>Ugovori_OPULJP[[#This Row],[Privatni doprinos korisnika - HRK]]/7.5345</f>
        <v>0</v>
      </c>
      <c r="Y36" s="52">
        <v>1377600</v>
      </c>
      <c r="Z36" s="53">
        <f>Ugovori_OPULJP[[#This Row],[UKUPNI PRIHVATLJIVI IZDACI
TOTAL ELIGIBLE EXPENDITURE
= Bespovratna sredstva ukupno + doprinos korisnika
= Ukupni prihvatljivi troškovi
= Ukupna ugovorena vrijednost projekta HRK]]/7.5345</f>
        <v>182838.94087198883</v>
      </c>
      <c r="AA36" s="57" t="s">
        <v>38</v>
      </c>
      <c r="AB36" s="57" t="s">
        <v>35</v>
      </c>
      <c r="AC36" s="56" t="s">
        <v>187</v>
      </c>
      <c r="AD36" s="63" t="s">
        <v>69</v>
      </c>
    </row>
    <row r="37" spans="1:30" ht="63.75" customHeight="1" x14ac:dyDescent="0.2">
      <c r="A37" s="61" t="s">
        <v>188</v>
      </c>
      <c r="B37" s="55" t="s">
        <v>31</v>
      </c>
      <c r="C37" s="56" t="s">
        <v>65</v>
      </c>
      <c r="D37" s="56" t="s">
        <v>75</v>
      </c>
      <c r="E37" s="57" t="s">
        <v>76</v>
      </c>
      <c r="F37" s="62" t="s">
        <v>189</v>
      </c>
      <c r="G37" s="62" t="s">
        <v>190</v>
      </c>
      <c r="H37" s="59">
        <v>44383</v>
      </c>
      <c r="I37" s="59">
        <v>45113</v>
      </c>
      <c r="J37" s="48" t="str">
        <f>IF(Ugovori_OPULJP[[#This Row],[DATUM ZAVRŠETKA OPERACIJE]]&gt;DATE(2024,3,31),"u provedbi","završen")</f>
        <v>završen</v>
      </c>
      <c r="K37" s="58" t="s">
        <v>84</v>
      </c>
      <c r="L37" s="58" t="s">
        <v>84</v>
      </c>
      <c r="M37" s="60">
        <v>0.91891891591700003</v>
      </c>
      <c r="N37" s="60">
        <v>8.1081084082999993E-2</v>
      </c>
      <c r="O37" s="50">
        <f>Ugovori_OPULJP[[#This Row],[Bespovratna sredstva - Ukupno (EU+Nac) HRK
= Ukupna ugovorena vrijednost bespovratnih sredstava]]*Ugovori_OPULJP[[#This Row],[EU STOPA SUFINANCIRANJA %
EU CO-FINANCING RATE %]]</f>
        <v>1204151.3474176368</v>
      </c>
      <c r="P37" s="51">
        <f>Ugovori_OPULJP[[#This Row],[Bespovratna sredstva - EU dio - HRK]]/7.5345</f>
        <v>159818.3485855248</v>
      </c>
      <c r="Q37" s="50">
        <f>Ugovori_OPULJP[[#This Row],[Bespovratna sredstva - Ukupno (EU+Nac) HRK
= Ukupna ugovorena vrijednost bespovratnih sredstava]]*Ugovori_OPULJP[[#This Row],[STOPA NACIONALNOG SUFINANCIRANJA %]]</f>
        <v>106248.6525823632</v>
      </c>
      <c r="R37" s="51">
        <f>Ugovori_OPULJP[[#This Row],[Bespovratna sredstva - Nacionalni dio - HRK]]/7.5345</f>
        <v>14101.619561001153</v>
      </c>
      <c r="S37" s="52">
        <v>1310400</v>
      </c>
      <c r="T37" s="53">
        <f>Ugovori_OPULJP[[#This Row],[Bespovratna sredstva - Ukupno (EU+Nac) HRK
= Ukupna ugovorena vrijednost bespovratnih sredstava]]/7.5345</f>
        <v>173919.96814652596</v>
      </c>
      <c r="U37" s="50">
        <v>0</v>
      </c>
      <c r="V37" s="51">
        <f>Ugovori_OPULJP[[#This Row],[Javni doprinos korisnika - HRK]]/7.5345</f>
        <v>0</v>
      </c>
      <c r="W37" s="50">
        <v>0</v>
      </c>
      <c r="X37" s="51">
        <f>Ugovori_OPULJP[[#This Row],[Privatni doprinos korisnika - HRK]]/7.5345</f>
        <v>0</v>
      </c>
      <c r="Y37" s="52">
        <v>1310400</v>
      </c>
      <c r="Z37" s="53">
        <f>Ugovori_OPULJP[[#This Row],[UKUPNI PRIHVATLJIVI IZDACI
TOTAL ELIGIBLE EXPENDITURE
= Bespovratna sredstva ukupno + doprinos korisnika
= Ukupni prihvatljivi troškovi
= Ukupna ugovorena vrijednost projekta HRK]]/7.5345</f>
        <v>173919.96814652596</v>
      </c>
      <c r="AA37" s="57" t="s">
        <v>38</v>
      </c>
      <c r="AB37" s="57" t="s">
        <v>35</v>
      </c>
      <c r="AC37" s="56" t="s">
        <v>191</v>
      </c>
      <c r="AD37" s="63" t="s">
        <v>69</v>
      </c>
    </row>
    <row r="38" spans="1:30" ht="51" customHeight="1" x14ac:dyDescent="0.2">
      <c r="A38" s="61" t="s">
        <v>192</v>
      </c>
      <c r="B38" s="55" t="s">
        <v>31</v>
      </c>
      <c r="C38" s="56" t="s">
        <v>65</v>
      </c>
      <c r="D38" s="56" t="s">
        <v>75</v>
      </c>
      <c r="E38" s="57" t="s">
        <v>76</v>
      </c>
      <c r="F38" s="62" t="s">
        <v>193</v>
      </c>
      <c r="G38" s="62" t="s">
        <v>194</v>
      </c>
      <c r="H38" s="59">
        <v>44393</v>
      </c>
      <c r="I38" s="59">
        <v>45123</v>
      </c>
      <c r="J38" s="48" t="str">
        <f>IF(Ugovori_OPULJP[[#This Row],[DATUM ZAVRŠETKA OPERACIJE]]&gt;DATE(2024,3,31),"u provedbi","završen")</f>
        <v>završen</v>
      </c>
      <c r="K38" s="58" t="s">
        <v>195</v>
      </c>
      <c r="L38" s="46" t="s">
        <v>84</v>
      </c>
      <c r="M38" s="60">
        <v>0.91891891591700003</v>
      </c>
      <c r="N38" s="60">
        <v>8.1081084082999993E-2</v>
      </c>
      <c r="O38" s="50">
        <f>Ugovori_OPULJP[[#This Row],[Bespovratna sredstva - Ukupno (EU+Nac) HRK
= Ukupna ugovorena vrijednost bespovratnih sredstava]]*Ugovori_OPULJP[[#This Row],[EU STOPA SUFINANCIRANJA %
EU CO-FINANCING RATE %]]</f>
        <v>1835867.6696782741</v>
      </c>
      <c r="P38" s="51">
        <f>Ugovori_OPULJP[[#This Row],[Bespovratna sredstva - EU dio - HRK]]/7.5345</f>
        <v>243661.51299731556</v>
      </c>
      <c r="Q38" s="50">
        <f>Ugovori_OPULJP[[#This Row],[Bespovratna sredstva - Ukupno (EU+Nac) HRK
= Ukupna ugovorena vrijednost bespovratnih sredstava]]*Ugovori_OPULJP[[#This Row],[STOPA NACIONALNOG SUFINANCIRANJA %]]</f>
        <v>161988.33032172604</v>
      </c>
      <c r="R38" s="51">
        <f>Ugovori_OPULJP[[#This Row],[Bespovratna sredstva - Nacionalni dio - HRK]]/7.5345</f>
        <v>21499.546130695606</v>
      </c>
      <c r="S38" s="52">
        <v>1997856</v>
      </c>
      <c r="T38" s="53">
        <f>Ugovori_OPULJP[[#This Row],[Bespovratna sredstva - Ukupno (EU+Nac) HRK
= Ukupna ugovorena vrijednost bespovratnih sredstava]]/7.5345</f>
        <v>265161.05912801111</v>
      </c>
      <c r="U38" s="50">
        <v>0</v>
      </c>
      <c r="V38" s="51">
        <f>Ugovori_OPULJP[[#This Row],[Javni doprinos korisnika - HRK]]/7.5345</f>
        <v>0</v>
      </c>
      <c r="W38" s="50">
        <v>0</v>
      </c>
      <c r="X38" s="51">
        <f>Ugovori_OPULJP[[#This Row],[Privatni doprinos korisnika - HRK]]/7.5345</f>
        <v>0</v>
      </c>
      <c r="Y38" s="52">
        <v>1997856</v>
      </c>
      <c r="Z38" s="53">
        <f>Ugovori_OPULJP[[#This Row],[UKUPNI PRIHVATLJIVI IZDACI
TOTAL ELIGIBLE EXPENDITURE
= Bespovratna sredstva ukupno + doprinos korisnika
= Ukupni prihvatljivi troškovi
= Ukupna ugovorena vrijednost projekta HRK]]/7.5345</f>
        <v>265161.05912801111</v>
      </c>
      <c r="AA38" s="57" t="s">
        <v>38</v>
      </c>
      <c r="AB38" s="57" t="s">
        <v>35</v>
      </c>
      <c r="AC38" s="56" t="s">
        <v>196</v>
      </c>
      <c r="AD38" s="63" t="s">
        <v>69</v>
      </c>
    </row>
    <row r="39" spans="1:30" ht="51" customHeight="1" x14ac:dyDescent="0.2">
      <c r="A39" s="61" t="s">
        <v>197</v>
      </c>
      <c r="B39" s="55" t="s">
        <v>31</v>
      </c>
      <c r="C39" s="56" t="s">
        <v>65</v>
      </c>
      <c r="D39" s="56" t="s">
        <v>75</v>
      </c>
      <c r="E39" s="57" t="s">
        <v>76</v>
      </c>
      <c r="F39" s="62" t="s">
        <v>198</v>
      </c>
      <c r="G39" s="64" t="s">
        <v>199</v>
      </c>
      <c r="H39" s="59">
        <v>44383</v>
      </c>
      <c r="I39" s="59">
        <v>45113</v>
      </c>
      <c r="J39" s="48" t="str">
        <f>IF(Ugovori_OPULJP[[#This Row],[DATUM ZAVRŠETKA OPERACIJE]]&gt;DATE(2024,3,31),"u provedbi","završen")</f>
        <v>završen</v>
      </c>
      <c r="K39" s="58" t="s">
        <v>200</v>
      </c>
      <c r="L39" s="58" t="s">
        <v>200</v>
      </c>
      <c r="M39" s="60">
        <v>0.91891891591700003</v>
      </c>
      <c r="N39" s="60">
        <v>8.1081084082999993E-2</v>
      </c>
      <c r="O39" s="50">
        <f>Ugovori_OPULJP[[#This Row],[Bespovratna sredstva - Ukupno (EU+Nac) HRK
= Ukupna ugovorena vrijednost bespovratnih sredstava]]*Ugovori_OPULJP[[#This Row],[EU STOPA SUFINANCIRANJA %
EU CO-FINANCING RATE %]]</f>
        <v>1747091.6575358545</v>
      </c>
      <c r="P39" s="51">
        <f>Ugovori_OPULJP[[#This Row],[Bespovratna sredstva - EU dio - HRK]]/7.5345</f>
        <v>231878.91134592268</v>
      </c>
      <c r="Q39" s="50">
        <f>Ugovori_OPULJP[[#This Row],[Bespovratna sredstva - Ukupno (EU+Nac) HRK
= Ukupna ugovorena vrijednost bespovratnih sredstava]]*Ugovori_OPULJP[[#This Row],[STOPA NACIONALNOG SUFINANCIRANJA %]]</f>
        <v>154155.1524641455</v>
      </c>
      <c r="R39" s="51">
        <f>Ugovori_OPULJP[[#This Row],[Bespovratna sredstva - Nacionalni dio - HRK]]/7.5345</f>
        <v>20459.904766626252</v>
      </c>
      <c r="S39" s="52">
        <v>1901246.81</v>
      </c>
      <c r="T39" s="53">
        <f>Ugovori_OPULJP[[#This Row],[Bespovratna sredstva - Ukupno (EU+Nac) HRK
= Ukupna ugovorena vrijednost bespovratnih sredstava]]/7.5345</f>
        <v>252338.81611254893</v>
      </c>
      <c r="U39" s="50">
        <v>0</v>
      </c>
      <c r="V39" s="51">
        <f>Ugovori_OPULJP[[#This Row],[Javni doprinos korisnika - HRK]]/7.5345</f>
        <v>0</v>
      </c>
      <c r="W39" s="50">
        <v>79835.73</v>
      </c>
      <c r="X39" s="51">
        <f>Ugovori_OPULJP[[#This Row],[Privatni doprinos korisnika - HRK]]/7.5345</f>
        <v>10596.022297431813</v>
      </c>
      <c r="Y39" s="52">
        <v>1981082.54</v>
      </c>
      <c r="Z39" s="53">
        <f>Ugovori_OPULJP[[#This Row],[UKUPNI PRIHVATLJIVI IZDACI
TOTAL ELIGIBLE EXPENDITURE
= Bespovratna sredstva ukupno + doprinos korisnika
= Ukupni prihvatljivi troškovi
= Ukupna ugovorena vrijednost projekta HRK]]/7.5345</f>
        <v>262934.83840998076</v>
      </c>
      <c r="AA39" s="57" t="s">
        <v>38</v>
      </c>
      <c r="AB39" s="57" t="s">
        <v>35</v>
      </c>
      <c r="AC39" s="56" t="s">
        <v>201</v>
      </c>
      <c r="AD39" s="63" t="s">
        <v>69</v>
      </c>
    </row>
    <row r="40" spans="1:30" ht="49.5" customHeight="1" x14ac:dyDescent="0.2">
      <c r="A40" s="61" t="s">
        <v>202</v>
      </c>
      <c r="B40" s="55" t="s">
        <v>31</v>
      </c>
      <c r="C40" s="56" t="s">
        <v>65</v>
      </c>
      <c r="D40" s="56" t="s">
        <v>75</v>
      </c>
      <c r="E40" s="57" t="s">
        <v>76</v>
      </c>
      <c r="F40" s="62" t="s">
        <v>203</v>
      </c>
      <c r="G40" s="62" t="s">
        <v>204</v>
      </c>
      <c r="H40" s="59">
        <v>44383</v>
      </c>
      <c r="I40" s="59">
        <v>45113</v>
      </c>
      <c r="J40" s="48" t="str">
        <f>IF(Ugovori_OPULJP[[#This Row],[DATUM ZAVRŠETKA OPERACIJE]]&gt;DATE(2024,3,31),"u provedbi","završen")</f>
        <v>završen</v>
      </c>
      <c r="K40" s="58" t="s">
        <v>205</v>
      </c>
      <c r="L40" s="58" t="s">
        <v>37</v>
      </c>
      <c r="M40" s="60">
        <v>0.91891891591700003</v>
      </c>
      <c r="N40" s="60">
        <v>8.1081084082999993E-2</v>
      </c>
      <c r="O40" s="50">
        <f>Ugovori_OPULJP[[#This Row],[Bespovratna sredstva - Ukupno (EU+Nac) HRK
= Ukupna ugovorena vrijednost bespovratnih sredstava]]*Ugovori_OPULJP[[#This Row],[EU STOPA SUFINANCIRANJA %
EU CO-FINANCING RATE %]]</f>
        <v>1067118.4554328627</v>
      </c>
      <c r="P40" s="51">
        <f>Ugovori_OPULJP[[#This Row],[Bespovratna sredstva - EU dio - HRK]]/7.5345</f>
        <v>141630.95831612751</v>
      </c>
      <c r="Q40" s="50">
        <f>Ugovori_OPULJP[[#This Row],[Bespovratna sredstva - Ukupno (EU+Nac) HRK
= Ukupna ugovorena vrijednost bespovratnih sredstava]]*Ugovori_OPULJP[[#This Row],[STOPA NACIONALNOG SUFINANCIRANJA %]]</f>
        <v>94157.514567137376</v>
      </c>
      <c r="R40" s="51">
        <f>Ugovori_OPULJP[[#This Row],[Bespovratna sredstva - Nacionalni dio - HRK]]/7.5345</f>
        <v>12496.849766691535</v>
      </c>
      <c r="S40" s="52">
        <v>1161275.97</v>
      </c>
      <c r="T40" s="53">
        <f>Ugovori_OPULJP[[#This Row],[Bespovratna sredstva - Ukupno (EU+Nac) HRK
= Ukupna ugovorena vrijednost bespovratnih sredstava]]/7.5345</f>
        <v>154127.80808281901</v>
      </c>
      <c r="U40" s="50">
        <v>0</v>
      </c>
      <c r="V40" s="51">
        <f>Ugovori_OPULJP[[#This Row],[Javni doprinos korisnika - HRK]]/7.5345</f>
        <v>0</v>
      </c>
      <c r="W40" s="50">
        <v>0</v>
      </c>
      <c r="X40" s="51">
        <f>Ugovori_OPULJP[[#This Row],[Privatni doprinos korisnika - HRK]]/7.5345</f>
        <v>0</v>
      </c>
      <c r="Y40" s="52">
        <v>1161275.97</v>
      </c>
      <c r="Z40" s="53">
        <f>Ugovori_OPULJP[[#This Row],[UKUPNI PRIHVATLJIVI IZDACI
TOTAL ELIGIBLE EXPENDITURE
= Bespovratna sredstva ukupno + doprinos korisnika
= Ukupni prihvatljivi troškovi
= Ukupna ugovorena vrijednost projekta HRK]]/7.5345</f>
        <v>154127.80808281901</v>
      </c>
      <c r="AA40" s="57" t="s">
        <v>38</v>
      </c>
      <c r="AB40" s="57" t="s">
        <v>35</v>
      </c>
      <c r="AC40" s="56" t="s">
        <v>206</v>
      </c>
      <c r="AD40" s="63" t="s">
        <v>69</v>
      </c>
    </row>
    <row r="41" spans="1:30" ht="63.75" customHeight="1" x14ac:dyDescent="0.2">
      <c r="A41" s="61" t="s">
        <v>207</v>
      </c>
      <c r="B41" s="55" t="s">
        <v>31</v>
      </c>
      <c r="C41" s="56" t="s">
        <v>65</v>
      </c>
      <c r="D41" s="56" t="s">
        <v>75</v>
      </c>
      <c r="E41" s="57" t="s">
        <v>76</v>
      </c>
      <c r="F41" s="62" t="s">
        <v>208</v>
      </c>
      <c r="G41" s="62" t="s">
        <v>209</v>
      </c>
      <c r="H41" s="59">
        <v>44389</v>
      </c>
      <c r="I41" s="59">
        <v>45119</v>
      </c>
      <c r="J41" s="48" t="str">
        <f>IF(Ugovori_OPULJP[[#This Row],[DATUM ZAVRŠETKA OPERACIJE]]&gt;DATE(2024,3,31),"u provedbi","završen")</f>
        <v>završen</v>
      </c>
      <c r="K41" s="58" t="s">
        <v>210</v>
      </c>
      <c r="L41" s="58" t="s">
        <v>211</v>
      </c>
      <c r="M41" s="60">
        <v>0.91891891591700003</v>
      </c>
      <c r="N41" s="60">
        <v>8.1081084082999993E-2</v>
      </c>
      <c r="O41" s="50">
        <f>Ugovori_OPULJP[[#This Row],[Bespovratna sredstva - Ukupno (EU+Nac) HRK
= Ukupna ugovorena vrijednost bespovratnih sredstava]]*Ugovori_OPULJP[[#This Row],[EU STOPA SUFINANCIRANJA %
EU CO-FINANCING RATE %]]</f>
        <v>1717459.453848873</v>
      </c>
      <c r="P41" s="51">
        <f>Ugovori_OPULJP[[#This Row],[Bespovratna sredstva - EU dio - HRK]]/7.5345</f>
        <v>227946.04205307225</v>
      </c>
      <c r="Q41" s="50">
        <f>Ugovori_OPULJP[[#This Row],[Bespovratna sredstva - Ukupno (EU+Nac) HRK
= Ukupna ugovorena vrijednost bespovratnih sredstava]]*Ugovori_OPULJP[[#This Row],[STOPA NACIONALNOG SUFINANCIRANJA %]]</f>
        <v>151540.546151127</v>
      </c>
      <c r="R41" s="51">
        <f>Ugovori_OPULJP[[#This Row],[Bespovratna sredstva - Nacionalni dio - HRK]]/7.5345</f>
        <v>20112.886873863827</v>
      </c>
      <c r="S41" s="52">
        <v>1869000</v>
      </c>
      <c r="T41" s="53">
        <f>Ugovori_OPULJP[[#This Row],[Bespovratna sredstva - Ukupno (EU+Nac) HRK
= Ukupna ugovorena vrijednost bespovratnih sredstava]]/7.5345</f>
        <v>248058.92892693609</v>
      </c>
      <c r="U41" s="50">
        <v>0</v>
      </c>
      <c r="V41" s="51">
        <f>Ugovori_OPULJP[[#This Row],[Javni doprinos korisnika - HRK]]/7.5345</f>
        <v>0</v>
      </c>
      <c r="W41" s="50">
        <v>0</v>
      </c>
      <c r="X41" s="51">
        <f>Ugovori_OPULJP[[#This Row],[Privatni doprinos korisnika - HRK]]/7.5345</f>
        <v>0</v>
      </c>
      <c r="Y41" s="52">
        <v>1869000</v>
      </c>
      <c r="Z41" s="53">
        <f>Ugovori_OPULJP[[#This Row],[UKUPNI PRIHVATLJIVI IZDACI
TOTAL ELIGIBLE EXPENDITURE
= Bespovratna sredstva ukupno + doprinos korisnika
= Ukupni prihvatljivi troškovi
= Ukupna ugovorena vrijednost projekta HRK]]/7.5345</f>
        <v>248058.92892693609</v>
      </c>
      <c r="AA41" s="57" t="s">
        <v>38</v>
      </c>
      <c r="AB41" s="57" t="s">
        <v>35</v>
      </c>
      <c r="AC41" s="56" t="s">
        <v>212</v>
      </c>
      <c r="AD41" s="63" t="s">
        <v>69</v>
      </c>
    </row>
    <row r="42" spans="1:30" ht="63.75" customHeight="1" x14ac:dyDescent="0.2">
      <c r="A42" s="61" t="s">
        <v>213</v>
      </c>
      <c r="B42" s="55" t="s">
        <v>31</v>
      </c>
      <c r="C42" s="56" t="s">
        <v>65</v>
      </c>
      <c r="D42" s="56" t="s">
        <v>75</v>
      </c>
      <c r="E42" s="57" t="s">
        <v>76</v>
      </c>
      <c r="F42" s="62" t="s">
        <v>214</v>
      </c>
      <c r="G42" s="62" t="s">
        <v>215</v>
      </c>
      <c r="H42" s="59">
        <v>44391</v>
      </c>
      <c r="I42" s="59">
        <v>45121</v>
      </c>
      <c r="J42" s="48" t="str">
        <f>IF(Ugovori_OPULJP[[#This Row],[DATUM ZAVRŠETKA OPERACIJE]]&gt;DATE(2024,3,31),"u provedbi","završen")</f>
        <v>završen</v>
      </c>
      <c r="K42" s="58" t="s">
        <v>216</v>
      </c>
      <c r="L42" s="58" t="s">
        <v>37</v>
      </c>
      <c r="M42" s="60">
        <v>0.91891891591700003</v>
      </c>
      <c r="N42" s="60">
        <v>8.1081084082999993E-2</v>
      </c>
      <c r="O42" s="50">
        <f>Ugovori_OPULJP[[#This Row],[Bespovratna sredstva - Ukupno (EU+Nac) HRK
= Ukupna ugovorena vrijednost bespovratnih sredstava]]*Ugovori_OPULJP[[#This Row],[EU STOPA SUFINANCIRANJA %
EU CO-FINANCING RATE %]]</f>
        <v>1652728.8481143888</v>
      </c>
      <c r="P42" s="51">
        <f>Ugovori_OPULJP[[#This Row],[Bespovratna sredstva - EU dio - HRK]]/7.5345</f>
        <v>219354.81426961161</v>
      </c>
      <c r="Q42" s="50">
        <f>Ugovori_OPULJP[[#This Row],[Bespovratna sredstva - Ukupno (EU+Nac) HRK
= Ukupna ugovorena vrijednost bespovratnih sredstava]]*Ugovori_OPULJP[[#This Row],[STOPA NACIONALNOG SUFINANCIRANJA %]]</f>
        <v>145829.02188561138</v>
      </c>
      <c r="R42" s="51">
        <f>Ugovori_OPULJP[[#This Row],[Bespovratna sredstva - Nacionalni dio - HRK]]/7.5345</f>
        <v>19354.837333016309</v>
      </c>
      <c r="S42" s="52">
        <v>1798557.87</v>
      </c>
      <c r="T42" s="53">
        <f>Ugovori_OPULJP[[#This Row],[Bespovratna sredstva - Ukupno (EU+Nac) HRK
= Ukupna ugovorena vrijednost bespovratnih sredstava]]/7.5345</f>
        <v>238709.65160262791</v>
      </c>
      <c r="U42" s="50">
        <v>0</v>
      </c>
      <c r="V42" s="51">
        <f>Ugovori_OPULJP[[#This Row],[Javni doprinos korisnika - HRK]]/7.5345</f>
        <v>0</v>
      </c>
      <c r="W42" s="50">
        <v>0</v>
      </c>
      <c r="X42" s="51">
        <f>Ugovori_OPULJP[[#This Row],[Privatni doprinos korisnika - HRK]]/7.5345</f>
        <v>0</v>
      </c>
      <c r="Y42" s="52">
        <v>1798557.87</v>
      </c>
      <c r="Z42" s="53">
        <f>Ugovori_OPULJP[[#This Row],[UKUPNI PRIHVATLJIVI IZDACI
TOTAL ELIGIBLE EXPENDITURE
= Bespovratna sredstva ukupno + doprinos korisnika
= Ukupni prihvatljivi troškovi
= Ukupna ugovorena vrijednost projekta HRK]]/7.5345</f>
        <v>238709.65160262791</v>
      </c>
      <c r="AA42" s="57" t="s">
        <v>38</v>
      </c>
      <c r="AB42" s="57" t="s">
        <v>35</v>
      </c>
      <c r="AC42" s="56" t="s">
        <v>217</v>
      </c>
      <c r="AD42" s="63" t="s">
        <v>69</v>
      </c>
    </row>
    <row r="43" spans="1:30" ht="51" customHeight="1" x14ac:dyDescent="0.2">
      <c r="A43" s="61" t="s">
        <v>218</v>
      </c>
      <c r="B43" s="55" t="s">
        <v>31</v>
      </c>
      <c r="C43" s="56" t="s">
        <v>65</v>
      </c>
      <c r="D43" s="56" t="s">
        <v>75</v>
      </c>
      <c r="E43" s="57" t="s">
        <v>76</v>
      </c>
      <c r="F43" s="62" t="s">
        <v>219</v>
      </c>
      <c r="G43" s="62" t="s">
        <v>220</v>
      </c>
      <c r="H43" s="59">
        <v>44383</v>
      </c>
      <c r="I43" s="59">
        <v>45113</v>
      </c>
      <c r="J43" s="48" t="str">
        <f>IF(Ugovori_OPULJP[[#This Row],[DATUM ZAVRŠETKA OPERACIJE]]&gt;DATE(2024,3,31),"u provedbi","završen")</f>
        <v>završen</v>
      </c>
      <c r="K43" s="58" t="s">
        <v>37</v>
      </c>
      <c r="L43" s="58" t="s">
        <v>37</v>
      </c>
      <c r="M43" s="60">
        <v>0.91891891591700003</v>
      </c>
      <c r="N43" s="60">
        <v>8.1081084082999993E-2</v>
      </c>
      <c r="O43" s="50">
        <f>Ugovori_OPULJP[[#This Row],[Bespovratna sredstva - Ukupno (EU+Nac) HRK
= Ukupna ugovorena vrijednost bespovratnih sredstava]]*Ugovori_OPULJP[[#This Row],[EU STOPA SUFINANCIRANJA %
EU CO-FINANCING RATE %]]</f>
        <v>1593541.2439834182</v>
      </c>
      <c r="P43" s="51">
        <f>Ugovori_OPULJP[[#This Row],[Bespovratna sredstva - EU dio - HRK]]/7.5345</f>
        <v>211499.26922601607</v>
      </c>
      <c r="Q43" s="50">
        <f>Ugovori_OPULJP[[#This Row],[Bespovratna sredstva - Ukupno (EU+Nac) HRK
= Ukupna ugovorena vrijednost bespovratnih sredstava]]*Ugovori_OPULJP[[#This Row],[STOPA NACIONALNOG SUFINANCIRANJA %]]</f>
        <v>140606.58601658198</v>
      </c>
      <c r="R43" s="51">
        <f>Ugovori_OPULJP[[#This Row],[Bespovratna sredstva - Nacionalni dio - HRK]]/7.5345</f>
        <v>18661.700977713448</v>
      </c>
      <c r="S43" s="52">
        <v>1734147.83</v>
      </c>
      <c r="T43" s="53">
        <f>Ugovori_OPULJP[[#This Row],[Bespovratna sredstva - Ukupno (EU+Nac) HRK
= Ukupna ugovorena vrijednost bespovratnih sredstava]]/7.5345</f>
        <v>230160.97020372952</v>
      </c>
      <c r="U43" s="50">
        <v>0</v>
      </c>
      <c r="V43" s="51">
        <f>Ugovori_OPULJP[[#This Row],[Javni doprinos korisnika - HRK]]/7.5345</f>
        <v>0</v>
      </c>
      <c r="W43" s="50">
        <v>0</v>
      </c>
      <c r="X43" s="51">
        <f>Ugovori_OPULJP[[#This Row],[Privatni doprinos korisnika - HRK]]/7.5345</f>
        <v>0</v>
      </c>
      <c r="Y43" s="52">
        <v>1734147.83</v>
      </c>
      <c r="Z43" s="53">
        <f>Ugovori_OPULJP[[#This Row],[UKUPNI PRIHVATLJIVI IZDACI
TOTAL ELIGIBLE EXPENDITURE
= Bespovratna sredstva ukupno + doprinos korisnika
= Ukupni prihvatljivi troškovi
= Ukupna ugovorena vrijednost projekta HRK]]/7.5345</f>
        <v>230160.97020372952</v>
      </c>
      <c r="AA43" s="57" t="s">
        <v>38</v>
      </c>
      <c r="AB43" s="57" t="s">
        <v>35</v>
      </c>
      <c r="AC43" s="56" t="s">
        <v>221</v>
      </c>
      <c r="AD43" s="63" t="s">
        <v>69</v>
      </c>
    </row>
    <row r="44" spans="1:30" ht="51" customHeight="1" x14ac:dyDescent="0.2">
      <c r="A44" s="41" t="s">
        <v>222</v>
      </c>
      <c r="B44" s="42" t="s">
        <v>31</v>
      </c>
      <c r="C44" s="43" t="s">
        <v>223</v>
      </c>
      <c r="D44" s="43" t="s">
        <v>224</v>
      </c>
      <c r="E44" s="44" t="s">
        <v>34</v>
      </c>
      <c r="F44" s="45" t="s">
        <v>224</v>
      </c>
      <c r="G44" s="45" t="s">
        <v>35</v>
      </c>
      <c r="H44" s="47">
        <v>42005</v>
      </c>
      <c r="I44" s="47">
        <v>43646</v>
      </c>
      <c r="J44" s="48" t="str">
        <f>IF(Ugovori_OPULJP[[#This Row],[DATUM ZAVRŠETKA OPERACIJE]]&gt;DATE(2024,3,31),"u provedbi","završen")</f>
        <v>završen</v>
      </c>
      <c r="K44" s="46" t="s">
        <v>36</v>
      </c>
      <c r="L44" s="46" t="s">
        <v>37</v>
      </c>
      <c r="M44" s="49">
        <v>0.85</v>
      </c>
      <c r="N44" s="49">
        <v>0.15</v>
      </c>
      <c r="O44" s="50">
        <f>Ugovori_OPULJP[[#This Row],[Bespovratna sredstva - Ukupno (EU+Nac) HRK
= Ukupna ugovorena vrijednost bespovratnih sredstava]]*Ugovori_OPULJP[[#This Row],[EU STOPA SUFINANCIRANJA %
EU CO-FINANCING RATE %]]</f>
        <v>94592803.859999999</v>
      </c>
      <c r="P44" s="51">
        <f>Ugovori_OPULJP[[#This Row],[Bespovratna sredstva - EU dio - HRK]]/7.5345</f>
        <v>12554622.584113078</v>
      </c>
      <c r="Q44" s="50">
        <f>Ugovori_OPULJP[[#This Row],[Bespovratna sredstva - Ukupno (EU+Nac) HRK
= Ukupna ugovorena vrijednost bespovratnih sredstava]]*Ugovori_OPULJP[[#This Row],[STOPA NACIONALNOG SUFINANCIRANJA %]]</f>
        <v>16692847.739999998</v>
      </c>
      <c r="R44" s="51">
        <f>Ugovori_OPULJP[[#This Row],[Bespovratna sredstva - Nacionalni dio - HRK]]/7.5345</f>
        <v>2215521.6324905432</v>
      </c>
      <c r="S44" s="50">
        <v>111285651.59999999</v>
      </c>
      <c r="T44" s="51">
        <f>Ugovori_OPULJP[[#This Row],[Bespovratna sredstva - Ukupno (EU+Nac) HRK
= Ukupna ugovorena vrijednost bespovratnih sredstava]]/7.5345</f>
        <v>14770144.216603622</v>
      </c>
      <c r="U44" s="50">
        <v>0</v>
      </c>
      <c r="V44" s="51">
        <f>Ugovori_OPULJP[[#This Row],[Javni doprinos korisnika - HRK]]/7.5345</f>
        <v>0</v>
      </c>
      <c r="W44" s="50">
        <v>0</v>
      </c>
      <c r="X44" s="51">
        <f>Ugovori_OPULJP[[#This Row],[Privatni doprinos korisnika - HRK]]/7.5345</f>
        <v>0</v>
      </c>
      <c r="Y44" s="52">
        <v>111285651.59999999</v>
      </c>
      <c r="Z44" s="53">
        <f>Ugovori_OPULJP[[#This Row],[UKUPNI PRIHVATLJIVI IZDACI
TOTAL ELIGIBLE EXPENDITURE
= Bespovratna sredstva ukupno + doprinos korisnika
= Ukupni prihvatljivi troškovi
= Ukupna ugovorena vrijednost projekta HRK]]/7.5345</f>
        <v>14770144.216603622</v>
      </c>
      <c r="AA44" s="44" t="s">
        <v>38</v>
      </c>
      <c r="AB44" s="44" t="s">
        <v>35</v>
      </c>
      <c r="AC44" s="43" t="s">
        <v>225</v>
      </c>
      <c r="AD44" s="43" t="s">
        <v>69</v>
      </c>
    </row>
    <row r="45" spans="1:30" ht="51" customHeight="1" x14ac:dyDescent="0.2">
      <c r="A45" s="41" t="s">
        <v>226</v>
      </c>
      <c r="B45" s="42" t="s">
        <v>31</v>
      </c>
      <c r="C45" s="43" t="s">
        <v>223</v>
      </c>
      <c r="D45" s="43" t="s">
        <v>227</v>
      </c>
      <c r="E45" s="44" t="s">
        <v>34</v>
      </c>
      <c r="F45" s="45" t="s">
        <v>227</v>
      </c>
      <c r="G45" s="45" t="s">
        <v>35</v>
      </c>
      <c r="H45" s="47">
        <v>42030</v>
      </c>
      <c r="I45" s="47">
        <v>45291</v>
      </c>
      <c r="J45" s="48" t="str">
        <f>IF(Ugovori_OPULJP[[#This Row],[DATUM ZAVRŠETKA OPERACIJE]]&gt;DATE(2024,3,31),"u provedbi","završen")</f>
        <v>završen</v>
      </c>
      <c r="K45" s="46" t="s">
        <v>36</v>
      </c>
      <c r="L45" s="46" t="s">
        <v>37</v>
      </c>
      <c r="M45" s="49">
        <v>0.85</v>
      </c>
      <c r="N45" s="49">
        <v>0.15</v>
      </c>
      <c r="O45" s="50">
        <f>Ugovori_OPULJP[[#This Row],[Bespovratna sredstva - Ukupno (EU+Nac) HRK
= Ukupna ugovorena vrijednost bespovratnih sredstava]]*Ugovori_OPULJP[[#This Row],[EU STOPA SUFINANCIRANJA %
EU CO-FINANCING RATE %]]</f>
        <v>480245240</v>
      </c>
      <c r="P45" s="51">
        <f>Ugovori_OPULJP[[#This Row],[Bespovratna sredstva - EU dio - HRK]]/7.5345</f>
        <v>63739496.980556108</v>
      </c>
      <c r="Q45" s="50">
        <f>Ugovori_OPULJP[[#This Row],[Bespovratna sredstva - Ukupno (EU+Nac) HRK
= Ukupna ugovorena vrijednost bespovratnih sredstava]]*Ugovori_OPULJP[[#This Row],[STOPA NACIONALNOG SUFINANCIRANJA %]]</f>
        <v>84749160</v>
      </c>
      <c r="R45" s="51">
        <f>Ugovori_OPULJP[[#This Row],[Bespovratna sredstva - Nacionalni dio - HRK]]/7.5345</f>
        <v>11248146.525980489</v>
      </c>
      <c r="S45" s="50">
        <v>564994400</v>
      </c>
      <c r="T45" s="51">
        <f>Ugovori_OPULJP[[#This Row],[Bespovratna sredstva - Ukupno (EU+Nac) HRK
= Ukupna ugovorena vrijednost bespovratnih sredstava]]/7.5345</f>
        <v>74987643.506536588</v>
      </c>
      <c r="U45" s="50">
        <v>0</v>
      </c>
      <c r="V45" s="51">
        <f>Ugovori_OPULJP[[#This Row],[Javni doprinos korisnika - HRK]]/7.5345</f>
        <v>0</v>
      </c>
      <c r="W45" s="50">
        <v>0</v>
      </c>
      <c r="X45" s="51">
        <f>Ugovori_OPULJP[[#This Row],[Privatni doprinos korisnika - HRK]]/7.5345</f>
        <v>0</v>
      </c>
      <c r="Y45" s="52">
        <v>564994400</v>
      </c>
      <c r="Z45" s="53">
        <f>Ugovori_OPULJP[[#This Row],[UKUPNI PRIHVATLJIVI IZDACI
TOTAL ELIGIBLE EXPENDITURE
= Bespovratna sredstva ukupno + doprinos korisnika
= Ukupni prihvatljivi troškovi
= Ukupna ugovorena vrijednost projekta HRK]]/7.5345</f>
        <v>74987643.506536588</v>
      </c>
      <c r="AA45" s="44" t="s">
        <v>38</v>
      </c>
      <c r="AB45" s="44" t="s">
        <v>35</v>
      </c>
      <c r="AC45" s="43" t="s">
        <v>228</v>
      </c>
      <c r="AD45" s="43" t="s">
        <v>69</v>
      </c>
    </row>
    <row r="46" spans="1:30" ht="51" customHeight="1" x14ac:dyDescent="0.2">
      <c r="A46" s="41" t="s">
        <v>229</v>
      </c>
      <c r="B46" s="42" t="s">
        <v>31</v>
      </c>
      <c r="C46" s="43" t="s">
        <v>230</v>
      </c>
      <c r="D46" s="43" t="s">
        <v>231</v>
      </c>
      <c r="E46" s="44" t="s">
        <v>232</v>
      </c>
      <c r="F46" s="45" t="s">
        <v>233</v>
      </c>
      <c r="G46" s="45" t="s">
        <v>234</v>
      </c>
      <c r="H46" s="47">
        <v>43550</v>
      </c>
      <c r="I46" s="47">
        <v>43916</v>
      </c>
      <c r="J46" s="48" t="str">
        <f>IF(Ugovori_OPULJP[[#This Row],[DATUM ZAVRŠETKA OPERACIJE]]&gt;DATE(2024,3,31),"u provedbi","završen")</f>
        <v>završen</v>
      </c>
      <c r="K46" s="46" t="s">
        <v>99</v>
      </c>
      <c r="L46" s="46" t="s">
        <v>99</v>
      </c>
      <c r="M46" s="49">
        <v>0.85</v>
      </c>
      <c r="N46" s="49">
        <v>0.15</v>
      </c>
      <c r="O46" s="50">
        <f>Ugovori_OPULJP[[#This Row],[Bespovratna sredstva - Ukupno (EU+Nac) HRK
= Ukupna ugovorena vrijednost bespovratnih sredstava]]*Ugovori_OPULJP[[#This Row],[EU STOPA SUFINANCIRANJA %
EU CO-FINANCING RATE %]]</f>
        <v>619580.95449999999</v>
      </c>
      <c r="P46" s="51">
        <f>Ugovori_OPULJP[[#This Row],[Bespovratna sredstva - EU dio - HRK]]/7.5345</f>
        <v>82232.524321454635</v>
      </c>
      <c r="Q46" s="50">
        <f>Ugovori_OPULJP[[#This Row],[Bespovratna sredstva - Ukupno (EU+Nac) HRK
= Ukupna ugovorena vrijednost bespovratnih sredstava]]*Ugovori_OPULJP[[#This Row],[STOPA NACIONALNOG SUFINANCIRANJA %]]</f>
        <v>109337.8155</v>
      </c>
      <c r="R46" s="51">
        <f>Ugovori_OPULJP[[#This Row],[Bespovratna sredstva - Nacionalni dio - HRK]]/7.5345</f>
        <v>14511.621939080229</v>
      </c>
      <c r="S46" s="50">
        <v>728918.77</v>
      </c>
      <c r="T46" s="51">
        <f>Ugovori_OPULJP[[#This Row],[Bespovratna sredstva - Ukupno (EU+Nac) HRK
= Ukupna ugovorena vrijednost bespovratnih sredstava]]/7.5345</f>
        <v>96744.146260534864</v>
      </c>
      <c r="U46" s="50">
        <v>0</v>
      </c>
      <c r="V46" s="51">
        <f>Ugovori_OPULJP[[#This Row],[Javni doprinos korisnika - HRK]]/7.5345</f>
        <v>0</v>
      </c>
      <c r="W46" s="50">
        <v>0</v>
      </c>
      <c r="X46" s="51">
        <f>Ugovori_OPULJP[[#This Row],[Privatni doprinos korisnika - HRK]]/7.5345</f>
        <v>0</v>
      </c>
      <c r="Y46" s="52">
        <v>728918.77</v>
      </c>
      <c r="Z46" s="53">
        <f>Ugovori_OPULJP[[#This Row],[UKUPNI PRIHVATLJIVI IZDACI
TOTAL ELIGIBLE EXPENDITURE
= Bespovratna sredstva ukupno + doprinos korisnika
= Ukupni prihvatljivi troškovi
= Ukupna ugovorena vrijednost projekta HRK]]/7.5345</f>
        <v>96744.146260534864</v>
      </c>
      <c r="AA46" s="44" t="s">
        <v>38</v>
      </c>
      <c r="AB46" s="44" t="s">
        <v>35</v>
      </c>
      <c r="AC46" s="43" t="s">
        <v>235</v>
      </c>
      <c r="AD46" s="43" t="s">
        <v>236</v>
      </c>
    </row>
    <row r="47" spans="1:30" ht="51" customHeight="1" x14ac:dyDescent="0.2">
      <c r="A47" s="41" t="s">
        <v>237</v>
      </c>
      <c r="B47" s="42" t="s">
        <v>31</v>
      </c>
      <c r="C47" s="43" t="s">
        <v>230</v>
      </c>
      <c r="D47" s="43" t="s">
        <v>231</v>
      </c>
      <c r="E47" s="44" t="s">
        <v>232</v>
      </c>
      <c r="F47" s="45" t="s">
        <v>238</v>
      </c>
      <c r="G47" s="45" t="s">
        <v>239</v>
      </c>
      <c r="H47" s="47">
        <v>43234</v>
      </c>
      <c r="I47" s="47">
        <v>44149</v>
      </c>
      <c r="J47" s="48" t="str">
        <f>IF(Ugovori_OPULJP[[#This Row],[DATUM ZAVRŠETKA OPERACIJE]]&gt;DATE(2024,3,31),"u provedbi","završen")</f>
        <v>završen</v>
      </c>
      <c r="K47" s="46" t="s">
        <v>211</v>
      </c>
      <c r="L47" s="46" t="s">
        <v>211</v>
      </c>
      <c r="M47" s="49">
        <v>0.85</v>
      </c>
      <c r="N47" s="49">
        <v>0.15</v>
      </c>
      <c r="O47" s="50">
        <f>Ugovori_OPULJP[[#This Row],[Bespovratna sredstva - Ukupno (EU+Nac) HRK
= Ukupna ugovorena vrijednost bespovratnih sredstava]]*Ugovori_OPULJP[[#This Row],[EU STOPA SUFINANCIRANJA %
EU CO-FINANCING RATE %]]</f>
        <v>1698261.2655</v>
      </c>
      <c r="P47" s="51">
        <f>Ugovori_OPULJP[[#This Row],[Bespovratna sredstva - EU dio - HRK]]/7.5345</f>
        <v>225398.00457893687</v>
      </c>
      <c r="Q47" s="50">
        <f>Ugovori_OPULJP[[#This Row],[Bespovratna sredstva - Ukupno (EU+Nac) HRK
= Ukupna ugovorena vrijednost bespovratnih sredstava]]*Ugovori_OPULJP[[#This Row],[STOPA NACIONALNOG SUFINANCIRANJA %]]</f>
        <v>299693.16449999996</v>
      </c>
      <c r="R47" s="51">
        <f>Ugovori_OPULJP[[#This Row],[Bespovratna sredstva - Nacionalni dio - HRK]]/7.5345</f>
        <v>39776.118455106502</v>
      </c>
      <c r="S47" s="50">
        <v>1997954.43</v>
      </c>
      <c r="T47" s="51">
        <f>Ugovori_OPULJP[[#This Row],[Bespovratna sredstva - Ukupno (EU+Nac) HRK
= Ukupna ugovorena vrijednost bespovratnih sredstava]]/7.5345</f>
        <v>265174.12303404335</v>
      </c>
      <c r="U47" s="50">
        <v>0</v>
      </c>
      <c r="V47" s="51">
        <f>Ugovori_OPULJP[[#This Row],[Javni doprinos korisnika - HRK]]/7.5345</f>
        <v>0</v>
      </c>
      <c r="W47" s="50">
        <v>0</v>
      </c>
      <c r="X47" s="51">
        <f>Ugovori_OPULJP[[#This Row],[Privatni doprinos korisnika - HRK]]/7.5345</f>
        <v>0</v>
      </c>
      <c r="Y47" s="52">
        <v>1997954.43</v>
      </c>
      <c r="Z47" s="53">
        <f>Ugovori_OPULJP[[#This Row],[UKUPNI PRIHVATLJIVI IZDACI
TOTAL ELIGIBLE EXPENDITURE
= Bespovratna sredstva ukupno + doprinos korisnika
= Ukupni prihvatljivi troškovi
= Ukupna ugovorena vrijednost projekta HRK]]/7.5345</f>
        <v>265174.12303404335</v>
      </c>
      <c r="AA47" s="44" t="s">
        <v>38</v>
      </c>
      <c r="AB47" s="44" t="s">
        <v>35</v>
      </c>
      <c r="AC47" s="43" t="s">
        <v>240</v>
      </c>
      <c r="AD47" s="43" t="s">
        <v>236</v>
      </c>
    </row>
    <row r="48" spans="1:30" ht="51" customHeight="1" x14ac:dyDescent="0.2">
      <c r="A48" s="41" t="s">
        <v>241</v>
      </c>
      <c r="B48" s="42" t="s">
        <v>31</v>
      </c>
      <c r="C48" s="43" t="s">
        <v>230</v>
      </c>
      <c r="D48" s="43" t="s">
        <v>231</v>
      </c>
      <c r="E48" s="44" t="s">
        <v>232</v>
      </c>
      <c r="F48" s="45" t="s">
        <v>242</v>
      </c>
      <c r="G48" s="45" t="s">
        <v>243</v>
      </c>
      <c r="H48" s="47">
        <v>43234</v>
      </c>
      <c r="I48" s="47">
        <v>44149</v>
      </c>
      <c r="J48" s="48" t="str">
        <f>IF(Ugovori_OPULJP[[#This Row],[DATUM ZAVRŠETKA OPERACIJE]]&gt;DATE(2024,3,31),"u provedbi","završen")</f>
        <v>završen</v>
      </c>
      <c r="K48" s="46" t="s">
        <v>244</v>
      </c>
      <c r="L48" s="46" t="s">
        <v>244</v>
      </c>
      <c r="M48" s="49">
        <v>0.85</v>
      </c>
      <c r="N48" s="49">
        <v>0.15</v>
      </c>
      <c r="O48" s="50">
        <f>Ugovori_OPULJP[[#This Row],[Bespovratna sredstva - Ukupno (EU+Nac) HRK
= Ukupna ugovorena vrijednost bespovratnih sredstava]]*Ugovori_OPULJP[[#This Row],[EU STOPA SUFINANCIRANJA %
EU CO-FINANCING RATE %]]</f>
        <v>1272186.1089999999</v>
      </c>
      <c r="P48" s="51">
        <f>Ugovori_OPULJP[[#This Row],[Bespovratna sredstva - EU dio - HRK]]/7.5345</f>
        <v>168848.11321255556</v>
      </c>
      <c r="Q48" s="50">
        <f>Ugovori_OPULJP[[#This Row],[Bespovratna sredstva - Ukupno (EU+Nac) HRK
= Ukupna ugovorena vrijednost bespovratnih sredstava]]*Ugovori_OPULJP[[#This Row],[STOPA NACIONALNOG SUFINANCIRANJA %]]</f>
        <v>224503.43100000001</v>
      </c>
      <c r="R48" s="51">
        <f>Ugovori_OPULJP[[#This Row],[Bespovratna sredstva - Nacionalni dio - HRK]]/7.5345</f>
        <v>29796.72586103922</v>
      </c>
      <c r="S48" s="50">
        <v>1496689.54</v>
      </c>
      <c r="T48" s="51">
        <f>Ugovori_OPULJP[[#This Row],[Bespovratna sredstva - Ukupno (EU+Nac) HRK
= Ukupna ugovorena vrijednost bespovratnih sredstava]]/7.5345</f>
        <v>198644.83907359481</v>
      </c>
      <c r="U48" s="50">
        <v>0</v>
      </c>
      <c r="V48" s="51">
        <f>Ugovori_OPULJP[[#This Row],[Javni doprinos korisnika - HRK]]/7.5345</f>
        <v>0</v>
      </c>
      <c r="W48" s="50">
        <v>0</v>
      </c>
      <c r="X48" s="51">
        <f>Ugovori_OPULJP[[#This Row],[Privatni doprinos korisnika - HRK]]/7.5345</f>
        <v>0</v>
      </c>
      <c r="Y48" s="52">
        <v>1496689.54</v>
      </c>
      <c r="Z48" s="53">
        <f>Ugovori_OPULJP[[#This Row],[UKUPNI PRIHVATLJIVI IZDACI
TOTAL ELIGIBLE EXPENDITURE
= Bespovratna sredstva ukupno + doprinos korisnika
= Ukupni prihvatljivi troškovi
= Ukupna ugovorena vrijednost projekta HRK]]/7.5345</f>
        <v>198644.83907359481</v>
      </c>
      <c r="AA48" s="44" t="s">
        <v>38</v>
      </c>
      <c r="AB48" s="44" t="s">
        <v>35</v>
      </c>
      <c r="AC48" s="43" t="s">
        <v>245</v>
      </c>
      <c r="AD48" s="43" t="s">
        <v>236</v>
      </c>
    </row>
    <row r="49" spans="1:30" ht="51" customHeight="1" x14ac:dyDescent="0.2">
      <c r="A49" s="41" t="s">
        <v>246</v>
      </c>
      <c r="B49" s="42" t="s">
        <v>31</v>
      </c>
      <c r="C49" s="43" t="s">
        <v>230</v>
      </c>
      <c r="D49" s="43" t="s">
        <v>231</v>
      </c>
      <c r="E49" s="44" t="s">
        <v>232</v>
      </c>
      <c r="F49" s="45" t="s">
        <v>247</v>
      </c>
      <c r="G49" s="45" t="s">
        <v>248</v>
      </c>
      <c r="H49" s="47">
        <v>43550</v>
      </c>
      <c r="I49" s="47">
        <v>44100</v>
      </c>
      <c r="J49" s="48" t="str">
        <f>IF(Ugovori_OPULJP[[#This Row],[DATUM ZAVRŠETKA OPERACIJE]]&gt;DATE(2024,3,31),"u provedbi","završen")</f>
        <v>završen</v>
      </c>
      <c r="K49" s="46" t="s">
        <v>249</v>
      </c>
      <c r="L49" s="46" t="s">
        <v>249</v>
      </c>
      <c r="M49" s="49">
        <v>0.85</v>
      </c>
      <c r="N49" s="49">
        <v>0.15</v>
      </c>
      <c r="O49" s="50">
        <f>Ugovori_OPULJP[[#This Row],[Bespovratna sredstva - Ukupno (EU+Nac) HRK
= Ukupna ugovorena vrijednost bespovratnih sredstava]]*Ugovori_OPULJP[[#This Row],[EU STOPA SUFINANCIRANJA %
EU CO-FINANCING RATE %]]</f>
        <v>771206.90399999998</v>
      </c>
      <c r="P49" s="51">
        <f>Ugovori_OPULJP[[#This Row],[Bespovratna sredstva - EU dio - HRK]]/7.5345</f>
        <v>102356.74616762889</v>
      </c>
      <c r="Q49" s="50">
        <f>Ugovori_OPULJP[[#This Row],[Bespovratna sredstva - Ukupno (EU+Nac) HRK
= Ukupna ugovorena vrijednost bespovratnih sredstava]]*Ugovori_OPULJP[[#This Row],[STOPA NACIONALNOG SUFINANCIRANJA %]]</f>
        <v>136095.33599999998</v>
      </c>
      <c r="R49" s="51">
        <f>Ugovori_OPULJP[[#This Row],[Bespovratna sredstva - Nacionalni dio - HRK]]/7.5345</f>
        <v>18062.955206052156</v>
      </c>
      <c r="S49" s="50">
        <v>907302.24</v>
      </c>
      <c r="T49" s="51">
        <f>Ugovori_OPULJP[[#This Row],[Bespovratna sredstva - Ukupno (EU+Nac) HRK
= Ukupna ugovorena vrijednost bespovratnih sredstava]]/7.5345</f>
        <v>120419.70137368106</v>
      </c>
      <c r="U49" s="50">
        <v>0</v>
      </c>
      <c r="V49" s="51">
        <f>Ugovori_OPULJP[[#This Row],[Javni doprinos korisnika - HRK]]/7.5345</f>
        <v>0</v>
      </c>
      <c r="W49" s="50">
        <v>0</v>
      </c>
      <c r="X49" s="51">
        <f>Ugovori_OPULJP[[#This Row],[Privatni doprinos korisnika - HRK]]/7.5345</f>
        <v>0</v>
      </c>
      <c r="Y49" s="52">
        <v>907302.24</v>
      </c>
      <c r="Z49" s="53">
        <f>Ugovori_OPULJP[[#This Row],[UKUPNI PRIHVATLJIVI IZDACI
TOTAL ELIGIBLE EXPENDITURE
= Bespovratna sredstva ukupno + doprinos korisnika
= Ukupni prihvatljivi troškovi
= Ukupna ugovorena vrijednost projekta HRK]]/7.5345</f>
        <v>120419.70137368106</v>
      </c>
      <c r="AA49" s="44" t="s">
        <v>38</v>
      </c>
      <c r="AB49" s="44" t="s">
        <v>35</v>
      </c>
      <c r="AC49" s="43" t="s">
        <v>250</v>
      </c>
      <c r="AD49" s="43" t="s">
        <v>236</v>
      </c>
    </row>
    <row r="50" spans="1:30" ht="51" customHeight="1" x14ac:dyDescent="0.2">
      <c r="A50" s="41" t="s">
        <v>251</v>
      </c>
      <c r="B50" s="42" t="s">
        <v>31</v>
      </c>
      <c r="C50" s="43" t="s">
        <v>230</v>
      </c>
      <c r="D50" s="43" t="s">
        <v>231</v>
      </c>
      <c r="E50" s="44" t="s">
        <v>232</v>
      </c>
      <c r="F50" s="45" t="s">
        <v>252</v>
      </c>
      <c r="G50" s="45" t="s">
        <v>253</v>
      </c>
      <c r="H50" s="47">
        <v>43550</v>
      </c>
      <c r="I50" s="47">
        <v>44465</v>
      </c>
      <c r="J50" s="48" t="str">
        <f>IF(Ugovori_OPULJP[[#This Row],[DATUM ZAVRŠETKA OPERACIJE]]&gt;DATE(2024,3,31),"u provedbi","završen")</f>
        <v>završen</v>
      </c>
      <c r="K50" s="46" t="s">
        <v>254</v>
      </c>
      <c r="L50" s="46" t="s">
        <v>37</v>
      </c>
      <c r="M50" s="49">
        <v>0.85</v>
      </c>
      <c r="N50" s="49">
        <v>0.15</v>
      </c>
      <c r="O50" s="50">
        <f>Ugovori_OPULJP[[#This Row],[Bespovratna sredstva - Ukupno (EU+Nac) HRK
= Ukupna ugovorena vrijednost bespovratnih sredstava]]*Ugovori_OPULJP[[#This Row],[EU STOPA SUFINANCIRANJA %
EU CO-FINANCING RATE %]]</f>
        <v>759005.56199999992</v>
      </c>
      <c r="P50" s="51">
        <f>Ugovori_OPULJP[[#This Row],[Bespovratna sredstva - EU dio - HRK]]/7.5345</f>
        <v>100737.34979096155</v>
      </c>
      <c r="Q50" s="50">
        <f>Ugovori_OPULJP[[#This Row],[Bespovratna sredstva - Ukupno (EU+Nac) HRK
= Ukupna ugovorena vrijednost bespovratnih sredstava]]*Ugovori_OPULJP[[#This Row],[STOPA NACIONALNOG SUFINANCIRANJA %]]</f>
        <v>133942.158</v>
      </c>
      <c r="R50" s="51">
        <f>Ugovori_OPULJP[[#This Row],[Bespovratna sredstva - Nacionalni dio - HRK]]/7.5345</f>
        <v>17777.17937487557</v>
      </c>
      <c r="S50" s="50">
        <v>892947.72</v>
      </c>
      <c r="T50" s="51">
        <f>Ugovori_OPULJP[[#This Row],[Bespovratna sredstva - Ukupno (EU+Nac) HRK
= Ukupna ugovorena vrijednost bespovratnih sredstava]]/7.5345</f>
        <v>118514.52916583714</v>
      </c>
      <c r="U50" s="50">
        <v>0</v>
      </c>
      <c r="V50" s="51">
        <f>Ugovori_OPULJP[[#This Row],[Javni doprinos korisnika - HRK]]/7.5345</f>
        <v>0</v>
      </c>
      <c r="W50" s="50">
        <v>0</v>
      </c>
      <c r="X50" s="51">
        <f>Ugovori_OPULJP[[#This Row],[Privatni doprinos korisnika - HRK]]/7.5345</f>
        <v>0</v>
      </c>
      <c r="Y50" s="52">
        <v>892947.72</v>
      </c>
      <c r="Z50" s="53">
        <f>Ugovori_OPULJP[[#This Row],[UKUPNI PRIHVATLJIVI IZDACI
TOTAL ELIGIBLE EXPENDITURE
= Bespovratna sredstva ukupno + doprinos korisnika
= Ukupni prihvatljivi troškovi
= Ukupna ugovorena vrijednost projekta HRK]]/7.5345</f>
        <v>118514.52916583714</v>
      </c>
      <c r="AA50" s="44" t="s">
        <v>38</v>
      </c>
      <c r="AB50" s="44" t="s">
        <v>35</v>
      </c>
      <c r="AC50" s="43" t="s">
        <v>255</v>
      </c>
      <c r="AD50" s="43" t="s">
        <v>236</v>
      </c>
    </row>
    <row r="51" spans="1:30" ht="51" customHeight="1" x14ac:dyDescent="0.2">
      <c r="A51" s="41" t="s">
        <v>256</v>
      </c>
      <c r="B51" s="42" t="s">
        <v>31</v>
      </c>
      <c r="C51" s="43" t="s">
        <v>230</v>
      </c>
      <c r="D51" s="43" t="s">
        <v>231</v>
      </c>
      <c r="E51" s="44" t="s">
        <v>232</v>
      </c>
      <c r="F51" s="45" t="s">
        <v>257</v>
      </c>
      <c r="G51" s="45" t="s">
        <v>258</v>
      </c>
      <c r="H51" s="47">
        <v>43550</v>
      </c>
      <c r="I51" s="47">
        <v>44465</v>
      </c>
      <c r="J51" s="48" t="str">
        <f>IF(Ugovori_OPULJP[[#This Row],[DATUM ZAVRŠETKA OPERACIJE]]&gt;DATE(2024,3,31),"u provedbi","završen")</f>
        <v>završen</v>
      </c>
      <c r="K51" s="46" t="s">
        <v>37</v>
      </c>
      <c r="L51" s="46" t="s">
        <v>37</v>
      </c>
      <c r="M51" s="49">
        <v>0.85</v>
      </c>
      <c r="N51" s="49">
        <v>0.15</v>
      </c>
      <c r="O51" s="50">
        <f>Ugovori_OPULJP[[#This Row],[Bespovratna sredstva - Ukupno (EU+Nac) HRK
= Ukupna ugovorena vrijednost bespovratnih sredstava]]*Ugovori_OPULJP[[#This Row],[EU STOPA SUFINANCIRANJA %
EU CO-FINANCING RATE %]]</f>
        <v>832617.5</v>
      </c>
      <c r="P51" s="51">
        <f>Ugovori_OPULJP[[#This Row],[Bespovratna sredstva - EU dio - HRK]]/7.5345</f>
        <v>110507.3329351649</v>
      </c>
      <c r="Q51" s="50">
        <f>Ugovori_OPULJP[[#This Row],[Bespovratna sredstva - Ukupno (EU+Nac) HRK
= Ukupna ugovorena vrijednost bespovratnih sredstava]]*Ugovori_OPULJP[[#This Row],[STOPA NACIONALNOG SUFINANCIRANJA %]]</f>
        <v>146932.5</v>
      </c>
      <c r="R51" s="51">
        <f>Ugovori_OPULJP[[#This Row],[Bespovratna sredstva - Nacionalni dio - HRK]]/7.5345</f>
        <v>19501.294047382042</v>
      </c>
      <c r="S51" s="50">
        <v>979550</v>
      </c>
      <c r="T51" s="51">
        <f>Ugovori_OPULJP[[#This Row],[Bespovratna sredstva - Ukupno (EU+Nac) HRK
= Ukupna ugovorena vrijednost bespovratnih sredstava]]/7.5345</f>
        <v>130008.62698254695</v>
      </c>
      <c r="U51" s="50">
        <v>0</v>
      </c>
      <c r="V51" s="51">
        <f>Ugovori_OPULJP[[#This Row],[Javni doprinos korisnika - HRK]]/7.5345</f>
        <v>0</v>
      </c>
      <c r="W51" s="50">
        <v>0</v>
      </c>
      <c r="X51" s="51">
        <f>Ugovori_OPULJP[[#This Row],[Privatni doprinos korisnika - HRK]]/7.5345</f>
        <v>0</v>
      </c>
      <c r="Y51" s="52">
        <v>979550</v>
      </c>
      <c r="Z51" s="53">
        <f>Ugovori_OPULJP[[#This Row],[UKUPNI PRIHVATLJIVI IZDACI
TOTAL ELIGIBLE EXPENDITURE
= Bespovratna sredstva ukupno + doprinos korisnika
= Ukupni prihvatljivi troškovi
= Ukupna ugovorena vrijednost projekta HRK]]/7.5345</f>
        <v>130008.62698254695</v>
      </c>
      <c r="AA51" s="44" t="s">
        <v>38</v>
      </c>
      <c r="AB51" s="44" t="s">
        <v>35</v>
      </c>
      <c r="AC51" s="43" t="s">
        <v>259</v>
      </c>
      <c r="AD51" s="43" t="s">
        <v>236</v>
      </c>
    </row>
    <row r="52" spans="1:30" ht="51" customHeight="1" x14ac:dyDescent="0.2">
      <c r="A52" s="41" t="s">
        <v>260</v>
      </c>
      <c r="B52" s="42" t="s">
        <v>31</v>
      </c>
      <c r="C52" s="43" t="s">
        <v>230</v>
      </c>
      <c r="D52" s="43" t="s">
        <v>231</v>
      </c>
      <c r="E52" s="44" t="s">
        <v>232</v>
      </c>
      <c r="F52" s="45" t="s">
        <v>261</v>
      </c>
      <c r="G52" s="45" t="s">
        <v>262</v>
      </c>
      <c r="H52" s="47">
        <v>43550</v>
      </c>
      <c r="I52" s="47">
        <v>44100</v>
      </c>
      <c r="J52" s="48" t="str">
        <f>IF(Ugovori_OPULJP[[#This Row],[DATUM ZAVRŠETKA OPERACIJE]]&gt;DATE(2024,3,31),"u provedbi","završen")</f>
        <v>završen</v>
      </c>
      <c r="K52" s="46" t="s">
        <v>200</v>
      </c>
      <c r="L52" s="46" t="s">
        <v>200</v>
      </c>
      <c r="M52" s="49">
        <v>0.85</v>
      </c>
      <c r="N52" s="49">
        <v>0.15</v>
      </c>
      <c r="O52" s="50">
        <f>Ugovori_OPULJP[[#This Row],[Bespovratna sredstva - Ukupno (EU+Nac) HRK
= Ukupna ugovorena vrijednost bespovratnih sredstava]]*Ugovori_OPULJP[[#This Row],[EU STOPA SUFINANCIRANJA %
EU CO-FINANCING RATE %]]</f>
        <v>690092.32199999993</v>
      </c>
      <c r="P52" s="51">
        <f>Ugovori_OPULJP[[#This Row],[Bespovratna sredstva - EU dio - HRK]]/7.5345</f>
        <v>91590.991041210422</v>
      </c>
      <c r="Q52" s="50">
        <f>Ugovori_OPULJP[[#This Row],[Bespovratna sredstva - Ukupno (EU+Nac) HRK
= Ukupna ugovorena vrijednost bespovratnih sredstava]]*Ugovori_OPULJP[[#This Row],[STOPA NACIONALNOG SUFINANCIRANJA %]]</f>
        <v>121780.99799999999</v>
      </c>
      <c r="R52" s="51">
        <f>Ugovori_OPULJP[[#This Row],[Bespovratna sredstva - Nacionalni dio - HRK]]/7.5345</f>
        <v>16163.116066095956</v>
      </c>
      <c r="S52" s="50">
        <v>811873.32</v>
      </c>
      <c r="T52" s="51">
        <f>Ugovori_OPULJP[[#This Row],[Bespovratna sredstva - Ukupno (EU+Nac) HRK
= Ukupna ugovorena vrijednost bespovratnih sredstava]]/7.5345</f>
        <v>107754.10710730638</v>
      </c>
      <c r="U52" s="50">
        <v>0</v>
      </c>
      <c r="V52" s="51">
        <f>Ugovori_OPULJP[[#This Row],[Javni doprinos korisnika - HRK]]/7.5345</f>
        <v>0</v>
      </c>
      <c r="W52" s="50">
        <v>0</v>
      </c>
      <c r="X52" s="51">
        <f>Ugovori_OPULJP[[#This Row],[Privatni doprinos korisnika - HRK]]/7.5345</f>
        <v>0</v>
      </c>
      <c r="Y52" s="52">
        <v>811873.32</v>
      </c>
      <c r="Z52" s="53">
        <f>Ugovori_OPULJP[[#This Row],[UKUPNI PRIHVATLJIVI IZDACI
TOTAL ELIGIBLE EXPENDITURE
= Bespovratna sredstva ukupno + doprinos korisnika
= Ukupni prihvatljivi troškovi
= Ukupna ugovorena vrijednost projekta HRK]]/7.5345</f>
        <v>107754.10710730638</v>
      </c>
      <c r="AA52" s="44" t="s">
        <v>38</v>
      </c>
      <c r="AB52" s="44" t="s">
        <v>35</v>
      </c>
      <c r="AC52" s="43" t="s">
        <v>263</v>
      </c>
      <c r="AD52" s="43" t="s">
        <v>236</v>
      </c>
    </row>
    <row r="53" spans="1:30" ht="51" customHeight="1" x14ac:dyDescent="0.2">
      <c r="A53" s="41" t="s">
        <v>264</v>
      </c>
      <c r="B53" s="42" t="s">
        <v>31</v>
      </c>
      <c r="C53" s="43" t="s">
        <v>230</v>
      </c>
      <c r="D53" s="43" t="s">
        <v>231</v>
      </c>
      <c r="E53" s="44" t="s">
        <v>232</v>
      </c>
      <c r="F53" s="45" t="s">
        <v>265</v>
      </c>
      <c r="G53" s="45" t="s">
        <v>266</v>
      </c>
      <c r="H53" s="47">
        <v>43550</v>
      </c>
      <c r="I53" s="47">
        <v>44281</v>
      </c>
      <c r="J53" s="48" t="str">
        <f>IF(Ugovori_OPULJP[[#This Row],[DATUM ZAVRŠETKA OPERACIJE]]&gt;DATE(2024,3,31),"u provedbi","završen")</f>
        <v>završen</v>
      </c>
      <c r="K53" s="46" t="s">
        <v>154</v>
      </c>
      <c r="L53" s="46" t="s">
        <v>37</v>
      </c>
      <c r="M53" s="49">
        <v>0.85</v>
      </c>
      <c r="N53" s="49">
        <v>0.15</v>
      </c>
      <c r="O53" s="50">
        <f>Ugovori_OPULJP[[#This Row],[Bespovratna sredstva - Ukupno (EU+Nac) HRK
= Ukupna ugovorena vrijednost bespovratnih sredstava]]*Ugovori_OPULJP[[#This Row],[EU STOPA SUFINANCIRANJA %
EU CO-FINANCING RATE %]]</f>
        <v>763446.70149999997</v>
      </c>
      <c r="P53" s="51">
        <f>Ugovori_OPULJP[[#This Row],[Bespovratna sredstva - EU dio - HRK]]/7.5345</f>
        <v>101326.7902979627</v>
      </c>
      <c r="Q53" s="50">
        <f>Ugovori_OPULJP[[#This Row],[Bespovratna sredstva - Ukupno (EU+Nac) HRK
= Ukupna ugovorena vrijednost bespovratnih sredstava]]*Ugovori_OPULJP[[#This Row],[STOPA NACIONALNOG SUFINANCIRANJA %]]</f>
        <v>134725.8885</v>
      </c>
      <c r="R53" s="51">
        <f>Ugovori_OPULJP[[#This Row],[Bespovratna sredstva - Nacionalni dio - HRK]]/7.5345</f>
        <v>17881.19828787577</v>
      </c>
      <c r="S53" s="50">
        <v>898172.59</v>
      </c>
      <c r="T53" s="51">
        <f>Ugovori_OPULJP[[#This Row],[Bespovratna sredstva - Ukupno (EU+Nac) HRK
= Ukupna ugovorena vrijednost bespovratnih sredstava]]/7.5345</f>
        <v>119207.98858583847</v>
      </c>
      <c r="U53" s="50">
        <v>0</v>
      </c>
      <c r="V53" s="51">
        <f>Ugovori_OPULJP[[#This Row],[Javni doprinos korisnika - HRK]]/7.5345</f>
        <v>0</v>
      </c>
      <c r="W53" s="50">
        <v>0</v>
      </c>
      <c r="X53" s="51">
        <f>Ugovori_OPULJP[[#This Row],[Privatni doprinos korisnika - HRK]]/7.5345</f>
        <v>0</v>
      </c>
      <c r="Y53" s="52">
        <v>898172.59</v>
      </c>
      <c r="Z53" s="53">
        <f>Ugovori_OPULJP[[#This Row],[UKUPNI PRIHVATLJIVI IZDACI
TOTAL ELIGIBLE EXPENDITURE
= Bespovratna sredstva ukupno + doprinos korisnika
= Ukupni prihvatljivi troškovi
= Ukupna ugovorena vrijednost projekta HRK]]/7.5345</f>
        <v>119207.98858583847</v>
      </c>
      <c r="AA53" s="44" t="s">
        <v>38</v>
      </c>
      <c r="AB53" s="44" t="s">
        <v>35</v>
      </c>
      <c r="AC53" s="43" t="s">
        <v>267</v>
      </c>
      <c r="AD53" s="43" t="s">
        <v>236</v>
      </c>
    </row>
    <row r="54" spans="1:30" ht="51" customHeight="1" x14ac:dyDescent="0.2">
      <c r="A54" s="41" t="s">
        <v>268</v>
      </c>
      <c r="B54" s="42" t="s">
        <v>31</v>
      </c>
      <c r="C54" s="43" t="s">
        <v>230</v>
      </c>
      <c r="D54" s="43" t="s">
        <v>231</v>
      </c>
      <c r="E54" s="44" t="s">
        <v>232</v>
      </c>
      <c r="F54" s="45" t="s">
        <v>269</v>
      </c>
      <c r="G54" s="45" t="s">
        <v>270</v>
      </c>
      <c r="H54" s="47">
        <v>43234</v>
      </c>
      <c r="I54" s="47">
        <v>44149</v>
      </c>
      <c r="J54" s="48" t="str">
        <f>IF(Ugovori_OPULJP[[#This Row],[DATUM ZAVRŠETKA OPERACIJE]]&gt;DATE(2024,3,31),"u provedbi","završen")</f>
        <v>završen</v>
      </c>
      <c r="K54" s="46" t="s">
        <v>271</v>
      </c>
      <c r="L54" s="46" t="s">
        <v>271</v>
      </c>
      <c r="M54" s="49">
        <v>0.85</v>
      </c>
      <c r="N54" s="49">
        <v>0.15</v>
      </c>
      <c r="O54" s="50">
        <f>Ugovori_OPULJP[[#This Row],[Bespovratna sredstva - Ukupno (EU+Nac) HRK
= Ukupna ugovorena vrijednost bespovratnih sredstava]]*Ugovori_OPULJP[[#This Row],[EU STOPA SUFINANCIRANJA %
EU CO-FINANCING RATE %]]</f>
        <v>1472713.638</v>
      </c>
      <c r="P54" s="51">
        <f>Ugovori_OPULJP[[#This Row],[Bespovratna sredstva - EU dio - HRK]]/7.5345</f>
        <v>195462.69002588093</v>
      </c>
      <c r="Q54" s="50">
        <f>Ugovori_OPULJP[[#This Row],[Bespovratna sredstva - Ukupno (EU+Nac) HRK
= Ukupna ugovorena vrijednost bespovratnih sredstava]]*Ugovori_OPULJP[[#This Row],[STOPA NACIONALNOG SUFINANCIRANJA %]]</f>
        <v>259890.64199999999</v>
      </c>
      <c r="R54" s="51">
        <f>Ugovori_OPULJP[[#This Row],[Bespovratna sredstva - Nacionalni dio - HRK]]/7.5345</f>
        <v>34493.415886920164</v>
      </c>
      <c r="S54" s="50">
        <v>1732604.28</v>
      </c>
      <c r="T54" s="51">
        <f>Ugovori_OPULJP[[#This Row],[Bespovratna sredstva - Ukupno (EU+Nac) HRK
= Ukupna ugovorena vrijednost bespovratnih sredstava]]/7.5345</f>
        <v>229956.10591280111</v>
      </c>
      <c r="U54" s="50">
        <v>0</v>
      </c>
      <c r="V54" s="51">
        <f>Ugovori_OPULJP[[#This Row],[Javni doprinos korisnika - HRK]]/7.5345</f>
        <v>0</v>
      </c>
      <c r="W54" s="50">
        <v>0</v>
      </c>
      <c r="X54" s="51">
        <f>Ugovori_OPULJP[[#This Row],[Privatni doprinos korisnika - HRK]]/7.5345</f>
        <v>0</v>
      </c>
      <c r="Y54" s="52">
        <v>1732604.28</v>
      </c>
      <c r="Z54" s="53">
        <f>Ugovori_OPULJP[[#This Row],[UKUPNI PRIHVATLJIVI IZDACI
TOTAL ELIGIBLE EXPENDITURE
= Bespovratna sredstva ukupno + doprinos korisnika
= Ukupni prihvatljivi troškovi
= Ukupna ugovorena vrijednost projekta HRK]]/7.5345</f>
        <v>229956.10591280111</v>
      </c>
      <c r="AA54" s="44" t="s">
        <v>38</v>
      </c>
      <c r="AB54" s="44" t="s">
        <v>35</v>
      </c>
      <c r="AC54" s="43" t="s">
        <v>272</v>
      </c>
      <c r="AD54" s="43" t="s">
        <v>236</v>
      </c>
    </row>
    <row r="55" spans="1:30" ht="51" customHeight="1" x14ac:dyDescent="0.2">
      <c r="A55" s="41" t="s">
        <v>273</v>
      </c>
      <c r="B55" s="42" t="s">
        <v>31</v>
      </c>
      <c r="C55" s="43" t="s">
        <v>230</v>
      </c>
      <c r="D55" s="43" t="s">
        <v>231</v>
      </c>
      <c r="E55" s="44" t="s">
        <v>232</v>
      </c>
      <c r="F55" s="45" t="s">
        <v>274</v>
      </c>
      <c r="G55" s="45" t="s">
        <v>275</v>
      </c>
      <c r="H55" s="47">
        <v>43234</v>
      </c>
      <c r="I55" s="47">
        <v>43691</v>
      </c>
      <c r="J55" s="48" t="str">
        <f>IF(Ugovori_OPULJP[[#This Row],[DATUM ZAVRŠETKA OPERACIJE]]&gt;DATE(2024,3,31),"u provedbi","završen")</f>
        <v>završen</v>
      </c>
      <c r="K55" s="46" t="s">
        <v>94</v>
      </c>
      <c r="L55" s="46" t="s">
        <v>94</v>
      </c>
      <c r="M55" s="49">
        <v>0.85</v>
      </c>
      <c r="N55" s="49">
        <v>0.15</v>
      </c>
      <c r="O55" s="50">
        <f>Ugovori_OPULJP[[#This Row],[Bespovratna sredstva - Ukupno (EU+Nac) HRK
= Ukupna ugovorena vrijednost bespovratnih sredstava]]*Ugovori_OPULJP[[#This Row],[EU STOPA SUFINANCIRANJA %
EU CO-FINANCING RATE %]]</f>
        <v>576788.75</v>
      </c>
      <c r="P55" s="51">
        <f>Ugovori_OPULJP[[#This Row],[Bespovratna sredstva - EU dio - HRK]]/7.5345</f>
        <v>76553.022761961634</v>
      </c>
      <c r="Q55" s="50">
        <f>Ugovori_OPULJP[[#This Row],[Bespovratna sredstva - Ukupno (EU+Nac) HRK
= Ukupna ugovorena vrijednost bespovratnih sredstava]]*Ugovori_OPULJP[[#This Row],[STOPA NACIONALNOG SUFINANCIRANJA %]]</f>
        <v>101786.25</v>
      </c>
      <c r="R55" s="51">
        <f>Ugovori_OPULJP[[#This Row],[Bespovratna sredstva - Nacionalni dio - HRK]]/7.5345</f>
        <v>13509.35695799323</v>
      </c>
      <c r="S55" s="50">
        <v>678575</v>
      </c>
      <c r="T55" s="51">
        <f>Ugovori_OPULJP[[#This Row],[Bespovratna sredstva - Ukupno (EU+Nac) HRK
= Ukupna ugovorena vrijednost bespovratnih sredstava]]/7.5345</f>
        <v>90062.379719954872</v>
      </c>
      <c r="U55" s="50">
        <v>0</v>
      </c>
      <c r="V55" s="51">
        <f>Ugovori_OPULJP[[#This Row],[Javni doprinos korisnika - HRK]]/7.5345</f>
        <v>0</v>
      </c>
      <c r="W55" s="50">
        <v>0</v>
      </c>
      <c r="X55" s="51">
        <f>Ugovori_OPULJP[[#This Row],[Privatni doprinos korisnika - HRK]]/7.5345</f>
        <v>0</v>
      </c>
      <c r="Y55" s="52">
        <v>678575</v>
      </c>
      <c r="Z55" s="53">
        <f>Ugovori_OPULJP[[#This Row],[UKUPNI PRIHVATLJIVI IZDACI
TOTAL ELIGIBLE EXPENDITURE
= Bespovratna sredstva ukupno + doprinos korisnika
= Ukupni prihvatljivi troškovi
= Ukupna ugovorena vrijednost projekta HRK]]/7.5345</f>
        <v>90062.379719954872</v>
      </c>
      <c r="AA55" s="44" t="s">
        <v>38</v>
      </c>
      <c r="AB55" s="44" t="s">
        <v>35</v>
      </c>
      <c r="AC55" s="43" t="s">
        <v>276</v>
      </c>
      <c r="AD55" s="43" t="s">
        <v>236</v>
      </c>
    </row>
    <row r="56" spans="1:30" ht="63.75" customHeight="1" x14ac:dyDescent="0.2">
      <c r="A56" s="41" t="s">
        <v>277</v>
      </c>
      <c r="B56" s="42" t="s">
        <v>31</v>
      </c>
      <c r="C56" s="43" t="s">
        <v>230</v>
      </c>
      <c r="D56" s="43" t="s">
        <v>231</v>
      </c>
      <c r="E56" s="44" t="s">
        <v>232</v>
      </c>
      <c r="F56" s="45" t="s">
        <v>278</v>
      </c>
      <c r="G56" s="45" t="s">
        <v>279</v>
      </c>
      <c r="H56" s="47">
        <v>43234</v>
      </c>
      <c r="I56" s="47">
        <v>43965</v>
      </c>
      <c r="J56" s="48" t="str">
        <f>IF(Ugovori_OPULJP[[#This Row],[DATUM ZAVRŠETKA OPERACIJE]]&gt;DATE(2024,3,31),"u provedbi","završen")</f>
        <v>završen</v>
      </c>
      <c r="K56" s="46" t="s">
        <v>104</v>
      </c>
      <c r="L56" s="46" t="s">
        <v>104</v>
      </c>
      <c r="M56" s="49">
        <v>0.85</v>
      </c>
      <c r="N56" s="49">
        <v>0.15</v>
      </c>
      <c r="O56" s="50">
        <f>Ugovori_OPULJP[[#This Row],[Bespovratna sredstva - Ukupno (EU+Nac) HRK
= Ukupna ugovorena vrijednost bespovratnih sredstava]]*Ugovori_OPULJP[[#This Row],[EU STOPA SUFINANCIRANJA %
EU CO-FINANCING RATE %]]</f>
        <v>829856.11349999998</v>
      </c>
      <c r="P56" s="51">
        <f>Ugovori_OPULJP[[#This Row],[Bespovratna sredstva - EU dio - HRK]]/7.5345</f>
        <v>110140.83396376666</v>
      </c>
      <c r="Q56" s="50">
        <f>Ugovori_OPULJP[[#This Row],[Bespovratna sredstva - Ukupno (EU+Nac) HRK
= Ukupna ugovorena vrijednost bespovratnih sredstava]]*Ugovori_OPULJP[[#This Row],[STOPA NACIONALNOG SUFINANCIRANJA %]]</f>
        <v>146445.19649999999</v>
      </c>
      <c r="R56" s="51">
        <f>Ugovori_OPULJP[[#This Row],[Bespovratna sredstva - Nacionalni dio - HRK]]/7.5345</f>
        <v>19436.617758311764</v>
      </c>
      <c r="S56" s="50">
        <v>976301.31</v>
      </c>
      <c r="T56" s="51">
        <f>Ugovori_OPULJP[[#This Row],[Bespovratna sredstva - Ukupno (EU+Nac) HRK
= Ukupna ugovorena vrijednost bespovratnih sredstava]]/7.5345</f>
        <v>129577.45172207843</v>
      </c>
      <c r="U56" s="50">
        <v>0</v>
      </c>
      <c r="V56" s="51">
        <f>Ugovori_OPULJP[[#This Row],[Javni doprinos korisnika - HRK]]/7.5345</f>
        <v>0</v>
      </c>
      <c r="W56" s="50">
        <v>0</v>
      </c>
      <c r="X56" s="51">
        <f>Ugovori_OPULJP[[#This Row],[Privatni doprinos korisnika - HRK]]/7.5345</f>
        <v>0</v>
      </c>
      <c r="Y56" s="52">
        <v>976301.31</v>
      </c>
      <c r="Z56" s="53">
        <f>Ugovori_OPULJP[[#This Row],[UKUPNI PRIHVATLJIVI IZDACI
TOTAL ELIGIBLE EXPENDITURE
= Bespovratna sredstva ukupno + doprinos korisnika
= Ukupni prihvatljivi troškovi
= Ukupna ugovorena vrijednost projekta HRK]]/7.5345</f>
        <v>129577.45172207843</v>
      </c>
      <c r="AA56" s="44" t="s">
        <v>38</v>
      </c>
      <c r="AB56" s="44" t="s">
        <v>35</v>
      </c>
      <c r="AC56" s="43" t="s">
        <v>280</v>
      </c>
      <c r="AD56" s="43" t="s">
        <v>236</v>
      </c>
    </row>
    <row r="57" spans="1:30" ht="51" customHeight="1" x14ac:dyDescent="0.2">
      <c r="A57" s="41" t="s">
        <v>281</v>
      </c>
      <c r="B57" s="42" t="s">
        <v>31</v>
      </c>
      <c r="C57" s="43" t="s">
        <v>230</v>
      </c>
      <c r="D57" s="43" t="s">
        <v>231</v>
      </c>
      <c r="E57" s="44" t="s">
        <v>232</v>
      </c>
      <c r="F57" s="45" t="s">
        <v>282</v>
      </c>
      <c r="G57" s="45" t="s">
        <v>283</v>
      </c>
      <c r="H57" s="47">
        <v>43234</v>
      </c>
      <c r="I57" s="47">
        <v>44149</v>
      </c>
      <c r="J57" s="48" t="str">
        <f>IF(Ugovori_OPULJP[[#This Row],[DATUM ZAVRŠETKA OPERACIJE]]&gt;DATE(2024,3,31),"u provedbi","završen")</f>
        <v>završen</v>
      </c>
      <c r="K57" s="46" t="s">
        <v>104</v>
      </c>
      <c r="L57" s="46" t="s">
        <v>104</v>
      </c>
      <c r="M57" s="49">
        <v>0.85</v>
      </c>
      <c r="N57" s="49">
        <v>0.15</v>
      </c>
      <c r="O57" s="50">
        <f>Ugovori_OPULJP[[#This Row],[Bespovratna sredstva - Ukupno (EU+Nac) HRK
= Ukupna ugovorena vrijednost bespovratnih sredstava]]*Ugovori_OPULJP[[#This Row],[EU STOPA SUFINANCIRANJA %
EU CO-FINANCING RATE %]]</f>
        <v>1697913.1310000001</v>
      </c>
      <c r="P57" s="51">
        <f>Ugovori_OPULJP[[#This Row],[Bespovratna sredstva - EU dio - HRK]]/7.5345</f>
        <v>225351.79919039086</v>
      </c>
      <c r="Q57" s="50">
        <f>Ugovori_OPULJP[[#This Row],[Bespovratna sredstva - Ukupno (EU+Nac) HRK
= Ukupna ugovorena vrijednost bespovratnih sredstava]]*Ugovori_OPULJP[[#This Row],[STOPA NACIONALNOG SUFINANCIRANJA %]]</f>
        <v>299631.72899999999</v>
      </c>
      <c r="R57" s="51">
        <f>Ugovori_OPULJP[[#This Row],[Bespovratna sredstva - Nacionalni dio - HRK]]/7.5345</f>
        <v>39767.964563010151</v>
      </c>
      <c r="S57" s="50">
        <v>1997544.86</v>
      </c>
      <c r="T57" s="51">
        <f>Ugovori_OPULJP[[#This Row],[Bespovratna sredstva - Ukupno (EU+Nac) HRK
= Ukupna ugovorena vrijednost bespovratnih sredstava]]/7.5345</f>
        <v>265119.763753401</v>
      </c>
      <c r="U57" s="50">
        <v>0</v>
      </c>
      <c r="V57" s="51">
        <f>Ugovori_OPULJP[[#This Row],[Javni doprinos korisnika - HRK]]/7.5345</f>
        <v>0</v>
      </c>
      <c r="W57" s="50">
        <v>0</v>
      </c>
      <c r="X57" s="51">
        <f>Ugovori_OPULJP[[#This Row],[Privatni doprinos korisnika - HRK]]/7.5345</f>
        <v>0</v>
      </c>
      <c r="Y57" s="52">
        <v>1997544.86</v>
      </c>
      <c r="Z57" s="53">
        <f>Ugovori_OPULJP[[#This Row],[UKUPNI PRIHVATLJIVI IZDACI
TOTAL ELIGIBLE EXPENDITURE
= Bespovratna sredstva ukupno + doprinos korisnika
= Ukupni prihvatljivi troškovi
= Ukupna ugovorena vrijednost projekta HRK]]/7.5345</f>
        <v>265119.763753401</v>
      </c>
      <c r="AA57" s="44" t="s">
        <v>38</v>
      </c>
      <c r="AB57" s="44" t="s">
        <v>35</v>
      </c>
      <c r="AC57" s="43" t="s">
        <v>284</v>
      </c>
      <c r="AD57" s="43" t="s">
        <v>236</v>
      </c>
    </row>
    <row r="58" spans="1:30" ht="51" customHeight="1" x14ac:dyDescent="0.2">
      <c r="A58" s="41" t="s">
        <v>285</v>
      </c>
      <c r="B58" s="42" t="s">
        <v>31</v>
      </c>
      <c r="C58" s="43" t="s">
        <v>230</v>
      </c>
      <c r="D58" s="43" t="s">
        <v>231</v>
      </c>
      <c r="E58" s="44" t="s">
        <v>232</v>
      </c>
      <c r="F58" s="45" t="s">
        <v>286</v>
      </c>
      <c r="G58" s="45" t="s">
        <v>287</v>
      </c>
      <c r="H58" s="47">
        <v>43234</v>
      </c>
      <c r="I58" s="47">
        <v>44149</v>
      </c>
      <c r="J58" s="48" t="str">
        <f>IF(Ugovori_OPULJP[[#This Row],[DATUM ZAVRŠETKA OPERACIJE]]&gt;DATE(2024,3,31),"u provedbi","završen")</f>
        <v>završen</v>
      </c>
      <c r="K58" s="46" t="s">
        <v>211</v>
      </c>
      <c r="L58" s="46" t="s">
        <v>211</v>
      </c>
      <c r="M58" s="49">
        <v>0.85</v>
      </c>
      <c r="N58" s="49">
        <v>0.15</v>
      </c>
      <c r="O58" s="50">
        <f>Ugovori_OPULJP[[#This Row],[Bespovratna sredstva - Ukupno (EU+Nac) HRK
= Ukupna ugovorena vrijednost bespovratnih sredstava]]*Ugovori_OPULJP[[#This Row],[EU STOPA SUFINANCIRANJA %
EU CO-FINANCING RATE %]]</f>
        <v>753450.50599999994</v>
      </c>
      <c r="P58" s="51">
        <f>Ugovori_OPULJP[[#This Row],[Bespovratna sredstva - EU dio - HRK]]/7.5345</f>
        <v>100000.06715774104</v>
      </c>
      <c r="Q58" s="50">
        <f>Ugovori_OPULJP[[#This Row],[Bespovratna sredstva - Ukupno (EU+Nac) HRK
= Ukupna ugovorena vrijednost bespovratnih sredstava]]*Ugovori_OPULJP[[#This Row],[STOPA NACIONALNOG SUFINANCIRANJA %]]</f>
        <v>132961.85399999999</v>
      </c>
      <c r="R58" s="51">
        <f>Ugovori_OPULJP[[#This Row],[Bespovratna sredstva - Nacionalni dio - HRK]]/7.5345</f>
        <v>17647.07067489548</v>
      </c>
      <c r="S58" s="50">
        <v>886412.36</v>
      </c>
      <c r="T58" s="51">
        <f>Ugovori_OPULJP[[#This Row],[Bespovratna sredstva - Ukupno (EU+Nac) HRK
= Ukupna ugovorena vrijednost bespovratnih sredstava]]/7.5345</f>
        <v>117647.13783263652</v>
      </c>
      <c r="U58" s="50">
        <v>0</v>
      </c>
      <c r="V58" s="51">
        <f>Ugovori_OPULJP[[#This Row],[Javni doprinos korisnika - HRK]]/7.5345</f>
        <v>0</v>
      </c>
      <c r="W58" s="50">
        <v>0</v>
      </c>
      <c r="X58" s="51">
        <f>Ugovori_OPULJP[[#This Row],[Privatni doprinos korisnika - HRK]]/7.5345</f>
        <v>0</v>
      </c>
      <c r="Y58" s="52">
        <v>886412.36</v>
      </c>
      <c r="Z58" s="53">
        <f>Ugovori_OPULJP[[#This Row],[UKUPNI PRIHVATLJIVI IZDACI
TOTAL ELIGIBLE EXPENDITURE
= Bespovratna sredstva ukupno + doprinos korisnika
= Ukupni prihvatljivi troškovi
= Ukupna ugovorena vrijednost projekta HRK]]/7.5345</f>
        <v>117647.13783263652</v>
      </c>
      <c r="AA58" s="44" t="s">
        <v>38</v>
      </c>
      <c r="AB58" s="44" t="s">
        <v>35</v>
      </c>
      <c r="AC58" s="43" t="s">
        <v>288</v>
      </c>
      <c r="AD58" s="43" t="s">
        <v>236</v>
      </c>
    </row>
    <row r="59" spans="1:30" ht="51" customHeight="1" x14ac:dyDescent="0.2">
      <c r="A59" s="41" t="s">
        <v>289</v>
      </c>
      <c r="B59" s="42" t="s">
        <v>31</v>
      </c>
      <c r="C59" s="43" t="s">
        <v>230</v>
      </c>
      <c r="D59" s="43" t="s">
        <v>231</v>
      </c>
      <c r="E59" s="44" t="s">
        <v>232</v>
      </c>
      <c r="F59" s="45" t="s">
        <v>290</v>
      </c>
      <c r="G59" s="45" t="s">
        <v>291</v>
      </c>
      <c r="H59" s="47">
        <v>43234</v>
      </c>
      <c r="I59" s="47">
        <v>44057</v>
      </c>
      <c r="J59" s="48" t="str">
        <f>IF(Ugovori_OPULJP[[#This Row],[DATUM ZAVRŠETKA OPERACIJE]]&gt;DATE(2024,3,31),"u provedbi","završen")</f>
        <v>završen</v>
      </c>
      <c r="K59" s="46" t="s">
        <v>84</v>
      </c>
      <c r="L59" s="46" t="s">
        <v>84</v>
      </c>
      <c r="M59" s="49">
        <v>0.85</v>
      </c>
      <c r="N59" s="49">
        <v>0.15</v>
      </c>
      <c r="O59" s="50">
        <f>Ugovori_OPULJP[[#This Row],[Bespovratna sredstva - Ukupno (EU+Nac) HRK
= Ukupna ugovorena vrijednost bespovratnih sredstava]]*Ugovori_OPULJP[[#This Row],[EU STOPA SUFINANCIRANJA %
EU CO-FINANCING RATE %]]</f>
        <v>730594.125</v>
      </c>
      <c r="P59" s="51">
        <f>Ugovori_OPULJP[[#This Row],[Bespovratna sredstva - EU dio - HRK]]/7.5345</f>
        <v>96966.504081226347</v>
      </c>
      <c r="Q59" s="50">
        <f>Ugovori_OPULJP[[#This Row],[Bespovratna sredstva - Ukupno (EU+Nac) HRK
= Ukupna ugovorena vrijednost bespovratnih sredstava]]*Ugovori_OPULJP[[#This Row],[STOPA NACIONALNOG SUFINANCIRANJA %]]</f>
        <v>128928.375</v>
      </c>
      <c r="R59" s="51">
        <f>Ugovori_OPULJP[[#This Row],[Bespovratna sredstva - Nacionalni dio - HRK]]/7.5345</f>
        <v>17111.736014334063</v>
      </c>
      <c r="S59" s="50">
        <v>859522.5</v>
      </c>
      <c r="T59" s="51">
        <f>Ugovori_OPULJP[[#This Row],[Bespovratna sredstva - Ukupno (EU+Nac) HRK
= Ukupna ugovorena vrijednost bespovratnih sredstava]]/7.5345</f>
        <v>114078.24009556041</v>
      </c>
      <c r="U59" s="50">
        <v>0</v>
      </c>
      <c r="V59" s="51">
        <f>Ugovori_OPULJP[[#This Row],[Javni doprinos korisnika - HRK]]/7.5345</f>
        <v>0</v>
      </c>
      <c r="W59" s="50">
        <v>0</v>
      </c>
      <c r="X59" s="51">
        <f>Ugovori_OPULJP[[#This Row],[Privatni doprinos korisnika - HRK]]/7.5345</f>
        <v>0</v>
      </c>
      <c r="Y59" s="52">
        <v>859522.5</v>
      </c>
      <c r="Z59" s="53">
        <f>Ugovori_OPULJP[[#This Row],[UKUPNI PRIHVATLJIVI IZDACI
TOTAL ELIGIBLE EXPENDITURE
= Bespovratna sredstva ukupno + doprinos korisnika
= Ukupni prihvatljivi troškovi
= Ukupna ugovorena vrijednost projekta HRK]]/7.5345</f>
        <v>114078.24009556041</v>
      </c>
      <c r="AA59" s="44" t="s">
        <v>38</v>
      </c>
      <c r="AB59" s="44" t="s">
        <v>35</v>
      </c>
      <c r="AC59" s="43" t="s">
        <v>292</v>
      </c>
      <c r="AD59" s="43" t="s">
        <v>236</v>
      </c>
    </row>
    <row r="60" spans="1:30" ht="51" customHeight="1" x14ac:dyDescent="0.2">
      <c r="A60" s="41" t="s">
        <v>293</v>
      </c>
      <c r="B60" s="42" t="s">
        <v>31</v>
      </c>
      <c r="C60" s="43" t="s">
        <v>230</v>
      </c>
      <c r="D60" s="43" t="s">
        <v>231</v>
      </c>
      <c r="E60" s="44" t="s">
        <v>232</v>
      </c>
      <c r="F60" s="45" t="s">
        <v>294</v>
      </c>
      <c r="G60" s="45" t="s">
        <v>295</v>
      </c>
      <c r="H60" s="47">
        <v>43550</v>
      </c>
      <c r="I60" s="65">
        <v>44373</v>
      </c>
      <c r="J60" s="48" t="str">
        <f>IF(Ugovori_OPULJP[[#This Row],[DATUM ZAVRŠETKA OPERACIJE]]&gt;DATE(2024,3,31),"u provedbi","završen")</f>
        <v>završen</v>
      </c>
      <c r="K60" s="46" t="s">
        <v>94</v>
      </c>
      <c r="L60" s="46" t="s">
        <v>94</v>
      </c>
      <c r="M60" s="49">
        <v>0.85</v>
      </c>
      <c r="N60" s="49">
        <v>0.15</v>
      </c>
      <c r="O60" s="50">
        <f>Ugovori_OPULJP[[#This Row],[Bespovratna sredstva - Ukupno (EU+Nac) HRK
= Ukupna ugovorena vrijednost bespovratnih sredstava]]*Ugovori_OPULJP[[#This Row],[EU STOPA SUFINANCIRANJA %
EU CO-FINANCING RATE %]]</f>
        <v>850000</v>
      </c>
      <c r="P60" s="51">
        <f>Ugovori_OPULJP[[#This Row],[Bespovratna sredstva - EU dio - HRK]]/7.5345</f>
        <v>112814.38715243214</v>
      </c>
      <c r="Q60" s="50">
        <f>Ugovori_OPULJP[[#This Row],[Bespovratna sredstva - Ukupno (EU+Nac) HRK
= Ukupna ugovorena vrijednost bespovratnih sredstava]]*Ugovori_OPULJP[[#This Row],[STOPA NACIONALNOG SUFINANCIRANJA %]]</f>
        <v>150000</v>
      </c>
      <c r="R60" s="51">
        <f>Ugovori_OPULJP[[#This Row],[Bespovratna sredstva - Nacionalni dio - HRK]]/7.5345</f>
        <v>19908.421262193908</v>
      </c>
      <c r="S60" s="50">
        <v>1000000</v>
      </c>
      <c r="T60" s="51">
        <f>Ugovori_OPULJP[[#This Row],[Bespovratna sredstva - Ukupno (EU+Nac) HRK
= Ukupna ugovorena vrijednost bespovratnih sredstava]]/7.5345</f>
        <v>132722.80841462605</v>
      </c>
      <c r="U60" s="50">
        <v>0</v>
      </c>
      <c r="V60" s="51">
        <f>Ugovori_OPULJP[[#This Row],[Javni doprinos korisnika - HRK]]/7.5345</f>
        <v>0</v>
      </c>
      <c r="W60" s="50">
        <v>117501.2</v>
      </c>
      <c r="X60" s="51">
        <f>Ugovori_OPULJP[[#This Row],[Privatni doprinos korisnika - HRK]]/7.5345</f>
        <v>15595.089256088657</v>
      </c>
      <c r="Y60" s="52">
        <v>1117501.2</v>
      </c>
      <c r="Z60" s="53">
        <f>Ugovori_OPULJP[[#This Row],[UKUPNI PRIHVATLJIVI IZDACI
TOTAL ELIGIBLE EXPENDITURE
= Bespovratna sredstva ukupno + doprinos korisnika
= Ukupni prihvatljivi troškovi
= Ukupna ugovorena vrijednost projekta HRK]]/7.5345</f>
        <v>148317.89767071471</v>
      </c>
      <c r="AA60" s="44" t="s">
        <v>38</v>
      </c>
      <c r="AB60" s="44" t="s">
        <v>35</v>
      </c>
      <c r="AC60" s="43" t="s">
        <v>296</v>
      </c>
      <c r="AD60" s="43" t="s">
        <v>236</v>
      </c>
    </row>
    <row r="61" spans="1:30" ht="51" customHeight="1" x14ac:dyDescent="0.2">
      <c r="A61" s="41" t="s">
        <v>297</v>
      </c>
      <c r="B61" s="42" t="s">
        <v>31</v>
      </c>
      <c r="C61" s="43" t="s">
        <v>230</v>
      </c>
      <c r="D61" s="43" t="s">
        <v>231</v>
      </c>
      <c r="E61" s="44" t="s">
        <v>232</v>
      </c>
      <c r="F61" s="45" t="s">
        <v>298</v>
      </c>
      <c r="G61" s="45" t="s">
        <v>299</v>
      </c>
      <c r="H61" s="47">
        <v>43550</v>
      </c>
      <c r="I61" s="47">
        <v>44013</v>
      </c>
      <c r="J61" s="48" t="str">
        <f>IF(Ugovori_OPULJP[[#This Row],[DATUM ZAVRŠETKA OPERACIJE]]&gt;DATE(2024,3,31),"u provedbi","završen")</f>
        <v>završen</v>
      </c>
      <c r="K61" s="46" t="s">
        <v>300</v>
      </c>
      <c r="L61" s="46" t="s">
        <v>37</v>
      </c>
      <c r="M61" s="49">
        <v>0.85</v>
      </c>
      <c r="N61" s="49">
        <v>0.15</v>
      </c>
      <c r="O61" s="50">
        <f>Ugovori_OPULJP[[#This Row],[Bespovratna sredstva - Ukupno (EU+Nac) HRK
= Ukupna ugovorena vrijednost bespovratnih sredstava]]*Ugovori_OPULJP[[#This Row],[EU STOPA SUFINANCIRANJA %
EU CO-FINANCING RATE %]]</f>
        <v>697834.5895</v>
      </c>
      <c r="P61" s="51">
        <f>Ugovori_OPULJP[[#This Row],[Bespovratna sredstva - EU dio - HRK]]/7.5345</f>
        <v>92618.566527307717</v>
      </c>
      <c r="Q61" s="50">
        <f>Ugovori_OPULJP[[#This Row],[Bespovratna sredstva - Ukupno (EU+Nac) HRK
= Ukupna ugovorena vrijednost bespovratnih sredstava]]*Ugovori_OPULJP[[#This Row],[STOPA NACIONALNOG SUFINANCIRANJA %]]</f>
        <v>123147.28049999999</v>
      </c>
      <c r="R61" s="51">
        <f>Ugovori_OPULJP[[#This Row],[Bespovratna sredstva - Nacionalni dio - HRK]]/7.5345</f>
        <v>16344.452916583714</v>
      </c>
      <c r="S61" s="50">
        <v>820981.87</v>
      </c>
      <c r="T61" s="51">
        <f>Ugovori_OPULJP[[#This Row],[Bespovratna sredstva - Ukupno (EU+Nac) HRK
= Ukupna ugovorena vrijednost bespovratnih sredstava]]/7.5345</f>
        <v>108963.01944389143</v>
      </c>
      <c r="U61" s="50">
        <v>0</v>
      </c>
      <c r="V61" s="51">
        <f>Ugovori_OPULJP[[#This Row],[Javni doprinos korisnika - HRK]]/7.5345</f>
        <v>0</v>
      </c>
      <c r="W61" s="50">
        <v>0</v>
      </c>
      <c r="X61" s="51">
        <f>Ugovori_OPULJP[[#This Row],[Privatni doprinos korisnika - HRK]]/7.5345</f>
        <v>0</v>
      </c>
      <c r="Y61" s="52">
        <v>820981.87</v>
      </c>
      <c r="Z61" s="53">
        <f>Ugovori_OPULJP[[#This Row],[UKUPNI PRIHVATLJIVI IZDACI
TOTAL ELIGIBLE EXPENDITURE
= Bespovratna sredstva ukupno + doprinos korisnika
= Ukupni prihvatljivi troškovi
= Ukupna ugovorena vrijednost projekta HRK]]/7.5345</f>
        <v>108963.01944389143</v>
      </c>
      <c r="AA61" s="44" t="s">
        <v>38</v>
      </c>
      <c r="AB61" s="44" t="s">
        <v>35</v>
      </c>
      <c r="AC61" s="43" t="s">
        <v>301</v>
      </c>
      <c r="AD61" s="43" t="s">
        <v>236</v>
      </c>
    </row>
    <row r="62" spans="1:30" ht="51" customHeight="1" x14ac:dyDescent="0.2">
      <c r="A62" s="41" t="s">
        <v>302</v>
      </c>
      <c r="B62" s="42" t="s">
        <v>31</v>
      </c>
      <c r="C62" s="43" t="s">
        <v>230</v>
      </c>
      <c r="D62" s="43" t="s">
        <v>231</v>
      </c>
      <c r="E62" s="44" t="s">
        <v>232</v>
      </c>
      <c r="F62" s="45" t="s">
        <v>303</v>
      </c>
      <c r="G62" s="45" t="s">
        <v>304</v>
      </c>
      <c r="H62" s="47">
        <v>43234</v>
      </c>
      <c r="I62" s="47">
        <v>44149</v>
      </c>
      <c r="J62" s="48" t="str">
        <f>IF(Ugovori_OPULJP[[#This Row],[DATUM ZAVRŠETKA OPERACIJE]]&gt;DATE(2024,3,31),"u provedbi","završen")</f>
        <v>završen</v>
      </c>
      <c r="K62" s="46" t="s">
        <v>200</v>
      </c>
      <c r="L62" s="46" t="s">
        <v>200</v>
      </c>
      <c r="M62" s="49">
        <v>0.85</v>
      </c>
      <c r="N62" s="49">
        <v>0.15</v>
      </c>
      <c r="O62" s="50">
        <f>Ugovori_OPULJP[[#This Row],[Bespovratna sredstva - Ukupno (EU+Nac) HRK
= Ukupna ugovorena vrijednost bespovratnih sredstava]]*Ugovori_OPULJP[[#This Row],[EU STOPA SUFINANCIRANJA %
EU CO-FINANCING RATE %]]</f>
        <v>1652351.3459999999</v>
      </c>
      <c r="P62" s="51">
        <f>Ugovori_OPULJP[[#This Row],[Bespovratna sredstva - EU dio - HRK]]/7.5345</f>
        <v>219304.71112880745</v>
      </c>
      <c r="Q62" s="50">
        <f>Ugovori_OPULJP[[#This Row],[Bespovratna sredstva - Ukupno (EU+Nac) HRK
= Ukupna ugovorena vrijednost bespovratnih sredstava]]*Ugovori_OPULJP[[#This Row],[STOPA NACIONALNOG SUFINANCIRANJA %]]</f>
        <v>291591.41399999999</v>
      </c>
      <c r="R62" s="51">
        <f>Ugovori_OPULJP[[#This Row],[Bespovratna sredstva - Nacionalni dio - HRK]]/7.5345</f>
        <v>38700.831375671907</v>
      </c>
      <c r="S62" s="50">
        <v>1943942.76</v>
      </c>
      <c r="T62" s="51">
        <f>Ugovori_OPULJP[[#This Row],[Bespovratna sredstva - Ukupno (EU+Nac) HRK
= Ukupna ugovorena vrijednost bespovratnih sredstava]]/7.5345</f>
        <v>258005.54250447938</v>
      </c>
      <c r="U62" s="50">
        <v>0</v>
      </c>
      <c r="V62" s="51">
        <f>Ugovori_OPULJP[[#This Row],[Javni doprinos korisnika - HRK]]/7.5345</f>
        <v>0</v>
      </c>
      <c r="W62" s="50">
        <v>0</v>
      </c>
      <c r="X62" s="51">
        <f>Ugovori_OPULJP[[#This Row],[Privatni doprinos korisnika - HRK]]/7.5345</f>
        <v>0</v>
      </c>
      <c r="Y62" s="52">
        <v>1943942.76</v>
      </c>
      <c r="Z62" s="53">
        <f>Ugovori_OPULJP[[#This Row],[UKUPNI PRIHVATLJIVI IZDACI
TOTAL ELIGIBLE EXPENDITURE
= Bespovratna sredstva ukupno + doprinos korisnika
= Ukupni prihvatljivi troškovi
= Ukupna ugovorena vrijednost projekta HRK]]/7.5345</f>
        <v>258005.54250447938</v>
      </c>
      <c r="AA62" s="44" t="s">
        <v>38</v>
      </c>
      <c r="AB62" s="44" t="s">
        <v>35</v>
      </c>
      <c r="AC62" s="43" t="s">
        <v>305</v>
      </c>
      <c r="AD62" s="43" t="s">
        <v>236</v>
      </c>
    </row>
    <row r="63" spans="1:30" ht="51" customHeight="1" x14ac:dyDescent="0.2">
      <c r="A63" s="41" t="s">
        <v>306</v>
      </c>
      <c r="B63" s="42" t="s">
        <v>31</v>
      </c>
      <c r="C63" s="43" t="s">
        <v>230</v>
      </c>
      <c r="D63" s="43" t="s">
        <v>231</v>
      </c>
      <c r="E63" s="44" t="s">
        <v>232</v>
      </c>
      <c r="F63" s="45" t="s">
        <v>307</v>
      </c>
      <c r="G63" s="45" t="s">
        <v>308</v>
      </c>
      <c r="H63" s="47">
        <v>43234</v>
      </c>
      <c r="I63" s="47">
        <v>43783</v>
      </c>
      <c r="J63" s="48" t="str">
        <f>IF(Ugovori_OPULJP[[#This Row],[DATUM ZAVRŠETKA OPERACIJE]]&gt;DATE(2024,3,31),"u provedbi","završen")</f>
        <v>završen</v>
      </c>
      <c r="K63" s="46" t="s">
        <v>37</v>
      </c>
      <c r="L63" s="46" t="s">
        <v>37</v>
      </c>
      <c r="M63" s="49">
        <v>0.85</v>
      </c>
      <c r="N63" s="49">
        <v>0.15</v>
      </c>
      <c r="O63" s="50">
        <f>Ugovori_OPULJP[[#This Row],[Bespovratna sredstva - Ukupno (EU+Nac) HRK
= Ukupna ugovorena vrijednost bespovratnih sredstava]]*Ugovori_OPULJP[[#This Row],[EU STOPA SUFINANCIRANJA %
EU CO-FINANCING RATE %]]</f>
        <v>836751.36450000003</v>
      </c>
      <c r="P63" s="51">
        <f>Ugovori_OPULJP[[#This Row],[Bespovratna sredstva - EU dio - HRK]]/7.5345</f>
        <v>111055.99104121044</v>
      </c>
      <c r="Q63" s="50">
        <f>Ugovori_OPULJP[[#This Row],[Bespovratna sredstva - Ukupno (EU+Nac) HRK
= Ukupna ugovorena vrijednost bespovratnih sredstava]]*Ugovori_OPULJP[[#This Row],[STOPA NACIONALNOG SUFINANCIRANJA %]]</f>
        <v>147662.0055</v>
      </c>
      <c r="R63" s="51">
        <f>Ugovori_OPULJP[[#This Row],[Bespovratna sredstva - Nacionalni dio - HRK]]/7.5345</f>
        <v>19598.116066095958</v>
      </c>
      <c r="S63" s="50">
        <v>984413.37</v>
      </c>
      <c r="T63" s="51">
        <f>Ugovori_OPULJP[[#This Row],[Bespovratna sredstva - Ukupno (EU+Nac) HRK
= Ukupna ugovorena vrijednost bespovratnih sredstava]]/7.5345</f>
        <v>130654.10710730638</v>
      </c>
      <c r="U63" s="50">
        <v>0</v>
      </c>
      <c r="V63" s="51">
        <f>Ugovori_OPULJP[[#This Row],[Javni doprinos korisnika - HRK]]/7.5345</f>
        <v>0</v>
      </c>
      <c r="W63" s="50">
        <v>0</v>
      </c>
      <c r="X63" s="51">
        <f>Ugovori_OPULJP[[#This Row],[Privatni doprinos korisnika - HRK]]/7.5345</f>
        <v>0</v>
      </c>
      <c r="Y63" s="52">
        <v>984413.37</v>
      </c>
      <c r="Z63" s="53">
        <f>Ugovori_OPULJP[[#This Row],[UKUPNI PRIHVATLJIVI IZDACI
TOTAL ELIGIBLE EXPENDITURE
= Bespovratna sredstva ukupno + doprinos korisnika
= Ukupni prihvatljivi troškovi
= Ukupna ugovorena vrijednost projekta HRK]]/7.5345</f>
        <v>130654.10710730638</v>
      </c>
      <c r="AA63" s="44" t="s">
        <v>38</v>
      </c>
      <c r="AB63" s="44" t="s">
        <v>35</v>
      </c>
      <c r="AC63" s="43" t="s">
        <v>309</v>
      </c>
      <c r="AD63" s="43" t="s">
        <v>236</v>
      </c>
    </row>
    <row r="64" spans="1:30" ht="51" customHeight="1" x14ac:dyDescent="0.2">
      <c r="A64" s="41" t="s">
        <v>310</v>
      </c>
      <c r="B64" s="42" t="s">
        <v>31</v>
      </c>
      <c r="C64" s="43" t="s">
        <v>230</v>
      </c>
      <c r="D64" s="43" t="s">
        <v>231</v>
      </c>
      <c r="E64" s="44" t="s">
        <v>232</v>
      </c>
      <c r="F64" s="45" t="s">
        <v>311</v>
      </c>
      <c r="G64" s="45" t="s">
        <v>312</v>
      </c>
      <c r="H64" s="47">
        <v>43550</v>
      </c>
      <c r="I64" s="47">
        <v>44281</v>
      </c>
      <c r="J64" s="48" t="str">
        <f>IF(Ugovori_OPULJP[[#This Row],[DATUM ZAVRŠETKA OPERACIJE]]&gt;DATE(2024,3,31),"u provedbi","završen")</f>
        <v>završen</v>
      </c>
      <c r="K64" s="46" t="s">
        <v>216</v>
      </c>
      <c r="L64" s="46" t="s">
        <v>37</v>
      </c>
      <c r="M64" s="49">
        <v>0.85</v>
      </c>
      <c r="N64" s="49">
        <v>0.15</v>
      </c>
      <c r="O64" s="50">
        <f>Ugovori_OPULJP[[#This Row],[Bespovratna sredstva - Ukupno (EU+Nac) HRK
= Ukupna ugovorena vrijednost bespovratnih sredstava]]*Ugovori_OPULJP[[#This Row],[EU STOPA SUFINANCIRANJA %
EU CO-FINANCING RATE %]]</f>
        <v>775612.60699999996</v>
      </c>
      <c r="P64" s="51">
        <f>Ugovori_OPULJP[[#This Row],[Bespovratna sredstva - EU dio - HRK]]/7.5345</f>
        <v>102941.48344282965</v>
      </c>
      <c r="Q64" s="50">
        <f>Ugovori_OPULJP[[#This Row],[Bespovratna sredstva - Ukupno (EU+Nac) HRK
= Ukupna ugovorena vrijednost bespovratnih sredstava]]*Ugovori_OPULJP[[#This Row],[STOPA NACIONALNOG SUFINANCIRANJA %]]</f>
        <v>136872.81299999999</v>
      </c>
      <c r="R64" s="51">
        <f>Ugovori_OPULJP[[#This Row],[Bespovratna sredstva - Nacionalni dio - HRK]]/7.5345</f>
        <v>18166.144136969935</v>
      </c>
      <c r="S64" s="50">
        <v>912485.42</v>
      </c>
      <c r="T64" s="51">
        <f>Ugovori_OPULJP[[#This Row],[Bespovratna sredstva - Ukupno (EU+Nac) HRK
= Ukupna ugovorena vrijednost bespovratnih sredstava]]/7.5345</f>
        <v>121107.62757979959</v>
      </c>
      <c r="U64" s="50">
        <v>0</v>
      </c>
      <c r="V64" s="51">
        <f>Ugovori_OPULJP[[#This Row],[Javni doprinos korisnika - HRK]]/7.5345</f>
        <v>0</v>
      </c>
      <c r="W64" s="50">
        <v>0</v>
      </c>
      <c r="X64" s="51">
        <f>Ugovori_OPULJP[[#This Row],[Privatni doprinos korisnika - HRK]]/7.5345</f>
        <v>0</v>
      </c>
      <c r="Y64" s="52">
        <v>912485.42</v>
      </c>
      <c r="Z64" s="53">
        <f>Ugovori_OPULJP[[#This Row],[UKUPNI PRIHVATLJIVI IZDACI
TOTAL ELIGIBLE EXPENDITURE
= Bespovratna sredstva ukupno + doprinos korisnika
= Ukupni prihvatljivi troškovi
= Ukupna ugovorena vrijednost projekta HRK]]/7.5345</f>
        <v>121107.62757979959</v>
      </c>
      <c r="AA64" s="44" t="s">
        <v>38</v>
      </c>
      <c r="AB64" s="44" t="s">
        <v>35</v>
      </c>
      <c r="AC64" s="43" t="s">
        <v>313</v>
      </c>
      <c r="AD64" s="43" t="s">
        <v>236</v>
      </c>
    </row>
    <row r="65" spans="1:30" ht="51" customHeight="1" x14ac:dyDescent="0.2">
      <c r="A65" s="41" t="s">
        <v>314</v>
      </c>
      <c r="B65" s="42" t="s">
        <v>31</v>
      </c>
      <c r="C65" s="43" t="s">
        <v>230</v>
      </c>
      <c r="D65" s="56" t="s">
        <v>231</v>
      </c>
      <c r="E65" s="44" t="s">
        <v>232</v>
      </c>
      <c r="F65" s="45" t="s">
        <v>315</v>
      </c>
      <c r="G65" s="45" t="s">
        <v>316</v>
      </c>
      <c r="H65" s="47">
        <v>43234</v>
      </c>
      <c r="I65" s="47">
        <v>44149</v>
      </c>
      <c r="J65" s="48" t="str">
        <f>IF(Ugovori_OPULJP[[#This Row],[DATUM ZAVRŠETKA OPERACIJE]]&gt;DATE(2024,3,31),"u provedbi","završen")</f>
        <v>završen</v>
      </c>
      <c r="K65" s="46" t="s">
        <v>37</v>
      </c>
      <c r="L65" s="46" t="s">
        <v>37</v>
      </c>
      <c r="M65" s="49">
        <v>0.85</v>
      </c>
      <c r="N65" s="49">
        <v>0.15</v>
      </c>
      <c r="O65" s="50">
        <f>Ugovori_OPULJP[[#This Row],[Bespovratna sredstva - Ukupno (EU+Nac) HRK
= Ukupna ugovorena vrijednost bespovratnih sredstava]]*Ugovori_OPULJP[[#This Row],[EU STOPA SUFINANCIRANJA %
EU CO-FINANCING RATE %]]</f>
        <v>1692753.3589999999</v>
      </c>
      <c r="P65" s="51">
        <f>Ugovori_OPULJP[[#This Row],[Bespovratna sredstva - EU dio - HRK]]/7.5345</f>
        <v>224666.9797597717</v>
      </c>
      <c r="Q65" s="50">
        <f>Ugovori_OPULJP[[#This Row],[Bespovratna sredstva - Ukupno (EU+Nac) HRK
= Ukupna ugovorena vrijednost bespovratnih sredstava]]*Ugovori_OPULJP[[#This Row],[STOPA NACIONALNOG SUFINANCIRANJA %]]</f>
        <v>298721.18099999998</v>
      </c>
      <c r="R65" s="51">
        <f>Ugovori_OPULJP[[#This Row],[Bespovratna sredstva - Nacionalni dio - HRK]]/7.5345</f>
        <v>39647.114075253827</v>
      </c>
      <c r="S65" s="50">
        <v>1991474.54</v>
      </c>
      <c r="T65" s="51">
        <f>Ugovori_OPULJP[[#This Row],[Bespovratna sredstva - Ukupno (EU+Nac) HRK
= Ukupna ugovorena vrijednost bespovratnih sredstava]]/7.5345</f>
        <v>264314.09383502556</v>
      </c>
      <c r="U65" s="50">
        <v>0</v>
      </c>
      <c r="V65" s="51">
        <f>Ugovori_OPULJP[[#This Row],[Javni doprinos korisnika - HRK]]/7.5345</f>
        <v>0</v>
      </c>
      <c r="W65" s="50">
        <v>0</v>
      </c>
      <c r="X65" s="51">
        <f>Ugovori_OPULJP[[#This Row],[Privatni doprinos korisnika - HRK]]/7.5345</f>
        <v>0</v>
      </c>
      <c r="Y65" s="52">
        <v>1991474.54</v>
      </c>
      <c r="Z65" s="53">
        <f>Ugovori_OPULJP[[#This Row],[UKUPNI PRIHVATLJIVI IZDACI
TOTAL ELIGIBLE EXPENDITURE
= Bespovratna sredstva ukupno + doprinos korisnika
= Ukupni prihvatljivi troškovi
= Ukupna ugovorena vrijednost projekta HRK]]/7.5345</f>
        <v>264314.09383502556</v>
      </c>
      <c r="AA65" s="44" t="s">
        <v>38</v>
      </c>
      <c r="AB65" s="44" t="s">
        <v>35</v>
      </c>
      <c r="AC65" s="43" t="s">
        <v>317</v>
      </c>
      <c r="AD65" s="43" t="s">
        <v>236</v>
      </c>
    </row>
    <row r="66" spans="1:30" ht="51" customHeight="1" x14ac:dyDescent="0.2">
      <c r="A66" s="41" t="s">
        <v>318</v>
      </c>
      <c r="B66" s="42" t="s">
        <v>31</v>
      </c>
      <c r="C66" s="43" t="s">
        <v>230</v>
      </c>
      <c r="D66" s="43" t="s">
        <v>231</v>
      </c>
      <c r="E66" s="44" t="s">
        <v>232</v>
      </c>
      <c r="F66" s="45" t="s">
        <v>319</v>
      </c>
      <c r="G66" s="45" t="s">
        <v>320</v>
      </c>
      <c r="H66" s="47">
        <v>43550</v>
      </c>
      <c r="I66" s="47">
        <v>44465</v>
      </c>
      <c r="J66" s="48" t="str">
        <f>IF(Ugovori_OPULJP[[#This Row],[DATUM ZAVRŠETKA OPERACIJE]]&gt;DATE(2024,3,31),"u provedbi","završen")</f>
        <v>završen</v>
      </c>
      <c r="K66" s="46" t="s">
        <v>200</v>
      </c>
      <c r="L66" s="46" t="s">
        <v>200</v>
      </c>
      <c r="M66" s="49">
        <v>0.85</v>
      </c>
      <c r="N66" s="49">
        <v>0.15</v>
      </c>
      <c r="O66" s="50">
        <f>Ugovori_OPULJP[[#This Row],[Bespovratna sredstva - Ukupno (EU+Nac) HRK
= Ukupna ugovorena vrijednost bespovratnih sredstava]]*Ugovori_OPULJP[[#This Row],[EU STOPA SUFINANCIRANJA %
EU CO-FINANCING RATE %]]</f>
        <v>659526.57699999993</v>
      </c>
      <c r="P66" s="51">
        <f>Ugovori_OPULJP[[#This Row],[Bespovratna sredstva - EU dio - HRK]]/7.5345</f>
        <v>87534.219523525098</v>
      </c>
      <c r="Q66" s="50">
        <f>Ugovori_OPULJP[[#This Row],[Bespovratna sredstva - Ukupno (EU+Nac) HRK
= Ukupna ugovorena vrijednost bespovratnih sredstava]]*Ugovori_OPULJP[[#This Row],[STOPA NACIONALNOG SUFINANCIRANJA %]]</f>
        <v>116387.04299999999</v>
      </c>
      <c r="R66" s="51">
        <f>Ugovori_OPULJP[[#This Row],[Bespovratna sredstva - Nacionalni dio - HRK]]/7.5345</f>
        <v>15447.215210033843</v>
      </c>
      <c r="S66" s="50">
        <v>775913.62</v>
      </c>
      <c r="T66" s="51">
        <f>Ugovori_OPULJP[[#This Row],[Bespovratna sredstva - Ukupno (EU+Nac) HRK
= Ukupna ugovorena vrijednost bespovratnih sredstava]]/7.5345</f>
        <v>102981.43473355896</v>
      </c>
      <c r="U66" s="50">
        <v>0</v>
      </c>
      <c r="V66" s="51">
        <f>Ugovori_OPULJP[[#This Row],[Javni doprinos korisnika - HRK]]/7.5345</f>
        <v>0</v>
      </c>
      <c r="W66" s="50">
        <v>0</v>
      </c>
      <c r="X66" s="51">
        <f>Ugovori_OPULJP[[#This Row],[Privatni doprinos korisnika - HRK]]/7.5345</f>
        <v>0</v>
      </c>
      <c r="Y66" s="52">
        <v>775913.62</v>
      </c>
      <c r="Z66" s="53">
        <f>Ugovori_OPULJP[[#This Row],[UKUPNI PRIHVATLJIVI IZDACI
TOTAL ELIGIBLE EXPENDITURE
= Bespovratna sredstva ukupno + doprinos korisnika
= Ukupni prihvatljivi troškovi
= Ukupna ugovorena vrijednost projekta HRK]]/7.5345</f>
        <v>102981.43473355896</v>
      </c>
      <c r="AA66" s="44" t="s">
        <v>38</v>
      </c>
      <c r="AB66" s="44" t="s">
        <v>35</v>
      </c>
      <c r="AC66" s="43" t="s">
        <v>321</v>
      </c>
      <c r="AD66" s="43" t="s">
        <v>236</v>
      </c>
    </row>
    <row r="67" spans="1:30" ht="51" customHeight="1" x14ac:dyDescent="0.2">
      <c r="A67" s="41" t="s">
        <v>322</v>
      </c>
      <c r="B67" s="42" t="s">
        <v>31</v>
      </c>
      <c r="C67" s="43" t="s">
        <v>230</v>
      </c>
      <c r="D67" s="43" t="s">
        <v>231</v>
      </c>
      <c r="E67" s="44" t="s">
        <v>232</v>
      </c>
      <c r="F67" s="45" t="s">
        <v>323</v>
      </c>
      <c r="G67" s="45" t="s">
        <v>324</v>
      </c>
      <c r="H67" s="47">
        <v>43550</v>
      </c>
      <c r="I67" s="47">
        <v>44281</v>
      </c>
      <c r="J67" s="48" t="str">
        <f>IF(Ugovori_OPULJP[[#This Row],[DATUM ZAVRŠETKA OPERACIJE]]&gt;DATE(2024,3,31),"u provedbi","završen")</f>
        <v>završen</v>
      </c>
      <c r="K67" s="46" t="s">
        <v>249</v>
      </c>
      <c r="L67" s="46" t="s">
        <v>249</v>
      </c>
      <c r="M67" s="49">
        <v>0.85</v>
      </c>
      <c r="N67" s="49">
        <v>0.15</v>
      </c>
      <c r="O67" s="50">
        <f>Ugovori_OPULJP[[#This Row],[Bespovratna sredstva - Ukupno (EU+Nac) HRK
= Ukupna ugovorena vrijednost bespovratnih sredstava]]*Ugovori_OPULJP[[#This Row],[EU STOPA SUFINANCIRANJA %
EU CO-FINANCING RATE %]]</f>
        <v>810305.76500000001</v>
      </c>
      <c r="P67" s="51">
        <f>Ugovori_OPULJP[[#This Row],[Bespovratna sredstva - EU dio - HRK]]/7.5345</f>
        <v>107546.05680536199</v>
      </c>
      <c r="Q67" s="50">
        <f>Ugovori_OPULJP[[#This Row],[Bespovratna sredstva - Ukupno (EU+Nac) HRK
= Ukupna ugovorena vrijednost bespovratnih sredstava]]*Ugovori_OPULJP[[#This Row],[STOPA NACIONALNOG SUFINANCIRANJA %]]</f>
        <v>142995.13500000001</v>
      </c>
      <c r="R67" s="51">
        <f>Ugovori_OPULJP[[#This Row],[Bespovratna sredstva - Nacionalni dio - HRK]]/7.5345</f>
        <v>18978.715906828587</v>
      </c>
      <c r="S67" s="50">
        <v>953300.9</v>
      </c>
      <c r="T67" s="51">
        <f>Ugovori_OPULJP[[#This Row],[Bespovratna sredstva - Ukupno (EU+Nac) HRK
= Ukupna ugovorena vrijednost bespovratnih sredstava]]/7.5345</f>
        <v>126524.77271219059</v>
      </c>
      <c r="U67" s="50">
        <v>0</v>
      </c>
      <c r="V67" s="51">
        <f>Ugovori_OPULJP[[#This Row],[Javni doprinos korisnika - HRK]]/7.5345</f>
        <v>0</v>
      </c>
      <c r="W67" s="50">
        <v>0</v>
      </c>
      <c r="X67" s="51">
        <f>Ugovori_OPULJP[[#This Row],[Privatni doprinos korisnika - HRK]]/7.5345</f>
        <v>0</v>
      </c>
      <c r="Y67" s="52">
        <v>953300.9</v>
      </c>
      <c r="Z67" s="53">
        <f>Ugovori_OPULJP[[#This Row],[UKUPNI PRIHVATLJIVI IZDACI
TOTAL ELIGIBLE EXPENDITURE
= Bespovratna sredstva ukupno + doprinos korisnika
= Ukupni prihvatljivi troškovi
= Ukupna ugovorena vrijednost projekta HRK]]/7.5345</f>
        <v>126524.77271219059</v>
      </c>
      <c r="AA67" s="44" t="s">
        <v>38</v>
      </c>
      <c r="AB67" s="44" t="s">
        <v>35</v>
      </c>
      <c r="AC67" s="43" t="s">
        <v>325</v>
      </c>
      <c r="AD67" s="43" t="s">
        <v>236</v>
      </c>
    </row>
    <row r="68" spans="1:30" ht="51" customHeight="1" x14ac:dyDescent="0.2">
      <c r="A68" s="41" t="s">
        <v>326</v>
      </c>
      <c r="B68" s="42" t="s">
        <v>31</v>
      </c>
      <c r="C68" s="43" t="s">
        <v>230</v>
      </c>
      <c r="D68" s="43" t="s">
        <v>231</v>
      </c>
      <c r="E68" s="44" t="s">
        <v>232</v>
      </c>
      <c r="F68" s="45" t="s">
        <v>327</v>
      </c>
      <c r="G68" s="45" t="s">
        <v>328</v>
      </c>
      <c r="H68" s="47">
        <v>43550</v>
      </c>
      <c r="I68" s="47">
        <v>44008</v>
      </c>
      <c r="J68" s="48" t="str">
        <f>IF(Ugovori_OPULJP[[#This Row],[DATUM ZAVRŠETKA OPERACIJE]]&gt;DATE(2024,3,31),"u provedbi","završen")</f>
        <v>završen</v>
      </c>
      <c r="K68" s="46" t="s">
        <v>104</v>
      </c>
      <c r="L68" s="46" t="s">
        <v>104</v>
      </c>
      <c r="M68" s="49">
        <v>0.85</v>
      </c>
      <c r="N68" s="49">
        <v>0.15</v>
      </c>
      <c r="O68" s="50">
        <f>Ugovori_OPULJP[[#This Row],[Bespovratna sredstva - Ukupno (EU+Nac) HRK
= Ukupna ugovorena vrijednost bespovratnih sredstava]]*Ugovori_OPULJP[[#This Row],[EU STOPA SUFINANCIRANJA %
EU CO-FINANCING RATE %]]</f>
        <v>740648.39250000007</v>
      </c>
      <c r="P68" s="51">
        <f>Ugovori_OPULJP[[#This Row],[Bespovratna sredstva - EU dio - HRK]]/7.5345</f>
        <v>98300.93470037826</v>
      </c>
      <c r="Q68" s="50">
        <f>Ugovori_OPULJP[[#This Row],[Bespovratna sredstva - Ukupno (EU+Nac) HRK
= Ukupna ugovorena vrijednost bespovratnih sredstava]]*Ugovori_OPULJP[[#This Row],[STOPA NACIONALNOG SUFINANCIRANJA %]]</f>
        <v>130702.6575</v>
      </c>
      <c r="R68" s="51">
        <f>Ugovori_OPULJP[[#This Row],[Bespovratna sredstva - Nacionalni dio - HRK]]/7.5345</f>
        <v>17347.223770654986</v>
      </c>
      <c r="S68" s="50">
        <v>871351.05</v>
      </c>
      <c r="T68" s="51">
        <f>Ugovori_OPULJP[[#This Row],[Bespovratna sredstva - Ukupno (EU+Nac) HRK
= Ukupna ugovorena vrijednost bespovratnih sredstava]]/7.5345</f>
        <v>115648.15847103325</v>
      </c>
      <c r="U68" s="50">
        <v>0</v>
      </c>
      <c r="V68" s="51">
        <f>Ugovori_OPULJP[[#This Row],[Javni doprinos korisnika - HRK]]/7.5345</f>
        <v>0</v>
      </c>
      <c r="W68" s="50">
        <v>0</v>
      </c>
      <c r="X68" s="51">
        <f>Ugovori_OPULJP[[#This Row],[Privatni doprinos korisnika - HRK]]/7.5345</f>
        <v>0</v>
      </c>
      <c r="Y68" s="52">
        <v>871351.05</v>
      </c>
      <c r="Z68" s="53">
        <f>Ugovori_OPULJP[[#This Row],[UKUPNI PRIHVATLJIVI IZDACI
TOTAL ELIGIBLE EXPENDITURE
= Bespovratna sredstva ukupno + doprinos korisnika
= Ukupni prihvatljivi troškovi
= Ukupna ugovorena vrijednost projekta HRK]]/7.5345</f>
        <v>115648.15847103325</v>
      </c>
      <c r="AA68" s="44" t="s">
        <v>38</v>
      </c>
      <c r="AB68" s="44" t="s">
        <v>35</v>
      </c>
      <c r="AC68" s="43" t="s">
        <v>329</v>
      </c>
      <c r="AD68" s="43" t="s">
        <v>236</v>
      </c>
    </row>
    <row r="69" spans="1:30" ht="51" customHeight="1" x14ac:dyDescent="0.2">
      <c r="A69" s="41" t="s">
        <v>330</v>
      </c>
      <c r="B69" s="42" t="s">
        <v>31</v>
      </c>
      <c r="C69" s="43" t="s">
        <v>230</v>
      </c>
      <c r="D69" s="43" t="s">
        <v>231</v>
      </c>
      <c r="E69" s="44" t="s">
        <v>232</v>
      </c>
      <c r="F69" s="45" t="s">
        <v>331</v>
      </c>
      <c r="G69" s="45" t="s">
        <v>332</v>
      </c>
      <c r="H69" s="47">
        <v>43550</v>
      </c>
      <c r="I69" s="47">
        <v>44281</v>
      </c>
      <c r="J69" s="48" t="str">
        <f>IF(Ugovori_OPULJP[[#This Row],[DATUM ZAVRŠETKA OPERACIJE]]&gt;DATE(2024,3,31),"u provedbi","završen")</f>
        <v>završen</v>
      </c>
      <c r="K69" s="46" t="s">
        <v>333</v>
      </c>
      <c r="L69" s="46" t="s">
        <v>333</v>
      </c>
      <c r="M69" s="49">
        <v>0.85</v>
      </c>
      <c r="N69" s="49">
        <v>0.15</v>
      </c>
      <c r="O69" s="50">
        <f>Ugovori_OPULJP[[#This Row],[Bespovratna sredstva - Ukupno (EU+Nac) HRK
= Ukupna ugovorena vrijednost bespovratnih sredstava]]*Ugovori_OPULJP[[#This Row],[EU STOPA SUFINANCIRANJA %
EU CO-FINANCING RATE %]]</f>
        <v>678221.97849999997</v>
      </c>
      <c r="P69" s="51">
        <f>Ugovori_OPULJP[[#This Row],[Bespovratna sredstva - EU dio - HRK]]/7.5345</f>
        <v>90015.525715044118</v>
      </c>
      <c r="Q69" s="50">
        <f>Ugovori_OPULJP[[#This Row],[Bespovratna sredstva - Ukupno (EU+Nac) HRK
= Ukupna ugovorena vrijednost bespovratnih sredstava]]*Ugovori_OPULJP[[#This Row],[STOPA NACIONALNOG SUFINANCIRANJA %]]</f>
        <v>119686.23149999999</v>
      </c>
      <c r="R69" s="51">
        <f>Ugovori_OPULJP[[#This Row],[Bespovratna sredstva - Nacionalni dio - HRK]]/7.5345</f>
        <v>15885.092773243081</v>
      </c>
      <c r="S69" s="50">
        <v>797908.21</v>
      </c>
      <c r="T69" s="51">
        <f>Ugovori_OPULJP[[#This Row],[Bespovratna sredstva - Ukupno (EU+Nac) HRK
= Ukupna ugovorena vrijednost bespovratnih sredstava]]/7.5345</f>
        <v>105900.6184882872</v>
      </c>
      <c r="U69" s="50">
        <v>0</v>
      </c>
      <c r="V69" s="51">
        <f>Ugovori_OPULJP[[#This Row],[Javni doprinos korisnika - HRK]]/7.5345</f>
        <v>0</v>
      </c>
      <c r="W69" s="50">
        <v>0</v>
      </c>
      <c r="X69" s="51">
        <f>Ugovori_OPULJP[[#This Row],[Privatni doprinos korisnika - HRK]]/7.5345</f>
        <v>0</v>
      </c>
      <c r="Y69" s="52">
        <v>797908.21</v>
      </c>
      <c r="Z69" s="53">
        <f>Ugovori_OPULJP[[#This Row],[UKUPNI PRIHVATLJIVI IZDACI
TOTAL ELIGIBLE EXPENDITURE
= Bespovratna sredstva ukupno + doprinos korisnika
= Ukupni prihvatljivi troškovi
= Ukupna ugovorena vrijednost projekta HRK]]/7.5345</f>
        <v>105900.6184882872</v>
      </c>
      <c r="AA69" s="44" t="s">
        <v>38</v>
      </c>
      <c r="AB69" s="44" t="s">
        <v>35</v>
      </c>
      <c r="AC69" s="43" t="s">
        <v>334</v>
      </c>
      <c r="AD69" s="43" t="s">
        <v>236</v>
      </c>
    </row>
    <row r="70" spans="1:30" ht="51" customHeight="1" x14ac:dyDescent="0.2">
      <c r="A70" s="41" t="s">
        <v>335</v>
      </c>
      <c r="B70" s="42" t="s">
        <v>31</v>
      </c>
      <c r="C70" s="43" t="s">
        <v>230</v>
      </c>
      <c r="D70" s="43" t="s">
        <v>231</v>
      </c>
      <c r="E70" s="44" t="s">
        <v>232</v>
      </c>
      <c r="F70" s="45" t="s">
        <v>336</v>
      </c>
      <c r="G70" s="45" t="s">
        <v>337</v>
      </c>
      <c r="H70" s="47">
        <v>43234</v>
      </c>
      <c r="I70" s="47">
        <v>43783</v>
      </c>
      <c r="J70" s="48" t="str">
        <f>IF(Ugovori_OPULJP[[#This Row],[DATUM ZAVRŠETKA OPERACIJE]]&gt;DATE(2024,3,31),"u provedbi","završen")</f>
        <v>završen</v>
      </c>
      <c r="K70" s="46" t="s">
        <v>338</v>
      </c>
      <c r="L70" s="46" t="s">
        <v>338</v>
      </c>
      <c r="M70" s="49">
        <v>0.85</v>
      </c>
      <c r="N70" s="49">
        <v>0.15</v>
      </c>
      <c r="O70" s="50">
        <f>Ugovori_OPULJP[[#This Row],[Bespovratna sredstva - Ukupno (EU+Nac) HRK
= Ukupna ugovorena vrijednost bespovratnih sredstava]]*Ugovori_OPULJP[[#This Row],[EU STOPA SUFINANCIRANJA %
EU CO-FINANCING RATE %]]</f>
        <v>592319.73749999993</v>
      </c>
      <c r="P70" s="51">
        <f>Ugovori_OPULJP[[#This Row],[Bespovratna sredstva - EU dio - HRK]]/7.5345</f>
        <v>78614.339040414081</v>
      </c>
      <c r="Q70" s="50">
        <f>Ugovori_OPULJP[[#This Row],[Bespovratna sredstva - Ukupno (EU+Nac) HRK
= Ukupna ugovorena vrijednost bespovratnih sredstava]]*Ugovori_OPULJP[[#This Row],[STOPA NACIONALNOG SUFINANCIRANJA %]]</f>
        <v>104527.0125</v>
      </c>
      <c r="R70" s="51">
        <f>Ugovori_OPULJP[[#This Row],[Bespovratna sredstva - Nacionalni dio - HRK]]/7.5345</f>
        <v>13873.118654190721</v>
      </c>
      <c r="S70" s="50">
        <v>696846.75</v>
      </c>
      <c r="T70" s="51">
        <f>Ugovori_OPULJP[[#This Row],[Bespovratna sredstva - Ukupno (EU+Nac) HRK
= Ukupna ugovorena vrijednost bespovratnih sredstava]]/7.5345</f>
        <v>92487.457694604818</v>
      </c>
      <c r="U70" s="50">
        <v>0</v>
      </c>
      <c r="V70" s="51">
        <f>Ugovori_OPULJP[[#This Row],[Javni doprinos korisnika - HRK]]/7.5345</f>
        <v>0</v>
      </c>
      <c r="W70" s="50">
        <v>0</v>
      </c>
      <c r="X70" s="51">
        <f>Ugovori_OPULJP[[#This Row],[Privatni doprinos korisnika - HRK]]/7.5345</f>
        <v>0</v>
      </c>
      <c r="Y70" s="52">
        <v>696846.75</v>
      </c>
      <c r="Z70" s="53">
        <f>Ugovori_OPULJP[[#This Row],[UKUPNI PRIHVATLJIVI IZDACI
TOTAL ELIGIBLE EXPENDITURE
= Bespovratna sredstva ukupno + doprinos korisnika
= Ukupni prihvatljivi troškovi
= Ukupna ugovorena vrijednost projekta HRK]]/7.5345</f>
        <v>92487.457694604818</v>
      </c>
      <c r="AA70" s="44" t="s">
        <v>38</v>
      </c>
      <c r="AB70" s="44" t="s">
        <v>35</v>
      </c>
      <c r="AC70" s="43" t="s">
        <v>339</v>
      </c>
      <c r="AD70" s="43" t="s">
        <v>236</v>
      </c>
    </row>
    <row r="71" spans="1:30" ht="51" customHeight="1" x14ac:dyDescent="0.2">
      <c r="A71" s="41" t="s">
        <v>340</v>
      </c>
      <c r="B71" s="42" t="s">
        <v>31</v>
      </c>
      <c r="C71" s="43" t="s">
        <v>230</v>
      </c>
      <c r="D71" s="43" t="s">
        <v>231</v>
      </c>
      <c r="E71" s="44" t="s">
        <v>232</v>
      </c>
      <c r="F71" s="45" t="s">
        <v>341</v>
      </c>
      <c r="G71" s="45" t="s">
        <v>342</v>
      </c>
      <c r="H71" s="47">
        <v>43234</v>
      </c>
      <c r="I71" s="47">
        <v>44149</v>
      </c>
      <c r="J71" s="48" t="str">
        <f>IF(Ugovori_OPULJP[[#This Row],[DATUM ZAVRŠETKA OPERACIJE]]&gt;DATE(2024,3,31),"u provedbi","završen")</f>
        <v>završen</v>
      </c>
      <c r="K71" s="46" t="s">
        <v>173</v>
      </c>
      <c r="L71" s="46" t="s">
        <v>173</v>
      </c>
      <c r="M71" s="49">
        <v>0.85</v>
      </c>
      <c r="N71" s="49">
        <v>0.15</v>
      </c>
      <c r="O71" s="50">
        <f>Ugovori_OPULJP[[#This Row],[Bespovratna sredstva - Ukupno (EU+Nac) HRK
= Ukupna ugovorena vrijednost bespovratnih sredstava]]*Ugovori_OPULJP[[#This Row],[EU STOPA SUFINANCIRANJA %
EU CO-FINANCING RATE %]]</f>
        <v>1689268.1125</v>
      </c>
      <c r="P71" s="51">
        <f>Ugovori_OPULJP[[#This Row],[Bespovratna sredstva - EU dio - HRK]]/7.5345</f>
        <v>224204.40805627446</v>
      </c>
      <c r="Q71" s="50">
        <f>Ugovori_OPULJP[[#This Row],[Bespovratna sredstva - Ukupno (EU+Nac) HRK
= Ukupna ugovorena vrijednost bespovratnih sredstava]]*Ugovori_OPULJP[[#This Row],[STOPA NACIONALNOG SUFINANCIRANJA %]]</f>
        <v>298106.13750000001</v>
      </c>
      <c r="R71" s="51">
        <f>Ugovori_OPULJP[[#This Row],[Bespovratna sredstva - Nacionalni dio - HRK]]/7.5345</f>
        <v>39565.483774636668</v>
      </c>
      <c r="S71" s="50">
        <v>1987374.25</v>
      </c>
      <c r="T71" s="51">
        <f>Ugovori_OPULJP[[#This Row],[Bespovratna sredstva - Ukupno (EU+Nac) HRK
= Ukupna ugovorena vrijednost bespovratnih sredstava]]/7.5345</f>
        <v>263769.8918309111</v>
      </c>
      <c r="U71" s="50">
        <v>0</v>
      </c>
      <c r="V71" s="51">
        <f>Ugovori_OPULJP[[#This Row],[Javni doprinos korisnika - HRK]]/7.5345</f>
        <v>0</v>
      </c>
      <c r="W71" s="50">
        <v>0</v>
      </c>
      <c r="X71" s="51">
        <f>Ugovori_OPULJP[[#This Row],[Privatni doprinos korisnika - HRK]]/7.5345</f>
        <v>0</v>
      </c>
      <c r="Y71" s="52">
        <v>1987374.25</v>
      </c>
      <c r="Z71" s="53">
        <f>Ugovori_OPULJP[[#This Row],[UKUPNI PRIHVATLJIVI IZDACI
TOTAL ELIGIBLE EXPENDITURE
= Bespovratna sredstva ukupno + doprinos korisnika
= Ukupni prihvatljivi troškovi
= Ukupna ugovorena vrijednost projekta HRK]]/7.5345</f>
        <v>263769.8918309111</v>
      </c>
      <c r="AA71" s="44" t="s">
        <v>38</v>
      </c>
      <c r="AB71" s="44" t="s">
        <v>35</v>
      </c>
      <c r="AC71" s="43" t="s">
        <v>343</v>
      </c>
      <c r="AD71" s="43" t="s">
        <v>236</v>
      </c>
    </row>
    <row r="72" spans="1:30" ht="51" customHeight="1" x14ac:dyDescent="0.2">
      <c r="A72" s="41" t="s">
        <v>344</v>
      </c>
      <c r="B72" s="42" t="s">
        <v>31</v>
      </c>
      <c r="C72" s="43" t="s">
        <v>230</v>
      </c>
      <c r="D72" s="43" t="s">
        <v>231</v>
      </c>
      <c r="E72" s="44" t="s">
        <v>232</v>
      </c>
      <c r="F72" s="45" t="s">
        <v>345</v>
      </c>
      <c r="G72" s="45" t="s">
        <v>346</v>
      </c>
      <c r="H72" s="47">
        <v>43234</v>
      </c>
      <c r="I72" s="47">
        <v>44149</v>
      </c>
      <c r="J72" s="48" t="str">
        <f>IF(Ugovori_OPULJP[[#This Row],[DATUM ZAVRŠETKA OPERACIJE]]&gt;DATE(2024,3,31),"u provedbi","završen")</f>
        <v>završen</v>
      </c>
      <c r="K72" s="46" t="s">
        <v>130</v>
      </c>
      <c r="L72" s="46" t="s">
        <v>130</v>
      </c>
      <c r="M72" s="49">
        <v>0.85</v>
      </c>
      <c r="N72" s="49">
        <v>0.15</v>
      </c>
      <c r="O72" s="50">
        <f>Ugovori_OPULJP[[#This Row],[Bespovratna sredstva - Ukupno (EU+Nac) HRK
= Ukupna ugovorena vrijednost bespovratnih sredstava]]*Ugovori_OPULJP[[#This Row],[EU STOPA SUFINANCIRANJA %
EU CO-FINANCING RATE %]]</f>
        <v>1697623.3659999999</v>
      </c>
      <c r="P72" s="51">
        <f>Ugovori_OPULJP[[#This Row],[Bespovratna sredstva - EU dio - HRK]]/7.5345</f>
        <v>225313.34076581057</v>
      </c>
      <c r="Q72" s="50">
        <f>Ugovori_OPULJP[[#This Row],[Bespovratna sredstva - Ukupno (EU+Nac) HRK
= Ukupna ugovorena vrijednost bespovratnih sredstava]]*Ugovori_OPULJP[[#This Row],[STOPA NACIONALNOG SUFINANCIRANJA %]]</f>
        <v>299580.59399999998</v>
      </c>
      <c r="R72" s="51">
        <f>Ugovori_OPULJP[[#This Row],[Bespovratna sredstva - Nacionalni dio - HRK]]/7.5345</f>
        <v>39761.17778220187</v>
      </c>
      <c r="S72" s="50">
        <v>1997203.96</v>
      </c>
      <c r="T72" s="51">
        <f>Ugovori_OPULJP[[#This Row],[Bespovratna sredstva - Ukupno (EU+Nac) HRK
= Ukupna ugovorena vrijednost bespovratnih sredstava]]/7.5345</f>
        <v>265074.51854801248</v>
      </c>
      <c r="U72" s="50">
        <v>0</v>
      </c>
      <c r="V72" s="51">
        <f>Ugovori_OPULJP[[#This Row],[Javni doprinos korisnika - HRK]]/7.5345</f>
        <v>0</v>
      </c>
      <c r="W72" s="50">
        <v>0</v>
      </c>
      <c r="X72" s="51">
        <f>Ugovori_OPULJP[[#This Row],[Privatni doprinos korisnika - HRK]]/7.5345</f>
        <v>0</v>
      </c>
      <c r="Y72" s="52">
        <v>1997203.96</v>
      </c>
      <c r="Z72" s="53">
        <f>Ugovori_OPULJP[[#This Row],[UKUPNI PRIHVATLJIVI IZDACI
TOTAL ELIGIBLE EXPENDITURE
= Bespovratna sredstva ukupno + doprinos korisnika
= Ukupni prihvatljivi troškovi
= Ukupna ugovorena vrijednost projekta HRK]]/7.5345</f>
        <v>265074.51854801248</v>
      </c>
      <c r="AA72" s="44" t="s">
        <v>38</v>
      </c>
      <c r="AB72" s="44" t="s">
        <v>35</v>
      </c>
      <c r="AC72" s="43" t="s">
        <v>347</v>
      </c>
      <c r="AD72" s="43" t="s">
        <v>236</v>
      </c>
    </row>
    <row r="73" spans="1:30" ht="51" customHeight="1" x14ac:dyDescent="0.2">
      <c r="A73" s="41" t="s">
        <v>348</v>
      </c>
      <c r="B73" s="42" t="s">
        <v>31</v>
      </c>
      <c r="C73" s="43" t="s">
        <v>230</v>
      </c>
      <c r="D73" s="43" t="s">
        <v>231</v>
      </c>
      <c r="E73" s="44" t="s">
        <v>232</v>
      </c>
      <c r="F73" s="45" t="s">
        <v>349</v>
      </c>
      <c r="G73" s="45" t="s">
        <v>350</v>
      </c>
      <c r="H73" s="47">
        <v>43234</v>
      </c>
      <c r="I73" s="47">
        <v>44149</v>
      </c>
      <c r="J73" s="48" t="str">
        <f>IF(Ugovori_OPULJP[[#This Row],[DATUM ZAVRŠETKA OPERACIJE]]&gt;DATE(2024,3,31),"u provedbi","završen")</f>
        <v>završen</v>
      </c>
      <c r="K73" s="46" t="s">
        <v>338</v>
      </c>
      <c r="L73" s="46" t="s">
        <v>338</v>
      </c>
      <c r="M73" s="49">
        <v>0.85</v>
      </c>
      <c r="N73" s="49">
        <v>0.15</v>
      </c>
      <c r="O73" s="50">
        <f>Ugovori_OPULJP[[#This Row],[Bespovratna sredstva - Ukupno (EU+Nac) HRK
= Ukupna ugovorena vrijednost bespovratnih sredstava]]*Ugovori_OPULJP[[#This Row],[EU STOPA SUFINANCIRANJA %
EU CO-FINANCING RATE %]]</f>
        <v>1683819.621</v>
      </c>
      <c r="P73" s="51">
        <f>Ugovori_OPULJP[[#This Row],[Bespovratna sredstva - EU dio - HRK]]/7.5345</f>
        <v>223481.26896277125</v>
      </c>
      <c r="Q73" s="50">
        <f>Ugovori_OPULJP[[#This Row],[Bespovratna sredstva - Ukupno (EU+Nac) HRK
= Ukupna ugovorena vrijednost bespovratnih sredstava]]*Ugovori_OPULJP[[#This Row],[STOPA NACIONALNOG SUFINANCIRANJA %]]</f>
        <v>297144.63899999997</v>
      </c>
      <c r="R73" s="51">
        <f>Ugovori_OPULJP[[#This Row],[Bespovratna sredstva - Nacionalni dio - HRK]]/7.5345</f>
        <v>39437.870993430217</v>
      </c>
      <c r="S73" s="50">
        <v>1980964.26</v>
      </c>
      <c r="T73" s="51">
        <f>Ugovori_OPULJP[[#This Row],[Bespovratna sredstva - Ukupno (EU+Nac) HRK
= Ukupna ugovorena vrijednost bespovratnih sredstava]]/7.5345</f>
        <v>262919.13995620148</v>
      </c>
      <c r="U73" s="50">
        <v>18462.760000000009</v>
      </c>
      <c r="V73" s="51">
        <f>Ugovori_OPULJP[[#This Row],[Javni doprinos korisnika - HRK]]/7.5345</f>
        <v>2450.4293582852224</v>
      </c>
      <c r="W73" s="50">
        <v>0</v>
      </c>
      <c r="X73" s="51">
        <f>Ugovori_OPULJP[[#This Row],[Privatni doprinos korisnika - HRK]]/7.5345</f>
        <v>0</v>
      </c>
      <c r="Y73" s="52">
        <v>1999427.02</v>
      </c>
      <c r="Z73" s="53">
        <f>Ugovori_OPULJP[[#This Row],[UKUPNI PRIHVATLJIVI IZDACI
TOTAL ELIGIBLE EXPENDITURE
= Bespovratna sredstva ukupno + doprinos korisnika
= Ukupni prihvatljivi troškovi
= Ukupna ugovorena vrijednost projekta HRK]]/7.5345</f>
        <v>265369.5693144867</v>
      </c>
      <c r="AA73" s="44" t="s">
        <v>38</v>
      </c>
      <c r="AB73" s="44" t="s">
        <v>35</v>
      </c>
      <c r="AC73" s="43" t="s">
        <v>351</v>
      </c>
      <c r="AD73" s="43" t="s">
        <v>236</v>
      </c>
    </row>
    <row r="74" spans="1:30" ht="51" customHeight="1" x14ac:dyDescent="0.2">
      <c r="A74" s="41" t="s">
        <v>352</v>
      </c>
      <c r="B74" s="42" t="s">
        <v>31</v>
      </c>
      <c r="C74" s="43" t="s">
        <v>230</v>
      </c>
      <c r="D74" s="43" t="s">
        <v>231</v>
      </c>
      <c r="E74" s="44" t="s">
        <v>232</v>
      </c>
      <c r="F74" s="45" t="s">
        <v>353</v>
      </c>
      <c r="G74" s="45" t="s">
        <v>354</v>
      </c>
      <c r="H74" s="47">
        <v>43550</v>
      </c>
      <c r="I74" s="47">
        <v>44038</v>
      </c>
      <c r="J74" s="48" t="str">
        <f>IF(Ugovori_OPULJP[[#This Row],[DATUM ZAVRŠETKA OPERACIJE]]&gt;DATE(2024,3,31),"u provedbi","završen")</f>
        <v>završen</v>
      </c>
      <c r="K74" s="46" t="s">
        <v>104</v>
      </c>
      <c r="L74" s="46" t="s">
        <v>104</v>
      </c>
      <c r="M74" s="49">
        <v>0.85</v>
      </c>
      <c r="N74" s="49">
        <v>0.15</v>
      </c>
      <c r="O74" s="50">
        <f>Ugovori_OPULJP[[#This Row],[Bespovratna sredstva - Ukupno (EU+Nac) HRK
= Ukupna ugovorena vrijednost bespovratnih sredstava]]*Ugovori_OPULJP[[#This Row],[EU STOPA SUFINANCIRANJA %
EU CO-FINANCING RATE %]]</f>
        <v>551633</v>
      </c>
      <c r="P74" s="51">
        <f>Ugovori_OPULJP[[#This Row],[Bespovratna sredstva - EU dio - HRK]]/7.5345</f>
        <v>73214.280974185414</v>
      </c>
      <c r="Q74" s="50">
        <f>Ugovori_OPULJP[[#This Row],[Bespovratna sredstva - Ukupno (EU+Nac) HRK
= Ukupna ugovorena vrijednost bespovratnih sredstava]]*Ugovori_OPULJP[[#This Row],[STOPA NACIONALNOG SUFINANCIRANJA %]]</f>
        <v>97347</v>
      </c>
      <c r="R74" s="51">
        <f>Ugovori_OPULJP[[#This Row],[Bespovratna sredstva - Nacionalni dio - HRK]]/7.5345</f>
        <v>12920.167230738602</v>
      </c>
      <c r="S74" s="50">
        <v>648980</v>
      </c>
      <c r="T74" s="51">
        <f>Ugovori_OPULJP[[#This Row],[Bespovratna sredstva - Ukupno (EU+Nac) HRK
= Ukupna ugovorena vrijednost bespovratnih sredstava]]/7.5345</f>
        <v>86134.448204924018</v>
      </c>
      <c r="U74" s="50">
        <v>0</v>
      </c>
      <c r="V74" s="51">
        <f>Ugovori_OPULJP[[#This Row],[Javni doprinos korisnika - HRK]]/7.5345</f>
        <v>0</v>
      </c>
      <c r="W74" s="50">
        <v>0</v>
      </c>
      <c r="X74" s="51">
        <f>Ugovori_OPULJP[[#This Row],[Privatni doprinos korisnika - HRK]]/7.5345</f>
        <v>0</v>
      </c>
      <c r="Y74" s="52">
        <v>648980</v>
      </c>
      <c r="Z74" s="53">
        <f>Ugovori_OPULJP[[#This Row],[UKUPNI PRIHVATLJIVI IZDACI
TOTAL ELIGIBLE EXPENDITURE
= Bespovratna sredstva ukupno + doprinos korisnika
= Ukupni prihvatljivi troškovi
= Ukupna ugovorena vrijednost projekta HRK]]/7.5345</f>
        <v>86134.448204924018</v>
      </c>
      <c r="AA74" s="44" t="s">
        <v>38</v>
      </c>
      <c r="AB74" s="44" t="s">
        <v>35</v>
      </c>
      <c r="AC74" s="43" t="s">
        <v>355</v>
      </c>
      <c r="AD74" s="43" t="s">
        <v>236</v>
      </c>
    </row>
    <row r="75" spans="1:30" ht="51" customHeight="1" x14ac:dyDescent="0.2">
      <c r="A75" s="41" t="s">
        <v>356</v>
      </c>
      <c r="B75" s="42" t="s">
        <v>31</v>
      </c>
      <c r="C75" s="43" t="s">
        <v>230</v>
      </c>
      <c r="D75" s="43" t="s">
        <v>231</v>
      </c>
      <c r="E75" s="44" t="s">
        <v>232</v>
      </c>
      <c r="F75" s="45" t="s">
        <v>357</v>
      </c>
      <c r="G75" s="45" t="s">
        <v>358</v>
      </c>
      <c r="H75" s="47">
        <v>43550</v>
      </c>
      <c r="I75" s="47">
        <v>43977</v>
      </c>
      <c r="J75" s="48" t="str">
        <f>IF(Ugovori_OPULJP[[#This Row],[DATUM ZAVRŠETKA OPERACIJE]]&gt;DATE(2024,3,31),"u provedbi","završen")</f>
        <v>završen</v>
      </c>
      <c r="K75" s="46" t="s">
        <v>104</v>
      </c>
      <c r="L75" s="46" t="s">
        <v>104</v>
      </c>
      <c r="M75" s="49">
        <v>0.85</v>
      </c>
      <c r="N75" s="49">
        <v>0.15</v>
      </c>
      <c r="O75" s="50">
        <f>Ugovori_OPULJP[[#This Row],[Bespovratna sredstva - Ukupno (EU+Nac) HRK
= Ukupna ugovorena vrijednost bespovratnih sredstava]]*Ugovori_OPULJP[[#This Row],[EU STOPA SUFINANCIRANJA %
EU CO-FINANCING RATE %]]</f>
        <v>395496.5</v>
      </c>
      <c r="P75" s="51">
        <f>Ugovori_OPULJP[[#This Row],[Bespovratna sredstva - EU dio - HRK]]/7.5345</f>
        <v>52491.406198155149</v>
      </c>
      <c r="Q75" s="50">
        <f>Ugovori_OPULJP[[#This Row],[Bespovratna sredstva - Ukupno (EU+Nac) HRK
= Ukupna ugovorena vrijednost bespovratnih sredstava]]*Ugovori_OPULJP[[#This Row],[STOPA NACIONALNOG SUFINANCIRANJA %]]</f>
        <v>69793.5</v>
      </c>
      <c r="R75" s="51">
        <f>Ugovori_OPULJP[[#This Row],[Bespovratna sredstva - Nacionalni dio - HRK]]/7.5345</f>
        <v>9263.1893290862026</v>
      </c>
      <c r="S75" s="50">
        <v>465290</v>
      </c>
      <c r="T75" s="51">
        <f>Ugovori_OPULJP[[#This Row],[Bespovratna sredstva - Ukupno (EU+Nac) HRK
= Ukupna ugovorena vrijednost bespovratnih sredstava]]/7.5345</f>
        <v>61754.595527241356</v>
      </c>
      <c r="U75" s="50">
        <v>0</v>
      </c>
      <c r="V75" s="51">
        <f>Ugovori_OPULJP[[#This Row],[Javni doprinos korisnika - HRK]]/7.5345</f>
        <v>0</v>
      </c>
      <c r="W75" s="50">
        <v>0</v>
      </c>
      <c r="X75" s="51">
        <f>Ugovori_OPULJP[[#This Row],[Privatni doprinos korisnika - HRK]]/7.5345</f>
        <v>0</v>
      </c>
      <c r="Y75" s="52">
        <v>465290</v>
      </c>
      <c r="Z75" s="53">
        <f>Ugovori_OPULJP[[#This Row],[UKUPNI PRIHVATLJIVI IZDACI
TOTAL ELIGIBLE EXPENDITURE
= Bespovratna sredstva ukupno + doprinos korisnika
= Ukupni prihvatljivi troškovi
= Ukupna ugovorena vrijednost projekta HRK]]/7.5345</f>
        <v>61754.595527241356</v>
      </c>
      <c r="AA75" s="44" t="s">
        <v>38</v>
      </c>
      <c r="AB75" s="44" t="s">
        <v>35</v>
      </c>
      <c r="AC75" s="43" t="s">
        <v>359</v>
      </c>
      <c r="AD75" s="43" t="s">
        <v>236</v>
      </c>
    </row>
    <row r="76" spans="1:30" ht="51" customHeight="1" x14ac:dyDescent="0.2">
      <c r="A76" s="41" t="s">
        <v>360</v>
      </c>
      <c r="B76" s="42" t="s">
        <v>31</v>
      </c>
      <c r="C76" s="43" t="s">
        <v>230</v>
      </c>
      <c r="D76" s="43" t="s">
        <v>231</v>
      </c>
      <c r="E76" s="44" t="s">
        <v>232</v>
      </c>
      <c r="F76" s="45" t="s">
        <v>361</v>
      </c>
      <c r="G76" s="45" t="s">
        <v>362</v>
      </c>
      <c r="H76" s="47">
        <v>43234</v>
      </c>
      <c r="I76" s="47">
        <v>43599</v>
      </c>
      <c r="J76" s="48" t="str">
        <f>IF(Ugovori_OPULJP[[#This Row],[DATUM ZAVRŠETKA OPERACIJE]]&gt;DATE(2024,3,31),"u provedbi","završen")</f>
        <v>završen</v>
      </c>
      <c r="K76" s="46" t="s">
        <v>104</v>
      </c>
      <c r="L76" s="46" t="s">
        <v>104</v>
      </c>
      <c r="M76" s="49">
        <v>0.85</v>
      </c>
      <c r="N76" s="49">
        <v>0.15</v>
      </c>
      <c r="O76" s="50">
        <f>Ugovori_OPULJP[[#This Row],[Bespovratna sredstva - Ukupno (EU+Nac) HRK
= Ukupna ugovorena vrijednost bespovratnih sredstava]]*Ugovori_OPULJP[[#This Row],[EU STOPA SUFINANCIRANJA %
EU CO-FINANCING RATE %]]</f>
        <v>811450.61300000001</v>
      </c>
      <c r="P76" s="51">
        <f>Ugovori_OPULJP[[#This Row],[Bespovratna sredstva - EU dio - HRK]]/7.5345</f>
        <v>107698.00424712987</v>
      </c>
      <c r="Q76" s="50">
        <f>Ugovori_OPULJP[[#This Row],[Bespovratna sredstva - Ukupno (EU+Nac) HRK
= Ukupna ugovorena vrijednost bespovratnih sredstava]]*Ugovori_OPULJP[[#This Row],[STOPA NACIONALNOG SUFINANCIRANJA %]]</f>
        <v>143197.16699999999</v>
      </c>
      <c r="R76" s="51">
        <f>Ugovori_OPULJP[[#This Row],[Bespovratna sredstva - Nacionalni dio - HRK]]/7.5345</f>
        <v>19005.530161258208</v>
      </c>
      <c r="S76" s="50">
        <v>954647.78</v>
      </c>
      <c r="T76" s="51">
        <f>Ugovori_OPULJP[[#This Row],[Bespovratna sredstva - Ukupno (EU+Nac) HRK
= Ukupna ugovorena vrijednost bespovratnih sredstava]]/7.5345</f>
        <v>126703.53440838808</v>
      </c>
      <c r="U76" s="50">
        <v>0</v>
      </c>
      <c r="V76" s="51">
        <f>Ugovori_OPULJP[[#This Row],[Javni doprinos korisnika - HRK]]/7.5345</f>
        <v>0</v>
      </c>
      <c r="W76" s="50">
        <v>0</v>
      </c>
      <c r="X76" s="51">
        <f>Ugovori_OPULJP[[#This Row],[Privatni doprinos korisnika - HRK]]/7.5345</f>
        <v>0</v>
      </c>
      <c r="Y76" s="52">
        <v>954647.78</v>
      </c>
      <c r="Z76" s="53">
        <f>Ugovori_OPULJP[[#This Row],[UKUPNI PRIHVATLJIVI IZDACI
TOTAL ELIGIBLE EXPENDITURE
= Bespovratna sredstva ukupno + doprinos korisnika
= Ukupni prihvatljivi troškovi
= Ukupna ugovorena vrijednost projekta HRK]]/7.5345</f>
        <v>126703.53440838808</v>
      </c>
      <c r="AA76" s="44" t="s">
        <v>38</v>
      </c>
      <c r="AB76" s="44" t="s">
        <v>35</v>
      </c>
      <c r="AC76" s="43" t="s">
        <v>363</v>
      </c>
      <c r="AD76" s="43" t="s">
        <v>236</v>
      </c>
    </row>
    <row r="77" spans="1:30" ht="51" customHeight="1" x14ac:dyDescent="0.2">
      <c r="A77" s="41" t="s">
        <v>364</v>
      </c>
      <c r="B77" s="42" t="s">
        <v>31</v>
      </c>
      <c r="C77" s="43" t="s">
        <v>230</v>
      </c>
      <c r="D77" s="43" t="s">
        <v>231</v>
      </c>
      <c r="E77" s="44" t="s">
        <v>232</v>
      </c>
      <c r="F77" s="45" t="s">
        <v>365</v>
      </c>
      <c r="G77" s="45" t="s">
        <v>366</v>
      </c>
      <c r="H77" s="47">
        <v>43550</v>
      </c>
      <c r="I77" s="47">
        <v>44119</v>
      </c>
      <c r="J77" s="48" t="str">
        <f>IF(Ugovori_OPULJP[[#This Row],[DATUM ZAVRŠETKA OPERACIJE]]&gt;DATE(2024,3,31),"u provedbi","završen")</f>
        <v>završen</v>
      </c>
      <c r="K77" s="46" t="s">
        <v>37</v>
      </c>
      <c r="L77" s="46" t="s">
        <v>37</v>
      </c>
      <c r="M77" s="49">
        <v>0.85</v>
      </c>
      <c r="N77" s="49">
        <v>0.15</v>
      </c>
      <c r="O77" s="50">
        <f>Ugovori_OPULJP[[#This Row],[Bespovratna sredstva - Ukupno (EU+Nac) HRK
= Ukupna ugovorena vrijednost bespovratnih sredstava]]*Ugovori_OPULJP[[#This Row],[EU STOPA SUFINANCIRANJA %
EU CO-FINANCING RATE %]]</f>
        <v>838286.26049999997</v>
      </c>
      <c r="P77" s="51">
        <f>Ugovori_OPULJP[[#This Row],[Bespovratna sredstva - EU dio - HRK]]/7.5345</f>
        <v>111259.70674895479</v>
      </c>
      <c r="Q77" s="50">
        <f>Ugovori_OPULJP[[#This Row],[Bespovratna sredstva - Ukupno (EU+Nac) HRK
= Ukupna ugovorena vrijednost bespovratnih sredstava]]*Ugovori_OPULJP[[#This Row],[STOPA NACIONALNOG SUFINANCIRANJA %]]</f>
        <v>147932.8695</v>
      </c>
      <c r="R77" s="51">
        <f>Ugovori_OPULJP[[#This Row],[Bespovratna sredstva - Nacionalni dio - HRK]]/7.5345</f>
        <v>19634.065896874377</v>
      </c>
      <c r="S77" s="50">
        <v>986219.13</v>
      </c>
      <c r="T77" s="51">
        <f>Ugovori_OPULJP[[#This Row],[Bespovratna sredstva - Ukupno (EU+Nac) HRK
= Ukupna ugovorena vrijednost bespovratnih sredstava]]/7.5345</f>
        <v>130893.77264582917</v>
      </c>
      <c r="U77" s="50">
        <v>0</v>
      </c>
      <c r="V77" s="51">
        <f>Ugovori_OPULJP[[#This Row],[Javni doprinos korisnika - HRK]]/7.5345</f>
        <v>0</v>
      </c>
      <c r="W77" s="50">
        <v>0</v>
      </c>
      <c r="X77" s="51">
        <f>Ugovori_OPULJP[[#This Row],[Privatni doprinos korisnika - HRK]]/7.5345</f>
        <v>0</v>
      </c>
      <c r="Y77" s="52">
        <v>986219.13</v>
      </c>
      <c r="Z77" s="53">
        <f>Ugovori_OPULJP[[#This Row],[UKUPNI PRIHVATLJIVI IZDACI
TOTAL ELIGIBLE EXPENDITURE
= Bespovratna sredstva ukupno + doprinos korisnika
= Ukupni prihvatljivi troškovi
= Ukupna ugovorena vrijednost projekta HRK]]/7.5345</f>
        <v>130893.77264582917</v>
      </c>
      <c r="AA77" s="44" t="s">
        <v>38</v>
      </c>
      <c r="AB77" s="44" t="s">
        <v>35</v>
      </c>
      <c r="AC77" s="43" t="s">
        <v>367</v>
      </c>
      <c r="AD77" s="43" t="s">
        <v>236</v>
      </c>
    </row>
    <row r="78" spans="1:30" ht="51" customHeight="1" x14ac:dyDescent="0.2">
      <c r="A78" s="41" t="s">
        <v>368</v>
      </c>
      <c r="B78" s="42" t="s">
        <v>31</v>
      </c>
      <c r="C78" s="43" t="s">
        <v>230</v>
      </c>
      <c r="D78" s="43" t="s">
        <v>231</v>
      </c>
      <c r="E78" s="44" t="s">
        <v>232</v>
      </c>
      <c r="F78" s="45" t="s">
        <v>369</v>
      </c>
      <c r="G78" s="45" t="s">
        <v>370</v>
      </c>
      <c r="H78" s="47">
        <v>43550</v>
      </c>
      <c r="I78" s="47">
        <v>44281</v>
      </c>
      <c r="J78" s="48" t="str">
        <f>IF(Ugovori_OPULJP[[#This Row],[DATUM ZAVRŠETKA OPERACIJE]]&gt;DATE(2024,3,31),"u provedbi","završen")</f>
        <v>završen</v>
      </c>
      <c r="K78" s="46" t="s">
        <v>371</v>
      </c>
      <c r="L78" s="46" t="s">
        <v>371</v>
      </c>
      <c r="M78" s="49">
        <v>0.85</v>
      </c>
      <c r="N78" s="49">
        <v>0.15</v>
      </c>
      <c r="O78" s="50">
        <f>Ugovori_OPULJP[[#This Row],[Bespovratna sredstva - Ukupno (EU+Nac) HRK
= Ukupna ugovorena vrijednost bespovratnih sredstava]]*Ugovori_OPULJP[[#This Row],[EU STOPA SUFINANCIRANJA %
EU CO-FINANCING RATE %]]</f>
        <v>684184.15049999999</v>
      </c>
      <c r="P78" s="51">
        <f>Ugovori_OPULJP[[#This Row],[Bespovratna sredstva - EU dio - HRK]]/7.5345</f>
        <v>90806.841927135174</v>
      </c>
      <c r="Q78" s="50">
        <f>Ugovori_OPULJP[[#This Row],[Bespovratna sredstva - Ukupno (EU+Nac) HRK
= Ukupna ugovorena vrijednost bespovratnih sredstava]]*Ugovori_OPULJP[[#This Row],[STOPA NACIONALNOG SUFINANCIRANJA %]]</f>
        <v>120738.3795</v>
      </c>
      <c r="R78" s="51">
        <f>Ugovori_OPULJP[[#This Row],[Bespovratna sredstva - Nacionalni dio - HRK]]/7.5345</f>
        <v>16024.736810670913</v>
      </c>
      <c r="S78" s="50">
        <v>804922.53</v>
      </c>
      <c r="T78" s="51">
        <f>Ugovori_OPULJP[[#This Row],[Bespovratna sredstva - Ukupno (EU+Nac) HRK
= Ukupna ugovorena vrijednost bespovratnih sredstava]]/7.5345</f>
        <v>106831.57873780609</v>
      </c>
      <c r="U78" s="50">
        <v>0</v>
      </c>
      <c r="V78" s="51">
        <f>Ugovori_OPULJP[[#This Row],[Javni doprinos korisnika - HRK]]/7.5345</f>
        <v>0</v>
      </c>
      <c r="W78" s="50">
        <v>0</v>
      </c>
      <c r="X78" s="51">
        <f>Ugovori_OPULJP[[#This Row],[Privatni doprinos korisnika - HRK]]/7.5345</f>
        <v>0</v>
      </c>
      <c r="Y78" s="52">
        <v>804922.53</v>
      </c>
      <c r="Z78" s="53">
        <f>Ugovori_OPULJP[[#This Row],[UKUPNI PRIHVATLJIVI IZDACI
TOTAL ELIGIBLE EXPENDITURE
= Bespovratna sredstva ukupno + doprinos korisnika
= Ukupni prihvatljivi troškovi
= Ukupna ugovorena vrijednost projekta HRK]]/7.5345</f>
        <v>106831.57873780609</v>
      </c>
      <c r="AA78" s="44" t="s">
        <v>38</v>
      </c>
      <c r="AB78" s="44" t="s">
        <v>35</v>
      </c>
      <c r="AC78" s="43" t="s">
        <v>372</v>
      </c>
      <c r="AD78" s="43" t="s">
        <v>236</v>
      </c>
    </row>
    <row r="79" spans="1:30" ht="51" customHeight="1" x14ac:dyDescent="0.2">
      <c r="A79" s="41" t="s">
        <v>373</v>
      </c>
      <c r="B79" s="42" t="s">
        <v>31</v>
      </c>
      <c r="C79" s="43" t="s">
        <v>230</v>
      </c>
      <c r="D79" s="43" t="s">
        <v>231</v>
      </c>
      <c r="E79" s="44" t="s">
        <v>232</v>
      </c>
      <c r="F79" s="45" t="s">
        <v>374</v>
      </c>
      <c r="G79" s="45" t="s">
        <v>375</v>
      </c>
      <c r="H79" s="47">
        <v>43550</v>
      </c>
      <c r="I79" s="47">
        <v>43977</v>
      </c>
      <c r="J79" s="48" t="str">
        <f>IF(Ugovori_OPULJP[[#This Row],[DATUM ZAVRŠETKA OPERACIJE]]&gt;DATE(2024,3,31),"u provedbi","završen")</f>
        <v>završen</v>
      </c>
      <c r="K79" s="46" t="s">
        <v>249</v>
      </c>
      <c r="L79" s="46" t="s">
        <v>249</v>
      </c>
      <c r="M79" s="49">
        <v>0.85</v>
      </c>
      <c r="N79" s="49">
        <v>0.15</v>
      </c>
      <c r="O79" s="50">
        <f>Ugovori_OPULJP[[#This Row],[Bespovratna sredstva - Ukupno (EU+Nac) HRK
= Ukupna ugovorena vrijednost bespovratnih sredstava]]*Ugovori_OPULJP[[#This Row],[EU STOPA SUFINANCIRANJA %
EU CO-FINANCING RATE %]]</f>
        <v>484298.47350000002</v>
      </c>
      <c r="P79" s="51">
        <f>Ugovori_OPULJP[[#This Row],[Bespovratna sredstva - EU dio - HRK]]/7.5345</f>
        <v>64277.45351383635</v>
      </c>
      <c r="Q79" s="50">
        <f>Ugovori_OPULJP[[#This Row],[Bespovratna sredstva - Ukupno (EU+Nac) HRK
= Ukupna ugovorena vrijednost bespovratnih sredstava]]*Ugovori_OPULJP[[#This Row],[STOPA NACIONALNOG SUFINANCIRANJA %]]</f>
        <v>85464.436499999996</v>
      </c>
      <c r="R79" s="51">
        <f>Ugovori_OPULJP[[#This Row],[Bespovratna sredstva - Nacionalni dio - HRK]]/7.5345</f>
        <v>11343.080031853473</v>
      </c>
      <c r="S79" s="50">
        <v>569762.91</v>
      </c>
      <c r="T79" s="51">
        <f>Ugovori_OPULJP[[#This Row],[Bespovratna sredstva - Ukupno (EU+Nac) HRK
= Ukupna ugovorena vrijednost bespovratnih sredstava]]/7.5345</f>
        <v>75620.533545689832</v>
      </c>
      <c r="U79" s="50">
        <v>0</v>
      </c>
      <c r="V79" s="51">
        <f>Ugovori_OPULJP[[#This Row],[Javni doprinos korisnika - HRK]]/7.5345</f>
        <v>0</v>
      </c>
      <c r="W79" s="50">
        <v>0</v>
      </c>
      <c r="X79" s="51">
        <f>Ugovori_OPULJP[[#This Row],[Privatni doprinos korisnika - HRK]]/7.5345</f>
        <v>0</v>
      </c>
      <c r="Y79" s="52">
        <v>569762.91</v>
      </c>
      <c r="Z79" s="53">
        <f>Ugovori_OPULJP[[#This Row],[UKUPNI PRIHVATLJIVI IZDACI
TOTAL ELIGIBLE EXPENDITURE
= Bespovratna sredstva ukupno + doprinos korisnika
= Ukupni prihvatljivi troškovi
= Ukupna ugovorena vrijednost projekta HRK]]/7.5345</f>
        <v>75620.533545689832</v>
      </c>
      <c r="AA79" s="44" t="s">
        <v>38</v>
      </c>
      <c r="AB79" s="44" t="s">
        <v>35</v>
      </c>
      <c r="AC79" s="43" t="s">
        <v>376</v>
      </c>
      <c r="AD79" s="43" t="s">
        <v>236</v>
      </c>
    </row>
    <row r="80" spans="1:30" ht="51" customHeight="1" x14ac:dyDescent="0.2">
      <c r="A80" s="41" t="s">
        <v>377</v>
      </c>
      <c r="B80" s="42" t="s">
        <v>31</v>
      </c>
      <c r="C80" s="43" t="s">
        <v>230</v>
      </c>
      <c r="D80" s="43" t="s">
        <v>231</v>
      </c>
      <c r="E80" s="44" t="s">
        <v>232</v>
      </c>
      <c r="F80" s="45" t="s">
        <v>378</v>
      </c>
      <c r="G80" s="45" t="s">
        <v>379</v>
      </c>
      <c r="H80" s="47">
        <v>43550</v>
      </c>
      <c r="I80" s="47">
        <v>44131</v>
      </c>
      <c r="J80" s="48" t="str">
        <f>IF(Ugovori_OPULJP[[#This Row],[DATUM ZAVRŠETKA OPERACIJE]]&gt;DATE(2024,3,31),"u provedbi","završen")</f>
        <v>završen</v>
      </c>
      <c r="K80" s="46" t="s">
        <v>154</v>
      </c>
      <c r="L80" s="46" t="s">
        <v>37</v>
      </c>
      <c r="M80" s="49">
        <v>0.85</v>
      </c>
      <c r="N80" s="49">
        <v>0.15</v>
      </c>
      <c r="O80" s="50">
        <f>Ugovori_OPULJP[[#This Row],[Bespovratna sredstva - Ukupno (EU+Nac) HRK
= Ukupna ugovorena vrijednost bespovratnih sredstava]]*Ugovori_OPULJP[[#This Row],[EU STOPA SUFINANCIRANJA %
EU CO-FINANCING RATE %]]</f>
        <v>710506.15149999992</v>
      </c>
      <c r="P80" s="51">
        <f>Ugovori_OPULJP[[#This Row],[Bespovratna sredstva - EU dio - HRK]]/7.5345</f>
        <v>94300.371822947753</v>
      </c>
      <c r="Q80" s="50">
        <f>Ugovori_OPULJP[[#This Row],[Bespovratna sredstva - Ukupno (EU+Nac) HRK
= Ukupna ugovorena vrijednost bespovratnih sredstava]]*Ugovori_OPULJP[[#This Row],[STOPA NACIONALNOG SUFINANCIRANJA %]]</f>
        <v>125383.43849999999</v>
      </c>
      <c r="R80" s="51">
        <f>Ugovori_OPULJP[[#This Row],[Bespovratna sredstva - Nacionalni dio - HRK]]/7.5345</f>
        <v>16641.242086402544</v>
      </c>
      <c r="S80" s="50">
        <v>835889.59</v>
      </c>
      <c r="T80" s="51">
        <f>Ugovori_OPULJP[[#This Row],[Bespovratna sredstva - Ukupno (EU+Nac) HRK
= Ukupna ugovorena vrijednost bespovratnih sredstava]]/7.5345</f>
        <v>110941.61390935032</v>
      </c>
      <c r="U80" s="50">
        <v>0</v>
      </c>
      <c r="V80" s="51">
        <f>Ugovori_OPULJP[[#This Row],[Javni doprinos korisnika - HRK]]/7.5345</f>
        <v>0</v>
      </c>
      <c r="W80" s="50">
        <v>0</v>
      </c>
      <c r="X80" s="51">
        <f>Ugovori_OPULJP[[#This Row],[Privatni doprinos korisnika - HRK]]/7.5345</f>
        <v>0</v>
      </c>
      <c r="Y80" s="52">
        <v>835889.59</v>
      </c>
      <c r="Z80" s="53">
        <f>Ugovori_OPULJP[[#This Row],[UKUPNI PRIHVATLJIVI IZDACI
TOTAL ELIGIBLE EXPENDITURE
= Bespovratna sredstva ukupno + doprinos korisnika
= Ukupni prihvatljivi troškovi
= Ukupna ugovorena vrijednost projekta HRK]]/7.5345</f>
        <v>110941.61390935032</v>
      </c>
      <c r="AA80" s="44" t="s">
        <v>38</v>
      </c>
      <c r="AB80" s="44" t="s">
        <v>35</v>
      </c>
      <c r="AC80" s="43" t="s">
        <v>380</v>
      </c>
      <c r="AD80" s="43" t="s">
        <v>236</v>
      </c>
    </row>
    <row r="81" spans="1:30" ht="89.25" customHeight="1" x14ac:dyDescent="0.2">
      <c r="A81" s="41" t="s">
        <v>381</v>
      </c>
      <c r="B81" s="42" t="s">
        <v>31</v>
      </c>
      <c r="C81" s="43" t="s">
        <v>230</v>
      </c>
      <c r="D81" s="43" t="s">
        <v>231</v>
      </c>
      <c r="E81" s="44" t="s">
        <v>232</v>
      </c>
      <c r="F81" s="45" t="s">
        <v>382</v>
      </c>
      <c r="G81" s="45" t="s">
        <v>383</v>
      </c>
      <c r="H81" s="47">
        <v>43234</v>
      </c>
      <c r="I81" s="47">
        <v>43599</v>
      </c>
      <c r="J81" s="48" t="str">
        <f>IF(Ugovori_OPULJP[[#This Row],[DATUM ZAVRŠETKA OPERACIJE]]&gt;DATE(2024,3,31),"u provedbi","završen")</f>
        <v>završen</v>
      </c>
      <c r="K81" s="46" t="s">
        <v>384</v>
      </c>
      <c r="L81" s="46" t="s">
        <v>249</v>
      </c>
      <c r="M81" s="49">
        <v>0.85</v>
      </c>
      <c r="N81" s="49">
        <v>0.15</v>
      </c>
      <c r="O81" s="50">
        <f>Ugovori_OPULJP[[#This Row],[Bespovratna sredstva - Ukupno (EU+Nac) HRK
= Ukupna ugovorena vrijednost bespovratnih sredstava]]*Ugovori_OPULJP[[#This Row],[EU STOPA SUFINANCIRANJA %
EU CO-FINANCING RATE %]]</f>
        <v>818608.68400000001</v>
      </c>
      <c r="P81" s="51">
        <f>Ugovori_OPULJP[[#This Row],[Bespovratna sredstva - EU dio - HRK]]/7.5345</f>
        <v>108648.04353308116</v>
      </c>
      <c r="Q81" s="50">
        <f>Ugovori_OPULJP[[#This Row],[Bespovratna sredstva - Ukupno (EU+Nac) HRK
= Ukupna ugovorena vrijednost bespovratnih sredstava]]*Ugovori_OPULJP[[#This Row],[STOPA NACIONALNOG SUFINANCIRANJA %]]</f>
        <v>144460.356</v>
      </c>
      <c r="R81" s="51">
        <f>Ugovori_OPULJP[[#This Row],[Bespovratna sredstva - Nacionalni dio - HRK]]/7.5345</f>
        <v>19173.184152896672</v>
      </c>
      <c r="S81" s="50">
        <v>963069.04</v>
      </c>
      <c r="T81" s="51">
        <f>Ugovori_OPULJP[[#This Row],[Bespovratna sredstva - Ukupno (EU+Nac) HRK
= Ukupna ugovorena vrijednost bespovratnih sredstava]]/7.5345</f>
        <v>127821.22768597784</v>
      </c>
      <c r="U81" s="50">
        <v>0</v>
      </c>
      <c r="V81" s="51">
        <f>Ugovori_OPULJP[[#This Row],[Javni doprinos korisnika - HRK]]/7.5345</f>
        <v>0</v>
      </c>
      <c r="W81" s="50">
        <v>0</v>
      </c>
      <c r="X81" s="51">
        <f>Ugovori_OPULJP[[#This Row],[Privatni doprinos korisnika - HRK]]/7.5345</f>
        <v>0</v>
      </c>
      <c r="Y81" s="52">
        <v>963069.04</v>
      </c>
      <c r="Z81" s="53">
        <f>Ugovori_OPULJP[[#This Row],[UKUPNI PRIHVATLJIVI IZDACI
TOTAL ELIGIBLE EXPENDITURE
= Bespovratna sredstva ukupno + doprinos korisnika
= Ukupni prihvatljivi troškovi
= Ukupna ugovorena vrijednost projekta HRK]]/7.5345</f>
        <v>127821.22768597784</v>
      </c>
      <c r="AA81" s="44" t="s">
        <v>38</v>
      </c>
      <c r="AB81" s="44" t="s">
        <v>35</v>
      </c>
      <c r="AC81" s="43" t="s">
        <v>385</v>
      </c>
      <c r="AD81" s="43" t="s">
        <v>236</v>
      </c>
    </row>
    <row r="82" spans="1:30" ht="51" customHeight="1" x14ac:dyDescent="0.2">
      <c r="A82" s="41" t="s">
        <v>386</v>
      </c>
      <c r="B82" s="42" t="s">
        <v>31</v>
      </c>
      <c r="C82" s="43" t="s">
        <v>230</v>
      </c>
      <c r="D82" s="43" t="s">
        <v>231</v>
      </c>
      <c r="E82" s="44" t="s">
        <v>232</v>
      </c>
      <c r="F82" s="45" t="s">
        <v>387</v>
      </c>
      <c r="G82" s="45" t="s">
        <v>388</v>
      </c>
      <c r="H82" s="47">
        <v>43234</v>
      </c>
      <c r="I82" s="47">
        <v>44149</v>
      </c>
      <c r="J82" s="48" t="str">
        <f>IF(Ugovori_OPULJP[[#This Row],[DATUM ZAVRŠETKA OPERACIJE]]&gt;DATE(2024,3,31),"u provedbi","završen")</f>
        <v>završen</v>
      </c>
      <c r="K82" s="46" t="s">
        <v>155</v>
      </c>
      <c r="L82" s="46" t="s">
        <v>37</v>
      </c>
      <c r="M82" s="49">
        <v>0.85</v>
      </c>
      <c r="N82" s="49">
        <v>0.15</v>
      </c>
      <c r="O82" s="50">
        <f>Ugovori_OPULJP[[#This Row],[Bespovratna sredstva - Ukupno (EU+Nac) HRK
= Ukupna ugovorena vrijednost bespovratnih sredstava]]*Ugovori_OPULJP[[#This Row],[EU STOPA SUFINANCIRANJA %
EU CO-FINANCING RATE %]]</f>
        <v>1699721.9479999999</v>
      </c>
      <c r="P82" s="51">
        <f>Ugovori_OPULJP[[#This Row],[Bespovratna sredstva - EU dio - HRK]]/7.5345</f>
        <v>225591.87046253897</v>
      </c>
      <c r="Q82" s="50">
        <f>Ugovori_OPULJP[[#This Row],[Bespovratna sredstva - Ukupno (EU+Nac) HRK
= Ukupna ugovorena vrijednost bespovratnih sredstava]]*Ugovori_OPULJP[[#This Row],[STOPA NACIONALNOG SUFINANCIRANJA %]]</f>
        <v>299950.93199999997</v>
      </c>
      <c r="R82" s="51">
        <f>Ugovori_OPULJP[[#This Row],[Bespovratna sredstva - Nacionalni dio - HRK]]/7.5345</f>
        <v>39810.330081624525</v>
      </c>
      <c r="S82" s="50">
        <v>1999672.88</v>
      </c>
      <c r="T82" s="51">
        <f>Ugovori_OPULJP[[#This Row],[Bespovratna sredstva - Ukupno (EU+Nac) HRK
= Ukupna ugovorena vrijednost bespovratnih sredstava]]/7.5345</f>
        <v>265402.20054416347</v>
      </c>
      <c r="U82" s="50">
        <v>0</v>
      </c>
      <c r="V82" s="51">
        <f>Ugovori_OPULJP[[#This Row],[Javni doprinos korisnika - HRK]]/7.5345</f>
        <v>0</v>
      </c>
      <c r="W82" s="50">
        <v>0</v>
      </c>
      <c r="X82" s="51">
        <f>Ugovori_OPULJP[[#This Row],[Privatni doprinos korisnika - HRK]]/7.5345</f>
        <v>0</v>
      </c>
      <c r="Y82" s="52">
        <v>1999672.88</v>
      </c>
      <c r="Z82" s="53">
        <f>Ugovori_OPULJP[[#This Row],[UKUPNI PRIHVATLJIVI IZDACI
TOTAL ELIGIBLE EXPENDITURE
= Bespovratna sredstva ukupno + doprinos korisnika
= Ukupni prihvatljivi troškovi
= Ukupna ugovorena vrijednost projekta HRK]]/7.5345</f>
        <v>265402.20054416347</v>
      </c>
      <c r="AA82" s="44" t="s">
        <v>38</v>
      </c>
      <c r="AB82" s="44" t="s">
        <v>35</v>
      </c>
      <c r="AC82" s="43" t="s">
        <v>389</v>
      </c>
      <c r="AD82" s="43" t="s">
        <v>236</v>
      </c>
    </row>
    <row r="83" spans="1:30" ht="51" customHeight="1" x14ac:dyDescent="0.2">
      <c r="A83" s="41" t="s">
        <v>390</v>
      </c>
      <c r="B83" s="42" t="s">
        <v>31</v>
      </c>
      <c r="C83" s="43" t="s">
        <v>230</v>
      </c>
      <c r="D83" s="43" t="s">
        <v>231</v>
      </c>
      <c r="E83" s="44" t="s">
        <v>232</v>
      </c>
      <c r="F83" s="45" t="s">
        <v>391</v>
      </c>
      <c r="G83" s="45" t="s">
        <v>388</v>
      </c>
      <c r="H83" s="47">
        <v>43234</v>
      </c>
      <c r="I83" s="47">
        <v>44057</v>
      </c>
      <c r="J83" s="48" t="str">
        <f>IF(Ugovori_OPULJP[[#This Row],[DATUM ZAVRŠETKA OPERACIJE]]&gt;DATE(2024,3,31),"u provedbi","završen")</f>
        <v>završen</v>
      </c>
      <c r="K83" s="46" t="s">
        <v>155</v>
      </c>
      <c r="L83" s="46" t="s">
        <v>37</v>
      </c>
      <c r="M83" s="49">
        <v>0.85</v>
      </c>
      <c r="N83" s="49">
        <v>0.15</v>
      </c>
      <c r="O83" s="50">
        <f>Ugovori_OPULJP[[#This Row],[Bespovratna sredstva - Ukupno (EU+Nac) HRK
= Ukupna ugovorena vrijednost bespovratnih sredstava]]*Ugovori_OPULJP[[#This Row],[EU STOPA SUFINANCIRANJA %
EU CO-FINANCING RATE %]]</f>
        <v>741229.27399999998</v>
      </c>
      <c r="P83" s="51">
        <f>Ugovori_OPULJP[[#This Row],[Bespovratna sredstva - EU dio - HRK]]/7.5345</f>
        <v>98378.030924414357</v>
      </c>
      <c r="Q83" s="50">
        <f>Ugovori_OPULJP[[#This Row],[Bespovratna sredstva - Ukupno (EU+Nac) HRK
= Ukupna ugovorena vrijednost bespovratnih sredstava]]*Ugovori_OPULJP[[#This Row],[STOPA NACIONALNOG SUFINANCIRANJA %]]</f>
        <v>130805.16599999998</v>
      </c>
      <c r="R83" s="51">
        <f>Ugovori_OPULJP[[#This Row],[Bespovratna sredstva - Nacionalni dio - HRK]]/7.5345</f>
        <v>17360.828986661356</v>
      </c>
      <c r="S83" s="50">
        <v>872034.44</v>
      </c>
      <c r="T83" s="51">
        <f>Ugovori_OPULJP[[#This Row],[Bespovratna sredstva - Ukupno (EU+Nac) HRK
= Ukupna ugovorena vrijednost bespovratnih sredstava]]/7.5345</f>
        <v>115738.85991107571</v>
      </c>
      <c r="U83" s="50">
        <v>0</v>
      </c>
      <c r="V83" s="51">
        <f>Ugovori_OPULJP[[#This Row],[Javni doprinos korisnika - HRK]]/7.5345</f>
        <v>0</v>
      </c>
      <c r="W83" s="50">
        <v>0</v>
      </c>
      <c r="X83" s="51">
        <f>Ugovori_OPULJP[[#This Row],[Privatni doprinos korisnika - HRK]]/7.5345</f>
        <v>0</v>
      </c>
      <c r="Y83" s="52">
        <v>872034.44</v>
      </c>
      <c r="Z83" s="53">
        <f>Ugovori_OPULJP[[#This Row],[UKUPNI PRIHVATLJIVI IZDACI
TOTAL ELIGIBLE EXPENDITURE
= Bespovratna sredstva ukupno + doprinos korisnika
= Ukupni prihvatljivi troškovi
= Ukupna ugovorena vrijednost projekta HRK]]/7.5345</f>
        <v>115738.85991107571</v>
      </c>
      <c r="AA83" s="44" t="s">
        <v>38</v>
      </c>
      <c r="AB83" s="44" t="s">
        <v>35</v>
      </c>
      <c r="AC83" s="43" t="s">
        <v>392</v>
      </c>
      <c r="AD83" s="43" t="s">
        <v>236</v>
      </c>
    </row>
    <row r="84" spans="1:30" ht="63.75" customHeight="1" x14ac:dyDescent="0.2">
      <c r="A84" s="41" t="s">
        <v>393</v>
      </c>
      <c r="B84" s="42" t="s">
        <v>31</v>
      </c>
      <c r="C84" s="43" t="s">
        <v>230</v>
      </c>
      <c r="D84" s="43" t="s">
        <v>231</v>
      </c>
      <c r="E84" s="44" t="s">
        <v>232</v>
      </c>
      <c r="F84" s="45" t="s">
        <v>394</v>
      </c>
      <c r="G84" s="45" t="s">
        <v>395</v>
      </c>
      <c r="H84" s="47">
        <v>43234</v>
      </c>
      <c r="I84" s="47">
        <v>44149</v>
      </c>
      <c r="J84" s="48" t="str">
        <f>IF(Ugovori_OPULJP[[#This Row],[DATUM ZAVRŠETKA OPERACIJE]]&gt;DATE(2024,3,31),"u provedbi","završen")</f>
        <v>završen</v>
      </c>
      <c r="K84" s="46" t="s">
        <v>155</v>
      </c>
      <c r="L84" s="46" t="s">
        <v>37</v>
      </c>
      <c r="M84" s="49">
        <v>0.85</v>
      </c>
      <c r="N84" s="49">
        <v>0.15</v>
      </c>
      <c r="O84" s="50">
        <f>Ugovori_OPULJP[[#This Row],[Bespovratna sredstva - Ukupno (EU+Nac) HRK
= Ukupna ugovorena vrijednost bespovratnih sredstava]]*Ugovori_OPULJP[[#This Row],[EU STOPA SUFINANCIRANJA %
EU CO-FINANCING RATE %]]</f>
        <v>820239.79999999993</v>
      </c>
      <c r="P84" s="51">
        <f>Ugovori_OPULJP[[#This Row],[Bespovratna sredstva - EU dio - HRK]]/7.5345</f>
        <v>108864.52982945117</v>
      </c>
      <c r="Q84" s="50">
        <f>Ugovori_OPULJP[[#This Row],[Bespovratna sredstva - Ukupno (EU+Nac) HRK
= Ukupna ugovorena vrijednost bespovratnih sredstava]]*Ugovori_OPULJP[[#This Row],[STOPA NACIONALNOG SUFINANCIRANJA %]]</f>
        <v>144748.19999999998</v>
      </c>
      <c r="R84" s="51">
        <f>Ugovori_OPULJP[[#This Row],[Bespovratna sredstva - Nacionalni dio - HRK]]/7.5345</f>
        <v>19211.387616961973</v>
      </c>
      <c r="S84" s="50">
        <v>964988</v>
      </c>
      <c r="T84" s="51">
        <f>Ugovori_OPULJP[[#This Row],[Bespovratna sredstva - Ukupno (EU+Nac) HRK
= Ukupna ugovorena vrijednost bespovratnih sredstava]]/7.5345</f>
        <v>128075.91744641316</v>
      </c>
      <c r="U84" s="50">
        <v>0</v>
      </c>
      <c r="V84" s="51">
        <f>Ugovori_OPULJP[[#This Row],[Javni doprinos korisnika - HRK]]/7.5345</f>
        <v>0</v>
      </c>
      <c r="W84" s="50">
        <v>0</v>
      </c>
      <c r="X84" s="51">
        <f>Ugovori_OPULJP[[#This Row],[Privatni doprinos korisnika - HRK]]/7.5345</f>
        <v>0</v>
      </c>
      <c r="Y84" s="52">
        <v>964988</v>
      </c>
      <c r="Z84" s="53">
        <f>Ugovori_OPULJP[[#This Row],[UKUPNI PRIHVATLJIVI IZDACI
TOTAL ELIGIBLE EXPENDITURE
= Bespovratna sredstva ukupno + doprinos korisnika
= Ukupni prihvatljivi troškovi
= Ukupna ugovorena vrijednost projekta HRK]]/7.5345</f>
        <v>128075.91744641316</v>
      </c>
      <c r="AA84" s="44" t="s">
        <v>38</v>
      </c>
      <c r="AB84" s="44" t="s">
        <v>35</v>
      </c>
      <c r="AC84" s="43" t="s">
        <v>396</v>
      </c>
      <c r="AD84" s="43" t="s">
        <v>236</v>
      </c>
    </row>
    <row r="85" spans="1:30" ht="51" customHeight="1" x14ac:dyDescent="0.2">
      <c r="A85" s="41" t="s">
        <v>397</v>
      </c>
      <c r="B85" s="42" t="s">
        <v>31</v>
      </c>
      <c r="C85" s="43" t="s">
        <v>230</v>
      </c>
      <c r="D85" s="43" t="s">
        <v>231</v>
      </c>
      <c r="E85" s="44" t="s">
        <v>232</v>
      </c>
      <c r="F85" s="45" t="s">
        <v>398</v>
      </c>
      <c r="G85" s="45" t="s">
        <v>399</v>
      </c>
      <c r="H85" s="47">
        <v>43234</v>
      </c>
      <c r="I85" s="47">
        <v>43965</v>
      </c>
      <c r="J85" s="48" t="str">
        <f>IF(Ugovori_OPULJP[[#This Row],[DATUM ZAVRŠETKA OPERACIJE]]&gt;DATE(2024,3,31),"u provedbi","završen")</f>
        <v>završen</v>
      </c>
      <c r="K85" s="46" t="s">
        <v>37</v>
      </c>
      <c r="L85" s="46" t="s">
        <v>37</v>
      </c>
      <c r="M85" s="49">
        <v>0.85</v>
      </c>
      <c r="N85" s="49">
        <v>0.15</v>
      </c>
      <c r="O85" s="50">
        <f>Ugovori_OPULJP[[#This Row],[Bespovratna sredstva - Ukupno (EU+Nac) HRK
= Ukupna ugovorena vrijednost bespovratnih sredstava]]*Ugovori_OPULJP[[#This Row],[EU STOPA SUFINANCIRANJA %
EU CO-FINANCING RATE %]]</f>
        <v>848781.75450000004</v>
      </c>
      <c r="P85" s="51">
        <f>Ugovori_OPULJP[[#This Row],[Bespovratna sredstva - EU dio - HRK]]/7.5345</f>
        <v>112652.69818833367</v>
      </c>
      <c r="Q85" s="50">
        <f>Ugovori_OPULJP[[#This Row],[Bespovratna sredstva - Ukupno (EU+Nac) HRK
= Ukupna ugovorena vrijednost bespovratnih sredstava]]*Ugovori_OPULJP[[#This Row],[STOPA NACIONALNOG SUFINANCIRANJA %]]</f>
        <v>149785.01550000001</v>
      </c>
      <c r="R85" s="51">
        <f>Ugovori_OPULJP[[#This Row],[Bespovratna sredstva - Nacionalni dio - HRK]]/7.5345</f>
        <v>19879.887915588293</v>
      </c>
      <c r="S85" s="50">
        <v>998566.77</v>
      </c>
      <c r="T85" s="51">
        <f>Ugovori_OPULJP[[#This Row],[Bespovratna sredstva - Ukupno (EU+Nac) HRK
= Ukupna ugovorena vrijednost bespovratnih sredstava]]/7.5345</f>
        <v>132532.58610392196</v>
      </c>
      <c r="U85" s="50">
        <v>0</v>
      </c>
      <c r="V85" s="51">
        <f>Ugovori_OPULJP[[#This Row],[Javni doprinos korisnika - HRK]]/7.5345</f>
        <v>0</v>
      </c>
      <c r="W85" s="50">
        <v>0</v>
      </c>
      <c r="X85" s="51">
        <f>Ugovori_OPULJP[[#This Row],[Privatni doprinos korisnika - HRK]]/7.5345</f>
        <v>0</v>
      </c>
      <c r="Y85" s="52">
        <v>998566.77</v>
      </c>
      <c r="Z85" s="53">
        <f>Ugovori_OPULJP[[#This Row],[UKUPNI PRIHVATLJIVI IZDACI
TOTAL ELIGIBLE EXPENDITURE
= Bespovratna sredstva ukupno + doprinos korisnika
= Ukupni prihvatljivi troškovi
= Ukupna ugovorena vrijednost projekta HRK]]/7.5345</f>
        <v>132532.58610392196</v>
      </c>
      <c r="AA85" s="44" t="s">
        <v>38</v>
      </c>
      <c r="AB85" s="44" t="s">
        <v>35</v>
      </c>
      <c r="AC85" s="43" t="s">
        <v>400</v>
      </c>
      <c r="AD85" s="43" t="s">
        <v>236</v>
      </c>
    </row>
    <row r="86" spans="1:30" ht="51" customHeight="1" x14ac:dyDescent="0.2">
      <c r="A86" s="41" t="s">
        <v>401</v>
      </c>
      <c r="B86" s="42" t="s">
        <v>31</v>
      </c>
      <c r="C86" s="43" t="s">
        <v>230</v>
      </c>
      <c r="D86" s="43" t="s">
        <v>231</v>
      </c>
      <c r="E86" s="44" t="s">
        <v>232</v>
      </c>
      <c r="F86" s="45" t="s">
        <v>402</v>
      </c>
      <c r="G86" s="45" t="s">
        <v>403</v>
      </c>
      <c r="H86" s="47">
        <v>43550</v>
      </c>
      <c r="I86" s="47">
        <v>44465</v>
      </c>
      <c r="J86" s="48" t="str">
        <f>IF(Ugovori_OPULJP[[#This Row],[DATUM ZAVRŠETKA OPERACIJE]]&gt;DATE(2024,3,31),"u provedbi","završen")</f>
        <v>završen</v>
      </c>
      <c r="K86" s="46" t="s">
        <v>37</v>
      </c>
      <c r="L86" s="46" t="s">
        <v>37</v>
      </c>
      <c r="M86" s="49">
        <v>0.85</v>
      </c>
      <c r="N86" s="49">
        <v>0.15</v>
      </c>
      <c r="O86" s="50">
        <f>Ugovori_OPULJP[[#This Row],[Bespovratna sredstva - Ukupno (EU+Nac) HRK
= Ukupna ugovorena vrijednost bespovratnih sredstava]]*Ugovori_OPULJP[[#This Row],[EU STOPA SUFINANCIRANJA %
EU CO-FINANCING RATE %]]</f>
        <v>836713.83699999994</v>
      </c>
      <c r="P86" s="51">
        <f>Ugovori_OPULJP[[#This Row],[Bespovratna sredstva - EU dio - HRK]]/7.5345</f>
        <v>111051.01028601764</v>
      </c>
      <c r="Q86" s="50">
        <f>Ugovori_OPULJP[[#This Row],[Bespovratna sredstva - Ukupno (EU+Nac) HRK
= Ukupna ugovorena vrijednost bespovratnih sredstava]]*Ugovori_OPULJP[[#This Row],[STOPA NACIONALNOG SUFINANCIRANJA %]]</f>
        <v>147655.383</v>
      </c>
      <c r="R86" s="51">
        <f>Ugovori_OPULJP[[#This Row],[Bespovratna sredstva - Nacionalni dio - HRK]]/7.5345</f>
        <v>19597.237109297232</v>
      </c>
      <c r="S86" s="50">
        <v>984369.22</v>
      </c>
      <c r="T86" s="51">
        <f>Ugovori_OPULJP[[#This Row],[Bespovratna sredstva - Ukupno (EU+Nac) HRK
= Ukupna ugovorena vrijednost bespovratnih sredstava]]/7.5345</f>
        <v>130648.24739531487</v>
      </c>
      <c r="U86" s="50">
        <v>0</v>
      </c>
      <c r="V86" s="51">
        <f>Ugovori_OPULJP[[#This Row],[Javni doprinos korisnika - HRK]]/7.5345</f>
        <v>0</v>
      </c>
      <c r="W86" s="50">
        <v>0</v>
      </c>
      <c r="X86" s="51">
        <f>Ugovori_OPULJP[[#This Row],[Privatni doprinos korisnika - HRK]]/7.5345</f>
        <v>0</v>
      </c>
      <c r="Y86" s="52">
        <v>984369.22</v>
      </c>
      <c r="Z86" s="53">
        <f>Ugovori_OPULJP[[#This Row],[UKUPNI PRIHVATLJIVI IZDACI
TOTAL ELIGIBLE EXPENDITURE
= Bespovratna sredstva ukupno + doprinos korisnika
= Ukupni prihvatljivi troškovi
= Ukupna ugovorena vrijednost projekta HRK]]/7.5345</f>
        <v>130648.24739531487</v>
      </c>
      <c r="AA86" s="44" t="s">
        <v>38</v>
      </c>
      <c r="AB86" s="44" t="s">
        <v>35</v>
      </c>
      <c r="AC86" s="43" t="s">
        <v>404</v>
      </c>
      <c r="AD86" s="43" t="s">
        <v>236</v>
      </c>
    </row>
    <row r="87" spans="1:30" ht="51" customHeight="1" x14ac:dyDescent="0.2">
      <c r="A87" s="41" t="s">
        <v>405</v>
      </c>
      <c r="B87" s="42" t="s">
        <v>31</v>
      </c>
      <c r="C87" s="43" t="s">
        <v>230</v>
      </c>
      <c r="D87" s="43" t="s">
        <v>231</v>
      </c>
      <c r="E87" s="44" t="s">
        <v>232</v>
      </c>
      <c r="F87" s="45" t="s">
        <v>406</v>
      </c>
      <c r="G87" s="45" t="s">
        <v>407</v>
      </c>
      <c r="H87" s="47">
        <v>43550</v>
      </c>
      <c r="I87" s="47">
        <v>44281</v>
      </c>
      <c r="J87" s="48" t="str">
        <f>IF(Ugovori_OPULJP[[#This Row],[DATUM ZAVRŠETKA OPERACIJE]]&gt;DATE(2024,3,31),"u provedbi","završen")</f>
        <v>završen</v>
      </c>
      <c r="K87" s="46" t="s">
        <v>155</v>
      </c>
      <c r="L87" s="46" t="s">
        <v>155</v>
      </c>
      <c r="M87" s="49">
        <v>0.85</v>
      </c>
      <c r="N87" s="49">
        <v>0.15</v>
      </c>
      <c r="O87" s="50">
        <f>Ugovori_OPULJP[[#This Row],[Bespovratna sredstva - Ukupno (EU+Nac) HRK
= Ukupna ugovorena vrijednost bespovratnih sredstava]]*Ugovori_OPULJP[[#This Row],[EU STOPA SUFINANCIRANJA %
EU CO-FINANCING RATE %]]</f>
        <v>841776.28399999999</v>
      </c>
      <c r="P87" s="51">
        <f>Ugovori_OPULJP[[#This Row],[Bespovratna sredstva - EU dio - HRK]]/7.5345</f>
        <v>111722.91246930785</v>
      </c>
      <c r="Q87" s="50">
        <f>Ugovori_OPULJP[[#This Row],[Bespovratna sredstva - Ukupno (EU+Nac) HRK
= Ukupna ugovorena vrijednost bespovratnih sredstava]]*Ugovori_OPULJP[[#This Row],[STOPA NACIONALNOG SUFINANCIRANJA %]]</f>
        <v>148548.75599999999</v>
      </c>
      <c r="R87" s="51">
        <f>Ugovori_OPULJP[[#This Row],[Bespovratna sredstva - Nacionalni dio - HRK]]/7.5345</f>
        <v>19715.808082819032</v>
      </c>
      <c r="S87" s="50">
        <v>990325.04</v>
      </c>
      <c r="T87" s="51">
        <f>Ugovori_OPULJP[[#This Row],[Bespovratna sredstva - Ukupno (EU+Nac) HRK
= Ukupna ugovorena vrijednost bespovratnih sredstava]]/7.5345</f>
        <v>131438.72055212688</v>
      </c>
      <c r="U87" s="50">
        <v>0</v>
      </c>
      <c r="V87" s="51">
        <f>Ugovori_OPULJP[[#This Row],[Javni doprinos korisnika - HRK]]/7.5345</f>
        <v>0</v>
      </c>
      <c r="W87" s="50">
        <v>0</v>
      </c>
      <c r="X87" s="51">
        <f>Ugovori_OPULJP[[#This Row],[Privatni doprinos korisnika - HRK]]/7.5345</f>
        <v>0</v>
      </c>
      <c r="Y87" s="52">
        <v>990325.04</v>
      </c>
      <c r="Z87" s="53">
        <f>Ugovori_OPULJP[[#This Row],[UKUPNI PRIHVATLJIVI IZDACI
TOTAL ELIGIBLE EXPENDITURE
= Bespovratna sredstva ukupno + doprinos korisnika
= Ukupni prihvatljivi troškovi
= Ukupna ugovorena vrijednost projekta HRK]]/7.5345</f>
        <v>131438.72055212688</v>
      </c>
      <c r="AA87" s="44" t="s">
        <v>38</v>
      </c>
      <c r="AB87" s="44" t="s">
        <v>35</v>
      </c>
      <c r="AC87" s="43" t="s">
        <v>408</v>
      </c>
      <c r="AD87" s="43" t="s">
        <v>236</v>
      </c>
    </row>
    <row r="88" spans="1:30" ht="51" customHeight="1" x14ac:dyDescent="0.2">
      <c r="A88" s="41" t="s">
        <v>409</v>
      </c>
      <c r="B88" s="42" t="s">
        <v>31</v>
      </c>
      <c r="C88" s="43" t="s">
        <v>230</v>
      </c>
      <c r="D88" s="43" t="s">
        <v>231</v>
      </c>
      <c r="E88" s="44" t="s">
        <v>232</v>
      </c>
      <c r="F88" s="45" t="s">
        <v>410</v>
      </c>
      <c r="G88" s="45" t="s">
        <v>411</v>
      </c>
      <c r="H88" s="47">
        <v>43550</v>
      </c>
      <c r="I88" s="47">
        <v>44281</v>
      </c>
      <c r="J88" s="48" t="str">
        <f>IF(Ugovori_OPULJP[[#This Row],[DATUM ZAVRŠETKA OPERACIJE]]&gt;DATE(2024,3,31),"u provedbi","završen")</f>
        <v>završen</v>
      </c>
      <c r="K88" s="46" t="s">
        <v>412</v>
      </c>
      <c r="L88" s="46" t="s">
        <v>79</v>
      </c>
      <c r="M88" s="49">
        <v>0.85</v>
      </c>
      <c r="N88" s="49">
        <v>0.15</v>
      </c>
      <c r="O88" s="50">
        <f>Ugovori_OPULJP[[#This Row],[Bespovratna sredstva - Ukupno (EU+Nac) HRK
= Ukupna ugovorena vrijednost bespovratnih sredstava]]*Ugovori_OPULJP[[#This Row],[EU STOPA SUFINANCIRANJA %
EU CO-FINANCING RATE %]]</f>
        <v>845683.5554999999</v>
      </c>
      <c r="P88" s="51">
        <f>Ugovori_OPULJP[[#This Row],[Bespovratna sredstva - EU dio - HRK]]/7.5345</f>
        <v>112241.49651602627</v>
      </c>
      <c r="Q88" s="50">
        <f>Ugovori_OPULJP[[#This Row],[Bespovratna sredstva - Ukupno (EU+Nac) HRK
= Ukupna ugovorena vrijednost bespovratnih sredstava]]*Ugovori_OPULJP[[#This Row],[STOPA NACIONALNOG SUFINANCIRANJA %]]</f>
        <v>149238.2745</v>
      </c>
      <c r="R88" s="51">
        <f>Ugovori_OPULJP[[#This Row],[Bespovratna sredstva - Nacionalni dio - HRK]]/7.5345</f>
        <v>19807.322914592871</v>
      </c>
      <c r="S88" s="50">
        <v>994921.83</v>
      </c>
      <c r="T88" s="51">
        <f>Ugovori_OPULJP[[#This Row],[Bespovratna sredstva - Ukupno (EU+Nac) HRK
= Ukupna ugovorena vrijednost bespovratnih sredstava]]/7.5345</f>
        <v>132048.81943061913</v>
      </c>
      <c r="U88" s="50">
        <v>0</v>
      </c>
      <c r="V88" s="51">
        <f>Ugovori_OPULJP[[#This Row],[Javni doprinos korisnika - HRK]]/7.5345</f>
        <v>0</v>
      </c>
      <c r="W88" s="50">
        <v>0</v>
      </c>
      <c r="X88" s="51">
        <f>Ugovori_OPULJP[[#This Row],[Privatni doprinos korisnika - HRK]]/7.5345</f>
        <v>0</v>
      </c>
      <c r="Y88" s="52">
        <v>994921.83</v>
      </c>
      <c r="Z88" s="53">
        <f>Ugovori_OPULJP[[#This Row],[UKUPNI PRIHVATLJIVI IZDACI
TOTAL ELIGIBLE EXPENDITURE
= Bespovratna sredstva ukupno + doprinos korisnika
= Ukupni prihvatljivi troškovi
= Ukupna ugovorena vrijednost projekta HRK]]/7.5345</f>
        <v>132048.81943061913</v>
      </c>
      <c r="AA88" s="44" t="s">
        <v>38</v>
      </c>
      <c r="AB88" s="44" t="s">
        <v>35</v>
      </c>
      <c r="AC88" s="43" t="s">
        <v>413</v>
      </c>
      <c r="AD88" s="43" t="s">
        <v>236</v>
      </c>
    </row>
    <row r="89" spans="1:30" ht="51" customHeight="1" x14ac:dyDescent="0.2">
      <c r="A89" s="41" t="s">
        <v>414</v>
      </c>
      <c r="B89" s="42" t="s">
        <v>31</v>
      </c>
      <c r="C89" s="43" t="s">
        <v>230</v>
      </c>
      <c r="D89" s="43" t="s">
        <v>231</v>
      </c>
      <c r="E89" s="44" t="s">
        <v>232</v>
      </c>
      <c r="F89" s="45" t="s">
        <v>415</v>
      </c>
      <c r="G89" s="45" t="s">
        <v>204</v>
      </c>
      <c r="H89" s="47">
        <v>43234</v>
      </c>
      <c r="I89" s="47">
        <v>43660</v>
      </c>
      <c r="J89" s="48" t="str">
        <f>IF(Ugovori_OPULJP[[#This Row],[DATUM ZAVRŠETKA OPERACIJE]]&gt;DATE(2024,3,31),"u provedbi","završen")</f>
        <v>završen</v>
      </c>
      <c r="K89" s="46" t="s">
        <v>416</v>
      </c>
      <c r="L89" s="46" t="s">
        <v>37</v>
      </c>
      <c r="M89" s="49">
        <v>0.85</v>
      </c>
      <c r="N89" s="49">
        <v>0.15</v>
      </c>
      <c r="O89" s="50">
        <f>Ugovori_OPULJP[[#This Row],[Bespovratna sredstva - Ukupno (EU+Nac) HRK
= Ukupna ugovorena vrijednost bespovratnih sredstava]]*Ugovori_OPULJP[[#This Row],[EU STOPA SUFINANCIRANJA %
EU CO-FINANCING RATE %]]</f>
        <v>489334.49400000001</v>
      </c>
      <c r="P89" s="51">
        <f>Ugovori_OPULJP[[#This Row],[Bespovratna sredstva - EU dio - HRK]]/7.5345</f>
        <v>64945.84829782998</v>
      </c>
      <c r="Q89" s="50">
        <f>Ugovori_OPULJP[[#This Row],[Bespovratna sredstva - Ukupno (EU+Nac) HRK
= Ukupna ugovorena vrijednost bespovratnih sredstava]]*Ugovori_OPULJP[[#This Row],[STOPA NACIONALNOG SUFINANCIRANJA %]]</f>
        <v>86353.145999999993</v>
      </c>
      <c r="R89" s="51">
        <f>Ugovori_OPULJP[[#This Row],[Bespovratna sredstva - Nacionalni dio - HRK]]/7.5345</f>
        <v>11461.03205255823</v>
      </c>
      <c r="S89" s="50">
        <v>575687.64</v>
      </c>
      <c r="T89" s="51">
        <f>Ugovori_OPULJP[[#This Row],[Bespovratna sredstva - Ukupno (EU+Nac) HRK
= Ukupna ugovorena vrijednost bespovratnih sredstava]]/7.5345</f>
        <v>76406.880350388208</v>
      </c>
      <c r="U89" s="50">
        <v>0</v>
      </c>
      <c r="V89" s="51">
        <f>Ugovori_OPULJP[[#This Row],[Javni doprinos korisnika - HRK]]/7.5345</f>
        <v>0</v>
      </c>
      <c r="W89" s="50">
        <v>0</v>
      </c>
      <c r="X89" s="51">
        <f>Ugovori_OPULJP[[#This Row],[Privatni doprinos korisnika - HRK]]/7.5345</f>
        <v>0</v>
      </c>
      <c r="Y89" s="52">
        <v>575687.64</v>
      </c>
      <c r="Z89" s="53">
        <f>Ugovori_OPULJP[[#This Row],[UKUPNI PRIHVATLJIVI IZDACI
TOTAL ELIGIBLE EXPENDITURE
= Bespovratna sredstva ukupno + doprinos korisnika
= Ukupni prihvatljivi troškovi
= Ukupna ugovorena vrijednost projekta HRK]]/7.5345</f>
        <v>76406.880350388208</v>
      </c>
      <c r="AA89" s="44" t="s">
        <v>38</v>
      </c>
      <c r="AB89" s="44" t="s">
        <v>35</v>
      </c>
      <c r="AC89" s="43" t="s">
        <v>417</v>
      </c>
      <c r="AD89" s="43" t="s">
        <v>236</v>
      </c>
    </row>
    <row r="90" spans="1:30" ht="51" customHeight="1" x14ac:dyDescent="0.2">
      <c r="A90" s="41" t="s">
        <v>418</v>
      </c>
      <c r="B90" s="42" t="s">
        <v>31</v>
      </c>
      <c r="C90" s="43" t="s">
        <v>230</v>
      </c>
      <c r="D90" s="43" t="s">
        <v>231</v>
      </c>
      <c r="E90" s="44" t="s">
        <v>232</v>
      </c>
      <c r="F90" s="45" t="s">
        <v>419</v>
      </c>
      <c r="G90" s="45" t="s">
        <v>420</v>
      </c>
      <c r="H90" s="47">
        <v>43234</v>
      </c>
      <c r="I90" s="47">
        <v>44057</v>
      </c>
      <c r="J90" s="48" t="str">
        <f>IF(Ugovori_OPULJP[[#This Row],[DATUM ZAVRŠETKA OPERACIJE]]&gt;DATE(2024,3,31),"u provedbi","završen")</f>
        <v>završen</v>
      </c>
      <c r="K90" s="46" t="s">
        <v>37</v>
      </c>
      <c r="L90" s="46" t="s">
        <v>37</v>
      </c>
      <c r="M90" s="49">
        <v>0.85</v>
      </c>
      <c r="N90" s="49">
        <v>0.15</v>
      </c>
      <c r="O90" s="50">
        <f>Ugovori_OPULJP[[#This Row],[Bespovratna sredstva - Ukupno (EU+Nac) HRK
= Ukupna ugovorena vrijednost bespovratnih sredstava]]*Ugovori_OPULJP[[#This Row],[EU STOPA SUFINANCIRANJA %
EU CO-FINANCING RATE %]]</f>
        <v>845410.29749999999</v>
      </c>
      <c r="P90" s="51">
        <f>Ugovori_OPULJP[[#This Row],[Bespovratna sredstva - EU dio - HRK]]/7.5345</f>
        <v>112205.22894684451</v>
      </c>
      <c r="Q90" s="50">
        <f>Ugovori_OPULJP[[#This Row],[Bespovratna sredstva - Ukupno (EU+Nac) HRK
= Ukupna ugovorena vrijednost bespovratnih sredstava]]*Ugovori_OPULJP[[#This Row],[STOPA NACIONALNOG SUFINANCIRANJA %]]</f>
        <v>149190.05249999999</v>
      </c>
      <c r="R90" s="51">
        <f>Ugovori_OPULJP[[#This Row],[Bespovratna sredstva - Nacionalni dio - HRK]]/7.5345</f>
        <v>19800.9227553255</v>
      </c>
      <c r="S90" s="50">
        <v>994600.35</v>
      </c>
      <c r="T90" s="51">
        <f>Ugovori_OPULJP[[#This Row],[Bespovratna sredstva - Ukupno (EU+Nac) HRK
= Ukupna ugovorena vrijednost bespovratnih sredstava]]/7.5345</f>
        <v>132006.15170217</v>
      </c>
      <c r="U90" s="50">
        <v>0</v>
      </c>
      <c r="V90" s="51">
        <f>Ugovori_OPULJP[[#This Row],[Javni doprinos korisnika - HRK]]/7.5345</f>
        <v>0</v>
      </c>
      <c r="W90" s="50">
        <v>0</v>
      </c>
      <c r="X90" s="51">
        <f>Ugovori_OPULJP[[#This Row],[Privatni doprinos korisnika - HRK]]/7.5345</f>
        <v>0</v>
      </c>
      <c r="Y90" s="52">
        <v>994600.35</v>
      </c>
      <c r="Z90" s="53">
        <f>Ugovori_OPULJP[[#This Row],[UKUPNI PRIHVATLJIVI IZDACI
TOTAL ELIGIBLE EXPENDITURE
= Bespovratna sredstva ukupno + doprinos korisnika
= Ukupni prihvatljivi troškovi
= Ukupna ugovorena vrijednost projekta HRK]]/7.5345</f>
        <v>132006.15170217</v>
      </c>
      <c r="AA90" s="44" t="s">
        <v>38</v>
      </c>
      <c r="AB90" s="44" t="s">
        <v>35</v>
      </c>
      <c r="AC90" s="43" t="s">
        <v>421</v>
      </c>
      <c r="AD90" s="43" t="s">
        <v>236</v>
      </c>
    </row>
    <row r="91" spans="1:30" ht="51" customHeight="1" x14ac:dyDescent="0.2">
      <c r="A91" s="41" t="s">
        <v>422</v>
      </c>
      <c r="B91" s="42" t="s">
        <v>31</v>
      </c>
      <c r="C91" s="43" t="s">
        <v>230</v>
      </c>
      <c r="D91" s="43" t="s">
        <v>231</v>
      </c>
      <c r="E91" s="44" t="s">
        <v>232</v>
      </c>
      <c r="F91" s="45" t="s">
        <v>423</v>
      </c>
      <c r="G91" s="45" t="s">
        <v>424</v>
      </c>
      <c r="H91" s="47">
        <v>43255</v>
      </c>
      <c r="I91" s="47">
        <v>43742</v>
      </c>
      <c r="J91" s="48" t="str">
        <f>IF(Ugovori_OPULJP[[#This Row],[DATUM ZAVRŠETKA OPERACIJE]]&gt;DATE(2024,3,31),"u provedbi","završen")</f>
        <v>završen</v>
      </c>
      <c r="K91" s="46" t="s">
        <v>425</v>
      </c>
      <c r="L91" s="46" t="s">
        <v>37</v>
      </c>
      <c r="M91" s="49">
        <v>0.85</v>
      </c>
      <c r="N91" s="49">
        <v>0.15</v>
      </c>
      <c r="O91" s="50">
        <f>Ugovori_OPULJP[[#This Row],[Bespovratna sredstva - Ukupno (EU+Nac) HRK
= Ukupna ugovorena vrijednost bespovratnih sredstava]]*Ugovori_OPULJP[[#This Row],[EU STOPA SUFINANCIRANJA %
EU CO-FINANCING RATE %]]</f>
        <v>845113.10349999997</v>
      </c>
      <c r="P91" s="51">
        <f>Ugovori_OPULJP[[#This Row],[Bespovratna sredstva - EU dio - HRK]]/7.5345</f>
        <v>112165.78452452052</v>
      </c>
      <c r="Q91" s="50">
        <f>Ugovori_OPULJP[[#This Row],[Bespovratna sredstva - Ukupno (EU+Nac) HRK
= Ukupna ugovorena vrijednost bespovratnih sredstava]]*Ugovori_OPULJP[[#This Row],[STOPA NACIONALNOG SUFINANCIRANJA %]]</f>
        <v>149137.60649999999</v>
      </c>
      <c r="R91" s="51">
        <f>Ugovori_OPULJP[[#This Row],[Bespovratna sredstva - Nacionalni dio - HRK]]/7.5345</f>
        <v>19793.961974915386</v>
      </c>
      <c r="S91" s="50">
        <v>994250.71</v>
      </c>
      <c r="T91" s="51">
        <f>Ugovori_OPULJP[[#This Row],[Bespovratna sredstva - Ukupno (EU+Nac) HRK
= Ukupna ugovorena vrijednost bespovratnih sredstava]]/7.5345</f>
        <v>131959.74649943592</v>
      </c>
      <c r="U91" s="50">
        <v>0</v>
      </c>
      <c r="V91" s="51">
        <f>Ugovori_OPULJP[[#This Row],[Javni doprinos korisnika - HRK]]/7.5345</f>
        <v>0</v>
      </c>
      <c r="W91" s="50">
        <v>0</v>
      </c>
      <c r="X91" s="51">
        <f>Ugovori_OPULJP[[#This Row],[Privatni doprinos korisnika - HRK]]/7.5345</f>
        <v>0</v>
      </c>
      <c r="Y91" s="52">
        <v>994250.71</v>
      </c>
      <c r="Z91" s="53">
        <f>Ugovori_OPULJP[[#This Row],[UKUPNI PRIHVATLJIVI IZDACI
TOTAL ELIGIBLE EXPENDITURE
= Bespovratna sredstva ukupno + doprinos korisnika
= Ukupni prihvatljivi troškovi
= Ukupna ugovorena vrijednost projekta HRK]]/7.5345</f>
        <v>131959.74649943592</v>
      </c>
      <c r="AA91" s="44" t="s">
        <v>38</v>
      </c>
      <c r="AB91" s="44" t="s">
        <v>35</v>
      </c>
      <c r="AC91" s="43" t="s">
        <v>426</v>
      </c>
      <c r="AD91" s="43" t="s">
        <v>236</v>
      </c>
    </row>
    <row r="92" spans="1:30" ht="51" customHeight="1" x14ac:dyDescent="0.2">
      <c r="A92" s="41" t="s">
        <v>427</v>
      </c>
      <c r="B92" s="42" t="s">
        <v>31</v>
      </c>
      <c r="C92" s="43" t="s">
        <v>230</v>
      </c>
      <c r="D92" s="43" t="s">
        <v>231</v>
      </c>
      <c r="E92" s="44" t="s">
        <v>232</v>
      </c>
      <c r="F92" s="45" t="s">
        <v>428</v>
      </c>
      <c r="G92" s="45" t="s">
        <v>429</v>
      </c>
      <c r="H92" s="47">
        <v>43550</v>
      </c>
      <c r="I92" s="47">
        <v>44100</v>
      </c>
      <c r="J92" s="48" t="str">
        <f>IF(Ugovori_OPULJP[[#This Row],[DATUM ZAVRŠETKA OPERACIJE]]&gt;DATE(2024,3,31),"u provedbi","završen")</f>
        <v>završen</v>
      </c>
      <c r="K92" s="46" t="s">
        <v>186</v>
      </c>
      <c r="L92" s="46" t="s">
        <v>186</v>
      </c>
      <c r="M92" s="49">
        <v>0.85</v>
      </c>
      <c r="N92" s="49">
        <v>0.15</v>
      </c>
      <c r="O92" s="50">
        <f>Ugovori_OPULJP[[#This Row],[Bespovratna sredstva - Ukupno (EU+Nac) HRK
= Ukupna ugovorena vrijednost bespovratnih sredstava]]*Ugovori_OPULJP[[#This Row],[EU STOPA SUFINANCIRANJA %
EU CO-FINANCING RATE %]]</f>
        <v>700430.09849999996</v>
      </c>
      <c r="P92" s="51">
        <f>Ugovori_OPULJP[[#This Row],[Bespovratna sredstva - EU dio - HRK]]/7.5345</f>
        <v>92963.049771053149</v>
      </c>
      <c r="Q92" s="50">
        <f>Ugovori_OPULJP[[#This Row],[Bespovratna sredstva - Ukupno (EU+Nac) HRK
= Ukupna ugovorena vrijednost bespovratnih sredstava]]*Ugovori_OPULJP[[#This Row],[STOPA NACIONALNOG SUFINANCIRANJA %]]</f>
        <v>123605.3115</v>
      </c>
      <c r="R92" s="51">
        <f>Ugovori_OPULJP[[#This Row],[Bespovratna sredstva - Nacionalni dio - HRK]]/7.5345</f>
        <v>16405.244077244672</v>
      </c>
      <c r="S92" s="50">
        <v>824035.41</v>
      </c>
      <c r="T92" s="51">
        <f>Ugovori_OPULJP[[#This Row],[Bespovratna sredstva - Ukupno (EU+Nac) HRK
= Ukupna ugovorena vrijednost bespovratnih sredstava]]/7.5345</f>
        <v>109368.29384829784</v>
      </c>
      <c r="U92" s="50">
        <v>0</v>
      </c>
      <c r="V92" s="51">
        <f>Ugovori_OPULJP[[#This Row],[Javni doprinos korisnika - HRK]]/7.5345</f>
        <v>0</v>
      </c>
      <c r="W92" s="50">
        <v>0</v>
      </c>
      <c r="X92" s="51">
        <f>Ugovori_OPULJP[[#This Row],[Privatni doprinos korisnika - HRK]]/7.5345</f>
        <v>0</v>
      </c>
      <c r="Y92" s="52">
        <v>824035.41</v>
      </c>
      <c r="Z92" s="53">
        <f>Ugovori_OPULJP[[#This Row],[UKUPNI PRIHVATLJIVI IZDACI
TOTAL ELIGIBLE EXPENDITURE
= Bespovratna sredstva ukupno + doprinos korisnika
= Ukupni prihvatljivi troškovi
= Ukupna ugovorena vrijednost projekta HRK]]/7.5345</f>
        <v>109368.29384829784</v>
      </c>
      <c r="AA92" s="44" t="s">
        <v>38</v>
      </c>
      <c r="AB92" s="44" t="s">
        <v>35</v>
      </c>
      <c r="AC92" s="43" t="s">
        <v>430</v>
      </c>
      <c r="AD92" s="43" t="s">
        <v>236</v>
      </c>
    </row>
    <row r="93" spans="1:30" ht="51" customHeight="1" x14ac:dyDescent="0.2">
      <c r="A93" s="41" t="s">
        <v>431</v>
      </c>
      <c r="B93" s="42" t="s">
        <v>31</v>
      </c>
      <c r="C93" s="43" t="s">
        <v>230</v>
      </c>
      <c r="D93" s="43" t="s">
        <v>231</v>
      </c>
      <c r="E93" s="44" t="s">
        <v>232</v>
      </c>
      <c r="F93" s="45" t="s">
        <v>432</v>
      </c>
      <c r="G93" s="45" t="s">
        <v>433</v>
      </c>
      <c r="H93" s="47">
        <v>43550</v>
      </c>
      <c r="I93" s="47">
        <v>44465</v>
      </c>
      <c r="J93" s="48" t="str">
        <f>IF(Ugovori_OPULJP[[#This Row],[DATUM ZAVRŠETKA OPERACIJE]]&gt;DATE(2024,3,31),"u provedbi","završen")</f>
        <v>završen</v>
      </c>
      <c r="K93" s="46" t="s">
        <v>434</v>
      </c>
      <c r="L93" s="46" t="s">
        <v>99</v>
      </c>
      <c r="M93" s="49">
        <v>0.85</v>
      </c>
      <c r="N93" s="49">
        <v>0.15</v>
      </c>
      <c r="O93" s="50">
        <f>Ugovori_OPULJP[[#This Row],[Bespovratna sredstva - Ukupno (EU+Nac) HRK
= Ukupna ugovorena vrijednost bespovratnih sredstava]]*Ugovori_OPULJP[[#This Row],[EU STOPA SUFINANCIRANJA %
EU CO-FINANCING RATE %]]</f>
        <v>846717.91200000001</v>
      </c>
      <c r="P93" s="51">
        <f>Ugovori_OPULJP[[#This Row],[Bespovratna sredstva - EU dio - HRK]]/7.5345</f>
        <v>112378.7792156082</v>
      </c>
      <c r="Q93" s="50">
        <f>Ugovori_OPULJP[[#This Row],[Bespovratna sredstva - Ukupno (EU+Nac) HRK
= Ukupna ugovorena vrijednost bespovratnih sredstava]]*Ugovori_OPULJP[[#This Row],[STOPA NACIONALNOG SUFINANCIRANJA %]]</f>
        <v>149420.80799999999</v>
      </c>
      <c r="R93" s="51">
        <f>Ugovori_OPULJP[[#This Row],[Bespovratna sredstva - Nacionalni dio - HRK]]/7.5345</f>
        <v>19831.549273342622</v>
      </c>
      <c r="S93" s="50">
        <v>996138.72</v>
      </c>
      <c r="T93" s="51">
        <f>Ugovori_OPULJP[[#This Row],[Bespovratna sredstva - Ukupno (EU+Nac) HRK
= Ukupna ugovorena vrijednost bespovratnih sredstava]]/7.5345</f>
        <v>132210.32848895082</v>
      </c>
      <c r="U93" s="50">
        <v>0</v>
      </c>
      <c r="V93" s="51">
        <f>Ugovori_OPULJP[[#This Row],[Javni doprinos korisnika - HRK]]/7.5345</f>
        <v>0</v>
      </c>
      <c r="W93" s="50">
        <v>0</v>
      </c>
      <c r="X93" s="51">
        <f>Ugovori_OPULJP[[#This Row],[Privatni doprinos korisnika - HRK]]/7.5345</f>
        <v>0</v>
      </c>
      <c r="Y93" s="52">
        <v>996138.72</v>
      </c>
      <c r="Z93" s="53">
        <f>Ugovori_OPULJP[[#This Row],[UKUPNI PRIHVATLJIVI IZDACI
TOTAL ELIGIBLE EXPENDITURE
= Bespovratna sredstva ukupno + doprinos korisnika
= Ukupni prihvatljivi troškovi
= Ukupna ugovorena vrijednost projekta HRK]]/7.5345</f>
        <v>132210.32848895082</v>
      </c>
      <c r="AA93" s="44" t="s">
        <v>38</v>
      </c>
      <c r="AB93" s="44" t="s">
        <v>35</v>
      </c>
      <c r="AC93" s="43" t="s">
        <v>435</v>
      </c>
      <c r="AD93" s="43" t="s">
        <v>236</v>
      </c>
    </row>
    <row r="94" spans="1:30" ht="51" customHeight="1" x14ac:dyDescent="0.2">
      <c r="A94" s="41" t="s">
        <v>436</v>
      </c>
      <c r="B94" s="42" t="s">
        <v>31</v>
      </c>
      <c r="C94" s="43" t="s">
        <v>230</v>
      </c>
      <c r="D94" s="43" t="s">
        <v>231</v>
      </c>
      <c r="E94" s="44" t="s">
        <v>232</v>
      </c>
      <c r="F94" s="45" t="s">
        <v>437</v>
      </c>
      <c r="G94" s="45" t="s">
        <v>438</v>
      </c>
      <c r="H94" s="47">
        <v>43550</v>
      </c>
      <c r="I94" s="47">
        <v>43971</v>
      </c>
      <c r="J94" s="48" t="str">
        <f>IF(Ugovori_OPULJP[[#This Row],[DATUM ZAVRŠETKA OPERACIJE]]&gt;DATE(2024,3,31),"u provedbi","završen")</f>
        <v>završen</v>
      </c>
      <c r="K94" s="46" t="s">
        <v>104</v>
      </c>
      <c r="L94" s="46" t="s">
        <v>104</v>
      </c>
      <c r="M94" s="49">
        <v>0.85</v>
      </c>
      <c r="N94" s="49">
        <v>0.15</v>
      </c>
      <c r="O94" s="50">
        <f>Ugovori_OPULJP[[#This Row],[Bespovratna sredstva - Ukupno (EU+Nac) HRK
= Ukupna ugovorena vrijednost bespovratnih sredstava]]*Ugovori_OPULJP[[#This Row],[EU STOPA SUFINANCIRANJA %
EU CO-FINANCING RATE %]]</f>
        <v>561548.25</v>
      </c>
      <c r="P94" s="51">
        <f>Ugovori_OPULJP[[#This Row],[Bespovratna sredstva - EU dio - HRK]]/7.5345</f>
        <v>74530.260800318531</v>
      </c>
      <c r="Q94" s="50">
        <f>Ugovori_OPULJP[[#This Row],[Bespovratna sredstva - Ukupno (EU+Nac) HRK
= Ukupna ugovorena vrijednost bespovratnih sredstava]]*Ugovori_OPULJP[[#This Row],[STOPA NACIONALNOG SUFINANCIRANJA %]]</f>
        <v>99096.75</v>
      </c>
      <c r="R94" s="51">
        <f>Ugovori_OPULJP[[#This Row],[Bespovratna sredstva - Nacionalni dio - HRK]]/7.5345</f>
        <v>13152.398964762093</v>
      </c>
      <c r="S94" s="50">
        <v>660645</v>
      </c>
      <c r="T94" s="51">
        <f>Ugovori_OPULJP[[#This Row],[Bespovratna sredstva - Ukupno (EU+Nac) HRK
= Ukupna ugovorena vrijednost bespovratnih sredstava]]/7.5345</f>
        <v>87682.659765080622</v>
      </c>
      <c r="U94" s="50">
        <v>0</v>
      </c>
      <c r="V94" s="51">
        <f>Ugovori_OPULJP[[#This Row],[Javni doprinos korisnika - HRK]]/7.5345</f>
        <v>0</v>
      </c>
      <c r="W94" s="50">
        <v>0</v>
      </c>
      <c r="X94" s="51">
        <f>Ugovori_OPULJP[[#This Row],[Privatni doprinos korisnika - HRK]]/7.5345</f>
        <v>0</v>
      </c>
      <c r="Y94" s="52">
        <v>660645</v>
      </c>
      <c r="Z94" s="53">
        <f>Ugovori_OPULJP[[#This Row],[UKUPNI PRIHVATLJIVI IZDACI
TOTAL ELIGIBLE EXPENDITURE
= Bespovratna sredstva ukupno + doprinos korisnika
= Ukupni prihvatljivi troškovi
= Ukupna ugovorena vrijednost projekta HRK]]/7.5345</f>
        <v>87682.659765080622</v>
      </c>
      <c r="AA94" s="44" t="s">
        <v>38</v>
      </c>
      <c r="AB94" s="44" t="s">
        <v>35</v>
      </c>
      <c r="AC94" s="43" t="s">
        <v>439</v>
      </c>
      <c r="AD94" s="43" t="s">
        <v>236</v>
      </c>
    </row>
    <row r="95" spans="1:30" ht="51" customHeight="1" x14ac:dyDescent="0.2">
      <c r="A95" s="41" t="s">
        <v>440</v>
      </c>
      <c r="B95" s="42" t="s">
        <v>31</v>
      </c>
      <c r="C95" s="43" t="s">
        <v>230</v>
      </c>
      <c r="D95" s="43" t="s">
        <v>231</v>
      </c>
      <c r="E95" s="44" t="s">
        <v>232</v>
      </c>
      <c r="F95" s="45" t="s">
        <v>441</v>
      </c>
      <c r="G95" s="45" t="s">
        <v>442</v>
      </c>
      <c r="H95" s="47">
        <v>43550</v>
      </c>
      <c r="I95" s="47">
        <v>44100</v>
      </c>
      <c r="J95" s="48" t="str">
        <f>IF(Ugovori_OPULJP[[#This Row],[DATUM ZAVRŠETKA OPERACIJE]]&gt;DATE(2024,3,31),"u provedbi","završen")</f>
        <v>završen</v>
      </c>
      <c r="K95" s="46" t="s">
        <v>99</v>
      </c>
      <c r="L95" s="46" t="s">
        <v>99</v>
      </c>
      <c r="M95" s="49">
        <v>0.85</v>
      </c>
      <c r="N95" s="49">
        <v>0.15</v>
      </c>
      <c r="O95" s="50">
        <f>Ugovori_OPULJP[[#This Row],[Bespovratna sredstva - Ukupno (EU+Nac) HRK
= Ukupna ugovorena vrijednost bespovratnih sredstava]]*Ugovori_OPULJP[[#This Row],[EU STOPA SUFINANCIRANJA %
EU CO-FINANCING RATE %]]</f>
        <v>713871.04650000005</v>
      </c>
      <c r="P95" s="51">
        <f>Ugovori_OPULJP[[#This Row],[Bespovratna sredstva - EU dio - HRK]]/7.5345</f>
        <v>94746.970137368102</v>
      </c>
      <c r="Q95" s="50">
        <f>Ugovori_OPULJP[[#This Row],[Bespovratna sredstva - Ukupno (EU+Nac) HRK
= Ukupna ugovorena vrijednost bespovratnih sredstava]]*Ugovori_OPULJP[[#This Row],[STOPA NACIONALNOG SUFINANCIRANJA %]]</f>
        <v>125977.2435</v>
      </c>
      <c r="R95" s="51">
        <f>Ugovori_OPULJP[[#This Row],[Bespovratna sredstva - Nacionalni dio - HRK]]/7.5345</f>
        <v>16720.053553653193</v>
      </c>
      <c r="S95" s="50">
        <v>839848.29</v>
      </c>
      <c r="T95" s="51">
        <f>Ugovori_OPULJP[[#This Row],[Bespovratna sredstva - Ukupno (EU+Nac) HRK
= Ukupna ugovorena vrijednost bespovratnih sredstava]]/7.5345</f>
        <v>111467.0236910213</v>
      </c>
      <c r="U95" s="50">
        <v>0</v>
      </c>
      <c r="V95" s="51">
        <f>Ugovori_OPULJP[[#This Row],[Javni doprinos korisnika - HRK]]/7.5345</f>
        <v>0</v>
      </c>
      <c r="W95" s="50">
        <v>0</v>
      </c>
      <c r="X95" s="51">
        <f>Ugovori_OPULJP[[#This Row],[Privatni doprinos korisnika - HRK]]/7.5345</f>
        <v>0</v>
      </c>
      <c r="Y95" s="52">
        <v>839848.29</v>
      </c>
      <c r="Z95" s="53">
        <f>Ugovori_OPULJP[[#This Row],[UKUPNI PRIHVATLJIVI IZDACI
TOTAL ELIGIBLE EXPENDITURE
= Bespovratna sredstva ukupno + doprinos korisnika
= Ukupni prihvatljivi troškovi
= Ukupna ugovorena vrijednost projekta HRK]]/7.5345</f>
        <v>111467.0236910213</v>
      </c>
      <c r="AA95" s="44" t="s">
        <v>38</v>
      </c>
      <c r="AB95" s="44" t="s">
        <v>35</v>
      </c>
      <c r="AC95" s="43" t="s">
        <v>443</v>
      </c>
      <c r="AD95" s="43" t="s">
        <v>236</v>
      </c>
    </row>
    <row r="96" spans="1:30" ht="73.5" customHeight="1" x14ac:dyDescent="0.2">
      <c r="A96" s="41" t="s">
        <v>444</v>
      </c>
      <c r="B96" s="42" t="s">
        <v>31</v>
      </c>
      <c r="C96" s="43" t="s">
        <v>230</v>
      </c>
      <c r="D96" s="43" t="s">
        <v>231</v>
      </c>
      <c r="E96" s="44" t="s">
        <v>232</v>
      </c>
      <c r="F96" s="45" t="s">
        <v>445</v>
      </c>
      <c r="G96" s="45" t="s">
        <v>446</v>
      </c>
      <c r="H96" s="47">
        <v>43234</v>
      </c>
      <c r="I96" s="47">
        <v>44149</v>
      </c>
      <c r="J96" s="48" t="str">
        <f>IF(Ugovori_OPULJP[[#This Row],[DATUM ZAVRŠETKA OPERACIJE]]&gt;DATE(2024,3,31),"u provedbi","završen")</f>
        <v>završen</v>
      </c>
      <c r="K96" s="46" t="s">
        <v>333</v>
      </c>
      <c r="L96" s="46" t="s">
        <v>333</v>
      </c>
      <c r="M96" s="49">
        <v>0.85</v>
      </c>
      <c r="N96" s="49">
        <v>0.15</v>
      </c>
      <c r="O96" s="50">
        <f>Ugovori_OPULJP[[#This Row],[Bespovratna sredstva - Ukupno (EU+Nac) HRK
= Ukupna ugovorena vrijednost bespovratnih sredstava]]*Ugovori_OPULJP[[#This Row],[EU STOPA SUFINANCIRANJA %
EU CO-FINANCING RATE %]]</f>
        <v>1041649.2194999999</v>
      </c>
      <c r="P96" s="51">
        <f>Ugovori_OPULJP[[#This Row],[Bespovratna sredstva - EU dio - HRK]]/7.5345</f>
        <v>138250.60979494324</v>
      </c>
      <c r="Q96" s="50">
        <f>Ugovori_OPULJP[[#This Row],[Bespovratna sredstva - Ukupno (EU+Nac) HRK
= Ukupna ugovorena vrijednost bespovratnih sredstava]]*Ugovori_OPULJP[[#This Row],[STOPA NACIONALNOG SUFINANCIRANJA %]]</f>
        <v>183820.45049999998</v>
      </c>
      <c r="R96" s="51">
        <f>Ugovori_OPULJP[[#This Row],[Bespovratna sredstva - Nacionalni dio - HRK]]/7.5345</f>
        <v>24397.166434401748</v>
      </c>
      <c r="S96" s="50">
        <v>1225469.67</v>
      </c>
      <c r="T96" s="51">
        <f>Ugovori_OPULJP[[#This Row],[Bespovratna sredstva - Ukupno (EU+Nac) HRK
= Ukupna ugovorena vrijednost bespovratnih sredstava]]/7.5345</f>
        <v>162647.77622934501</v>
      </c>
      <c r="U96" s="50">
        <v>0</v>
      </c>
      <c r="V96" s="51">
        <f>Ugovori_OPULJP[[#This Row],[Javni doprinos korisnika - HRK]]/7.5345</f>
        <v>0</v>
      </c>
      <c r="W96" s="50">
        <v>0</v>
      </c>
      <c r="X96" s="51">
        <f>Ugovori_OPULJP[[#This Row],[Privatni doprinos korisnika - HRK]]/7.5345</f>
        <v>0</v>
      </c>
      <c r="Y96" s="52">
        <v>1225469.67</v>
      </c>
      <c r="Z96" s="53">
        <f>Ugovori_OPULJP[[#This Row],[UKUPNI PRIHVATLJIVI IZDACI
TOTAL ELIGIBLE EXPENDITURE
= Bespovratna sredstva ukupno + doprinos korisnika
= Ukupni prihvatljivi troškovi
= Ukupna ugovorena vrijednost projekta HRK]]/7.5345</f>
        <v>162647.77622934501</v>
      </c>
      <c r="AA96" s="44" t="s">
        <v>38</v>
      </c>
      <c r="AB96" s="44" t="s">
        <v>35</v>
      </c>
      <c r="AC96" s="43" t="s">
        <v>447</v>
      </c>
      <c r="AD96" s="43" t="s">
        <v>236</v>
      </c>
    </row>
    <row r="97" spans="1:30" ht="51" customHeight="1" x14ac:dyDescent="0.2">
      <c r="A97" s="41" t="s">
        <v>448</v>
      </c>
      <c r="B97" s="42" t="s">
        <v>31</v>
      </c>
      <c r="C97" s="43" t="s">
        <v>230</v>
      </c>
      <c r="D97" s="43" t="s">
        <v>231</v>
      </c>
      <c r="E97" s="44" t="s">
        <v>232</v>
      </c>
      <c r="F97" s="45" t="s">
        <v>449</v>
      </c>
      <c r="G97" s="45" t="s">
        <v>450</v>
      </c>
      <c r="H97" s="47">
        <v>43234</v>
      </c>
      <c r="I97" s="47">
        <v>44149</v>
      </c>
      <c r="J97" s="48" t="str">
        <f>IF(Ugovori_OPULJP[[#This Row],[DATUM ZAVRŠETKA OPERACIJE]]&gt;DATE(2024,3,31),"u provedbi","završen")</f>
        <v>završen</v>
      </c>
      <c r="K97" s="46" t="s">
        <v>99</v>
      </c>
      <c r="L97" s="46" t="s">
        <v>99</v>
      </c>
      <c r="M97" s="49">
        <v>0.85</v>
      </c>
      <c r="N97" s="49">
        <v>0.15</v>
      </c>
      <c r="O97" s="50">
        <f>Ugovori_OPULJP[[#This Row],[Bespovratna sredstva - Ukupno (EU+Nac) HRK
= Ukupna ugovorena vrijednost bespovratnih sredstava]]*Ugovori_OPULJP[[#This Row],[EU STOPA SUFINANCIRANJA %
EU CO-FINANCING RATE %]]</f>
        <v>1672383.1259999999</v>
      </c>
      <c r="P97" s="51">
        <f>Ugovori_OPULJP[[#This Row],[Bespovratna sredstva - EU dio - HRK]]/7.5345</f>
        <v>221963.3852279514</v>
      </c>
      <c r="Q97" s="50">
        <f>Ugovori_OPULJP[[#This Row],[Bespovratna sredstva - Ukupno (EU+Nac) HRK
= Ukupna ugovorena vrijednost bespovratnih sredstava]]*Ugovori_OPULJP[[#This Row],[STOPA NACIONALNOG SUFINANCIRANJA %]]</f>
        <v>295126.43400000001</v>
      </c>
      <c r="R97" s="51">
        <f>Ugovori_OPULJP[[#This Row],[Bespovratna sredstva - Nacionalni dio - HRK]]/7.5345</f>
        <v>39170.009157873777</v>
      </c>
      <c r="S97" s="50">
        <v>1967509.56</v>
      </c>
      <c r="T97" s="51">
        <f>Ugovori_OPULJP[[#This Row],[Bespovratna sredstva - Ukupno (EU+Nac) HRK
= Ukupna ugovorena vrijednost bespovratnih sredstava]]/7.5345</f>
        <v>261133.3943858252</v>
      </c>
      <c r="U97" s="50">
        <v>0</v>
      </c>
      <c r="V97" s="51">
        <f>Ugovori_OPULJP[[#This Row],[Javni doprinos korisnika - HRK]]/7.5345</f>
        <v>0</v>
      </c>
      <c r="W97" s="50">
        <v>0</v>
      </c>
      <c r="X97" s="51">
        <f>Ugovori_OPULJP[[#This Row],[Privatni doprinos korisnika - HRK]]/7.5345</f>
        <v>0</v>
      </c>
      <c r="Y97" s="52">
        <v>1967509.56</v>
      </c>
      <c r="Z97" s="53">
        <f>Ugovori_OPULJP[[#This Row],[UKUPNI PRIHVATLJIVI IZDACI
TOTAL ELIGIBLE EXPENDITURE
= Bespovratna sredstva ukupno + doprinos korisnika
= Ukupni prihvatljivi troškovi
= Ukupna ugovorena vrijednost projekta HRK]]/7.5345</f>
        <v>261133.3943858252</v>
      </c>
      <c r="AA97" s="44" t="s">
        <v>38</v>
      </c>
      <c r="AB97" s="44" t="s">
        <v>35</v>
      </c>
      <c r="AC97" s="43" t="s">
        <v>451</v>
      </c>
      <c r="AD97" s="43" t="s">
        <v>236</v>
      </c>
    </row>
    <row r="98" spans="1:30" ht="51" customHeight="1" x14ac:dyDescent="0.2">
      <c r="A98" s="41" t="s">
        <v>452</v>
      </c>
      <c r="B98" s="42" t="s">
        <v>31</v>
      </c>
      <c r="C98" s="43" t="s">
        <v>230</v>
      </c>
      <c r="D98" s="43" t="s">
        <v>231</v>
      </c>
      <c r="E98" s="44" t="s">
        <v>232</v>
      </c>
      <c r="F98" s="45" t="s">
        <v>453</v>
      </c>
      <c r="G98" s="45" t="s">
        <v>454</v>
      </c>
      <c r="H98" s="47">
        <v>43234</v>
      </c>
      <c r="I98" s="47">
        <v>44149</v>
      </c>
      <c r="J98" s="48" t="str">
        <f>IF(Ugovori_OPULJP[[#This Row],[DATUM ZAVRŠETKA OPERACIJE]]&gt;DATE(2024,3,31),"u provedbi","završen")</f>
        <v>završen</v>
      </c>
      <c r="K98" s="46" t="s">
        <v>84</v>
      </c>
      <c r="L98" s="46" t="s">
        <v>84</v>
      </c>
      <c r="M98" s="49">
        <v>0.85</v>
      </c>
      <c r="N98" s="49">
        <v>0.15</v>
      </c>
      <c r="O98" s="50">
        <f>Ugovori_OPULJP[[#This Row],[Bespovratna sredstva - Ukupno (EU+Nac) HRK
= Ukupna ugovorena vrijednost bespovratnih sredstava]]*Ugovori_OPULJP[[#This Row],[EU STOPA SUFINANCIRANJA %
EU CO-FINANCING RATE %]]</f>
        <v>844261.446</v>
      </c>
      <c r="P98" s="51">
        <f>Ugovori_OPULJP[[#This Row],[Bespovratna sredstva - EU dio - HRK]]/7.5345</f>
        <v>112052.75014931316</v>
      </c>
      <c r="Q98" s="50">
        <f>Ugovori_OPULJP[[#This Row],[Bespovratna sredstva - Ukupno (EU+Nac) HRK
= Ukupna ugovorena vrijednost bespovratnih sredstava]]*Ugovori_OPULJP[[#This Row],[STOPA NACIONALNOG SUFINANCIRANJA %]]</f>
        <v>148987.31399999998</v>
      </c>
      <c r="R98" s="51">
        <f>Ugovori_OPULJP[[#This Row],[Bespovratna sredstva - Nacionalni dio - HRK]]/7.5345</f>
        <v>19774.014732231732</v>
      </c>
      <c r="S98" s="50">
        <v>993248.76</v>
      </c>
      <c r="T98" s="51">
        <f>Ugovori_OPULJP[[#This Row],[Bespovratna sredstva - Ukupno (EU+Nac) HRK
= Ukupna ugovorena vrijednost bespovratnih sredstava]]/7.5345</f>
        <v>131826.76488154489</v>
      </c>
      <c r="U98" s="50">
        <v>0</v>
      </c>
      <c r="V98" s="51">
        <f>Ugovori_OPULJP[[#This Row],[Javni doprinos korisnika - HRK]]/7.5345</f>
        <v>0</v>
      </c>
      <c r="W98" s="50">
        <v>0</v>
      </c>
      <c r="X98" s="51">
        <f>Ugovori_OPULJP[[#This Row],[Privatni doprinos korisnika - HRK]]/7.5345</f>
        <v>0</v>
      </c>
      <c r="Y98" s="52">
        <v>993248.76</v>
      </c>
      <c r="Z98" s="53">
        <f>Ugovori_OPULJP[[#This Row],[UKUPNI PRIHVATLJIVI IZDACI
TOTAL ELIGIBLE EXPENDITURE
= Bespovratna sredstva ukupno + doprinos korisnika
= Ukupni prihvatljivi troškovi
= Ukupna ugovorena vrijednost projekta HRK]]/7.5345</f>
        <v>131826.76488154489</v>
      </c>
      <c r="AA98" s="44" t="s">
        <v>38</v>
      </c>
      <c r="AB98" s="44" t="s">
        <v>35</v>
      </c>
      <c r="AC98" s="43" t="s">
        <v>455</v>
      </c>
      <c r="AD98" s="43" t="s">
        <v>236</v>
      </c>
    </row>
    <row r="99" spans="1:30" ht="51" customHeight="1" x14ac:dyDescent="0.2">
      <c r="A99" s="41" t="s">
        <v>456</v>
      </c>
      <c r="B99" s="42" t="s">
        <v>31</v>
      </c>
      <c r="C99" s="43" t="s">
        <v>230</v>
      </c>
      <c r="D99" s="43" t="s">
        <v>231</v>
      </c>
      <c r="E99" s="44" t="s">
        <v>232</v>
      </c>
      <c r="F99" s="45" t="s">
        <v>457</v>
      </c>
      <c r="G99" s="45" t="s">
        <v>458</v>
      </c>
      <c r="H99" s="47">
        <v>43234</v>
      </c>
      <c r="I99" s="47">
        <v>44149</v>
      </c>
      <c r="J99" s="48" t="str">
        <f>IF(Ugovori_OPULJP[[#This Row],[DATUM ZAVRŠETKA OPERACIJE]]&gt;DATE(2024,3,31),"u provedbi","završen")</f>
        <v>završen</v>
      </c>
      <c r="K99" s="46" t="s">
        <v>186</v>
      </c>
      <c r="L99" s="46" t="s">
        <v>186</v>
      </c>
      <c r="M99" s="49">
        <v>0.85</v>
      </c>
      <c r="N99" s="49">
        <v>0.15</v>
      </c>
      <c r="O99" s="50">
        <f>Ugovori_OPULJP[[#This Row],[Bespovratna sredstva - Ukupno (EU+Nac) HRK
= Ukupna ugovorena vrijednost bespovratnih sredstava]]*Ugovori_OPULJP[[#This Row],[EU STOPA SUFINANCIRANJA %
EU CO-FINANCING RATE %]]</f>
        <v>1684053.2944999998</v>
      </c>
      <c r="P99" s="51">
        <f>Ugovori_OPULJP[[#This Row],[Bespovratna sredstva - EU dio - HRK]]/7.5345</f>
        <v>223512.2827659433</v>
      </c>
      <c r="Q99" s="50">
        <f>Ugovori_OPULJP[[#This Row],[Bespovratna sredstva - Ukupno (EU+Nac) HRK
= Ukupna ugovorena vrijednost bespovratnih sredstava]]*Ugovori_OPULJP[[#This Row],[STOPA NACIONALNOG SUFINANCIRANJA %]]</f>
        <v>297185.87549999997</v>
      </c>
      <c r="R99" s="51">
        <f>Ugovori_OPULJP[[#This Row],[Bespovratna sredstva - Nacionalni dio - HRK]]/7.5345</f>
        <v>39443.344017519405</v>
      </c>
      <c r="S99" s="50">
        <v>1981239.17</v>
      </c>
      <c r="T99" s="51">
        <f>Ugovori_OPULJP[[#This Row],[Bespovratna sredstva - Ukupno (EU+Nac) HRK
= Ukupna ugovorena vrijednost bespovratnih sredstava]]/7.5345</f>
        <v>262955.62678346271</v>
      </c>
      <c r="U99" s="50">
        <v>0</v>
      </c>
      <c r="V99" s="51">
        <f>Ugovori_OPULJP[[#This Row],[Javni doprinos korisnika - HRK]]/7.5345</f>
        <v>0</v>
      </c>
      <c r="W99" s="50">
        <v>0</v>
      </c>
      <c r="X99" s="51">
        <f>Ugovori_OPULJP[[#This Row],[Privatni doprinos korisnika - HRK]]/7.5345</f>
        <v>0</v>
      </c>
      <c r="Y99" s="52">
        <v>1981239.17</v>
      </c>
      <c r="Z99" s="53">
        <f>Ugovori_OPULJP[[#This Row],[UKUPNI PRIHVATLJIVI IZDACI
TOTAL ELIGIBLE EXPENDITURE
= Bespovratna sredstva ukupno + doprinos korisnika
= Ukupni prihvatljivi troškovi
= Ukupna ugovorena vrijednost projekta HRK]]/7.5345</f>
        <v>262955.62678346271</v>
      </c>
      <c r="AA99" s="44" t="s">
        <v>38</v>
      </c>
      <c r="AB99" s="44" t="s">
        <v>35</v>
      </c>
      <c r="AC99" s="43" t="s">
        <v>459</v>
      </c>
      <c r="AD99" s="43" t="s">
        <v>236</v>
      </c>
    </row>
    <row r="100" spans="1:30" ht="51" customHeight="1" x14ac:dyDescent="0.2">
      <c r="A100" s="41" t="s">
        <v>460</v>
      </c>
      <c r="B100" s="42" t="s">
        <v>31</v>
      </c>
      <c r="C100" s="43" t="s">
        <v>230</v>
      </c>
      <c r="D100" s="43" t="s">
        <v>231</v>
      </c>
      <c r="E100" s="44" t="s">
        <v>232</v>
      </c>
      <c r="F100" s="45" t="s">
        <v>461</v>
      </c>
      <c r="G100" s="45" t="s">
        <v>462</v>
      </c>
      <c r="H100" s="47">
        <v>43234</v>
      </c>
      <c r="I100" s="47">
        <v>43965</v>
      </c>
      <c r="J100" s="48" t="str">
        <f>IF(Ugovori_OPULJP[[#This Row],[DATUM ZAVRŠETKA OPERACIJE]]&gt;DATE(2024,3,31),"u provedbi","završen")</f>
        <v>završen</v>
      </c>
      <c r="K100" s="46" t="s">
        <v>425</v>
      </c>
      <c r="L100" s="46" t="s">
        <v>425</v>
      </c>
      <c r="M100" s="49">
        <v>0.85</v>
      </c>
      <c r="N100" s="49">
        <v>0.15</v>
      </c>
      <c r="O100" s="50">
        <f>Ugovori_OPULJP[[#This Row],[Bespovratna sredstva - Ukupno (EU+Nac) HRK
= Ukupna ugovorena vrijednost bespovratnih sredstava]]*Ugovori_OPULJP[[#This Row],[EU STOPA SUFINANCIRANJA %
EU CO-FINANCING RATE %]]</f>
        <v>813500.41350000002</v>
      </c>
      <c r="P100" s="51">
        <f>Ugovori_OPULJP[[#This Row],[Bespovratna sredstva - EU dio - HRK]]/7.5345</f>
        <v>107970.05952617957</v>
      </c>
      <c r="Q100" s="50">
        <f>Ugovori_OPULJP[[#This Row],[Bespovratna sredstva - Ukupno (EU+Nac) HRK
= Ukupna ugovorena vrijednost bespovratnih sredstava]]*Ugovori_OPULJP[[#This Row],[STOPA NACIONALNOG SUFINANCIRANJA %]]</f>
        <v>143558.8965</v>
      </c>
      <c r="R100" s="51">
        <f>Ugovori_OPULJP[[#This Row],[Bespovratna sredstva - Nacionalni dio - HRK]]/7.5345</f>
        <v>19053.53991638463</v>
      </c>
      <c r="S100" s="50">
        <v>957059.31</v>
      </c>
      <c r="T100" s="51">
        <f>Ugovori_OPULJP[[#This Row],[Bespovratna sredstva - Ukupno (EU+Nac) HRK
= Ukupna ugovorena vrijednost bespovratnih sredstava]]/7.5345</f>
        <v>127023.5994425642</v>
      </c>
      <c r="U100" s="50">
        <v>0</v>
      </c>
      <c r="V100" s="51">
        <f>Ugovori_OPULJP[[#This Row],[Javni doprinos korisnika - HRK]]/7.5345</f>
        <v>0</v>
      </c>
      <c r="W100" s="50">
        <v>0</v>
      </c>
      <c r="X100" s="51">
        <f>Ugovori_OPULJP[[#This Row],[Privatni doprinos korisnika - HRK]]/7.5345</f>
        <v>0</v>
      </c>
      <c r="Y100" s="52">
        <v>957059.31</v>
      </c>
      <c r="Z100" s="53">
        <f>Ugovori_OPULJP[[#This Row],[UKUPNI PRIHVATLJIVI IZDACI
TOTAL ELIGIBLE EXPENDITURE
= Bespovratna sredstva ukupno + doprinos korisnika
= Ukupni prihvatljivi troškovi
= Ukupna ugovorena vrijednost projekta HRK]]/7.5345</f>
        <v>127023.5994425642</v>
      </c>
      <c r="AA100" s="44" t="s">
        <v>38</v>
      </c>
      <c r="AB100" s="44" t="s">
        <v>35</v>
      </c>
      <c r="AC100" s="43" t="s">
        <v>463</v>
      </c>
      <c r="AD100" s="43" t="s">
        <v>236</v>
      </c>
    </row>
    <row r="101" spans="1:30" ht="51" customHeight="1" x14ac:dyDescent="0.2">
      <c r="A101" s="41" t="s">
        <v>464</v>
      </c>
      <c r="B101" s="42" t="s">
        <v>31</v>
      </c>
      <c r="C101" s="43" t="s">
        <v>230</v>
      </c>
      <c r="D101" s="43" t="s">
        <v>231</v>
      </c>
      <c r="E101" s="44" t="s">
        <v>232</v>
      </c>
      <c r="F101" s="45" t="s">
        <v>465</v>
      </c>
      <c r="G101" s="45" t="s">
        <v>466</v>
      </c>
      <c r="H101" s="47">
        <v>43550</v>
      </c>
      <c r="I101" s="47">
        <v>44281</v>
      </c>
      <c r="J101" s="48" t="str">
        <f>IF(Ugovori_OPULJP[[#This Row],[DATUM ZAVRŠETKA OPERACIJE]]&gt;DATE(2024,3,31),"u provedbi","završen")</f>
        <v>završen</v>
      </c>
      <c r="K101" s="46" t="s">
        <v>94</v>
      </c>
      <c r="L101" s="46" t="s">
        <v>94</v>
      </c>
      <c r="M101" s="49">
        <v>0.85</v>
      </c>
      <c r="N101" s="49">
        <v>0.15</v>
      </c>
      <c r="O101" s="50">
        <f>Ugovori_OPULJP[[#This Row],[Bespovratna sredstva - Ukupno (EU+Nac) HRK
= Ukupna ugovorena vrijednost bespovratnih sredstava]]*Ugovori_OPULJP[[#This Row],[EU STOPA SUFINANCIRANJA %
EU CO-FINANCING RATE %]]</f>
        <v>752577.19050000003</v>
      </c>
      <c r="P101" s="51">
        <f>Ugovori_OPULJP[[#This Row],[Bespovratna sredstva - EU dio - HRK]]/7.5345</f>
        <v>99884.158271949025</v>
      </c>
      <c r="Q101" s="50">
        <f>Ugovori_OPULJP[[#This Row],[Bespovratna sredstva - Ukupno (EU+Nac) HRK
= Ukupna ugovorena vrijednost bespovratnih sredstava]]*Ugovori_OPULJP[[#This Row],[STOPA NACIONALNOG SUFINANCIRANJA %]]</f>
        <v>132807.7395</v>
      </c>
      <c r="R101" s="51">
        <f>Ugovori_OPULJP[[#This Row],[Bespovratna sredstva - Nacionalni dio - HRK]]/7.5345</f>
        <v>17626.616165638065</v>
      </c>
      <c r="S101" s="50">
        <v>885384.93</v>
      </c>
      <c r="T101" s="51">
        <f>Ugovori_OPULJP[[#This Row],[Bespovratna sredstva - Ukupno (EU+Nac) HRK
= Ukupna ugovorena vrijednost bespovratnih sredstava]]/7.5345</f>
        <v>117510.7744375871</v>
      </c>
      <c r="U101" s="50">
        <v>0</v>
      </c>
      <c r="V101" s="51">
        <f>Ugovori_OPULJP[[#This Row],[Javni doprinos korisnika - HRK]]/7.5345</f>
        <v>0</v>
      </c>
      <c r="W101" s="50">
        <v>0</v>
      </c>
      <c r="X101" s="51">
        <f>Ugovori_OPULJP[[#This Row],[Privatni doprinos korisnika - HRK]]/7.5345</f>
        <v>0</v>
      </c>
      <c r="Y101" s="52">
        <v>885384.93</v>
      </c>
      <c r="Z101" s="53">
        <f>Ugovori_OPULJP[[#This Row],[UKUPNI PRIHVATLJIVI IZDACI
TOTAL ELIGIBLE EXPENDITURE
= Bespovratna sredstva ukupno + doprinos korisnika
= Ukupni prihvatljivi troškovi
= Ukupna ugovorena vrijednost projekta HRK]]/7.5345</f>
        <v>117510.7744375871</v>
      </c>
      <c r="AA101" s="44" t="s">
        <v>38</v>
      </c>
      <c r="AB101" s="44" t="s">
        <v>35</v>
      </c>
      <c r="AC101" s="43" t="s">
        <v>467</v>
      </c>
      <c r="AD101" s="43" t="s">
        <v>236</v>
      </c>
    </row>
    <row r="102" spans="1:30" ht="51" customHeight="1" x14ac:dyDescent="0.2">
      <c r="A102" s="41" t="s">
        <v>468</v>
      </c>
      <c r="B102" s="42" t="s">
        <v>31</v>
      </c>
      <c r="C102" s="43" t="s">
        <v>230</v>
      </c>
      <c r="D102" s="43" t="s">
        <v>231</v>
      </c>
      <c r="E102" s="44" t="s">
        <v>232</v>
      </c>
      <c r="F102" s="45" t="s">
        <v>469</v>
      </c>
      <c r="G102" s="45" t="s">
        <v>88</v>
      </c>
      <c r="H102" s="47">
        <v>43566</v>
      </c>
      <c r="I102" s="47">
        <v>44480</v>
      </c>
      <c r="J102" s="48" t="str">
        <f>IF(Ugovori_OPULJP[[#This Row],[DATUM ZAVRŠETKA OPERACIJE]]&gt;DATE(2024,3,31),"u provedbi","završen")</f>
        <v>završen</v>
      </c>
      <c r="K102" s="46" t="s">
        <v>84</v>
      </c>
      <c r="L102" s="46" t="s">
        <v>84</v>
      </c>
      <c r="M102" s="49">
        <v>0.85</v>
      </c>
      <c r="N102" s="49">
        <v>0.15</v>
      </c>
      <c r="O102" s="50">
        <f>Ugovori_OPULJP[[#This Row],[Bespovratna sredstva - Ukupno (EU+Nac) HRK
= Ukupna ugovorena vrijednost bespovratnih sredstava]]*Ugovori_OPULJP[[#This Row],[EU STOPA SUFINANCIRANJA %
EU CO-FINANCING RATE %]]</f>
        <v>811320.32499999995</v>
      </c>
      <c r="P102" s="51">
        <f>Ugovori_OPULJP[[#This Row],[Bespovratna sredstva - EU dio - HRK]]/7.5345</f>
        <v>107680.71205786713</v>
      </c>
      <c r="Q102" s="50">
        <f>Ugovori_OPULJP[[#This Row],[Bespovratna sredstva - Ukupno (EU+Nac) HRK
= Ukupna ugovorena vrijednost bespovratnih sredstava]]*Ugovori_OPULJP[[#This Row],[STOPA NACIONALNOG SUFINANCIRANJA %]]</f>
        <v>143174.17499999999</v>
      </c>
      <c r="R102" s="51">
        <f>Ugovori_OPULJP[[#This Row],[Bespovratna sredstva - Nacionalni dio - HRK]]/7.5345</f>
        <v>19002.478598447142</v>
      </c>
      <c r="S102" s="50">
        <v>954494.5</v>
      </c>
      <c r="T102" s="51">
        <f>Ugovori_OPULJP[[#This Row],[Bespovratna sredstva - Ukupno (EU+Nac) HRK
= Ukupna ugovorena vrijednost bespovratnih sredstava]]/7.5345</f>
        <v>126683.19065631428</v>
      </c>
      <c r="U102" s="50">
        <v>0</v>
      </c>
      <c r="V102" s="51">
        <f>Ugovori_OPULJP[[#This Row],[Javni doprinos korisnika - HRK]]/7.5345</f>
        <v>0</v>
      </c>
      <c r="W102" s="50">
        <v>0</v>
      </c>
      <c r="X102" s="51">
        <f>Ugovori_OPULJP[[#This Row],[Privatni doprinos korisnika - HRK]]/7.5345</f>
        <v>0</v>
      </c>
      <c r="Y102" s="52">
        <v>954494.5</v>
      </c>
      <c r="Z102" s="53">
        <f>Ugovori_OPULJP[[#This Row],[UKUPNI PRIHVATLJIVI IZDACI
TOTAL ELIGIBLE EXPENDITURE
= Bespovratna sredstva ukupno + doprinos korisnika
= Ukupni prihvatljivi troškovi
= Ukupna ugovorena vrijednost projekta HRK]]/7.5345</f>
        <v>126683.19065631428</v>
      </c>
      <c r="AA102" s="44" t="s">
        <v>38</v>
      </c>
      <c r="AB102" s="44" t="s">
        <v>35</v>
      </c>
      <c r="AC102" s="43" t="s">
        <v>470</v>
      </c>
      <c r="AD102" s="43" t="s">
        <v>236</v>
      </c>
    </row>
    <row r="103" spans="1:30" ht="51" customHeight="1" x14ac:dyDescent="0.2">
      <c r="A103" s="41" t="s">
        <v>471</v>
      </c>
      <c r="B103" s="42" t="s">
        <v>31</v>
      </c>
      <c r="C103" s="43" t="s">
        <v>230</v>
      </c>
      <c r="D103" s="43" t="s">
        <v>231</v>
      </c>
      <c r="E103" s="44" t="s">
        <v>232</v>
      </c>
      <c r="F103" s="42" t="s">
        <v>472</v>
      </c>
      <c r="G103" s="42" t="s">
        <v>473</v>
      </c>
      <c r="H103" s="47">
        <v>43234</v>
      </c>
      <c r="I103" s="47">
        <v>43996</v>
      </c>
      <c r="J103" s="48" t="str">
        <f>IF(Ugovori_OPULJP[[#This Row],[DATUM ZAVRŠETKA OPERACIJE]]&gt;DATE(2024,3,31),"u provedbi","završen")</f>
        <v>završen</v>
      </c>
      <c r="K103" s="46" t="s">
        <v>200</v>
      </c>
      <c r="L103" s="46" t="s">
        <v>200</v>
      </c>
      <c r="M103" s="49">
        <v>0.85</v>
      </c>
      <c r="N103" s="49">
        <v>0.15</v>
      </c>
      <c r="O103" s="50">
        <f>Ugovori_OPULJP[[#This Row],[Bespovratna sredstva - Ukupno (EU+Nac) HRK
= Ukupna ugovorena vrijednost bespovratnih sredstava]]*Ugovori_OPULJP[[#This Row],[EU STOPA SUFINANCIRANJA %
EU CO-FINANCING RATE %]]</f>
        <v>710268.27899999998</v>
      </c>
      <c r="P103" s="51">
        <f>Ugovori_OPULJP[[#This Row],[Bespovratna sredstva - EU dio - HRK]]/7.5345</f>
        <v>94268.800716703161</v>
      </c>
      <c r="Q103" s="50">
        <f>Ugovori_OPULJP[[#This Row],[Bespovratna sredstva - Ukupno (EU+Nac) HRK
= Ukupna ugovorena vrijednost bespovratnih sredstava]]*Ugovori_OPULJP[[#This Row],[STOPA NACIONALNOG SUFINANCIRANJA %]]</f>
        <v>125341.461</v>
      </c>
      <c r="R103" s="51">
        <f>Ugovori_OPULJP[[#This Row],[Bespovratna sredstva - Nacionalni dio - HRK]]/7.5345</f>
        <v>16635.670714712323</v>
      </c>
      <c r="S103" s="50">
        <v>835609.74</v>
      </c>
      <c r="T103" s="51">
        <f>Ugovori_OPULJP[[#This Row],[Bespovratna sredstva - Ukupno (EU+Nac) HRK
= Ukupna ugovorena vrijednost bespovratnih sredstava]]/7.5345</f>
        <v>110904.47143141548</v>
      </c>
      <c r="U103" s="50">
        <v>0</v>
      </c>
      <c r="V103" s="51">
        <f>Ugovori_OPULJP[[#This Row],[Javni doprinos korisnika - HRK]]/7.5345</f>
        <v>0</v>
      </c>
      <c r="W103" s="50">
        <v>0</v>
      </c>
      <c r="X103" s="51">
        <f>Ugovori_OPULJP[[#This Row],[Privatni doprinos korisnika - HRK]]/7.5345</f>
        <v>0</v>
      </c>
      <c r="Y103" s="52">
        <v>835609.74</v>
      </c>
      <c r="Z103" s="53">
        <f>Ugovori_OPULJP[[#This Row],[UKUPNI PRIHVATLJIVI IZDACI
TOTAL ELIGIBLE EXPENDITURE
= Bespovratna sredstva ukupno + doprinos korisnika
= Ukupni prihvatljivi troškovi
= Ukupna ugovorena vrijednost projekta HRK]]/7.5345</f>
        <v>110904.47143141548</v>
      </c>
      <c r="AA103" s="44" t="s">
        <v>38</v>
      </c>
      <c r="AB103" s="44" t="s">
        <v>35</v>
      </c>
      <c r="AC103" s="43" t="s">
        <v>474</v>
      </c>
      <c r="AD103" s="43" t="s">
        <v>236</v>
      </c>
    </row>
    <row r="104" spans="1:30" ht="51" customHeight="1" x14ac:dyDescent="0.2">
      <c r="A104" s="41" t="s">
        <v>475</v>
      </c>
      <c r="B104" s="42" t="s">
        <v>31</v>
      </c>
      <c r="C104" s="43" t="s">
        <v>230</v>
      </c>
      <c r="D104" s="43" t="s">
        <v>231</v>
      </c>
      <c r="E104" s="44" t="s">
        <v>232</v>
      </c>
      <c r="F104" s="45" t="s">
        <v>476</v>
      </c>
      <c r="G104" s="45" t="s">
        <v>477</v>
      </c>
      <c r="H104" s="47">
        <v>43234</v>
      </c>
      <c r="I104" s="47">
        <v>44149</v>
      </c>
      <c r="J104" s="48" t="str">
        <f>IF(Ugovori_OPULJP[[#This Row],[DATUM ZAVRŠETKA OPERACIJE]]&gt;DATE(2024,3,31),"u provedbi","završen")</f>
        <v>završen</v>
      </c>
      <c r="K104" s="46" t="s">
        <v>79</v>
      </c>
      <c r="L104" s="46" t="s">
        <v>79</v>
      </c>
      <c r="M104" s="49">
        <v>0.85</v>
      </c>
      <c r="N104" s="49">
        <v>0.15</v>
      </c>
      <c r="O104" s="50">
        <f>Ugovori_OPULJP[[#This Row],[Bespovratna sredstva - Ukupno (EU+Nac) HRK
= Ukupna ugovorena vrijednost bespovratnih sredstava]]*Ugovori_OPULJP[[#This Row],[EU STOPA SUFINANCIRANJA %
EU CO-FINANCING RATE %]]</f>
        <v>1700000</v>
      </c>
      <c r="P104" s="51">
        <f>Ugovori_OPULJP[[#This Row],[Bespovratna sredstva - EU dio - HRK]]/7.5345</f>
        <v>225628.77430486429</v>
      </c>
      <c r="Q104" s="50">
        <f>Ugovori_OPULJP[[#This Row],[Bespovratna sredstva - Ukupno (EU+Nac) HRK
= Ukupna ugovorena vrijednost bespovratnih sredstava]]*Ugovori_OPULJP[[#This Row],[STOPA NACIONALNOG SUFINANCIRANJA %]]</f>
        <v>300000</v>
      </c>
      <c r="R104" s="51">
        <f>Ugovori_OPULJP[[#This Row],[Bespovratna sredstva - Nacionalni dio - HRK]]/7.5345</f>
        <v>39816.842524387816</v>
      </c>
      <c r="S104" s="50">
        <v>2000000</v>
      </c>
      <c r="T104" s="51">
        <f>Ugovori_OPULJP[[#This Row],[Bespovratna sredstva - Ukupno (EU+Nac) HRK
= Ukupna ugovorena vrijednost bespovratnih sredstava]]/7.5345</f>
        <v>265445.6168292521</v>
      </c>
      <c r="U104" s="50">
        <v>0</v>
      </c>
      <c r="V104" s="51">
        <f>Ugovori_OPULJP[[#This Row],[Javni doprinos korisnika - HRK]]/7.5345</f>
        <v>0</v>
      </c>
      <c r="W104" s="50">
        <v>0</v>
      </c>
      <c r="X104" s="51">
        <f>Ugovori_OPULJP[[#This Row],[Privatni doprinos korisnika - HRK]]/7.5345</f>
        <v>0</v>
      </c>
      <c r="Y104" s="52">
        <v>2000000</v>
      </c>
      <c r="Z104" s="53">
        <f>Ugovori_OPULJP[[#This Row],[UKUPNI PRIHVATLJIVI IZDACI
TOTAL ELIGIBLE EXPENDITURE
= Bespovratna sredstva ukupno + doprinos korisnika
= Ukupni prihvatljivi troškovi
= Ukupna ugovorena vrijednost projekta HRK]]/7.5345</f>
        <v>265445.6168292521</v>
      </c>
      <c r="AA104" s="44" t="s">
        <v>38</v>
      </c>
      <c r="AB104" s="44" t="s">
        <v>35</v>
      </c>
      <c r="AC104" s="43" t="s">
        <v>478</v>
      </c>
      <c r="AD104" s="43" t="s">
        <v>236</v>
      </c>
    </row>
    <row r="105" spans="1:30" ht="51" customHeight="1" x14ac:dyDescent="0.2">
      <c r="A105" s="41" t="s">
        <v>479</v>
      </c>
      <c r="B105" s="42" t="s">
        <v>31</v>
      </c>
      <c r="C105" s="43" t="s">
        <v>230</v>
      </c>
      <c r="D105" s="43" t="s">
        <v>231</v>
      </c>
      <c r="E105" s="44" t="s">
        <v>232</v>
      </c>
      <c r="F105" s="45" t="s">
        <v>480</v>
      </c>
      <c r="G105" s="45" t="s">
        <v>481</v>
      </c>
      <c r="H105" s="47">
        <v>43550</v>
      </c>
      <c r="I105" s="47">
        <v>44465</v>
      </c>
      <c r="J105" s="48" t="str">
        <f>IF(Ugovori_OPULJP[[#This Row],[DATUM ZAVRŠETKA OPERACIJE]]&gt;DATE(2024,3,31),"u provedbi","završen")</f>
        <v>završen</v>
      </c>
      <c r="K105" s="46" t="s">
        <v>79</v>
      </c>
      <c r="L105" s="46" t="s">
        <v>79</v>
      </c>
      <c r="M105" s="49">
        <v>0.85</v>
      </c>
      <c r="N105" s="49">
        <v>0.15</v>
      </c>
      <c r="O105" s="50">
        <f>Ugovori_OPULJP[[#This Row],[Bespovratna sredstva - Ukupno (EU+Nac) HRK
= Ukupna ugovorena vrijednost bespovratnih sredstava]]*Ugovori_OPULJP[[#This Row],[EU STOPA SUFINANCIRANJA %
EU CO-FINANCING RATE %]]</f>
        <v>449159.10799999995</v>
      </c>
      <c r="P105" s="51">
        <f>Ugovori_OPULJP[[#This Row],[Bespovratna sredstva - EU dio - HRK]]/7.5345</f>
        <v>59613.658238768323</v>
      </c>
      <c r="Q105" s="50">
        <f>Ugovori_OPULJP[[#This Row],[Bespovratna sredstva - Ukupno (EU+Nac) HRK
= Ukupna ugovorena vrijednost bespovratnih sredstava]]*Ugovori_OPULJP[[#This Row],[STOPA NACIONALNOG SUFINANCIRANJA %]]</f>
        <v>79263.371999999988</v>
      </c>
      <c r="R105" s="51">
        <f>Ugovori_OPULJP[[#This Row],[Bespovratna sredstva - Nacionalni dio - HRK]]/7.5345</f>
        <v>10520.057336253232</v>
      </c>
      <c r="S105" s="50">
        <v>528422.48</v>
      </c>
      <c r="T105" s="51">
        <f>Ugovori_OPULJP[[#This Row],[Bespovratna sredstva - Ukupno (EU+Nac) HRK
= Ukupna ugovorena vrijednost bespovratnih sredstava]]/7.5345</f>
        <v>70133.715575021561</v>
      </c>
      <c r="U105" s="50">
        <v>0</v>
      </c>
      <c r="V105" s="51">
        <f>Ugovori_OPULJP[[#This Row],[Javni doprinos korisnika - HRK]]/7.5345</f>
        <v>0</v>
      </c>
      <c r="W105" s="50">
        <v>0</v>
      </c>
      <c r="X105" s="51">
        <f>Ugovori_OPULJP[[#This Row],[Privatni doprinos korisnika - HRK]]/7.5345</f>
        <v>0</v>
      </c>
      <c r="Y105" s="52">
        <v>528422.48</v>
      </c>
      <c r="Z105" s="53">
        <f>Ugovori_OPULJP[[#This Row],[UKUPNI PRIHVATLJIVI IZDACI
TOTAL ELIGIBLE EXPENDITURE
= Bespovratna sredstva ukupno + doprinos korisnika
= Ukupni prihvatljivi troškovi
= Ukupna ugovorena vrijednost projekta HRK]]/7.5345</f>
        <v>70133.715575021561</v>
      </c>
      <c r="AA105" s="44" t="s">
        <v>38</v>
      </c>
      <c r="AB105" s="44" t="s">
        <v>35</v>
      </c>
      <c r="AC105" s="43" t="s">
        <v>482</v>
      </c>
      <c r="AD105" s="43" t="s">
        <v>236</v>
      </c>
    </row>
    <row r="106" spans="1:30" ht="51" customHeight="1" x14ac:dyDescent="0.2">
      <c r="A106" s="41" t="s">
        <v>483</v>
      </c>
      <c r="B106" s="42" t="s">
        <v>31</v>
      </c>
      <c r="C106" s="43" t="s">
        <v>230</v>
      </c>
      <c r="D106" s="43" t="s">
        <v>231</v>
      </c>
      <c r="E106" s="44" t="s">
        <v>232</v>
      </c>
      <c r="F106" s="45" t="s">
        <v>484</v>
      </c>
      <c r="G106" s="45" t="s">
        <v>485</v>
      </c>
      <c r="H106" s="47">
        <v>43234</v>
      </c>
      <c r="I106" s="47">
        <v>44149</v>
      </c>
      <c r="J106" s="48" t="str">
        <f>IF(Ugovori_OPULJP[[#This Row],[DATUM ZAVRŠETKA OPERACIJE]]&gt;DATE(2024,3,31),"u provedbi","završen")</f>
        <v>završen</v>
      </c>
      <c r="K106" s="46" t="s">
        <v>186</v>
      </c>
      <c r="L106" s="46" t="s">
        <v>186</v>
      </c>
      <c r="M106" s="49">
        <v>0.85</v>
      </c>
      <c r="N106" s="49">
        <v>0.15</v>
      </c>
      <c r="O106" s="50">
        <f>Ugovori_OPULJP[[#This Row],[Bespovratna sredstva - Ukupno (EU+Nac) HRK
= Ukupna ugovorena vrijednost bespovratnih sredstava]]*Ugovori_OPULJP[[#This Row],[EU STOPA SUFINANCIRANJA %
EU CO-FINANCING RATE %]]</f>
        <v>831333.93200000003</v>
      </c>
      <c r="P106" s="51">
        <f>Ugovori_OPULJP[[#This Row],[Bespovratna sredstva - EU dio - HRK]]/7.5345</f>
        <v>110336.97418541377</v>
      </c>
      <c r="Q106" s="50">
        <f>Ugovori_OPULJP[[#This Row],[Bespovratna sredstva - Ukupno (EU+Nac) HRK
= Ukupna ugovorena vrijednost bespovratnih sredstava]]*Ugovori_OPULJP[[#This Row],[STOPA NACIONALNOG SUFINANCIRANJA %]]</f>
        <v>146705.98800000001</v>
      </c>
      <c r="R106" s="51">
        <f>Ugovori_OPULJP[[#This Row],[Bespovratna sredstva - Nacionalni dio - HRK]]/7.5345</f>
        <v>19471.230738602429</v>
      </c>
      <c r="S106" s="50">
        <v>978039.92</v>
      </c>
      <c r="T106" s="51">
        <f>Ugovori_OPULJP[[#This Row],[Bespovratna sredstva - Ukupno (EU+Nac) HRK
= Ukupna ugovorena vrijednost bespovratnih sredstava]]/7.5345</f>
        <v>129808.20492401619</v>
      </c>
      <c r="U106" s="50">
        <v>0</v>
      </c>
      <c r="V106" s="51">
        <f>Ugovori_OPULJP[[#This Row],[Javni doprinos korisnika - HRK]]/7.5345</f>
        <v>0</v>
      </c>
      <c r="W106" s="50">
        <v>0</v>
      </c>
      <c r="X106" s="51">
        <f>Ugovori_OPULJP[[#This Row],[Privatni doprinos korisnika - HRK]]/7.5345</f>
        <v>0</v>
      </c>
      <c r="Y106" s="52">
        <v>978039.92</v>
      </c>
      <c r="Z106" s="53">
        <f>Ugovori_OPULJP[[#This Row],[UKUPNI PRIHVATLJIVI IZDACI
TOTAL ELIGIBLE EXPENDITURE
= Bespovratna sredstva ukupno + doprinos korisnika
= Ukupni prihvatljivi troškovi
= Ukupna ugovorena vrijednost projekta HRK]]/7.5345</f>
        <v>129808.20492401619</v>
      </c>
      <c r="AA106" s="44" t="s">
        <v>38</v>
      </c>
      <c r="AB106" s="44" t="s">
        <v>35</v>
      </c>
      <c r="AC106" s="43" t="s">
        <v>486</v>
      </c>
      <c r="AD106" s="43" t="s">
        <v>236</v>
      </c>
    </row>
    <row r="107" spans="1:30" ht="63.75" customHeight="1" x14ac:dyDescent="0.2">
      <c r="A107" s="41" t="s">
        <v>487</v>
      </c>
      <c r="B107" s="42" t="s">
        <v>31</v>
      </c>
      <c r="C107" s="43" t="s">
        <v>230</v>
      </c>
      <c r="D107" s="43" t="s">
        <v>231</v>
      </c>
      <c r="E107" s="44" t="s">
        <v>232</v>
      </c>
      <c r="F107" s="45" t="s">
        <v>488</v>
      </c>
      <c r="G107" s="45" t="s">
        <v>489</v>
      </c>
      <c r="H107" s="47">
        <v>43550</v>
      </c>
      <c r="I107" s="47">
        <v>44281</v>
      </c>
      <c r="J107" s="48" t="str">
        <f>IF(Ugovori_OPULJP[[#This Row],[DATUM ZAVRŠETKA OPERACIJE]]&gt;DATE(2024,3,31),"u provedbi","završen")</f>
        <v>završen</v>
      </c>
      <c r="K107" s="46" t="s">
        <v>186</v>
      </c>
      <c r="L107" s="46" t="s">
        <v>186</v>
      </c>
      <c r="M107" s="49">
        <v>0.85</v>
      </c>
      <c r="N107" s="49">
        <v>0.15</v>
      </c>
      <c r="O107" s="50">
        <f>Ugovori_OPULJP[[#This Row],[Bespovratna sredstva - Ukupno (EU+Nac) HRK
= Ukupna ugovorena vrijednost bespovratnih sredstava]]*Ugovori_OPULJP[[#This Row],[EU STOPA SUFINANCIRANJA %
EU CO-FINANCING RATE %]]</f>
        <v>401697.25</v>
      </c>
      <c r="P107" s="51">
        <f>Ugovori_OPULJP[[#This Row],[Bespovratna sredstva - EU dio - HRK]]/7.5345</f>
        <v>53314.387152432144</v>
      </c>
      <c r="Q107" s="50">
        <f>Ugovori_OPULJP[[#This Row],[Bespovratna sredstva - Ukupno (EU+Nac) HRK
= Ukupna ugovorena vrijednost bespovratnih sredstava]]*Ugovori_OPULJP[[#This Row],[STOPA NACIONALNOG SUFINANCIRANJA %]]</f>
        <v>70887.75</v>
      </c>
      <c r="R107" s="51">
        <f>Ugovori_OPULJP[[#This Row],[Bespovratna sredstva - Nacionalni dio - HRK]]/7.5345</f>
        <v>9408.4212621939078</v>
      </c>
      <c r="S107" s="50">
        <v>472585</v>
      </c>
      <c r="T107" s="51">
        <f>Ugovori_OPULJP[[#This Row],[Bespovratna sredstva - Ukupno (EU+Nac) HRK
= Ukupna ugovorena vrijednost bespovratnih sredstava]]/7.5345</f>
        <v>62722.808414626052</v>
      </c>
      <c r="U107" s="50">
        <v>0</v>
      </c>
      <c r="V107" s="51">
        <f>Ugovori_OPULJP[[#This Row],[Javni doprinos korisnika - HRK]]/7.5345</f>
        <v>0</v>
      </c>
      <c r="W107" s="50">
        <v>0</v>
      </c>
      <c r="X107" s="51">
        <f>Ugovori_OPULJP[[#This Row],[Privatni doprinos korisnika - HRK]]/7.5345</f>
        <v>0</v>
      </c>
      <c r="Y107" s="52">
        <v>472585</v>
      </c>
      <c r="Z107" s="53">
        <f>Ugovori_OPULJP[[#This Row],[UKUPNI PRIHVATLJIVI IZDACI
TOTAL ELIGIBLE EXPENDITURE
= Bespovratna sredstva ukupno + doprinos korisnika
= Ukupni prihvatljivi troškovi
= Ukupna ugovorena vrijednost projekta HRK]]/7.5345</f>
        <v>62722.808414626052</v>
      </c>
      <c r="AA107" s="44" t="s">
        <v>38</v>
      </c>
      <c r="AB107" s="44" t="s">
        <v>35</v>
      </c>
      <c r="AC107" s="43" t="s">
        <v>490</v>
      </c>
      <c r="AD107" s="43" t="s">
        <v>236</v>
      </c>
    </row>
    <row r="108" spans="1:30" ht="51" customHeight="1" x14ac:dyDescent="0.2">
      <c r="A108" s="41" t="s">
        <v>491</v>
      </c>
      <c r="B108" s="42" t="s">
        <v>31</v>
      </c>
      <c r="C108" s="43" t="s">
        <v>230</v>
      </c>
      <c r="D108" s="43" t="s">
        <v>231</v>
      </c>
      <c r="E108" s="44" t="s">
        <v>232</v>
      </c>
      <c r="F108" s="45" t="s">
        <v>492</v>
      </c>
      <c r="G108" s="45" t="s">
        <v>493</v>
      </c>
      <c r="H108" s="47">
        <v>43234</v>
      </c>
      <c r="I108" s="47">
        <v>43783</v>
      </c>
      <c r="J108" s="48" t="str">
        <f>IF(Ugovori_OPULJP[[#This Row],[DATUM ZAVRŠETKA OPERACIJE]]&gt;DATE(2024,3,31),"u provedbi","završen")</f>
        <v>završen</v>
      </c>
      <c r="K108" s="46" t="s">
        <v>494</v>
      </c>
      <c r="L108" s="46" t="s">
        <v>271</v>
      </c>
      <c r="M108" s="49">
        <v>0.85</v>
      </c>
      <c r="N108" s="49">
        <v>0.15</v>
      </c>
      <c r="O108" s="50">
        <f>Ugovori_OPULJP[[#This Row],[Bespovratna sredstva - Ukupno (EU+Nac) HRK
= Ukupna ugovorena vrijednost bespovratnih sredstava]]*Ugovori_OPULJP[[#This Row],[EU STOPA SUFINANCIRANJA %
EU CO-FINANCING RATE %]]</f>
        <v>849585.76100000006</v>
      </c>
      <c r="P108" s="51">
        <f>Ugovori_OPULJP[[#This Row],[Bespovratna sredstva - EU dio - HRK]]/7.5345</f>
        <v>112759.40818899729</v>
      </c>
      <c r="Q108" s="50">
        <f>Ugovori_OPULJP[[#This Row],[Bespovratna sredstva - Ukupno (EU+Nac) HRK
= Ukupna ugovorena vrijednost bespovratnih sredstava]]*Ugovori_OPULJP[[#This Row],[STOPA NACIONALNOG SUFINANCIRANJA %]]</f>
        <v>149926.899</v>
      </c>
      <c r="R108" s="51">
        <f>Ugovori_OPULJP[[#This Row],[Bespovratna sredstva - Nacionalni dio - HRK]]/7.5345</f>
        <v>19898.71909217599</v>
      </c>
      <c r="S108" s="50">
        <v>999512.66</v>
      </c>
      <c r="T108" s="51">
        <f>Ugovori_OPULJP[[#This Row],[Bespovratna sredstva - Ukupno (EU+Nac) HRK
= Ukupna ugovorena vrijednost bespovratnih sredstava]]/7.5345</f>
        <v>132658.12728117328</v>
      </c>
      <c r="U108" s="50">
        <v>0</v>
      </c>
      <c r="V108" s="51">
        <f>Ugovori_OPULJP[[#This Row],[Javni doprinos korisnika - HRK]]/7.5345</f>
        <v>0</v>
      </c>
      <c r="W108" s="50">
        <v>0</v>
      </c>
      <c r="X108" s="51">
        <f>Ugovori_OPULJP[[#This Row],[Privatni doprinos korisnika - HRK]]/7.5345</f>
        <v>0</v>
      </c>
      <c r="Y108" s="52">
        <v>999512.66</v>
      </c>
      <c r="Z108" s="53">
        <f>Ugovori_OPULJP[[#This Row],[UKUPNI PRIHVATLJIVI IZDACI
TOTAL ELIGIBLE EXPENDITURE
= Bespovratna sredstva ukupno + doprinos korisnika
= Ukupni prihvatljivi troškovi
= Ukupna ugovorena vrijednost projekta HRK]]/7.5345</f>
        <v>132658.12728117328</v>
      </c>
      <c r="AA108" s="44" t="s">
        <v>38</v>
      </c>
      <c r="AB108" s="44" t="s">
        <v>35</v>
      </c>
      <c r="AC108" s="43" t="s">
        <v>495</v>
      </c>
      <c r="AD108" s="43" t="s">
        <v>236</v>
      </c>
    </row>
    <row r="109" spans="1:30" ht="51" customHeight="1" x14ac:dyDescent="0.2">
      <c r="A109" s="41" t="s">
        <v>496</v>
      </c>
      <c r="B109" s="42" t="s">
        <v>31</v>
      </c>
      <c r="C109" s="43" t="s">
        <v>230</v>
      </c>
      <c r="D109" s="43" t="s">
        <v>231</v>
      </c>
      <c r="E109" s="44" t="s">
        <v>232</v>
      </c>
      <c r="F109" s="45" t="s">
        <v>497</v>
      </c>
      <c r="G109" s="45" t="s">
        <v>498</v>
      </c>
      <c r="H109" s="47">
        <v>43550</v>
      </c>
      <c r="I109" s="47">
        <v>44130</v>
      </c>
      <c r="J109" s="48" t="str">
        <f>IF(Ugovori_OPULJP[[#This Row],[DATUM ZAVRŠETKA OPERACIJE]]&gt;DATE(2024,3,31),"u provedbi","završen")</f>
        <v>završen</v>
      </c>
      <c r="K109" s="46" t="s">
        <v>37</v>
      </c>
      <c r="L109" s="46" t="s">
        <v>37</v>
      </c>
      <c r="M109" s="49">
        <v>0.85</v>
      </c>
      <c r="N109" s="49">
        <v>0.15</v>
      </c>
      <c r="O109" s="50">
        <f>Ugovori_OPULJP[[#This Row],[Bespovratna sredstva - Ukupno (EU+Nac) HRK
= Ukupna ugovorena vrijednost bespovratnih sredstava]]*Ugovori_OPULJP[[#This Row],[EU STOPA SUFINANCIRANJA %
EU CO-FINANCING RATE %]]</f>
        <v>826132.40799999994</v>
      </c>
      <c r="P109" s="51">
        <f>Ugovori_OPULJP[[#This Row],[Bespovratna sredstva - EU dio - HRK]]/7.5345</f>
        <v>109646.61331209767</v>
      </c>
      <c r="Q109" s="50">
        <f>Ugovori_OPULJP[[#This Row],[Bespovratna sredstva - Ukupno (EU+Nac) HRK
= Ukupna ugovorena vrijednost bespovratnih sredstava]]*Ugovori_OPULJP[[#This Row],[STOPA NACIONALNOG SUFINANCIRANJA %]]</f>
        <v>145788.07199999999</v>
      </c>
      <c r="R109" s="51">
        <f>Ugovori_OPULJP[[#This Row],[Bespovratna sredstva - Nacionalni dio - HRK]]/7.5345</f>
        <v>19349.402349193704</v>
      </c>
      <c r="S109" s="50">
        <v>971920.48</v>
      </c>
      <c r="T109" s="51">
        <f>Ugovori_OPULJP[[#This Row],[Bespovratna sredstva - Ukupno (EU+Nac) HRK
= Ukupna ugovorena vrijednost bespovratnih sredstava]]/7.5345</f>
        <v>128996.01566129139</v>
      </c>
      <c r="U109" s="50">
        <v>0</v>
      </c>
      <c r="V109" s="51">
        <f>Ugovori_OPULJP[[#This Row],[Javni doprinos korisnika - HRK]]/7.5345</f>
        <v>0</v>
      </c>
      <c r="W109" s="50">
        <v>0</v>
      </c>
      <c r="X109" s="51">
        <f>Ugovori_OPULJP[[#This Row],[Privatni doprinos korisnika - HRK]]/7.5345</f>
        <v>0</v>
      </c>
      <c r="Y109" s="52">
        <v>971920.48</v>
      </c>
      <c r="Z109" s="53">
        <f>Ugovori_OPULJP[[#This Row],[UKUPNI PRIHVATLJIVI IZDACI
TOTAL ELIGIBLE EXPENDITURE
= Bespovratna sredstva ukupno + doprinos korisnika
= Ukupni prihvatljivi troškovi
= Ukupna ugovorena vrijednost projekta HRK]]/7.5345</f>
        <v>128996.01566129139</v>
      </c>
      <c r="AA109" s="44" t="s">
        <v>38</v>
      </c>
      <c r="AB109" s="44" t="s">
        <v>35</v>
      </c>
      <c r="AC109" s="43" t="s">
        <v>499</v>
      </c>
      <c r="AD109" s="43" t="s">
        <v>236</v>
      </c>
    </row>
    <row r="110" spans="1:30" ht="51" customHeight="1" x14ac:dyDescent="0.2">
      <c r="A110" s="41" t="s">
        <v>500</v>
      </c>
      <c r="B110" s="42" t="s">
        <v>31</v>
      </c>
      <c r="C110" s="43" t="s">
        <v>230</v>
      </c>
      <c r="D110" s="43" t="s">
        <v>231</v>
      </c>
      <c r="E110" s="44" t="s">
        <v>232</v>
      </c>
      <c r="F110" s="45" t="s">
        <v>501</v>
      </c>
      <c r="G110" s="45" t="s">
        <v>502</v>
      </c>
      <c r="H110" s="47">
        <v>43550</v>
      </c>
      <c r="I110" s="47">
        <v>44465</v>
      </c>
      <c r="J110" s="48" t="str">
        <f>IF(Ugovori_OPULJP[[#This Row],[DATUM ZAVRŠETKA OPERACIJE]]&gt;DATE(2024,3,31),"u provedbi","završen")</f>
        <v>završen</v>
      </c>
      <c r="K110" s="46" t="s">
        <v>244</v>
      </c>
      <c r="L110" s="46" t="s">
        <v>37</v>
      </c>
      <c r="M110" s="49">
        <v>0.85</v>
      </c>
      <c r="N110" s="49">
        <v>0.15</v>
      </c>
      <c r="O110" s="50">
        <f>Ugovori_OPULJP[[#This Row],[Bespovratna sredstva - Ukupno (EU+Nac) HRK
= Ukupna ugovorena vrijednost bespovratnih sredstava]]*Ugovori_OPULJP[[#This Row],[EU STOPA SUFINANCIRANJA %
EU CO-FINANCING RATE %]]</f>
        <v>700846.30099999998</v>
      </c>
      <c r="P110" s="51">
        <f>Ugovori_OPULJP[[#This Row],[Bespovratna sredstva - EU dio - HRK]]/7.5345</f>
        <v>93018.289335722337</v>
      </c>
      <c r="Q110" s="50">
        <f>Ugovori_OPULJP[[#This Row],[Bespovratna sredstva - Ukupno (EU+Nac) HRK
= Ukupna ugovorena vrijednost bespovratnih sredstava]]*Ugovori_OPULJP[[#This Row],[STOPA NACIONALNOG SUFINANCIRANJA %]]</f>
        <v>123678.75900000001</v>
      </c>
      <c r="R110" s="51">
        <f>Ugovori_OPULJP[[#This Row],[Bespovratna sredstva - Nacionalni dio - HRK]]/7.5345</f>
        <v>16414.992235715708</v>
      </c>
      <c r="S110" s="50">
        <v>824525.06</v>
      </c>
      <c r="T110" s="51">
        <f>Ugovori_OPULJP[[#This Row],[Bespovratna sredstva - Ukupno (EU+Nac) HRK
= Ukupna ugovorena vrijednost bespovratnih sredstava]]/7.5345</f>
        <v>109433.28157143806</v>
      </c>
      <c r="U110" s="50">
        <v>0</v>
      </c>
      <c r="V110" s="51">
        <f>Ugovori_OPULJP[[#This Row],[Javni doprinos korisnika - HRK]]/7.5345</f>
        <v>0</v>
      </c>
      <c r="W110" s="50">
        <v>0</v>
      </c>
      <c r="X110" s="51">
        <f>Ugovori_OPULJP[[#This Row],[Privatni doprinos korisnika - HRK]]/7.5345</f>
        <v>0</v>
      </c>
      <c r="Y110" s="52">
        <v>824525.06</v>
      </c>
      <c r="Z110" s="53">
        <f>Ugovori_OPULJP[[#This Row],[UKUPNI PRIHVATLJIVI IZDACI
TOTAL ELIGIBLE EXPENDITURE
= Bespovratna sredstva ukupno + doprinos korisnika
= Ukupni prihvatljivi troškovi
= Ukupna ugovorena vrijednost projekta HRK]]/7.5345</f>
        <v>109433.28157143806</v>
      </c>
      <c r="AA110" s="44" t="s">
        <v>38</v>
      </c>
      <c r="AB110" s="44" t="s">
        <v>35</v>
      </c>
      <c r="AC110" s="43" t="s">
        <v>503</v>
      </c>
      <c r="AD110" s="43" t="s">
        <v>236</v>
      </c>
    </row>
    <row r="111" spans="1:30" ht="51" customHeight="1" x14ac:dyDescent="0.2">
      <c r="A111" s="41" t="s">
        <v>504</v>
      </c>
      <c r="B111" s="42" t="s">
        <v>31</v>
      </c>
      <c r="C111" s="43" t="s">
        <v>230</v>
      </c>
      <c r="D111" s="43" t="s">
        <v>231</v>
      </c>
      <c r="E111" s="44" t="s">
        <v>232</v>
      </c>
      <c r="F111" s="45" t="s">
        <v>505</v>
      </c>
      <c r="G111" s="45" t="s">
        <v>506</v>
      </c>
      <c r="H111" s="47">
        <v>43234</v>
      </c>
      <c r="I111" s="47">
        <v>44057</v>
      </c>
      <c r="J111" s="48" t="str">
        <f>IF(Ugovori_OPULJP[[#This Row],[DATUM ZAVRŠETKA OPERACIJE]]&gt;DATE(2024,3,31),"u provedbi","završen")</f>
        <v>završen</v>
      </c>
      <c r="K111" s="46" t="s">
        <v>371</v>
      </c>
      <c r="L111" s="46" t="s">
        <v>371</v>
      </c>
      <c r="M111" s="49">
        <v>0.85</v>
      </c>
      <c r="N111" s="49">
        <v>0.15</v>
      </c>
      <c r="O111" s="50">
        <f>Ugovori_OPULJP[[#This Row],[Bespovratna sredstva - Ukupno (EU+Nac) HRK
= Ukupna ugovorena vrijednost bespovratnih sredstava]]*Ugovori_OPULJP[[#This Row],[EU STOPA SUFINANCIRANJA %
EU CO-FINANCING RATE %]]</f>
        <v>1520518.216</v>
      </c>
      <c r="P111" s="51">
        <f>Ugovori_OPULJP[[#This Row],[Bespovratna sredstva - EU dio - HRK]]/7.5345</f>
        <v>201807.44787311699</v>
      </c>
      <c r="Q111" s="50">
        <f>Ugovori_OPULJP[[#This Row],[Bespovratna sredstva - Ukupno (EU+Nac) HRK
= Ukupna ugovorena vrijednost bespovratnih sredstava]]*Ugovori_OPULJP[[#This Row],[STOPA NACIONALNOG SUFINANCIRANJA %]]</f>
        <v>268326.74400000001</v>
      </c>
      <c r="R111" s="51">
        <f>Ugovori_OPULJP[[#This Row],[Bespovratna sredstva - Nacionalni dio - HRK]]/7.5345</f>
        <v>35613.079036432413</v>
      </c>
      <c r="S111" s="50">
        <v>1788844.96</v>
      </c>
      <c r="T111" s="51">
        <f>Ugovori_OPULJP[[#This Row],[Bespovratna sredstva - Ukupno (EU+Nac) HRK
= Ukupna ugovorena vrijednost bespovratnih sredstava]]/7.5345</f>
        <v>237420.5269095494</v>
      </c>
      <c r="U111" s="50">
        <v>0</v>
      </c>
      <c r="V111" s="51">
        <f>Ugovori_OPULJP[[#This Row],[Javni doprinos korisnika - HRK]]/7.5345</f>
        <v>0</v>
      </c>
      <c r="W111" s="50">
        <v>0</v>
      </c>
      <c r="X111" s="51">
        <f>Ugovori_OPULJP[[#This Row],[Privatni doprinos korisnika - HRK]]/7.5345</f>
        <v>0</v>
      </c>
      <c r="Y111" s="52">
        <v>1788844.96</v>
      </c>
      <c r="Z111" s="53">
        <f>Ugovori_OPULJP[[#This Row],[UKUPNI PRIHVATLJIVI IZDACI
TOTAL ELIGIBLE EXPENDITURE
= Bespovratna sredstva ukupno + doprinos korisnika
= Ukupni prihvatljivi troškovi
= Ukupna ugovorena vrijednost projekta HRK]]/7.5345</f>
        <v>237420.5269095494</v>
      </c>
      <c r="AA111" s="44" t="s">
        <v>38</v>
      </c>
      <c r="AB111" s="44" t="s">
        <v>35</v>
      </c>
      <c r="AC111" s="43" t="s">
        <v>507</v>
      </c>
      <c r="AD111" s="43" t="s">
        <v>236</v>
      </c>
    </row>
    <row r="112" spans="1:30" ht="51" customHeight="1" x14ac:dyDescent="0.2">
      <c r="A112" s="41" t="s">
        <v>508</v>
      </c>
      <c r="B112" s="42" t="s">
        <v>31</v>
      </c>
      <c r="C112" s="43" t="s">
        <v>230</v>
      </c>
      <c r="D112" s="43" t="s">
        <v>231</v>
      </c>
      <c r="E112" s="44" t="s">
        <v>232</v>
      </c>
      <c r="F112" s="45" t="s">
        <v>509</v>
      </c>
      <c r="G112" s="45" t="s">
        <v>510</v>
      </c>
      <c r="H112" s="47">
        <v>43550</v>
      </c>
      <c r="I112" s="47">
        <v>44130</v>
      </c>
      <c r="J112" s="48" t="str">
        <f>IF(Ugovori_OPULJP[[#This Row],[DATUM ZAVRŠETKA OPERACIJE]]&gt;DATE(2024,3,31),"u provedbi","završen")</f>
        <v>završen</v>
      </c>
      <c r="K112" s="46" t="s">
        <v>109</v>
      </c>
      <c r="L112" s="46" t="s">
        <v>104</v>
      </c>
      <c r="M112" s="49">
        <v>0.85</v>
      </c>
      <c r="N112" s="49">
        <v>0.15</v>
      </c>
      <c r="O112" s="50">
        <f>Ugovori_OPULJP[[#This Row],[Bespovratna sredstva - Ukupno (EU+Nac) HRK
= Ukupna ugovorena vrijednost bespovratnih sredstava]]*Ugovori_OPULJP[[#This Row],[EU STOPA SUFINANCIRANJA %
EU CO-FINANCING RATE %]]</f>
        <v>844765.598</v>
      </c>
      <c r="P112" s="51">
        <f>Ugovori_OPULJP[[#This Row],[Bespovratna sredstva - EU dio - HRK]]/7.5345</f>
        <v>112119.66261862101</v>
      </c>
      <c r="Q112" s="50">
        <f>Ugovori_OPULJP[[#This Row],[Bespovratna sredstva - Ukupno (EU+Nac) HRK
= Ukupna ugovorena vrijednost bespovratnih sredstava]]*Ugovori_OPULJP[[#This Row],[STOPA NACIONALNOG SUFINANCIRANJA %]]</f>
        <v>149076.28200000001</v>
      </c>
      <c r="R112" s="51">
        <f>Ugovori_OPULJP[[#This Row],[Bespovratna sredstva - Nacionalni dio - HRK]]/7.5345</f>
        <v>19785.822815050768</v>
      </c>
      <c r="S112" s="50">
        <v>993841.88</v>
      </c>
      <c r="T112" s="51">
        <f>Ugovori_OPULJP[[#This Row],[Bespovratna sredstva - Ukupno (EU+Nac) HRK
= Ukupna ugovorena vrijednost bespovratnih sredstava]]/7.5345</f>
        <v>131905.48543367177</v>
      </c>
      <c r="U112" s="50">
        <v>0</v>
      </c>
      <c r="V112" s="51">
        <f>Ugovori_OPULJP[[#This Row],[Javni doprinos korisnika - HRK]]/7.5345</f>
        <v>0</v>
      </c>
      <c r="W112" s="50">
        <v>0</v>
      </c>
      <c r="X112" s="51">
        <f>Ugovori_OPULJP[[#This Row],[Privatni doprinos korisnika - HRK]]/7.5345</f>
        <v>0</v>
      </c>
      <c r="Y112" s="52">
        <v>993841.88</v>
      </c>
      <c r="Z112" s="53">
        <f>Ugovori_OPULJP[[#This Row],[UKUPNI PRIHVATLJIVI IZDACI
TOTAL ELIGIBLE EXPENDITURE
= Bespovratna sredstva ukupno + doprinos korisnika
= Ukupni prihvatljivi troškovi
= Ukupna ugovorena vrijednost projekta HRK]]/7.5345</f>
        <v>131905.48543367177</v>
      </c>
      <c r="AA112" s="44" t="s">
        <v>38</v>
      </c>
      <c r="AB112" s="44" t="s">
        <v>35</v>
      </c>
      <c r="AC112" s="43" t="s">
        <v>511</v>
      </c>
      <c r="AD112" s="43" t="s">
        <v>236</v>
      </c>
    </row>
    <row r="113" spans="1:30" ht="51" customHeight="1" x14ac:dyDescent="0.2">
      <c r="A113" s="41" t="s">
        <v>512</v>
      </c>
      <c r="B113" s="42" t="s">
        <v>31</v>
      </c>
      <c r="C113" s="43" t="s">
        <v>230</v>
      </c>
      <c r="D113" s="43" t="s">
        <v>231</v>
      </c>
      <c r="E113" s="44" t="s">
        <v>232</v>
      </c>
      <c r="F113" s="45" t="s">
        <v>513</v>
      </c>
      <c r="G113" s="45" t="s">
        <v>291</v>
      </c>
      <c r="H113" s="47">
        <v>43234</v>
      </c>
      <c r="I113" s="47">
        <v>44149</v>
      </c>
      <c r="J113" s="48" t="str">
        <f>IF(Ugovori_OPULJP[[#This Row],[DATUM ZAVRŠETKA OPERACIJE]]&gt;DATE(2024,3,31),"u provedbi","završen")</f>
        <v>završen</v>
      </c>
      <c r="K113" s="46" t="s">
        <v>84</v>
      </c>
      <c r="L113" s="46" t="s">
        <v>84</v>
      </c>
      <c r="M113" s="49">
        <v>0.85</v>
      </c>
      <c r="N113" s="49">
        <v>0.15</v>
      </c>
      <c r="O113" s="50">
        <f>Ugovori_OPULJP[[#This Row],[Bespovratna sredstva - Ukupno (EU+Nac) HRK
= Ukupna ugovorena vrijednost bespovratnih sredstava]]*Ugovori_OPULJP[[#This Row],[EU STOPA SUFINANCIRANJA %
EU CO-FINANCING RATE %]]</f>
        <v>1684290.8015000001</v>
      </c>
      <c r="P113" s="51">
        <f>Ugovori_OPULJP[[#This Row],[Bespovratna sredstva - EU dio - HRK]]/7.5345</f>
        <v>223543.80536200147</v>
      </c>
      <c r="Q113" s="50">
        <f>Ugovori_OPULJP[[#This Row],[Bespovratna sredstva - Ukupno (EU+Nac) HRK
= Ukupna ugovorena vrijednost bespovratnih sredstava]]*Ugovori_OPULJP[[#This Row],[STOPA NACIONALNOG SUFINANCIRANJA %]]</f>
        <v>297227.78850000002</v>
      </c>
      <c r="R113" s="51">
        <f>Ugovori_OPULJP[[#This Row],[Bespovratna sredstva - Nacionalni dio - HRK]]/7.5345</f>
        <v>39448.906828588493</v>
      </c>
      <c r="S113" s="50">
        <v>1981518.59</v>
      </c>
      <c r="T113" s="51">
        <f>Ugovori_OPULJP[[#This Row],[Bespovratna sredstva - Ukupno (EU+Nac) HRK
= Ukupna ugovorena vrijednost bespovratnih sredstava]]/7.5345</f>
        <v>262992.71219058993</v>
      </c>
      <c r="U113" s="50">
        <v>0</v>
      </c>
      <c r="V113" s="51">
        <f>Ugovori_OPULJP[[#This Row],[Javni doprinos korisnika - HRK]]/7.5345</f>
        <v>0</v>
      </c>
      <c r="W113" s="50">
        <v>0</v>
      </c>
      <c r="X113" s="51">
        <f>Ugovori_OPULJP[[#This Row],[Privatni doprinos korisnika - HRK]]/7.5345</f>
        <v>0</v>
      </c>
      <c r="Y113" s="52">
        <v>1981518.59</v>
      </c>
      <c r="Z113" s="53">
        <f>Ugovori_OPULJP[[#This Row],[UKUPNI PRIHVATLJIVI IZDACI
TOTAL ELIGIBLE EXPENDITURE
= Bespovratna sredstva ukupno + doprinos korisnika
= Ukupni prihvatljivi troškovi
= Ukupna ugovorena vrijednost projekta HRK]]/7.5345</f>
        <v>262992.71219058993</v>
      </c>
      <c r="AA113" s="44" t="s">
        <v>38</v>
      </c>
      <c r="AB113" s="44" t="s">
        <v>35</v>
      </c>
      <c r="AC113" s="43" t="s">
        <v>514</v>
      </c>
      <c r="AD113" s="43" t="s">
        <v>236</v>
      </c>
    </row>
    <row r="114" spans="1:30" ht="51" customHeight="1" x14ac:dyDescent="0.2">
      <c r="A114" s="41" t="s">
        <v>515</v>
      </c>
      <c r="B114" s="42" t="s">
        <v>31</v>
      </c>
      <c r="C114" s="43" t="s">
        <v>230</v>
      </c>
      <c r="D114" s="43" t="s">
        <v>231</v>
      </c>
      <c r="E114" s="44" t="s">
        <v>232</v>
      </c>
      <c r="F114" s="45" t="s">
        <v>516</v>
      </c>
      <c r="G114" s="45" t="s">
        <v>517</v>
      </c>
      <c r="H114" s="47">
        <v>43234</v>
      </c>
      <c r="I114" s="47">
        <v>44026</v>
      </c>
      <c r="J114" s="48" t="str">
        <f>IF(Ugovori_OPULJP[[#This Row],[DATUM ZAVRŠETKA OPERACIJE]]&gt;DATE(2024,3,31),"u provedbi","završen")</f>
        <v>završen</v>
      </c>
      <c r="K114" s="46" t="s">
        <v>425</v>
      </c>
      <c r="L114" s="46" t="s">
        <v>425</v>
      </c>
      <c r="M114" s="49">
        <v>0.85</v>
      </c>
      <c r="N114" s="49">
        <v>0.15</v>
      </c>
      <c r="O114" s="50">
        <f>Ugovori_OPULJP[[#This Row],[Bespovratna sredstva - Ukupno (EU+Nac) HRK
= Ukupna ugovorena vrijednost bespovratnih sredstava]]*Ugovori_OPULJP[[#This Row],[EU STOPA SUFINANCIRANJA %
EU CO-FINANCING RATE %]]</f>
        <v>1636958.6279999998</v>
      </c>
      <c r="P114" s="51">
        <f>Ugovori_OPULJP[[#This Row],[Bespovratna sredstva - EU dio - HRK]]/7.5345</f>
        <v>217261.74636671308</v>
      </c>
      <c r="Q114" s="50">
        <f>Ugovori_OPULJP[[#This Row],[Bespovratna sredstva - Ukupno (EU+Nac) HRK
= Ukupna ugovorena vrijednost bespovratnih sredstava]]*Ugovori_OPULJP[[#This Row],[STOPA NACIONALNOG SUFINANCIRANJA %]]</f>
        <v>288875.05199999997</v>
      </c>
      <c r="R114" s="51">
        <f>Ugovori_OPULJP[[#This Row],[Bespovratna sredstva - Nacionalni dio - HRK]]/7.5345</f>
        <v>38340.308182361136</v>
      </c>
      <c r="S114" s="50">
        <v>1925833.68</v>
      </c>
      <c r="T114" s="51">
        <f>Ugovori_OPULJP[[#This Row],[Bespovratna sredstva - Ukupno (EU+Nac) HRK
= Ukupna ugovorena vrijednost bespovratnih sredstava]]/7.5345</f>
        <v>255602.05454907424</v>
      </c>
      <c r="U114" s="50">
        <v>0</v>
      </c>
      <c r="V114" s="51">
        <f>Ugovori_OPULJP[[#This Row],[Javni doprinos korisnika - HRK]]/7.5345</f>
        <v>0</v>
      </c>
      <c r="W114" s="50">
        <v>0</v>
      </c>
      <c r="X114" s="51">
        <f>Ugovori_OPULJP[[#This Row],[Privatni doprinos korisnika - HRK]]/7.5345</f>
        <v>0</v>
      </c>
      <c r="Y114" s="52">
        <v>1925833.68</v>
      </c>
      <c r="Z114" s="53">
        <f>Ugovori_OPULJP[[#This Row],[UKUPNI PRIHVATLJIVI IZDACI
TOTAL ELIGIBLE EXPENDITURE
= Bespovratna sredstva ukupno + doprinos korisnika
= Ukupni prihvatljivi troškovi
= Ukupna ugovorena vrijednost projekta HRK]]/7.5345</f>
        <v>255602.05454907424</v>
      </c>
      <c r="AA114" s="44" t="s">
        <v>38</v>
      </c>
      <c r="AB114" s="44" t="s">
        <v>35</v>
      </c>
      <c r="AC114" s="43" t="s">
        <v>518</v>
      </c>
      <c r="AD114" s="43" t="s">
        <v>236</v>
      </c>
    </row>
    <row r="115" spans="1:30" ht="51" customHeight="1" x14ac:dyDescent="0.2">
      <c r="A115" s="41" t="s">
        <v>519</v>
      </c>
      <c r="B115" s="42" t="s">
        <v>31</v>
      </c>
      <c r="C115" s="43" t="s">
        <v>230</v>
      </c>
      <c r="D115" s="43" t="s">
        <v>231</v>
      </c>
      <c r="E115" s="44" t="s">
        <v>232</v>
      </c>
      <c r="F115" s="45" t="s">
        <v>520</v>
      </c>
      <c r="G115" s="45" t="s">
        <v>521</v>
      </c>
      <c r="H115" s="47">
        <v>43242</v>
      </c>
      <c r="I115" s="47">
        <v>43973</v>
      </c>
      <c r="J115" s="48" t="str">
        <f>IF(Ugovori_OPULJP[[#This Row],[DATUM ZAVRŠETKA OPERACIJE]]&gt;DATE(2024,3,31),"u provedbi","završen")</f>
        <v>završen</v>
      </c>
      <c r="K115" s="46" t="s">
        <v>94</v>
      </c>
      <c r="L115" s="46" t="s">
        <v>94</v>
      </c>
      <c r="M115" s="49">
        <v>0.85</v>
      </c>
      <c r="N115" s="49">
        <v>0.15</v>
      </c>
      <c r="O115" s="50">
        <f>Ugovori_OPULJP[[#This Row],[Bespovratna sredstva - Ukupno (EU+Nac) HRK
= Ukupna ugovorena vrijednost bespovratnih sredstava]]*Ugovori_OPULJP[[#This Row],[EU STOPA SUFINANCIRANJA %
EU CO-FINANCING RATE %]]</f>
        <v>1439580.281</v>
      </c>
      <c r="P115" s="51">
        <f>Ugovori_OPULJP[[#This Row],[Bespovratna sredstva - EU dio - HRK]]/7.5345</f>
        <v>191065.13783263651</v>
      </c>
      <c r="Q115" s="50">
        <f>Ugovori_OPULJP[[#This Row],[Bespovratna sredstva - Ukupno (EU+Nac) HRK
= Ukupna ugovorena vrijednost bespovratnih sredstava]]*Ugovori_OPULJP[[#This Row],[STOPA NACIONALNOG SUFINANCIRANJA %]]</f>
        <v>254043.579</v>
      </c>
      <c r="R115" s="51">
        <f>Ugovori_OPULJP[[#This Row],[Bespovratna sredstva - Nacionalni dio - HRK]]/7.5345</f>
        <v>33717.377264582916</v>
      </c>
      <c r="S115" s="50">
        <v>1693623.86</v>
      </c>
      <c r="T115" s="51">
        <f>Ugovori_OPULJP[[#This Row],[Bespovratna sredstva - Ukupno (EU+Nac) HRK
= Ukupna ugovorena vrijednost bespovratnih sredstava]]/7.5345</f>
        <v>224782.51509721947</v>
      </c>
      <c r="U115" s="50">
        <v>0</v>
      </c>
      <c r="V115" s="51">
        <f>Ugovori_OPULJP[[#This Row],[Javni doprinos korisnika - HRK]]/7.5345</f>
        <v>0</v>
      </c>
      <c r="W115" s="50">
        <v>0</v>
      </c>
      <c r="X115" s="51">
        <f>Ugovori_OPULJP[[#This Row],[Privatni doprinos korisnika - HRK]]/7.5345</f>
        <v>0</v>
      </c>
      <c r="Y115" s="52">
        <v>1693623.86</v>
      </c>
      <c r="Z115" s="53">
        <f>Ugovori_OPULJP[[#This Row],[UKUPNI PRIHVATLJIVI IZDACI
TOTAL ELIGIBLE EXPENDITURE
= Bespovratna sredstva ukupno + doprinos korisnika
= Ukupni prihvatljivi troškovi
= Ukupna ugovorena vrijednost projekta HRK]]/7.5345</f>
        <v>224782.51509721947</v>
      </c>
      <c r="AA115" s="44" t="s">
        <v>38</v>
      </c>
      <c r="AB115" s="44" t="s">
        <v>35</v>
      </c>
      <c r="AC115" s="43" t="s">
        <v>522</v>
      </c>
      <c r="AD115" s="43" t="s">
        <v>236</v>
      </c>
    </row>
    <row r="116" spans="1:30" ht="51" customHeight="1" x14ac:dyDescent="0.2">
      <c r="A116" s="41" t="s">
        <v>523</v>
      </c>
      <c r="B116" s="42" t="s">
        <v>31</v>
      </c>
      <c r="C116" s="43" t="s">
        <v>230</v>
      </c>
      <c r="D116" s="43" t="s">
        <v>231</v>
      </c>
      <c r="E116" s="44" t="s">
        <v>232</v>
      </c>
      <c r="F116" s="45" t="s">
        <v>524</v>
      </c>
      <c r="G116" s="45" t="s">
        <v>525</v>
      </c>
      <c r="H116" s="47">
        <v>43234</v>
      </c>
      <c r="I116" s="47">
        <v>43844</v>
      </c>
      <c r="J116" s="48" t="str">
        <f>IF(Ugovori_OPULJP[[#This Row],[DATUM ZAVRŠETKA OPERACIJE]]&gt;DATE(2024,3,31),"u provedbi","završen")</f>
        <v>završen</v>
      </c>
      <c r="K116" s="46" t="s">
        <v>200</v>
      </c>
      <c r="L116" s="46" t="s">
        <v>200</v>
      </c>
      <c r="M116" s="49">
        <v>0.85</v>
      </c>
      <c r="N116" s="49">
        <v>0.15</v>
      </c>
      <c r="O116" s="50">
        <f>Ugovori_OPULJP[[#This Row],[Bespovratna sredstva - Ukupno (EU+Nac) HRK
= Ukupna ugovorena vrijednost bespovratnih sredstava]]*Ugovori_OPULJP[[#This Row],[EU STOPA SUFINANCIRANJA %
EU CO-FINANCING RATE %]]</f>
        <v>845197.80599999998</v>
      </c>
      <c r="P116" s="51">
        <f>Ugovori_OPULJP[[#This Row],[Bespovratna sredstva - EU dio - HRK]]/7.5345</f>
        <v>112177.02647820026</v>
      </c>
      <c r="Q116" s="50">
        <f>Ugovori_OPULJP[[#This Row],[Bespovratna sredstva - Ukupno (EU+Nac) HRK
= Ukupna ugovorena vrijednost bespovratnih sredstava]]*Ugovori_OPULJP[[#This Row],[STOPA NACIONALNOG SUFINANCIRANJA %]]</f>
        <v>149152.554</v>
      </c>
      <c r="R116" s="51">
        <f>Ugovori_OPULJP[[#This Row],[Bespovratna sredstva - Nacionalni dio - HRK]]/7.5345</f>
        <v>19795.945849094165</v>
      </c>
      <c r="S116" s="50">
        <v>994350.36</v>
      </c>
      <c r="T116" s="51">
        <f>Ugovori_OPULJP[[#This Row],[Bespovratna sredstva - Ukupno (EU+Nac) HRK
= Ukupna ugovorena vrijednost bespovratnih sredstava]]/7.5345</f>
        <v>131972.97232729444</v>
      </c>
      <c r="U116" s="50">
        <v>0</v>
      </c>
      <c r="V116" s="51">
        <f>Ugovori_OPULJP[[#This Row],[Javni doprinos korisnika - HRK]]/7.5345</f>
        <v>0</v>
      </c>
      <c r="W116" s="50">
        <v>0</v>
      </c>
      <c r="X116" s="51">
        <f>Ugovori_OPULJP[[#This Row],[Privatni doprinos korisnika - HRK]]/7.5345</f>
        <v>0</v>
      </c>
      <c r="Y116" s="52">
        <v>994350.36</v>
      </c>
      <c r="Z116" s="53">
        <f>Ugovori_OPULJP[[#This Row],[UKUPNI PRIHVATLJIVI IZDACI
TOTAL ELIGIBLE EXPENDITURE
= Bespovratna sredstva ukupno + doprinos korisnika
= Ukupni prihvatljivi troškovi
= Ukupna ugovorena vrijednost projekta HRK]]/7.5345</f>
        <v>131972.97232729444</v>
      </c>
      <c r="AA116" s="44" t="s">
        <v>38</v>
      </c>
      <c r="AB116" s="44" t="s">
        <v>35</v>
      </c>
      <c r="AC116" s="43" t="s">
        <v>526</v>
      </c>
      <c r="AD116" s="43" t="s">
        <v>236</v>
      </c>
    </row>
    <row r="117" spans="1:30" ht="51" customHeight="1" x14ac:dyDescent="0.2">
      <c r="A117" s="41" t="s">
        <v>527</v>
      </c>
      <c r="B117" s="42" t="s">
        <v>31</v>
      </c>
      <c r="C117" s="43" t="s">
        <v>230</v>
      </c>
      <c r="D117" s="43" t="s">
        <v>231</v>
      </c>
      <c r="E117" s="44" t="s">
        <v>232</v>
      </c>
      <c r="F117" s="45" t="s">
        <v>528</v>
      </c>
      <c r="G117" s="45" t="s">
        <v>529</v>
      </c>
      <c r="H117" s="47">
        <v>43567</v>
      </c>
      <c r="I117" s="47">
        <v>44024</v>
      </c>
      <c r="J117" s="48" t="str">
        <f>IF(Ugovori_OPULJP[[#This Row],[DATUM ZAVRŠETKA OPERACIJE]]&gt;DATE(2024,3,31),"u provedbi","završen")</f>
        <v>završen</v>
      </c>
      <c r="K117" s="46" t="s">
        <v>249</v>
      </c>
      <c r="L117" s="46" t="s">
        <v>37</v>
      </c>
      <c r="M117" s="49">
        <v>0.85</v>
      </c>
      <c r="N117" s="49">
        <v>0.15</v>
      </c>
      <c r="O117" s="50">
        <f>Ugovori_OPULJP[[#This Row],[Bespovratna sredstva - Ukupno (EU+Nac) HRK
= Ukupna ugovorena vrijednost bespovratnih sredstava]]*Ugovori_OPULJP[[#This Row],[EU STOPA SUFINANCIRANJA %
EU CO-FINANCING RATE %]]</f>
        <v>573373.79</v>
      </c>
      <c r="P117" s="51">
        <f>Ugovori_OPULJP[[#This Row],[Bespovratna sredstva - EU dio - HRK]]/7.5345</f>
        <v>76099.779680138032</v>
      </c>
      <c r="Q117" s="50">
        <f>Ugovori_OPULJP[[#This Row],[Bespovratna sredstva - Ukupno (EU+Nac) HRK
= Ukupna ugovorena vrijednost bespovratnih sredstava]]*Ugovori_OPULJP[[#This Row],[STOPA NACIONALNOG SUFINANCIRANJA %]]</f>
        <v>101183.61</v>
      </c>
      <c r="R117" s="51">
        <f>Ugovori_OPULJP[[#This Row],[Bespovratna sredstva - Nacionalni dio - HRK]]/7.5345</f>
        <v>13429.372884730241</v>
      </c>
      <c r="S117" s="50">
        <v>674557.4</v>
      </c>
      <c r="T117" s="51">
        <f>Ugovori_OPULJP[[#This Row],[Bespovratna sredstva - Ukupno (EU+Nac) HRK
= Ukupna ugovorena vrijednost bespovratnih sredstava]]/7.5345</f>
        <v>89529.152564868273</v>
      </c>
      <c r="U117" s="50">
        <v>0</v>
      </c>
      <c r="V117" s="51">
        <f>Ugovori_OPULJP[[#This Row],[Javni doprinos korisnika - HRK]]/7.5345</f>
        <v>0</v>
      </c>
      <c r="W117" s="50">
        <v>0</v>
      </c>
      <c r="X117" s="51">
        <f>Ugovori_OPULJP[[#This Row],[Privatni doprinos korisnika - HRK]]/7.5345</f>
        <v>0</v>
      </c>
      <c r="Y117" s="52">
        <v>674557.4</v>
      </c>
      <c r="Z117" s="53">
        <f>Ugovori_OPULJP[[#This Row],[UKUPNI PRIHVATLJIVI IZDACI
TOTAL ELIGIBLE EXPENDITURE
= Bespovratna sredstva ukupno + doprinos korisnika
= Ukupni prihvatljivi troškovi
= Ukupna ugovorena vrijednost projekta HRK]]/7.5345</f>
        <v>89529.152564868273</v>
      </c>
      <c r="AA117" s="44" t="s">
        <v>38</v>
      </c>
      <c r="AB117" s="44" t="s">
        <v>35</v>
      </c>
      <c r="AC117" s="43" t="s">
        <v>530</v>
      </c>
      <c r="AD117" s="43" t="s">
        <v>236</v>
      </c>
    </row>
    <row r="118" spans="1:30" ht="51" customHeight="1" x14ac:dyDescent="0.2">
      <c r="A118" s="41" t="s">
        <v>531</v>
      </c>
      <c r="B118" s="42" t="s">
        <v>31</v>
      </c>
      <c r="C118" s="43" t="s">
        <v>230</v>
      </c>
      <c r="D118" s="43" t="s">
        <v>231</v>
      </c>
      <c r="E118" s="44" t="s">
        <v>232</v>
      </c>
      <c r="F118" s="45" t="s">
        <v>532</v>
      </c>
      <c r="G118" s="45" t="s">
        <v>533</v>
      </c>
      <c r="H118" s="47">
        <v>43550</v>
      </c>
      <c r="I118" s="47">
        <v>43916</v>
      </c>
      <c r="J118" s="48" t="str">
        <f>IF(Ugovori_OPULJP[[#This Row],[DATUM ZAVRŠETKA OPERACIJE]]&gt;DATE(2024,3,31),"u provedbi","završen")</f>
        <v>završen</v>
      </c>
      <c r="K118" s="46" t="s">
        <v>534</v>
      </c>
      <c r="L118" s="46" t="s">
        <v>173</v>
      </c>
      <c r="M118" s="49">
        <v>0.85</v>
      </c>
      <c r="N118" s="49">
        <v>0.15</v>
      </c>
      <c r="O118" s="50">
        <f>Ugovori_OPULJP[[#This Row],[Bespovratna sredstva - Ukupno (EU+Nac) HRK
= Ukupna ugovorena vrijednost bespovratnih sredstava]]*Ugovori_OPULJP[[#This Row],[EU STOPA SUFINANCIRANJA %
EU CO-FINANCING RATE %]]</f>
        <v>840368.62449999992</v>
      </c>
      <c r="P118" s="51">
        <f>Ugovori_OPULJP[[#This Row],[Bespovratna sredstva - EU dio - HRK]]/7.5345</f>
        <v>111536.0839471763</v>
      </c>
      <c r="Q118" s="50">
        <f>Ugovori_OPULJP[[#This Row],[Bespovratna sredstva - Ukupno (EU+Nac) HRK
= Ukupna ugovorena vrijednost bespovratnih sredstava]]*Ugovori_OPULJP[[#This Row],[STOPA NACIONALNOG SUFINANCIRANJA %]]</f>
        <v>148300.3455</v>
      </c>
      <c r="R118" s="51">
        <f>Ugovori_OPULJP[[#This Row],[Bespovratna sredstva - Nacionalni dio - HRK]]/7.5345</f>
        <v>19682.838343619351</v>
      </c>
      <c r="S118" s="50">
        <v>988668.97</v>
      </c>
      <c r="T118" s="51">
        <f>Ugovori_OPULJP[[#This Row],[Bespovratna sredstva - Ukupno (EU+Nac) HRK
= Ukupna ugovorena vrijednost bespovratnih sredstava]]/7.5345</f>
        <v>131218.92229079566</v>
      </c>
      <c r="U118" s="50">
        <v>0</v>
      </c>
      <c r="V118" s="51">
        <f>Ugovori_OPULJP[[#This Row],[Javni doprinos korisnika - HRK]]/7.5345</f>
        <v>0</v>
      </c>
      <c r="W118" s="50">
        <v>0</v>
      </c>
      <c r="X118" s="51">
        <f>Ugovori_OPULJP[[#This Row],[Privatni doprinos korisnika - HRK]]/7.5345</f>
        <v>0</v>
      </c>
      <c r="Y118" s="52">
        <v>988668.97</v>
      </c>
      <c r="Z118" s="53">
        <f>Ugovori_OPULJP[[#This Row],[UKUPNI PRIHVATLJIVI IZDACI
TOTAL ELIGIBLE EXPENDITURE
= Bespovratna sredstva ukupno + doprinos korisnika
= Ukupni prihvatljivi troškovi
= Ukupna ugovorena vrijednost projekta HRK]]/7.5345</f>
        <v>131218.92229079566</v>
      </c>
      <c r="AA118" s="44" t="s">
        <v>38</v>
      </c>
      <c r="AB118" s="44" t="s">
        <v>35</v>
      </c>
      <c r="AC118" s="43" t="s">
        <v>535</v>
      </c>
      <c r="AD118" s="43" t="s">
        <v>236</v>
      </c>
    </row>
    <row r="119" spans="1:30" ht="51" customHeight="1" x14ac:dyDescent="0.2">
      <c r="A119" s="41" t="s">
        <v>536</v>
      </c>
      <c r="B119" s="42" t="s">
        <v>31</v>
      </c>
      <c r="C119" s="43" t="s">
        <v>230</v>
      </c>
      <c r="D119" s="43" t="s">
        <v>231</v>
      </c>
      <c r="E119" s="44" t="s">
        <v>232</v>
      </c>
      <c r="F119" s="45" t="s">
        <v>537</v>
      </c>
      <c r="G119" s="45" t="s">
        <v>538</v>
      </c>
      <c r="H119" s="47">
        <v>43234</v>
      </c>
      <c r="I119" s="47">
        <v>44057</v>
      </c>
      <c r="J119" s="48" t="str">
        <f>IF(Ugovori_OPULJP[[#This Row],[DATUM ZAVRŠETKA OPERACIJE]]&gt;DATE(2024,3,31),"u provedbi","završen")</f>
        <v>završen</v>
      </c>
      <c r="K119" s="46" t="s">
        <v>249</v>
      </c>
      <c r="L119" s="46" t="s">
        <v>249</v>
      </c>
      <c r="M119" s="49">
        <v>0.85</v>
      </c>
      <c r="N119" s="49">
        <v>0.15</v>
      </c>
      <c r="O119" s="50">
        <f>Ugovori_OPULJP[[#This Row],[Bespovratna sredstva - Ukupno (EU+Nac) HRK
= Ukupna ugovorena vrijednost bespovratnih sredstava]]*Ugovori_OPULJP[[#This Row],[EU STOPA SUFINANCIRANJA %
EU CO-FINANCING RATE %]]</f>
        <v>1689865.875</v>
      </c>
      <c r="P119" s="51">
        <f>Ugovori_OPULJP[[#This Row],[Bespovratna sredstva - EU dio - HRK]]/7.5345</f>
        <v>224283.7447740394</v>
      </c>
      <c r="Q119" s="50">
        <f>Ugovori_OPULJP[[#This Row],[Bespovratna sredstva - Ukupno (EU+Nac) HRK
= Ukupna ugovorena vrijednost bespovratnih sredstava]]*Ugovori_OPULJP[[#This Row],[STOPA NACIONALNOG SUFINANCIRANJA %]]</f>
        <v>298211.625</v>
      </c>
      <c r="R119" s="51">
        <f>Ugovori_OPULJP[[#This Row],[Bespovratna sredstva - Nacionalni dio - HRK]]/7.5345</f>
        <v>39579.48437188931</v>
      </c>
      <c r="S119" s="50">
        <v>1988077.5</v>
      </c>
      <c r="T119" s="51">
        <f>Ugovori_OPULJP[[#This Row],[Bespovratna sredstva - Ukupno (EU+Nac) HRK
= Ukupna ugovorena vrijednost bespovratnih sredstava]]/7.5345</f>
        <v>263863.22914592869</v>
      </c>
      <c r="U119" s="50">
        <v>0</v>
      </c>
      <c r="V119" s="51">
        <f>Ugovori_OPULJP[[#This Row],[Javni doprinos korisnika - HRK]]/7.5345</f>
        <v>0</v>
      </c>
      <c r="W119" s="50">
        <v>0</v>
      </c>
      <c r="X119" s="51">
        <f>Ugovori_OPULJP[[#This Row],[Privatni doprinos korisnika - HRK]]/7.5345</f>
        <v>0</v>
      </c>
      <c r="Y119" s="52">
        <v>1988077.5</v>
      </c>
      <c r="Z119" s="53">
        <f>Ugovori_OPULJP[[#This Row],[UKUPNI PRIHVATLJIVI IZDACI
TOTAL ELIGIBLE EXPENDITURE
= Bespovratna sredstva ukupno + doprinos korisnika
= Ukupni prihvatljivi troškovi
= Ukupna ugovorena vrijednost projekta HRK]]/7.5345</f>
        <v>263863.22914592869</v>
      </c>
      <c r="AA119" s="44" t="s">
        <v>38</v>
      </c>
      <c r="AB119" s="44" t="s">
        <v>35</v>
      </c>
      <c r="AC119" s="43" t="s">
        <v>539</v>
      </c>
      <c r="AD119" s="43" t="s">
        <v>236</v>
      </c>
    </row>
    <row r="120" spans="1:30" ht="51" customHeight="1" x14ac:dyDescent="0.2">
      <c r="A120" s="41" t="s">
        <v>540</v>
      </c>
      <c r="B120" s="42" t="s">
        <v>31</v>
      </c>
      <c r="C120" s="43" t="s">
        <v>230</v>
      </c>
      <c r="D120" s="43" t="s">
        <v>231</v>
      </c>
      <c r="E120" s="44" t="s">
        <v>232</v>
      </c>
      <c r="F120" s="45" t="s">
        <v>541</v>
      </c>
      <c r="G120" s="45" t="s">
        <v>542</v>
      </c>
      <c r="H120" s="47">
        <v>43550</v>
      </c>
      <c r="I120" s="47">
        <v>44100</v>
      </c>
      <c r="J120" s="48" t="str">
        <f>IF(Ugovori_OPULJP[[#This Row],[DATUM ZAVRŠETKA OPERACIJE]]&gt;DATE(2024,3,31),"u provedbi","završen")</f>
        <v>završen</v>
      </c>
      <c r="K120" s="46" t="s">
        <v>543</v>
      </c>
      <c r="L120" s="46" t="s">
        <v>211</v>
      </c>
      <c r="M120" s="49">
        <v>0.85</v>
      </c>
      <c r="N120" s="49">
        <v>0.15</v>
      </c>
      <c r="O120" s="50">
        <f>Ugovori_OPULJP[[#This Row],[Bespovratna sredstva - Ukupno (EU+Nac) HRK
= Ukupna ugovorena vrijednost bespovratnih sredstava]]*Ugovori_OPULJP[[#This Row],[EU STOPA SUFINANCIRANJA %
EU CO-FINANCING RATE %]]</f>
        <v>793939.69499999995</v>
      </c>
      <c r="P120" s="51">
        <f>Ugovori_OPULJP[[#This Row],[Bespovratna sredstva - EU dio - HRK]]/7.5345</f>
        <v>105373.90603225163</v>
      </c>
      <c r="Q120" s="50">
        <f>Ugovori_OPULJP[[#This Row],[Bespovratna sredstva - Ukupno (EU+Nac) HRK
= Ukupna ugovorena vrijednost bespovratnih sredstava]]*Ugovori_OPULJP[[#This Row],[STOPA NACIONALNOG SUFINANCIRANJA %]]</f>
        <v>140107.00499999998</v>
      </c>
      <c r="R120" s="51">
        <f>Ugovori_OPULJP[[#This Row],[Bespovratna sredstva - Nacionalni dio - HRK]]/7.5345</f>
        <v>18595.39518216205</v>
      </c>
      <c r="S120" s="50">
        <v>934046.7</v>
      </c>
      <c r="T120" s="51">
        <f>Ugovori_OPULJP[[#This Row],[Bespovratna sredstva - Ukupno (EU+Nac) HRK
= Ukupna ugovorena vrijednost bespovratnih sredstava]]/7.5345</f>
        <v>123969.30121441369</v>
      </c>
      <c r="U120" s="50">
        <v>0</v>
      </c>
      <c r="V120" s="51">
        <f>Ugovori_OPULJP[[#This Row],[Javni doprinos korisnika - HRK]]/7.5345</f>
        <v>0</v>
      </c>
      <c r="W120" s="50">
        <v>0</v>
      </c>
      <c r="X120" s="51">
        <f>Ugovori_OPULJP[[#This Row],[Privatni doprinos korisnika - HRK]]/7.5345</f>
        <v>0</v>
      </c>
      <c r="Y120" s="52">
        <v>934046.7</v>
      </c>
      <c r="Z120" s="53">
        <f>Ugovori_OPULJP[[#This Row],[UKUPNI PRIHVATLJIVI IZDACI
TOTAL ELIGIBLE EXPENDITURE
= Bespovratna sredstva ukupno + doprinos korisnika
= Ukupni prihvatljivi troškovi
= Ukupna ugovorena vrijednost projekta HRK]]/7.5345</f>
        <v>123969.30121441369</v>
      </c>
      <c r="AA120" s="44" t="s">
        <v>38</v>
      </c>
      <c r="AB120" s="44" t="s">
        <v>35</v>
      </c>
      <c r="AC120" s="43" t="s">
        <v>544</v>
      </c>
      <c r="AD120" s="43" t="s">
        <v>236</v>
      </c>
    </row>
    <row r="121" spans="1:30" ht="51" customHeight="1" x14ac:dyDescent="0.2">
      <c r="A121" s="41" t="s">
        <v>545</v>
      </c>
      <c r="B121" s="42" t="s">
        <v>31</v>
      </c>
      <c r="C121" s="43" t="s">
        <v>230</v>
      </c>
      <c r="D121" s="43" t="s">
        <v>231</v>
      </c>
      <c r="E121" s="44" t="s">
        <v>232</v>
      </c>
      <c r="F121" s="45" t="s">
        <v>546</v>
      </c>
      <c r="G121" s="45" t="s">
        <v>547</v>
      </c>
      <c r="H121" s="47">
        <v>43234</v>
      </c>
      <c r="I121" s="47">
        <v>43783</v>
      </c>
      <c r="J121" s="48" t="str">
        <f>IF(Ugovori_OPULJP[[#This Row],[DATUM ZAVRŠETKA OPERACIJE]]&gt;DATE(2024,3,31),"u provedbi","završen")</f>
        <v>završen</v>
      </c>
      <c r="K121" s="46" t="s">
        <v>543</v>
      </c>
      <c r="L121" s="46" t="s">
        <v>271</v>
      </c>
      <c r="M121" s="49">
        <v>0.85</v>
      </c>
      <c r="N121" s="49">
        <v>0.15</v>
      </c>
      <c r="O121" s="50">
        <f>Ugovori_OPULJP[[#This Row],[Bespovratna sredstva - Ukupno (EU+Nac) HRK
= Ukupna ugovorena vrijednost bespovratnih sredstava]]*Ugovori_OPULJP[[#This Row],[EU STOPA SUFINANCIRANJA %
EU CO-FINANCING RATE %]]</f>
        <v>788765.56649999996</v>
      </c>
      <c r="P121" s="51">
        <f>Ugovori_OPULJP[[#This Row],[Bespovratna sredstva - EU dio - HRK]]/7.5345</f>
        <v>104687.18116663347</v>
      </c>
      <c r="Q121" s="50">
        <f>Ugovori_OPULJP[[#This Row],[Bespovratna sredstva - Ukupno (EU+Nac) HRK
= Ukupna ugovorena vrijednost bespovratnih sredstava]]*Ugovori_OPULJP[[#This Row],[STOPA NACIONALNOG SUFINANCIRANJA %]]</f>
        <v>139193.9235</v>
      </c>
      <c r="R121" s="51">
        <f>Ugovori_OPULJP[[#This Row],[Bespovratna sredstva - Nacionalni dio - HRK]]/7.5345</f>
        <v>18474.208441170616</v>
      </c>
      <c r="S121" s="50">
        <v>927959.49</v>
      </c>
      <c r="T121" s="51">
        <f>Ugovori_OPULJP[[#This Row],[Bespovratna sredstva - Ukupno (EU+Nac) HRK
= Ukupna ugovorena vrijednost bespovratnih sredstava]]/7.5345</f>
        <v>123161.3896078041</v>
      </c>
      <c r="U121" s="50">
        <v>0</v>
      </c>
      <c r="V121" s="51">
        <f>Ugovori_OPULJP[[#This Row],[Javni doprinos korisnika - HRK]]/7.5345</f>
        <v>0</v>
      </c>
      <c r="W121" s="50">
        <v>0</v>
      </c>
      <c r="X121" s="51">
        <f>Ugovori_OPULJP[[#This Row],[Privatni doprinos korisnika - HRK]]/7.5345</f>
        <v>0</v>
      </c>
      <c r="Y121" s="52">
        <v>927959.49</v>
      </c>
      <c r="Z121" s="53">
        <f>Ugovori_OPULJP[[#This Row],[UKUPNI PRIHVATLJIVI IZDACI
TOTAL ELIGIBLE EXPENDITURE
= Bespovratna sredstva ukupno + doprinos korisnika
= Ukupni prihvatljivi troškovi
= Ukupna ugovorena vrijednost projekta HRK]]/7.5345</f>
        <v>123161.3896078041</v>
      </c>
      <c r="AA121" s="44" t="s">
        <v>38</v>
      </c>
      <c r="AB121" s="44" t="s">
        <v>35</v>
      </c>
      <c r="AC121" s="43" t="s">
        <v>548</v>
      </c>
      <c r="AD121" s="43" t="s">
        <v>236</v>
      </c>
    </row>
    <row r="122" spans="1:30" ht="51" customHeight="1" x14ac:dyDescent="0.2">
      <c r="A122" s="41" t="s">
        <v>549</v>
      </c>
      <c r="B122" s="42" t="s">
        <v>31</v>
      </c>
      <c r="C122" s="43" t="s">
        <v>230</v>
      </c>
      <c r="D122" s="43" t="s">
        <v>231</v>
      </c>
      <c r="E122" s="44" t="s">
        <v>232</v>
      </c>
      <c r="F122" s="45" t="s">
        <v>550</v>
      </c>
      <c r="G122" s="45" t="s">
        <v>551</v>
      </c>
      <c r="H122" s="47">
        <v>43550</v>
      </c>
      <c r="I122" s="47">
        <v>44191</v>
      </c>
      <c r="J122" s="48" t="str">
        <f>IF(Ugovori_OPULJP[[#This Row],[DATUM ZAVRŠETKA OPERACIJE]]&gt;DATE(2024,3,31),"u provedbi","završen")</f>
        <v>završen</v>
      </c>
      <c r="K122" s="46" t="s">
        <v>154</v>
      </c>
      <c r="L122" s="46" t="s">
        <v>37</v>
      </c>
      <c r="M122" s="49">
        <v>0.85</v>
      </c>
      <c r="N122" s="49">
        <v>0.15</v>
      </c>
      <c r="O122" s="50">
        <f>Ugovori_OPULJP[[#This Row],[Bespovratna sredstva - Ukupno (EU+Nac) HRK
= Ukupna ugovorena vrijednost bespovratnih sredstava]]*Ugovori_OPULJP[[#This Row],[EU STOPA SUFINANCIRANJA %
EU CO-FINANCING RATE %]]</f>
        <v>842565.75549999997</v>
      </c>
      <c r="P122" s="51">
        <f>Ugovori_OPULJP[[#This Row],[Bespovratna sredstva - EU dio - HRK]]/7.5345</f>
        <v>111827.69334395115</v>
      </c>
      <c r="Q122" s="50">
        <f>Ugovori_OPULJP[[#This Row],[Bespovratna sredstva - Ukupno (EU+Nac) HRK
= Ukupna ugovorena vrijednost bespovratnih sredstava]]*Ugovori_OPULJP[[#This Row],[STOPA NACIONALNOG SUFINANCIRANJA %]]</f>
        <v>148688.07449999999</v>
      </c>
      <c r="R122" s="51">
        <f>Ugovori_OPULJP[[#This Row],[Bespovratna sredstva - Nacionalni dio - HRK]]/7.5345</f>
        <v>19734.298825403144</v>
      </c>
      <c r="S122" s="50">
        <v>991253.83</v>
      </c>
      <c r="T122" s="51">
        <f>Ugovori_OPULJP[[#This Row],[Bespovratna sredstva - Ukupno (EU+Nac) HRK
= Ukupna ugovorena vrijednost bespovratnih sredstava]]/7.5345</f>
        <v>131561.99216935429</v>
      </c>
      <c r="U122" s="50">
        <v>0</v>
      </c>
      <c r="V122" s="51">
        <f>Ugovori_OPULJP[[#This Row],[Javni doprinos korisnika - HRK]]/7.5345</f>
        <v>0</v>
      </c>
      <c r="W122" s="50">
        <v>0</v>
      </c>
      <c r="X122" s="51">
        <f>Ugovori_OPULJP[[#This Row],[Privatni doprinos korisnika - HRK]]/7.5345</f>
        <v>0</v>
      </c>
      <c r="Y122" s="52">
        <v>991253.83</v>
      </c>
      <c r="Z122" s="53">
        <f>Ugovori_OPULJP[[#This Row],[UKUPNI PRIHVATLJIVI IZDACI
TOTAL ELIGIBLE EXPENDITURE
= Bespovratna sredstva ukupno + doprinos korisnika
= Ukupni prihvatljivi troškovi
= Ukupna ugovorena vrijednost projekta HRK]]/7.5345</f>
        <v>131561.99216935429</v>
      </c>
      <c r="AA122" s="44" t="s">
        <v>38</v>
      </c>
      <c r="AB122" s="44" t="s">
        <v>35</v>
      </c>
      <c r="AC122" s="43" t="s">
        <v>552</v>
      </c>
      <c r="AD122" s="43" t="s">
        <v>236</v>
      </c>
    </row>
    <row r="123" spans="1:30" ht="51" customHeight="1" x14ac:dyDescent="0.2">
      <c r="A123" s="41" t="s">
        <v>553</v>
      </c>
      <c r="B123" s="42" t="s">
        <v>31</v>
      </c>
      <c r="C123" s="43" t="s">
        <v>230</v>
      </c>
      <c r="D123" s="43" t="s">
        <v>231</v>
      </c>
      <c r="E123" s="44" t="s">
        <v>232</v>
      </c>
      <c r="F123" s="45" t="s">
        <v>554</v>
      </c>
      <c r="G123" s="45" t="s">
        <v>555</v>
      </c>
      <c r="H123" s="47">
        <v>43550</v>
      </c>
      <c r="I123" s="47">
        <v>43916</v>
      </c>
      <c r="J123" s="48" t="str">
        <f>IF(Ugovori_OPULJP[[#This Row],[DATUM ZAVRŠETKA OPERACIJE]]&gt;DATE(2024,3,31),"u provedbi","završen")</f>
        <v>završen</v>
      </c>
      <c r="K123" s="46" t="s">
        <v>37</v>
      </c>
      <c r="L123" s="46" t="s">
        <v>37</v>
      </c>
      <c r="M123" s="49">
        <v>0.85</v>
      </c>
      <c r="N123" s="49">
        <v>0.15</v>
      </c>
      <c r="O123" s="50">
        <f>Ugovori_OPULJP[[#This Row],[Bespovratna sredstva - Ukupno (EU+Nac) HRK
= Ukupna ugovorena vrijednost bespovratnih sredstava]]*Ugovori_OPULJP[[#This Row],[EU STOPA SUFINANCIRANJA %
EU CO-FINANCING RATE %]]</f>
        <v>451665.68150000001</v>
      </c>
      <c r="P123" s="51">
        <f>Ugovori_OPULJP[[#This Row],[Bespovratna sredstva - EU dio - HRK]]/7.5345</f>
        <v>59946.337713186011</v>
      </c>
      <c r="Q123" s="50">
        <f>Ugovori_OPULJP[[#This Row],[Bespovratna sredstva - Ukupno (EU+Nac) HRK
= Ukupna ugovorena vrijednost bespovratnih sredstava]]*Ugovori_OPULJP[[#This Row],[STOPA NACIONALNOG SUFINANCIRANJA %]]</f>
        <v>79705.708499999993</v>
      </c>
      <c r="R123" s="51">
        <f>Ugovori_OPULJP[[#This Row],[Bespovratna sredstva - Nacionalni dio - HRK]]/7.5345</f>
        <v>10578.76547879753</v>
      </c>
      <c r="S123" s="50">
        <v>531371.39</v>
      </c>
      <c r="T123" s="51">
        <f>Ugovori_OPULJP[[#This Row],[Bespovratna sredstva - Ukupno (EU+Nac) HRK
= Ukupna ugovorena vrijednost bespovratnih sredstava]]/7.5345</f>
        <v>70525.103191983537</v>
      </c>
      <c r="U123" s="50">
        <v>0</v>
      </c>
      <c r="V123" s="51">
        <f>Ugovori_OPULJP[[#This Row],[Javni doprinos korisnika - HRK]]/7.5345</f>
        <v>0</v>
      </c>
      <c r="W123" s="50">
        <v>0</v>
      </c>
      <c r="X123" s="51">
        <f>Ugovori_OPULJP[[#This Row],[Privatni doprinos korisnika - HRK]]/7.5345</f>
        <v>0</v>
      </c>
      <c r="Y123" s="52">
        <v>531371.39</v>
      </c>
      <c r="Z123" s="53">
        <f>Ugovori_OPULJP[[#This Row],[UKUPNI PRIHVATLJIVI IZDACI
TOTAL ELIGIBLE EXPENDITURE
= Bespovratna sredstva ukupno + doprinos korisnika
= Ukupni prihvatljivi troškovi
= Ukupna ugovorena vrijednost projekta HRK]]/7.5345</f>
        <v>70525.103191983537</v>
      </c>
      <c r="AA123" s="44" t="s">
        <v>38</v>
      </c>
      <c r="AB123" s="44" t="s">
        <v>35</v>
      </c>
      <c r="AC123" s="43" t="s">
        <v>556</v>
      </c>
      <c r="AD123" s="43" t="s">
        <v>236</v>
      </c>
    </row>
    <row r="124" spans="1:30" ht="51" customHeight="1" x14ac:dyDescent="0.2">
      <c r="A124" s="41" t="s">
        <v>557</v>
      </c>
      <c r="B124" s="42" t="s">
        <v>31</v>
      </c>
      <c r="C124" s="43" t="s">
        <v>230</v>
      </c>
      <c r="D124" s="43" t="s">
        <v>231</v>
      </c>
      <c r="E124" s="44" t="s">
        <v>232</v>
      </c>
      <c r="F124" s="45" t="s">
        <v>558</v>
      </c>
      <c r="G124" s="45" t="s">
        <v>559</v>
      </c>
      <c r="H124" s="47">
        <v>43550</v>
      </c>
      <c r="I124" s="47">
        <v>44465</v>
      </c>
      <c r="J124" s="48" t="str">
        <f>IF(Ugovori_OPULJP[[#This Row],[DATUM ZAVRŠETKA OPERACIJE]]&gt;DATE(2024,3,31),"u provedbi","završen")</f>
        <v>završen</v>
      </c>
      <c r="K124" s="46" t="s">
        <v>249</v>
      </c>
      <c r="L124" s="46" t="s">
        <v>249</v>
      </c>
      <c r="M124" s="49">
        <v>0.85</v>
      </c>
      <c r="N124" s="49">
        <v>0.15</v>
      </c>
      <c r="O124" s="50">
        <f>Ugovori_OPULJP[[#This Row],[Bespovratna sredstva - Ukupno (EU+Nac) HRK
= Ukupna ugovorena vrijednost bespovratnih sredstava]]*Ugovori_OPULJP[[#This Row],[EU STOPA SUFINANCIRANJA %
EU CO-FINANCING RATE %]]</f>
        <v>849964.46149999998</v>
      </c>
      <c r="P124" s="51">
        <f>Ugovori_OPULJP[[#This Row],[Bespovratna sredstva - EU dio - HRK]]/7.5345</f>
        <v>112809.67038290529</v>
      </c>
      <c r="Q124" s="50">
        <f>Ugovori_OPULJP[[#This Row],[Bespovratna sredstva - Ukupno (EU+Nac) HRK
= Ukupna ugovorena vrijednost bespovratnih sredstava]]*Ugovori_OPULJP[[#This Row],[STOPA NACIONALNOG SUFINANCIRANJA %]]</f>
        <v>149993.7285</v>
      </c>
      <c r="R124" s="51">
        <f>Ugovori_OPULJP[[#This Row],[Bespovratna sredstva - Nacionalni dio - HRK]]/7.5345</f>
        <v>19907.588891100935</v>
      </c>
      <c r="S124" s="50">
        <v>999958.19</v>
      </c>
      <c r="T124" s="51">
        <f>Ugovori_OPULJP[[#This Row],[Bespovratna sredstva - Ukupno (EU+Nac) HRK
= Ukupna ugovorena vrijednost bespovratnih sredstava]]/7.5345</f>
        <v>132717.25927400621</v>
      </c>
      <c r="U124" s="50">
        <v>0</v>
      </c>
      <c r="V124" s="51">
        <f>Ugovori_OPULJP[[#This Row],[Javni doprinos korisnika - HRK]]/7.5345</f>
        <v>0</v>
      </c>
      <c r="W124" s="50">
        <v>0</v>
      </c>
      <c r="X124" s="51">
        <f>Ugovori_OPULJP[[#This Row],[Privatni doprinos korisnika - HRK]]/7.5345</f>
        <v>0</v>
      </c>
      <c r="Y124" s="52">
        <v>999958.19</v>
      </c>
      <c r="Z124" s="53">
        <f>Ugovori_OPULJP[[#This Row],[UKUPNI PRIHVATLJIVI IZDACI
TOTAL ELIGIBLE EXPENDITURE
= Bespovratna sredstva ukupno + doprinos korisnika
= Ukupni prihvatljivi troškovi
= Ukupna ugovorena vrijednost projekta HRK]]/7.5345</f>
        <v>132717.25927400621</v>
      </c>
      <c r="AA124" s="44" t="s">
        <v>38</v>
      </c>
      <c r="AB124" s="44" t="s">
        <v>35</v>
      </c>
      <c r="AC124" s="43" t="s">
        <v>560</v>
      </c>
      <c r="AD124" s="43" t="s">
        <v>236</v>
      </c>
    </row>
    <row r="125" spans="1:30" ht="51" customHeight="1" x14ac:dyDescent="0.2">
      <c r="A125" s="41" t="s">
        <v>561</v>
      </c>
      <c r="B125" s="42" t="s">
        <v>31</v>
      </c>
      <c r="C125" s="43" t="s">
        <v>230</v>
      </c>
      <c r="D125" s="43" t="s">
        <v>231</v>
      </c>
      <c r="E125" s="44" t="s">
        <v>232</v>
      </c>
      <c r="F125" s="45" t="s">
        <v>562</v>
      </c>
      <c r="G125" s="45" t="s">
        <v>129</v>
      </c>
      <c r="H125" s="47">
        <v>43550</v>
      </c>
      <c r="I125" s="47">
        <v>44465</v>
      </c>
      <c r="J125" s="48" t="str">
        <f>IF(Ugovori_OPULJP[[#This Row],[DATUM ZAVRŠETKA OPERACIJE]]&gt;DATE(2024,3,31),"u provedbi","završen")</f>
        <v>završen</v>
      </c>
      <c r="K125" s="46" t="s">
        <v>130</v>
      </c>
      <c r="L125" s="46" t="s">
        <v>130</v>
      </c>
      <c r="M125" s="49">
        <v>0.85</v>
      </c>
      <c r="N125" s="49">
        <v>0.15</v>
      </c>
      <c r="O125" s="50">
        <f>Ugovori_OPULJP[[#This Row],[Bespovratna sredstva - Ukupno (EU+Nac) HRK
= Ukupna ugovorena vrijednost bespovratnih sredstava]]*Ugovori_OPULJP[[#This Row],[EU STOPA SUFINANCIRANJA %
EU CO-FINANCING RATE %]]</f>
        <v>831001.9219999999</v>
      </c>
      <c r="P125" s="51">
        <f>Ugovori_OPULJP[[#This Row],[Bespovratna sredstva - EU dio - HRK]]/7.5345</f>
        <v>110292.908885792</v>
      </c>
      <c r="Q125" s="50">
        <f>Ugovori_OPULJP[[#This Row],[Bespovratna sredstva - Ukupno (EU+Nac) HRK
= Ukupna ugovorena vrijednost bespovratnih sredstava]]*Ugovori_OPULJP[[#This Row],[STOPA NACIONALNOG SUFINANCIRANJA %]]</f>
        <v>146647.39799999999</v>
      </c>
      <c r="R125" s="51">
        <f>Ugovori_OPULJP[[#This Row],[Bespovratna sredstva - Nacionalni dio - HRK]]/7.5345</f>
        <v>19463.454509257412</v>
      </c>
      <c r="S125" s="50">
        <v>977649.32</v>
      </c>
      <c r="T125" s="51">
        <f>Ugovori_OPULJP[[#This Row],[Bespovratna sredstva - Ukupno (EU+Nac) HRK
= Ukupna ugovorena vrijednost bespovratnih sredstava]]/7.5345</f>
        <v>129756.36339504943</v>
      </c>
      <c r="U125" s="50">
        <v>0</v>
      </c>
      <c r="V125" s="51">
        <f>Ugovori_OPULJP[[#This Row],[Javni doprinos korisnika - HRK]]/7.5345</f>
        <v>0</v>
      </c>
      <c r="W125" s="50">
        <v>0</v>
      </c>
      <c r="X125" s="51">
        <f>Ugovori_OPULJP[[#This Row],[Privatni doprinos korisnika - HRK]]/7.5345</f>
        <v>0</v>
      </c>
      <c r="Y125" s="52">
        <v>977649.32</v>
      </c>
      <c r="Z125" s="53">
        <f>Ugovori_OPULJP[[#This Row],[UKUPNI PRIHVATLJIVI IZDACI
TOTAL ELIGIBLE EXPENDITURE
= Bespovratna sredstva ukupno + doprinos korisnika
= Ukupni prihvatljivi troškovi
= Ukupna ugovorena vrijednost projekta HRK]]/7.5345</f>
        <v>129756.36339504943</v>
      </c>
      <c r="AA125" s="44" t="s">
        <v>38</v>
      </c>
      <c r="AB125" s="44" t="s">
        <v>35</v>
      </c>
      <c r="AC125" s="43" t="s">
        <v>563</v>
      </c>
      <c r="AD125" s="43" t="s">
        <v>236</v>
      </c>
    </row>
    <row r="126" spans="1:30" ht="51" customHeight="1" x14ac:dyDescent="0.2">
      <c r="A126" s="41" t="s">
        <v>564</v>
      </c>
      <c r="B126" s="42" t="s">
        <v>31</v>
      </c>
      <c r="C126" s="43" t="s">
        <v>230</v>
      </c>
      <c r="D126" s="43" t="s">
        <v>231</v>
      </c>
      <c r="E126" s="44" t="s">
        <v>232</v>
      </c>
      <c r="F126" s="45" t="s">
        <v>565</v>
      </c>
      <c r="G126" s="62" t="s">
        <v>566</v>
      </c>
      <c r="H126" s="47">
        <v>43234</v>
      </c>
      <c r="I126" s="47">
        <v>43844</v>
      </c>
      <c r="J126" s="48" t="str">
        <f>IF(Ugovori_OPULJP[[#This Row],[DATUM ZAVRŠETKA OPERACIJE]]&gt;DATE(2024,3,31),"u provedbi","završen")</f>
        <v>završen</v>
      </c>
      <c r="K126" s="46" t="s">
        <v>155</v>
      </c>
      <c r="L126" s="46" t="s">
        <v>155</v>
      </c>
      <c r="M126" s="49">
        <v>0.85</v>
      </c>
      <c r="N126" s="49">
        <v>0.15</v>
      </c>
      <c r="O126" s="50">
        <f>Ugovori_OPULJP[[#This Row],[Bespovratna sredstva - Ukupno (EU+Nac) HRK
= Ukupna ugovorena vrijednost bespovratnih sredstava]]*Ugovori_OPULJP[[#This Row],[EU STOPA SUFINANCIRANJA %
EU CO-FINANCING RATE %]]</f>
        <v>849533.97049999994</v>
      </c>
      <c r="P126" s="51">
        <f>Ugovori_OPULJP[[#This Row],[Bespovratna sredstva - EU dio - HRK]]/7.5345</f>
        <v>112752.53440838806</v>
      </c>
      <c r="Q126" s="50">
        <f>Ugovori_OPULJP[[#This Row],[Bespovratna sredstva - Ukupno (EU+Nac) HRK
= Ukupna ugovorena vrijednost bespovratnih sredstava]]*Ugovori_OPULJP[[#This Row],[STOPA NACIONALNOG SUFINANCIRANJA %]]</f>
        <v>149917.75949999999</v>
      </c>
      <c r="R126" s="51">
        <f>Ugovori_OPULJP[[#This Row],[Bespovratna sredstva - Nacionalni dio - HRK]]/7.5345</f>
        <v>19897.506072068481</v>
      </c>
      <c r="S126" s="50">
        <v>999451.73</v>
      </c>
      <c r="T126" s="51">
        <f>Ugovori_OPULJP[[#This Row],[Bespovratna sredstva - Ukupno (EU+Nac) HRK
= Ukupna ugovorena vrijednost bespovratnih sredstava]]/7.5345</f>
        <v>132650.04048045655</v>
      </c>
      <c r="U126" s="50">
        <v>0</v>
      </c>
      <c r="V126" s="51">
        <f>Ugovori_OPULJP[[#This Row],[Javni doprinos korisnika - HRK]]/7.5345</f>
        <v>0</v>
      </c>
      <c r="W126" s="50">
        <v>25673.989999999991</v>
      </c>
      <c r="X126" s="51">
        <f>Ugovori_OPULJP[[#This Row],[Privatni doprinos korisnika - HRK]]/7.5345</f>
        <v>3407.5240560090238</v>
      </c>
      <c r="Y126" s="52">
        <v>1025125.72</v>
      </c>
      <c r="Z126" s="53">
        <f>Ugovori_OPULJP[[#This Row],[UKUPNI PRIHVATLJIVI IZDACI
TOTAL ELIGIBLE EXPENDITURE
= Bespovratna sredstva ukupno + doprinos korisnika
= Ukupni prihvatljivi troškovi
= Ukupna ugovorena vrijednost projekta HRK]]/7.5345</f>
        <v>136057.56453646559</v>
      </c>
      <c r="AA126" s="44" t="s">
        <v>38</v>
      </c>
      <c r="AB126" s="44" t="s">
        <v>35</v>
      </c>
      <c r="AC126" s="43" t="s">
        <v>567</v>
      </c>
      <c r="AD126" s="43" t="s">
        <v>236</v>
      </c>
    </row>
    <row r="127" spans="1:30" ht="51" customHeight="1" x14ac:dyDescent="0.2">
      <c r="A127" s="41" t="s">
        <v>568</v>
      </c>
      <c r="B127" s="42" t="s">
        <v>31</v>
      </c>
      <c r="C127" s="43" t="s">
        <v>230</v>
      </c>
      <c r="D127" s="43" t="s">
        <v>231</v>
      </c>
      <c r="E127" s="44" t="s">
        <v>232</v>
      </c>
      <c r="F127" s="45" t="s">
        <v>569</v>
      </c>
      <c r="G127" s="45" t="s">
        <v>570</v>
      </c>
      <c r="H127" s="47">
        <v>43550</v>
      </c>
      <c r="I127" s="47">
        <v>44281</v>
      </c>
      <c r="J127" s="48" t="str">
        <f>IF(Ugovori_OPULJP[[#This Row],[DATUM ZAVRŠETKA OPERACIJE]]&gt;DATE(2024,3,31),"u provedbi","završen")</f>
        <v>završen</v>
      </c>
      <c r="K127" s="46" t="s">
        <v>371</v>
      </c>
      <c r="L127" s="46" t="s">
        <v>371</v>
      </c>
      <c r="M127" s="49">
        <v>0.85</v>
      </c>
      <c r="N127" s="49">
        <v>0.15</v>
      </c>
      <c r="O127" s="50">
        <f>Ugovori_OPULJP[[#This Row],[Bespovratna sredstva - Ukupno (EU+Nac) HRK
= Ukupna ugovorena vrijednost bespovratnih sredstava]]*Ugovori_OPULJP[[#This Row],[EU STOPA SUFINANCIRANJA %
EU CO-FINANCING RATE %]]</f>
        <v>476678.43599999999</v>
      </c>
      <c r="P127" s="51">
        <f>Ugovori_OPULJP[[#This Row],[Bespovratna sredstva - EU dio - HRK]]/7.5345</f>
        <v>63266.100736611581</v>
      </c>
      <c r="Q127" s="50">
        <f>Ugovori_OPULJP[[#This Row],[Bespovratna sredstva - Ukupno (EU+Nac) HRK
= Ukupna ugovorena vrijednost bespovratnih sredstava]]*Ugovori_OPULJP[[#This Row],[STOPA NACIONALNOG SUFINANCIRANJA %]]</f>
        <v>84119.724000000002</v>
      </c>
      <c r="R127" s="51">
        <f>Ugovori_OPULJP[[#This Row],[Bespovratna sredstva - Nacionalni dio - HRK]]/7.5345</f>
        <v>11164.606012343222</v>
      </c>
      <c r="S127" s="50">
        <v>560798.16</v>
      </c>
      <c r="T127" s="51">
        <f>Ugovori_OPULJP[[#This Row],[Bespovratna sredstva - Ukupno (EU+Nac) HRK
= Ukupna ugovorena vrijednost bespovratnih sredstava]]/7.5345</f>
        <v>74430.706748954806</v>
      </c>
      <c r="U127" s="50">
        <v>0</v>
      </c>
      <c r="V127" s="51">
        <f>Ugovori_OPULJP[[#This Row],[Javni doprinos korisnika - HRK]]/7.5345</f>
        <v>0</v>
      </c>
      <c r="W127" s="50">
        <v>0</v>
      </c>
      <c r="X127" s="51">
        <f>Ugovori_OPULJP[[#This Row],[Privatni doprinos korisnika - HRK]]/7.5345</f>
        <v>0</v>
      </c>
      <c r="Y127" s="52">
        <v>560798.16</v>
      </c>
      <c r="Z127" s="53">
        <f>Ugovori_OPULJP[[#This Row],[UKUPNI PRIHVATLJIVI IZDACI
TOTAL ELIGIBLE EXPENDITURE
= Bespovratna sredstva ukupno + doprinos korisnika
= Ukupni prihvatljivi troškovi
= Ukupna ugovorena vrijednost projekta HRK]]/7.5345</f>
        <v>74430.706748954806</v>
      </c>
      <c r="AA127" s="44" t="s">
        <v>38</v>
      </c>
      <c r="AB127" s="44" t="s">
        <v>35</v>
      </c>
      <c r="AC127" s="43" t="s">
        <v>571</v>
      </c>
      <c r="AD127" s="43" t="s">
        <v>236</v>
      </c>
    </row>
    <row r="128" spans="1:30" ht="51" customHeight="1" x14ac:dyDescent="0.2">
      <c r="A128" s="41" t="s">
        <v>572</v>
      </c>
      <c r="B128" s="42" t="s">
        <v>31</v>
      </c>
      <c r="C128" s="43" t="s">
        <v>230</v>
      </c>
      <c r="D128" s="43" t="s">
        <v>231</v>
      </c>
      <c r="E128" s="44" t="s">
        <v>232</v>
      </c>
      <c r="F128" s="45" t="s">
        <v>573</v>
      </c>
      <c r="G128" s="62" t="s">
        <v>574</v>
      </c>
      <c r="H128" s="47">
        <v>43550</v>
      </c>
      <c r="I128" s="47">
        <v>43916</v>
      </c>
      <c r="J128" s="48" t="str">
        <f>IF(Ugovori_OPULJP[[#This Row],[DATUM ZAVRŠETKA OPERACIJE]]&gt;DATE(2024,3,31),"u provedbi","završen")</f>
        <v>završen</v>
      </c>
      <c r="K128" s="46" t="s">
        <v>244</v>
      </c>
      <c r="L128" s="46" t="s">
        <v>244</v>
      </c>
      <c r="M128" s="49">
        <v>0.85</v>
      </c>
      <c r="N128" s="49">
        <v>0.15</v>
      </c>
      <c r="O128" s="50">
        <f>Ugovori_OPULJP[[#This Row],[Bespovratna sredstva - Ukupno (EU+Nac) HRK
= Ukupna ugovorena vrijednost bespovratnih sredstava]]*Ugovori_OPULJP[[#This Row],[EU STOPA SUFINANCIRANJA %
EU CO-FINANCING RATE %]]</f>
        <v>359980.86499999999</v>
      </c>
      <c r="P128" s="51">
        <f>Ugovori_OPULJP[[#This Row],[Bespovratna sredstva - EU dio - HRK]]/7.5345</f>
        <v>47777.671378326362</v>
      </c>
      <c r="Q128" s="50">
        <f>Ugovori_OPULJP[[#This Row],[Bespovratna sredstva - Ukupno (EU+Nac) HRK
= Ukupna ugovorena vrijednost bespovratnih sredstava]]*Ugovori_OPULJP[[#This Row],[STOPA NACIONALNOG SUFINANCIRANJA %]]</f>
        <v>63526.035000000003</v>
      </c>
      <c r="R128" s="51">
        <f>Ugovori_OPULJP[[#This Row],[Bespovratna sredstva - Nacionalni dio - HRK]]/7.5345</f>
        <v>8431.3537726458289</v>
      </c>
      <c r="S128" s="50">
        <v>423506.9</v>
      </c>
      <c r="T128" s="51">
        <f>Ugovori_OPULJP[[#This Row],[Bespovratna sredstva - Ukupno (EU+Nac) HRK
= Ukupna ugovorena vrijednost bespovratnih sredstava]]/7.5345</f>
        <v>56209.025150972193</v>
      </c>
      <c r="U128" s="50">
        <v>0</v>
      </c>
      <c r="V128" s="51">
        <f>Ugovori_OPULJP[[#This Row],[Javni doprinos korisnika - HRK]]/7.5345</f>
        <v>0</v>
      </c>
      <c r="W128" s="50">
        <v>0</v>
      </c>
      <c r="X128" s="51">
        <f>Ugovori_OPULJP[[#This Row],[Privatni doprinos korisnika - HRK]]/7.5345</f>
        <v>0</v>
      </c>
      <c r="Y128" s="52">
        <v>423506.9</v>
      </c>
      <c r="Z128" s="53">
        <f>Ugovori_OPULJP[[#This Row],[UKUPNI PRIHVATLJIVI IZDACI
TOTAL ELIGIBLE EXPENDITURE
= Bespovratna sredstva ukupno + doprinos korisnika
= Ukupni prihvatljivi troškovi
= Ukupna ugovorena vrijednost projekta HRK]]/7.5345</f>
        <v>56209.025150972193</v>
      </c>
      <c r="AA128" s="44" t="s">
        <v>38</v>
      </c>
      <c r="AB128" s="44" t="s">
        <v>35</v>
      </c>
      <c r="AC128" s="43" t="s">
        <v>575</v>
      </c>
      <c r="AD128" s="43" t="s">
        <v>236</v>
      </c>
    </row>
    <row r="129" spans="1:30" ht="51" customHeight="1" x14ac:dyDescent="0.2">
      <c r="A129" s="41" t="s">
        <v>576</v>
      </c>
      <c r="B129" s="42" t="s">
        <v>31</v>
      </c>
      <c r="C129" s="43" t="s">
        <v>230</v>
      </c>
      <c r="D129" s="43" t="s">
        <v>231</v>
      </c>
      <c r="E129" s="44" t="s">
        <v>232</v>
      </c>
      <c r="F129" s="45" t="s">
        <v>577</v>
      </c>
      <c r="G129" s="45" t="s">
        <v>578</v>
      </c>
      <c r="H129" s="47">
        <v>43556</v>
      </c>
      <c r="I129" s="47">
        <v>44348</v>
      </c>
      <c r="J129" s="48" t="str">
        <f>IF(Ugovori_OPULJP[[#This Row],[DATUM ZAVRŠETKA OPERACIJE]]&gt;DATE(2024,3,31),"u provedbi","završen")</f>
        <v>završen</v>
      </c>
      <c r="K129" s="46" t="s">
        <v>79</v>
      </c>
      <c r="L129" s="46" t="s">
        <v>79</v>
      </c>
      <c r="M129" s="49">
        <v>0.85</v>
      </c>
      <c r="N129" s="49">
        <v>0.15</v>
      </c>
      <c r="O129" s="50">
        <f>Ugovori_OPULJP[[#This Row],[Bespovratna sredstva - Ukupno (EU+Nac) HRK
= Ukupna ugovorena vrijednost bespovratnih sredstava]]*Ugovori_OPULJP[[#This Row],[EU STOPA SUFINANCIRANJA %
EU CO-FINANCING RATE %]]</f>
        <v>472248.55900000001</v>
      </c>
      <c r="P129" s="51">
        <f>Ugovori_OPULJP[[#This Row],[Bespovratna sredstva - EU dio - HRK]]/7.5345</f>
        <v>62678.155020240229</v>
      </c>
      <c r="Q129" s="50">
        <f>Ugovori_OPULJP[[#This Row],[Bespovratna sredstva - Ukupno (EU+Nac) HRK
= Ukupna ugovorena vrijednost bespovratnih sredstava]]*Ugovori_OPULJP[[#This Row],[STOPA NACIONALNOG SUFINANCIRANJA %]]</f>
        <v>83337.981</v>
      </c>
      <c r="R129" s="51">
        <f>Ugovori_OPULJP[[#This Row],[Bespovratna sredstva - Nacionalni dio - HRK]]/7.5345</f>
        <v>11060.850885924745</v>
      </c>
      <c r="S129" s="50">
        <v>555586.54</v>
      </c>
      <c r="T129" s="51">
        <f>Ugovori_OPULJP[[#This Row],[Bespovratna sredstva - Ukupno (EU+Nac) HRK
= Ukupna ugovorena vrijednost bespovratnih sredstava]]/7.5345</f>
        <v>73739.005906164981</v>
      </c>
      <c r="U129" s="50">
        <v>0</v>
      </c>
      <c r="V129" s="51">
        <f>Ugovori_OPULJP[[#This Row],[Javni doprinos korisnika - HRK]]/7.5345</f>
        <v>0</v>
      </c>
      <c r="W129" s="50">
        <v>0</v>
      </c>
      <c r="X129" s="51">
        <f>Ugovori_OPULJP[[#This Row],[Privatni doprinos korisnika - HRK]]/7.5345</f>
        <v>0</v>
      </c>
      <c r="Y129" s="52">
        <v>555586.54</v>
      </c>
      <c r="Z129" s="53">
        <f>Ugovori_OPULJP[[#This Row],[UKUPNI PRIHVATLJIVI IZDACI
TOTAL ELIGIBLE EXPENDITURE
= Bespovratna sredstva ukupno + doprinos korisnika
= Ukupni prihvatljivi troškovi
= Ukupna ugovorena vrijednost projekta HRK]]/7.5345</f>
        <v>73739.005906164981</v>
      </c>
      <c r="AA129" s="44" t="s">
        <v>38</v>
      </c>
      <c r="AB129" s="44" t="s">
        <v>35</v>
      </c>
      <c r="AC129" s="43" t="s">
        <v>579</v>
      </c>
      <c r="AD129" s="43" t="s">
        <v>236</v>
      </c>
    </row>
    <row r="130" spans="1:30" ht="51" customHeight="1" x14ac:dyDescent="0.2">
      <c r="A130" s="41" t="s">
        <v>580</v>
      </c>
      <c r="B130" s="42" t="s">
        <v>31</v>
      </c>
      <c r="C130" s="43" t="s">
        <v>230</v>
      </c>
      <c r="D130" s="43" t="s">
        <v>231</v>
      </c>
      <c r="E130" s="44" t="s">
        <v>232</v>
      </c>
      <c r="F130" s="45" t="s">
        <v>581</v>
      </c>
      <c r="G130" s="45" t="s">
        <v>78</v>
      </c>
      <c r="H130" s="47">
        <v>43237</v>
      </c>
      <c r="I130" s="47">
        <v>43786</v>
      </c>
      <c r="J130" s="48" t="str">
        <f>IF(Ugovori_OPULJP[[#This Row],[DATUM ZAVRŠETKA OPERACIJE]]&gt;DATE(2024,3,31),"u provedbi","završen")</f>
        <v>završen</v>
      </c>
      <c r="K130" s="46" t="s">
        <v>79</v>
      </c>
      <c r="L130" s="46" t="s">
        <v>79</v>
      </c>
      <c r="M130" s="49">
        <v>0.85</v>
      </c>
      <c r="N130" s="49">
        <v>0.15</v>
      </c>
      <c r="O130" s="50">
        <f>Ugovori_OPULJP[[#This Row],[Bespovratna sredstva - Ukupno (EU+Nac) HRK
= Ukupna ugovorena vrijednost bespovratnih sredstava]]*Ugovori_OPULJP[[#This Row],[EU STOPA SUFINANCIRANJA %
EU CO-FINANCING RATE %]]</f>
        <v>818665.05599999998</v>
      </c>
      <c r="P130" s="51">
        <f>Ugovori_OPULJP[[#This Row],[Bespovratna sredstva - EU dio - HRK]]/7.5345</f>
        <v>108655.52538323709</v>
      </c>
      <c r="Q130" s="50">
        <f>Ugovori_OPULJP[[#This Row],[Bespovratna sredstva - Ukupno (EU+Nac) HRK
= Ukupna ugovorena vrijednost bespovratnih sredstava]]*Ugovori_OPULJP[[#This Row],[STOPA NACIONALNOG SUFINANCIRANJA %]]</f>
        <v>144470.304</v>
      </c>
      <c r="R130" s="51">
        <f>Ugovori_OPULJP[[#This Row],[Bespovratna sredstva - Nacionalni dio - HRK]]/7.5345</f>
        <v>19174.504479394782</v>
      </c>
      <c r="S130" s="50">
        <v>963135.36</v>
      </c>
      <c r="T130" s="51">
        <f>Ugovori_OPULJP[[#This Row],[Bespovratna sredstva - Ukupno (EU+Nac) HRK
= Ukupna ugovorena vrijednost bespovratnih sredstava]]/7.5345</f>
        <v>127830.02986263188</v>
      </c>
      <c r="U130" s="50">
        <v>0</v>
      </c>
      <c r="V130" s="51">
        <f>Ugovori_OPULJP[[#This Row],[Javni doprinos korisnika - HRK]]/7.5345</f>
        <v>0</v>
      </c>
      <c r="W130" s="50">
        <v>0</v>
      </c>
      <c r="X130" s="51">
        <f>Ugovori_OPULJP[[#This Row],[Privatni doprinos korisnika - HRK]]/7.5345</f>
        <v>0</v>
      </c>
      <c r="Y130" s="52">
        <v>963135.36</v>
      </c>
      <c r="Z130" s="53">
        <f>Ugovori_OPULJP[[#This Row],[UKUPNI PRIHVATLJIVI IZDACI
TOTAL ELIGIBLE EXPENDITURE
= Bespovratna sredstva ukupno + doprinos korisnika
= Ukupni prihvatljivi troškovi
= Ukupna ugovorena vrijednost projekta HRK]]/7.5345</f>
        <v>127830.02986263188</v>
      </c>
      <c r="AA130" s="44" t="s">
        <v>38</v>
      </c>
      <c r="AB130" s="44" t="s">
        <v>35</v>
      </c>
      <c r="AC130" s="43" t="s">
        <v>582</v>
      </c>
      <c r="AD130" s="43" t="s">
        <v>236</v>
      </c>
    </row>
    <row r="131" spans="1:30" ht="51" customHeight="1" x14ac:dyDescent="0.2">
      <c r="A131" s="41" t="s">
        <v>583</v>
      </c>
      <c r="B131" s="42" t="s">
        <v>31</v>
      </c>
      <c r="C131" s="43" t="s">
        <v>230</v>
      </c>
      <c r="D131" s="43" t="s">
        <v>231</v>
      </c>
      <c r="E131" s="44" t="s">
        <v>232</v>
      </c>
      <c r="F131" s="45" t="s">
        <v>584</v>
      </c>
      <c r="G131" s="45" t="s">
        <v>585</v>
      </c>
      <c r="H131" s="47">
        <v>43550</v>
      </c>
      <c r="I131" s="47">
        <v>44100</v>
      </c>
      <c r="J131" s="48" t="str">
        <f>IF(Ugovori_OPULJP[[#This Row],[DATUM ZAVRŠETKA OPERACIJE]]&gt;DATE(2024,3,31),"u provedbi","završen")</f>
        <v>završen</v>
      </c>
      <c r="K131" s="46" t="s">
        <v>200</v>
      </c>
      <c r="L131" s="46" t="s">
        <v>200</v>
      </c>
      <c r="M131" s="49">
        <v>0.85</v>
      </c>
      <c r="N131" s="49">
        <v>0.15</v>
      </c>
      <c r="O131" s="50">
        <f>Ugovori_OPULJP[[#This Row],[Bespovratna sredstva - Ukupno (EU+Nac) HRK
= Ukupna ugovorena vrijednost bespovratnih sredstava]]*Ugovori_OPULJP[[#This Row],[EU STOPA SUFINANCIRANJA %
EU CO-FINANCING RATE %]]</f>
        <v>637612.27649999992</v>
      </c>
      <c r="P131" s="51">
        <f>Ugovori_OPULJP[[#This Row],[Bespovratna sredstva - EU dio - HRK]]/7.5345</f>
        <v>84625.692016723056</v>
      </c>
      <c r="Q131" s="50">
        <f>Ugovori_OPULJP[[#This Row],[Bespovratna sredstva - Ukupno (EU+Nac) HRK
= Ukupna ugovorena vrijednost bespovratnih sredstava]]*Ugovori_OPULJP[[#This Row],[STOPA NACIONALNOG SUFINANCIRANJA %]]</f>
        <v>112519.81349999999</v>
      </c>
      <c r="R131" s="51">
        <f>Ugovori_OPULJP[[#This Row],[Bespovratna sredstva - Nacionalni dio - HRK]]/7.5345</f>
        <v>14933.945650009951</v>
      </c>
      <c r="S131" s="50">
        <v>750132.09</v>
      </c>
      <c r="T131" s="51">
        <f>Ugovori_OPULJP[[#This Row],[Bespovratna sredstva - Ukupno (EU+Nac) HRK
= Ukupna ugovorena vrijednost bespovratnih sredstava]]/7.5345</f>
        <v>99559.637666733019</v>
      </c>
      <c r="U131" s="50">
        <v>0</v>
      </c>
      <c r="V131" s="51">
        <f>Ugovori_OPULJP[[#This Row],[Javni doprinos korisnika - HRK]]/7.5345</f>
        <v>0</v>
      </c>
      <c r="W131" s="50">
        <v>0</v>
      </c>
      <c r="X131" s="51">
        <f>Ugovori_OPULJP[[#This Row],[Privatni doprinos korisnika - HRK]]/7.5345</f>
        <v>0</v>
      </c>
      <c r="Y131" s="52">
        <v>750132.09</v>
      </c>
      <c r="Z131" s="53">
        <f>Ugovori_OPULJP[[#This Row],[UKUPNI PRIHVATLJIVI IZDACI
TOTAL ELIGIBLE EXPENDITURE
= Bespovratna sredstva ukupno + doprinos korisnika
= Ukupni prihvatljivi troškovi
= Ukupna ugovorena vrijednost projekta HRK]]/7.5345</f>
        <v>99559.637666733019</v>
      </c>
      <c r="AA131" s="44" t="s">
        <v>38</v>
      </c>
      <c r="AB131" s="44" t="s">
        <v>35</v>
      </c>
      <c r="AC131" s="43" t="s">
        <v>586</v>
      </c>
      <c r="AD131" s="43" t="s">
        <v>236</v>
      </c>
    </row>
    <row r="132" spans="1:30" ht="63.75" customHeight="1" x14ac:dyDescent="0.2">
      <c r="A132" s="41" t="s">
        <v>587</v>
      </c>
      <c r="B132" s="42" t="s">
        <v>31</v>
      </c>
      <c r="C132" s="43" t="s">
        <v>230</v>
      </c>
      <c r="D132" s="43" t="s">
        <v>231</v>
      </c>
      <c r="E132" s="44" t="s">
        <v>232</v>
      </c>
      <c r="F132" s="45" t="s">
        <v>588</v>
      </c>
      <c r="G132" s="45" t="s">
        <v>589</v>
      </c>
      <c r="H132" s="47">
        <v>43234</v>
      </c>
      <c r="I132" s="47">
        <v>44026</v>
      </c>
      <c r="J132" s="48" t="str">
        <f>IF(Ugovori_OPULJP[[#This Row],[DATUM ZAVRŠETKA OPERACIJE]]&gt;DATE(2024,3,31),"u provedbi","završen")</f>
        <v>završen</v>
      </c>
      <c r="K132" s="46" t="s">
        <v>271</v>
      </c>
      <c r="L132" s="46" t="s">
        <v>271</v>
      </c>
      <c r="M132" s="49">
        <v>0.85</v>
      </c>
      <c r="N132" s="49">
        <v>0.15</v>
      </c>
      <c r="O132" s="50">
        <f>Ugovori_OPULJP[[#This Row],[Bespovratna sredstva - Ukupno (EU+Nac) HRK
= Ukupna ugovorena vrijednost bespovratnih sredstava]]*Ugovori_OPULJP[[#This Row],[EU STOPA SUFINANCIRANJA %
EU CO-FINANCING RATE %]]</f>
        <v>841026.54999999993</v>
      </c>
      <c r="P132" s="51">
        <f>Ugovori_OPULJP[[#This Row],[Bespovratna sredstva - EU dio - HRK]]/7.5345</f>
        <v>111623.4056672639</v>
      </c>
      <c r="Q132" s="50">
        <f>Ugovori_OPULJP[[#This Row],[Bespovratna sredstva - Ukupno (EU+Nac) HRK
= Ukupna ugovorena vrijednost bespovratnih sredstava]]*Ugovori_OPULJP[[#This Row],[STOPA NACIONALNOG SUFINANCIRANJA %]]</f>
        <v>148416.44999999998</v>
      </c>
      <c r="R132" s="51">
        <f>Ugovori_OPULJP[[#This Row],[Bespovratna sredstva - Nacionalni dio - HRK]]/7.5345</f>
        <v>19698.248058928923</v>
      </c>
      <c r="S132" s="50">
        <v>989443</v>
      </c>
      <c r="T132" s="51">
        <f>Ugovori_OPULJP[[#This Row],[Bespovratna sredstva - Ukupno (EU+Nac) HRK
= Ukupna ugovorena vrijednost bespovratnih sredstava]]/7.5345</f>
        <v>131321.65372619283</v>
      </c>
      <c r="U132" s="50">
        <v>0</v>
      </c>
      <c r="V132" s="51">
        <f>Ugovori_OPULJP[[#This Row],[Javni doprinos korisnika - HRK]]/7.5345</f>
        <v>0</v>
      </c>
      <c r="W132" s="50">
        <v>0</v>
      </c>
      <c r="X132" s="51">
        <f>Ugovori_OPULJP[[#This Row],[Privatni doprinos korisnika - HRK]]/7.5345</f>
        <v>0</v>
      </c>
      <c r="Y132" s="52">
        <v>989443</v>
      </c>
      <c r="Z132" s="53">
        <f>Ugovori_OPULJP[[#This Row],[UKUPNI PRIHVATLJIVI IZDACI
TOTAL ELIGIBLE EXPENDITURE
= Bespovratna sredstva ukupno + doprinos korisnika
= Ukupni prihvatljivi troškovi
= Ukupna ugovorena vrijednost projekta HRK]]/7.5345</f>
        <v>131321.65372619283</v>
      </c>
      <c r="AA132" s="44" t="s">
        <v>38</v>
      </c>
      <c r="AB132" s="44" t="s">
        <v>35</v>
      </c>
      <c r="AC132" s="43" t="s">
        <v>590</v>
      </c>
      <c r="AD132" s="43" t="s">
        <v>236</v>
      </c>
    </row>
    <row r="133" spans="1:30" ht="51" customHeight="1" x14ac:dyDescent="0.2">
      <c r="A133" s="41" t="s">
        <v>591</v>
      </c>
      <c r="B133" s="42" t="s">
        <v>31</v>
      </c>
      <c r="C133" s="43" t="s">
        <v>230</v>
      </c>
      <c r="D133" s="43" t="s">
        <v>231</v>
      </c>
      <c r="E133" s="44" t="s">
        <v>232</v>
      </c>
      <c r="F133" s="45" t="s">
        <v>592</v>
      </c>
      <c r="G133" s="45" t="s">
        <v>593</v>
      </c>
      <c r="H133" s="47">
        <v>43234</v>
      </c>
      <c r="I133" s="47">
        <v>44149</v>
      </c>
      <c r="J133" s="48" t="str">
        <f>IF(Ugovori_OPULJP[[#This Row],[DATUM ZAVRŠETKA OPERACIJE]]&gt;DATE(2024,3,31),"u provedbi","završen")</f>
        <v>završen</v>
      </c>
      <c r="K133" s="46" t="s">
        <v>594</v>
      </c>
      <c r="L133" s="46" t="s">
        <v>594</v>
      </c>
      <c r="M133" s="49">
        <v>0.85</v>
      </c>
      <c r="N133" s="49">
        <v>0.15</v>
      </c>
      <c r="O133" s="50">
        <f>Ugovori_OPULJP[[#This Row],[Bespovratna sredstva - Ukupno (EU+Nac) HRK
= Ukupna ugovorena vrijednost bespovratnih sredstava]]*Ugovori_OPULJP[[#This Row],[EU STOPA SUFINANCIRANJA %
EU CO-FINANCING RATE %]]</f>
        <v>800877.08049999992</v>
      </c>
      <c r="P133" s="51">
        <f>Ugovori_OPULJP[[#This Row],[Bespovratna sredstva - EU dio - HRK]]/7.5345</f>
        <v>106294.65531886653</v>
      </c>
      <c r="Q133" s="50">
        <f>Ugovori_OPULJP[[#This Row],[Bespovratna sredstva - Ukupno (EU+Nac) HRK
= Ukupna ugovorena vrijednost bespovratnih sredstava]]*Ugovori_OPULJP[[#This Row],[STOPA NACIONALNOG SUFINANCIRANJA %]]</f>
        <v>141331.24949999998</v>
      </c>
      <c r="R133" s="51">
        <f>Ugovori_OPULJP[[#This Row],[Bespovratna sredstva - Nacionalni dio - HRK]]/7.5345</f>
        <v>18757.880350388212</v>
      </c>
      <c r="S133" s="50">
        <v>942208.33</v>
      </c>
      <c r="T133" s="51">
        <f>Ugovori_OPULJP[[#This Row],[Bespovratna sredstva - Ukupno (EU+Nac) HRK
= Ukupna ugovorena vrijednost bespovratnih sredstava]]/7.5345</f>
        <v>125052.53566925475</v>
      </c>
      <c r="U133" s="50">
        <v>0</v>
      </c>
      <c r="V133" s="51">
        <f>Ugovori_OPULJP[[#This Row],[Javni doprinos korisnika - HRK]]/7.5345</f>
        <v>0</v>
      </c>
      <c r="W133" s="50">
        <v>0</v>
      </c>
      <c r="X133" s="51">
        <f>Ugovori_OPULJP[[#This Row],[Privatni doprinos korisnika - HRK]]/7.5345</f>
        <v>0</v>
      </c>
      <c r="Y133" s="52">
        <v>942208.33</v>
      </c>
      <c r="Z133" s="53">
        <f>Ugovori_OPULJP[[#This Row],[UKUPNI PRIHVATLJIVI IZDACI
TOTAL ELIGIBLE EXPENDITURE
= Bespovratna sredstva ukupno + doprinos korisnika
= Ukupni prihvatljivi troškovi
= Ukupna ugovorena vrijednost projekta HRK]]/7.5345</f>
        <v>125052.53566925475</v>
      </c>
      <c r="AA133" s="44" t="s">
        <v>38</v>
      </c>
      <c r="AB133" s="44" t="s">
        <v>35</v>
      </c>
      <c r="AC133" s="43" t="s">
        <v>595</v>
      </c>
      <c r="AD133" s="43" t="s">
        <v>236</v>
      </c>
    </row>
    <row r="134" spans="1:30" ht="51" customHeight="1" x14ac:dyDescent="0.2">
      <c r="A134" s="41" t="s">
        <v>596</v>
      </c>
      <c r="B134" s="42" t="s">
        <v>31</v>
      </c>
      <c r="C134" s="43" t="s">
        <v>230</v>
      </c>
      <c r="D134" s="43" t="s">
        <v>231</v>
      </c>
      <c r="E134" s="44" t="s">
        <v>232</v>
      </c>
      <c r="F134" s="45" t="s">
        <v>597</v>
      </c>
      <c r="G134" s="45" t="s">
        <v>598</v>
      </c>
      <c r="H134" s="47">
        <v>43234</v>
      </c>
      <c r="I134" s="47">
        <v>44149</v>
      </c>
      <c r="J134" s="48" t="str">
        <f>IF(Ugovori_OPULJP[[#This Row],[DATUM ZAVRŠETKA OPERACIJE]]&gt;DATE(2024,3,31),"u provedbi","završen")</f>
        <v>završen</v>
      </c>
      <c r="K134" s="46" t="s">
        <v>599</v>
      </c>
      <c r="L134" s="46" t="s">
        <v>599</v>
      </c>
      <c r="M134" s="49">
        <v>0.85</v>
      </c>
      <c r="N134" s="49">
        <v>0.15</v>
      </c>
      <c r="O134" s="50">
        <f>Ugovori_OPULJP[[#This Row],[Bespovratna sredstva - Ukupno (EU+Nac) HRK
= Ukupna ugovorena vrijednost bespovratnih sredstava]]*Ugovori_OPULJP[[#This Row],[EU STOPA SUFINANCIRANJA %
EU CO-FINANCING RATE %]]</f>
        <v>1679507.5965</v>
      </c>
      <c r="P134" s="51">
        <f>Ugovori_OPULJP[[#This Row],[Bespovratna sredstva - EU dio - HRK]]/7.5345</f>
        <v>222908.96496117857</v>
      </c>
      <c r="Q134" s="50">
        <f>Ugovori_OPULJP[[#This Row],[Bespovratna sredstva - Ukupno (EU+Nac) HRK
= Ukupna ugovorena vrijednost bespovratnih sredstava]]*Ugovori_OPULJP[[#This Row],[STOPA NACIONALNOG SUFINANCIRANJA %]]</f>
        <v>296383.69349999999</v>
      </c>
      <c r="R134" s="51">
        <f>Ugovori_OPULJP[[#This Row],[Bespovratna sredstva - Nacionalni dio - HRK]]/7.5345</f>
        <v>39336.876169619747</v>
      </c>
      <c r="S134" s="50">
        <v>1975891.29</v>
      </c>
      <c r="T134" s="51">
        <f>Ugovori_OPULJP[[#This Row],[Bespovratna sredstva - Ukupno (EU+Nac) HRK
= Ukupna ugovorena vrijednost bespovratnih sredstava]]/7.5345</f>
        <v>262245.84113079833</v>
      </c>
      <c r="U134" s="50">
        <v>0</v>
      </c>
      <c r="V134" s="51">
        <f>Ugovori_OPULJP[[#This Row],[Javni doprinos korisnika - HRK]]/7.5345</f>
        <v>0</v>
      </c>
      <c r="W134" s="50">
        <v>0</v>
      </c>
      <c r="X134" s="51">
        <f>Ugovori_OPULJP[[#This Row],[Privatni doprinos korisnika - HRK]]/7.5345</f>
        <v>0</v>
      </c>
      <c r="Y134" s="52">
        <v>1975891.29</v>
      </c>
      <c r="Z134" s="53">
        <f>Ugovori_OPULJP[[#This Row],[UKUPNI PRIHVATLJIVI IZDACI
TOTAL ELIGIBLE EXPENDITURE
= Bespovratna sredstva ukupno + doprinos korisnika
= Ukupni prihvatljivi troškovi
= Ukupna ugovorena vrijednost projekta HRK]]/7.5345</f>
        <v>262245.84113079833</v>
      </c>
      <c r="AA134" s="44" t="s">
        <v>38</v>
      </c>
      <c r="AB134" s="44" t="s">
        <v>35</v>
      </c>
      <c r="AC134" s="43" t="s">
        <v>600</v>
      </c>
      <c r="AD134" s="43" t="s">
        <v>236</v>
      </c>
    </row>
    <row r="135" spans="1:30" ht="51" customHeight="1" x14ac:dyDescent="0.2">
      <c r="A135" s="41" t="s">
        <v>601</v>
      </c>
      <c r="B135" s="42" t="s">
        <v>31</v>
      </c>
      <c r="C135" s="43" t="s">
        <v>230</v>
      </c>
      <c r="D135" s="43" t="s">
        <v>231</v>
      </c>
      <c r="E135" s="44" t="s">
        <v>232</v>
      </c>
      <c r="F135" s="45" t="s">
        <v>602</v>
      </c>
      <c r="G135" s="45" t="s">
        <v>603</v>
      </c>
      <c r="H135" s="47">
        <v>43234</v>
      </c>
      <c r="I135" s="47">
        <v>44149</v>
      </c>
      <c r="J135" s="48" t="str">
        <f>IF(Ugovori_OPULJP[[#This Row],[DATUM ZAVRŠETKA OPERACIJE]]&gt;DATE(2024,3,31),"u provedbi","završen")</f>
        <v>završen</v>
      </c>
      <c r="K135" s="46" t="s">
        <v>594</v>
      </c>
      <c r="L135" s="46" t="s">
        <v>594</v>
      </c>
      <c r="M135" s="49">
        <v>0.85</v>
      </c>
      <c r="N135" s="49">
        <v>0.15</v>
      </c>
      <c r="O135" s="50">
        <f>Ugovori_OPULJP[[#This Row],[Bespovratna sredstva - Ukupno (EU+Nac) HRK
= Ukupna ugovorena vrijednost bespovratnih sredstava]]*Ugovori_OPULJP[[#This Row],[EU STOPA SUFINANCIRANJA %
EU CO-FINANCING RATE %]]</f>
        <v>846562.99949999992</v>
      </c>
      <c r="P135" s="51">
        <f>Ugovori_OPULJP[[#This Row],[Bespovratna sredstva - EU dio - HRK]]/7.5345</f>
        <v>112358.21879354965</v>
      </c>
      <c r="Q135" s="50">
        <f>Ugovori_OPULJP[[#This Row],[Bespovratna sredstva - Ukupno (EU+Nac) HRK
= Ukupna ugovorena vrijednost bespovratnih sredstava]]*Ugovori_OPULJP[[#This Row],[STOPA NACIONALNOG SUFINANCIRANJA %]]</f>
        <v>149393.4705</v>
      </c>
      <c r="R135" s="51">
        <f>Ugovori_OPULJP[[#This Row],[Bespovratna sredstva - Nacionalni dio - HRK]]/7.5345</f>
        <v>19827.920963567587</v>
      </c>
      <c r="S135" s="50">
        <v>995956.47</v>
      </c>
      <c r="T135" s="51">
        <f>Ugovori_OPULJP[[#This Row],[Bespovratna sredstva - Ukupno (EU+Nac) HRK
= Ukupna ugovorena vrijednost bespovratnih sredstava]]/7.5345</f>
        <v>132186.13975711726</v>
      </c>
      <c r="U135" s="50">
        <v>933724.42999999993</v>
      </c>
      <c r="V135" s="51">
        <f>Ugovori_OPULJP[[#This Row],[Javni doprinos korisnika - HRK]]/7.5345</f>
        <v>123926.52863494591</v>
      </c>
      <c r="W135" s="50">
        <v>0</v>
      </c>
      <c r="X135" s="51">
        <f>Ugovori_OPULJP[[#This Row],[Privatni doprinos korisnika - HRK]]/7.5345</f>
        <v>0</v>
      </c>
      <c r="Y135" s="52">
        <v>1929680.9</v>
      </c>
      <c r="Z135" s="53">
        <f>Ugovori_OPULJP[[#This Row],[UKUPNI PRIHVATLJIVI IZDACI
TOTAL ELIGIBLE EXPENDITURE
= Bespovratna sredstva ukupno + doprinos korisnika
= Ukupni prihvatljivi troškovi
= Ukupna ugovorena vrijednost projekta HRK]]/7.5345</f>
        <v>256112.66839206315</v>
      </c>
      <c r="AA135" s="44" t="s">
        <v>38</v>
      </c>
      <c r="AB135" s="44" t="s">
        <v>35</v>
      </c>
      <c r="AC135" s="43" t="s">
        <v>604</v>
      </c>
      <c r="AD135" s="43" t="s">
        <v>236</v>
      </c>
    </row>
    <row r="136" spans="1:30" ht="51" customHeight="1" x14ac:dyDescent="0.2">
      <c r="A136" s="41" t="s">
        <v>605</v>
      </c>
      <c r="B136" s="42" t="s">
        <v>31</v>
      </c>
      <c r="C136" s="43" t="s">
        <v>230</v>
      </c>
      <c r="D136" s="43" t="s">
        <v>231</v>
      </c>
      <c r="E136" s="44" t="s">
        <v>232</v>
      </c>
      <c r="F136" s="45" t="s">
        <v>606</v>
      </c>
      <c r="G136" s="45" t="s">
        <v>607</v>
      </c>
      <c r="H136" s="47">
        <v>43550</v>
      </c>
      <c r="I136" s="47">
        <v>44465</v>
      </c>
      <c r="J136" s="48" t="str">
        <f>IF(Ugovori_OPULJP[[#This Row],[DATUM ZAVRŠETKA OPERACIJE]]&gt;DATE(2024,3,31),"u provedbi","završen")</f>
        <v>završen</v>
      </c>
      <c r="K136" s="46" t="s">
        <v>94</v>
      </c>
      <c r="L136" s="46" t="s">
        <v>94</v>
      </c>
      <c r="M136" s="49">
        <v>0.85</v>
      </c>
      <c r="N136" s="49">
        <v>0.15</v>
      </c>
      <c r="O136" s="50">
        <f>Ugovori_OPULJP[[#This Row],[Bespovratna sredstva - Ukupno (EU+Nac) HRK
= Ukupna ugovorena vrijednost bespovratnih sredstava]]*Ugovori_OPULJP[[#This Row],[EU STOPA SUFINANCIRANJA %
EU CO-FINANCING RATE %]]</f>
        <v>807342.89450000005</v>
      </c>
      <c r="P136" s="51">
        <f>Ugovori_OPULJP[[#This Row],[Bespovratna sredstva - EU dio - HRK]]/7.5345</f>
        <v>107152.81631163316</v>
      </c>
      <c r="Q136" s="50">
        <f>Ugovori_OPULJP[[#This Row],[Bespovratna sredstva - Ukupno (EU+Nac) HRK
= Ukupna ugovorena vrijednost bespovratnih sredstava]]*Ugovori_OPULJP[[#This Row],[STOPA NACIONALNOG SUFINANCIRANJA %]]</f>
        <v>142472.27549999999</v>
      </c>
      <c r="R136" s="51">
        <f>Ugovori_OPULJP[[#This Row],[Bespovratna sredstva - Nacionalni dio - HRK]]/7.5345</f>
        <v>18909.32052558232</v>
      </c>
      <c r="S136" s="50">
        <v>949815.17</v>
      </c>
      <c r="T136" s="51">
        <f>Ugovori_OPULJP[[#This Row],[Bespovratna sredstva - Ukupno (EU+Nac) HRK
= Ukupna ugovorena vrijednost bespovratnih sredstava]]/7.5345</f>
        <v>126062.13683721547</v>
      </c>
      <c r="U136" s="50">
        <v>0</v>
      </c>
      <c r="V136" s="51">
        <f>Ugovori_OPULJP[[#This Row],[Javni doprinos korisnika - HRK]]/7.5345</f>
        <v>0</v>
      </c>
      <c r="W136" s="50">
        <v>0</v>
      </c>
      <c r="X136" s="51">
        <f>Ugovori_OPULJP[[#This Row],[Privatni doprinos korisnika - HRK]]/7.5345</f>
        <v>0</v>
      </c>
      <c r="Y136" s="52">
        <v>949815.17</v>
      </c>
      <c r="Z136" s="53">
        <f>Ugovori_OPULJP[[#This Row],[UKUPNI PRIHVATLJIVI IZDACI
TOTAL ELIGIBLE EXPENDITURE
= Bespovratna sredstva ukupno + doprinos korisnika
= Ukupni prihvatljivi troškovi
= Ukupna ugovorena vrijednost projekta HRK]]/7.5345</f>
        <v>126062.13683721547</v>
      </c>
      <c r="AA136" s="44" t="s">
        <v>38</v>
      </c>
      <c r="AB136" s="44" t="s">
        <v>35</v>
      </c>
      <c r="AC136" s="43" t="s">
        <v>608</v>
      </c>
      <c r="AD136" s="43" t="s">
        <v>236</v>
      </c>
    </row>
    <row r="137" spans="1:30" ht="51" customHeight="1" x14ac:dyDescent="0.2">
      <c r="A137" s="41" t="s">
        <v>609</v>
      </c>
      <c r="B137" s="42" t="s">
        <v>31</v>
      </c>
      <c r="C137" s="43" t="s">
        <v>230</v>
      </c>
      <c r="D137" s="43" t="s">
        <v>231</v>
      </c>
      <c r="E137" s="44" t="s">
        <v>232</v>
      </c>
      <c r="F137" s="45" t="s">
        <v>610</v>
      </c>
      <c r="G137" s="45" t="s">
        <v>611</v>
      </c>
      <c r="H137" s="47">
        <v>43234</v>
      </c>
      <c r="I137" s="47">
        <v>43965</v>
      </c>
      <c r="J137" s="48" t="str">
        <f>IF(Ugovori_OPULJP[[#This Row],[DATUM ZAVRŠETKA OPERACIJE]]&gt;DATE(2024,3,31),"u provedbi","završen")</f>
        <v>završen</v>
      </c>
      <c r="K137" s="46" t="s">
        <v>425</v>
      </c>
      <c r="L137" s="46" t="s">
        <v>425</v>
      </c>
      <c r="M137" s="49">
        <v>0.85</v>
      </c>
      <c r="N137" s="49">
        <v>0.15</v>
      </c>
      <c r="O137" s="50">
        <f>Ugovori_OPULJP[[#This Row],[Bespovratna sredstva - Ukupno (EU+Nac) HRK
= Ukupna ugovorena vrijednost bespovratnih sredstava]]*Ugovori_OPULJP[[#This Row],[EU STOPA SUFINANCIRANJA %
EU CO-FINANCING RATE %]]</f>
        <v>726022.17050000001</v>
      </c>
      <c r="P137" s="51">
        <f>Ugovori_OPULJP[[#This Row],[Bespovratna sredstva - EU dio - HRK]]/7.5345</f>
        <v>96359.701440042467</v>
      </c>
      <c r="Q137" s="50">
        <f>Ugovori_OPULJP[[#This Row],[Bespovratna sredstva - Ukupno (EU+Nac) HRK
= Ukupna ugovorena vrijednost bespovratnih sredstava]]*Ugovori_OPULJP[[#This Row],[STOPA NACIONALNOG SUFINANCIRANJA %]]</f>
        <v>128121.55949999999</v>
      </c>
      <c r="R137" s="51">
        <f>Ugovori_OPULJP[[#This Row],[Bespovratna sredstva - Nacionalni dio - HRK]]/7.5345</f>
        <v>17004.653195301609</v>
      </c>
      <c r="S137" s="50">
        <v>854143.73</v>
      </c>
      <c r="T137" s="51">
        <f>Ugovori_OPULJP[[#This Row],[Bespovratna sredstva - Ukupno (EU+Nac) HRK
= Ukupna ugovorena vrijednost bespovratnih sredstava]]/7.5345</f>
        <v>113364.35463534408</v>
      </c>
      <c r="U137" s="50">
        <v>0</v>
      </c>
      <c r="V137" s="51">
        <f>Ugovori_OPULJP[[#This Row],[Javni doprinos korisnika - HRK]]/7.5345</f>
        <v>0</v>
      </c>
      <c r="W137" s="50">
        <v>0</v>
      </c>
      <c r="X137" s="51">
        <f>Ugovori_OPULJP[[#This Row],[Privatni doprinos korisnika - HRK]]/7.5345</f>
        <v>0</v>
      </c>
      <c r="Y137" s="52">
        <v>854143.73</v>
      </c>
      <c r="Z137" s="53">
        <f>Ugovori_OPULJP[[#This Row],[UKUPNI PRIHVATLJIVI IZDACI
TOTAL ELIGIBLE EXPENDITURE
= Bespovratna sredstva ukupno + doprinos korisnika
= Ukupni prihvatljivi troškovi
= Ukupna ugovorena vrijednost projekta HRK]]/7.5345</f>
        <v>113364.35463534408</v>
      </c>
      <c r="AA137" s="44" t="s">
        <v>38</v>
      </c>
      <c r="AB137" s="44" t="s">
        <v>35</v>
      </c>
      <c r="AC137" s="43" t="s">
        <v>612</v>
      </c>
      <c r="AD137" s="43" t="s">
        <v>236</v>
      </c>
    </row>
    <row r="138" spans="1:30" ht="51" customHeight="1" x14ac:dyDescent="0.2">
      <c r="A138" s="41" t="s">
        <v>613</v>
      </c>
      <c r="B138" s="42" t="s">
        <v>31</v>
      </c>
      <c r="C138" s="43" t="s">
        <v>230</v>
      </c>
      <c r="D138" s="43" t="s">
        <v>231</v>
      </c>
      <c r="E138" s="44" t="s">
        <v>232</v>
      </c>
      <c r="F138" s="45" t="s">
        <v>614</v>
      </c>
      <c r="G138" s="45" t="s">
        <v>615</v>
      </c>
      <c r="H138" s="47">
        <v>43234</v>
      </c>
      <c r="I138" s="47">
        <v>43722</v>
      </c>
      <c r="J138" s="48" t="str">
        <f>IF(Ugovori_OPULJP[[#This Row],[DATUM ZAVRŠETKA OPERACIJE]]&gt;DATE(2024,3,31),"u provedbi","završen")</f>
        <v>završen</v>
      </c>
      <c r="K138" s="46" t="s">
        <v>94</v>
      </c>
      <c r="L138" s="46" t="s">
        <v>94</v>
      </c>
      <c r="M138" s="49">
        <v>0.85</v>
      </c>
      <c r="N138" s="49">
        <v>0.15</v>
      </c>
      <c r="O138" s="50">
        <f>Ugovori_OPULJP[[#This Row],[Bespovratna sredstva - Ukupno (EU+Nac) HRK
= Ukupna ugovorena vrijednost bespovratnih sredstava]]*Ugovori_OPULJP[[#This Row],[EU STOPA SUFINANCIRANJA %
EU CO-FINANCING RATE %]]</f>
        <v>763799.93599999999</v>
      </c>
      <c r="P138" s="51">
        <f>Ugovori_OPULJP[[#This Row],[Bespovratna sredstva - EU dio - HRK]]/7.5345</f>
        <v>101373.67257283164</v>
      </c>
      <c r="Q138" s="50">
        <f>Ugovori_OPULJP[[#This Row],[Bespovratna sredstva - Ukupno (EU+Nac) HRK
= Ukupna ugovorena vrijednost bespovratnih sredstava]]*Ugovori_OPULJP[[#This Row],[STOPA NACIONALNOG SUFINANCIRANJA %]]</f>
        <v>134788.22399999999</v>
      </c>
      <c r="R138" s="51">
        <f>Ugovori_OPULJP[[#This Row],[Bespovratna sredstva - Nacionalni dio - HRK]]/7.5345</f>
        <v>17889.471630499698</v>
      </c>
      <c r="S138" s="50">
        <v>898588.16000000003</v>
      </c>
      <c r="T138" s="51">
        <f>Ugovori_OPULJP[[#This Row],[Bespovratna sredstva - Ukupno (EU+Nac) HRK
= Ukupna ugovorena vrijednost bespovratnih sredstava]]/7.5345</f>
        <v>119263.14420333134</v>
      </c>
      <c r="U138" s="50">
        <v>0</v>
      </c>
      <c r="V138" s="51">
        <f>Ugovori_OPULJP[[#This Row],[Javni doprinos korisnika - HRK]]/7.5345</f>
        <v>0</v>
      </c>
      <c r="W138" s="50">
        <v>0</v>
      </c>
      <c r="X138" s="51">
        <f>Ugovori_OPULJP[[#This Row],[Privatni doprinos korisnika - HRK]]/7.5345</f>
        <v>0</v>
      </c>
      <c r="Y138" s="52">
        <v>898588.16000000003</v>
      </c>
      <c r="Z138" s="53">
        <f>Ugovori_OPULJP[[#This Row],[UKUPNI PRIHVATLJIVI IZDACI
TOTAL ELIGIBLE EXPENDITURE
= Bespovratna sredstva ukupno + doprinos korisnika
= Ukupni prihvatljivi troškovi
= Ukupna ugovorena vrijednost projekta HRK]]/7.5345</f>
        <v>119263.14420333134</v>
      </c>
      <c r="AA138" s="44" t="s">
        <v>38</v>
      </c>
      <c r="AB138" s="44" t="s">
        <v>35</v>
      </c>
      <c r="AC138" s="43" t="s">
        <v>616</v>
      </c>
      <c r="AD138" s="43" t="s">
        <v>236</v>
      </c>
    </row>
    <row r="139" spans="1:30" ht="51" customHeight="1" x14ac:dyDescent="0.2">
      <c r="A139" s="41" t="s">
        <v>617</v>
      </c>
      <c r="B139" s="42" t="s">
        <v>31</v>
      </c>
      <c r="C139" s="43" t="s">
        <v>230</v>
      </c>
      <c r="D139" s="43" t="s">
        <v>231</v>
      </c>
      <c r="E139" s="44" t="s">
        <v>232</v>
      </c>
      <c r="F139" s="45" t="s">
        <v>618</v>
      </c>
      <c r="G139" s="45" t="s">
        <v>619</v>
      </c>
      <c r="H139" s="47">
        <v>43234</v>
      </c>
      <c r="I139" s="47">
        <v>43660</v>
      </c>
      <c r="J139" s="48" t="str">
        <f>IF(Ugovori_OPULJP[[#This Row],[DATUM ZAVRŠETKA OPERACIJE]]&gt;DATE(2024,3,31),"u provedbi","završen")</f>
        <v>završen</v>
      </c>
      <c r="K139" s="46" t="s">
        <v>211</v>
      </c>
      <c r="L139" s="46" t="s">
        <v>211</v>
      </c>
      <c r="M139" s="49">
        <v>0.85</v>
      </c>
      <c r="N139" s="49">
        <v>0.15</v>
      </c>
      <c r="O139" s="50">
        <f>Ugovori_OPULJP[[#This Row],[Bespovratna sredstva - Ukupno (EU+Nac) HRK
= Ukupna ugovorena vrijednost bespovratnih sredstava]]*Ugovori_OPULJP[[#This Row],[EU STOPA SUFINANCIRANJA %
EU CO-FINANCING RATE %]]</f>
        <v>690397.12349999999</v>
      </c>
      <c r="P139" s="51">
        <f>Ugovori_OPULJP[[#This Row],[Bespovratna sredstva - EU dio - HRK]]/7.5345</f>
        <v>91631.44515229942</v>
      </c>
      <c r="Q139" s="50">
        <f>Ugovori_OPULJP[[#This Row],[Bespovratna sredstva - Ukupno (EU+Nac) HRK
= Ukupna ugovorena vrijednost bespovratnih sredstava]]*Ugovori_OPULJP[[#This Row],[STOPA NACIONALNOG SUFINANCIRANJA %]]</f>
        <v>121834.7865</v>
      </c>
      <c r="R139" s="51">
        <f>Ugovori_OPULJP[[#This Row],[Bespovratna sredstva - Nacionalni dio - HRK]]/7.5345</f>
        <v>16170.255026876368</v>
      </c>
      <c r="S139" s="50">
        <v>812231.91</v>
      </c>
      <c r="T139" s="51">
        <f>Ugovori_OPULJP[[#This Row],[Bespovratna sredstva - Ukupno (EU+Nac) HRK
= Ukupna ugovorena vrijednost bespovratnih sredstava]]/7.5345</f>
        <v>107801.70017917579</v>
      </c>
      <c r="U139" s="50">
        <v>0</v>
      </c>
      <c r="V139" s="51">
        <f>Ugovori_OPULJP[[#This Row],[Javni doprinos korisnika - HRK]]/7.5345</f>
        <v>0</v>
      </c>
      <c r="W139" s="50">
        <v>0</v>
      </c>
      <c r="X139" s="51">
        <f>Ugovori_OPULJP[[#This Row],[Privatni doprinos korisnika - HRK]]/7.5345</f>
        <v>0</v>
      </c>
      <c r="Y139" s="52">
        <v>812231.91</v>
      </c>
      <c r="Z139" s="53">
        <f>Ugovori_OPULJP[[#This Row],[UKUPNI PRIHVATLJIVI IZDACI
TOTAL ELIGIBLE EXPENDITURE
= Bespovratna sredstva ukupno + doprinos korisnika
= Ukupni prihvatljivi troškovi
= Ukupna ugovorena vrijednost projekta HRK]]/7.5345</f>
        <v>107801.70017917579</v>
      </c>
      <c r="AA139" s="44" t="s">
        <v>38</v>
      </c>
      <c r="AB139" s="44" t="s">
        <v>35</v>
      </c>
      <c r="AC139" s="43" t="s">
        <v>620</v>
      </c>
      <c r="AD139" s="43" t="s">
        <v>236</v>
      </c>
    </row>
    <row r="140" spans="1:30" ht="51" customHeight="1" x14ac:dyDescent="0.2">
      <c r="A140" s="41" t="s">
        <v>621</v>
      </c>
      <c r="B140" s="42" t="s">
        <v>31</v>
      </c>
      <c r="C140" s="43" t="s">
        <v>230</v>
      </c>
      <c r="D140" s="43" t="s">
        <v>231</v>
      </c>
      <c r="E140" s="44" t="s">
        <v>232</v>
      </c>
      <c r="F140" s="45" t="s">
        <v>622</v>
      </c>
      <c r="G140" s="45" t="s">
        <v>623</v>
      </c>
      <c r="H140" s="47">
        <v>43234</v>
      </c>
      <c r="I140" s="47">
        <v>43783</v>
      </c>
      <c r="J140" s="48" t="str">
        <f>IF(Ugovori_OPULJP[[#This Row],[DATUM ZAVRŠETKA OPERACIJE]]&gt;DATE(2024,3,31),"u provedbi","završen")</f>
        <v>završen</v>
      </c>
      <c r="K140" s="46" t="s">
        <v>99</v>
      </c>
      <c r="L140" s="46" t="s">
        <v>99</v>
      </c>
      <c r="M140" s="49">
        <v>0.85</v>
      </c>
      <c r="N140" s="49">
        <v>0.15</v>
      </c>
      <c r="O140" s="50">
        <f>Ugovori_OPULJP[[#This Row],[Bespovratna sredstva - Ukupno (EU+Nac) HRK
= Ukupna ugovorena vrijednost bespovratnih sredstava]]*Ugovori_OPULJP[[#This Row],[EU STOPA SUFINANCIRANJA %
EU CO-FINANCING RATE %]]</f>
        <v>849488.21499999997</v>
      </c>
      <c r="P140" s="51">
        <f>Ugovori_OPULJP[[#This Row],[Bespovratna sredstva - EU dio - HRK]]/7.5345</f>
        <v>112746.46160992766</v>
      </c>
      <c r="Q140" s="50">
        <f>Ugovori_OPULJP[[#This Row],[Bespovratna sredstva - Ukupno (EU+Nac) HRK
= Ukupna ugovorena vrijednost bespovratnih sredstava]]*Ugovori_OPULJP[[#This Row],[STOPA NACIONALNOG SUFINANCIRANJA %]]</f>
        <v>149909.685</v>
      </c>
      <c r="R140" s="51">
        <f>Ugovori_OPULJP[[#This Row],[Bespovratna sredstva - Nacionalni dio - HRK]]/7.5345</f>
        <v>19896.43440175194</v>
      </c>
      <c r="S140" s="50">
        <v>999397.9</v>
      </c>
      <c r="T140" s="51">
        <f>Ugovori_OPULJP[[#This Row],[Bespovratna sredstva - Ukupno (EU+Nac) HRK
= Ukupna ugovorena vrijednost bespovratnih sredstava]]/7.5345</f>
        <v>132642.89601167961</v>
      </c>
      <c r="U140" s="50">
        <v>0</v>
      </c>
      <c r="V140" s="51">
        <f>Ugovori_OPULJP[[#This Row],[Javni doprinos korisnika - HRK]]/7.5345</f>
        <v>0</v>
      </c>
      <c r="W140" s="50">
        <v>0</v>
      </c>
      <c r="X140" s="51">
        <f>Ugovori_OPULJP[[#This Row],[Privatni doprinos korisnika - HRK]]/7.5345</f>
        <v>0</v>
      </c>
      <c r="Y140" s="52">
        <v>999397.9</v>
      </c>
      <c r="Z140" s="53">
        <f>Ugovori_OPULJP[[#This Row],[UKUPNI PRIHVATLJIVI IZDACI
TOTAL ELIGIBLE EXPENDITURE
= Bespovratna sredstva ukupno + doprinos korisnika
= Ukupni prihvatljivi troškovi
= Ukupna ugovorena vrijednost projekta HRK]]/7.5345</f>
        <v>132642.89601167961</v>
      </c>
      <c r="AA140" s="44" t="s">
        <v>38</v>
      </c>
      <c r="AB140" s="44" t="s">
        <v>35</v>
      </c>
      <c r="AC140" s="43" t="s">
        <v>624</v>
      </c>
      <c r="AD140" s="43" t="s">
        <v>236</v>
      </c>
    </row>
    <row r="141" spans="1:30" ht="51" customHeight="1" x14ac:dyDescent="0.2">
      <c r="A141" s="41" t="s">
        <v>625</v>
      </c>
      <c r="B141" s="42" t="s">
        <v>31</v>
      </c>
      <c r="C141" s="43" t="s">
        <v>230</v>
      </c>
      <c r="D141" s="43" t="s">
        <v>231</v>
      </c>
      <c r="E141" s="44" t="s">
        <v>232</v>
      </c>
      <c r="F141" s="45" t="s">
        <v>626</v>
      </c>
      <c r="G141" s="45" t="s">
        <v>627</v>
      </c>
      <c r="H141" s="47">
        <v>43550</v>
      </c>
      <c r="I141" s="47">
        <v>44281</v>
      </c>
      <c r="J141" s="48" t="str">
        <f>IF(Ugovori_OPULJP[[#This Row],[DATUM ZAVRŠETKA OPERACIJE]]&gt;DATE(2024,3,31),"u provedbi","završen")</f>
        <v>završen</v>
      </c>
      <c r="K141" s="46" t="s">
        <v>104</v>
      </c>
      <c r="L141" s="46" t="s">
        <v>104</v>
      </c>
      <c r="M141" s="49">
        <v>0.85</v>
      </c>
      <c r="N141" s="49">
        <v>0.15</v>
      </c>
      <c r="O141" s="50">
        <f>Ugovori_OPULJP[[#This Row],[Bespovratna sredstva - Ukupno (EU+Nac) HRK
= Ukupna ugovorena vrijednost bespovratnih sredstava]]*Ugovori_OPULJP[[#This Row],[EU STOPA SUFINANCIRANJA %
EU CO-FINANCING RATE %]]</f>
        <v>705571.52749999997</v>
      </c>
      <c r="P141" s="51">
        <f>Ugovori_OPULJP[[#This Row],[Bespovratna sredstva - EU dio - HRK]]/7.5345</f>
        <v>93645.434667197551</v>
      </c>
      <c r="Q141" s="50">
        <f>Ugovori_OPULJP[[#This Row],[Bespovratna sredstva - Ukupno (EU+Nac) HRK
= Ukupna ugovorena vrijednost bespovratnih sredstava]]*Ugovori_OPULJP[[#This Row],[STOPA NACIONALNOG SUFINANCIRANJA %]]</f>
        <v>124512.6225</v>
      </c>
      <c r="R141" s="51">
        <f>Ugovori_OPULJP[[#This Row],[Bespovratna sredstva - Nacionalni dio - HRK]]/7.5345</f>
        <v>16525.664941270155</v>
      </c>
      <c r="S141" s="50">
        <v>830084.15</v>
      </c>
      <c r="T141" s="51">
        <f>Ugovori_OPULJP[[#This Row],[Bespovratna sredstva - Ukupno (EU+Nac) HRK
= Ukupna ugovorena vrijednost bespovratnih sredstava]]/7.5345</f>
        <v>110171.09960846772</v>
      </c>
      <c r="U141" s="50">
        <v>0</v>
      </c>
      <c r="V141" s="51">
        <f>Ugovori_OPULJP[[#This Row],[Javni doprinos korisnika - HRK]]/7.5345</f>
        <v>0</v>
      </c>
      <c r="W141" s="50">
        <v>0</v>
      </c>
      <c r="X141" s="51">
        <f>Ugovori_OPULJP[[#This Row],[Privatni doprinos korisnika - HRK]]/7.5345</f>
        <v>0</v>
      </c>
      <c r="Y141" s="52">
        <v>830084.15</v>
      </c>
      <c r="Z141" s="53">
        <f>Ugovori_OPULJP[[#This Row],[UKUPNI PRIHVATLJIVI IZDACI
TOTAL ELIGIBLE EXPENDITURE
= Bespovratna sredstva ukupno + doprinos korisnika
= Ukupni prihvatljivi troškovi
= Ukupna ugovorena vrijednost projekta HRK]]/7.5345</f>
        <v>110171.09960846772</v>
      </c>
      <c r="AA141" s="44" t="s">
        <v>38</v>
      </c>
      <c r="AB141" s="44" t="s">
        <v>35</v>
      </c>
      <c r="AC141" s="43" t="s">
        <v>628</v>
      </c>
      <c r="AD141" s="43" t="s">
        <v>236</v>
      </c>
    </row>
    <row r="142" spans="1:30" ht="51" customHeight="1" x14ac:dyDescent="0.2">
      <c r="A142" s="41" t="s">
        <v>630</v>
      </c>
      <c r="B142" s="42" t="s">
        <v>31</v>
      </c>
      <c r="C142" s="43" t="s">
        <v>230</v>
      </c>
      <c r="D142" s="43" t="s">
        <v>231</v>
      </c>
      <c r="E142" s="44" t="s">
        <v>232</v>
      </c>
      <c r="F142" s="45" t="s">
        <v>631</v>
      </c>
      <c r="G142" s="45" t="s">
        <v>632</v>
      </c>
      <c r="H142" s="47">
        <v>43234</v>
      </c>
      <c r="I142" s="47">
        <v>44057</v>
      </c>
      <c r="J142" s="48" t="str">
        <f>IF(Ugovori_OPULJP[[#This Row],[DATUM ZAVRŠETKA OPERACIJE]]&gt;DATE(2024,3,31),"u provedbi","završen")</f>
        <v>završen</v>
      </c>
      <c r="K142" s="46" t="s">
        <v>333</v>
      </c>
      <c r="L142" s="46" t="s">
        <v>333</v>
      </c>
      <c r="M142" s="49">
        <v>0.85</v>
      </c>
      <c r="N142" s="49">
        <v>0.15</v>
      </c>
      <c r="O142" s="50">
        <f>Ugovori_OPULJP[[#This Row],[Bespovratna sredstva - Ukupno (EU+Nac) HRK
= Ukupna ugovorena vrijednost bespovratnih sredstava]]*Ugovori_OPULJP[[#This Row],[EU STOPA SUFINANCIRANJA %
EU CO-FINANCING RATE %]]</f>
        <v>836739.15</v>
      </c>
      <c r="P142" s="51">
        <f>Ugovori_OPULJP[[#This Row],[Bespovratna sredstva - EU dio - HRK]]/7.5345</f>
        <v>111054.36989846705</v>
      </c>
      <c r="Q142" s="50">
        <f>Ugovori_OPULJP[[#This Row],[Bespovratna sredstva - Ukupno (EU+Nac) HRK
= Ukupna ugovorena vrijednost bespovratnih sredstava]]*Ugovori_OPULJP[[#This Row],[STOPA NACIONALNOG SUFINANCIRANJA %]]</f>
        <v>147659.85</v>
      </c>
      <c r="R142" s="51">
        <f>Ugovori_OPULJP[[#This Row],[Bespovratna sredstva - Nacionalni dio - HRK]]/7.5345</f>
        <v>19597.829982082421</v>
      </c>
      <c r="S142" s="50">
        <v>984399</v>
      </c>
      <c r="T142" s="51">
        <f>Ugovori_OPULJP[[#This Row],[Bespovratna sredstva - Ukupno (EU+Nac) HRK
= Ukupna ugovorena vrijednost bespovratnih sredstava]]/7.5345</f>
        <v>130652.19988054947</v>
      </c>
      <c r="U142" s="50">
        <v>0</v>
      </c>
      <c r="V142" s="51">
        <f>Ugovori_OPULJP[[#This Row],[Javni doprinos korisnika - HRK]]/7.5345</f>
        <v>0</v>
      </c>
      <c r="W142" s="50">
        <v>0</v>
      </c>
      <c r="X142" s="51">
        <f>Ugovori_OPULJP[[#This Row],[Privatni doprinos korisnika - HRK]]/7.5345</f>
        <v>0</v>
      </c>
      <c r="Y142" s="52">
        <v>984399</v>
      </c>
      <c r="Z142" s="53">
        <f>Ugovori_OPULJP[[#This Row],[UKUPNI PRIHVATLJIVI IZDACI
TOTAL ELIGIBLE EXPENDITURE
= Bespovratna sredstva ukupno + doprinos korisnika
= Ukupni prihvatljivi troškovi
= Ukupna ugovorena vrijednost projekta HRK]]/7.5345</f>
        <v>130652.19988054947</v>
      </c>
      <c r="AA142" s="44" t="s">
        <v>38</v>
      </c>
      <c r="AB142" s="44" t="s">
        <v>35</v>
      </c>
      <c r="AC142" s="43" t="s">
        <v>633</v>
      </c>
      <c r="AD142" s="43" t="s">
        <v>236</v>
      </c>
    </row>
    <row r="143" spans="1:30" ht="51" customHeight="1" x14ac:dyDescent="0.2">
      <c r="A143" s="41" t="s">
        <v>634</v>
      </c>
      <c r="B143" s="42" t="s">
        <v>31</v>
      </c>
      <c r="C143" s="43" t="s">
        <v>230</v>
      </c>
      <c r="D143" s="43" t="s">
        <v>231</v>
      </c>
      <c r="E143" s="44" t="s">
        <v>232</v>
      </c>
      <c r="F143" s="45" t="s">
        <v>635</v>
      </c>
      <c r="G143" s="45" t="s">
        <v>636</v>
      </c>
      <c r="H143" s="47">
        <v>43550</v>
      </c>
      <c r="I143" s="47">
        <v>44281</v>
      </c>
      <c r="J143" s="48" t="str">
        <f>IF(Ugovori_OPULJP[[#This Row],[DATUM ZAVRŠETKA OPERACIJE]]&gt;DATE(2024,3,31),"u provedbi","završen")</f>
        <v>završen</v>
      </c>
      <c r="K143" s="46" t="s">
        <v>637</v>
      </c>
      <c r="L143" s="46" t="s">
        <v>425</v>
      </c>
      <c r="M143" s="49">
        <v>0.85</v>
      </c>
      <c r="N143" s="49">
        <v>0.15</v>
      </c>
      <c r="O143" s="50">
        <f>Ugovori_OPULJP[[#This Row],[Bespovratna sredstva - Ukupno (EU+Nac) HRK
= Ukupna ugovorena vrijednost bespovratnih sredstava]]*Ugovori_OPULJP[[#This Row],[EU STOPA SUFINANCIRANJA %
EU CO-FINANCING RATE %]]</f>
        <v>830067.5</v>
      </c>
      <c r="P143" s="51">
        <f>Ugovori_OPULJP[[#This Row],[Bespovratna sredstva - EU dio - HRK]]/7.5345</f>
        <v>110168.8897737076</v>
      </c>
      <c r="Q143" s="50">
        <f>Ugovori_OPULJP[[#This Row],[Bespovratna sredstva - Ukupno (EU+Nac) HRK
= Ukupna ugovorena vrijednost bespovratnih sredstava]]*Ugovori_OPULJP[[#This Row],[STOPA NACIONALNOG SUFINANCIRANJA %]]</f>
        <v>146482.5</v>
      </c>
      <c r="R143" s="51">
        <f>Ugovori_OPULJP[[#This Row],[Bespovratna sredstva - Nacionalni dio - HRK]]/7.5345</f>
        <v>19441.56878359546</v>
      </c>
      <c r="S143" s="50">
        <v>976550</v>
      </c>
      <c r="T143" s="51">
        <f>Ugovori_OPULJP[[#This Row],[Bespovratna sredstva - Ukupno (EU+Nac) HRK
= Ukupna ugovorena vrijednost bespovratnih sredstava]]/7.5345</f>
        <v>129610.45855730306</v>
      </c>
      <c r="U143" s="50">
        <v>0</v>
      </c>
      <c r="V143" s="51">
        <f>Ugovori_OPULJP[[#This Row],[Javni doprinos korisnika - HRK]]/7.5345</f>
        <v>0</v>
      </c>
      <c r="W143" s="50">
        <v>0</v>
      </c>
      <c r="X143" s="51">
        <f>Ugovori_OPULJP[[#This Row],[Privatni doprinos korisnika - HRK]]/7.5345</f>
        <v>0</v>
      </c>
      <c r="Y143" s="52">
        <v>976550</v>
      </c>
      <c r="Z143" s="53">
        <f>Ugovori_OPULJP[[#This Row],[UKUPNI PRIHVATLJIVI IZDACI
TOTAL ELIGIBLE EXPENDITURE
= Bespovratna sredstva ukupno + doprinos korisnika
= Ukupni prihvatljivi troškovi
= Ukupna ugovorena vrijednost projekta HRK]]/7.5345</f>
        <v>129610.45855730306</v>
      </c>
      <c r="AA143" s="44" t="s">
        <v>38</v>
      </c>
      <c r="AB143" s="44" t="s">
        <v>35</v>
      </c>
      <c r="AC143" s="43" t="s">
        <v>638</v>
      </c>
      <c r="AD143" s="43" t="s">
        <v>236</v>
      </c>
    </row>
    <row r="144" spans="1:30" ht="51" customHeight="1" x14ac:dyDescent="0.2">
      <c r="A144" s="41" t="s">
        <v>639</v>
      </c>
      <c r="B144" s="42" t="s">
        <v>31</v>
      </c>
      <c r="C144" s="43" t="s">
        <v>230</v>
      </c>
      <c r="D144" s="43" t="s">
        <v>231</v>
      </c>
      <c r="E144" s="44" t="s">
        <v>232</v>
      </c>
      <c r="F144" s="45" t="s">
        <v>640</v>
      </c>
      <c r="G144" s="45" t="s">
        <v>641</v>
      </c>
      <c r="H144" s="47">
        <v>43550</v>
      </c>
      <c r="I144" s="47">
        <v>44151</v>
      </c>
      <c r="J144" s="48" t="str">
        <f>IF(Ugovori_OPULJP[[#This Row],[DATUM ZAVRŠETKA OPERACIJE]]&gt;DATE(2024,3,31),"u provedbi","završen")</f>
        <v>završen</v>
      </c>
      <c r="K144" s="46" t="s">
        <v>104</v>
      </c>
      <c r="L144" s="46" t="s">
        <v>104</v>
      </c>
      <c r="M144" s="49">
        <v>0.85</v>
      </c>
      <c r="N144" s="49">
        <v>0.15</v>
      </c>
      <c r="O144" s="50">
        <f>Ugovori_OPULJP[[#This Row],[Bespovratna sredstva - Ukupno (EU+Nac) HRK
= Ukupna ugovorena vrijednost bespovratnih sredstava]]*Ugovori_OPULJP[[#This Row],[EU STOPA SUFINANCIRANJA %
EU CO-FINANCING RATE %]]</f>
        <v>778254.55149999994</v>
      </c>
      <c r="P144" s="51">
        <f>Ugovori_OPULJP[[#This Row],[Bespovratna sredstva - EU dio - HRK]]/7.5345</f>
        <v>103292.12973654522</v>
      </c>
      <c r="Q144" s="50">
        <f>Ugovori_OPULJP[[#This Row],[Bespovratna sredstva - Ukupno (EU+Nac) HRK
= Ukupna ugovorena vrijednost bespovratnih sredstava]]*Ugovori_OPULJP[[#This Row],[STOPA NACIONALNOG SUFINANCIRANJA %]]</f>
        <v>137339.0385</v>
      </c>
      <c r="R144" s="51">
        <f>Ugovori_OPULJP[[#This Row],[Bespovratna sredstva - Nacionalni dio - HRK]]/7.5345</f>
        <v>18228.022894684451</v>
      </c>
      <c r="S144" s="50">
        <v>915593.59</v>
      </c>
      <c r="T144" s="51">
        <f>Ugovori_OPULJP[[#This Row],[Bespovratna sredstva - Ukupno (EU+Nac) HRK
= Ukupna ugovorena vrijednost bespovratnih sredstava]]/7.5345</f>
        <v>121520.15263122966</v>
      </c>
      <c r="U144" s="50">
        <v>0</v>
      </c>
      <c r="V144" s="51">
        <f>Ugovori_OPULJP[[#This Row],[Javni doprinos korisnika - HRK]]/7.5345</f>
        <v>0</v>
      </c>
      <c r="W144" s="50">
        <v>0</v>
      </c>
      <c r="X144" s="51">
        <f>Ugovori_OPULJP[[#This Row],[Privatni doprinos korisnika - HRK]]/7.5345</f>
        <v>0</v>
      </c>
      <c r="Y144" s="52">
        <v>915593.59</v>
      </c>
      <c r="Z144" s="53">
        <f>Ugovori_OPULJP[[#This Row],[UKUPNI PRIHVATLJIVI IZDACI
TOTAL ELIGIBLE EXPENDITURE
= Bespovratna sredstva ukupno + doprinos korisnika
= Ukupni prihvatljivi troškovi
= Ukupna ugovorena vrijednost projekta HRK]]/7.5345</f>
        <v>121520.15263122966</v>
      </c>
      <c r="AA144" s="44" t="s">
        <v>38</v>
      </c>
      <c r="AB144" s="44" t="s">
        <v>35</v>
      </c>
      <c r="AC144" s="43" t="s">
        <v>642</v>
      </c>
      <c r="AD144" s="43" t="s">
        <v>236</v>
      </c>
    </row>
    <row r="145" spans="1:30" ht="51" customHeight="1" x14ac:dyDescent="0.2">
      <c r="A145" s="41" t="s">
        <v>643</v>
      </c>
      <c r="B145" s="42" t="s">
        <v>31</v>
      </c>
      <c r="C145" s="43" t="s">
        <v>230</v>
      </c>
      <c r="D145" s="43" t="s">
        <v>231</v>
      </c>
      <c r="E145" s="44" t="s">
        <v>232</v>
      </c>
      <c r="F145" s="45" t="s">
        <v>644</v>
      </c>
      <c r="G145" s="62" t="s">
        <v>645</v>
      </c>
      <c r="H145" s="47">
        <v>43550</v>
      </c>
      <c r="I145" s="47">
        <v>43916</v>
      </c>
      <c r="J145" s="48" t="str">
        <f>IF(Ugovori_OPULJP[[#This Row],[DATUM ZAVRŠETKA OPERACIJE]]&gt;DATE(2024,3,31),"u provedbi","završen")</f>
        <v>završen</v>
      </c>
      <c r="K145" s="46" t="s">
        <v>84</v>
      </c>
      <c r="L145" s="46" t="s">
        <v>84</v>
      </c>
      <c r="M145" s="49">
        <v>0.85</v>
      </c>
      <c r="N145" s="49">
        <v>0.15</v>
      </c>
      <c r="O145" s="50">
        <f>Ugovori_OPULJP[[#This Row],[Bespovratna sredstva - Ukupno (EU+Nac) HRK
= Ukupna ugovorena vrijednost bespovratnih sredstava]]*Ugovori_OPULJP[[#This Row],[EU STOPA SUFINANCIRANJA %
EU CO-FINANCING RATE %]]</f>
        <v>494151.49499999994</v>
      </c>
      <c r="P145" s="51">
        <f>Ugovori_OPULJP[[#This Row],[Bespovratna sredstva - EU dio - HRK]]/7.5345</f>
        <v>65585.174198686029</v>
      </c>
      <c r="Q145" s="50">
        <f>Ugovori_OPULJP[[#This Row],[Bespovratna sredstva - Ukupno (EU+Nac) HRK
= Ukupna ugovorena vrijednost bespovratnih sredstava]]*Ugovori_OPULJP[[#This Row],[STOPA NACIONALNOG SUFINANCIRANJA %]]</f>
        <v>87203.204999999987</v>
      </c>
      <c r="R145" s="51">
        <f>Ugovori_OPULJP[[#This Row],[Bespovratna sredstva - Nacionalni dio - HRK]]/7.5345</f>
        <v>11573.854270356358</v>
      </c>
      <c r="S145" s="50">
        <v>581354.69999999995</v>
      </c>
      <c r="T145" s="51">
        <f>Ugovori_OPULJP[[#This Row],[Bespovratna sredstva - Ukupno (EU+Nac) HRK
= Ukupna ugovorena vrijednost bespovratnih sredstava]]/7.5345</f>
        <v>77159.028469042401</v>
      </c>
      <c r="U145" s="50">
        <v>0</v>
      </c>
      <c r="V145" s="51">
        <f>Ugovori_OPULJP[[#This Row],[Javni doprinos korisnika - HRK]]/7.5345</f>
        <v>0</v>
      </c>
      <c r="W145" s="50">
        <v>0</v>
      </c>
      <c r="X145" s="51">
        <f>Ugovori_OPULJP[[#This Row],[Privatni doprinos korisnika - HRK]]/7.5345</f>
        <v>0</v>
      </c>
      <c r="Y145" s="52">
        <v>581354.69999999995</v>
      </c>
      <c r="Z145" s="53">
        <f>Ugovori_OPULJP[[#This Row],[UKUPNI PRIHVATLJIVI IZDACI
TOTAL ELIGIBLE EXPENDITURE
= Bespovratna sredstva ukupno + doprinos korisnika
= Ukupni prihvatljivi troškovi
= Ukupna ugovorena vrijednost projekta HRK]]/7.5345</f>
        <v>77159.028469042401</v>
      </c>
      <c r="AA145" s="44" t="s">
        <v>38</v>
      </c>
      <c r="AB145" s="44" t="s">
        <v>35</v>
      </c>
      <c r="AC145" s="43" t="s">
        <v>646</v>
      </c>
      <c r="AD145" s="43" t="s">
        <v>236</v>
      </c>
    </row>
    <row r="146" spans="1:30" ht="51" customHeight="1" x14ac:dyDescent="0.2">
      <c r="A146" s="41" t="s">
        <v>647</v>
      </c>
      <c r="B146" s="42" t="s">
        <v>31</v>
      </c>
      <c r="C146" s="43" t="s">
        <v>230</v>
      </c>
      <c r="D146" s="43" t="s">
        <v>231</v>
      </c>
      <c r="E146" s="44" t="s">
        <v>232</v>
      </c>
      <c r="F146" s="45" t="s">
        <v>648</v>
      </c>
      <c r="G146" s="45" t="s">
        <v>649</v>
      </c>
      <c r="H146" s="47">
        <v>43234</v>
      </c>
      <c r="I146" s="47">
        <v>43599</v>
      </c>
      <c r="J146" s="48" t="str">
        <f>IF(Ugovori_OPULJP[[#This Row],[DATUM ZAVRŠETKA OPERACIJE]]&gt;DATE(2024,3,31),"u provedbi","završen")</f>
        <v>završen</v>
      </c>
      <c r="K146" s="46" t="s">
        <v>371</v>
      </c>
      <c r="L146" s="46" t="s">
        <v>371</v>
      </c>
      <c r="M146" s="49">
        <v>0.85</v>
      </c>
      <c r="N146" s="49">
        <v>0.15</v>
      </c>
      <c r="O146" s="50">
        <f>Ugovori_OPULJP[[#This Row],[Bespovratna sredstva - Ukupno (EU+Nac) HRK
= Ukupna ugovorena vrijednost bespovratnih sredstava]]*Ugovori_OPULJP[[#This Row],[EU STOPA SUFINANCIRANJA %
EU CO-FINANCING RATE %]]</f>
        <v>614926.38</v>
      </c>
      <c r="P146" s="51">
        <f>Ugovori_OPULJP[[#This Row],[Bespovratna sredstva - EU dio - HRK]]/7.5345</f>
        <v>81614.756121839528</v>
      </c>
      <c r="Q146" s="50">
        <f>Ugovori_OPULJP[[#This Row],[Bespovratna sredstva - Ukupno (EU+Nac) HRK
= Ukupna ugovorena vrijednost bespovratnih sredstava]]*Ugovori_OPULJP[[#This Row],[STOPA NACIONALNOG SUFINANCIRANJA %]]</f>
        <v>108516.42</v>
      </c>
      <c r="R146" s="51">
        <f>Ugovori_OPULJP[[#This Row],[Bespovratna sredstva - Nacionalni dio - HRK]]/7.5345</f>
        <v>14402.604021501094</v>
      </c>
      <c r="S146" s="50">
        <v>723442.8</v>
      </c>
      <c r="T146" s="51">
        <f>Ugovori_OPULJP[[#This Row],[Bespovratna sredstva - Ukupno (EU+Nac) HRK
= Ukupna ugovorena vrijednost bespovratnih sredstava]]/7.5345</f>
        <v>96017.360143340629</v>
      </c>
      <c r="U146" s="50">
        <v>0</v>
      </c>
      <c r="V146" s="51">
        <f>Ugovori_OPULJP[[#This Row],[Javni doprinos korisnika - HRK]]/7.5345</f>
        <v>0</v>
      </c>
      <c r="W146" s="50">
        <v>0</v>
      </c>
      <c r="X146" s="51">
        <f>Ugovori_OPULJP[[#This Row],[Privatni doprinos korisnika - HRK]]/7.5345</f>
        <v>0</v>
      </c>
      <c r="Y146" s="52">
        <v>723442.8</v>
      </c>
      <c r="Z146" s="53">
        <f>Ugovori_OPULJP[[#This Row],[UKUPNI PRIHVATLJIVI IZDACI
TOTAL ELIGIBLE EXPENDITURE
= Bespovratna sredstva ukupno + doprinos korisnika
= Ukupni prihvatljivi troškovi
= Ukupna ugovorena vrijednost projekta HRK]]/7.5345</f>
        <v>96017.360143340629</v>
      </c>
      <c r="AA146" s="44" t="s">
        <v>38</v>
      </c>
      <c r="AB146" s="44" t="s">
        <v>35</v>
      </c>
      <c r="AC146" s="43" t="s">
        <v>650</v>
      </c>
      <c r="AD146" s="43" t="s">
        <v>236</v>
      </c>
    </row>
    <row r="147" spans="1:30" ht="51" customHeight="1" x14ac:dyDescent="0.2">
      <c r="A147" s="41" t="s">
        <v>651</v>
      </c>
      <c r="B147" s="42" t="s">
        <v>31</v>
      </c>
      <c r="C147" s="43" t="s">
        <v>230</v>
      </c>
      <c r="D147" s="43" t="s">
        <v>231</v>
      </c>
      <c r="E147" s="44" t="s">
        <v>232</v>
      </c>
      <c r="F147" s="45" t="s">
        <v>652</v>
      </c>
      <c r="G147" s="45" t="s">
        <v>653</v>
      </c>
      <c r="H147" s="47">
        <v>43234</v>
      </c>
      <c r="I147" s="47">
        <v>44149</v>
      </c>
      <c r="J147" s="48" t="str">
        <f>IF(Ugovori_OPULJP[[#This Row],[DATUM ZAVRŠETKA OPERACIJE]]&gt;DATE(2024,3,31),"u provedbi","završen")</f>
        <v>završen</v>
      </c>
      <c r="K147" s="46" t="s">
        <v>84</v>
      </c>
      <c r="L147" s="46" t="s">
        <v>84</v>
      </c>
      <c r="M147" s="49">
        <v>0.85</v>
      </c>
      <c r="N147" s="49">
        <v>0.15</v>
      </c>
      <c r="O147" s="50">
        <f>Ugovori_OPULJP[[#This Row],[Bespovratna sredstva - Ukupno (EU+Nac) HRK
= Ukupna ugovorena vrijednost bespovratnih sredstava]]*Ugovori_OPULJP[[#This Row],[EU STOPA SUFINANCIRANJA %
EU CO-FINANCING RATE %]]</f>
        <v>725941.27600000007</v>
      </c>
      <c r="P147" s="51">
        <f>Ugovori_OPULJP[[#This Row],[Bespovratna sredstva - EU dio - HRK]]/7.5345</f>
        <v>96348.964894817182</v>
      </c>
      <c r="Q147" s="50">
        <f>Ugovori_OPULJP[[#This Row],[Bespovratna sredstva - Ukupno (EU+Nac) HRK
= Ukupna ugovorena vrijednost bespovratnih sredstava]]*Ugovori_OPULJP[[#This Row],[STOPA NACIONALNOG SUFINANCIRANJA %]]</f>
        <v>128107.284</v>
      </c>
      <c r="R147" s="51">
        <f>Ugovori_OPULJP[[#This Row],[Bespovratna sredstva - Nacionalni dio - HRK]]/7.5345</f>
        <v>17002.75851085009</v>
      </c>
      <c r="S147" s="50">
        <v>854048.56</v>
      </c>
      <c r="T147" s="51">
        <f>Ugovori_OPULJP[[#This Row],[Bespovratna sredstva - Ukupno (EU+Nac) HRK
= Ukupna ugovorena vrijednost bespovratnih sredstava]]/7.5345</f>
        <v>113351.72340566726</v>
      </c>
      <c r="U147" s="50">
        <v>0</v>
      </c>
      <c r="V147" s="51">
        <f>Ugovori_OPULJP[[#This Row],[Javni doprinos korisnika - HRK]]/7.5345</f>
        <v>0</v>
      </c>
      <c r="W147" s="50">
        <v>0</v>
      </c>
      <c r="X147" s="51">
        <f>Ugovori_OPULJP[[#This Row],[Privatni doprinos korisnika - HRK]]/7.5345</f>
        <v>0</v>
      </c>
      <c r="Y147" s="52">
        <v>854048.56</v>
      </c>
      <c r="Z147" s="53">
        <f>Ugovori_OPULJP[[#This Row],[UKUPNI PRIHVATLJIVI IZDACI
TOTAL ELIGIBLE EXPENDITURE
= Bespovratna sredstva ukupno + doprinos korisnika
= Ukupni prihvatljivi troškovi
= Ukupna ugovorena vrijednost projekta HRK]]/7.5345</f>
        <v>113351.72340566726</v>
      </c>
      <c r="AA147" s="44" t="s">
        <v>38</v>
      </c>
      <c r="AB147" s="44" t="s">
        <v>35</v>
      </c>
      <c r="AC147" s="43" t="s">
        <v>654</v>
      </c>
      <c r="AD147" s="43" t="s">
        <v>236</v>
      </c>
    </row>
    <row r="148" spans="1:30" ht="51" customHeight="1" x14ac:dyDescent="0.2">
      <c r="A148" s="41" t="s">
        <v>655</v>
      </c>
      <c r="B148" s="42" t="s">
        <v>31</v>
      </c>
      <c r="C148" s="43" t="s">
        <v>230</v>
      </c>
      <c r="D148" s="43" t="s">
        <v>231</v>
      </c>
      <c r="E148" s="44" t="s">
        <v>232</v>
      </c>
      <c r="F148" s="45" t="s">
        <v>656</v>
      </c>
      <c r="G148" s="45" t="s">
        <v>657</v>
      </c>
      <c r="H148" s="47">
        <v>43234</v>
      </c>
      <c r="I148" s="47">
        <v>44149</v>
      </c>
      <c r="J148" s="48" t="str">
        <f>IF(Ugovori_OPULJP[[#This Row],[DATUM ZAVRŠETKA OPERACIJE]]&gt;DATE(2024,3,31),"u provedbi","završen")</f>
        <v>završen</v>
      </c>
      <c r="K148" s="46" t="s">
        <v>594</v>
      </c>
      <c r="L148" s="46" t="s">
        <v>594</v>
      </c>
      <c r="M148" s="49">
        <v>0.85</v>
      </c>
      <c r="N148" s="49">
        <v>0.15</v>
      </c>
      <c r="O148" s="50">
        <f>Ugovori_OPULJP[[#This Row],[Bespovratna sredstva - Ukupno (EU+Nac) HRK
= Ukupna ugovorena vrijednost bespovratnih sredstava]]*Ugovori_OPULJP[[#This Row],[EU STOPA SUFINANCIRANJA %
EU CO-FINANCING RATE %]]</f>
        <v>1451702.6154999998</v>
      </c>
      <c r="P148" s="51">
        <f>Ugovori_OPULJP[[#This Row],[Bespovratna sredstva - EU dio - HRK]]/7.5345</f>
        <v>192674.048112018</v>
      </c>
      <c r="Q148" s="50">
        <f>Ugovori_OPULJP[[#This Row],[Bespovratna sredstva - Ukupno (EU+Nac) HRK
= Ukupna ugovorena vrijednost bespovratnih sredstava]]*Ugovori_OPULJP[[#This Row],[STOPA NACIONALNOG SUFINANCIRANJA %]]</f>
        <v>256182.81449999998</v>
      </c>
      <c r="R148" s="51">
        <f>Ugovori_OPULJP[[#This Row],[Bespovratna sredstva - Nacionalni dio - HRK]]/7.5345</f>
        <v>34001.302608003178</v>
      </c>
      <c r="S148" s="50">
        <v>1707885.43</v>
      </c>
      <c r="T148" s="51">
        <f>Ugovori_OPULJP[[#This Row],[Bespovratna sredstva - Ukupno (EU+Nac) HRK
= Ukupna ugovorena vrijednost bespovratnih sredstava]]/7.5345</f>
        <v>226675.3507200212</v>
      </c>
      <c r="U148" s="50">
        <v>0</v>
      </c>
      <c r="V148" s="51">
        <f>Ugovori_OPULJP[[#This Row],[Javni doprinos korisnika - HRK]]/7.5345</f>
        <v>0</v>
      </c>
      <c r="W148" s="50">
        <v>0</v>
      </c>
      <c r="X148" s="51">
        <f>Ugovori_OPULJP[[#This Row],[Privatni doprinos korisnika - HRK]]/7.5345</f>
        <v>0</v>
      </c>
      <c r="Y148" s="52">
        <v>1707885.43</v>
      </c>
      <c r="Z148" s="53">
        <f>Ugovori_OPULJP[[#This Row],[UKUPNI PRIHVATLJIVI IZDACI
TOTAL ELIGIBLE EXPENDITURE
= Bespovratna sredstva ukupno + doprinos korisnika
= Ukupni prihvatljivi troškovi
= Ukupna ugovorena vrijednost projekta HRK]]/7.5345</f>
        <v>226675.3507200212</v>
      </c>
      <c r="AA148" s="44" t="s">
        <v>38</v>
      </c>
      <c r="AB148" s="44" t="s">
        <v>35</v>
      </c>
      <c r="AC148" s="43" t="s">
        <v>658</v>
      </c>
      <c r="AD148" s="43" t="s">
        <v>236</v>
      </c>
    </row>
    <row r="149" spans="1:30" ht="51" customHeight="1" x14ac:dyDescent="0.2">
      <c r="A149" s="41" t="s">
        <v>659</v>
      </c>
      <c r="B149" s="42" t="s">
        <v>31</v>
      </c>
      <c r="C149" s="43" t="s">
        <v>230</v>
      </c>
      <c r="D149" s="43" t="s">
        <v>231</v>
      </c>
      <c r="E149" s="44" t="s">
        <v>232</v>
      </c>
      <c r="F149" s="45" t="s">
        <v>660</v>
      </c>
      <c r="G149" s="45" t="s">
        <v>661</v>
      </c>
      <c r="H149" s="47">
        <v>43550</v>
      </c>
      <c r="I149" s="47">
        <v>44100</v>
      </c>
      <c r="J149" s="48" t="str">
        <f>IF(Ugovori_OPULJP[[#This Row],[DATUM ZAVRŠETKA OPERACIJE]]&gt;DATE(2024,3,31),"u provedbi","završen")</f>
        <v>završen</v>
      </c>
      <c r="K149" s="46" t="s">
        <v>244</v>
      </c>
      <c r="L149" s="46" t="s">
        <v>244</v>
      </c>
      <c r="M149" s="49">
        <v>0.85</v>
      </c>
      <c r="N149" s="49">
        <v>0.15</v>
      </c>
      <c r="O149" s="50">
        <f>Ugovori_OPULJP[[#This Row],[Bespovratna sredstva - Ukupno (EU+Nac) HRK
= Ukupna ugovorena vrijednost bespovratnih sredstava]]*Ugovori_OPULJP[[#This Row],[EU STOPA SUFINANCIRANJA %
EU CO-FINANCING RATE %]]</f>
        <v>357136</v>
      </c>
      <c r="P149" s="51">
        <f>Ugovori_OPULJP[[#This Row],[Bespovratna sredstva - EU dio - HRK]]/7.5345</f>
        <v>47400.092905965888</v>
      </c>
      <c r="Q149" s="50">
        <f>Ugovori_OPULJP[[#This Row],[Bespovratna sredstva - Ukupno (EU+Nac) HRK
= Ukupna ugovorena vrijednost bespovratnih sredstava]]*Ugovori_OPULJP[[#This Row],[STOPA NACIONALNOG SUFINANCIRANJA %]]</f>
        <v>63024</v>
      </c>
      <c r="R149" s="51">
        <f>Ugovori_OPULJP[[#This Row],[Bespovratna sredstva - Nacionalni dio - HRK]]/7.5345</f>
        <v>8364.7222775233913</v>
      </c>
      <c r="S149" s="50">
        <v>420160</v>
      </c>
      <c r="T149" s="51">
        <f>Ugovori_OPULJP[[#This Row],[Bespovratna sredstva - Ukupno (EU+Nac) HRK
= Ukupna ugovorena vrijednost bespovratnih sredstava]]/7.5345</f>
        <v>55764.815183489278</v>
      </c>
      <c r="U149" s="50">
        <v>0</v>
      </c>
      <c r="V149" s="51">
        <f>Ugovori_OPULJP[[#This Row],[Javni doprinos korisnika - HRK]]/7.5345</f>
        <v>0</v>
      </c>
      <c r="W149" s="50">
        <v>0</v>
      </c>
      <c r="X149" s="51">
        <f>Ugovori_OPULJP[[#This Row],[Privatni doprinos korisnika - HRK]]/7.5345</f>
        <v>0</v>
      </c>
      <c r="Y149" s="52">
        <v>420160</v>
      </c>
      <c r="Z149" s="53">
        <f>Ugovori_OPULJP[[#This Row],[UKUPNI PRIHVATLJIVI IZDACI
TOTAL ELIGIBLE EXPENDITURE
= Bespovratna sredstva ukupno + doprinos korisnika
= Ukupni prihvatljivi troškovi
= Ukupna ugovorena vrijednost projekta HRK]]/7.5345</f>
        <v>55764.815183489278</v>
      </c>
      <c r="AA149" s="44" t="s">
        <v>38</v>
      </c>
      <c r="AB149" s="44" t="s">
        <v>35</v>
      </c>
      <c r="AC149" s="43" t="s">
        <v>662</v>
      </c>
      <c r="AD149" s="43" t="s">
        <v>236</v>
      </c>
    </row>
    <row r="150" spans="1:30" ht="51" customHeight="1" x14ac:dyDescent="0.2">
      <c r="A150" s="41" t="s">
        <v>663</v>
      </c>
      <c r="B150" s="42" t="s">
        <v>31</v>
      </c>
      <c r="C150" s="43" t="s">
        <v>230</v>
      </c>
      <c r="D150" s="43" t="s">
        <v>231</v>
      </c>
      <c r="E150" s="44" t="s">
        <v>232</v>
      </c>
      <c r="F150" s="45" t="s">
        <v>664</v>
      </c>
      <c r="G150" s="45" t="s">
        <v>665</v>
      </c>
      <c r="H150" s="47">
        <v>43550</v>
      </c>
      <c r="I150" s="47">
        <v>44465</v>
      </c>
      <c r="J150" s="48" t="str">
        <f>IF(Ugovori_OPULJP[[#This Row],[DATUM ZAVRŠETKA OPERACIJE]]&gt;DATE(2024,3,31),"u provedbi","završen")</f>
        <v>završen</v>
      </c>
      <c r="K150" s="46" t="s">
        <v>244</v>
      </c>
      <c r="L150" s="46" t="s">
        <v>244</v>
      </c>
      <c r="M150" s="49">
        <v>0.85</v>
      </c>
      <c r="N150" s="49">
        <v>0.15</v>
      </c>
      <c r="O150" s="50">
        <f>Ugovori_OPULJP[[#This Row],[Bespovratna sredstva - Ukupno (EU+Nac) HRK
= Ukupna ugovorena vrijednost bespovratnih sredstava]]*Ugovori_OPULJP[[#This Row],[EU STOPA SUFINANCIRANJA %
EU CO-FINANCING RATE %]]</f>
        <v>630288.37049999996</v>
      </c>
      <c r="P150" s="51">
        <f>Ugovori_OPULJP[[#This Row],[Bespovratna sredstva - EU dio - HRK]]/7.5345</f>
        <v>83653.642643838335</v>
      </c>
      <c r="Q150" s="50">
        <f>Ugovori_OPULJP[[#This Row],[Bespovratna sredstva - Ukupno (EU+Nac) HRK
= Ukupna ugovorena vrijednost bespovratnih sredstava]]*Ugovori_OPULJP[[#This Row],[STOPA NACIONALNOG SUFINANCIRANJA %]]</f>
        <v>111227.35949999999</v>
      </c>
      <c r="R150" s="51">
        <f>Ugovori_OPULJP[[#This Row],[Bespovratna sredstva - Nacionalni dio - HRK]]/7.5345</f>
        <v>14762.407525383234</v>
      </c>
      <c r="S150" s="50">
        <v>741515.73</v>
      </c>
      <c r="T150" s="51">
        <f>Ugovori_OPULJP[[#This Row],[Bespovratna sredstva - Ukupno (EU+Nac) HRK
= Ukupna ugovorena vrijednost bespovratnih sredstava]]/7.5345</f>
        <v>98416.050169221577</v>
      </c>
      <c r="U150" s="50">
        <v>0</v>
      </c>
      <c r="V150" s="51">
        <f>Ugovori_OPULJP[[#This Row],[Javni doprinos korisnika - HRK]]/7.5345</f>
        <v>0</v>
      </c>
      <c r="W150" s="50">
        <v>0</v>
      </c>
      <c r="X150" s="51">
        <f>Ugovori_OPULJP[[#This Row],[Privatni doprinos korisnika - HRK]]/7.5345</f>
        <v>0</v>
      </c>
      <c r="Y150" s="52">
        <v>741515.73</v>
      </c>
      <c r="Z150" s="53">
        <f>Ugovori_OPULJP[[#This Row],[UKUPNI PRIHVATLJIVI IZDACI
TOTAL ELIGIBLE EXPENDITURE
= Bespovratna sredstva ukupno + doprinos korisnika
= Ukupni prihvatljivi troškovi
= Ukupna ugovorena vrijednost projekta HRK]]/7.5345</f>
        <v>98416.050169221577</v>
      </c>
      <c r="AA150" s="44" t="s">
        <v>38</v>
      </c>
      <c r="AB150" s="44" t="s">
        <v>35</v>
      </c>
      <c r="AC150" s="43" t="s">
        <v>666</v>
      </c>
      <c r="AD150" s="43" t="s">
        <v>236</v>
      </c>
    </row>
    <row r="151" spans="1:30" ht="51" customHeight="1" x14ac:dyDescent="0.2">
      <c r="A151" s="41" t="s">
        <v>667</v>
      </c>
      <c r="B151" s="42" t="s">
        <v>31</v>
      </c>
      <c r="C151" s="43" t="s">
        <v>230</v>
      </c>
      <c r="D151" s="43" t="s">
        <v>231</v>
      </c>
      <c r="E151" s="44" t="s">
        <v>232</v>
      </c>
      <c r="F151" s="45" t="s">
        <v>668</v>
      </c>
      <c r="G151" s="45" t="s">
        <v>669</v>
      </c>
      <c r="H151" s="47">
        <v>43550</v>
      </c>
      <c r="I151" s="47">
        <v>43947</v>
      </c>
      <c r="J151" s="48" t="str">
        <f>IF(Ugovori_OPULJP[[#This Row],[DATUM ZAVRŠETKA OPERACIJE]]&gt;DATE(2024,3,31),"u provedbi","završen")</f>
        <v>završen</v>
      </c>
      <c r="K151" s="46" t="s">
        <v>249</v>
      </c>
      <c r="L151" s="46" t="s">
        <v>249</v>
      </c>
      <c r="M151" s="49">
        <v>0.85</v>
      </c>
      <c r="N151" s="49">
        <v>0.15</v>
      </c>
      <c r="O151" s="50">
        <f>Ugovori_OPULJP[[#This Row],[Bespovratna sredstva - Ukupno (EU+Nac) HRK
= Ukupna ugovorena vrijednost bespovratnih sredstava]]*Ugovori_OPULJP[[#This Row],[EU STOPA SUFINANCIRANJA %
EU CO-FINANCING RATE %]]</f>
        <v>413956.70650000003</v>
      </c>
      <c r="P151" s="51">
        <f>Ugovori_OPULJP[[#This Row],[Bespovratna sredstva - EU dio - HRK]]/7.5345</f>
        <v>54941.496648749089</v>
      </c>
      <c r="Q151" s="50">
        <f>Ugovori_OPULJP[[#This Row],[Bespovratna sredstva - Ukupno (EU+Nac) HRK
= Ukupna ugovorena vrijednost bespovratnih sredstava]]*Ugovori_OPULJP[[#This Row],[STOPA NACIONALNOG SUFINANCIRANJA %]]</f>
        <v>73051.183499999999</v>
      </c>
      <c r="R151" s="51">
        <f>Ugovori_OPULJP[[#This Row],[Bespovratna sredstva - Nacionalni dio - HRK]]/7.5345</f>
        <v>9695.5582321321908</v>
      </c>
      <c r="S151" s="50">
        <v>487007.89</v>
      </c>
      <c r="T151" s="51">
        <f>Ugovori_OPULJP[[#This Row],[Bespovratna sredstva - Ukupno (EU+Nac) HRK
= Ukupna ugovorena vrijednost bespovratnih sredstava]]/7.5345</f>
        <v>64637.054880881275</v>
      </c>
      <c r="U151" s="50">
        <v>0</v>
      </c>
      <c r="V151" s="51">
        <f>Ugovori_OPULJP[[#This Row],[Javni doprinos korisnika - HRK]]/7.5345</f>
        <v>0</v>
      </c>
      <c r="W151" s="50">
        <v>0</v>
      </c>
      <c r="X151" s="51">
        <f>Ugovori_OPULJP[[#This Row],[Privatni doprinos korisnika - HRK]]/7.5345</f>
        <v>0</v>
      </c>
      <c r="Y151" s="52">
        <v>487007.89</v>
      </c>
      <c r="Z151" s="53">
        <f>Ugovori_OPULJP[[#This Row],[UKUPNI PRIHVATLJIVI IZDACI
TOTAL ELIGIBLE EXPENDITURE
= Bespovratna sredstva ukupno + doprinos korisnika
= Ukupni prihvatljivi troškovi
= Ukupna ugovorena vrijednost projekta HRK]]/7.5345</f>
        <v>64637.054880881275</v>
      </c>
      <c r="AA151" s="44" t="s">
        <v>38</v>
      </c>
      <c r="AB151" s="44" t="s">
        <v>35</v>
      </c>
      <c r="AC151" s="43" t="s">
        <v>670</v>
      </c>
      <c r="AD151" s="43" t="s">
        <v>236</v>
      </c>
    </row>
    <row r="152" spans="1:30" ht="51" customHeight="1" x14ac:dyDescent="0.2">
      <c r="A152" s="41" t="s">
        <v>671</v>
      </c>
      <c r="B152" s="42" t="s">
        <v>31</v>
      </c>
      <c r="C152" s="43" t="s">
        <v>230</v>
      </c>
      <c r="D152" s="43" t="s">
        <v>231</v>
      </c>
      <c r="E152" s="44" t="s">
        <v>232</v>
      </c>
      <c r="F152" s="45" t="s">
        <v>672</v>
      </c>
      <c r="G152" s="45" t="s">
        <v>673</v>
      </c>
      <c r="H152" s="47">
        <v>43550</v>
      </c>
      <c r="I152" s="47">
        <v>44465</v>
      </c>
      <c r="J152" s="48" t="str">
        <f>IF(Ugovori_OPULJP[[#This Row],[DATUM ZAVRŠETKA OPERACIJE]]&gt;DATE(2024,3,31),"u provedbi","završen")</f>
        <v>završen</v>
      </c>
      <c r="K152" s="46" t="s">
        <v>104</v>
      </c>
      <c r="L152" s="46" t="s">
        <v>104</v>
      </c>
      <c r="M152" s="49">
        <v>0.85</v>
      </c>
      <c r="N152" s="49">
        <v>0.15</v>
      </c>
      <c r="O152" s="50">
        <f>Ugovori_OPULJP[[#This Row],[Bespovratna sredstva - Ukupno (EU+Nac) HRK
= Ukupna ugovorena vrijednost bespovratnih sredstava]]*Ugovori_OPULJP[[#This Row],[EU STOPA SUFINANCIRANJA %
EU CO-FINANCING RATE %]]</f>
        <v>849948.12449999992</v>
      </c>
      <c r="P152" s="51">
        <f>Ugovori_OPULJP[[#This Row],[Bespovratna sredstva - EU dio - HRK]]/7.5345</f>
        <v>112807.50209038421</v>
      </c>
      <c r="Q152" s="50">
        <f>Ugovori_OPULJP[[#This Row],[Bespovratna sredstva - Ukupno (EU+Nac) HRK
= Ukupna ugovorena vrijednost bespovratnih sredstava]]*Ugovori_OPULJP[[#This Row],[STOPA NACIONALNOG SUFINANCIRANJA %]]</f>
        <v>149990.8455</v>
      </c>
      <c r="R152" s="51">
        <f>Ugovori_OPULJP[[#This Row],[Bespovratna sredstva - Nacionalni dio - HRK]]/7.5345</f>
        <v>19907.206251244275</v>
      </c>
      <c r="S152" s="50">
        <v>999938.97</v>
      </c>
      <c r="T152" s="51">
        <f>Ugovori_OPULJP[[#This Row],[Bespovratna sredstva - Ukupno (EU+Nac) HRK
= Ukupna ugovorena vrijednost bespovratnih sredstava]]/7.5345</f>
        <v>132714.70834162849</v>
      </c>
      <c r="U152" s="50">
        <v>0</v>
      </c>
      <c r="V152" s="51">
        <f>Ugovori_OPULJP[[#This Row],[Javni doprinos korisnika - HRK]]/7.5345</f>
        <v>0</v>
      </c>
      <c r="W152" s="50">
        <v>0</v>
      </c>
      <c r="X152" s="51">
        <f>Ugovori_OPULJP[[#This Row],[Privatni doprinos korisnika - HRK]]/7.5345</f>
        <v>0</v>
      </c>
      <c r="Y152" s="52">
        <v>999938.97</v>
      </c>
      <c r="Z152" s="53">
        <f>Ugovori_OPULJP[[#This Row],[UKUPNI PRIHVATLJIVI IZDACI
TOTAL ELIGIBLE EXPENDITURE
= Bespovratna sredstva ukupno + doprinos korisnika
= Ukupni prihvatljivi troškovi
= Ukupna ugovorena vrijednost projekta HRK]]/7.5345</f>
        <v>132714.70834162849</v>
      </c>
      <c r="AA152" s="44" t="s">
        <v>38</v>
      </c>
      <c r="AB152" s="44" t="s">
        <v>35</v>
      </c>
      <c r="AC152" s="43" t="s">
        <v>674</v>
      </c>
      <c r="AD152" s="43" t="s">
        <v>236</v>
      </c>
    </row>
    <row r="153" spans="1:30" ht="51" customHeight="1" x14ac:dyDescent="0.2">
      <c r="A153" s="41" t="s">
        <v>675</v>
      </c>
      <c r="B153" s="42" t="s">
        <v>31</v>
      </c>
      <c r="C153" s="43" t="s">
        <v>230</v>
      </c>
      <c r="D153" s="43" t="s">
        <v>231</v>
      </c>
      <c r="E153" s="44" t="s">
        <v>232</v>
      </c>
      <c r="F153" s="45" t="s">
        <v>676</v>
      </c>
      <c r="G153" s="45" t="s">
        <v>677</v>
      </c>
      <c r="H153" s="47">
        <v>43550</v>
      </c>
      <c r="I153" s="47">
        <v>43916</v>
      </c>
      <c r="J153" s="48" t="str">
        <f>IF(Ugovori_OPULJP[[#This Row],[DATUM ZAVRŠETKA OPERACIJE]]&gt;DATE(2024,3,31),"u provedbi","završen")</f>
        <v>završen</v>
      </c>
      <c r="K153" s="46" t="s">
        <v>244</v>
      </c>
      <c r="L153" s="46" t="s">
        <v>244</v>
      </c>
      <c r="M153" s="49">
        <v>0.85</v>
      </c>
      <c r="N153" s="49">
        <v>0.15</v>
      </c>
      <c r="O153" s="50">
        <f>Ugovori_OPULJP[[#This Row],[Bespovratna sredstva - Ukupno (EU+Nac) HRK
= Ukupna ugovorena vrijednost bespovratnih sredstava]]*Ugovori_OPULJP[[#This Row],[EU STOPA SUFINANCIRANJA %
EU CO-FINANCING RATE %]]</f>
        <v>458781.97499999998</v>
      </c>
      <c r="P153" s="51">
        <f>Ugovori_OPULJP[[#This Row],[Bespovratna sredstva - EU dio - HRK]]/7.5345</f>
        <v>60890.832172008755</v>
      </c>
      <c r="Q153" s="50">
        <f>Ugovori_OPULJP[[#This Row],[Bespovratna sredstva - Ukupno (EU+Nac) HRK
= Ukupna ugovorena vrijednost bespovratnih sredstava]]*Ugovori_OPULJP[[#This Row],[STOPA NACIONALNOG SUFINANCIRANJA %]]</f>
        <v>80961.524999999994</v>
      </c>
      <c r="R153" s="51">
        <f>Ugovori_OPULJP[[#This Row],[Bespovratna sredstva - Nacionalni dio - HRK]]/7.5345</f>
        <v>10745.440971530956</v>
      </c>
      <c r="S153" s="50">
        <v>539743.5</v>
      </c>
      <c r="T153" s="51">
        <f>Ugovori_OPULJP[[#This Row],[Bespovratna sredstva - Ukupno (EU+Nac) HRK
= Ukupna ugovorena vrijednost bespovratnih sredstava]]/7.5345</f>
        <v>71636.273143539715</v>
      </c>
      <c r="U153" s="50">
        <v>0</v>
      </c>
      <c r="V153" s="51">
        <f>Ugovori_OPULJP[[#This Row],[Javni doprinos korisnika - HRK]]/7.5345</f>
        <v>0</v>
      </c>
      <c r="W153" s="50">
        <v>0</v>
      </c>
      <c r="X153" s="51">
        <f>Ugovori_OPULJP[[#This Row],[Privatni doprinos korisnika - HRK]]/7.5345</f>
        <v>0</v>
      </c>
      <c r="Y153" s="52">
        <v>539743.5</v>
      </c>
      <c r="Z153" s="53">
        <f>Ugovori_OPULJP[[#This Row],[UKUPNI PRIHVATLJIVI IZDACI
TOTAL ELIGIBLE EXPENDITURE
= Bespovratna sredstva ukupno + doprinos korisnika
= Ukupni prihvatljivi troškovi
= Ukupna ugovorena vrijednost projekta HRK]]/7.5345</f>
        <v>71636.273143539715</v>
      </c>
      <c r="AA153" s="44" t="s">
        <v>38</v>
      </c>
      <c r="AB153" s="44" t="s">
        <v>35</v>
      </c>
      <c r="AC153" s="43" t="s">
        <v>678</v>
      </c>
      <c r="AD153" s="43" t="s">
        <v>236</v>
      </c>
    </row>
    <row r="154" spans="1:30" ht="51" customHeight="1" x14ac:dyDescent="0.2">
      <c r="A154" s="41" t="s">
        <v>679</v>
      </c>
      <c r="B154" s="42" t="s">
        <v>31</v>
      </c>
      <c r="C154" s="43" t="s">
        <v>230</v>
      </c>
      <c r="D154" s="43" t="s">
        <v>231</v>
      </c>
      <c r="E154" s="44" t="s">
        <v>232</v>
      </c>
      <c r="F154" s="45" t="s">
        <v>680</v>
      </c>
      <c r="G154" s="45" t="s">
        <v>681</v>
      </c>
      <c r="H154" s="47">
        <v>43550</v>
      </c>
      <c r="I154" s="47">
        <v>44281</v>
      </c>
      <c r="J154" s="48" t="str">
        <f>IF(Ugovori_OPULJP[[#This Row],[DATUM ZAVRŠETKA OPERACIJE]]&gt;DATE(2024,3,31),"u provedbi","završen")</f>
        <v>završen</v>
      </c>
      <c r="K154" s="46" t="s">
        <v>244</v>
      </c>
      <c r="L154" s="46" t="s">
        <v>244</v>
      </c>
      <c r="M154" s="49">
        <v>0.85</v>
      </c>
      <c r="N154" s="49">
        <v>0.15</v>
      </c>
      <c r="O154" s="50">
        <f>Ugovori_OPULJP[[#This Row],[Bespovratna sredstva - Ukupno (EU+Nac) HRK
= Ukupna ugovorena vrijednost bespovratnih sredstava]]*Ugovori_OPULJP[[#This Row],[EU STOPA SUFINANCIRANJA %
EU CO-FINANCING RATE %]]</f>
        <v>684975.01599999995</v>
      </c>
      <c r="P154" s="51">
        <f>Ugovori_OPULJP[[#This Row],[Bespovratna sredstva - EU dio - HRK]]/7.5345</f>
        <v>90911.80781737341</v>
      </c>
      <c r="Q154" s="50">
        <f>Ugovori_OPULJP[[#This Row],[Bespovratna sredstva - Ukupno (EU+Nac) HRK
= Ukupna ugovorena vrijednost bespovratnih sredstava]]*Ugovori_OPULJP[[#This Row],[STOPA NACIONALNOG SUFINANCIRANJA %]]</f>
        <v>120877.94399999999</v>
      </c>
      <c r="R154" s="51">
        <f>Ugovori_OPULJP[[#This Row],[Bespovratna sredstva - Nacionalni dio - HRK]]/7.5345</f>
        <v>16043.260203065895</v>
      </c>
      <c r="S154" s="50">
        <v>805852.96</v>
      </c>
      <c r="T154" s="51">
        <f>Ugovori_OPULJP[[#This Row],[Bespovratna sredstva - Ukupno (EU+Nac) HRK
= Ukupna ugovorena vrijednost bespovratnih sredstava]]/7.5345</f>
        <v>106955.0680204393</v>
      </c>
      <c r="U154" s="50">
        <v>0</v>
      </c>
      <c r="V154" s="51">
        <f>Ugovori_OPULJP[[#This Row],[Javni doprinos korisnika - HRK]]/7.5345</f>
        <v>0</v>
      </c>
      <c r="W154" s="50">
        <v>0</v>
      </c>
      <c r="X154" s="51">
        <f>Ugovori_OPULJP[[#This Row],[Privatni doprinos korisnika - HRK]]/7.5345</f>
        <v>0</v>
      </c>
      <c r="Y154" s="52">
        <v>805852.96</v>
      </c>
      <c r="Z154" s="53">
        <f>Ugovori_OPULJP[[#This Row],[UKUPNI PRIHVATLJIVI IZDACI
TOTAL ELIGIBLE EXPENDITURE
= Bespovratna sredstva ukupno + doprinos korisnika
= Ukupni prihvatljivi troškovi
= Ukupna ugovorena vrijednost projekta HRK]]/7.5345</f>
        <v>106955.0680204393</v>
      </c>
      <c r="AA154" s="44" t="s">
        <v>38</v>
      </c>
      <c r="AB154" s="44" t="s">
        <v>35</v>
      </c>
      <c r="AC154" s="43" t="s">
        <v>682</v>
      </c>
      <c r="AD154" s="43" t="s">
        <v>236</v>
      </c>
    </row>
    <row r="155" spans="1:30" ht="51" customHeight="1" x14ac:dyDescent="0.2">
      <c r="A155" s="41" t="s">
        <v>683</v>
      </c>
      <c r="B155" s="42" t="s">
        <v>31</v>
      </c>
      <c r="C155" s="43" t="s">
        <v>230</v>
      </c>
      <c r="D155" s="43" t="s">
        <v>231</v>
      </c>
      <c r="E155" s="44" t="s">
        <v>232</v>
      </c>
      <c r="F155" s="45" t="s">
        <v>684</v>
      </c>
      <c r="G155" s="45" t="s">
        <v>685</v>
      </c>
      <c r="H155" s="47">
        <v>43234</v>
      </c>
      <c r="I155" s="47">
        <v>44149</v>
      </c>
      <c r="J155" s="48" t="str">
        <f>IF(Ugovori_OPULJP[[#This Row],[DATUM ZAVRŠETKA OPERACIJE]]&gt;DATE(2024,3,31),"u provedbi","završen")</f>
        <v>završen</v>
      </c>
      <c r="K155" s="46" t="s">
        <v>211</v>
      </c>
      <c r="L155" s="46" t="s">
        <v>211</v>
      </c>
      <c r="M155" s="49">
        <v>0.85</v>
      </c>
      <c r="N155" s="49">
        <v>0.15</v>
      </c>
      <c r="O155" s="50">
        <f>Ugovori_OPULJP[[#This Row],[Bespovratna sredstva - Ukupno (EU+Nac) HRK
= Ukupna ugovorena vrijednost bespovratnih sredstava]]*Ugovori_OPULJP[[#This Row],[EU STOPA SUFINANCIRANJA %
EU CO-FINANCING RATE %]]</f>
        <v>849702.5</v>
      </c>
      <c r="P155" s="51">
        <f>Ugovori_OPULJP[[#This Row],[Bespovratna sredstva - EU dio - HRK]]/7.5345</f>
        <v>112774.90211692879</v>
      </c>
      <c r="Q155" s="50">
        <f>Ugovori_OPULJP[[#This Row],[Bespovratna sredstva - Ukupno (EU+Nac) HRK
= Ukupna ugovorena vrijednost bespovratnih sredstava]]*Ugovori_OPULJP[[#This Row],[STOPA NACIONALNOG SUFINANCIRANJA %]]</f>
        <v>149947.5</v>
      </c>
      <c r="R155" s="51">
        <f>Ugovori_OPULJP[[#This Row],[Bespovratna sredstva - Nacionalni dio - HRK]]/7.5345</f>
        <v>19901.45331475214</v>
      </c>
      <c r="S155" s="50">
        <v>999650</v>
      </c>
      <c r="T155" s="51">
        <f>Ugovori_OPULJP[[#This Row],[Bespovratna sredstva - Ukupno (EU+Nac) HRK
= Ukupna ugovorena vrijednost bespovratnih sredstava]]/7.5345</f>
        <v>132676.35543168092</v>
      </c>
      <c r="U155" s="50">
        <v>0</v>
      </c>
      <c r="V155" s="51">
        <f>Ugovori_OPULJP[[#This Row],[Javni doprinos korisnika - HRK]]/7.5345</f>
        <v>0</v>
      </c>
      <c r="W155" s="50">
        <v>0</v>
      </c>
      <c r="X155" s="51">
        <f>Ugovori_OPULJP[[#This Row],[Privatni doprinos korisnika - HRK]]/7.5345</f>
        <v>0</v>
      </c>
      <c r="Y155" s="52">
        <v>999650</v>
      </c>
      <c r="Z155" s="53">
        <f>Ugovori_OPULJP[[#This Row],[UKUPNI PRIHVATLJIVI IZDACI
TOTAL ELIGIBLE EXPENDITURE
= Bespovratna sredstva ukupno + doprinos korisnika
= Ukupni prihvatljivi troškovi
= Ukupna ugovorena vrijednost projekta HRK]]/7.5345</f>
        <v>132676.35543168092</v>
      </c>
      <c r="AA155" s="44" t="s">
        <v>38</v>
      </c>
      <c r="AB155" s="44" t="s">
        <v>35</v>
      </c>
      <c r="AC155" s="43" t="s">
        <v>686</v>
      </c>
      <c r="AD155" s="43" t="s">
        <v>236</v>
      </c>
    </row>
    <row r="156" spans="1:30" ht="51" customHeight="1" x14ac:dyDescent="0.2">
      <c r="A156" s="41" t="s">
        <v>687</v>
      </c>
      <c r="B156" s="42" t="s">
        <v>31</v>
      </c>
      <c r="C156" s="43" t="s">
        <v>230</v>
      </c>
      <c r="D156" s="43" t="s">
        <v>231</v>
      </c>
      <c r="E156" s="44" t="s">
        <v>232</v>
      </c>
      <c r="F156" s="45" t="s">
        <v>688</v>
      </c>
      <c r="G156" s="45" t="s">
        <v>689</v>
      </c>
      <c r="H156" s="47">
        <v>43550</v>
      </c>
      <c r="I156" s="47">
        <v>43916</v>
      </c>
      <c r="J156" s="48" t="str">
        <f>IF(Ugovori_OPULJP[[#This Row],[DATUM ZAVRŠETKA OPERACIJE]]&gt;DATE(2024,3,31),"u provedbi","završen")</f>
        <v>završen</v>
      </c>
      <c r="K156" s="46" t="s">
        <v>690</v>
      </c>
      <c r="L156" s="46" t="s">
        <v>211</v>
      </c>
      <c r="M156" s="49">
        <v>0.85</v>
      </c>
      <c r="N156" s="49">
        <v>0.15</v>
      </c>
      <c r="O156" s="50">
        <f>Ugovori_OPULJP[[#This Row],[Bespovratna sredstva - Ukupno (EU+Nac) HRK
= Ukupna ugovorena vrijednost bespovratnih sredstava]]*Ugovori_OPULJP[[#This Row],[EU STOPA SUFINANCIRANJA %
EU CO-FINANCING RATE %]]</f>
        <v>509915</v>
      </c>
      <c r="P156" s="51">
        <f>Ugovori_OPULJP[[#This Row],[Bespovratna sredstva - EU dio - HRK]]/7.5345</f>
        <v>67677.350852744043</v>
      </c>
      <c r="Q156" s="50">
        <f>Ugovori_OPULJP[[#This Row],[Bespovratna sredstva - Ukupno (EU+Nac) HRK
= Ukupna ugovorena vrijednost bespovratnih sredstava]]*Ugovori_OPULJP[[#This Row],[STOPA NACIONALNOG SUFINANCIRANJA %]]</f>
        <v>89985</v>
      </c>
      <c r="R156" s="51">
        <f>Ugovori_OPULJP[[#This Row],[Bespovratna sredstva - Nacionalni dio - HRK]]/7.5345</f>
        <v>11943.061915190125</v>
      </c>
      <c r="S156" s="50">
        <v>599900</v>
      </c>
      <c r="T156" s="51">
        <f>Ugovori_OPULJP[[#This Row],[Bespovratna sredstva - Ukupno (EU+Nac) HRK
= Ukupna ugovorena vrijednost bespovratnih sredstava]]/7.5345</f>
        <v>79620.412767934162</v>
      </c>
      <c r="U156" s="50">
        <v>0</v>
      </c>
      <c r="V156" s="51">
        <f>Ugovori_OPULJP[[#This Row],[Javni doprinos korisnika - HRK]]/7.5345</f>
        <v>0</v>
      </c>
      <c r="W156" s="50">
        <v>0</v>
      </c>
      <c r="X156" s="51">
        <f>Ugovori_OPULJP[[#This Row],[Privatni doprinos korisnika - HRK]]/7.5345</f>
        <v>0</v>
      </c>
      <c r="Y156" s="52">
        <v>599900</v>
      </c>
      <c r="Z156" s="53">
        <f>Ugovori_OPULJP[[#This Row],[UKUPNI PRIHVATLJIVI IZDACI
TOTAL ELIGIBLE EXPENDITURE
= Bespovratna sredstva ukupno + doprinos korisnika
= Ukupni prihvatljivi troškovi
= Ukupna ugovorena vrijednost projekta HRK]]/7.5345</f>
        <v>79620.412767934162</v>
      </c>
      <c r="AA156" s="44" t="s">
        <v>38</v>
      </c>
      <c r="AB156" s="44" t="s">
        <v>35</v>
      </c>
      <c r="AC156" s="43" t="s">
        <v>691</v>
      </c>
      <c r="AD156" s="43" t="s">
        <v>236</v>
      </c>
    </row>
    <row r="157" spans="1:30" ht="51" customHeight="1" x14ac:dyDescent="0.2">
      <c r="A157" s="41" t="s">
        <v>693</v>
      </c>
      <c r="B157" s="42" t="s">
        <v>31</v>
      </c>
      <c r="C157" s="43" t="s">
        <v>692</v>
      </c>
      <c r="D157" s="43" t="s">
        <v>694</v>
      </c>
      <c r="E157" s="44" t="s">
        <v>34</v>
      </c>
      <c r="F157" s="45" t="s">
        <v>695</v>
      </c>
      <c r="G157" s="45" t="s">
        <v>35</v>
      </c>
      <c r="H157" s="47">
        <v>42612</v>
      </c>
      <c r="I157" s="47">
        <v>43404</v>
      </c>
      <c r="J157" s="48" t="str">
        <f>IF(Ugovori_OPULJP[[#This Row],[DATUM ZAVRŠETKA OPERACIJE]]&gt;DATE(2024,3,31),"u provedbi","završen")</f>
        <v>završen</v>
      </c>
      <c r="K157" s="46" t="s">
        <v>36</v>
      </c>
      <c r="L157" s="46" t="s">
        <v>37</v>
      </c>
      <c r="M157" s="49">
        <v>0.85</v>
      </c>
      <c r="N157" s="49">
        <v>0.15</v>
      </c>
      <c r="O157" s="50">
        <f>Ugovori_OPULJP[[#This Row],[Bespovratna sredstva - Ukupno (EU+Nac) HRK
= Ukupna ugovorena vrijednost bespovratnih sredstava]]*Ugovori_OPULJP[[#This Row],[EU STOPA SUFINANCIRANJA %
EU CO-FINANCING RATE %]]</f>
        <v>1769910.2050000001</v>
      </c>
      <c r="P157" s="51">
        <f>Ugovori_OPULJP[[#This Row],[Bespovratna sredstva - EU dio - HRK]]/7.5345</f>
        <v>234907.45304930652</v>
      </c>
      <c r="Q157" s="50">
        <f>Ugovori_OPULJP[[#This Row],[Bespovratna sredstva - Ukupno (EU+Nac) HRK
= Ukupna ugovorena vrijednost bespovratnih sredstava]]*Ugovori_OPULJP[[#This Row],[STOPA NACIONALNOG SUFINANCIRANJA %]]</f>
        <v>312337.09499999997</v>
      </c>
      <c r="R157" s="51">
        <f>Ugovori_OPULJP[[#This Row],[Bespovratna sredstva - Nacionalni dio - HRK]]/7.5345</f>
        <v>41454.256420465848</v>
      </c>
      <c r="S157" s="50">
        <v>2082247.3</v>
      </c>
      <c r="T157" s="51">
        <f>Ugovori_OPULJP[[#This Row],[Bespovratna sredstva - Ukupno (EU+Nac) HRK
= Ukupna ugovorena vrijednost bespovratnih sredstava]]/7.5345</f>
        <v>276361.70946977235</v>
      </c>
      <c r="U157" s="50">
        <v>0</v>
      </c>
      <c r="V157" s="51">
        <f>Ugovori_OPULJP[[#This Row],[Javni doprinos korisnika - HRK]]/7.5345</f>
        <v>0</v>
      </c>
      <c r="W157" s="50">
        <v>0</v>
      </c>
      <c r="X157" s="51">
        <f>Ugovori_OPULJP[[#This Row],[Privatni doprinos korisnika - HRK]]/7.5345</f>
        <v>0</v>
      </c>
      <c r="Y157" s="52">
        <v>2082247.3</v>
      </c>
      <c r="Z157" s="53">
        <f>Ugovori_OPULJP[[#This Row],[UKUPNI PRIHVATLJIVI IZDACI
TOTAL ELIGIBLE EXPENDITURE
= Bespovratna sredstva ukupno + doprinos korisnika
= Ukupni prihvatljivi troškovi
= Ukupna ugovorena vrijednost projekta HRK]]/7.5345</f>
        <v>276361.70946977235</v>
      </c>
      <c r="AA157" s="44" t="s">
        <v>38</v>
      </c>
      <c r="AB157" s="44" t="s">
        <v>35</v>
      </c>
      <c r="AC157" s="43" t="s">
        <v>696</v>
      </c>
      <c r="AD157" s="43" t="s">
        <v>236</v>
      </c>
    </row>
    <row r="158" spans="1:30" ht="51" customHeight="1" x14ac:dyDescent="0.2">
      <c r="A158" s="41" t="s">
        <v>697</v>
      </c>
      <c r="B158" s="42" t="s">
        <v>31</v>
      </c>
      <c r="C158" s="43" t="s">
        <v>692</v>
      </c>
      <c r="D158" s="43" t="s">
        <v>698</v>
      </c>
      <c r="E158" s="44" t="s">
        <v>34</v>
      </c>
      <c r="F158" s="45" t="s">
        <v>698</v>
      </c>
      <c r="G158" s="45" t="s">
        <v>38</v>
      </c>
      <c r="H158" s="47">
        <v>42648</v>
      </c>
      <c r="I158" s="47">
        <v>43255</v>
      </c>
      <c r="J158" s="48" t="str">
        <f>IF(Ugovori_OPULJP[[#This Row],[DATUM ZAVRŠETKA OPERACIJE]]&gt;DATE(2024,3,31),"u provedbi","završen")</f>
        <v>završen</v>
      </c>
      <c r="K158" s="46" t="s">
        <v>37</v>
      </c>
      <c r="L158" s="46" t="s">
        <v>37</v>
      </c>
      <c r="M158" s="49">
        <v>0.85</v>
      </c>
      <c r="N158" s="49">
        <v>0.15</v>
      </c>
      <c r="O158" s="50">
        <f>Ugovori_OPULJP[[#This Row],[Bespovratna sredstva - Ukupno (EU+Nac) HRK
= Ukupna ugovorena vrijednost bespovratnih sredstava]]*Ugovori_OPULJP[[#This Row],[EU STOPA SUFINANCIRANJA %
EU CO-FINANCING RATE %]]</f>
        <v>549397.5</v>
      </c>
      <c r="P158" s="51">
        <f>Ugovori_OPULJP[[#This Row],[Bespovratna sredstva - EU dio - HRK]]/7.5345</f>
        <v>72917.57913597452</v>
      </c>
      <c r="Q158" s="50">
        <f>Ugovori_OPULJP[[#This Row],[Bespovratna sredstva - Ukupno (EU+Nac) HRK
= Ukupna ugovorena vrijednost bespovratnih sredstava]]*Ugovori_OPULJP[[#This Row],[STOPA NACIONALNOG SUFINANCIRANJA %]]</f>
        <v>96952.5</v>
      </c>
      <c r="R158" s="51">
        <f>Ugovori_OPULJP[[#This Row],[Bespovratna sredstva - Nacionalni dio - HRK]]/7.5345</f>
        <v>12867.808082819032</v>
      </c>
      <c r="S158" s="50">
        <v>646350</v>
      </c>
      <c r="T158" s="51">
        <f>Ugovori_OPULJP[[#This Row],[Bespovratna sredstva - Ukupno (EU+Nac) HRK
= Ukupna ugovorena vrijednost bespovratnih sredstava]]/7.5345</f>
        <v>85785.387218793549</v>
      </c>
      <c r="U158" s="50">
        <v>0</v>
      </c>
      <c r="V158" s="51">
        <f>Ugovori_OPULJP[[#This Row],[Javni doprinos korisnika - HRK]]/7.5345</f>
        <v>0</v>
      </c>
      <c r="W158" s="50">
        <v>0</v>
      </c>
      <c r="X158" s="51">
        <f>Ugovori_OPULJP[[#This Row],[Privatni doprinos korisnika - HRK]]/7.5345</f>
        <v>0</v>
      </c>
      <c r="Y158" s="52">
        <v>646350</v>
      </c>
      <c r="Z158" s="53">
        <f>Ugovori_OPULJP[[#This Row],[UKUPNI PRIHVATLJIVI IZDACI
TOTAL ELIGIBLE EXPENDITURE
= Bespovratna sredstva ukupno + doprinos korisnika
= Ukupni prihvatljivi troškovi
= Ukupna ugovorena vrijednost projekta HRK]]/7.5345</f>
        <v>85785.387218793549</v>
      </c>
      <c r="AA158" s="44" t="s">
        <v>38</v>
      </c>
      <c r="AB158" s="44" t="s">
        <v>35</v>
      </c>
      <c r="AC158" s="43" t="s">
        <v>699</v>
      </c>
      <c r="AD158" s="43" t="s">
        <v>236</v>
      </c>
    </row>
    <row r="159" spans="1:30" ht="51" customHeight="1" x14ac:dyDescent="0.2">
      <c r="A159" s="41" t="s">
        <v>700</v>
      </c>
      <c r="B159" s="42" t="s">
        <v>31</v>
      </c>
      <c r="C159" s="43" t="s">
        <v>692</v>
      </c>
      <c r="D159" s="43" t="s">
        <v>701</v>
      </c>
      <c r="E159" s="44" t="s">
        <v>34</v>
      </c>
      <c r="F159" s="45" t="s">
        <v>702</v>
      </c>
      <c r="G159" s="45" t="s">
        <v>38</v>
      </c>
      <c r="H159" s="47">
        <v>42957</v>
      </c>
      <c r="I159" s="47">
        <v>44237</v>
      </c>
      <c r="J159" s="48" t="str">
        <f>IF(Ugovori_OPULJP[[#This Row],[DATUM ZAVRŠETKA OPERACIJE]]&gt;DATE(2024,3,31),"u provedbi","završen")</f>
        <v>završen</v>
      </c>
      <c r="K159" s="46" t="s">
        <v>37</v>
      </c>
      <c r="L159" s="46" t="s">
        <v>37</v>
      </c>
      <c r="M159" s="49">
        <v>0.85</v>
      </c>
      <c r="N159" s="49">
        <v>0.15</v>
      </c>
      <c r="O159" s="50">
        <f>Ugovori_OPULJP[[#This Row],[Bespovratna sredstva - Ukupno (EU+Nac) HRK
= Ukupna ugovorena vrijednost bespovratnih sredstava]]*Ugovori_OPULJP[[#This Row],[EU STOPA SUFINANCIRANJA %
EU CO-FINANCING RATE %]]</f>
        <v>782195.92499999993</v>
      </c>
      <c r="P159" s="51">
        <f>Ugovori_OPULJP[[#This Row],[Bespovratna sredstva - EU dio - HRK]]/7.5345</f>
        <v>103815.2398964762</v>
      </c>
      <c r="Q159" s="50">
        <f>Ugovori_OPULJP[[#This Row],[Bespovratna sredstva - Ukupno (EU+Nac) HRK
= Ukupna ugovorena vrijednost bespovratnih sredstava]]*Ugovori_OPULJP[[#This Row],[STOPA NACIONALNOG SUFINANCIRANJA %]]</f>
        <v>138034.57499999998</v>
      </c>
      <c r="R159" s="51">
        <f>Ugovori_OPULJP[[#This Row],[Bespovratna sredstva - Nacionalni dio - HRK]]/7.5345</f>
        <v>18320.336452319327</v>
      </c>
      <c r="S159" s="50">
        <v>920230.5</v>
      </c>
      <c r="T159" s="51">
        <f>Ugovori_OPULJP[[#This Row],[Bespovratna sredstva - Ukupno (EU+Nac) HRK
= Ukupna ugovorena vrijednost bespovratnih sredstava]]/7.5345</f>
        <v>122135.57634879554</v>
      </c>
      <c r="U159" s="50">
        <v>0</v>
      </c>
      <c r="V159" s="51">
        <f>Ugovori_OPULJP[[#This Row],[Javni doprinos korisnika - HRK]]/7.5345</f>
        <v>0</v>
      </c>
      <c r="W159" s="50">
        <v>0</v>
      </c>
      <c r="X159" s="51">
        <f>Ugovori_OPULJP[[#This Row],[Privatni doprinos korisnika - HRK]]/7.5345</f>
        <v>0</v>
      </c>
      <c r="Y159" s="52">
        <v>920230.5</v>
      </c>
      <c r="Z159" s="53">
        <f>Ugovori_OPULJP[[#This Row],[UKUPNI PRIHVATLJIVI IZDACI
TOTAL ELIGIBLE EXPENDITURE
= Bespovratna sredstva ukupno + doprinos korisnika
= Ukupni prihvatljivi troškovi
= Ukupna ugovorena vrijednost projekta HRK]]/7.5345</f>
        <v>122135.57634879554</v>
      </c>
      <c r="AA159" s="44" t="s">
        <v>38</v>
      </c>
      <c r="AB159" s="44" t="s">
        <v>35</v>
      </c>
      <c r="AC159" s="43" t="s">
        <v>703</v>
      </c>
      <c r="AD159" s="43" t="s">
        <v>236</v>
      </c>
    </row>
    <row r="160" spans="1:30" ht="51" customHeight="1" x14ac:dyDescent="0.2">
      <c r="A160" s="41" t="s">
        <v>704</v>
      </c>
      <c r="B160" s="42" t="s">
        <v>31</v>
      </c>
      <c r="C160" s="43" t="s">
        <v>692</v>
      </c>
      <c r="D160" s="43" t="s">
        <v>705</v>
      </c>
      <c r="E160" s="44" t="s">
        <v>34</v>
      </c>
      <c r="F160" s="45" t="s">
        <v>705</v>
      </c>
      <c r="G160" s="45" t="s">
        <v>706</v>
      </c>
      <c r="H160" s="47">
        <v>43077</v>
      </c>
      <c r="I160" s="47">
        <v>44173</v>
      </c>
      <c r="J160" s="48" t="str">
        <f>IF(Ugovori_OPULJP[[#This Row],[DATUM ZAVRŠETKA OPERACIJE]]&gt;DATE(2024,3,31),"u provedbi","završen")</f>
        <v>završen</v>
      </c>
      <c r="K160" s="46" t="s">
        <v>36</v>
      </c>
      <c r="L160" s="46" t="s">
        <v>37</v>
      </c>
      <c r="M160" s="49">
        <v>0.85</v>
      </c>
      <c r="N160" s="49">
        <v>0.15</v>
      </c>
      <c r="O160" s="50">
        <f>Ugovori_OPULJP[[#This Row],[Bespovratna sredstva - Ukupno (EU+Nac) HRK
= Ukupna ugovorena vrijednost bespovratnih sredstava]]*Ugovori_OPULJP[[#This Row],[EU STOPA SUFINANCIRANJA %
EU CO-FINANCING RATE %]]</f>
        <v>57672500</v>
      </c>
      <c r="P160" s="51">
        <f>Ugovori_OPULJP[[#This Row],[Bespovratna sredstva - EU dio - HRK]]/7.5345</f>
        <v>7654456.1682925206</v>
      </c>
      <c r="Q160" s="50">
        <f>Ugovori_OPULJP[[#This Row],[Bespovratna sredstva - Ukupno (EU+Nac) HRK
= Ukupna ugovorena vrijednost bespovratnih sredstava]]*Ugovori_OPULJP[[#This Row],[STOPA NACIONALNOG SUFINANCIRANJA %]]</f>
        <v>10177500</v>
      </c>
      <c r="R160" s="51">
        <f>Ugovori_OPULJP[[#This Row],[Bespovratna sredstva - Nacionalni dio - HRK]]/7.5345</f>
        <v>1350786.3826398565</v>
      </c>
      <c r="S160" s="50">
        <v>67850000</v>
      </c>
      <c r="T160" s="51">
        <f>Ugovori_OPULJP[[#This Row],[Bespovratna sredstva - Ukupno (EU+Nac) HRK
= Ukupna ugovorena vrijednost bespovratnih sredstava]]/7.5345</f>
        <v>9005242.5509323776</v>
      </c>
      <c r="U160" s="50">
        <v>0</v>
      </c>
      <c r="V160" s="51">
        <f>Ugovori_OPULJP[[#This Row],[Javni doprinos korisnika - HRK]]/7.5345</f>
        <v>0</v>
      </c>
      <c r="W160" s="50">
        <v>0</v>
      </c>
      <c r="X160" s="51">
        <f>Ugovori_OPULJP[[#This Row],[Privatni doprinos korisnika - HRK]]/7.5345</f>
        <v>0</v>
      </c>
      <c r="Y160" s="52">
        <v>67850000</v>
      </c>
      <c r="Z160" s="53">
        <f>Ugovori_OPULJP[[#This Row],[UKUPNI PRIHVATLJIVI IZDACI
TOTAL ELIGIBLE EXPENDITURE
= Bespovratna sredstva ukupno + doprinos korisnika
= Ukupni prihvatljivi troškovi
= Ukupna ugovorena vrijednost projekta HRK]]/7.5345</f>
        <v>9005242.5509323776</v>
      </c>
      <c r="AA160" s="44" t="s">
        <v>38</v>
      </c>
      <c r="AB160" s="44" t="s">
        <v>35</v>
      </c>
      <c r="AC160" s="43" t="s">
        <v>707</v>
      </c>
      <c r="AD160" s="43" t="s">
        <v>236</v>
      </c>
    </row>
    <row r="161" spans="1:30" ht="51" customHeight="1" x14ac:dyDescent="0.2">
      <c r="A161" s="41" t="s">
        <v>708</v>
      </c>
      <c r="B161" s="42" t="s">
        <v>31</v>
      </c>
      <c r="C161" s="43" t="s">
        <v>692</v>
      </c>
      <c r="D161" s="43" t="s">
        <v>709</v>
      </c>
      <c r="E161" s="44" t="s">
        <v>34</v>
      </c>
      <c r="F161" s="45" t="s">
        <v>710</v>
      </c>
      <c r="G161" s="45" t="s">
        <v>711</v>
      </c>
      <c r="H161" s="47">
        <v>42744</v>
      </c>
      <c r="I161" s="47">
        <v>45096</v>
      </c>
      <c r="J161" s="48" t="str">
        <f>IF(Ugovori_OPULJP[[#This Row],[DATUM ZAVRŠETKA OPERACIJE]]&gt;DATE(2024,3,31),"u provedbi","završen")</f>
        <v>završen</v>
      </c>
      <c r="K161" s="46" t="s">
        <v>36</v>
      </c>
      <c r="L161" s="46" t="s">
        <v>37</v>
      </c>
      <c r="M161" s="49">
        <v>0.85</v>
      </c>
      <c r="N161" s="49">
        <v>0.15</v>
      </c>
      <c r="O161" s="50">
        <f>Ugovori_OPULJP[[#This Row],[Bespovratna sredstva - Ukupno (EU+Nac) HRK
= Ukupna ugovorena vrijednost bespovratnih sredstava]]*Ugovori_OPULJP[[#This Row],[EU STOPA SUFINANCIRANJA %
EU CO-FINANCING RATE %]]</f>
        <v>8485969.7895</v>
      </c>
      <c r="P161" s="51">
        <f>Ugovori_OPULJP[[#This Row],[Bespovratna sredstva - EU dio - HRK]]/7.5345</f>
        <v>1126281.742584113</v>
      </c>
      <c r="Q161" s="50">
        <f>Ugovori_OPULJP[[#This Row],[Bespovratna sredstva - Ukupno (EU+Nac) HRK
= Ukupna ugovorena vrijednost bespovratnih sredstava]]*Ugovori_OPULJP[[#This Row],[STOPA NACIONALNOG SUFINANCIRANJA %]]</f>
        <v>1497524.0804999999</v>
      </c>
      <c r="R161" s="51">
        <f>Ugovori_OPULJP[[#This Row],[Bespovratna sredstva - Nacionalni dio - HRK]]/7.5345</f>
        <v>198755.60163249052</v>
      </c>
      <c r="S161" s="50">
        <v>9983493.8699999992</v>
      </c>
      <c r="T161" s="51">
        <f>Ugovori_OPULJP[[#This Row],[Bespovratna sredstva - Ukupno (EU+Nac) HRK
= Ukupna ugovorena vrijednost bespovratnih sredstava]]/7.5345</f>
        <v>1325037.3442166036</v>
      </c>
      <c r="U161" s="50">
        <v>0</v>
      </c>
      <c r="V161" s="51">
        <f>Ugovori_OPULJP[[#This Row],[Javni doprinos korisnika - HRK]]/7.5345</f>
        <v>0</v>
      </c>
      <c r="W161" s="50">
        <v>0</v>
      </c>
      <c r="X161" s="51">
        <f>Ugovori_OPULJP[[#This Row],[Privatni doprinos korisnika - HRK]]/7.5345</f>
        <v>0</v>
      </c>
      <c r="Y161" s="52">
        <v>9983493.8699999992</v>
      </c>
      <c r="Z161" s="53">
        <f>Ugovori_OPULJP[[#This Row],[UKUPNI PRIHVATLJIVI IZDACI
TOTAL ELIGIBLE EXPENDITURE
= Bespovratna sredstva ukupno + doprinos korisnika
= Ukupni prihvatljivi troškovi
= Ukupna ugovorena vrijednost projekta HRK]]/7.5345</f>
        <v>1325037.3442166036</v>
      </c>
      <c r="AA161" s="44" t="s">
        <v>38</v>
      </c>
      <c r="AB161" s="44" t="s">
        <v>35</v>
      </c>
      <c r="AC161" s="43" t="s">
        <v>712</v>
      </c>
      <c r="AD161" s="43" t="s">
        <v>236</v>
      </c>
    </row>
    <row r="162" spans="1:30" ht="51" customHeight="1" x14ac:dyDescent="0.2">
      <c r="A162" s="41" t="s">
        <v>713</v>
      </c>
      <c r="B162" s="42" t="s">
        <v>31</v>
      </c>
      <c r="C162" s="43" t="s">
        <v>692</v>
      </c>
      <c r="D162" s="43" t="s">
        <v>714</v>
      </c>
      <c r="E162" s="44" t="s">
        <v>34</v>
      </c>
      <c r="F162" s="45" t="s">
        <v>714</v>
      </c>
      <c r="G162" s="45" t="s">
        <v>715</v>
      </c>
      <c r="H162" s="47">
        <v>43235</v>
      </c>
      <c r="I162" s="47">
        <v>43661</v>
      </c>
      <c r="J162" s="48" t="str">
        <f>IF(Ugovori_OPULJP[[#This Row],[DATUM ZAVRŠETKA OPERACIJE]]&gt;DATE(2024,3,31),"u provedbi","završen")</f>
        <v>završen</v>
      </c>
      <c r="K162" s="46" t="s">
        <v>716</v>
      </c>
      <c r="L162" s="46" t="s">
        <v>37</v>
      </c>
      <c r="M162" s="49">
        <v>0.85</v>
      </c>
      <c r="N162" s="49">
        <v>0.15</v>
      </c>
      <c r="O162" s="50">
        <f>Ugovori_OPULJP[[#This Row],[Bespovratna sredstva - Ukupno (EU+Nac) HRK
= Ukupna ugovorena vrijednost bespovratnih sredstava]]*Ugovori_OPULJP[[#This Row],[EU STOPA SUFINANCIRANJA %
EU CO-FINANCING RATE %]]</f>
        <v>1715894.8640000001</v>
      </c>
      <c r="P162" s="51">
        <f>Ugovori_OPULJP[[#This Row],[Bespovratna sredstva - EU dio - HRK]]/7.5345</f>
        <v>227738.38529431281</v>
      </c>
      <c r="Q162" s="50">
        <f>Ugovori_OPULJP[[#This Row],[Bespovratna sredstva - Ukupno (EU+Nac) HRK
= Ukupna ugovorena vrijednost bespovratnih sredstava]]*Ugovori_OPULJP[[#This Row],[STOPA NACIONALNOG SUFINANCIRANJA %]]</f>
        <v>302804.97600000002</v>
      </c>
      <c r="R162" s="51">
        <f>Ugovori_OPULJP[[#This Row],[Bespovratna sredstva - Nacionalni dio - HRK]]/7.5345</f>
        <v>40189.126816643438</v>
      </c>
      <c r="S162" s="50">
        <v>2018699.84</v>
      </c>
      <c r="T162" s="51">
        <f>Ugovori_OPULJP[[#This Row],[Bespovratna sredstva - Ukupno (EU+Nac) HRK
= Ukupna ugovorena vrijednost bespovratnih sredstava]]/7.5345</f>
        <v>267927.51211095625</v>
      </c>
      <c r="U162" s="50">
        <v>0</v>
      </c>
      <c r="V162" s="51">
        <f>Ugovori_OPULJP[[#This Row],[Javni doprinos korisnika - HRK]]/7.5345</f>
        <v>0</v>
      </c>
      <c r="W162" s="50">
        <v>0</v>
      </c>
      <c r="X162" s="51">
        <f>Ugovori_OPULJP[[#This Row],[Privatni doprinos korisnika - HRK]]/7.5345</f>
        <v>0</v>
      </c>
      <c r="Y162" s="52">
        <v>2018699.84</v>
      </c>
      <c r="Z162" s="53">
        <f>Ugovori_OPULJP[[#This Row],[UKUPNI PRIHVATLJIVI IZDACI
TOTAL ELIGIBLE EXPENDITURE
= Bespovratna sredstva ukupno + doprinos korisnika
= Ukupni prihvatljivi troškovi
= Ukupna ugovorena vrijednost projekta HRK]]/7.5345</f>
        <v>267927.51211095625</v>
      </c>
      <c r="AA162" s="44" t="s">
        <v>38</v>
      </c>
      <c r="AB162" s="44" t="s">
        <v>35</v>
      </c>
      <c r="AC162" s="43" t="s">
        <v>717</v>
      </c>
      <c r="AD162" s="43" t="s">
        <v>236</v>
      </c>
    </row>
    <row r="163" spans="1:30" ht="51" customHeight="1" x14ac:dyDescent="0.2">
      <c r="A163" s="41" t="s">
        <v>718</v>
      </c>
      <c r="B163" s="42" t="s">
        <v>31</v>
      </c>
      <c r="C163" s="43" t="s">
        <v>692</v>
      </c>
      <c r="D163" s="43" t="s">
        <v>719</v>
      </c>
      <c r="E163" s="44" t="s">
        <v>34</v>
      </c>
      <c r="F163" s="45" t="s">
        <v>719</v>
      </c>
      <c r="G163" s="45" t="s">
        <v>720</v>
      </c>
      <c r="H163" s="47">
        <v>43360</v>
      </c>
      <c r="I163" s="47">
        <v>44821</v>
      </c>
      <c r="J163" s="48" t="str">
        <f>IF(Ugovori_OPULJP[[#This Row],[DATUM ZAVRŠETKA OPERACIJE]]&gt;DATE(2024,3,31),"u provedbi","završen")</f>
        <v>završen</v>
      </c>
      <c r="K163" s="46" t="s">
        <v>36</v>
      </c>
      <c r="L163" s="46" t="s">
        <v>37</v>
      </c>
      <c r="M163" s="49">
        <v>0.85</v>
      </c>
      <c r="N163" s="49">
        <v>0.15</v>
      </c>
      <c r="O163" s="50">
        <f>Ugovori_OPULJP[[#This Row],[Bespovratna sredstva - Ukupno (EU+Nac) HRK
= Ukupna ugovorena vrijednost bespovratnih sredstava]]*Ugovori_OPULJP[[#This Row],[EU STOPA SUFINANCIRANJA %
EU CO-FINANCING RATE %]]</f>
        <v>4289459.04</v>
      </c>
      <c r="P163" s="51">
        <f>Ugovori_OPULJP[[#This Row],[Bespovratna sredstva - EU dio - HRK]]/7.5345</f>
        <v>569309.05036830576</v>
      </c>
      <c r="Q163" s="50">
        <f>Ugovori_OPULJP[[#This Row],[Bespovratna sredstva - Ukupno (EU+Nac) HRK
= Ukupna ugovorena vrijednost bespovratnih sredstava]]*Ugovori_OPULJP[[#This Row],[STOPA NACIONALNOG SUFINANCIRANJA %]]</f>
        <v>756963.36</v>
      </c>
      <c r="R163" s="51">
        <f>Ugovori_OPULJP[[#This Row],[Bespovratna sredstva - Nacionalni dio - HRK]]/7.5345</f>
        <v>100466.3030061716</v>
      </c>
      <c r="S163" s="50">
        <v>5046422.4000000004</v>
      </c>
      <c r="T163" s="51">
        <f>Ugovori_OPULJP[[#This Row],[Bespovratna sredstva - Ukupno (EU+Nac) HRK
= Ukupna ugovorena vrijednost bespovratnih sredstava]]/7.5345</f>
        <v>669775.35337447736</v>
      </c>
      <c r="U163" s="50">
        <v>0</v>
      </c>
      <c r="V163" s="51">
        <f>Ugovori_OPULJP[[#This Row],[Javni doprinos korisnika - HRK]]/7.5345</f>
        <v>0</v>
      </c>
      <c r="W163" s="50">
        <v>0</v>
      </c>
      <c r="X163" s="51">
        <f>Ugovori_OPULJP[[#This Row],[Privatni doprinos korisnika - HRK]]/7.5345</f>
        <v>0</v>
      </c>
      <c r="Y163" s="52">
        <v>5046422.4000000004</v>
      </c>
      <c r="Z163" s="53">
        <f>Ugovori_OPULJP[[#This Row],[UKUPNI PRIHVATLJIVI IZDACI
TOTAL ELIGIBLE EXPENDITURE
= Bespovratna sredstva ukupno + doprinos korisnika
= Ukupni prihvatljivi troškovi
= Ukupna ugovorena vrijednost projekta HRK]]/7.5345</f>
        <v>669775.35337447736</v>
      </c>
      <c r="AA163" s="44" t="s">
        <v>38</v>
      </c>
      <c r="AB163" s="44" t="s">
        <v>35</v>
      </c>
      <c r="AC163" s="43" t="s">
        <v>721</v>
      </c>
      <c r="AD163" s="43" t="s">
        <v>236</v>
      </c>
    </row>
    <row r="164" spans="1:30" ht="51" customHeight="1" x14ac:dyDescent="0.2">
      <c r="A164" s="41" t="s">
        <v>722</v>
      </c>
      <c r="B164" s="42" t="s">
        <v>31</v>
      </c>
      <c r="C164" s="43" t="s">
        <v>692</v>
      </c>
      <c r="D164" s="43" t="s">
        <v>723</v>
      </c>
      <c r="E164" s="44" t="s">
        <v>34</v>
      </c>
      <c r="F164" s="45" t="s">
        <v>723</v>
      </c>
      <c r="G164" s="45" t="s">
        <v>38</v>
      </c>
      <c r="H164" s="47">
        <v>43388</v>
      </c>
      <c r="I164" s="47">
        <v>44977</v>
      </c>
      <c r="J164" s="48" t="str">
        <f>IF(Ugovori_OPULJP[[#This Row],[DATUM ZAVRŠETKA OPERACIJE]]&gt;DATE(2024,3,31),"u provedbi","završen")</f>
        <v>završen</v>
      </c>
      <c r="K164" s="46" t="s">
        <v>36</v>
      </c>
      <c r="L164" s="46" t="s">
        <v>37</v>
      </c>
      <c r="M164" s="49">
        <v>0.85</v>
      </c>
      <c r="N164" s="49">
        <v>0.15</v>
      </c>
      <c r="O164" s="50">
        <f>Ugovori_OPULJP[[#This Row],[Bespovratna sredstva - Ukupno (EU+Nac) HRK
= Ukupna ugovorena vrijednost bespovratnih sredstava]]*Ugovori_OPULJP[[#This Row],[EU STOPA SUFINANCIRANJA %
EU CO-FINANCING RATE %]]</f>
        <v>21262890.25</v>
      </c>
      <c r="P164" s="51">
        <f>Ugovori_OPULJP[[#This Row],[Bespovratna sredstva - EU dio - HRK]]/7.5345</f>
        <v>2822070.5089919702</v>
      </c>
      <c r="Q164" s="50">
        <f>Ugovori_OPULJP[[#This Row],[Bespovratna sredstva - Ukupno (EU+Nac) HRK
= Ukupna ugovorena vrijednost bespovratnih sredstava]]*Ugovori_OPULJP[[#This Row],[STOPA NACIONALNOG SUFINANCIRANJA %]]</f>
        <v>3752274.75</v>
      </c>
      <c r="R164" s="51">
        <f>Ugovori_OPULJP[[#This Row],[Bespovratna sredstva - Nacionalni dio - HRK]]/7.5345</f>
        <v>498012.44276328885</v>
      </c>
      <c r="S164" s="50">
        <v>25015165</v>
      </c>
      <c r="T164" s="51">
        <f>Ugovori_OPULJP[[#This Row],[Bespovratna sredstva - Ukupno (EU+Nac) HRK
= Ukupna ugovorena vrijednost bespovratnih sredstava]]/7.5345</f>
        <v>3320082.9517552592</v>
      </c>
      <c r="U164" s="50">
        <v>0</v>
      </c>
      <c r="V164" s="51">
        <f>Ugovori_OPULJP[[#This Row],[Javni doprinos korisnika - HRK]]/7.5345</f>
        <v>0</v>
      </c>
      <c r="W164" s="50">
        <v>0</v>
      </c>
      <c r="X164" s="51">
        <f>Ugovori_OPULJP[[#This Row],[Privatni doprinos korisnika - HRK]]/7.5345</f>
        <v>0</v>
      </c>
      <c r="Y164" s="52">
        <v>25015165</v>
      </c>
      <c r="Z164" s="53">
        <f>Ugovori_OPULJP[[#This Row],[UKUPNI PRIHVATLJIVI IZDACI
TOTAL ELIGIBLE EXPENDITURE
= Bespovratna sredstva ukupno + doprinos korisnika
= Ukupni prihvatljivi troškovi
= Ukupna ugovorena vrijednost projekta HRK]]/7.5345</f>
        <v>3320082.9517552592</v>
      </c>
      <c r="AA164" s="44" t="s">
        <v>38</v>
      </c>
      <c r="AB164" s="44" t="s">
        <v>35</v>
      </c>
      <c r="AC164" s="43" t="s">
        <v>724</v>
      </c>
      <c r="AD164" s="43" t="s">
        <v>236</v>
      </c>
    </row>
    <row r="165" spans="1:30" ht="51" customHeight="1" x14ac:dyDescent="0.2">
      <c r="A165" s="41" t="s">
        <v>725</v>
      </c>
      <c r="B165" s="42" t="s">
        <v>31</v>
      </c>
      <c r="C165" s="43" t="s">
        <v>692</v>
      </c>
      <c r="D165" s="43" t="s">
        <v>726</v>
      </c>
      <c r="E165" s="44" t="s">
        <v>34</v>
      </c>
      <c r="F165" s="45" t="s">
        <v>726</v>
      </c>
      <c r="G165" s="45" t="s">
        <v>715</v>
      </c>
      <c r="H165" s="47">
        <v>43467</v>
      </c>
      <c r="I165" s="47">
        <v>45291</v>
      </c>
      <c r="J165" s="48" t="str">
        <f>IF(Ugovori_OPULJP[[#This Row],[DATUM ZAVRŠETKA OPERACIJE]]&gt;DATE(2024,3,31),"u provedbi","završen")</f>
        <v>završen</v>
      </c>
      <c r="K165" s="46" t="s">
        <v>716</v>
      </c>
      <c r="L165" s="46" t="s">
        <v>37</v>
      </c>
      <c r="M165" s="49">
        <v>0.85</v>
      </c>
      <c r="N165" s="49">
        <v>0.15</v>
      </c>
      <c r="O165" s="50">
        <f>Ugovori_OPULJP[[#This Row],[Bespovratna sredstva - Ukupno (EU+Nac) HRK
= Ukupna ugovorena vrijednost bespovratnih sredstava]]*Ugovori_OPULJP[[#This Row],[EU STOPA SUFINANCIRANJA %
EU CO-FINANCING RATE %]]</f>
        <v>16868250.127499998</v>
      </c>
      <c r="P165" s="51">
        <f>Ugovori_OPULJP[[#This Row],[Bespovratna sredstva - EU dio - HRK]]/7.5345</f>
        <v>2238801.5299621737</v>
      </c>
      <c r="Q165" s="50">
        <f>Ugovori_OPULJP[[#This Row],[Bespovratna sredstva - Ukupno (EU+Nac) HRK
= Ukupna ugovorena vrijednost bespovratnih sredstava]]*Ugovori_OPULJP[[#This Row],[STOPA NACIONALNOG SUFINANCIRANJA %]]</f>
        <v>2976750.0224999995</v>
      </c>
      <c r="R165" s="51">
        <f>Ugovori_OPULJP[[#This Row],[Bespovratna sredstva - Nacionalni dio - HRK]]/7.5345</f>
        <v>395082.62293450121</v>
      </c>
      <c r="S165" s="50">
        <v>19845000.149999999</v>
      </c>
      <c r="T165" s="51">
        <f>Ugovori_OPULJP[[#This Row],[Bespovratna sredstva - Ukupno (EU+Nac) HRK
= Ukupna ugovorena vrijednost bespovratnih sredstava]]/7.5345</f>
        <v>2633884.1528966748</v>
      </c>
      <c r="U165" s="50">
        <v>0</v>
      </c>
      <c r="V165" s="51">
        <f>Ugovori_OPULJP[[#This Row],[Javni doprinos korisnika - HRK]]/7.5345</f>
        <v>0</v>
      </c>
      <c r="W165" s="50">
        <v>0</v>
      </c>
      <c r="X165" s="51">
        <f>Ugovori_OPULJP[[#This Row],[Privatni doprinos korisnika - HRK]]/7.5345</f>
        <v>0</v>
      </c>
      <c r="Y165" s="52">
        <v>19845000.149999999</v>
      </c>
      <c r="Z165" s="53">
        <f>Ugovori_OPULJP[[#This Row],[UKUPNI PRIHVATLJIVI IZDACI
TOTAL ELIGIBLE EXPENDITURE
= Bespovratna sredstva ukupno + doprinos korisnika
= Ukupni prihvatljivi troškovi
= Ukupna ugovorena vrijednost projekta HRK]]/7.5345</f>
        <v>2633884.1528966748</v>
      </c>
      <c r="AA165" s="44" t="s">
        <v>38</v>
      </c>
      <c r="AB165" s="44" t="s">
        <v>35</v>
      </c>
      <c r="AC165" s="43" t="s">
        <v>727</v>
      </c>
      <c r="AD165" s="43" t="s">
        <v>236</v>
      </c>
    </row>
    <row r="166" spans="1:30" ht="51" customHeight="1" x14ac:dyDescent="0.2">
      <c r="A166" s="66" t="s">
        <v>728</v>
      </c>
      <c r="B166" s="55" t="s">
        <v>31</v>
      </c>
      <c r="C166" s="56" t="s">
        <v>692</v>
      </c>
      <c r="D166" s="43" t="s">
        <v>729</v>
      </c>
      <c r="E166" s="57" t="s">
        <v>34</v>
      </c>
      <c r="F166" s="45" t="s">
        <v>730</v>
      </c>
      <c r="G166" s="45" t="s">
        <v>706</v>
      </c>
      <c r="H166" s="59">
        <v>43344</v>
      </c>
      <c r="I166" s="59">
        <v>45260</v>
      </c>
      <c r="J166" s="48" t="str">
        <f>IF(Ugovori_OPULJP[[#This Row],[DATUM ZAVRŠETKA OPERACIJE]]&gt;DATE(2024,3,31),"u provedbi","završen")</f>
        <v>završen</v>
      </c>
      <c r="K166" s="67" t="s">
        <v>36</v>
      </c>
      <c r="L166" s="58" t="s">
        <v>37</v>
      </c>
      <c r="M166" s="68">
        <v>0.85</v>
      </c>
      <c r="N166" s="49">
        <v>0.15</v>
      </c>
      <c r="O166" s="50">
        <f>Ugovori_OPULJP[[#This Row],[Bespovratna sredstva - Ukupno (EU+Nac) HRK
= Ukupna ugovorena vrijednost bespovratnih sredstava]]*Ugovori_OPULJP[[#This Row],[EU STOPA SUFINANCIRANJA %
EU CO-FINANCING RATE %]]</f>
        <v>208934250</v>
      </c>
      <c r="P166" s="51">
        <f>Ugovori_OPULJP[[#This Row],[Bespovratna sredstva - EU dio - HRK]]/7.5345</f>
        <v>27730340.43400358</v>
      </c>
      <c r="Q166" s="50">
        <f>Ugovori_OPULJP[[#This Row],[Bespovratna sredstva - Ukupno (EU+Nac) HRK
= Ukupna ugovorena vrijednost bespovratnih sredstava]]*Ugovori_OPULJP[[#This Row],[STOPA NACIONALNOG SUFINANCIRANJA %]]</f>
        <v>36870750</v>
      </c>
      <c r="R166" s="51">
        <f>Ugovori_OPULJP[[#This Row],[Bespovratna sredstva - Nacionalni dio - HRK]]/7.5345</f>
        <v>4893589.4883535737</v>
      </c>
      <c r="S166" s="52">
        <v>245805000</v>
      </c>
      <c r="T166" s="53">
        <f>Ugovori_OPULJP[[#This Row],[Bespovratna sredstva - Ukupno (EU+Nac) HRK
= Ukupna ugovorena vrijednost bespovratnih sredstava]]/7.5345</f>
        <v>32623929.922357157</v>
      </c>
      <c r="U166" s="50">
        <v>0</v>
      </c>
      <c r="V166" s="51">
        <f>Ugovori_OPULJP[[#This Row],[Javni doprinos korisnika - HRK]]/7.5345</f>
        <v>0</v>
      </c>
      <c r="W166" s="50">
        <v>0</v>
      </c>
      <c r="X166" s="51">
        <f>Ugovori_OPULJP[[#This Row],[Privatni doprinos korisnika - HRK]]/7.5345</f>
        <v>0</v>
      </c>
      <c r="Y166" s="52">
        <v>245805000</v>
      </c>
      <c r="Z166" s="53">
        <f>Ugovori_OPULJP[[#This Row],[UKUPNI PRIHVATLJIVI IZDACI
TOTAL ELIGIBLE EXPENDITURE
= Bespovratna sredstva ukupno + doprinos korisnika
= Ukupni prihvatljivi troškovi
= Ukupna ugovorena vrijednost projekta HRK]]/7.5345</f>
        <v>32623929.922357157</v>
      </c>
      <c r="AA166" s="57" t="s">
        <v>38</v>
      </c>
      <c r="AB166" s="57" t="s">
        <v>35</v>
      </c>
      <c r="AC166" s="56" t="s">
        <v>731</v>
      </c>
      <c r="AD166" s="56" t="s">
        <v>236</v>
      </c>
    </row>
    <row r="167" spans="1:30" ht="51" customHeight="1" x14ac:dyDescent="0.2">
      <c r="A167" s="41" t="s">
        <v>732</v>
      </c>
      <c r="B167" s="42" t="s">
        <v>31</v>
      </c>
      <c r="C167" s="43" t="s">
        <v>692</v>
      </c>
      <c r="D167" s="43" t="s">
        <v>733</v>
      </c>
      <c r="E167" s="44" t="s">
        <v>34</v>
      </c>
      <c r="F167" s="45" t="s">
        <v>733</v>
      </c>
      <c r="G167" s="45" t="s">
        <v>35</v>
      </c>
      <c r="H167" s="47">
        <v>43739</v>
      </c>
      <c r="I167" s="47">
        <v>45107</v>
      </c>
      <c r="J167" s="48" t="str">
        <f>IF(Ugovori_OPULJP[[#This Row],[DATUM ZAVRŠETKA OPERACIJE]]&gt;DATE(2024,3,31),"u provedbi","završen")</f>
        <v>završen</v>
      </c>
      <c r="K167" s="46" t="s">
        <v>36</v>
      </c>
      <c r="L167" s="46" t="s">
        <v>37</v>
      </c>
      <c r="M167" s="49">
        <v>0.85</v>
      </c>
      <c r="N167" s="49">
        <v>0.15</v>
      </c>
      <c r="O167" s="50">
        <f>Ugovori_OPULJP[[#This Row],[Bespovratna sredstva - Ukupno (EU+Nac) HRK
= Ukupna ugovorena vrijednost bespovratnih sredstava]]*Ugovori_OPULJP[[#This Row],[EU STOPA SUFINANCIRANJA %
EU CO-FINANCING RATE %]]</f>
        <v>16692839.138</v>
      </c>
      <c r="P167" s="51">
        <f>Ugovori_OPULJP[[#This Row],[Bespovratna sredstva - EU dio - HRK]]/7.5345</f>
        <v>2215520.4908089456</v>
      </c>
      <c r="Q167" s="50">
        <f>Ugovori_OPULJP[[#This Row],[Bespovratna sredstva - Ukupno (EU+Nac) HRK
= Ukupna ugovorena vrijednost bespovratnih sredstava]]*Ugovori_OPULJP[[#This Row],[STOPA NACIONALNOG SUFINANCIRANJA %]]</f>
        <v>2945795.142</v>
      </c>
      <c r="R167" s="51">
        <f>Ugovori_OPULJP[[#This Row],[Bespovratna sredstva - Nacionalni dio - HRK]]/7.5345</f>
        <v>390974.20426040213</v>
      </c>
      <c r="S167" s="50">
        <v>19638634.280000001</v>
      </c>
      <c r="T167" s="51">
        <f>Ugovori_OPULJP[[#This Row],[Bespovratna sredstva - Ukupno (EU+Nac) HRK
= Ukupna ugovorena vrijednost bespovratnih sredstava]]/7.5345</f>
        <v>2606494.6950693475</v>
      </c>
      <c r="U167" s="50">
        <v>0</v>
      </c>
      <c r="V167" s="51">
        <f>Ugovori_OPULJP[[#This Row],[Javni doprinos korisnika - HRK]]/7.5345</f>
        <v>0</v>
      </c>
      <c r="W167" s="50">
        <v>0</v>
      </c>
      <c r="X167" s="51">
        <f>Ugovori_OPULJP[[#This Row],[Privatni doprinos korisnika - HRK]]/7.5345</f>
        <v>0</v>
      </c>
      <c r="Y167" s="52">
        <v>19638634.280000001</v>
      </c>
      <c r="Z167" s="53">
        <f>Ugovori_OPULJP[[#This Row],[UKUPNI PRIHVATLJIVI IZDACI
TOTAL ELIGIBLE EXPENDITURE
= Bespovratna sredstva ukupno + doprinos korisnika
= Ukupni prihvatljivi troškovi
= Ukupna ugovorena vrijednost projekta HRK]]/7.5345</f>
        <v>2606494.6950693475</v>
      </c>
      <c r="AA167" s="44" t="s">
        <v>38</v>
      </c>
      <c r="AB167" s="44" t="s">
        <v>35</v>
      </c>
      <c r="AC167" s="43" t="s">
        <v>734</v>
      </c>
      <c r="AD167" s="43" t="s">
        <v>236</v>
      </c>
    </row>
    <row r="168" spans="1:30" ht="51" customHeight="1" x14ac:dyDescent="0.2">
      <c r="A168" s="41" t="s">
        <v>735</v>
      </c>
      <c r="B168" s="42" t="s">
        <v>31</v>
      </c>
      <c r="C168" s="43" t="s">
        <v>692</v>
      </c>
      <c r="D168" s="43" t="s">
        <v>736</v>
      </c>
      <c r="E168" s="44" t="s">
        <v>34</v>
      </c>
      <c r="F168" s="45" t="s">
        <v>736</v>
      </c>
      <c r="G168" s="45" t="s">
        <v>737</v>
      </c>
      <c r="H168" s="47">
        <v>43525</v>
      </c>
      <c r="I168" s="47">
        <v>45291</v>
      </c>
      <c r="J168" s="48" t="str">
        <f>IF(Ugovori_OPULJP[[#This Row],[DATUM ZAVRŠETKA OPERACIJE]]&gt;DATE(2024,3,31),"u provedbi","završen")</f>
        <v>završen</v>
      </c>
      <c r="K168" s="46" t="s">
        <v>37</v>
      </c>
      <c r="L168" s="46" t="s">
        <v>37</v>
      </c>
      <c r="M168" s="49">
        <v>0.85</v>
      </c>
      <c r="N168" s="49">
        <v>0.15</v>
      </c>
      <c r="O168" s="50">
        <f>Ugovori_OPULJP[[#This Row],[Bespovratna sredstva - Ukupno (EU+Nac) HRK
= Ukupna ugovorena vrijednost bespovratnih sredstava]]*Ugovori_OPULJP[[#This Row],[EU STOPA SUFINANCIRANJA %
EU CO-FINANCING RATE %]]</f>
        <v>45981447.008499995</v>
      </c>
      <c r="P168" s="51">
        <f>Ugovori_OPULJP[[#This Row],[Bespovratna sredstva - EU dio - HRK]]/7.5345</f>
        <v>6102786.7819364248</v>
      </c>
      <c r="Q168" s="50">
        <f>Ugovori_OPULJP[[#This Row],[Bespovratna sredstva - Ukupno (EU+Nac) HRK
= Ukupna ugovorena vrijednost bespovratnih sredstava]]*Ugovori_OPULJP[[#This Row],[STOPA NACIONALNOG SUFINANCIRANJA %]]</f>
        <v>8114373.0014999993</v>
      </c>
      <c r="R168" s="51">
        <f>Ugovori_OPULJP[[#This Row],[Bespovratna sredstva - Nacionalni dio - HRK]]/7.5345</f>
        <v>1076962.3732828985</v>
      </c>
      <c r="S168" s="50">
        <v>54095820.009999998</v>
      </c>
      <c r="T168" s="51">
        <f>Ugovori_OPULJP[[#This Row],[Bespovratna sredstva - Ukupno (EU+Nac) HRK
= Ukupna ugovorena vrijednost bespovratnih sredstava]]/7.5345</f>
        <v>7179749.1552193239</v>
      </c>
      <c r="U168" s="50">
        <v>0</v>
      </c>
      <c r="V168" s="51">
        <f>Ugovori_OPULJP[[#This Row],[Javni doprinos korisnika - HRK]]/7.5345</f>
        <v>0</v>
      </c>
      <c r="W168" s="50">
        <v>0</v>
      </c>
      <c r="X168" s="51">
        <f>Ugovori_OPULJP[[#This Row],[Privatni doprinos korisnika - HRK]]/7.5345</f>
        <v>0</v>
      </c>
      <c r="Y168" s="52">
        <v>54095820.009999998</v>
      </c>
      <c r="Z168" s="53">
        <f>Ugovori_OPULJP[[#This Row],[UKUPNI PRIHVATLJIVI IZDACI
TOTAL ELIGIBLE EXPENDITURE
= Bespovratna sredstva ukupno + doprinos korisnika
= Ukupni prihvatljivi troškovi
= Ukupna ugovorena vrijednost projekta HRK]]/7.5345</f>
        <v>7179749.1552193239</v>
      </c>
      <c r="AA168" s="44" t="s">
        <v>38</v>
      </c>
      <c r="AB168" s="44" t="s">
        <v>35</v>
      </c>
      <c r="AC168" s="43" t="s">
        <v>738</v>
      </c>
      <c r="AD168" s="43" t="s">
        <v>236</v>
      </c>
    </row>
    <row r="169" spans="1:30" ht="51" customHeight="1" x14ac:dyDescent="0.2">
      <c r="A169" s="61" t="s">
        <v>739</v>
      </c>
      <c r="B169" s="55" t="s">
        <v>31</v>
      </c>
      <c r="C169" s="56" t="s">
        <v>692</v>
      </c>
      <c r="D169" s="56" t="s">
        <v>740</v>
      </c>
      <c r="E169" s="57" t="s">
        <v>34</v>
      </c>
      <c r="F169" s="62" t="s">
        <v>740</v>
      </c>
      <c r="G169" s="62" t="s">
        <v>38</v>
      </c>
      <c r="H169" s="59">
        <v>44175</v>
      </c>
      <c r="I169" s="59">
        <v>44905</v>
      </c>
      <c r="J169" s="48" t="str">
        <f>IF(Ugovori_OPULJP[[#This Row],[DATUM ZAVRŠETKA OPERACIJE]]&gt;DATE(2024,3,31),"u provedbi","završen")</f>
        <v>završen</v>
      </c>
      <c r="K169" s="58" t="s">
        <v>37</v>
      </c>
      <c r="L169" s="58" t="s">
        <v>37</v>
      </c>
      <c r="M169" s="49">
        <v>0.85</v>
      </c>
      <c r="N169" s="49">
        <v>0.15</v>
      </c>
      <c r="O169" s="50">
        <f>Ugovori_OPULJP[[#This Row],[Bespovratna sredstva - Ukupno (EU+Nac) HRK
= Ukupna ugovorena vrijednost bespovratnih sredstava]]*Ugovori_OPULJP[[#This Row],[EU STOPA SUFINANCIRANJA %
EU CO-FINANCING RATE %]]</f>
        <v>637500</v>
      </c>
      <c r="P169" s="51">
        <f>Ugovori_OPULJP[[#This Row],[Bespovratna sredstva - EU dio - HRK]]/7.5345</f>
        <v>84610.790364324101</v>
      </c>
      <c r="Q169" s="50">
        <f>Ugovori_OPULJP[[#This Row],[Bespovratna sredstva - Ukupno (EU+Nac) HRK
= Ukupna ugovorena vrijednost bespovratnih sredstava]]*Ugovori_OPULJP[[#This Row],[STOPA NACIONALNOG SUFINANCIRANJA %]]</f>
        <v>112500</v>
      </c>
      <c r="R169" s="51">
        <f>Ugovori_OPULJP[[#This Row],[Bespovratna sredstva - Nacionalni dio - HRK]]/7.5345</f>
        <v>14931.315946645431</v>
      </c>
      <c r="S169" s="52">
        <v>750000</v>
      </c>
      <c r="T169" s="53">
        <f>Ugovori_OPULJP[[#This Row],[Bespovratna sredstva - Ukupno (EU+Nac) HRK
= Ukupna ugovorena vrijednost bespovratnih sredstava]]/7.5345</f>
        <v>99542.106310969539</v>
      </c>
      <c r="U169" s="50">
        <v>0</v>
      </c>
      <c r="V169" s="51">
        <f>Ugovori_OPULJP[[#This Row],[Javni doprinos korisnika - HRK]]/7.5345</f>
        <v>0</v>
      </c>
      <c r="W169" s="50">
        <v>0</v>
      </c>
      <c r="X169" s="51">
        <f>Ugovori_OPULJP[[#This Row],[Privatni doprinos korisnika - HRK]]/7.5345</f>
        <v>0</v>
      </c>
      <c r="Y169" s="52">
        <v>750000</v>
      </c>
      <c r="Z169" s="53">
        <f>Ugovori_OPULJP[[#This Row],[UKUPNI PRIHVATLJIVI IZDACI
TOTAL ELIGIBLE EXPENDITURE
= Bespovratna sredstva ukupno + doprinos korisnika
= Ukupni prihvatljivi troškovi
= Ukupna ugovorena vrijednost projekta HRK]]/7.5345</f>
        <v>99542.106310969539</v>
      </c>
      <c r="AA169" s="57" t="s">
        <v>38</v>
      </c>
      <c r="AB169" s="57" t="s">
        <v>35</v>
      </c>
      <c r="AC169" s="56" t="s">
        <v>741</v>
      </c>
      <c r="AD169" s="56" t="s">
        <v>236</v>
      </c>
    </row>
    <row r="170" spans="1:30" ht="51" customHeight="1" x14ac:dyDescent="0.2">
      <c r="A170" s="41" t="s">
        <v>742</v>
      </c>
      <c r="B170" s="42" t="s">
        <v>743</v>
      </c>
      <c r="C170" s="43" t="s">
        <v>744</v>
      </c>
      <c r="D170" s="43" t="s">
        <v>745</v>
      </c>
      <c r="E170" s="44" t="s">
        <v>34</v>
      </c>
      <c r="F170" s="45" t="s">
        <v>745</v>
      </c>
      <c r="G170" s="45" t="s">
        <v>35</v>
      </c>
      <c r="H170" s="47">
        <v>42005</v>
      </c>
      <c r="I170" s="47">
        <v>43646</v>
      </c>
      <c r="J170" s="48" t="str">
        <f>IF(Ugovori_OPULJP[[#This Row],[DATUM ZAVRŠETKA OPERACIJE]]&gt;DATE(2024,3,31),"u provedbi","završen")</f>
        <v>završen</v>
      </c>
      <c r="K170" s="46" t="s">
        <v>36</v>
      </c>
      <c r="L170" s="46" t="s">
        <v>37</v>
      </c>
      <c r="M170" s="49">
        <v>0.85</v>
      </c>
      <c r="N170" s="49">
        <v>0.15</v>
      </c>
      <c r="O170" s="50">
        <f>Ugovori_OPULJP[[#This Row],[Bespovratna sredstva - Ukupno (EU+Nac) HRK
= Ukupna ugovorena vrijednost bespovratnih sredstava]]*Ugovori_OPULJP[[#This Row],[EU STOPA SUFINANCIRANJA %
EU CO-FINANCING RATE %]]</f>
        <v>78030000</v>
      </c>
      <c r="P170" s="51">
        <f>Ugovori_OPULJP[[#This Row],[Bespovratna sredstva - EU dio - HRK]]/7.5345</f>
        <v>10356360.740593269</v>
      </c>
      <c r="Q170" s="50">
        <f>Ugovori_OPULJP[[#This Row],[Bespovratna sredstva - Ukupno (EU+Nac) HRK
= Ukupna ugovorena vrijednost bespovratnih sredstava]]*Ugovori_OPULJP[[#This Row],[STOPA NACIONALNOG SUFINANCIRANJA %]]</f>
        <v>13770000</v>
      </c>
      <c r="R170" s="51">
        <f>Ugovori_OPULJP[[#This Row],[Bespovratna sredstva - Nacionalni dio - HRK]]/7.5345</f>
        <v>1827593.0718694006</v>
      </c>
      <c r="S170" s="50">
        <v>91800000</v>
      </c>
      <c r="T170" s="51">
        <f>Ugovori_OPULJP[[#This Row],[Bespovratna sredstva - Ukupno (EU+Nac) HRK
= Ukupna ugovorena vrijednost bespovratnih sredstava]]/7.5345</f>
        <v>12183953.812462671</v>
      </c>
      <c r="U170" s="50">
        <v>0</v>
      </c>
      <c r="V170" s="51">
        <f>Ugovori_OPULJP[[#This Row],[Javni doprinos korisnika - HRK]]/7.5345</f>
        <v>0</v>
      </c>
      <c r="W170" s="50">
        <v>0</v>
      </c>
      <c r="X170" s="51">
        <f>Ugovori_OPULJP[[#This Row],[Privatni doprinos korisnika - HRK]]/7.5345</f>
        <v>0</v>
      </c>
      <c r="Y170" s="52">
        <v>91800000</v>
      </c>
      <c r="Z170" s="53">
        <f>Ugovori_OPULJP[[#This Row],[UKUPNI PRIHVATLJIVI IZDACI
TOTAL ELIGIBLE EXPENDITURE
= Bespovratna sredstva ukupno + doprinos korisnika
= Ukupni prihvatljivi troškovi
= Ukupna ugovorena vrijednost projekta HRK]]/7.5345</f>
        <v>12183953.812462671</v>
      </c>
      <c r="AA170" s="44" t="s">
        <v>38</v>
      </c>
      <c r="AB170" s="44" t="s">
        <v>35</v>
      </c>
      <c r="AC170" s="43" t="s">
        <v>746</v>
      </c>
      <c r="AD170" s="43" t="s">
        <v>747</v>
      </c>
    </row>
    <row r="171" spans="1:30" ht="51" customHeight="1" x14ac:dyDescent="0.2">
      <c r="A171" s="41" t="s">
        <v>748</v>
      </c>
      <c r="B171" s="42" t="s">
        <v>743</v>
      </c>
      <c r="C171" s="43" t="s">
        <v>744</v>
      </c>
      <c r="D171" s="43" t="s">
        <v>749</v>
      </c>
      <c r="E171" s="44" t="s">
        <v>232</v>
      </c>
      <c r="F171" s="45" t="s">
        <v>750</v>
      </c>
      <c r="G171" s="45" t="s">
        <v>751</v>
      </c>
      <c r="H171" s="47">
        <v>43139</v>
      </c>
      <c r="I171" s="47">
        <v>43685</v>
      </c>
      <c r="J171" s="48" t="str">
        <f>IF(Ugovori_OPULJP[[#This Row],[DATUM ZAVRŠETKA OPERACIJE]]&gt;DATE(2024,3,31),"u provedbi","završen")</f>
        <v>završen</v>
      </c>
      <c r="K171" s="46" t="s">
        <v>104</v>
      </c>
      <c r="L171" s="46" t="s">
        <v>104</v>
      </c>
      <c r="M171" s="49">
        <v>0.85</v>
      </c>
      <c r="N171" s="49">
        <v>0.15</v>
      </c>
      <c r="O171" s="50">
        <f>Ugovori_OPULJP[[#This Row],[Bespovratna sredstva - Ukupno (EU+Nac) HRK
= Ukupna ugovorena vrijednost bespovratnih sredstava]]*Ugovori_OPULJP[[#This Row],[EU STOPA SUFINANCIRANJA %
EU CO-FINANCING RATE %]]</f>
        <v>411792.69149999996</v>
      </c>
      <c r="P171" s="51">
        <f>Ugovori_OPULJP[[#This Row],[Bespovratna sredstva - EU dio - HRK]]/7.5345</f>
        <v>54654.282500497698</v>
      </c>
      <c r="Q171" s="50">
        <f>Ugovori_OPULJP[[#This Row],[Bespovratna sredstva - Ukupno (EU+Nac) HRK
= Ukupna ugovorena vrijednost bespovratnih sredstava]]*Ugovori_OPULJP[[#This Row],[STOPA NACIONALNOG SUFINANCIRANJA %]]</f>
        <v>72669.29849999999</v>
      </c>
      <c r="R171" s="51">
        <f>Ugovori_OPULJP[[#This Row],[Bespovratna sredstva - Nacionalni dio - HRK]]/7.5345</f>
        <v>9644.87338244077</v>
      </c>
      <c r="S171" s="50">
        <v>484461.99</v>
      </c>
      <c r="T171" s="51">
        <f>Ugovori_OPULJP[[#This Row],[Bespovratna sredstva - Ukupno (EU+Nac) HRK
= Ukupna ugovorena vrijednost bespovratnih sredstava]]/7.5345</f>
        <v>64299.155882938481</v>
      </c>
      <c r="U171" s="50">
        <v>0</v>
      </c>
      <c r="V171" s="51">
        <f>Ugovori_OPULJP[[#This Row],[Javni doprinos korisnika - HRK]]/7.5345</f>
        <v>0</v>
      </c>
      <c r="W171" s="50">
        <v>0</v>
      </c>
      <c r="X171" s="51">
        <f>Ugovori_OPULJP[[#This Row],[Privatni doprinos korisnika - HRK]]/7.5345</f>
        <v>0</v>
      </c>
      <c r="Y171" s="52">
        <v>484461.99</v>
      </c>
      <c r="Z171" s="53">
        <f>Ugovori_OPULJP[[#This Row],[UKUPNI PRIHVATLJIVI IZDACI
TOTAL ELIGIBLE EXPENDITURE
= Bespovratna sredstva ukupno + doprinos korisnika
= Ukupni prihvatljivi troškovi
= Ukupna ugovorena vrijednost projekta HRK]]/7.5345</f>
        <v>64299.155882938481</v>
      </c>
      <c r="AA171" s="44" t="s">
        <v>752</v>
      </c>
      <c r="AB171" s="44" t="s">
        <v>753</v>
      </c>
      <c r="AC171" s="43" t="s">
        <v>754</v>
      </c>
      <c r="AD171" s="43" t="s">
        <v>747</v>
      </c>
    </row>
    <row r="172" spans="1:30" ht="51" customHeight="1" x14ac:dyDescent="0.2">
      <c r="A172" s="41" t="s">
        <v>755</v>
      </c>
      <c r="B172" s="42" t="s">
        <v>743</v>
      </c>
      <c r="C172" s="43" t="s">
        <v>744</v>
      </c>
      <c r="D172" s="43" t="s">
        <v>749</v>
      </c>
      <c r="E172" s="44" t="s">
        <v>232</v>
      </c>
      <c r="F172" s="45" t="s">
        <v>756</v>
      </c>
      <c r="G172" s="45" t="s">
        <v>757</v>
      </c>
      <c r="H172" s="47">
        <v>43214</v>
      </c>
      <c r="I172" s="47">
        <v>43520</v>
      </c>
      <c r="J172" s="48" t="str">
        <f>IF(Ugovori_OPULJP[[#This Row],[DATUM ZAVRŠETKA OPERACIJE]]&gt;DATE(2024,3,31),"u provedbi","završen")</f>
        <v>završen</v>
      </c>
      <c r="K172" s="46" t="s">
        <v>79</v>
      </c>
      <c r="L172" s="46" t="s">
        <v>79</v>
      </c>
      <c r="M172" s="49">
        <v>0.85</v>
      </c>
      <c r="N172" s="49">
        <v>0.15</v>
      </c>
      <c r="O172" s="50">
        <f>Ugovori_OPULJP[[#This Row],[Bespovratna sredstva - Ukupno (EU+Nac) HRK
= Ukupna ugovorena vrijednost bespovratnih sredstava]]*Ugovori_OPULJP[[#This Row],[EU STOPA SUFINANCIRANJA %
EU CO-FINANCING RATE %]]</f>
        <v>578693.59149999998</v>
      </c>
      <c r="P172" s="51">
        <f>Ugovori_OPULJP[[#This Row],[Bespovratna sredstva - EU dio - HRK]]/7.5345</f>
        <v>76805.838675426363</v>
      </c>
      <c r="Q172" s="50">
        <f>Ugovori_OPULJP[[#This Row],[Bespovratna sredstva - Ukupno (EU+Nac) HRK
= Ukupna ugovorena vrijednost bespovratnih sredstava]]*Ugovori_OPULJP[[#This Row],[STOPA NACIONALNOG SUFINANCIRANJA %]]</f>
        <v>102122.3985</v>
      </c>
      <c r="R172" s="51">
        <f>Ugovori_OPULJP[[#This Row],[Bespovratna sredstva - Nacionalni dio - HRK]]/7.5345</f>
        <v>13553.971530957593</v>
      </c>
      <c r="S172" s="50">
        <v>680815.99</v>
      </c>
      <c r="T172" s="51">
        <f>Ugovori_OPULJP[[#This Row],[Bespovratna sredstva - Ukupno (EU+Nac) HRK
= Ukupna ugovorena vrijednost bespovratnih sredstava]]/7.5345</f>
        <v>90359.810206383961</v>
      </c>
      <c r="U172" s="50">
        <v>0</v>
      </c>
      <c r="V172" s="51">
        <f>Ugovori_OPULJP[[#This Row],[Javni doprinos korisnika - HRK]]/7.5345</f>
        <v>0</v>
      </c>
      <c r="W172" s="50">
        <v>0</v>
      </c>
      <c r="X172" s="51">
        <f>Ugovori_OPULJP[[#This Row],[Privatni doprinos korisnika - HRK]]/7.5345</f>
        <v>0</v>
      </c>
      <c r="Y172" s="52">
        <v>680815.99</v>
      </c>
      <c r="Z172" s="53">
        <f>Ugovori_OPULJP[[#This Row],[UKUPNI PRIHVATLJIVI IZDACI
TOTAL ELIGIBLE EXPENDITURE
= Bespovratna sredstva ukupno + doprinos korisnika
= Ukupni prihvatljivi troškovi
= Ukupna ugovorena vrijednost projekta HRK]]/7.5345</f>
        <v>90359.810206383961</v>
      </c>
      <c r="AA172" s="44" t="s">
        <v>752</v>
      </c>
      <c r="AB172" s="44" t="s">
        <v>753</v>
      </c>
      <c r="AC172" s="43" t="s">
        <v>758</v>
      </c>
      <c r="AD172" s="43" t="s">
        <v>747</v>
      </c>
    </row>
    <row r="173" spans="1:30" ht="51" customHeight="1" x14ac:dyDescent="0.2">
      <c r="A173" s="41" t="s">
        <v>759</v>
      </c>
      <c r="B173" s="42" t="s">
        <v>743</v>
      </c>
      <c r="C173" s="43" t="s">
        <v>744</v>
      </c>
      <c r="D173" s="43" t="s">
        <v>749</v>
      </c>
      <c r="E173" s="44" t="s">
        <v>232</v>
      </c>
      <c r="F173" s="45" t="s">
        <v>760</v>
      </c>
      <c r="G173" s="45" t="s">
        <v>761</v>
      </c>
      <c r="H173" s="47">
        <v>43091</v>
      </c>
      <c r="I173" s="47">
        <v>43456</v>
      </c>
      <c r="J173" s="48" t="str">
        <f>IF(Ugovori_OPULJP[[#This Row],[DATUM ZAVRŠETKA OPERACIJE]]&gt;DATE(2024,3,31),"u provedbi","završen")</f>
        <v>završen</v>
      </c>
      <c r="K173" s="46" t="s">
        <v>762</v>
      </c>
      <c r="L173" s="46" t="s">
        <v>37</v>
      </c>
      <c r="M173" s="49">
        <v>0.85</v>
      </c>
      <c r="N173" s="49">
        <v>0.15</v>
      </c>
      <c r="O173" s="50">
        <f>Ugovori_OPULJP[[#This Row],[Bespovratna sredstva - Ukupno (EU+Nac) HRK
= Ukupna ugovorena vrijednost bespovratnih sredstava]]*Ugovori_OPULJP[[#This Row],[EU STOPA SUFINANCIRANJA %
EU CO-FINANCING RATE %]]</f>
        <v>345854.25599999999</v>
      </c>
      <c r="P173" s="51">
        <f>Ugovori_OPULJP[[#This Row],[Bespovratna sredstva - EU dio - HRK]]/7.5345</f>
        <v>45902.748158471033</v>
      </c>
      <c r="Q173" s="50">
        <f>Ugovori_OPULJP[[#This Row],[Bespovratna sredstva - Ukupno (EU+Nac) HRK
= Ukupna ugovorena vrijednost bespovratnih sredstava]]*Ugovori_OPULJP[[#This Row],[STOPA NACIONALNOG SUFINANCIRANJA %]]</f>
        <v>61033.103999999992</v>
      </c>
      <c r="R173" s="51">
        <f>Ugovori_OPULJP[[#This Row],[Bespovratna sredstva - Nacionalni dio - HRK]]/7.5345</f>
        <v>8100.4849691419458</v>
      </c>
      <c r="S173" s="50">
        <v>406887.36</v>
      </c>
      <c r="T173" s="51">
        <f>Ugovori_OPULJP[[#This Row],[Bespovratna sredstva - Ukupno (EU+Nac) HRK
= Ukupna ugovorena vrijednost bespovratnih sredstava]]/7.5345</f>
        <v>54003.233127612977</v>
      </c>
      <c r="U173" s="50">
        <v>0</v>
      </c>
      <c r="V173" s="51">
        <f>Ugovori_OPULJP[[#This Row],[Javni doprinos korisnika - HRK]]/7.5345</f>
        <v>0</v>
      </c>
      <c r="W173" s="50">
        <v>0</v>
      </c>
      <c r="X173" s="51">
        <f>Ugovori_OPULJP[[#This Row],[Privatni doprinos korisnika - HRK]]/7.5345</f>
        <v>0</v>
      </c>
      <c r="Y173" s="52">
        <v>406887.36</v>
      </c>
      <c r="Z173" s="53">
        <f>Ugovori_OPULJP[[#This Row],[UKUPNI PRIHVATLJIVI IZDACI
TOTAL ELIGIBLE EXPENDITURE
= Bespovratna sredstva ukupno + doprinos korisnika
= Ukupni prihvatljivi troškovi
= Ukupna ugovorena vrijednost projekta HRK]]/7.5345</f>
        <v>54003.233127612977</v>
      </c>
      <c r="AA173" s="44" t="s">
        <v>752</v>
      </c>
      <c r="AB173" s="44" t="s">
        <v>753</v>
      </c>
      <c r="AC173" s="43" t="s">
        <v>763</v>
      </c>
      <c r="AD173" s="43" t="s">
        <v>747</v>
      </c>
    </row>
    <row r="174" spans="1:30" ht="51" customHeight="1" x14ac:dyDescent="0.2">
      <c r="A174" s="41" t="s">
        <v>764</v>
      </c>
      <c r="B174" s="42" t="s">
        <v>743</v>
      </c>
      <c r="C174" s="43" t="s">
        <v>744</v>
      </c>
      <c r="D174" s="43" t="s">
        <v>749</v>
      </c>
      <c r="E174" s="44" t="s">
        <v>232</v>
      </c>
      <c r="F174" s="45" t="s">
        <v>765</v>
      </c>
      <c r="G174" s="45" t="s">
        <v>766</v>
      </c>
      <c r="H174" s="47">
        <v>43091</v>
      </c>
      <c r="I174" s="47">
        <v>43426</v>
      </c>
      <c r="J174" s="48" t="str">
        <f>IF(Ugovori_OPULJP[[#This Row],[DATUM ZAVRŠETKA OPERACIJE]]&gt;DATE(2024,3,31),"u provedbi","završen")</f>
        <v>završen</v>
      </c>
      <c r="K174" s="46" t="s">
        <v>767</v>
      </c>
      <c r="L174" s="46" t="s">
        <v>249</v>
      </c>
      <c r="M174" s="49">
        <v>0.85</v>
      </c>
      <c r="N174" s="49">
        <v>0.15</v>
      </c>
      <c r="O174" s="50">
        <f>Ugovori_OPULJP[[#This Row],[Bespovratna sredstva - Ukupno (EU+Nac) HRK
= Ukupna ugovorena vrijednost bespovratnih sredstava]]*Ugovori_OPULJP[[#This Row],[EU STOPA SUFINANCIRANJA %
EU CO-FINANCING RATE %]]</f>
        <v>167254.0325</v>
      </c>
      <c r="P174" s="51">
        <f>Ugovori_OPULJP[[#This Row],[Bespovratna sredstva - EU dio - HRK]]/7.5345</f>
        <v>22198.424912071139</v>
      </c>
      <c r="Q174" s="50">
        <f>Ugovori_OPULJP[[#This Row],[Bespovratna sredstva - Ukupno (EU+Nac) HRK
= Ukupna ugovorena vrijednost bespovratnih sredstava]]*Ugovori_OPULJP[[#This Row],[STOPA NACIONALNOG SUFINANCIRANJA %]]</f>
        <v>29515.4175</v>
      </c>
      <c r="R174" s="51">
        <f>Ugovori_OPULJP[[#This Row],[Bespovratna sredstva - Nacionalni dio - HRK]]/7.5345</f>
        <v>3917.3691021302006</v>
      </c>
      <c r="S174" s="50">
        <v>196769.45</v>
      </c>
      <c r="T174" s="51">
        <f>Ugovori_OPULJP[[#This Row],[Bespovratna sredstva - Ukupno (EU+Nac) HRK
= Ukupna ugovorena vrijednost bespovratnih sredstava]]/7.5345</f>
        <v>26115.794014201339</v>
      </c>
      <c r="U174" s="50">
        <v>0</v>
      </c>
      <c r="V174" s="51">
        <f>Ugovori_OPULJP[[#This Row],[Javni doprinos korisnika - HRK]]/7.5345</f>
        <v>0</v>
      </c>
      <c r="W174" s="50">
        <v>0</v>
      </c>
      <c r="X174" s="51">
        <f>Ugovori_OPULJP[[#This Row],[Privatni doprinos korisnika - HRK]]/7.5345</f>
        <v>0</v>
      </c>
      <c r="Y174" s="52">
        <v>196769.45</v>
      </c>
      <c r="Z174" s="53">
        <f>Ugovori_OPULJP[[#This Row],[UKUPNI PRIHVATLJIVI IZDACI
TOTAL ELIGIBLE EXPENDITURE
= Bespovratna sredstva ukupno + doprinos korisnika
= Ukupni prihvatljivi troškovi
= Ukupna ugovorena vrijednost projekta HRK]]/7.5345</f>
        <v>26115.794014201339</v>
      </c>
      <c r="AA174" s="44" t="s">
        <v>752</v>
      </c>
      <c r="AB174" s="44" t="s">
        <v>753</v>
      </c>
      <c r="AC174" s="43" t="s">
        <v>768</v>
      </c>
      <c r="AD174" s="43" t="s">
        <v>747</v>
      </c>
    </row>
    <row r="175" spans="1:30" ht="51" customHeight="1" x14ac:dyDescent="0.2">
      <c r="A175" s="41" t="s">
        <v>769</v>
      </c>
      <c r="B175" s="42" t="s">
        <v>743</v>
      </c>
      <c r="C175" s="43" t="s">
        <v>744</v>
      </c>
      <c r="D175" s="43" t="s">
        <v>749</v>
      </c>
      <c r="E175" s="44" t="s">
        <v>232</v>
      </c>
      <c r="F175" s="45" t="s">
        <v>770</v>
      </c>
      <c r="G175" s="45" t="s">
        <v>771</v>
      </c>
      <c r="H175" s="47">
        <v>43091</v>
      </c>
      <c r="I175" s="47">
        <v>43456</v>
      </c>
      <c r="J175" s="48" t="str">
        <f>IF(Ugovori_OPULJP[[#This Row],[DATUM ZAVRŠETKA OPERACIJE]]&gt;DATE(2024,3,31),"u provedbi","završen")</f>
        <v>završen</v>
      </c>
      <c r="K175" s="46" t="s">
        <v>425</v>
      </c>
      <c r="L175" s="46" t="s">
        <v>425</v>
      </c>
      <c r="M175" s="49">
        <v>0.85</v>
      </c>
      <c r="N175" s="49">
        <v>0.15</v>
      </c>
      <c r="O175" s="50">
        <f>Ugovori_OPULJP[[#This Row],[Bespovratna sredstva - Ukupno (EU+Nac) HRK
= Ukupna ugovorena vrijednost bespovratnih sredstava]]*Ugovori_OPULJP[[#This Row],[EU STOPA SUFINANCIRANJA %
EU CO-FINANCING RATE %]]</f>
        <v>567065.17499999993</v>
      </c>
      <c r="P175" s="51">
        <f>Ugovori_OPULJP[[#This Row],[Bespovratna sredstva - EU dio - HRK]]/7.5345</f>
        <v>75262.482580131385</v>
      </c>
      <c r="Q175" s="50">
        <f>Ugovori_OPULJP[[#This Row],[Bespovratna sredstva - Ukupno (EU+Nac) HRK
= Ukupna ugovorena vrijednost bespovratnih sredstava]]*Ugovori_OPULJP[[#This Row],[STOPA NACIONALNOG SUFINANCIRANJA %]]</f>
        <v>100070.325</v>
      </c>
      <c r="R175" s="51">
        <f>Ugovori_OPULJP[[#This Row],[Bespovratna sredstva - Nacionalni dio - HRK]]/7.5345</f>
        <v>13281.614572964363</v>
      </c>
      <c r="S175" s="50">
        <v>667135.5</v>
      </c>
      <c r="T175" s="51">
        <f>Ugovori_OPULJP[[#This Row],[Bespovratna sredstva - Ukupno (EU+Nac) HRK
= Ukupna ugovorena vrijednost bespovratnih sredstava]]/7.5345</f>
        <v>88544.097153095761</v>
      </c>
      <c r="U175" s="50">
        <v>0</v>
      </c>
      <c r="V175" s="51">
        <f>Ugovori_OPULJP[[#This Row],[Javni doprinos korisnika - HRK]]/7.5345</f>
        <v>0</v>
      </c>
      <c r="W175" s="50">
        <v>0</v>
      </c>
      <c r="X175" s="51">
        <f>Ugovori_OPULJP[[#This Row],[Privatni doprinos korisnika - HRK]]/7.5345</f>
        <v>0</v>
      </c>
      <c r="Y175" s="52">
        <v>667135.5</v>
      </c>
      <c r="Z175" s="53">
        <f>Ugovori_OPULJP[[#This Row],[UKUPNI PRIHVATLJIVI IZDACI
TOTAL ELIGIBLE EXPENDITURE
= Bespovratna sredstva ukupno + doprinos korisnika
= Ukupni prihvatljivi troškovi
= Ukupna ugovorena vrijednost projekta HRK]]/7.5345</f>
        <v>88544.097153095761</v>
      </c>
      <c r="AA175" s="44" t="s">
        <v>752</v>
      </c>
      <c r="AB175" s="44" t="s">
        <v>753</v>
      </c>
      <c r="AC175" s="43" t="s">
        <v>772</v>
      </c>
      <c r="AD175" s="43" t="s">
        <v>747</v>
      </c>
    </row>
    <row r="176" spans="1:30" ht="51" customHeight="1" x14ac:dyDescent="0.2">
      <c r="A176" s="41" t="s">
        <v>773</v>
      </c>
      <c r="B176" s="42" t="s">
        <v>743</v>
      </c>
      <c r="C176" s="43" t="s">
        <v>744</v>
      </c>
      <c r="D176" s="43" t="s">
        <v>749</v>
      </c>
      <c r="E176" s="44" t="s">
        <v>232</v>
      </c>
      <c r="F176" s="45" t="s">
        <v>774</v>
      </c>
      <c r="G176" s="45" t="s">
        <v>775</v>
      </c>
      <c r="H176" s="47">
        <v>43091</v>
      </c>
      <c r="I176" s="47">
        <v>43518</v>
      </c>
      <c r="J176" s="48" t="str">
        <f>IF(Ugovori_OPULJP[[#This Row],[DATUM ZAVRŠETKA OPERACIJE]]&gt;DATE(2024,3,31),"u provedbi","završen")</f>
        <v>završen</v>
      </c>
      <c r="K176" s="46" t="s">
        <v>776</v>
      </c>
      <c r="L176" s="46" t="s">
        <v>37</v>
      </c>
      <c r="M176" s="49">
        <v>0.85</v>
      </c>
      <c r="N176" s="49">
        <v>0.15</v>
      </c>
      <c r="O176" s="50">
        <f>Ugovori_OPULJP[[#This Row],[Bespovratna sredstva - Ukupno (EU+Nac) HRK
= Ukupna ugovorena vrijednost bespovratnih sredstava]]*Ugovori_OPULJP[[#This Row],[EU STOPA SUFINANCIRANJA %
EU CO-FINANCING RATE %]]</f>
        <v>457693.61799999996</v>
      </c>
      <c r="P176" s="51">
        <f>Ugovori_OPULJP[[#This Row],[Bespovratna sredstva - EU dio - HRK]]/7.5345</f>
        <v>60746.382374411034</v>
      </c>
      <c r="Q176" s="50">
        <f>Ugovori_OPULJP[[#This Row],[Bespovratna sredstva - Ukupno (EU+Nac) HRK
= Ukupna ugovorena vrijednost bespovratnih sredstava]]*Ugovori_OPULJP[[#This Row],[STOPA NACIONALNOG SUFINANCIRANJA %]]</f>
        <v>80769.461999999985</v>
      </c>
      <c r="R176" s="51">
        <f>Ugovori_OPULJP[[#This Row],[Bespovratna sredstva - Nacionalni dio - HRK]]/7.5345</f>
        <v>10719.949830778416</v>
      </c>
      <c r="S176" s="50">
        <v>538463.07999999996</v>
      </c>
      <c r="T176" s="51">
        <f>Ugovori_OPULJP[[#This Row],[Bespovratna sredstva - Ukupno (EU+Nac) HRK
= Ukupna ugovorena vrijednost bespovratnih sredstava]]/7.5345</f>
        <v>71466.33220518945</v>
      </c>
      <c r="U176" s="50">
        <v>0</v>
      </c>
      <c r="V176" s="51">
        <f>Ugovori_OPULJP[[#This Row],[Javni doprinos korisnika - HRK]]/7.5345</f>
        <v>0</v>
      </c>
      <c r="W176" s="50">
        <v>0</v>
      </c>
      <c r="X176" s="51">
        <f>Ugovori_OPULJP[[#This Row],[Privatni doprinos korisnika - HRK]]/7.5345</f>
        <v>0</v>
      </c>
      <c r="Y176" s="52">
        <v>538463.07999999996</v>
      </c>
      <c r="Z176" s="53">
        <f>Ugovori_OPULJP[[#This Row],[UKUPNI PRIHVATLJIVI IZDACI
TOTAL ELIGIBLE EXPENDITURE
= Bespovratna sredstva ukupno + doprinos korisnika
= Ukupni prihvatljivi troškovi
= Ukupna ugovorena vrijednost projekta HRK]]/7.5345</f>
        <v>71466.33220518945</v>
      </c>
      <c r="AA176" s="44" t="s">
        <v>752</v>
      </c>
      <c r="AB176" s="44" t="s">
        <v>753</v>
      </c>
      <c r="AC176" s="43" t="s">
        <v>777</v>
      </c>
      <c r="AD176" s="43" t="s">
        <v>747</v>
      </c>
    </row>
    <row r="177" spans="1:30" ht="51" customHeight="1" x14ac:dyDescent="0.2">
      <c r="A177" s="41" t="s">
        <v>778</v>
      </c>
      <c r="B177" s="42" t="s">
        <v>743</v>
      </c>
      <c r="C177" s="43" t="s">
        <v>744</v>
      </c>
      <c r="D177" s="43" t="s">
        <v>749</v>
      </c>
      <c r="E177" s="44" t="s">
        <v>232</v>
      </c>
      <c r="F177" s="45" t="s">
        <v>779</v>
      </c>
      <c r="G177" s="45" t="s">
        <v>780</v>
      </c>
      <c r="H177" s="47">
        <v>43139</v>
      </c>
      <c r="I177" s="47">
        <v>43685</v>
      </c>
      <c r="J177" s="48" t="str">
        <f>IF(Ugovori_OPULJP[[#This Row],[DATUM ZAVRŠETKA OPERACIJE]]&gt;DATE(2024,3,31),"u provedbi","završen")</f>
        <v>završen</v>
      </c>
      <c r="K177" s="46" t="s">
        <v>37</v>
      </c>
      <c r="L177" s="46" t="s">
        <v>37</v>
      </c>
      <c r="M177" s="49">
        <v>0.85</v>
      </c>
      <c r="N177" s="49">
        <v>0.15</v>
      </c>
      <c r="O177" s="50">
        <f>Ugovori_OPULJP[[#This Row],[Bespovratna sredstva - Ukupno (EU+Nac) HRK
= Ukupna ugovorena vrijednost bespovratnih sredstava]]*Ugovori_OPULJP[[#This Row],[EU STOPA SUFINANCIRANJA %
EU CO-FINANCING RATE %]]</f>
        <v>646836.4</v>
      </c>
      <c r="P177" s="51">
        <f>Ugovori_OPULJP[[#This Row],[Bespovratna sredstva - EU dio - HRK]]/7.5345</f>
        <v>85849.943592806419</v>
      </c>
      <c r="Q177" s="50">
        <f>Ugovori_OPULJP[[#This Row],[Bespovratna sredstva - Ukupno (EU+Nac) HRK
= Ukupna ugovorena vrijednost bespovratnih sredstava]]*Ugovori_OPULJP[[#This Row],[STOPA NACIONALNOG SUFINANCIRANJA %]]</f>
        <v>114147.59999999999</v>
      </c>
      <c r="R177" s="51">
        <f>Ugovori_OPULJP[[#This Row],[Bespovratna sredstva - Nacionalni dio - HRK]]/7.5345</f>
        <v>15149.990045789367</v>
      </c>
      <c r="S177" s="50">
        <v>760984</v>
      </c>
      <c r="T177" s="51">
        <f>Ugovori_OPULJP[[#This Row],[Bespovratna sredstva - Ukupno (EU+Nac) HRK
= Ukupna ugovorena vrijednost bespovratnih sredstava]]/7.5345</f>
        <v>100999.93363859579</v>
      </c>
      <c r="U177" s="50">
        <v>0</v>
      </c>
      <c r="V177" s="51">
        <f>Ugovori_OPULJP[[#This Row],[Javni doprinos korisnika - HRK]]/7.5345</f>
        <v>0</v>
      </c>
      <c r="W177" s="50">
        <v>0</v>
      </c>
      <c r="X177" s="51">
        <f>Ugovori_OPULJP[[#This Row],[Privatni doprinos korisnika - HRK]]/7.5345</f>
        <v>0</v>
      </c>
      <c r="Y177" s="52">
        <v>760984</v>
      </c>
      <c r="Z177" s="53">
        <f>Ugovori_OPULJP[[#This Row],[UKUPNI PRIHVATLJIVI IZDACI
TOTAL ELIGIBLE EXPENDITURE
= Bespovratna sredstva ukupno + doprinos korisnika
= Ukupni prihvatljivi troškovi
= Ukupna ugovorena vrijednost projekta HRK]]/7.5345</f>
        <v>100999.93363859579</v>
      </c>
      <c r="AA177" s="44" t="s">
        <v>752</v>
      </c>
      <c r="AB177" s="44" t="s">
        <v>753</v>
      </c>
      <c r="AC177" s="43" t="s">
        <v>781</v>
      </c>
      <c r="AD177" s="43" t="s">
        <v>747</v>
      </c>
    </row>
    <row r="178" spans="1:30" ht="51" customHeight="1" x14ac:dyDescent="0.2">
      <c r="A178" s="41" t="s">
        <v>782</v>
      </c>
      <c r="B178" s="42" t="s">
        <v>743</v>
      </c>
      <c r="C178" s="43" t="s">
        <v>744</v>
      </c>
      <c r="D178" s="43" t="s">
        <v>749</v>
      </c>
      <c r="E178" s="44" t="s">
        <v>232</v>
      </c>
      <c r="F178" s="45" t="s">
        <v>783</v>
      </c>
      <c r="G178" s="45" t="s">
        <v>308</v>
      </c>
      <c r="H178" s="47">
        <v>43139</v>
      </c>
      <c r="I178" s="47">
        <v>43504</v>
      </c>
      <c r="J178" s="48" t="str">
        <f>IF(Ugovori_OPULJP[[#This Row],[DATUM ZAVRŠETKA OPERACIJE]]&gt;DATE(2024,3,31),"u provedbi","završen")</f>
        <v>završen</v>
      </c>
      <c r="K178" s="46" t="s">
        <v>37</v>
      </c>
      <c r="L178" s="46" t="s">
        <v>37</v>
      </c>
      <c r="M178" s="49">
        <v>0.85</v>
      </c>
      <c r="N178" s="49">
        <v>0.15</v>
      </c>
      <c r="O178" s="50">
        <f>Ugovori_OPULJP[[#This Row],[Bespovratna sredstva - Ukupno (EU+Nac) HRK
= Ukupna ugovorena vrijednost bespovratnih sredstava]]*Ugovori_OPULJP[[#This Row],[EU STOPA SUFINANCIRANJA %
EU CO-FINANCING RATE %]]</f>
        <v>262385.08049999998</v>
      </c>
      <c r="P178" s="51">
        <f>Ugovori_OPULJP[[#This Row],[Bespovratna sredstva - EU dio - HRK]]/7.5345</f>
        <v>34824.48477005773</v>
      </c>
      <c r="Q178" s="50">
        <f>Ugovori_OPULJP[[#This Row],[Bespovratna sredstva - Ukupno (EU+Nac) HRK
= Ukupna ugovorena vrijednost bespovratnih sredstava]]*Ugovori_OPULJP[[#This Row],[STOPA NACIONALNOG SUFINANCIRANJA %]]</f>
        <v>46303.249499999998</v>
      </c>
      <c r="R178" s="51">
        <f>Ugovori_OPULJP[[#This Row],[Bespovratna sredstva - Nacionalni dio - HRK]]/7.5345</f>
        <v>6145.4973123631289</v>
      </c>
      <c r="S178" s="50">
        <v>308688.33</v>
      </c>
      <c r="T178" s="51">
        <f>Ugovori_OPULJP[[#This Row],[Bespovratna sredstva - Ukupno (EU+Nac) HRK
= Ukupna ugovorena vrijednost bespovratnih sredstava]]/7.5345</f>
        <v>40969.982082420865</v>
      </c>
      <c r="U178" s="50">
        <v>0</v>
      </c>
      <c r="V178" s="51">
        <f>Ugovori_OPULJP[[#This Row],[Javni doprinos korisnika - HRK]]/7.5345</f>
        <v>0</v>
      </c>
      <c r="W178" s="50">
        <v>0</v>
      </c>
      <c r="X178" s="51">
        <f>Ugovori_OPULJP[[#This Row],[Privatni doprinos korisnika - HRK]]/7.5345</f>
        <v>0</v>
      </c>
      <c r="Y178" s="52">
        <v>308688.33</v>
      </c>
      <c r="Z178" s="53">
        <f>Ugovori_OPULJP[[#This Row],[UKUPNI PRIHVATLJIVI IZDACI
TOTAL ELIGIBLE EXPENDITURE
= Bespovratna sredstva ukupno + doprinos korisnika
= Ukupni prihvatljivi troškovi
= Ukupna ugovorena vrijednost projekta HRK]]/7.5345</f>
        <v>40969.982082420865</v>
      </c>
      <c r="AA178" s="44" t="s">
        <v>752</v>
      </c>
      <c r="AB178" s="44" t="s">
        <v>753</v>
      </c>
      <c r="AC178" s="43" t="s">
        <v>784</v>
      </c>
      <c r="AD178" s="43" t="s">
        <v>747</v>
      </c>
    </row>
    <row r="179" spans="1:30" ht="51" customHeight="1" x14ac:dyDescent="0.2">
      <c r="A179" s="41" t="s">
        <v>785</v>
      </c>
      <c r="B179" s="42" t="s">
        <v>743</v>
      </c>
      <c r="C179" s="43" t="s">
        <v>744</v>
      </c>
      <c r="D179" s="43" t="s">
        <v>749</v>
      </c>
      <c r="E179" s="44" t="s">
        <v>232</v>
      </c>
      <c r="F179" s="45" t="s">
        <v>786</v>
      </c>
      <c r="G179" s="45" t="s">
        <v>787</v>
      </c>
      <c r="H179" s="47">
        <v>43214</v>
      </c>
      <c r="I179" s="47">
        <v>43640</v>
      </c>
      <c r="J179" s="48" t="str">
        <f>IF(Ugovori_OPULJP[[#This Row],[DATUM ZAVRŠETKA OPERACIJE]]&gt;DATE(2024,3,31),"u provedbi","završen")</f>
        <v>završen</v>
      </c>
      <c r="K179" s="46" t="s">
        <v>788</v>
      </c>
      <c r="L179" s="46" t="s">
        <v>37</v>
      </c>
      <c r="M179" s="49">
        <v>0.85</v>
      </c>
      <c r="N179" s="49">
        <v>0.15</v>
      </c>
      <c r="O179" s="50">
        <f>Ugovori_OPULJP[[#This Row],[Bespovratna sredstva - Ukupno (EU+Nac) HRK
= Ukupna ugovorena vrijednost bespovratnih sredstava]]*Ugovori_OPULJP[[#This Row],[EU STOPA SUFINANCIRANJA %
EU CO-FINANCING RATE %]]</f>
        <v>702712.45050000004</v>
      </c>
      <c r="P179" s="51">
        <f>Ugovori_OPULJP[[#This Row],[Bespovratna sredstva - EU dio - HRK]]/7.5345</f>
        <v>93265.969938283888</v>
      </c>
      <c r="Q179" s="50">
        <f>Ugovori_OPULJP[[#This Row],[Bespovratna sredstva - Ukupno (EU+Nac) HRK
= Ukupna ugovorena vrijednost bespovratnih sredstava]]*Ugovori_OPULJP[[#This Row],[STOPA NACIONALNOG SUFINANCIRANJA %]]</f>
        <v>124008.07949999999</v>
      </c>
      <c r="R179" s="51">
        <f>Ugovori_OPULJP[[#This Row],[Bespovratna sredstva - Nacionalni dio - HRK]]/7.5345</f>
        <v>16458.700577344214</v>
      </c>
      <c r="S179" s="50">
        <v>826720.53</v>
      </c>
      <c r="T179" s="51">
        <f>Ugovori_OPULJP[[#This Row],[Bespovratna sredstva - Ukupno (EU+Nac) HRK
= Ukupna ugovorena vrijednost bespovratnih sredstava]]/7.5345</f>
        <v>109724.67051562811</v>
      </c>
      <c r="U179" s="50">
        <v>0</v>
      </c>
      <c r="V179" s="51">
        <f>Ugovori_OPULJP[[#This Row],[Javni doprinos korisnika - HRK]]/7.5345</f>
        <v>0</v>
      </c>
      <c r="W179" s="50">
        <v>0</v>
      </c>
      <c r="X179" s="51">
        <f>Ugovori_OPULJP[[#This Row],[Privatni doprinos korisnika - HRK]]/7.5345</f>
        <v>0</v>
      </c>
      <c r="Y179" s="52">
        <v>826720.53</v>
      </c>
      <c r="Z179" s="53">
        <f>Ugovori_OPULJP[[#This Row],[UKUPNI PRIHVATLJIVI IZDACI
TOTAL ELIGIBLE EXPENDITURE
= Bespovratna sredstva ukupno + doprinos korisnika
= Ukupni prihvatljivi troškovi
= Ukupna ugovorena vrijednost projekta HRK]]/7.5345</f>
        <v>109724.67051562811</v>
      </c>
      <c r="AA179" s="44" t="s">
        <v>752</v>
      </c>
      <c r="AB179" s="44" t="s">
        <v>753</v>
      </c>
      <c r="AC179" s="43" t="s">
        <v>789</v>
      </c>
      <c r="AD179" s="43" t="s">
        <v>747</v>
      </c>
    </row>
    <row r="180" spans="1:30" ht="51" customHeight="1" x14ac:dyDescent="0.2">
      <c r="A180" s="41" t="s">
        <v>790</v>
      </c>
      <c r="B180" s="42" t="s">
        <v>743</v>
      </c>
      <c r="C180" s="43" t="s">
        <v>744</v>
      </c>
      <c r="D180" s="43" t="s">
        <v>749</v>
      </c>
      <c r="E180" s="44" t="s">
        <v>232</v>
      </c>
      <c r="F180" s="45" t="s">
        <v>791</v>
      </c>
      <c r="G180" s="45" t="s">
        <v>792</v>
      </c>
      <c r="H180" s="47">
        <v>43344</v>
      </c>
      <c r="I180" s="47">
        <v>43709</v>
      </c>
      <c r="J180" s="48" t="str">
        <f>IF(Ugovori_OPULJP[[#This Row],[DATUM ZAVRŠETKA OPERACIJE]]&gt;DATE(2024,3,31),"u provedbi","završen")</f>
        <v>završen</v>
      </c>
      <c r="K180" s="46" t="s">
        <v>200</v>
      </c>
      <c r="L180" s="46" t="s">
        <v>200</v>
      </c>
      <c r="M180" s="49">
        <v>0.85</v>
      </c>
      <c r="N180" s="49">
        <v>0.15</v>
      </c>
      <c r="O180" s="50">
        <f>Ugovori_OPULJP[[#This Row],[Bespovratna sredstva - Ukupno (EU+Nac) HRK
= Ukupna ugovorena vrijednost bespovratnih sredstava]]*Ugovori_OPULJP[[#This Row],[EU STOPA SUFINANCIRANJA %
EU CO-FINANCING RATE %]]</f>
        <v>431427.90399999998</v>
      </c>
      <c r="P180" s="51">
        <f>Ugovori_OPULJP[[#This Row],[Bespovratna sredstva - EU dio - HRK]]/7.5345</f>
        <v>57260.323047315673</v>
      </c>
      <c r="Q180" s="50">
        <f>Ugovori_OPULJP[[#This Row],[Bespovratna sredstva - Ukupno (EU+Nac) HRK
= Ukupna ugovorena vrijednost bespovratnih sredstava]]*Ugovori_OPULJP[[#This Row],[STOPA NACIONALNOG SUFINANCIRANJA %]]</f>
        <v>76134.335999999996</v>
      </c>
      <c r="R180" s="51">
        <f>Ugovori_OPULJP[[#This Row],[Bespovratna sredstva - Nacionalni dio - HRK]]/7.5345</f>
        <v>10104.762890702767</v>
      </c>
      <c r="S180" s="50">
        <v>507562.23999999999</v>
      </c>
      <c r="T180" s="51">
        <f>Ugovori_OPULJP[[#This Row],[Bespovratna sredstva - Ukupno (EU+Nac) HRK
= Ukupna ugovorena vrijednost bespovratnih sredstava]]/7.5345</f>
        <v>67365.085938018441</v>
      </c>
      <c r="U180" s="50">
        <v>0</v>
      </c>
      <c r="V180" s="51">
        <f>Ugovori_OPULJP[[#This Row],[Javni doprinos korisnika - HRK]]/7.5345</f>
        <v>0</v>
      </c>
      <c r="W180" s="50">
        <v>0</v>
      </c>
      <c r="X180" s="51">
        <f>Ugovori_OPULJP[[#This Row],[Privatni doprinos korisnika - HRK]]/7.5345</f>
        <v>0</v>
      </c>
      <c r="Y180" s="52">
        <v>507562.23999999999</v>
      </c>
      <c r="Z180" s="53">
        <f>Ugovori_OPULJP[[#This Row],[UKUPNI PRIHVATLJIVI IZDACI
TOTAL ELIGIBLE EXPENDITURE
= Bespovratna sredstva ukupno + doprinos korisnika
= Ukupni prihvatljivi troškovi
= Ukupna ugovorena vrijednost projekta HRK]]/7.5345</f>
        <v>67365.085938018441</v>
      </c>
      <c r="AA180" s="44" t="s">
        <v>752</v>
      </c>
      <c r="AB180" s="44" t="s">
        <v>753</v>
      </c>
      <c r="AC180" s="43" t="s">
        <v>793</v>
      </c>
      <c r="AD180" s="43" t="s">
        <v>747</v>
      </c>
    </row>
    <row r="181" spans="1:30" ht="51" customHeight="1" x14ac:dyDescent="0.2">
      <c r="A181" s="41" t="s">
        <v>794</v>
      </c>
      <c r="B181" s="42" t="s">
        <v>743</v>
      </c>
      <c r="C181" s="43" t="s">
        <v>744</v>
      </c>
      <c r="D181" s="43" t="s">
        <v>749</v>
      </c>
      <c r="E181" s="44" t="s">
        <v>232</v>
      </c>
      <c r="F181" s="45" t="s">
        <v>795</v>
      </c>
      <c r="G181" s="45" t="s">
        <v>589</v>
      </c>
      <c r="H181" s="47">
        <v>43139</v>
      </c>
      <c r="I181" s="47">
        <v>43504</v>
      </c>
      <c r="J181" s="48" t="str">
        <f>IF(Ugovori_OPULJP[[#This Row],[DATUM ZAVRŠETKA OPERACIJE]]&gt;DATE(2024,3,31),"u provedbi","završen")</f>
        <v>završen</v>
      </c>
      <c r="K181" s="46" t="s">
        <v>37</v>
      </c>
      <c r="L181" s="46" t="s">
        <v>271</v>
      </c>
      <c r="M181" s="49">
        <v>0.85</v>
      </c>
      <c r="N181" s="49">
        <v>0.15</v>
      </c>
      <c r="O181" s="50">
        <f>Ugovori_OPULJP[[#This Row],[Bespovratna sredstva - Ukupno (EU+Nac) HRK
= Ukupna ugovorena vrijednost bespovratnih sredstava]]*Ugovori_OPULJP[[#This Row],[EU STOPA SUFINANCIRANJA %
EU CO-FINANCING RATE %]]</f>
        <v>707775.09299999999</v>
      </c>
      <c r="P181" s="51">
        <f>Ugovori_OPULJP[[#This Row],[Bespovratna sredstva - EU dio - HRK]]/7.5345</f>
        <v>93937.898068883136</v>
      </c>
      <c r="Q181" s="50">
        <f>Ugovori_OPULJP[[#This Row],[Bespovratna sredstva - Ukupno (EU+Nac) HRK
= Ukupna ugovorena vrijednost bespovratnih sredstava]]*Ugovori_OPULJP[[#This Row],[STOPA NACIONALNOG SUFINANCIRANJA %]]</f>
        <v>124901.48699999999</v>
      </c>
      <c r="R181" s="51">
        <f>Ugovori_OPULJP[[#This Row],[Bespovratna sredstva - Nacionalni dio - HRK]]/7.5345</f>
        <v>16577.276129802904</v>
      </c>
      <c r="S181" s="50">
        <v>832676.58</v>
      </c>
      <c r="T181" s="51">
        <f>Ugovori_OPULJP[[#This Row],[Bespovratna sredstva - Ukupno (EU+Nac) HRK
= Ukupna ugovorena vrijednost bespovratnih sredstava]]/7.5345</f>
        <v>110515.17419868603</v>
      </c>
      <c r="U181" s="50">
        <v>0</v>
      </c>
      <c r="V181" s="51">
        <f>Ugovori_OPULJP[[#This Row],[Javni doprinos korisnika - HRK]]/7.5345</f>
        <v>0</v>
      </c>
      <c r="W181" s="50">
        <v>0</v>
      </c>
      <c r="X181" s="51">
        <f>Ugovori_OPULJP[[#This Row],[Privatni doprinos korisnika - HRK]]/7.5345</f>
        <v>0</v>
      </c>
      <c r="Y181" s="52">
        <v>832676.58</v>
      </c>
      <c r="Z181" s="53">
        <f>Ugovori_OPULJP[[#This Row],[UKUPNI PRIHVATLJIVI IZDACI
TOTAL ELIGIBLE EXPENDITURE
= Bespovratna sredstva ukupno + doprinos korisnika
= Ukupni prihvatljivi troškovi
= Ukupna ugovorena vrijednost projekta HRK]]/7.5345</f>
        <v>110515.17419868603</v>
      </c>
      <c r="AA181" s="44" t="s">
        <v>752</v>
      </c>
      <c r="AB181" s="44" t="s">
        <v>753</v>
      </c>
      <c r="AC181" s="43" t="s">
        <v>796</v>
      </c>
      <c r="AD181" s="43" t="s">
        <v>747</v>
      </c>
    </row>
    <row r="182" spans="1:30" ht="51" customHeight="1" x14ac:dyDescent="0.2">
      <c r="A182" s="41" t="s">
        <v>797</v>
      </c>
      <c r="B182" s="42" t="s">
        <v>743</v>
      </c>
      <c r="C182" s="43" t="s">
        <v>744</v>
      </c>
      <c r="D182" s="43" t="s">
        <v>749</v>
      </c>
      <c r="E182" s="44" t="s">
        <v>232</v>
      </c>
      <c r="F182" s="45" t="s">
        <v>798</v>
      </c>
      <c r="G182" s="45" t="s">
        <v>799</v>
      </c>
      <c r="H182" s="47">
        <v>43139</v>
      </c>
      <c r="I182" s="47">
        <v>43685</v>
      </c>
      <c r="J182" s="48" t="str">
        <f>IF(Ugovori_OPULJP[[#This Row],[DATUM ZAVRŠETKA OPERACIJE]]&gt;DATE(2024,3,31),"u provedbi","završen")</f>
        <v>završen</v>
      </c>
      <c r="K182" s="46" t="s">
        <v>800</v>
      </c>
      <c r="L182" s="46" t="s">
        <v>37</v>
      </c>
      <c r="M182" s="49">
        <v>0.85</v>
      </c>
      <c r="N182" s="49">
        <v>0.15</v>
      </c>
      <c r="O182" s="50">
        <f>Ugovori_OPULJP[[#This Row],[Bespovratna sredstva - Ukupno (EU+Nac) HRK
= Ukupna ugovorena vrijednost bespovratnih sredstava]]*Ugovori_OPULJP[[#This Row],[EU STOPA SUFINANCIRANJA %
EU CO-FINANCING RATE %]]</f>
        <v>845062.12049999996</v>
      </c>
      <c r="P182" s="51">
        <f>Ugovori_OPULJP[[#This Row],[Bespovratna sredstva - EU dio - HRK]]/7.5345</f>
        <v>112159.01791757913</v>
      </c>
      <c r="Q182" s="50">
        <f>Ugovori_OPULJP[[#This Row],[Bespovratna sredstva - Ukupno (EU+Nac) HRK
= Ukupna ugovorena vrijednost bespovratnih sredstava]]*Ugovori_OPULJP[[#This Row],[STOPA NACIONALNOG SUFINANCIRANJA %]]</f>
        <v>149128.60949999999</v>
      </c>
      <c r="R182" s="51">
        <f>Ugovori_OPULJP[[#This Row],[Bespovratna sredstva - Nacionalni dio - HRK]]/7.5345</f>
        <v>19792.767867808081</v>
      </c>
      <c r="S182" s="50">
        <v>994190.73</v>
      </c>
      <c r="T182" s="51">
        <f>Ugovori_OPULJP[[#This Row],[Bespovratna sredstva - Ukupno (EU+Nac) HRK
= Ukupna ugovorena vrijednost bespovratnih sredstava]]/7.5345</f>
        <v>131951.78578538721</v>
      </c>
      <c r="U182" s="50">
        <v>0</v>
      </c>
      <c r="V182" s="51">
        <f>Ugovori_OPULJP[[#This Row],[Javni doprinos korisnika - HRK]]/7.5345</f>
        <v>0</v>
      </c>
      <c r="W182" s="50">
        <v>0</v>
      </c>
      <c r="X182" s="51">
        <f>Ugovori_OPULJP[[#This Row],[Privatni doprinos korisnika - HRK]]/7.5345</f>
        <v>0</v>
      </c>
      <c r="Y182" s="52">
        <v>994190.73</v>
      </c>
      <c r="Z182" s="53">
        <f>Ugovori_OPULJP[[#This Row],[UKUPNI PRIHVATLJIVI IZDACI
TOTAL ELIGIBLE EXPENDITURE
= Bespovratna sredstva ukupno + doprinos korisnika
= Ukupni prihvatljivi troškovi
= Ukupna ugovorena vrijednost projekta HRK]]/7.5345</f>
        <v>131951.78578538721</v>
      </c>
      <c r="AA182" s="44" t="s">
        <v>752</v>
      </c>
      <c r="AB182" s="44" t="s">
        <v>753</v>
      </c>
      <c r="AC182" s="43" t="s">
        <v>801</v>
      </c>
      <c r="AD182" s="43" t="s">
        <v>747</v>
      </c>
    </row>
    <row r="183" spans="1:30" ht="51" customHeight="1" x14ac:dyDescent="0.2">
      <c r="A183" s="41" t="s">
        <v>802</v>
      </c>
      <c r="B183" s="42" t="s">
        <v>743</v>
      </c>
      <c r="C183" s="43" t="s">
        <v>744</v>
      </c>
      <c r="D183" s="43" t="s">
        <v>749</v>
      </c>
      <c r="E183" s="44" t="s">
        <v>232</v>
      </c>
      <c r="F183" s="45" t="s">
        <v>803</v>
      </c>
      <c r="G183" s="45" t="s">
        <v>804</v>
      </c>
      <c r="H183" s="47">
        <v>43091</v>
      </c>
      <c r="I183" s="47">
        <v>43518</v>
      </c>
      <c r="J183" s="48" t="str">
        <f>IF(Ugovori_OPULJP[[#This Row],[DATUM ZAVRŠETKA OPERACIJE]]&gt;DATE(2024,3,31),"u provedbi","završen")</f>
        <v>završen</v>
      </c>
      <c r="K183" s="46" t="s">
        <v>594</v>
      </c>
      <c r="L183" s="46" t="s">
        <v>594</v>
      </c>
      <c r="M183" s="49">
        <v>0.85</v>
      </c>
      <c r="N183" s="49">
        <v>0.15</v>
      </c>
      <c r="O183" s="50">
        <f>Ugovori_OPULJP[[#This Row],[Bespovratna sredstva - Ukupno (EU+Nac) HRK
= Ukupna ugovorena vrijednost bespovratnih sredstava]]*Ugovori_OPULJP[[#This Row],[EU STOPA SUFINANCIRANJA %
EU CO-FINANCING RATE %]]</f>
        <v>393346</v>
      </c>
      <c r="P183" s="51">
        <f>Ugovori_OPULJP[[#This Row],[Bespovratna sredstva - EU dio - HRK]]/7.5345</f>
        <v>52205.985798659494</v>
      </c>
      <c r="Q183" s="50">
        <f>Ugovori_OPULJP[[#This Row],[Bespovratna sredstva - Ukupno (EU+Nac) HRK
= Ukupna ugovorena vrijednost bespovratnih sredstava]]*Ugovori_OPULJP[[#This Row],[STOPA NACIONALNOG SUFINANCIRANJA %]]</f>
        <v>69414</v>
      </c>
      <c r="R183" s="51">
        <f>Ugovori_OPULJP[[#This Row],[Bespovratna sredstva - Nacionalni dio - HRK]]/7.5345</f>
        <v>9212.8210232928523</v>
      </c>
      <c r="S183" s="50">
        <v>462760</v>
      </c>
      <c r="T183" s="51">
        <f>Ugovori_OPULJP[[#This Row],[Bespovratna sredstva - Ukupno (EU+Nac) HRK
= Ukupna ugovorena vrijednost bespovratnih sredstava]]/7.5345</f>
        <v>61418.806821952348</v>
      </c>
      <c r="U183" s="50">
        <v>0</v>
      </c>
      <c r="V183" s="51">
        <f>Ugovori_OPULJP[[#This Row],[Javni doprinos korisnika - HRK]]/7.5345</f>
        <v>0</v>
      </c>
      <c r="W183" s="50">
        <v>0</v>
      </c>
      <c r="X183" s="51">
        <f>Ugovori_OPULJP[[#This Row],[Privatni doprinos korisnika - HRK]]/7.5345</f>
        <v>0</v>
      </c>
      <c r="Y183" s="52">
        <v>462760</v>
      </c>
      <c r="Z183" s="53">
        <f>Ugovori_OPULJP[[#This Row],[UKUPNI PRIHVATLJIVI IZDACI
TOTAL ELIGIBLE EXPENDITURE
= Bespovratna sredstva ukupno + doprinos korisnika
= Ukupni prihvatljivi troškovi
= Ukupna ugovorena vrijednost projekta HRK]]/7.5345</f>
        <v>61418.806821952348</v>
      </c>
      <c r="AA183" s="44" t="s">
        <v>752</v>
      </c>
      <c r="AB183" s="44" t="s">
        <v>753</v>
      </c>
      <c r="AC183" s="43" t="s">
        <v>805</v>
      </c>
      <c r="AD183" s="43" t="s">
        <v>747</v>
      </c>
    </row>
    <row r="184" spans="1:30" ht="51" customHeight="1" x14ac:dyDescent="0.2">
      <c r="A184" s="41" t="s">
        <v>806</v>
      </c>
      <c r="B184" s="42" t="s">
        <v>743</v>
      </c>
      <c r="C184" s="43" t="s">
        <v>744</v>
      </c>
      <c r="D184" s="43" t="s">
        <v>749</v>
      </c>
      <c r="E184" s="44" t="s">
        <v>232</v>
      </c>
      <c r="F184" s="45" t="s">
        <v>807</v>
      </c>
      <c r="G184" s="45" t="s">
        <v>808</v>
      </c>
      <c r="H184" s="47">
        <v>43214</v>
      </c>
      <c r="I184" s="47">
        <v>43640</v>
      </c>
      <c r="J184" s="48" t="str">
        <f>IF(Ugovori_OPULJP[[#This Row],[DATUM ZAVRŠETKA OPERACIJE]]&gt;DATE(2024,3,31),"u provedbi","završen")</f>
        <v>završen</v>
      </c>
      <c r="K184" s="46" t="s">
        <v>99</v>
      </c>
      <c r="L184" s="46" t="s">
        <v>99</v>
      </c>
      <c r="M184" s="49">
        <v>0.85</v>
      </c>
      <c r="N184" s="49">
        <v>0.15</v>
      </c>
      <c r="O184" s="50">
        <f>Ugovori_OPULJP[[#This Row],[Bespovratna sredstva - Ukupno (EU+Nac) HRK
= Ukupna ugovorena vrijednost bespovratnih sredstava]]*Ugovori_OPULJP[[#This Row],[EU STOPA SUFINANCIRANJA %
EU CO-FINANCING RATE %]]</f>
        <v>714805.84250000003</v>
      </c>
      <c r="P184" s="51">
        <f>Ugovori_OPULJP[[#This Row],[Bespovratna sredstva - EU dio - HRK]]/7.5345</f>
        <v>94871.038887782866</v>
      </c>
      <c r="Q184" s="50">
        <f>Ugovori_OPULJP[[#This Row],[Bespovratna sredstva - Ukupno (EU+Nac) HRK
= Ukupna ugovorena vrijednost bespovratnih sredstava]]*Ugovori_OPULJP[[#This Row],[STOPA NACIONALNOG SUFINANCIRANJA %]]</f>
        <v>126142.2075</v>
      </c>
      <c r="R184" s="51">
        <f>Ugovori_OPULJP[[#This Row],[Bespovratna sredstva - Nacionalni dio - HRK]]/7.5345</f>
        <v>16741.948039020506</v>
      </c>
      <c r="S184" s="50">
        <v>840948.05</v>
      </c>
      <c r="T184" s="51">
        <f>Ugovori_OPULJP[[#This Row],[Bespovratna sredstva - Ukupno (EU+Nac) HRK
= Ukupna ugovorena vrijednost bespovratnih sredstava]]/7.5345</f>
        <v>111612.98692680337</v>
      </c>
      <c r="U184" s="50">
        <v>0</v>
      </c>
      <c r="V184" s="51">
        <f>Ugovori_OPULJP[[#This Row],[Javni doprinos korisnika - HRK]]/7.5345</f>
        <v>0</v>
      </c>
      <c r="W184" s="50">
        <v>0</v>
      </c>
      <c r="X184" s="51">
        <f>Ugovori_OPULJP[[#This Row],[Privatni doprinos korisnika - HRK]]/7.5345</f>
        <v>0</v>
      </c>
      <c r="Y184" s="52">
        <v>840948.05</v>
      </c>
      <c r="Z184" s="53">
        <f>Ugovori_OPULJP[[#This Row],[UKUPNI PRIHVATLJIVI IZDACI
TOTAL ELIGIBLE EXPENDITURE
= Bespovratna sredstva ukupno + doprinos korisnika
= Ukupni prihvatljivi troškovi
= Ukupna ugovorena vrijednost projekta HRK]]/7.5345</f>
        <v>111612.98692680337</v>
      </c>
      <c r="AA184" s="44" t="s">
        <v>752</v>
      </c>
      <c r="AB184" s="44" t="s">
        <v>753</v>
      </c>
      <c r="AC184" s="43" t="s">
        <v>809</v>
      </c>
      <c r="AD184" s="43" t="s">
        <v>747</v>
      </c>
    </row>
    <row r="185" spans="1:30" ht="51" customHeight="1" x14ac:dyDescent="0.2">
      <c r="A185" s="41" t="s">
        <v>810</v>
      </c>
      <c r="B185" s="42" t="s">
        <v>743</v>
      </c>
      <c r="C185" s="43" t="s">
        <v>744</v>
      </c>
      <c r="D185" s="43" t="s">
        <v>749</v>
      </c>
      <c r="E185" s="44" t="s">
        <v>232</v>
      </c>
      <c r="F185" s="45" t="s">
        <v>811</v>
      </c>
      <c r="G185" s="45" t="s">
        <v>812</v>
      </c>
      <c r="H185" s="47">
        <v>43214</v>
      </c>
      <c r="I185" s="47">
        <v>43670</v>
      </c>
      <c r="J185" s="48" t="str">
        <f>IF(Ugovori_OPULJP[[#This Row],[DATUM ZAVRŠETKA OPERACIJE]]&gt;DATE(2024,3,31),"u provedbi","završen")</f>
        <v>završen</v>
      </c>
      <c r="K185" s="46" t="s">
        <v>37</v>
      </c>
      <c r="L185" s="46" t="s">
        <v>37</v>
      </c>
      <c r="M185" s="49">
        <v>0.85</v>
      </c>
      <c r="N185" s="49">
        <v>0.15</v>
      </c>
      <c r="O185" s="50">
        <f>Ugovori_OPULJP[[#This Row],[Bespovratna sredstva - Ukupno (EU+Nac) HRK
= Ukupna ugovorena vrijednost bespovratnih sredstava]]*Ugovori_OPULJP[[#This Row],[EU STOPA SUFINANCIRANJA %
EU CO-FINANCING RATE %]]</f>
        <v>348384.39999999997</v>
      </c>
      <c r="P185" s="51">
        <f>Ugovori_OPULJP[[#This Row],[Bespovratna sredstva - EU dio - HRK]]/7.5345</f>
        <v>46238.555975844443</v>
      </c>
      <c r="Q185" s="50">
        <f>Ugovori_OPULJP[[#This Row],[Bespovratna sredstva - Ukupno (EU+Nac) HRK
= Ukupna ugovorena vrijednost bespovratnih sredstava]]*Ugovori_OPULJP[[#This Row],[STOPA NACIONALNOG SUFINANCIRANJA %]]</f>
        <v>61479.6</v>
      </c>
      <c r="R185" s="51">
        <f>Ugovori_OPULJP[[#This Row],[Bespovratna sredstva - Nacionalni dio - HRK]]/7.5345</f>
        <v>8159.7451722078431</v>
      </c>
      <c r="S185" s="50">
        <v>409864</v>
      </c>
      <c r="T185" s="51">
        <f>Ugovori_OPULJP[[#This Row],[Bespovratna sredstva - Ukupno (EU+Nac) HRK
= Ukupna ugovorena vrijednost bespovratnih sredstava]]/7.5345</f>
        <v>54398.301148052291</v>
      </c>
      <c r="U185" s="50">
        <v>0</v>
      </c>
      <c r="V185" s="51">
        <f>Ugovori_OPULJP[[#This Row],[Javni doprinos korisnika - HRK]]/7.5345</f>
        <v>0</v>
      </c>
      <c r="W185" s="50">
        <v>0</v>
      </c>
      <c r="X185" s="51">
        <f>Ugovori_OPULJP[[#This Row],[Privatni doprinos korisnika - HRK]]/7.5345</f>
        <v>0</v>
      </c>
      <c r="Y185" s="52">
        <v>409864</v>
      </c>
      <c r="Z185" s="53">
        <f>Ugovori_OPULJP[[#This Row],[UKUPNI PRIHVATLJIVI IZDACI
TOTAL ELIGIBLE EXPENDITURE
= Bespovratna sredstva ukupno + doprinos korisnika
= Ukupni prihvatljivi troškovi
= Ukupna ugovorena vrijednost projekta HRK]]/7.5345</f>
        <v>54398.301148052291</v>
      </c>
      <c r="AA185" s="44" t="s">
        <v>752</v>
      </c>
      <c r="AB185" s="44" t="s">
        <v>753</v>
      </c>
      <c r="AC185" s="43" t="s">
        <v>813</v>
      </c>
      <c r="AD185" s="43" t="s">
        <v>747</v>
      </c>
    </row>
    <row r="186" spans="1:30" ht="51" customHeight="1" x14ac:dyDescent="0.2">
      <c r="A186" s="41" t="s">
        <v>814</v>
      </c>
      <c r="B186" s="42" t="s">
        <v>743</v>
      </c>
      <c r="C186" s="43" t="s">
        <v>744</v>
      </c>
      <c r="D186" s="43" t="s">
        <v>749</v>
      </c>
      <c r="E186" s="44" t="s">
        <v>232</v>
      </c>
      <c r="F186" s="45" t="s">
        <v>815</v>
      </c>
      <c r="G186" s="45" t="s">
        <v>816</v>
      </c>
      <c r="H186" s="47">
        <v>43139</v>
      </c>
      <c r="I186" s="47">
        <v>43685</v>
      </c>
      <c r="J186" s="48" t="str">
        <f>IF(Ugovori_OPULJP[[#This Row],[DATUM ZAVRŠETKA OPERACIJE]]&gt;DATE(2024,3,31),"u provedbi","završen")</f>
        <v>završen</v>
      </c>
      <c r="K186" s="46" t="s">
        <v>130</v>
      </c>
      <c r="L186" s="46" t="s">
        <v>130</v>
      </c>
      <c r="M186" s="49">
        <v>0.85</v>
      </c>
      <c r="N186" s="49">
        <v>0.15</v>
      </c>
      <c r="O186" s="50">
        <f>Ugovori_OPULJP[[#This Row],[Bespovratna sredstva - Ukupno (EU+Nac) HRK
= Ukupna ugovorena vrijednost bespovratnih sredstava]]*Ugovori_OPULJP[[#This Row],[EU STOPA SUFINANCIRANJA %
EU CO-FINANCING RATE %]]</f>
        <v>571653.76399999997</v>
      </c>
      <c r="P186" s="51">
        <f>Ugovori_OPULJP[[#This Row],[Bespovratna sredstva - EU dio - HRK]]/7.5345</f>
        <v>75871.49299887185</v>
      </c>
      <c r="Q186" s="50">
        <f>Ugovori_OPULJP[[#This Row],[Bespovratna sredstva - Ukupno (EU+Nac) HRK
= Ukupna ugovorena vrijednost bespovratnih sredstava]]*Ugovori_OPULJP[[#This Row],[STOPA NACIONALNOG SUFINANCIRANJA %]]</f>
        <v>100880.07599999999</v>
      </c>
      <c r="R186" s="51">
        <f>Ugovori_OPULJP[[#This Row],[Bespovratna sredstva - Nacionalni dio - HRK]]/7.5345</f>
        <v>13389.086999800913</v>
      </c>
      <c r="S186" s="50">
        <v>672533.84</v>
      </c>
      <c r="T186" s="51">
        <f>Ugovori_OPULJP[[#This Row],[Bespovratna sredstva - Ukupno (EU+Nac) HRK
= Ukupna ugovorena vrijednost bespovratnih sredstava]]/7.5345</f>
        <v>89260.579998672765</v>
      </c>
      <c r="U186" s="50">
        <v>0</v>
      </c>
      <c r="V186" s="51">
        <f>Ugovori_OPULJP[[#This Row],[Javni doprinos korisnika - HRK]]/7.5345</f>
        <v>0</v>
      </c>
      <c r="W186" s="50">
        <v>0</v>
      </c>
      <c r="X186" s="51">
        <f>Ugovori_OPULJP[[#This Row],[Privatni doprinos korisnika - HRK]]/7.5345</f>
        <v>0</v>
      </c>
      <c r="Y186" s="52">
        <v>672533.84</v>
      </c>
      <c r="Z186" s="53">
        <f>Ugovori_OPULJP[[#This Row],[UKUPNI PRIHVATLJIVI IZDACI
TOTAL ELIGIBLE EXPENDITURE
= Bespovratna sredstva ukupno + doprinos korisnika
= Ukupni prihvatljivi troškovi
= Ukupna ugovorena vrijednost projekta HRK]]/7.5345</f>
        <v>89260.579998672765</v>
      </c>
      <c r="AA186" s="44" t="s">
        <v>752</v>
      </c>
      <c r="AB186" s="44" t="s">
        <v>753</v>
      </c>
      <c r="AC186" s="43" t="s">
        <v>817</v>
      </c>
      <c r="AD186" s="43" t="s">
        <v>747</v>
      </c>
    </row>
    <row r="187" spans="1:30" ht="51" customHeight="1" x14ac:dyDescent="0.2">
      <c r="A187" s="41" t="s">
        <v>818</v>
      </c>
      <c r="B187" s="42" t="s">
        <v>743</v>
      </c>
      <c r="C187" s="43" t="s">
        <v>744</v>
      </c>
      <c r="D187" s="43" t="s">
        <v>749</v>
      </c>
      <c r="E187" s="44" t="s">
        <v>232</v>
      </c>
      <c r="F187" s="45" t="s">
        <v>819</v>
      </c>
      <c r="G187" s="45" t="s">
        <v>820</v>
      </c>
      <c r="H187" s="47">
        <v>43214</v>
      </c>
      <c r="I187" s="47">
        <v>43520</v>
      </c>
      <c r="J187" s="48" t="str">
        <f>IF(Ugovori_OPULJP[[#This Row],[DATUM ZAVRŠETKA OPERACIJE]]&gt;DATE(2024,3,31),"u provedbi","završen")</f>
        <v>završen</v>
      </c>
      <c r="K187" s="46" t="s">
        <v>821</v>
      </c>
      <c r="L187" s="46" t="s">
        <v>200</v>
      </c>
      <c r="M187" s="49">
        <v>0.85</v>
      </c>
      <c r="N187" s="49">
        <v>0.15</v>
      </c>
      <c r="O187" s="50">
        <f>Ugovori_OPULJP[[#This Row],[Bespovratna sredstva - Ukupno (EU+Nac) HRK
= Ukupna ugovorena vrijednost bespovratnih sredstava]]*Ugovori_OPULJP[[#This Row],[EU STOPA SUFINANCIRANJA %
EU CO-FINANCING RATE %]]</f>
        <v>551004.7905</v>
      </c>
      <c r="P187" s="51">
        <f>Ugovori_OPULJP[[#This Row],[Bespovratna sredstva - EU dio - HRK]]/7.5345</f>
        <v>73130.903245072666</v>
      </c>
      <c r="Q187" s="50">
        <f>Ugovori_OPULJP[[#This Row],[Bespovratna sredstva - Ukupno (EU+Nac) HRK
= Ukupna ugovorena vrijednost bespovratnih sredstava]]*Ugovori_OPULJP[[#This Row],[STOPA NACIONALNOG SUFINANCIRANJA %]]</f>
        <v>97236.139500000005</v>
      </c>
      <c r="R187" s="51">
        <f>Ugovori_OPULJP[[#This Row],[Bespovratna sredstva - Nacionalni dio - HRK]]/7.5345</f>
        <v>12905.453513836354</v>
      </c>
      <c r="S187" s="50">
        <v>648240.93000000005</v>
      </c>
      <c r="T187" s="51">
        <f>Ugovori_OPULJP[[#This Row],[Bespovratna sredstva - Ukupno (EU+Nac) HRK
= Ukupna ugovorena vrijednost bespovratnih sredstava]]/7.5345</f>
        <v>86036.356758909023</v>
      </c>
      <c r="U187" s="50">
        <v>0</v>
      </c>
      <c r="V187" s="51">
        <f>Ugovori_OPULJP[[#This Row],[Javni doprinos korisnika - HRK]]/7.5345</f>
        <v>0</v>
      </c>
      <c r="W187" s="50">
        <v>0</v>
      </c>
      <c r="X187" s="51">
        <f>Ugovori_OPULJP[[#This Row],[Privatni doprinos korisnika - HRK]]/7.5345</f>
        <v>0</v>
      </c>
      <c r="Y187" s="52">
        <v>648240.93000000005</v>
      </c>
      <c r="Z187" s="53">
        <f>Ugovori_OPULJP[[#This Row],[UKUPNI PRIHVATLJIVI IZDACI
TOTAL ELIGIBLE EXPENDITURE
= Bespovratna sredstva ukupno + doprinos korisnika
= Ukupni prihvatljivi troškovi
= Ukupna ugovorena vrijednost projekta HRK]]/7.5345</f>
        <v>86036.356758909023</v>
      </c>
      <c r="AA187" s="44" t="s">
        <v>752</v>
      </c>
      <c r="AB187" s="44" t="s">
        <v>753</v>
      </c>
      <c r="AC187" s="43" t="s">
        <v>822</v>
      </c>
      <c r="AD187" s="43" t="s">
        <v>747</v>
      </c>
    </row>
    <row r="188" spans="1:30" ht="51" customHeight="1" x14ac:dyDescent="0.2">
      <c r="A188" s="41" t="s">
        <v>823</v>
      </c>
      <c r="B188" s="42" t="s">
        <v>743</v>
      </c>
      <c r="C188" s="43" t="s">
        <v>744</v>
      </c>
      <c r="D188" s="43" t="s">
        <v>749</v>
      </c>
      <c r="E188" s="44" t="s">
        <v>232</v>
      </c>
      <c r="F188" s="45" t="s">
        <v>824</v>
      </c>
      <c r="G188" s="45" t="s">
        <v>825</v>
      </c>
      <c r="H188" s="47">
        <v>43139</v>
      </c>
      <c r="I188" s="47">
        <v>43685</v>
      </c>
      <c r="J188" s="48" t="str">
        <f>IF(Ugovori_OPULJP[[#This Row],[DATUM ZAVRŠETKA OPERACIJE]]&gt;DATE(2024,3,31),"u provedbi","završen")</f>
        <v>završen</v>
      </c>
      <c r="K188" s="46" t="s">
        <v>79</v>
      </c>
      <c r="L188" s="46" t="s">
        <v>79</v>
      </c>
      <c r="M188" s="49">
        <v>0.85</v>
      </c>
      <c r="N188" s="49">
        <v>0.15</v>
      </c>
      <c r="O188" s="50">
        <f>Ugovori_OPULJP[[#This Row],[Bespovratna sredstva - Ukupno (EU+Nac) HRK
= Ukupna ugovorena vrijednost bespovratnih sredstava]]*Ugovori_OPULJP[[#This Row],[EU STOPA SUFINANCIRANJA %
EU CO-FINANCING RATE %]]</f>
        <v>678117.37749999994</v>
      </c>
      <c r="P188" s="51">
        <f>Ugovori_OPULJP[[#This Row],[Bespovratna sredstva - EU dio - HRK]]/7.5345</f>
        <v>90001.642776561144</v>
      </c>
      <c r="Q188" s="50">
        <f>Ugovori_OPULJP[[#This Row],[Bespovratna sredstva - Ukupno (EU+Nac) HRK
= Ukupna ugovorena vrijednost bespovratnih sredstava]]*Ugovori_OPULJP[[#This Row],[STOPA NACIONALNOG SUFINANCIRANJA %]]</f>
        <v>119667.77249999999</v>
      </c>
      <c r="R188" s="51">
        <f>Ugovori_OPULJP[[#This Row],[Bespovratna sredstva - Nacionalni dio - HRK]]/7.5345</f>
        <v>15882.642842922554</v>
      </c>
      <c r="S188" s="50">
        <v>797785.15</v>
      </c>
      <c r="T188" s="51">
        <f>Ugovori_OPULJP[[#This Row],[Bespovratna sredstva - Ukupno (EU+Nac) HRK
= Ukupna ugovorena vrijednost bespovratnih sredstava]]/7.5345</f>
        <v>105884.28561948371</v>
      </c>
      <c r="U188" s="50">
        <v>0</v>
      </c>
      <c r="V188" s="51">
        <f>Ugovori_OPULJP[[#This Row],[Javni doprinos korisnika - HRK]]/7.5345</f>
        <v>0</v>
      </c>
      <c r="W188" s="50">
        <v>0</v>
      </c>
      <c r="X188" s="51">
        <f>Ugovori_OPULJP[[#This Row],[Privatni doprinos korisnika - HRK]]/7.5345</f>
        <v>0</v>
      </c>
      <c r="Y188" s="52">
        <v>797785.15</v>
      </c>
      <c r="Z188" s="53">
        <f>Ugovori_OPULJP[[#This Row],[UKUPNI PRIHVATLJIVI IZDACI
TOTAL ELIGIBLE EXPENDITURE
= Bespovratna sredstva ukupno + doprinos korisnika
= Ukupni prihvatljivi troškovi
= Ukupna ugovorena vrijednost projekta HRK]]/7.5345</f>
        <v>105884.28561948371</v>
      </c>
      <c r="AA188" s="44" t="s">
        <v>752</v>
      </c>
      <c r="AB188" s="44" t="s">
        <v>753</v>
      </c>
      <c r="AC188" s="43" t="s">
        <v>826</v>
      </c>
      <c r="AD188" s="43" t="s">
        <v>747</v>
      </c>
    </row>
    <row r="189" spans="1:30" ht="51" customHeight="1" x14ac:dyDescent="0.2">
      <c r="A189" s="41" t="s">
        <v>827</v>
      </c>
      <c r="B189" s="42" t="s">
        <v>743</v>
      </c>
      <c r="C189" s="43" t="s">
        <v>744</v>
      </c>
      <c r="D189" s="43" t="s">
        <v>749</v>
      </c>
      <c r="E189" s="44" t="s">
        <v>232</v>
      </c>
      <c r="F189" s="45" t="s">
        <v>828</v>
      </c>
      <c r="G189" s="45" t="s">
        <v>829</v>
      </c>
      <c r="H189" s="47">
        <v>43214</v>
      </c>
      <c r="I189" s="47">
        <v>43701</v>
      </c>
      <c r="J189" s="48" t="str">
        <f>IF(Ugovori_OPULJP[[#This Row],[DATUM ZAVRŠETKA OPERACIJE]]&gt;DATE(2024,3,31),"u provedbi","završen")</f>
        <v>završen</v>
      </c>
      <c r="K189" s="46" t="s">
        <v>333</v>
      </c>
      <c r="L189" s="46" t="s">
        <v>333</v>
      </c>
      <c r="M189" s="49">
        <v>0.85</v>
      </c>
      <c r="N189" s="49">
        <v>0.15</v>
      </c>
      <c r="O189" s="50">
        <f>Ugovori_OPULJP[[#This Row],[Bespovratna sredstva - Ukupno (EU+Nac) HRK
= Ukupna ugovorena vrijednost bespovratnih sredstava]]*Ugovori_OPULJP[[#This Row],[EU STOPA SUFINANCIRANJA %
EU CO-FINANCING RATE %]]</f>
        <v>508040.52899999998</v>
      </c>
      <c r="P189" s="51">
        <f>Ugovori_OPULJP[[#This Row],[Bespovratna sredstva - EU dio - HRK]]/7.5345</f>
        <v>67428.565797332267</v>
      </c>
      <c r="Q189" s="50">
        <f>Ugovori_OPULJP[[#This Row],[Bespovratna sredstva - Ukupno (EU+Nac) HRK
= Ukupna ugovorena vrijednost bespovratnih sredstava]]*Ugovori_OPULJP[[#This Row],[STOPA NACIONALNOG SUFINANCIRANJA %]]</f>
        <v>89654.210999999996</v>
      </c>
      <c r="R189" s="51">
        <f>Ugovori_OPULJP[[#This Row],[Bespovratna sredstva - Nacionalni dio - HRK]]/7.5345</f>
        <v>11899.158670117458</v>
      </c>
      <c r="S189" s="50">
        <v>597694.74</v>
      </c>
      <c r="T189" s="51">
        <f>Ugovori_OPULJP[[#This Row],[Bespovratna sredstva - Ukupno (EU+Nac) HRK
= Ukupna ugovorena vrijednost bespovratnih sredstava]]/7.5345</f>
        <v>79327.72446744972</v>
      </c>
      <c r="U189" s="50">
        <v>0</v>
      </c>
      <c r="V189" s="51">
        <f>Ugovori_OPULJP[[#This Row],[Javni doprinos korisnika - HRK]]/7.5345</f>
        <v>0</v>
      </c>
      <c r="W189" s="50">
        <v>0</v>
      </c>
      <c r="X189" s="51">
        <f>Ugovori_OPULJP[[#This Row],[Privatni doprinos korisnika - HRK]]/7.5345</f>
        <v>0</v>
      </c>
      <c r="Y189" s="52">
        <v>597694.74</v>
      </c>
      <c r="Z189" s="53">
        <f>Ugovori_OPULJP[[#This Row],[UKUPNI PRIHVATLJIVI IZDACI
TOTAL ELIGIBLE EXPENDITURE
= Bespovratna sredstva ukupno + doprinos korisnika
= Ukupni prihvatljivi troškovi
= Ukupna ugovorena vrijednost projekta HRK]]/7.5345</f>
        <v>79327.72446744972</v>
      </c>
      <c r="AA189" s="44" t="s">
        <v>752</v>
      </c>
      <c r="AB189" s="44" t="s">
        <v>753</v>
      </c>
      <c r="AC189" s="43" t="s">
        <v>830</v>
      </c>
      <c r="AD189" s="43" t="s">
        <v>747</v>
      </c>
    </row>
    <row r="190" spans="1:30" ht="51" customHeight="1" x14ac:dyDescent="0.2">
      <c r="A190" s="41" t="s">
        <v>831</v>
      </c>
      <c r="B190" s="42" t="s">
        <v>743</v>
      </c>
      <c r="C190" s="43" t="s">
        <v>744</v>
      </c>
      <c r="D190" s="43" t="s">
        <v>749</v>
      </c>
      <c r="E190" s="44" t="s">
        <v>232</v>
      </c>
      <c r="F190" s="45" t="s">
        <v>832</v>
      </c>
      <c r="G190" s="45" t="s">
        <v>833</v>
      </c>
      <c r="H190" s="47">
        <v>43214</v>
      </c>
      <c r="I190" s="47">
        <v>43640</v>
      </c>
      <c r="J190" s="48" t="str">
        <f>IF(Ugovori_OPULJP[[#This Row],[DATUM ZAVRŠETKA OPERACIJE]]&gt;DATE(2024,3,31),"u provedbi","završen")</f>
        <v>završen</v>
      </c>
      <c r="K190" s="46" t="s">
        <v>37</v>
      </c>
      <c r="L190" s="46" t="s">
        <v>37</v>
      </c>
      <c r="M190" s="49">
        <v>0.85</v>
      </c>
      <c r="N190" s="49">
        <v>0.15</v>
      </c>
      <c r="O190" s="50">
        <f>Ugovori_OPULJP[[#This Row],[Bespovratna sredstva - Ukupno (EU+Nac) HRK
= Ukupna ugovorena vrijednost bespovratnih sredstava]]*Ugovori_OPULJP[[#This Row],[EU STOPA SUFINANCIRANJA %
EU CO-FINANCING RATE %]]</f>
        <v>375538.5</v>
      </c>
      <c r="P190" s="51">
        <f>Ugovori_OPULJP[[#This Row],[Bespovratna sredstva - EU dio - HRK]]/7.5345</f>
        <v>49842.52438781604</v>
      </c>
      <c r="Q190" s="50">
        <f>Ugovori_OPULJP[[#This Row],[Bespovratna sredstva - Ukupno (EU+Nac) HRK
= Ukupna ugovorena vrijednost bespovratnih sredstava]]*Ugovori_OPULJP[[#This Row],[STOPA NACIONALNOG SUFINANCIRANJA %]]</f>
        <v>66271.5</v>
      </c>
      <c r="R190" s="51">
        <f>Ugovori_OPULJP[[#This Row],[Bespovratna sredstva - Nacionalni dio - HRK]]/7.5345</f>
        <v>8795.7395978498898</v>
      </c>
      <c r="S190" s="50">
        <v>441810</v>
      </c>
      <c r="T190" s="51">
        <f>Ugovori_OPULJP[[#This Row],[Bespovratna sredstva - Ukupno (EU+Nac) HRK
= Ukupna ugovorena vrijednost bespovratnih sredstava]]/7.5345</f>
        <v>58638.26398566593</v>
      </c>
      <c r="U190" s="50">
        <v>0</v>
      </c>
      <c r="V190" s="51">
        <f>Ugovori_OPULJP[[#This Row],[Javni doprinos korisnika - HRK]]/7.5345</f>
        <v>0</v>
      </c>
      <c r="W190" s="50">
        <v>0</v>
      </c>
      <c r="X190" s="51">
        <f>Ugovori_OPULJP[[#This Row],[Privatni doprinos korisnika - HRK]]/7.5345</f>
        <v>0</v>
      </c>
      <c r="Y190" s="52">
        <v>441810</v>
      </c>
      <c r="Z190" s="53">
        <f>Ugovori_OPULJP[[#This Row],[UKUPNI PRIHVATLJIVI IZDACI
TOTAL ELIGIBLE EXPENDITURE
= Bespovratna sredstva ukupno + doprinos korisnika
= Ukupni prihvatljivi troškovi
= Ukupna ugovorena vrijednost projekta HRK]]/7.5345</f>
        <v>58638.26398566593</v>
      </c>
      <c r="AA190" s="44" t="s">
        <v>752</v>
      </c>
      <c r="AB190" s="44" t="s">
        <v>753</v>
      </c>
      <c r="AC190" s="43" t="s">
        <v>834</v>
      </c>
      <c r="AD190" s="43" t="s">
        <v>747</v>
      </c>
    </row>
    <row r="191" spans="1:30" ht="51" customHeight="1" x14ac:dyDescent="0.2">
      <c r="A191" s="41" t="s">
        <v>835</v>
      </c>
      <c r="B191" s="42" t="s">
        <v>743</v>
      </c>
      <c r="C191" s="43" t="s">
        <v>744</v>
      </c>
      <c r="D191" s="43" t="s">
        <v>749</v>
      </c>
      <c r="E191" s="44" t="s">
        <v>232</v>
      </c>
      <c r="F191" s="45" t="s">
        <v>836</v>
      </c>
      <c r="G191" s="45" t="s">
        <v>837</v>
      </c>
      <c r="H191" s="47">
        <v>43091</v>
      </c>
      <c r="I191" s="47">
        <v>43546</v>
      </c>
      <c r="J191" s="48" t="str">
        <f>IF(Ugovori_OPULJP[[#This Row],[DATUM ZAVRŠETKA OPERACIJE]]&gt;DATE(2024,3,31),"u provedbi","završen")</f>
        <v>završen</v>
      </c>
      <c r="K191" s="46" t="s">
        <v>594</v>
      </c>
      <c r="L191" s="46" t="s">
        <v>594</v>
      </c>
      <c r="M191" s="49">
        <v>0.85</v>
      </c>
      <c r="N191" s="49">
        <v>0.15</v>
      </c>
      <c r="O191" s="50">
        <f>Ugovori_OPULJP[[#This Row],[Bespovratna sredstva - Ukupno (EU+Nac) HRK
= Ukupna ugovorena vrijednost bespovratnih sredstava]]*Ugovori_OPULJP[[#This Row],[EU STOPA SUFINANCIRANJA %
EU CO-FINANCING RATE %]]</f>
        <v>591774.96399999992</v>
      </c>
      <c r="P191" s="51">
        <f>Ugovori_OPULJP[[#This Row],[Bespovratna sredstva - EU dio - HRK]]/7.5345</f>
        <v>78542.035171544208</v>
      </c>
      <c r="Q191" s="50">
        <f>Ugovori_OPULJP[[#This Row],[Bespovratna sredstva - Ukupno (EU+Nac) HRK
= Ukupna ugovorena vrijednost bespovratnih sredstava]]*Ugovori_OPULJP[[#This Row],[STOPA NACIONALNOG SUFINANCIRANJA %]]</f>
        <v>104430.87599999999</v>
      </c>
      <c r="R191" s="51">
        <f>Ugovori_OPULJP[[#This Row],[Bespovratna sredstva - Nacionalni dio - HRK]]/7.5345</f>
        <v>13860.359147919567</v>
      </c>
      <c r="S191" s="50">
        <v>696205.84</v>
      </c>
      <c r="T191" s="51">
        <f>Ugovori_OPULJP[[#This Row],[Bespovratna sredstva - Ukupno (EU+Nac) HRK
= Ukupna ugovorena vrijednost bespovratnih sredstava]]/7.5345</f>
        <v>92402.394319463783</v>
      </c>
      <c r="U191" s="50">
        <v>0</v>
      </c>
      <c r="V191" s="51">
        <f>Ugovori_OPULJP[[#This Row],[Javni doprinos korisnika - HRK]]/7.5345</f>
        <v>0</v>
      </c>
      <c r="W191" s="50">
        <v>0</v>
      </c>
      <c r="X191" s="51">
        <f>Ugovori_OPULJP[[#This Row],[Privatni doprinos korisnika - HRK]]/7.5345</f>
        <v>0</v>
      </c>
      <c r="Y191" s="52">
        <v>696205.84</v>
      </c>
      <c r="Z191" s="53">
        <f>Ugovori_OPULJP[[#This Row],[UKUPNI PRIHVATLJIVI IZDACI
TOTAL ELIGIBLE EXPENDITURE
= Bespovratna sredstva ukupno + doprinos korisnika
= Ukupni prihvatljivi troškovi
= Ukupna ugovorena vrijednost projekta HRK]]/7.5345</f>
        <v>92402.394319463783</v>
      </c>
      <c r="AA191" s="44" t="s">
        <v>752</v>
      </c>
      <c r="AB191" s="44" t="s">
        <v>753</v>
      </c>
      <c r="AC191" s="43" t="s">
        <v>838</v>
      </c>
      <c r="AD191" s="43" t="s">
        <v>747</v>
      </c>
    </row>
    <row r="192" spans="1:30" ht="51" customHeight="1" x14ac:dyDescent="0.2">
      <c r="A192" s="41" t="s">
        <v>839</v>
      </c>
      <c r="B192" s="42" t="s">
        <v>743</v>
      </c>
      <c r="C192" s="43" t="s">
        <v>744</v>
      </c>
      <c r="D192" s="43" t="s">
        <v>749</v>
      </c>
      <c r="E192" s="44" t="s">
        <v>232</v>
      </c>
      <c r="F192" s="45" t="s">
        <v>840</v>
      </c>
      <c r="G192" s="45" t="s">
        <v>121</v>
      </c>
      <c r="H192" s="47">
        <v>43139</v>
      </c>
      <c r="I192" s="47">
        <v>43685</v>
      </c>
      <c r="J192" s="48" t="str">
        <f>IF(Ugovori_OPULJP[[#This Row],[DATUM ZAVRŠETKA OPERACIJE]]&gt;DATE(2024,3,31),"u provedbi","završen")</f>
        <v>završen</v>
      </c>
      <c r="K192" s="46" t="s">
        <v>109</v>
      </c>
      <c r="L192" s="46" t="s">
        <v>99</v>
      </c>
      <c r="M192" s="49">
        <v>0.85</v>
      </c>
      <c r="N192" s="49">
        <v>0.15</v>
      </c>
      <c r="O192" s="50">
        <f>Ugovori_OPULJP[[#This Row],[Bespovratna sredstva - Ukupno (EU+Nac) HRK
= Ukupna ugovorena vrijednost bespovratnih sredstava]]*Ugovori_OPULJP[[#This Row],[EU STOPA SUFINANCIRANJA %
EU CO-FINANCING RATE %]]</f>
        <v>662090.88249999995</v>
      </c>
      <c r="P192" s="51">
        <f>Ugovori_OPULJP[[#This Row],[Bespovratna sredstva - EU dio - HRK]]/7.5345</f>
        <v>87874.561351118173</v>
      </c>
      <c r="Q192" s="50">
        <f>Ugovori_OPULJP[[#This Row],[Bespovratna sredstva - Ukupno (EU+Nac) HRK
= Ukupna ugovorena vrijednost bespovratnih sredstava]]*Ugovori_OPULJP[[#This Row],[STOPA NACIONALNOG SUFINANCIRANJA %]]</f>
        <v>116839.56749999999</v>
      </c>
      <c r="R192" s="51">
        <f>Ugovori_OPULJP[[#This Row],[Bespovratna sredstva - Nacionalni dio - HRK]]/7.5345</f>
        <v>15507.275532550266</v>
      </c>
      <c r="S192" s="50">
        <v>778930.45</v>
      </c>
      <c r="T192" s="51">
        <f>Ugovori_OPULJP[[#This Row],[Bespovratna sredstva - Ukupno (EU+Nac) HRK
= Ukupna ugovorena vrijednost bespovratnih sredstava]]/7.5345</f>
        <v>103381.83688366845</v>
      </c>
      <c r="U192" s="50">
        <v>0</v>
      </c>
      <c r="V192" s="51">
        <f>Ugovori_OPULJP[[#This Row],[Javni doprinos korisnika - HRK]]/7.5345</f>
        <v>0</v>
      </c>
      <c r="W192" s="50">
        <v>0</v>
      </c>
      <c r="X192" s="51">
        <f>Ugovori_OPULJP[[#This Row],[Privatni doprinos korisnika - HRK]]/7.5345</f>
        <v>0</v>
      </c>
      <c r="Y192" s="52">
        <v>778930.45</v>
      </c>
      <c r="Z192" s="53">
        <f>Ugovori_OPULJP[[#This Row],[UKUPNI PRIHVATLJIVI IZDACI
TOTAL ELIGIBLE EXPENDITURE
= Bespovratna sredstva ukupno + doprinos korisnika
= Ukupni prihvatljivi troškovi
= Ukupna ugovorena vrijednost projekta HRK]]/7.5345</f>
        <v>103381.83688366845</v>
      </c>
      <c r="AA192" s="44" t="s">
        <v>752</v>
      </c>
      <c r="AB192" s="44" t="s">
        <v>753</v>
      </c>
      <c r="AC192" s="43" t="s">
        <v>841</v>
      </c>
      <c r="AD192" s="43" t="s">
        <v>747</v>
      </c>
    </row>
    <row r="193" spans="1:30" ht="51" customHeight="1" x14ac:dyDescent="0.2">
      <c r="A193" s="41" t="s">
        <v>842</v>
      </c>
      <c r="B193" s="42" t="s">
        <v>743</v>
      </c>
      <c r="C193" s="43" t="s">
        <v>744</v>
      </c>
      <c r="D193" s="43" t="s">
        <v>749</v>
      </c>
      <c r="E193" s="44" t="s">
        <v>232</v>
      </c>
      <c r="F193" s="45" t="s">
        <v>843</v>
      </c>
      <c r="G193" s="45" t="s">
        <v>844</v>
      </c>
      <c r="H193" s="47">
        <v>43344</v>
      </c>
      <c r="I193" s="47">
        <v>43891</v>
      </c>
      <c r="J193" s="48" t="str">
        <f>IF(Ugovori_OPULJP[[#This Row],[DATUM ZAVRŠETKA OPERACIJE]]&gt;DATE(2024,3,31),"u provedbi","završen")</f>
        <v>završen</v>
      </c>
      <c r="K193" s="46" t="s">
        <v>271</v>
      </c>
      <c r="L193" s="46" t="s">
        <v>271</v>
      </c>
      <c r="M193" s="49">
        <v>0.85</v>
      </c>
      <c r="N193" s="49">
        <v>0.15</v>
      </c>
      <c r="O193" s="50">
        <f>Ugovori_OPULJP[[#This Row],[Bespovratna sredstva - Ukupno (EU+Nac) HRK
= Ukupna ugovorena vrijednost bespovratnih sredstava]]*Ugovori_OPULJP[[#This Row],[EU STOPA SUFINANCIRANJA %
EU CO-FINANCING RATE %]]</f>
        <v>761286.48600000003</v>
      </c>
      <c r="P193" s="51">
        <f>Ugovori_OPULJP[[#This Row],[Bespovratna sredstva - EU dio - HRK]]/7.5345</f>
        <v>101040.0804300219</v>
      </c>
      <c r="Q193" s="50">
        <f>Ugovori_OPULJP[[#This Row],[Bespovratna sredstva - Ukupno (EU+Nac) HRK
= Ukupna ugovorena vrijednost bespovratnih sredstava]]*Ugovori_OPULJP[[#This Row],[STOPA NACIONALNOG SUFINANCIRANJA %]]</f>
        <v>134344.674</v>
      </c>
      <c r="R193" s="51">
        <f>Ugovori_OPULJP[[#This Row],[Bespovratna sredstva - Nacionalni dio - HRK]]/7.5345</f>
        <v>17830.602428827391</v>
      </c>
      <c r="S193" s="50">
        <v>895631.16</v>
      </c>
      <c r="T193" s="51">
        <f>Ugovori_OPULJP[[#This Row],[Bespovratna sredstva - Ukupno (EU+Nac) HRK
= Ukupna ugovorena vrijednost bespovratnih sredstava]]/7.5345</f>
        <v>118870.68285884929</v>
      </c>
      <c r="U193" s="50">
        <v>0</v>
      </c>
      <c r="V193" s="51">
        <f>Ugovori_OPULJP[[#This Row],[Javni doprinos korisnika - HRK]]/7.5345</f>
        <v>0</v>
      </c>
      <c r="W193" s="50">
        <v>0</v>
      </c>
      <c r="X193" s="51">
        <f>Ugovori_OPULJP[[#This Row],[Privatni doprinos korisnika - HRK]]/7.5345</f>
        <v>0</v>
      </c>
      <c r="Y193" s="52">
        <v>895631.16</v>
      </c>
      <c r="Z193" s="53">
        <f>Ugovori_OPULJP[[#This Row],[UKUPNI PRIHVATLJIVI IZDACI
TOTAL ELIGIBLE EXPENDITURE
= Bespovratna sredstva ukupno + doprinos korisnika
= Ukupni prihvatljivi troškovi
= Ukupna ugovorena vrijednost projekta HRK]]/7.5345</f>
        <v>118870.68285884929</v>
      </c>
      <c r="AA193" s="44" t="s">
        <v>752</v>
      </c>
      <c r="AB193" s="44" t="s">
        <v>753</v>
      </c>
      <c r="AC193" s="43" t="s">
        <v>845</v>
      </c>
      <c r="AD193" s="43" t="s">
        <v>747</v>
      </c>
    </row>
    <row r="194" spans="1:30" ht="51" customHeight="1" x14ac:dyDescent="0.2">
      <c r="A194" s="41" t="s">
        <v>846</v>
      </c>
      <c r="B194" s="42" t="s">
        <v>743</v>
      </c>
      <c r="C194" s="43" t="s">
        <v>744</v>
      </c>
      <c r="D194" s="43" t="s">
        <v>749</v>
      </c>
      <c r="E194" s="44" t="s">
        <v>232</v>
      </c>
      <c r="F194" s="45" t="s">
        <v>847</v>
      </c>
      <c r="G194" s="45" t="s">
        <v>848</v>
      </c>
      <c r="H194" s="47">
        <v>43139</v>
      </c>
      <c r="I194" s="47">
        <v>43685</v>
      </c>
      <c r="J194" s="48" t="str">
        <f>IF(Ugovori_OPULJP[[#This Row],[DATUM ZAVRŠETKA OPERACIJE]]&gt;DATE(2024,3,31),"u provedbi","završen")</f>
        <v>završen</v>
      </c>
      <c r="K194" s="46" t="s">
        <v>249</v>
      </c>
      <c r="L194" s="46" t="s">
        <v>249</v>
      </c>
      <c r="M194" s="49">
        <v>0.85</v>
      </c>
      <c r="N194" s="49">
        <v>0.15</v>
      </c>
      <c r="O194" s="50">
        <f>Ugovori_OPULJP[[#This Row],[Bespovratna sredstva - Ukupno (EU+Nac) HRK
= Ukupna ugovorena vrijednost bespovratnih sredstava]]*Ugovori_OPULJP[[#This Row],[EU STOPA SUFINANCIRANJA %
EU CO-FINANCING RATE %]]</f>
        <v>311141.72649999999</v>
      </c>
      <c r="P194" s="51">
        <f>Ugovori_OPULJP[[#This Row],[Bespovratna sredstva - EU dio - HRK]]/7.5345</f>
        <v>41295.603756055476</v>
      </c>
      <c r="Q194" s="50">
        <f>Ugovori_OPULJP[[#This Row],[Bespovratna sredstva - Ukupno (EU+Nac) HRK
= Ukupna ugovorena vrijednost bespovratnih sredstava]]*Ugovori_OPULJP[[#This Row],[STOPA NACIONALNOG SUFINANCIRANJA %]]</f>
        <v>54907.363499999999</v>
      </c>
      <c r="R194" s="51">
        <f>Ugovori_OPULJP[[#This Row],[Bespovratna sredstva - Nacionalni dio - HRK]]/7.5345</f>
        <v>7287.4594863627308</v>
      </c>
      <c r="S194" s="50">
        <v>366049.09</v>
      </c>
      <c r="T194" s="51">
        <f>Ugovori_OPULJP[[#This Row],[Bespovratna sredstva - Ukupno (EU+Nac) HRK
= Ukupna ugovorena vrijednost bespovratnih sredstava]]/7.5345</f>
        <v>48583.063242418211</v>
      </c>
      <c r="U194" s="50">
        <v>0</v>
      </c>
      <c r="V194" s="51">
        <f>Ugovori_OPULJP[[#This Row],[Javni doprinos korisnika - HRK]]/7.5345</f>
        <v>0</v>
      </c>
      <c r="W194" s="50">
        <v>0</v>
      </c>
      <c r="X194" s="51">
        <f>Ugovori_OPULJP[[#This Row],[Privatni doprinos korisnika - HRK]]/7.5345</f>
        <v>0</v>
      </c>
      <c r="Y194" s="52">
        <v>366049.09</v>
      </c>
      <c r="Z194" s="53">
        <f>Ugovori_OPULJP[[#This Row],[UKUPNI PRIHVATLJIVI IZDACI
TOTAL ELIGIBLE EXPENDITURE
= Bespovratna sredstva ukupno + doprinos korisnika
= Ukupni prihvatljivi troškovi
= Ukupna ugovorena vrijednost projekta HRK]]/7.5345</f>
        <v>48583.063242418211</v>
      </c>
      <c r="AA194" s="44" t="s">
        <v>752</v>
      </c>
      <c r="AB194" s="44" t="s">
        <v>753</v>
      </c>
      <c r="AC194" s="43" t="s">
        <v>849</v>
      </c>
      <c r="AD194" s="43" t="s">
        <v>747</v>
      </c>
    </row>
    <row r="195" spans="1:30" ht="51" customHeight="1" x14ac:dyDescent="0.2">
      <c r="A195" s="41" t="s">
        <v>850</v>
      </c>
      <c r="B195" s="42" t="s">
        <v>743</v>
      </c>
      <c r="C195" s="43" t="s">
        <v>744</v>
      </c>
      <c r="D195" s="43" t="s">
        <v>749</v>
      </c>
      <c r="E195" s="44" t="s">
        <v>232</v>
      </c>
      <c r="F195" s="45" t="s">
        <v>851</v>
      </c>
      <c r="G195" s="45" t="s">
        <v>852</v>
      </c>
      <c r="H195" s="47">
        <v>43139</v>
      </c>
      <c r="I195" s="47">
        <v>43685</v>
      </c>
      <c r="J195" s="48" t="str">
        <f>IF(Ugovori_OPULJP[[#This Row],[DATUM ZAVRŠETKA OPERACIJE]]&gt;DATE(2024,3,31),"u provedbi","završen")</f>
        <v>završen</v>
      </c>
      <c r="K195" s="46" t="s">
        <v>853</v>
      </c>
      <c r="L195" s="46" t="s">
        <v>37</v>
      </c>
      <c r="M195" s="49">
        <v>0.85</v>
      </c>
      <c r="N195" s="49">
        <v>0.15</v>
      </c>
      <c r="O195" s="50">
        <f>Ugovori_OPULJP[[#This Row],[Bespovratna sredstva - Ukupno (EU+Nac) HRK
= Ukupna ugovorena vrijednost bespovratnih sredstava]]*Ugovori_OPULJP[[#This Row],[EU STOPA SUFINANCIRANJA %
EU CO-FINANCING RATE %]]</f>
        <v>670900.43550000002</v>
      </c>
      <c r="P195" s="51">
        <f>Ugovori_OPULJP[[#This Row],[Bespovratna sredstva - EU dio - HRK]]/7.5345</f>
        <v>89043.789966155688</v>
      </c>
      <c r="Q195" s="50">
        <f>Ugovori_OPULJP[[#This Row],[Bespovratna sredstva - Ukupno (EU+Nac) HRK
= Ukupna ugovorena vrijednost bespovratnih sredstava]]*Ugovori_OPULJP[[#This Row],[STOPA NACIONALNOG SUFINANCIRANJA %]]</f>
        <v>118394.1945</v>
      </c>
      <c r="R195" s="51">
        <f>Ugovori_OPULJP[[#This Row],[Bespovratna sredstva - Nacionalni dio - HRK]]/7.5345</f>
        <v>15713.609994027473</v>
      </c>
      <c r="S195" s="50">
        <v>789294.63</v>
      </c>
      <c r="T195" s="51">
        <f>Ugovori_OPULJP[[#This Row],[Bespovratna sredstva - Ukupno (EU+Nac) HRK
= Ukupna ugovorena vrijednost bespovratnih sredstava]]/7.5345</f>
        <v>104757.39996018315</v>
      </c>
      <c r="U195" s="50">
        <v>0</v>
      </c>
      <c r="V195" s="51">
        <f>Ugovori_OPULJP[[#This Row],[Javni doprinos korisnika - HRK]]/7.5345</f>
        <v>0</v>
      </c>
      <c r="W195" s="50">
        <v>0</v>
      </c>
      <c r="X195" s="51">
        <f>Ugovori_OPULJP[[#This Row],[Privatni doprinos korisnika - HRK]]/7.5345</f>
        <v>0</v>
      </c>
      <c r="Y195" s="52">
        <v>789294.63</v>
      </c>
      <c r="Z195" s="53">
        <f>Ugovori_OPULJP[[#This Row],[UKUPNI PRIHVATLJIVI IZDACI
TOTAL ELIGIBLE EXPENDITURE
= Bespovratna sredstva ukupno + doprinos korisnika
= Ukupni prihvatljivi troškovi
= Ukupna ugovorena vrijednost projekta HRK]]/7.5345</f>
        <v>104757.39996018315</v>
      </c>
      <c r="AA195" s="44" t="s">
        <v>752</v>
      </c>
      <c r="AB195" s="44" t="s">
        <v>753</v>
      </c>
      <c r="AC195" s="43" t="s">
        <v>854</v>
      </c>
      <c r="AD195" s="43" t="s">
        <v>747</v>
      </c>
    </row>
    <row r="196" spans="1:30" ht="51" customHeight="1" x14ac:dyDescent="0.2">
      <c r="A196" s="41" t="s">
        <v>855</v>
      </c>
      <c r="B196" s="42" t="s">
        <v>743</v>
      </c>
      <c r="C196" s="43" t="s">
        <v>744</v>
      </c>
      <c r="D196" s="43" t="s">
        <v>749</v>
      </c>
      <c r="E196" s="44" t="s">
        <v>232</v>
      </c>
      <c r="F196" s="45" t="s">
        <v>856</v>
      </c>
      <c r="G196" s="45" t="s">
        <v>857</v>
      </c>
      <c r="H196" s="47">
        <v>43214</v>
      </c>
      <c r="I196" s="47">
        <v>43762</v>
      </c>
      <c r="J196" s="48" t="str">
        <f>IF(Ugovori_OPULJP[[#This Row],[DATUM ZAVRŠETKA OPERACIJE]]&gt;DATE(2024,3,31),"u provedbi","završen")</f>
        <v>završen</v>
      </c>
      <c r="K196" s="46" t="s">
        <v>333</v>
      </c>
      <c r="L196" s="46" t="s">
        <v>333</v>
      </c>
      <c r="M196" s="49">
        <v>0.85</v>
      </c>
      <c r="N196" s="49">
        <v>0.15</v>
      </c>
      <c r="O196" s="50">
        <f>Ugovori_OPULJP[[#This Row],[Bespovratna sredstva - Ukupno (EU+Nac) HRK
= Ukupna ugovorena vrijednost bespovratnih sredstava]]*Ugovori_OPULJP[[#This Row],[EU STOPA SUFINANCIRANJA %
EU CO-FINANCING RATE %]]</f>
        <v>636793.95600000001</v>
      </c>
      <c r="P196" s="51">
        <f>Ugovori_OPULJP[[#This Row],[Bespovratna sredstva - EU dio - HRK]]/7.5345</f>
        <v>84517.082221779812</v>
      </c>
      <c r="Q196" s="50">
        <f>Ugovori_OPULJP[[#This Row],[Bespovratna sredstva - Ukupno (EU+Nac) HRK
= Ukupna ugovorena vrijednost bespovratnih sredstava]]*Ugovori_OPULJP[[#This Row],[STOPA NACIONALNOG SUFINANCIRANJA %]]</f>
        <v>112375.40399999999</v>
      </c>
      <c r="R196" s="51">
        <f>Ugovori_OPULJP[[#This Row],[Bespovratna sredstva - Nacionalni dio - HRK]]/7.5345</f>
        <v>14914.779215608201</v>
      </c>
      <c r="S196" s="50">
        <v>749169.36</v>
      </c>
      <c r="T196" s="51">
        <f>Ugovori_OPULJP[[#This Row],[Bespovratna sredstva - Ukupno (EU+Nac) HRK
= Ukupna ugovorena vrijednost bespovratnih sredstava]]/7.5345</f>
        <v>99431.861437388012</v>
      </c>
      <c r="U196" s="50">
        <v>0</v>
      </c>
      <c r="V196" s="51">
        <f>Ugovori_OPULJP[[#This Row],[Javni doprinos korisnika - HRK]]/7.5345</f>
        <v>0</v>
      </c>
      <c r="W196" s="50">
        <v>0</v>
      </c>
      <c r="X196" s="51">
        <f>Ugovori_OPULJP[[#This Row],[Privatni doprinos korisnika - HRK]]/7.5345</f>
        <v>0</v>
      </c>
      <c r="Y196" s="52">
        <v>749169.36</v>
      </c>
      <c r="Z196" s="53">
        <f>Ugovori_OPULJP[[#This Row],[UKUPNI PRIHVATLJIVI IZDACI
TOTAL ELIGIBLE EXPENDITURE
= Bespovratna sredstva ukupno + doprinos korisnika
= Ukupni prihvatljivi troškovi
= Ukupna ugovorena vrijednost projekta HRK]]/7.5345</f>
        <v>99431.861437388012</v>
      </c>
      <c r="AA196" s="44" t="s">
        <v>752</v>
      </c>
      <c r="AB196" s="44" t="s">
        <v>753</v>
      </c>
      <c r="AC196" s="43" t="s">
        <v>858</v>
      </c>
      <c r="AD196" s="43" t="s">
        <v>747</v>
      </c>
    </row>
    <row r="197" spans="1:30" ht="51" customHeight="1" x14ac:dyDescent="0.2">
      <c r="A197" s="41" t="s">
        <v>859</v>
      </c>
      <c r="B197" s="42" t="s">
        <v>743</v>
      </c>
      <c r="C197" s="43" t="s">
        <v>744</v>
      </c>
      <c r="D197" s="43" t="s">
        <v>749</v>
      </c>
      <c r="E197" s="44" t="s">
        <v>232</v>
      </c>
      <c r="F197" s="45" t="s">
        <v>860</v>
      </c>
      <c r="G197" s="45" t="s">
        <v>861</v>
      </c>
      <c r="H197" s="47">
        <v>43139</v>
      </c>
      <c r="I197" s="47">
        <v>43685</v>
      </c>
      <c r="J197" s="48" t="str">
        <f>IF(Ugovori_OPULJP[[#This Row],[DATUM ZAVRŠETKA OPERACIJE]]&gt;DATE(2024,3,31),"u provedbi","završen")</f>
        <v>završen</v>
      </c>
      <c r="K197" s="46" t="s">
        <v>37</v>
      </c>
      <c r="L197" s="46" t="s">
        <v>37</v>
      </c>
      <c r="M197" s="49">
        <v>0.85</v>
      </c>
      <c r="N197" s="49">
        <v>0.15</v>
      </c>
      <c r="O197" s="50">
        <f>Ugovori_OPULJP[[#This Row],[Bespovratna sredstva - Ukupno (EU+Nac) HRK
= Ukupna ugovorena vrijednost bespovratnih sredstava]]*Ugovori_OPULJP[[#This Row],[EU STOPA SUFINANCIRANJA %
EU CO-FINANCING RATE %]]</f>
        <v>367406.47349999996</v>
      </c>
      <c r="P197" s="51">
        <f>Ugovori_OPULJP[[#This Row],[Bespovratna sredstva - EU dio - HRK]]/7.5345</f>
        <v>48763.218992633876</v>
      </c>
      <c r="Q197" s="50">
        <f>Ugovori_OPULJP[[#This Row],[Bespovratna sredstva - Ukupno (EU+Nac) HRK
= Ukupna ugovorena vrijednost bespovratnih sredstava]]*Ugovori_OPULJP[[#This Row],[STOPA NACIONALNOG SUFINANCIRANJA %]]</f>
        <v>64836.436499999996</v>
      </c>
      <c r="R197" s="51">
        <f>Ugovori_OPULJP[[#This Row],[Bespovratna sredstva - Nacionalni dio - HRK]]/7.5345</f>
        <v>8605.2739398765661</v>
      </c>
      <c r="S197" s="50">
        <v>432242.91</v>
      </c>
      <c r="T197" s="51">
        <f>Ugovori_OPULJP[[#This Row],[Bespovratna sredstva - Ukupno (EU+Nac) HRK
= Ukupna ugovorena vrijednost bespovratnih sredstava]]/7.5345</f>
        <v>57368.492932510446</v>
      </c>
      <c r="U197" s="50">
        <v>0</v>
      </c>
      <c r="V197" s="51">
        <f>Ugovori_OPULJP[[#This Row],[Javni doprinos korisnika - HRK]]/7.5345</f>
        <v>0</v>
      </c>
      <c r="W197" s="50">
        <v>1189.0899999999999</v>
      </c>
      <c r="X197" s="51">
        <f>Ugovori_OPULJP[[#This Row],[Privatni doprinos korisnika - HRK]]/7.5345</f>
        <v>157.81936425774768</v>
      </c>
      <c r="Y197" s="52">
        <v>433432</v>
      </c>
      <c r="Z197" s="53">
        <f>Ugovori_OPULJP[[#This Row],[UKUPNI PRIHVATLJIVI IZDACI
TOTAL ELIGIBLE EXPENDITURE
= Bespovratna sredstva ukupno + doprinos korisnika
= Ukupni prihvatljivi troškovi
= Ukupna ugovorena vrijednost projekta HRK]]/7.5345</f>
        <v>57526.312296768199</v>
      </c>
      <c r="AA197" s="44" t="s">
        <v>752</v>
      </c>
      <c r="AB197" s="44" t="s">
        <v>753</v>
      </c>
      <c r="AC197" s="43" t="s">
        <v>862</v>
      </c>
      <c r="AD197" s="43" t="s">
        <v>747</v>
      </c>
    </row>
    <row r="198" spans="1:30" ht="51" customHeight="1" x14ac:dyDescent="0.2">
      <c r="A198" s="41" t="s">
        <v>863</v>
      </c>
      <c r="B198" s="42" t="s">
        <v>743</v>
      </c>
      <c r="C198" s="43" t="s">
        <v>744</v>
      </c>
      <c r="D198" s="43" t="s">
        <v>749</v>
      </c>
      <c r="E198" s="44" t="s">
        <v>232</v>
      </c>
      <c r="F198" s="45" t="s">
        <v>864</v>
      </c>
      <c r="G198" s="45" t="s">
        <v>865</v>
      </c>
      <c r="H198" s="47">
        <v>43139</v>
      </c>
      <c r="I198" s="47">
        <v>43593</v>
      </c>
      <c r="J198" s="48" t="str">
        <f>IF(Ugovori_OPULJP[[#This Row],[DATUM ZAVRŠETKA OPERACIJE]]&gt;DATE(2024,3,31),"u provedbi","završen")</f>
        <v>završen</v>
      </c>
      <c r="K198" s="46" t="s">
        <v>104</v>
      </c>
      <c r="L198" s="46" t="s">
        <v>104</v>
      </c>
      <c r="M198" s="49">
        <v>0.85</v>
      </c>
      <c r="N198" s="49">
        <v>0.15</v>
      </c>
      <c r="O198" s="50">
        <f>Ugovori_OPULJP[[#This Row],[Bespovratna sredstva - Ukupno (EU+Nac) HRK
= Ukupna ugovorena vrijednost bespovratnih sredstava]]*Ugovori_OPULJP[[#This Row],[EU STOPA SUFINANCIRANJA %
EU CO-FINANCING RATE %]]</f>
        <v>239837.95499999999</v>
      </c>
      <c r="P198" s="51">
        <f>Ugovori_OPULJP[[#This Row],[Bespovratna sredstva - EU dio - HRK]]/7.5345</f>
        <v>31831.966952020703</v>
      </c>
      <c r="Q198" s="50">
        <f>Ugovori_OPULJP[[#This Row],[Bespovratna sredstva - Ukupno (EU+Nac) HRK
= Ukupna ugovorena vrijednost bespovratnih sredstava]]*Ugovori_OPULJP[[#This Row],[STOPA NACIONALNOG SUFINANCIRANJA %]]</f>
        <v>42324.344999999994</v>
      </c>
      <c r="R198" s="51">
        <f>Ugovori_OPULJP[[#This Row],[Bespovratna sredstva - Nacionalni dio - HRK]]/7.5345</f>
        <v>5617.4059327095347</v>
      </c>
      <c r="S198" s="50">
        <v>282162.3</v>
      </c>
      <c r="T198" s="51">
        <f>Ugovori_OPULJP[[#This Row],[Bespovratna sredstva - Ukupno (EU+Nac) HRK
= Ukupna ugovorena vrijednost bespovratnih sredstava]]/7.5345</f>
        <v>37449.372884730234</v>
      </c>
      <c r="U198" s="50">
        <v>0</v>
      </c>
      <c r="V198" s="51">
        <f>Ugovori_OPULJP[[#This Row],[Javni doprinos korisnika - HRK]]/7.5345</f>
        <v>0</v>
      </c>
      <c r="W198" s="50">
        <v>0</v>
      </c>
      <c r="X198" s="51">
        <f>Ugovori_OPULJP[[#This Row],[Privatni doprinos korisnika - HRK]]/7.5345</f>
        <v>0</v>
      </c>
      <c r="Y198" s="52">
        <v>282162.3</v>
      </c>
      <c r="Z198" s="53">
        <f>Ugovori_OPULJP[[#This Row],[UKUPNI PRIHVATLJIVI IZDACI
TOTAL ELIGIBLE EXPENDITURE
= Bespovratna sredstva ukupno + doprinos korisnika
= Ukupni prihvatljivi troškovi
= Ukupna ugovorena vrijednost projekta HRK]]/7.5345</f>
        <v>37449.372884730234</v>
      </c>
      <c r="AA198" s="44" t="s">
        <v>752</v>
      </c>
      <c r="AB198" s="44" t="s">
        <v>753</v>
      </c>
      <c r="AC198" s="43" t="s">
        <v>866</v>
      </c>
      <c r="AD198" s="43" t="s">
        <v>747</v>
      </c>
    </row>
    <row r="199" spans="1:30" ht="51" customHeight="1" x14ac:dyDescent="0.2">
      <c r="A199" s="41" t="s">
        <v>867</v>
      </c>
      <c r="B199" s="42" t="s">
        <v>743</v>
      </c>
      <c r="C199" s="43" t="s">
        <v>744</v>
      </c>
      <c r="D199" s="43" t="s">
        <v>749</v>
      </c>
      <c r="E199" s="44" t="s">
        <v>232</v>
      </c>
      <c r="F199" s="45" t="s">
        <v>868</v>
      </c>
      <c r="G199" s="45" t="s">
        <v>869</v>
      </c>
      <c r="H199" s="47">
        <v>43214</v>
      </c>
      <c r="I199" s="47">
        <v>43579</v>
      </c>
      <c r="J199" s="48" t="str">
        <f>IF(Ugovori_OPULJP[[#This Row],[DATUM ZAVRŠETKA OPERACIJE]]&gt;DATE(2024,3,31),"u provedbi","završen")</f>
        <v>završen</v>
      </c>
      <c r="K199" s="46" t="s">
        <v>94</v>
      </c>
      <c r="L199" s="46" t="s">
        <v>94</v>
      </c>
      <c r="M199" s="49">
        <v>0.85</v>
      </c>
      <c r="N199" s="49">
        <v>0.15</v>
      </c>
      <c r="O199" s="50">
        <f>Ugovori_OPULJP[[#This Row],[Bespovratna sredstva - Ukupno (EU+Nac) HRK
= Ukupna ugovorena vrijednost bespovratnih sredstava]]*Ugovori_OPULJP[[#This Row],[EU STOPA SUFINANCIRANJA %
EU CO-FINANCING RATE %]]</f>
        <v>766311.54999999993</v>
      </c>
      <c r="P199" s="51">
        <f>Ugovori_OPULJP[[#This Row],[Bespovratna sredstva - EU dio - HRK]]/7.5345</f>
        <v>101707.02103656511</v>
      </c>
      <c r="Q199" s="50">
        <f>Ugovori_OPULJP[[#This Row],[Bespovratna sredstva - Ukupno (EU+Nac) HRK
= Ukupna ugovorena vrijednost bespovratnih sredstava]]*Ugovori_OPULJP[[#This Row],[STOPA NACIONALNOG SUFINANCIRANJA %]]</f>
        <v>135231.44999999998</v>
      </c>
      <c r="R199" s="51">
        <f>Ugovori_OPULJP[[#This Row],[Bespovratna sredstva - Nacionalni dio - HRK]]/7.5345</f>
        <v>17948.297829982079</v>
      </c>
      <c r="S199" s="50">
        <v>901543</v>
      </c>
      <c r="T199" s="51">
        <f>Ugovori_OPULJP[[#This Row],[Bespovratna sredstva - Ukupno (EU+Nac) HRK
= Ukupna ugovorena vrijednost bespovratnih sredstava]]/7.5345</f>
        <v>119655.31886654721</v>
      </c>
      <c r="U199" s="50">
        <v>0</v>
      </c>
      <c r="V199" s="51">
        <f>Ugovori_OPULJP[[#This Row],[Javni doprinos korisnika - HRK]]/7.5345</f>
        <v>0</v>
      </c>
      <c r="W199" s="50">
        <v>0</v>
      </c>
      <c r="X199" s="51">
        <f>Ugovori_OPULJP[[#This Row],[Privatni doprinos korisnika - HRK]]/7.5345</f>
        <v>0</v>
      </c>
      <c r="Y199" s="52">
        <v>901543</v>
      </c>
      <c r="Z199" s="53">
        <f>Ugovori_OPULJP[[#This Row],[UKUPNI PRIHVATLJIVI IZDACI
TOTAL ELIGIBLE EXPENDITURE
= Bespovratna sredstva ukupno + doprinos korisnika
= Ukupni prihvatljivi troškovi
= Ukupna ugovorena vrijednost projekta HRK]]/7.5345</f>
        <v>119655.31886654721</v>
      </c>
      <c r="AA199" s="44" t="s">
        <v>752</v>
      </c>
      <c r="AB199" s="44" t="s">
        <v>753</v>
      </c>
      <c r="AC199" s="43" t="s">
        <v>870</v>
      </c>
      <c r="AD199" s="43" t="s">
        <v>747</v>
      </c>
    </row>
    <row r="200" spans="1:30" ht="51" customHeight="1" x14ac:dyDescent="0.2">
      <c r="A200" s="41" t="s">
        <v>871</v>
      </c>
      <c r="B200" s="42" t="s">
        <v>743</v>
      </c>
      <c r="C200" s="43" t="s">
        <v>744</v>
      </c>
      <c r="D200" s="43" t="s">
        <v>872</v>
      </c>
      <c r="E200" s="44" t="s">
        <v>232</v>
      </c>
      <c r="F200" s="45" t="s">
        <v>873</v>
      </c>
      <c r="G200" s="45" t="s">
        <v>874</v>
      </c>
      <c r="H200" s="47">
        <v>43304</v>
      </c>
      <c r="I200" s="47">
        <v>43731</v>
      </c>
      <c r="J200" s="48" t="str">
        <f>IF(Ugovori_OPULJP[[#This Row],[DATUM ZAVRŠETKA OPERACIJE]]&gt;DATE(2024,3,31),"u provedbi","završen")</f>
        <v>završen</v>
      </c>
      <c r="K200" s="46" t="s">
        <v>37</v>
      </c>
      <c r="L200" s="46" t="s">
        <v>37</v>
      </c>
      <c r="M200" s="49">
        <v>0.85</v>
      </c>
      <c r="N200" s="49">
        <v>0.15</v>
      </c>
      <c r="O200" s="50">
        <f>Ugovori_OPULJP[[#This Row],[Bespovratna sredstva - Ukupno (EU+Nac) HRK
= Ukupna ugovorena vrijednost bespovratnih sredstava]]*Ugovori_OPULJP[[#This Row],[EU STOPA SUFINANCIRANJA %
EU CO-FINANCING RATE %]]</f>
        <v>419073.62149999995</v>
      </c>
      <c r="P200" s="51">
        <f>Ugovori_OPULJP[[#This Row],[Bespovratna sredstva - EU dio - HRK]]/7.5345</f>
        <v>55620.627977968004</v>
      </c>
      <c r="Q200" s="50">
        <f>Ugovori_OPULJP[[#This Row],[Bespovratna sredstva - Ukupno (EU+Nac) HRK
= Ukupna ugovorena vrijednost bespovratnih sredstava]]*Ugovori_OPULJP[[#This Row],[STOPA NACIONALNOG SUFINANCIRANJA %]]</f>
        <v>73954.1685</v>
      </c>
      <c r="R200" s="51">
        <f>Ugovori_OPULJP[[#This Row],[Bespovratna sredstva - Nacionalni dio - HRK]]/7.5345</f>
        <v>9815.4049372884729</v>
      </c>
      <c r="S200" s="50">
        <v>493027.79</v>
      </c>
      <c r="T200" s="51">
        <f>Ugovori_OPULJP[[#This Row],[Bespovratna sredstva - Ukupno (EU+Nac) HRK
= Ukupna ugovorena vrijednost bespovratnih sredstava]]/7.5345</f>
        <v>65436.032915256481</v>
      </c>
      <c r="U200" s="50">
        <v>0</v>
      </c>
      <c r="V200" s="51">
        <f>Ugovori_OPULJP[[#This Row],[Javni doprinos korisnika - HRK]]/7.5345</f>
        <v>0</v>
      </c>
      <c r="W200" s="50">
        <v>0</v>
      </c>
      <c r="X200" s="51">
        <f>Ugovori_OPULJP[[#This Row],[Privatni doprinos korisnika - HRK]]/7.5345</f>
        <v>0</v>
      </c>
      <c r="Y200" s="52">
        <v>493027.79</v>
      </c>
      <c r="Z200" s="53">
        <f>Ugovori_OPULJP[[#This Row],[UKUPNI PRIHVATLJIVI IZDACI
TOTAL ELIGIBLE EXPENDITURE
= Bespovratna sredstva ukupno + doprinos korisnika
= Ukupni prihvatljivi troškovi
= Ukupna ugovorena vrijednost projekta HRK]]/7.5345</f>
        <v>65436.032915256481</v>
      </c>
      <c r="AA200" s="44" t="s">
        <v>752</v>
      </c>
      <c r="AB200" s="44" t="s">
        <v>753</v>
      </c>
      <c r="AC200" s="43" t="s">
        <v>875</v>
      </c>
      <c r="AD200" s="43" t="s">
        <v>747</v>
      </c>
    </row>
    <row r="201" spans="1:30" ht="51" customHeight="1" x14ac:dyDescent="0.2">
      <c r="A201" s="41" t="s">
        <v>876</v>
      </c>
      <c r="B201" s="42" t="s">
        <v>743</v>
      </c>
      <c r="C201" s="43" t="s">
        <v>744</v>
      </c>
      <c r="D201" s="43" t="s">
        <v>872</v>
      </c>
      <c r="E201" s="44" t="s">
        <v>232</v>
      </c>
      <c r="F201" s="45" t="s">
        <v>877</v>
      </c>
      <c r="G201" s="45" t="s">
        <v>878</v>
      </c>
      <c r="H201" s="47">
        <v>43374</v>
      </c>
      <c r="I201" s="47">
        <v>43586</v>
      </c>
      <c r="J201" s="48" t="str">
        <f>IF(Ugovori_OPULJP[[#This Row],[DATUM ZAVRŠETKA OPERACIJE]]&gt;DATE(2024,3,31),"u provedbi","završen")</f>
        <v>završen</v>
      </c>
      <c r="K201" s="46" t="s">
        <v>200</v>
      </c>
      <c r="L201" s="46" t="s">
        <v>200</v>
      </c>
      <c r="M201" s="49">
        <v>0.85</v>
      </c>
      <c r="N201" s="49">
        <v>0.15</v>
      </c>
      <c r="O201" s="50">
        <f>Ugovori_OPULJP[[#This Row],[Bespovratna sredstva - Ukupno (EU+Nac) HRK
= Ukupna ugovorena vrijednost bespovratnih sredstava]]*Ugovori_OPULJP[[#This Row],[EU STOPA SUFINANCIRANJA %
EU CO-FINANCING RATE %]]</f>
        <v>279560.11249999999</v>
      </c>
      <c r="P201" s="51">
        <f>Ugovori_OPULJP[[#This Row],[Bespovratna sredstva - EU dio - HRK]]/7.5345</f>
        <v>37104.003251708804</v>
      </c>
      <c r="Q201" s="50">
        <f>Ugovori_OPULJP[[#This Row],[Bespovratna sredstva - Ukupno (EU+Nac) HRK
= Ukupna ugovorena vrijednost bespovratnih sredstava]]*Ugovori_OPULJP[[#This Row],[STOPA NACIONALNOG SUFINANCIRANJA %]]</f>
        <v>49334.137499999997</v>
      </c>
      <c r="R201" s="51">
        <f>Ugovori_OPULJP[[#This Row],[Bespovratna sredstva - Nacionalni dio - HRK]]/7.5345</f>
        <v>6547.7652797133178</v>
      </c>
      <c r="S201" s="50">
        <v>328894.25</v>
      </c>
      <c r="T201" s="51">
        <f>Ugovori_OPULJP[[#This Row],[Bespovratna sredstva - Ukupno (EU+Nac) HRK
= Ukupna ugovorena vrijednost bespovratnih sredstava]]/7.5345</f>
        <v>43651.768531422123</v>
      </c>
      <c r="U201" s="50">
        <v>0</v>
      </c>
      <c r="V201" s="51">
        <f>Ugovori_OPULJP[[#This Row],[Javni doprinos korisnika - HRK]]/7.5345</f>
        <v>0</v>
      </c>
      <c r="W201" s="50">
        <v>0</v>
      </c>
      <c r="X201" s="51">
        <f>Ugovori_OPULJP[[#This Row],[Privatni doprinos korisnika - HRK]]/7.5345</f>
        <v>0</v>
      </c>
      <c r="Y201" s="52">
        <v>328894.25</v>
      </c>
      <c r="Z201" s="53">
        <f>Ugovori_OPULJP[[#This Row],[UKUPNI PRIHVATLJIVI IZDACI
TOTAL ELIGIBLE EXPENDITURE
= Bespovratna sredstva ukupno + doprinos korisnika
= Ukupni prihvatljivi troškovi
= Ukupna ugovorena vrijednost projekta HRK]]/7.5345</f>
        <v>43651.768531422123</v>
      </c>
      <c r="AA201" s="44" t="s">
        <v>752</v>
      </c>
      <c r="AB201" s="44" t="s">
        <v>753</v>
      </c>
      <c r="AC201" s="43" t="s">
        <v>879</v>
      </c>
      <c r="AD201" s="43" t="s">
        <v>747</v>
      </c>
    </row>
    <row r="202" spans="1:30" ht="51" customHeight="1" x14ac:dyDescent="0.2">
      <c r="A202" s="41" t="s">
        <v>880</v>
      </c>
      <c r="B202" s="42" t="s">
        <v>743</v>
      </c>
      <c r="C202" s="43" t="s">
        <v>744</v>
      </c>
      <c r="D202" s="43" t="s">
        <v>872</v>
      </c>
      <c r="E202" s="44" t="s">
        <v>232</v>
      </c>
      <c r="F202" s="45" t="s">
        <v>881</v>
      </c>
      <c r="G202" s="45" t="s">
        <v>882</v>
      </c>
      <c r="H202" s="47">
        <v>43304</v>
      </c>
      <c r="I202" s="47">
        <v>43853</v>
      </c>
      <c r="J202" s="48" t="str">
        <f>IF(Ugovori_OPULJP[[#This Row],[DATUM ZAVRŠETKA OPERACIJE]]&gt;DATE(2024,3,31),"u provedbi","završen")</f>
        <v>završen</v>
      </c>
      <c r="K202" s="46" t="s">
        <v>37</v>
      </c>
      <c r="L202" s="46" t="s">
        <v>37</v>
      </c>
      <c r="M202" s="49">
        <v>0.85</v>
      </c>
      <c r="N202" s="49">
        <v>0.15</v>
      </c>
      <c r="O202" s="50">
        <f>Ugovori_OPULJP[[#This Row],[Bespovratna sredstva - Ukupno (EU+Nac) HRK
= Ukupna ugovorena vrijednost bespovratnih sredstava]]*Ugovori_OPULJP[[#This Row],[EU STOPA SUFINANCIRANJA %
EU CO-FINANCING RATE %]]</f>
        <v>257804.58350000001</v>
      </c>
      <c r="P202" s="51">
        <f>Ugovori_OPULJP[[#This Row],[Bespovratna sredstva - EU dio - HRK]]/7.5345</f>
        <v>34216.548344282965</v>
      </c>
      <c r="Q202" s="50">
        <f>Ugovori_OPULJP[[#This Row],[Bespovratna sredstva - Ukupno (EU+Nac) HRK
= Ukupna ugovorena vrijednost bespovratnih sredstava]]*Ugovori_OPULJP[[#This Row],[STOPA NACIONALNOG SUFINANCIRANJA %]]</f>
        <v>45494.926500000001</v>
      </c>
      <c r="R202" s="51">
        <f>Ugovori_OPULJP[[#This Row],[Bespovratna sredstva - Nacionalni dio - HRK]]/7.5345</f>
        <v>6038.2144136969937</v>
      </c>
      <c r="S202" s="50">
        <v>303299.51</v>
      </c>
      <c r="T202" s="51">
        <f>Ugovori_OPULJP[[#This Row],[Bespovratna sredstva - Ukupno (EU+Nac) HRK
= Ukupna ugovorena vrijednost bespovratnih sredstava]]/7.5345</f>
        <v>40254.762757979959</v>
      </c>
      <c r="U202" s="50">
        <v>0</v>
      </c>
      <c r="V202" s="51">
        <f>Ugovori_OPULJP[[#This Row],[Javni doprinos korisnika - HRK]]/7.5345</f>
        <v>0</v>
      </c>
      <c r="W202" s="50">
        <v>0</v>
      </c>
      <c r="X202" s="51">
        <f>Ugovori_OPULJP[[#This Row],[Privatni doprinos korisnika - HRK]]/7.5345</f>
        <v>0</v>
      </c>
      <c r="Y202" s="52">
        <v>303299.51</v>
      </c>
      <c r="Z202" s="53">
        <f>Ugovori_OPULJP[[#This Row],[UKUPNI PRIHVATLJIVI IZDACI
TOTAL ELIGIBLE EXPENDITURE
= Bespovratna sredstva ukupno + doprinos korisnika
= Ukupni prihvatljivi troškovi
= Ukupna ugovorena vrijednost projekta HRK]]/7.5345</f>
        <v>40254.762757979959</v>
      </c>
      <c r="AA202" s="44" t="s">
        <v>752</v>
      </c>
      <c r="AB202" s="44" t="s">
        <v>753</v>
      </c>
      <c r="AC202" s="43" t="s">
        <v>883</v>
      </c>
      <c r="AD202" s="43" t="s">
        <v>747</v>
      </c>
    </row>
    <row r="203" spans="1:30" ht="51" customHeight="1" x14ac:dyDescent="0.2">
      <c r="A203" s="41" t="s">
        <v>884</v>
      </c>
      <c r="B203" s="42" t="s">
        <v>743</v>
      </c>
      <c r="C203" s="43" t="s">
        <v>744</v>
      </c>
      <c r="D203" s="43" t="s">
        <v>872</v>
      </c>
      <c r="E203" s="44" t="s">
        <v>232</v>
      </c>
      <c r="F203" s="45" t="s">
        <v>885</v>
      </c>
      <c r="G203" s="45" t="s">
        <v>886</v>
      </c>
      <c r="H203" s="47">
        <v>43304</v>
      </c>
      <c r="I203" s="47">
        <v>43488</v>
      </c>
      <c r="J203" s="48" t="str">
        <f>IF(Ugovori_OPULJP[[#This Row],[DATUM ZAVRŠETKA OPERACIJE]]&gt;DATE(2024,3,31),"u provedbi","završen")</f>
        <v>završen</v>
      </c>
      <c r="K203" s="46" t="s">
        <v>887</v>
      </c>
      <c r="L203" s="46" t="s">
        <v>37</v>
      </c>
      <c r="M203" s="49">
        <v>0.85</v>
      </c>
      <c r="N203" s="49">
        <v>0.15</v>
      </c>
      <c r="O203" s="50">
        <f>Ugovori_OPULJP[[#This Row],[Bespovratna sredstva - Ukupno (EU+Nac) HRK
= Ukupna ugovorena vrijednost bespovratnih sredstava]]*Ugovori_OPULJP[[#This Row],[EU STOPA SUFINANCIRANJA %
EU CO-FINANCING RATE %]]</f>
        <v>190962.989</v>
      </c>
      <c r="P203" s="51">
        <f>Ugovori_OPULJP[[#This Row],[Bespovratna sredstva - EU dio - HRK]]/7.5345</f>
        <v>25345.14420333134</v>
      </c>
      <c r="Q203" s="50">
        <f>Ugovori_OPULJP[[#This Row],[Bespovratna sredstva - Ukupno (EU+Nac) HRK
= Ukupna ugovorena vrijednost bespovratnih sredstava]]*Ugovori_OPULJP[[#This Row],[STOPA NACIONALNOG SUFINANCIRANJA %]]</f>
        <v>33699.350999999995</v>
      </c>
      <c r="R203" s="51">
        <f>Ugovori_OPULJP[[#This Row],[Bespovratna sredstva - Nacionalni dio - HRK]]/7.5345</f>
        <v>4472.6725064702359</v>
      </c>
      <c r="S203" s="50">
        <v>224662.34</v>
      </c>
      <c r="T203" s="51">
        <f>Ugovori_OPULJP[[#This Row],[Bespovratna sredstva - Ukupno (EU+Nac) HRK
= Ukupna ugovorena vrijednost bespovratnih sredstava]]/7.5345</f>
        <v>29817.816709801577</v>
      </c>
      <c r="U203" s="50">
        <v>0</v>
      </c>
      <c r="V203" s="51">
        <f>Ugovori_OPULJP[[#This Row],[Javni doprinos korisnika - HRK]]/7.5345</f>
        <v>0</v>
      </c>
      <c r="W203" s="50">
        <v>0</v>
      </c>
      <c r="X203" s="51">
        <f>Ugovori_OPULJP[[#This Row],[Privatni doprinos korisnika - HRK]]/7.5345</f>
        <v>0</v>
      </c>
      <c r="Y203" s="52">
        <v>224662.34</v>
      </c>
      <c r="Z203" s="53">
        <f>Ugovori_OPULJP[[#This Row],[UKUPNI PRIHVATLJIVI IZDACI
TOTAL ELIGIBLE EXPENDITURE
= Bespovratna sredstva ukupno + doprinos korisnika
= Ukupni prihvatljivi troškovi
= Ukupna ugovorena vrijednost projekta HRK]]/7.5345</f>
        <v>29817.816709801577</v>
      </c>
      <c r="AA203" s="44" t="s">
        <v>752</v>
      </c>
      <c r="AB203" s="44" t="s">
        <v>753</v>
      </c>
      <c r="AC203" s="43" t="s">
        <v>888</v>
      </c>
      <c r="AD203" s="43" t="s">
        <v>747</v>
      </c>
    </row>
    <row r="204" spans="1:30" ht="51" customHeight="1" x14ac:dyDescent="0.2">
      <c r="A204" s="41" t="s">
        <v>889</v>
      </c>
      <c r="B204" s="42" t="s">
        <v>743</v>
      </c>
      <c r="C204" s="43" t="s">
        <v>744</v>
      </c>
      <c r="D204" s="43" t="s">
        <v>872</v>
      </c>
      <c r="E204" s="44" t="s">
        <v>232</v>
      </c>
      <c r="F204" s="45" t="s">
        <v>890</v>
      </c>
      <c r="G204" s="45" t="s">
        <v>891</v>
      </c>
      <c r="H204" s="47">
        <v>43344</v>
      </c>
      <c r="I204" s="47">
        <v>43709</v>
      </c>
      <c r="J204" s="48" t="str">
        <f>IF(Ugovori_OPULJP[[#This Row],[DATUM ZAVRŠETKA OPERACIJE]]&gt;DATE(2024,3,31),"u provedbi","završen")</f>
        <v>završen</v>
      </c>
      <c r="K204" s="46" t="s">
        <v>892</v>
      </c>
      <c r="L204" s="46" t="s">
        <v>37</v>
      </c>
      <c r="M204" s="49">
        <v>0.85</v>
      </c>
      <c r="N204" s="49">
        <v>0.15</v>
      </c>
      <c r="O204" s="50">
        <f>Ugovori_OPULJP[[#This Row],[Bespovratna sredstva - Ukupno (EU+Nac) HRK
= Ukupna ugovorena vrijednost bespovratnih sredstava]]*Ugovori_OPULJP[[#This Row],[EU STOPA SUFINANCIRANJA %
EU CO-FINANCING RATE %]]</f>
        <v>554958.24250000005</v>
      </c>
      <c r="P204" s="51">
        <f>Ugovori_OPULJP[[#This Row],[Bespovratna sredstva - EU dio - HRK]]/7.5345</f>
        <v>73655.616497445095</v>
      </c>
      <c r="Q204" s="50">
        <f>Ugovori_OPULJP[[#This Row],[Bespovratna sredstva - Ukupno (EU+Nac) HRK
= Ukupna ugovorena vrijednost bespovratnih sredstava]]*Ugovori_OPULJP[[#This Row],[STOPA NACIONALNOG SUFINANCIRANJA %]]</f>
        <v>97933.80750000001</v>
      </c>
      <c r="R204" s="51">
        <f>Ugovori_OPULJP[[#This Row],[Bespovratna sredstva - Nacionalni dio - HRK]]/7.5345</f>
        <v>12998.049970137368</v>
      </c>
      <c r="S204" s="50">
        <v>652892.05000000005</v>
      </c>
      <c r="T204" s="51">
        <f>Ugovori_OPULJP[[#This Row],[Bespovratna sredstva - Ukupno (EU+Nac) HRK
= Ukupna ugovorena vrijednost bespovratnih sredstava]]/7.5345</f>
        <v>86653.666467582458</v>
      </c>
      <c r="U204" s="50">
        <v>0</v>
      </c>
      <c r="V204" s="51">
        <f>Ugovori_OPULJP[[#This Row],[Javni doprinos korisnika - HRK]]/7.5345</f>
        <v>0</v>
      </c>
      <c r="W204" s="50">
        <v>0</v>
      </c>
      <c r="X204" s="51">
        <f>Ugovori_OPULJP[[#This Row],[Privatni doprinos korisnika - HRK]]/7.5345</f>
        <v>0</v>
      </c>
      <c r="Y204" s="52">
        <v>652892.05000000005</v>
      </c>
      <c r="Z204" s="53">
        <f>Ugovori_OPULJP[[#This Row],[UKUPNI PRIHVATLJIVI IZDACI
TOTAL ELIGIBLE EXPENDITURE
= Bespovratna sredstva ukupno + doprinos korisnika
= Ukupni prihvatljivi troškovi
= Ukupna ugovorena vrijednost projekta HRK]]/7.5345</f>
        <v>86653.666467582458</v>
      </c>
      <c r="AA204" s="44" t="s">
        <v>752</v>
      </c>
      <c r="AB204" s="44" t="s">
        <v>753</v>
      </c>
      <c r="AC204" s="43" t="s">
        <v>893</v>
      </c>
      <c r="AD204" s="43" t="s">
        <v>747</v>
      </c>
    </row>
    <row r="205" spans="1:30" ht="51" customHeight="1" x14ac:dyDescent="0.2">
      <c r="A205" s="41" t="s">
        <v>894</v>
      </c>
      <c r="B205" s="42" t="s">
        <v>743</v>
      </c>
      <c r="C205" s="43" t="s">
        <v>744</v>
      </c>
      <c r="D205" s="43" t="s">
        <v>872</v>
      </c>
      <c r="E205" s="44" t="s">
        <v>232</v>
      </c>
      <c r="F205" s="45" t="s">
        <v>895</v>
      </c>
      <c r="G205" s="45" t="s">
        <v>896</v>
      </c>
      <c r="H205" s="47">
        <v>43308</v>
      </c>
      <c r="I205" s="47">
        <v>43857</v>
      </c>
      <c r="J205" s="48" t="str">
        <f>IF(Ugovori_OPULJP[[#This Row],[DATUM ZAVRŠETKA OPERACIJE]]&gt;DATE(2024,3,31),"u provedbi","završen")</f>
        <v>završen</v>
      </c>
      <c r="K205" s="46" t="s">
        <v>37</v>
      </c>
      <c r="L205" s="46" t="s">
        <v>37</v>
      </c>
      <c r="M205" s="49">
        <v>0.85</v>
      </c>
      <c r="N205" s="49">
        <v>0.15</v>
      </c>
      <c r="O205" s="50">
        <f>Ugovori_OPULJP[[#This Row],[Bespovratna sredstva - Ukupno (EU+Nac) HRK
= Ukupna ugovorena vrijednost bespovratnih sredstava]]*Ugovori_OPULJP[[#This Row],[EU STOPA SUFINANCIRANJA %
EU CO-FINANCING RATE %]]</f>
        <v>576506.26950000005</v>
      </c>
      <c r="P205" s="51">
        <f>Ugovori_OPULJP[[#This Row],[Bespovratna sredstva - EU dio - HRK]]/7.5345</f>
        <v>76515.531156679281</v>
      </c>
      <c r="Q205" s="50">
        <f>Ugovori_OPULJP[[#This Row],[Bespovratna sredstva - Ukupno (EU+Nac) HRK
= Ukupna ugovorena vrijednost bespovratnih sredstava]]*Ugovori_OPULJP[[#This Row],[STOPA NACIONALNOG SUFINANCIRANJA %]]</f>
        <v>101736.4005</v>
      </c>
      <c r="R205" s="51">
        <f>Ugovori_OPULJP[[#This Row],[Bespovratna sredstva - Nacionalni dio - HRK]]/7.5345</f>
        <v>13502.740792355165</v>
      </c>
      <c r="S205" s="50">
        <v>678242.67</v>
      </c>
      <c r="T205" s="51">
        <f>Ugovori_OPULJP[[#This Row],[Bespovratna sredstva - Ukupno (EU+Nac) HRK
= Ukupna ugovorena vrijednost bespovratnih sredstava]]/7.5345</f>
        <v>90018.271949034446</v>
      </c>
      <c r="U205" s="50">
        <v>0</v>
      </c>
      <c r="V205" s="51">
        <f>Ugovori_OPULJP[[#This Row],[Javni doprinos korisnika - HRK]]/7.5345</f>
        <v>0</v>
      </c>
      <c r="W205" s="50">
        <v>0</v>
      </c>
      <c r="X205" s="51">
        <f>Ugovori_OPULJP[[#This Row],[Privatni doprinos korisnika - HRK]]/7.5345</f>
        <v>0</v>
      </c>
      <c r="Y205" s="52">
        <v>678242.67</v>
      </c>
      <c r="Z205" s="53">
        <f>Ugovori_OPULJP[[#This Row],[UKUPNI PRIHVATLJIVI IZDACI
TOTAL ELIGIBLE EXPENDITURE
= Bespovratna sredstva ukupno + doprinos korisnika
= Ukupni prihvatljivi troškovi
= Ukupna ugovorena vrijednost projekta HRK]]/7.5345</f>
        <v>90018.271949034446</v>
      </c>
      <c r="AA205" s="44" t="s">
        <v>752</v>
      </c>
      <c r="AB205" s="44" t="s">
        <v>753</v>
      </c>
      <c r="AC205" s="43" t="s">
        <v>897</v>
      </c>
      <c r="AD205" s="43" t="s">
        <v>747</v>
      </c>
    </row>
    <row r="206" spans="1:30" ht="51" customHeight="1" x14ac:dyDescent="0.2">
      <c r="A206" s="41" t="s">
        <v>898</v>
      </c>
      <c r="B206" s="42" t="s">
        <v>743</v>
      </c>
      <c r="C206" s="43" t="s">
        <v>744</v>
      </c>
      <c r="D206" s="43" t="s">
        <v>872</v>
      </c>
      <c r="E206" s="44" t="s">
        <v>232</v>
      </c>
      <c r="F206" s="45" t="s">
        <v>899</v>
      </c>
      <c r="G206" s="45" t="s">
        <v>900</v>
      </c>
      <c r="H206" s="47">
        <v>43329</v>
      </c>
      <c r="I206" s="47">
        <v>43786</v>
      </c>
      <c r="J206" s="48" t="str">
        <f>IF(Ugovori_OPULJP[[#This Row],[DATUM ZAVRŠETKA OPERACIJE]]&gt;DATE(2024,3,31),"u provedbi","završen")</f>
        <v>završen</v>
      </c>
      <c r="K206" s="46" t="s">
        <v>271</v>
      </c>
      <c r="L206" s="46" t="s">
        <v>271</v>
      </c>
      <c r="M206" s="49">
        <v>0.85</v>
      </c>
      <c r="N206" s="49">
        <v>0.15</v>
      </c>
      <c r="O206" s="50">
        <f>Ugovori_OPULJP[[#This Row],[Bespovratna sredstva - Ukupno (EU+Nac) HRK
= Ukupna ugovorena vrijednost bespovratnih sredstava]]*Ugovori_OPULJP[[#This Row],[EU STOPA SUFINANCIRANJA %
EU CO-FINANCING RATE %]]</f>
        <v>458340.69749999995</v>
      </c>
      <c r="P206" s="51">
        <f>Ugovori_OPULJP[[#This Row],[Bespovratna sredstva - EU dio - HRK]]/7.5345</f>
        <v>60832.264582918564</v>
      </c>
      <c r="Q206" s="50">
        <f>Ugovori_OPULJP[[#This Row],[Bespovratna sredstva - Ukupno (EU+Nac) HRK
= Ukupna ugovorena vrijednost bespovratnih sredstava]]*Ugovori_OPULJP[[#This Row],[STOPA NACIONALNOG SUFINANCIRANJA %]]</f>
        <v>80883.652499999997</v>
      </c>
      <c r="R206" s="51">
        <f>Ugovori_OPULJP[[#This Row],[Bespovratna sredstva - Nacionalni dio - HRK]]/7.5345</f>
        <v>10735.105514632689</v>
      </c>
      <c r="S206" s="50">
        <v>539224.35</v>
      </c>
      <c r="T206" s="51">
        <f>Ugovori_OPULJP[[#This Row],[Bespovratna sredstva - Ukupno (EU+Nac) HRK
= Ukupna ugovorena vrijednost bespovratnih sredstava]]/7.5345</f>
        <v>71567.370097551262</v>
      </c>
      <c r="U206" s="50">
        <v>0</v>
      </c>
      <c r="V206" s="51">
        <f>Ugovori_OPULJP[[#This Row],[Javni doprinos korisnika - HRK]]/7.5345</f>
        <v>0</v>
      </c>
      <c r="W206" s="50">
        <v>0</v>
      </c>
      <c r="X206" s="51">
        <f>Ugovori_OPULJP[[#This Row],[Privatni doprinos korisnika - HRK]]/7.5345</f>
        <v>0</v>
      </c>
      <c r="Y206" s="52">
        <v>539224.35</v>
      </c>
      <c r="Z206" s="53">
        <f>Ugovori_OPULJP[[#This Row],[UKUPNI PRIHVATLJIVI IZDACI
TOTAL ELIGIBLE EXPENDITURE
= Bespovratna sredstva ukupno + doprinos korisnika
= Ukupni prihvatljivi troškovi
= Ukupna ugovorena vrijednost projekta HRK]]/7.5345</f>
        <v>71567.370097551262</v>
      </c>
      <c r="AA206" s="44" t="s">
        <v>752</v>
      </c>
      <c r="AB206" s="44" t="s">
        <v>753</v>
      </c>
      <c r="AC206" s="43" t="s">
        <v>901</v>
      </c>
      <c r="AD206" s="43" t="s">
        <v>747</v>
      </c>
    </row>
    <row r="207" spans="1:30" ht="51" customHeight="1" x14ac:dyDescent="0.2">
      <c r="A207" s="41" t="s">
        <v>902</v>
      </c>
      <c r="B207" s="42" t="s">
        <v>743</v>
      </c>
      <c r="C207" s="43" t="s">
        <v>744</v>
      </c>
      <c r="D207" s="43" t="s">
        <v>872</v>
      </c>
      <c r="E207" s="44" t="s">
        <v>232</v>
      </c>
      <c r="F207" s="45" t="s">
        <v>903</v>
      </c>
      <c r="G207" s="45" t="s">
        <v>904</v>
      </c>
      <c r="H207" s="47">
        <v>43304</v>
      </c>
      <c r="I207" s="47">
        <v>43669</v>
      </c>
      <c r="J207" s="48" t="str">
        <f>IF(Ugovori_OPULJP[[#This Row],[DATUM ZAVRŠETKA OPERACIJE]]&gt;DATE(2024,3,31),"u provedbi","završen")</f>
        <v>završen</v>
      </c>
      <c r="K207" s="46" t="s">
        <v>905</v>
      </c>
      <c r="L207" s="46" t="s">
        <v>37</v>
      </c>
      <c r="M207" s="49">
        <v>0.85</v>
      </c>
      <c r="N207" s="49">
        <v>0.15</v>
      </c>
      <c r="O207" s="50">
        <f>Ugovori_OPULJP[[#This Row],[Bespovratna sredstva - Ukupno (EU+Nac) HRK
= Ukupna ugovorena vrijednost bespovratnih sredstava]]*Ugovori_OPULJP[[#This Row],[EU STOPA SUFINANCIRANJA %
EU CO-FINANCING RATE %]]</f>
        <v>465159.11700000003</v>
      </c>
      <c r="P207" s="51">
        <f>Ugovori_OPULJP[[#This Row],[Bespovratna sredstva - EU dio - HRK]]/7.5345</f>
        <v>61737.224367907627</v>
      </c>
      <c r="Q207" s="50">
        <f>Ugovori_OPULJP[[#This Row],[Bespovratna sredstva - Ukupno (EU+Nac) HRK
= Ukupna ugovorena vrijednost bespovratnih sredstava]]*Ugovori_OPULJP[[#This Row],[STOPA NACIONALNOG SUFINANCIRANJA %]]</f>
        <v>82086.903000000006</v>
      </c>
      <c r="R207" s="51">
        <f>Ugovori_OPULJP[[#This Row],[Bespovratna sredstva - Nacionalni dio - HRK]]/7.5345</f>
        <v>10894.804300218993</v>
      </c>
      <c r="S207" s="50">
        <v>547246.02</v>
      </c>
      <c r="T207" s="51">
        <f>Ugovori_OPULJP[[#This Row],[Bespovratna sredstva - Ukupno (EU+Nac) HRK
= Ukupna ugovorena vrijednost bespovratnih sredstava]]/7.5345</f>
        <v>72632.028668126615</v>
      </c>
      <c r="U207" s="50">
        <v>0</v>
      </c>
      <c r="V207" s="51">
        <f>Ugovori_OPULJP[[#This Row],[Javni doprinos korisnika - HRK]]/7.5345</f>
        <v>0</v>
      </c>
      <c r="W207" s="50">
        <v>0</v>
      </c>
      <c r="X207" s="51">
        <f>Ugovori_OPULJP[[#This Row],[Privatni doprinos korisnika - HRK]]/7.5345</f>
        <v>0</v>
      </c>
      <c r="Y207" s="52">
        <v>547246.02</v>
      </c>
      <c r="Z207" s="53">
        <f>Ugovori_OPULJP[[#This Row],[UKUPNI PRIHVATLJIVI IZDACI
TOTAL ELIGIBLE EXPENDITURE
= Bespovratna sredstva ukupno + doprinos korisnika
= Ukupni prihvatljivi troškovi
= Ukupna ugovorena vrijednost projekta HRK]]/7.5345</f>
        <v>72632.028668126615</v>
      </c>
      <c r="AA207" s="44" t="s">
        <v>752</v>
      </c>
      <c r="AB207" s="44" t="s">
        <v>753</v>
      </c>
      <c r="AC207" s="43" t="s">
        <v>906</v>
      </c>
      <c r="AD207" s="43" t="s">
        <v>747</v>
      </c>
    </row>
    <row r="208" spans="1:30" ht="51" customHeight="1" x14ac:dyDescent="0.2">
      <c r="A208" s="41" t="s">
        <v>907</v>
      </c>
      <c r="B208" s="42" t="s">
        <v>743</v>
      </c>
      <c r="C208" s="43" t="s">
        <v>744</v>
      </c>
      <c r="D208" s="43" t="s">
        <v>872</v>
      </c>
      <c r="E208" s="44" t="s">
        <v>232</v>
      </c>
      <c r="F208" s="45" t="s">
        <v>908</v>
      </c>
      <c r="G208" s="45" t="s">
        <v>909</v>
      </c>
      <c r="H208" s="47">
        <v>43329</v>
      </c>
      <c r="I208" s="47">
        <v>43633</v>
      </c>
      <c r="J208" s="48" t="str">
        <f>IF(Ugovori_OPULJP[[#This Row],[DATUM ZAVRŠETKA OPERACIJE]]&gt;DATE(2024,3,31),"u provedbi","završen")</f>
        <v>završen</v>
      </c>
      <c r="K208" s="46" t="s">
        <v>37</v>
      </c>
      <c r="L208" s="46" t="s">
        <v>37</v>
      </c>
      <c r="M208" s="49">
        <v>0.85</v>
      </c>
      <c r="N208" s="49">
        <v>0.15</v>
      </c>
      <c r="O208" s="50">
        <f>Ugovori_OPULJP[[#This Row],[Bespovratna sredstva - Ukupno (EU+Nac) HRK
= Ukupna ugovorena vrijednost bespovratnih sredstava]]*Ugovori_OPULJP[[#This Row],[EU STOPA SUFINANCIRANJA %
EU CO-FINANCING RATE %]]</f>
        <v>63151.472500000003</v>
      </c>
      <c r="P208" s="51">
        <f>Ugovori_OPULJP[[#This Row],[Bespovratna sredstva - EU dio - HRK]]/7.5345</f>
        <v>8381.6407857190261</v>
      </c>
      <c r="Q208" s="50">
        <f>Ugovori_OPULJP[[#This Row],[Bespovratna sredstva - Ukupno (EU+Nac) HRK
= Ukupna ugovorena vrijednost bespovratnih sredstava]]*Ugovori_OPULJP[[#This Row],[STOPA NACIONALNOG SUFINANCIRANJA %]]</f>
        <v>11144.377500000001</v>
      </c>
      <c r="R208" s="51">
        <f>Ugovori_OPULJP[[#This Row],[Bespovratna sredstva - Nacionalni dio - HRK]]/7.5345</f>
        <v>1479.1130798327692</v>
      </c>
      <c r="S208" s="50">
        <v>74295.850000000006</v>
      </c>
      <c r="T208" s="51">
        <f>Ugovori_OPULJP[[#This Row],[Bespovratna sredstva - Ukupno (EU+Nac) HRK
= Ukupna ugovorena vrijednost bespovratnih sredstava]]/7.5345</f>
        <v>9860.7538655517947</v>
      </c>
      <c r="U208" s="50">
        <v>0</v>
      </c>
      <c r="V208" s="51">
        <f>Ugovori_OPULJP[[#This Row],[Javni doprinos korisnika - HRK]]/7.5345</f>
        <v>0</v>
      </c>
      <c r="W208" s="50">
        <v>0</v>
      </c>
      <c r="X208" s="51">
        <f>Ugovori_OPULJP[[#This Row],[Privatni doprinos korisnika - HRK]]/7.5345</f>
        <v>0</v>
      </c>
      <c r="Y208" s="52">
        <v>74295.850000000006</v>
      </c>
      <c r="Z208" s="53">
        <f>Ugovori_OPULJP[[#This Row],[UKUPNI PRIHVATLJIVI IZDACI
TOTAL ELIGIBLE EXPENDITURE
= Bespovratna sredstva ukupno + doprinos korisnika
= Ukupni prihvatljivi troškovi
= Ukupna ugovorena vrijednost projekta HRK]]/7.5345</f>
        <v>9860.7538655517947</v>
      </c>
      <c r="AA208" s="44" t="s">
        <v>752</v>
      </c>
      <c r="AB208" s="44" t="s">
        <v>753</v>
      </c>
      <c r="AC208" s="43" t="s">
        <v>910</v>
      </c>
      <c r="AD208" s="43" t="s">
        <v>747</v>
      </c>
    </row>
    <row r="209" spans="1:30" ht="51" customHeight="1" x14ac:dyDescent="0.2">
      <c r="A209" s="41" t="s">
        <v>911</v>
      </c>
      <c r="B209" s="42" t="s">
        <v>743</v>
      </c>
      <c r="C209" s="43" t="s">
        <v>744</v>
      </c>
      <c r="D209" s="43" t="s">
        <v>872</v>
      </c>
      <c r="E209" s="44" t="s">
        <v>232</v>
      </c>
      <c r="F209" s="45" t="s">
        <v>912</v>
      </c>
      <c r="G209" s="45" t="s">
        <v>913</v>
      </c>
      <c r="H209" s="47">
        <v>43304</v>
      </c>
      <c r="I209" s="47">
        <v>43853</v>
      </c>
      <c r="J209" s="48" t="str">
        <f>IF(Ugovori_OPULJP[[#This Row],[DATUM ZAVRŠETKA OPERACIJE]]&gt;DATE(2024,3,31),"u provedbi","završen")</f>
        <v>završen</v>
      </c>
      <c r="K209" s="46" t="s">
        <v>594</v>
      </c>
      <c r="L209" s="46" t="s">
        <v>594</v>
      </c>
      <c r="M209" s="49">
        <v>0.85</v>
      </c>
      <c r="N209" s="49">
        <v>0.15</v>
      </c>
      <c r="O209" s="50">
        <f>Ugovori_OPULJP[[#This Row],[Bespovratna sredstva - Ukupno (EU+Nac) HRK
= Ukupna ugovorena vrijednost bespovratnih sredstava]]*Ugovori_OPULJP[[#This Row],[EU STOPA SUFINANCIRANJA %
EU CO-FINANCING RATE %]]</f>
        <v>317235.77600000001</v>
      </c>
      <c r="P209" s="51">
        <f>Ugovori_OPULJP[[#This Row],[Bespovratna sredstva - EU dio - HRK]]/7.5345</f>
        <v>42104.423120313222</v>
      </c>
      <c r="Q209" s="50">
        <f>Ugovori_OPULJP[[#This Row],[Bespovratna sredstva - Ukupno (EU+Nac) HRK
= Ukupna ugovorena vrijednost bespovratnih sredstava]]*Ugovori_OPULJP[[#This Row],[STOPA NACIONALNOG SUFINANCIRANJA %]]</f>
        <v>55982.784</v>
      </c>
      <c r="R209" s="51">
        <f>Ugovori_OPULJP[[#This Row],[Bespovratna sredstva - Nacionalni dio - HRK]]/7.5345</f>
        <v>7430.1923153493926</v>
      </c>
      <c r="S209" s="50">
        <v>373218.56</v>
      </c>
      <c r="T209" s="51">
        <f>Ugovori_OPULJP[[#This Row],[Bespovratna sredstva - Ukupno (EU+Nac) HRK
= Ukupna ugovorena vrijednost bespovratnih sredstava]]/7.5345</f>
        <v>49534.615435662614</v>
      </c>
      <c r="U209" s="50">
        <v>0</v>
      </c>
      <c r="V209" s="51">
        <f>Ugovori_OPULJP[[#This Row],[Javni doprinos korisnika - HRK]]/7.5345</f>
        <v>0</v>
      </c>
      <c r="W209" s="50">
        <v>0</v>
      </c>
      <c r="X209" s="51">
        <f>Ugovori_OPULJP[[#This Row],[Privatni doprinos korisnika - HRK]]/7.5345</f>
        <v>0</v>
      </c>
      <c r="Y209" s="52">
        <v>373218.56</v>
      </c>
      <c r="Z209" s="53">
        <f>Ugovori_OPULJP[[#This Row],[UKUPNI PRIHVATLJIVI IZDACI
TOTAL ELIGIBLE EXPENDITURE
= Bespovratna sredstva ukupno + doprinos korisnika
= Ukupni prihvatljivi troškovi
= Ukupna ugovorena vrijednost projekta HRK]]/7.5345</f>
        <v>49534.615435662614</v>
      </c>
      <c r="AA209" s="44" t="s">
        <v>752</v>
      </c>
      <c r="AB209" s="44" t="s">
        <v>753</v>
      </c>
      <c r="AC209" s="43" t="s">
        <v>914</v>
      </c>
      <c r="AD209" s="43" t="s">
        <v>747</v>
      </c>
    </row>
    <row r="210" spans="1:30" ht="51" customHeight="1" x14ac:dyDescent="0.2">
      <c r="A210" s="41" t="s">
        <v>915</v>
      </c>
      <c r="B210" s="42" t="s">
        <v>743</v>
      </c>
      <c r="C210" s="43" t="s">
        <v>744</v>
      </c>
      <c r="D210" s="43" t="s">
        <v>872</v>
      </c>
      <c r="E210" s="44" t="s">
        <v>232</v>
      </c>
      <c r="F210" s="45" t="s">
        <v>916</v>
      </c>
      <c r="G210" s="45" t="s">
        <v>917</v>
      </c>
      <c r="H210" s="47">
        <v>43304</v>
      </c>
      <c r="I210" s="47">
        <v>43700</v>
      </c>
      <c r="J210" s="48" t="str">
        <f>IF(Ugovori_OPULJP[[#This Row],[DATUM ZAVRŠETKA OPERACIJE]]&gt;DATE(2024,3,31),"u provedbi","završen")</f>
        <v>završen</v>
      </c>
      <c r="K210" s="46" t="s">
        <v>130</v>
      </c>
      <c r="L210" s="46" t="s">
        <v>130</v>
      </c>
      <c r="M210" s="49">
        <v>0.85</v>
      </c>
      <c r="N210" s="49">
        <v>0.15</v>
      </c>
      <c r="O210" s="50">
        <f>Ugovori_OPULJP[[#This Row],[Bespovratna sredstva - Ukupno (EU+Nac) HRK
= Ukupna ugovorena vrijednost bespovratnih sredstava]]*Ugovori_OPULJP[[#This Row],[EU STOPA SUFINANCIRANJA %
EU CO-FINANCING RATE %]]</f>
        <v>599104.79450000008</v>
      </c>
      <c r="P210" s="51">
        <f>Ugovori_OPULJP[[#This Row],[Bespovratna sredstva - EU dio - HRK]]/7.5345</f>
        <v>79514.870860707422</v>
      </c>
      <c r="Q210" s="50">
        <f>Ugovori_OPULJP[[#This Row],[Bespovratna sredstva - Ukupno (EU+Nac) HRK
= Ukupna ugovorena vrijednost bespovratnih sredstava]]*Ugovori_OPULJP[[#This Row],[STOPA NACIONALNOG SUFINANCIRANJA %]]</f>
        <v>105724.37550000001</v>
      </c>
      <c r="R210" s="51">
        <f>Ugovori_OPULJP[[#This Row],[Bespovratna sredstva - Nacionalni dio - HRK]]/7.5345</f>
        <v>14032.036034242485</v>
      </c>
      <c r="S210" s="50">
        <v>704829.17</v>
      </c>
      <c r="T210" s="51">
        <f>Ugovori_OPULJP[[#This Row],[Bespovratna sredstva - Ukupno (EU+Nac) HRK
= Ukupna ugovorena vrijednost bespovratnih sredstava]]/7.5345</f>
        <v>93546.906894949891</v>
      </c>
      <c r="U210" s="50">
        <v>0</v>
      </c>
      <c r="V210" s="51">
        <f>Ugovori_OPULJP[[#This Row],[Javni doprinos korisnika - HRK]]/7.5345</f>
        <v>0</v>
      </c>
      <c r="W210" s="50">
        <v>0</v>
      </c>
      <c r="X210" s="51">
        <f>Ugovori_OPULJP[[#This Row],[Privatni doprinos korisnika - HRK]]/7.5345</f>
        <v>0</v>
      </c>
      <c r="Y210" s="52">
        <v>704829.17</v>
      </c>
      <c r="Z210" s="53">
        <f>Ugovori_OPULJP[[#This Row],[UKUPNI PRIHVATLJIVI IZDACI
TOTAL ELIGIBLE EXPENDITURE
= Bespovratna sredstva ukupno + doprinos korisnika
= Ukupni prihvatljivi troškovi
= Ukupna ugovorena vrijednost projekta HRK]]/7.5345</f>
        <v>93546.906894949891</v>
      </c>
      <c r="AA210" s="44" t="s">
        <v>752</v>
      </c>
      <c r="AB210" s="44" t="s">
        <v>753</v>
      </c>
      <c r="AC210" s="43" t="s">
        <v>918</v>
      </c>
      <c r="AD210" s="43" t="s">
        <v>747</v>
      </c>
    </row>
    <row r="211" spans="1:30" ht="51" customHeight="1" x14ac:dyDescent="0.2">
      <c r="A211" s="41" t="s">
        <v>919</v>
      </c>
      <c r="B211" s="42" t="s">
        <v>743</v>
      </c>
      <c r="C211" s="43" t="s">
        <v>744</v>
      </c>
      <c r="D211" s="43" t="s">
        <v>872</v>
      </c>
      <c r="E211" s="44" t="s">
        <v>232</v>
      </c>
      <c r="F211" s="45" t="s">
        <v>920</v>
      </c>
      <c r="G211" s="45" t="s">
        <v>837</v>
      </c>
      <c r="H211" s="47">
        <v>43304</v>
      </c>
      <c r="I211" s="47">
        <v>43822</v>
      </c>
      <c r="J211" s="48" t="str">
        <f>IF(Ugovori_OPULJP[[#This Row],[DATUM ZAVRŠETKA OPERACIJE]]&gt;DATE(2024,3,31),"u provedbi","završen")</f>
        <v>završen</v>
      </c>
      <c r="K211" s="46" t="s">
        <v>594</v>
      </c>
      <c r="L211" s="46" t="s">
        <v>594</v>
      </c>
      <c r="M211" s="49">
        <v>0.85</v>
      </c>
      <c r="N211" s="49">
        <v>0.15</v>
      </c>
      <c r="O211" s="50">
        <f>Ugovori_OPULJP[[#This Row],[Bespovratna sredstva - Ukupno (EU+Nac) HRK
= Ukupna ugovorena vrijednost bespovratnih sredstava]]*Ugovori_OPULJP[[#This Row],[EU STOPA SUFINANCIRANJA %
EU CO-FINANCING RATE %]]</f>
        <v>795612.13800000004</v>
      </c>
      <c r="P211" s="51">
        <f>Ugovori_OPULJP[[#This Row],[Bespovratna sredstva - EU dio - HRK]]/7.5345</f>
        <v>105595.87736412503</v>
      </c>
      <c r="Q211" s="50">
        <f>Ugovori_OPULJP[[#This Row],[Bespovratna sredstva - Ukupno (EU+Nac) HRK
= Ukupna ugovorena vrijednost bespovratnih sredstava]]*Ugovori_OPULJP[[#This Row],[STOPA NACIONALNOG SUFINANCIRANJA %]]</f>
        <v>140402.14199999999</v>
      </c>
      <c r="R211" s="51">
        <f>Ugovori_OPULJP[[#This Row],[Bespovratna sredstva - Nacionalni dio - HRK]]/7.5345</f>
        <v>18634.566593669118</v>
      </c>
      <c r="S211" s="50">
        <v>936014.28</v>
      </c>
      <c r="T211" s="51">
        <f>Ugovori_OPULJP[[#This Row],[Bespovratna sredstva - Ukupno (EU+Nac) HRK
= Ukupna ugovorena vrijednost bespovratnih sredstava]]/7.5345</f>
        <v>124230.44395779414</v>
      </c>
      <c r="U211" s="50">
        <v>0</v>
      </c>
      <c r="V211" s="51">
        <f>Ugovori_OPULJP[[#This Row],[Javni doprinos korisnika - HRK]]/7.5345</f>
        <v>0</v>
      </c>
      <c r="W211" s="50">
        <v>0</v>
      </c>
      <c r="X211" s="51">
        <f>Ugovori_OPULJP[[#This Row],[Privatni doprinos korisnika - HRK]]/7.5345</f>
        <v>0</v>
      </c>
      <c r="Y211" s="52">
        <v>936014.28</v>
      </c>
      <c r="Z211" s="53">
        <f>Ugovori_OPULJP[[#This Row],[UKUPNI PRIHVATLJIVI IZDACI
TOTAL ELIGIBLE EXPENDITURE
= Bespovratna sredstva ukupno + doprinos korisnika
= Ukupni prihvatljivi troškovi
= Ukupna ugovorena vrijednost projekta HRK]]/7.5345</f>
        <v>124230.44395779414</v>
      </c>
      <c r="AA211" s="44" t="s">
        <v>752</v>
      </c>
      <c r="AB211" s="44" t="s">
        <v>753</v>
      </c>
      <c r="AC211" s="43" t="s">
        <v>921</v>
      </c>
      <c r="AD211" s="43" t="s">
        <v>747</v>
      </c>
    </row>
    <row r="212" spans="1:30" ht="51" customHeight="1" x14ac:dyDescent="0.2">
      <c r="A212" s="41" t="s">
        <v>922</v>
      </c>
      <c r="B212" s="42" t="s">
        <v>743</v>
      </c>
      <c r="C212" s="43" t="s">
        <v>744</v>
      </c>
      <c r="D212" s="43" t="s">
        <v>872</v>
      </c>
      <c r="E212" s="44" t="s">
        <v>232</v>
      </c>
      <c r="F212" s="45" t="s">
        <v>923</v>
      </c>
      <c r="G212" s="62" t="s">
        <v>924</v>
      </c>
      <c r="H212" s="47">
        <v>43304</v>
      </c>
      <c r="I212" s="47">
        <v>43639</v>
      </c>
      <c r="J212" s="48" t="str">
        <f>IF(Ugovori_OPULJP[[#This Row],[DATUM ZAVRŠETKA OPERACIJE]]&gt;DATE(2024,3,31),"u provedbi","završen")</f>
        <v>završen</v>
      </c>
      <c r="K212" s="46" t="s">
        <v>925</v>
      </c>
      <c r="L212" s="46" t="s">
        <v>37</v>
      </c>
      <c r="M212" s="49">
        <v>0.85</v>
      </c>
      <c r="N212" s="49">
        <v>0.15</v>
      </c>
      <c r="O212" s="50">
        <f>Ugovori_OPULJP[[#This Row],[Bespovratna sredstva - Ukupno (EU+Nac) HRK
= Ukupna ugovorena vrijednost bespovratnih sredstava]]*Ugovori_OPULJP[[#This Row],[EU STOPA SUFINANCIRANJA %
EU CO-FINANCING RATE %]]</f>
        <v>405334.4595</v>
      </c>
      <c r="P212" s="51">
        <f>Ugovori_OPULJP[[#This Row],[Bespovratna sredstva - EU dio - HRK]]/7.5345</f>
        <v>53797.1278120645</v>
      </c>
      <c r="Q212" s="50">
        <f>Ugovori_OPULJP[[#This Row],[Bespovratna sredstva - Ukupno (EU+Nac) HRK
= Ukupna ugovorena vrijednost bespovratnih sredstava]]*Ugovori_OPULJP[[#This Row],[STOPA NACIONALNOG SUFINANCIRANJA %]]</f>
        <v>71529.610499999995</v>
      </c>
      <c r="R212" s="51">
        <f>Ugovori_OPULJP[[#This Row],[Bespovratna sredstva - Nacionalni dio - HRK]]/7.5345</f>
        <v>9493.6107903643224</v>
      </c>
      <c r="S212" s="50">
        <v>476864.07</v>
      </c>
      <c r="T212" s="51">
        <f>Ugovori_OPULJP[[#This Row],[Bespovratna sredstva - Ukupno (EU+Nac) HRK
= Ukupna ugovorena vrijednost bespovratnih sredstava]]/7.5345</f>
        <v>63290.738602428828</v>
      </c>
      <c r="U212" s="50">
        <v>0</v>
      </c>
      <c r="V212" s="51">
        <f>Ugovori_OPULJP[[#This Row],[Javni doprinos korisnika - HRK]]/7.5345</f>
        <v>0</v>
      </c>
      <c r="W212" s="50">
        <v>0</v>
      </c>
      <c r="X212" s="51">
        <f>Ugovori_OPULJP[[#This Row],[Privatni doprinos korisnika - HRK]]/7.5345</f>
        <v>0</v>
      </c>
      <c r="Y212" s="52">
        <v>476864.07</v>
      </c>
      <c r="Z212" s="53">
        <f>Ugovori_OPULJP[[#This Row],[UKUPNI PRIHVATLJIVI IZDACI
TOTAL ELIGIBLE EXPENDITURE
= Bespovratna sredstva ukupno + doprinos korisnika
= Ukupni prihvatljivi troškovi
= Ukupna ugovorena vrijednost projekta HRK]]/7.5345</f>
        <v>63290.738602428828</v>
      </c>
      <c r="AA212" s="44" t="s">
        <v>752</v>
      </c>
      <c r="AB212" s="44" t="s">
        <v>753</v>
      </c>
      <c r="AC212" s="43" t="s">
        <v>926</v>
      </c>
      <c r="AD212" s="43" t="s">
        <v>747</v>
      </c>
    </row>
    <row r="213" spans="1:30" ht="51" customHeight="1" x14ac:dyDescent="0.2">
      <c r="A213" s="41" t="s">
        <v>927</v>
      </c>
      <c r="B213" s="42" t="s">
        <v>743</v>
      </c>
      <c r="C213" s="43" t="s">
        <v>744</v>
      </c>
      <c r="D213" s="43" t="s">
        <v>872</v>
      </c>
      <c r="E213" s="44" t="s">
        <v>232</v>
      </c>
      <c r="F213" s="45" t="s">
        <v>928</v>
      </c>
      <c r="G213" s="45" t="s">
        <v>929</v>
      </c>
      <c r="H213" s="47">
        <v>43304</v>
      </c>
      <c r="I213" s="47">
        <v>43669</v>
      </c>
      <c r="J213" s="48" t="str">
        <f>IF(Ugovori_OPULJP[[#This Row],[DATUM ZAVRŠETKA OPERACIJE]]&gt;DATE(2024,3,31),"u provedbi","završen")</f>
        <v>završen</v>
      </c>
      <c r="K213" s="46" t="s">
        <v>99</v>
      </c>
      <c r="L213" s="46" t="s">
        <v>99</v>
      </c>
      <c r="M213" s="49">
        <v>0.85</v>
      </c>
      <c r="N213" s="49">
        <v>0.15</v>
      </c>
      <c r="O213" s="50">
        <f>Ugovori_OPULJP[[#This Row],[Bespovratna sredstva - Ukupno (EU+Nac) HRK
= Ukupna ugovorena vrijednost bespovratnih sredstava]]*Ugovori_OPULJP[[#This Row],[EU STOPA SUFINANCIRANJA %
EU CO-FINANCING RATE %]]</f>
        <v>565563.83699999994</v>
      </c>
      <c r="P213" s="51">
        <f>Ugovori_OPULJP[[#This Row],[Bespovratna sredstva - EU dio - HRK]]/7.5345</f>
        <v>75063.220784391786</v>
      </c>
      <c r="Q213" s="50">
        <f>Ugovori_OPULJP[[#This Row],[Bespovratna sredstva - Ukupno (EU+Nac) HRK
= Ukupna ugovorena vrijednost bespovratnih sredstava]]*Ugovori_OPULJP[[#This Row],[STOPA NACIONALNOG SUFINANCIRANJA %]]</f>
        <v>99805.382999999987</v>
      </c>
      <c r="R213" s="51">
        <f>Ugovori_OPULJP[[#This Row],[Bespovratna sredstva - Nacionalni dio - HRK]]/7.5345</f>
        <v>13246.450726657373</v>
      </c>
      <c r="S213" s="50">
        <v>665369.22</v>
      </c>
      <c r="T213" s="51">
        <f>Ugovori_OPULJP[[#This Row],[Bespovratna sredstva - Ukupno (EU+Nac) HRK
= Ukupna ugovorena vrijednost bespovratnih sredstava]]/7.5345</f>
        <v>88309.671511049164</v>
      </c>
      <c r="U213" s="50">
        <v>0</v>
      </c>
      <c r="V213" s="51">
        <f>Ugovori_OPULJP[[#This Row],[Javni doprinos korisnika - HRK]]/7.5345</f>
        <v>0</v>
      </c>
      <c r="W213" s="50">
        <v>0</v>
      </c>
      <c r="X213" s="51">
        <f>Ugovori_OPULJP[[#This Row],[Privatni doprinos korisnika - HRK]]/7.5345</f>
        <v>0</v>
      </c>
      <c r="Y213" s="52">
        <v>665369.22</v>
      </c>
      <c r="Z213" s="53">
        <f>Ugovori_OPULJP[[#This Row],[UKUPNI PRIHVATLJIVI IZDACI
TOTAL ELIGIBLE EXPENDITURE
= Bespovratna sredstva ukupno + doprinos korisnika
= Ukupni prihvatljivi troškovi
= Ukupna ugovorena vrijednost projekta HRK]]/7.5345</f>
        <v>88309.671511049164</v>
      </c>
      <c r="AA213" s="44" t="s">
        <v>752</v>
      </c>
      <c r="AB213" s="44" t="s">
        <v>753</v>
      </c>
      <c r="AC213" s="43" t="s">
        <v>930</v>
      </c>
      <c r="AD213" s="43" t="s">
        <v>747</v>
      </c>
    </row>
    <row r="214" spans="1:30" ht="63.75" customHeight="1" x14ac:dyDescent="0.2">
      <c r="A214" s="41" t="s">
        <v>931</v>
      </c>
      <c r="B214" s="42" t="s">
        <v>743</v>
      </c>
      <c r="C214" s="43" t="s">
        <v>744</v>
      </c>
      <c r="D214" s="43" t="s">
        <v>872</v>
      </c>
      <c r="E214" s="44" t="s">
        <v>232</v>
      </c>
      <c r="F214" s="45" t="s">
        <v>932</v>
      </c>
      <c r="G214" s="45" t="s">
        <v>761</v>
      </c>
      <c r="H214" s="47">
        <v>43304</v>
      </c>
      <c r="I214" s="47">
        <v>43608</v>
      </c>
      <c r="J214" s="48" t="str">
        <f>IF(Ugovori_OPULJP[[#This Row],[DATUM ZAVRŠETKA OPERACIJE]]&gt;DATE(2024,3,31),"u provedbi","završen")</f>
        <v>završen</v>
      </c>
      <c r="K214" s="46" t="s">
        <v>933</v>
      </c>
      <c r="L214" s="46" t="s">
        <v>37</v>
      </c>
      <c r="M214" s="49">
        <v>0.85</v>
      </c>
      <c r="N214" s="49">
        <v>0.15</v>
      </c>
      <c r="O214" s="50">
        <f>Ugovori_OPULJP[[#This Row],[Bespovratna sredstva - Ukupno (EU+Nac) HRK
= Ukupna ugovorena vrijednost bespovratnih sredstava]]*Ugovori_OPULJP[[#This Row],[EU STOPA SUFINANCIRANJA %
EU CO-FINANCING RATE %]]</f>
        <v>376132.64999999997</v>
      </c>
      <c r="P214" s="51">
        <f>Ugovori_OPULJP[[#This Row],[Bespovratna sredstva - EU dio - HRK]]/7.5345</f>
        <v>49921.381644435591</v>
      </c>
      <c r="Q214" s="50">
        <f>Ugovori_OPULJP[[#This Row],[Bespovratna sredstva - Ukupno (EU+Nac) HRK
= Ukupna ugovorena vrijednost bespovratnih sredstava]]*Ugovori_OPULJP[[#This Row],[STOPA NACIONALNOG SUFINANCIRANJA %]]</f>
        <v>66376.349999999991</v>
      </c>
      <c r="R214" s="51">
        <f>Ugovori_OPULJP[[#This Row],[Bespovratna sredstva - Nacionalni dio - HRK]]/7.5345</f>
        <v>8809.6555843121623</v>
      </c>
      <c r="S214" s="50">
        <v>442509</v>
      </c>
      <c r="T214" s="51">
        <f>Ugovori_OPULJP[[#This Row],[Bespovratna sredstva - Ukupno (EU+Nac) HRK
= Ukupna ugovorena vrijednost bespovratnih sredstava]]/7.5345</f>
        <v>58731.037228747758</v>
      </c>
      <c r="U214" s="50">
        <v>0</v>
      </c>
      <c r="V214" s="51">
        <f>Ugovori_OPULJP[[#This Row],[Javni doprinos korisnika - HRK]]/7.5345</f>
        <v>0</v>
      </c>
      <c r="W214" s="50">
        <v>0</v>
      </c>
      <c r="X214" s="51">
        <f>Ugovori_OPULJP[[#This Row],[Privatni doprinos korisnika - HRK]]/7.5345</f>
        <v>0</v>
      </c>
      <c r="Y214" s="52">
        <v>442509</v>
      </c>
      <c r="Z214" s="53">
        <f>Ugovori_OPULJP[[#This Row],[UKUPNI PRIHVATLJIVI IZDACI
TOTAL ELIGIBLE EXPENDITURE
= Bespovratna sredstva ukupno + doprinos korisnika
= Ukupni prihvatljivi troškovi
= Ukupna ugovorena vrijednost projekta HRK]]/7.5345</f>
        <v>58731.037228747758</v>
      </c>
      <c r="AA214" s="44" t="s">
        <v>752</v>
      </c>
      <c r="AB214" s="44" t="s">
        <v>753</v>
      </c>
      <c r="AC214" s="43" t="s">
        <v>934</v>
      </c>
      <c r="AD214" s="43" t="s">
        <v>747</v>
      </c>
    </row>
    <row r="215" spans="1:30" ht="51" customHeight="1" x14ac:dyDescent="0.2">
      <c r="A215" s="41" t="s">
        <v>935</v>
      </c>
      <c r="B215" s="42" t="s">
        <v>743</v>
      </c>
      <c r="C215" s="43" t="s">
        <v>744</v>
      </c>
      <c r="D215" s="43" t="s">
        <v>872</v>
      </c>
      <c r="E215" s="44" t="s">
        <v>232</v>
      </c>
      <c r="F215" s="45" t="s">
        <v>936</v>
      </c>
      <c r="G215" s="45" t="s">
        <v>937</v>
      </c>
      <c r="H215" s="47">
        <v>43329</v>
      </c>
      <c r="I215" s="47">
        <v>43633</v>
      </c>
      <c r="J215" s="48" t="str">
        <f>IF(Ugovori_OPULJP[[#This Row],[DATUM ZAVRŠETKA OPERACIJE]]&gt;DATE(2024,3,31),"u provedbi","završen")</f>
        <v>završen</v>
      </c>
      <c r="K215" s="46" t="s">
        <v>79</v>
      </c>
      <c r="L215" s="46" t="s">
        <v>79</v>
      </c>
      <c r="M215" s="49">
        <v>0.85</v>
      </c>
      <c r="N215" s="49">
        <v>0.15</v>
      </c>
      <c r="O215" s="50">
        <f>Ugovori_OPULJP[[#This Row],[Bespovratna sredstva - Ukupno (EU+Nac) HRK
= Ukupna ugovorena vrijednost bespovratnih sredstava]]*Ugovori_OPULJP[[#This Row],[EU STOPA SUFINANCIRANJA %
EU CO-FINANCING RATE %]]</f>
        <v>384241.75199999998</v>
      </c>
      <c r="P215" s="51">
        <f>Ugovori_OPULJP[[#This Row],[Bespovratna sredstva - EU dio - HRK]]/7.5345</f>
        <v>50997.644435596252</v>
      </c>
      <c r="Q215" s="50">
        <f>Ugovori_OPULJP[[#This Row],[Bespovratna sredstva - Ukupno (EU+Nac) HRK
= Ukupna ugovorena vrijednost bespovratnih sredstava]]*Ugovori_OPULJP[[#This Row],[STOPA NACIONALNOG SUFINANCIRANJA %]]</f>
        <v>67807.368000000002</v>
      </c>
      <c r="R215" s="51">
        <f>Ugovori_OPULJP[[#This Row],[Bespovratna sredstva - Nacionalni dio - HRK]]/7.5345</f>
        <v>8999.5843121640446</v>
      </c>
      <c r="S215" s="50">
        <v>452049.12</v>
      </c>
      <c r="T215" s="51">
        <f>Ugovori_OPULJP[[#This Row],[Bespovratna sredstva - Ukupno (EU+Nac) HRK
= Ukupna ugovorena vrijednost bespovratnih sredstava]]/7.5345</f>
        <v>59997.228747760302</v>
      </c>
      <c r="U215" s="50">
        <v>0</v>
      </c>
      <c r="V215" s="51">
        <f>Ugovori_OPULJP[[#This Row],[Javni doprinos korisnika - HRK]]/7.5345</f>
        <v>0</v>
      </c>
      <c r="W215" s="50">
        <v>0</v>
      </c>
      <c r="X215" s="51">
        <f>Ugovori_OPULJP[[#This Row],[Privatni doprinos korisnika - HRK]]/7.5345</f>
        <v>0</v>
      </c>
      <c r="Y215" s="52">
        <v>452049.12</v>
      </c>
      <c r="Z215" s="53">
        <f>Ugovori_OPULJP[[#This Row],[UKUPNI PRIHVATLJIVI IZDACI
TOTAL ELIGIBLE EXPENDITURE
= Bespovratna sredstva ukupno + doprinos korisnika
= Ukupni prihvatljivi troškovi
= Ukupna ugovorena vrijednost projekta HRK]]/7.5345</f>
        <v>59997.228747760302</v>
      </c>
      <c r="AA215" s="44" t="s">
        <v>752</v>
      </c>
      <c r="AB215" s="44" t="s">
        <v>753</v>
      </c>
      <c r="AC215" s="43" t="s">
        <v>938</v>
      </c>
      <c r="AD215" s="43" t="s">
        <v>747</v>
      </c>
    </row>
    <row r="216" spans="1:30" ht="51" customHeight="1" x14ac:dyDescent="0.2">
      <c r="A216" s="41" t="s">
        <v>939</v>
      </c>
      <c r="B216" s="42" t="s">
        <v>743</v>
      </c>
      <c r="C216" s="43" t="s">
        <v>744</v>
      </c>
      <c r="D216" s="43" t="s">
        <v>872</v>
      </c>
      <c r="E216" s="44" t="s">
        <v>232</v>
      </c>
      <c r="F216" s="45" t="s">
        <v>940</v>
      </c>
      <c r="G216" s="45" t="s">
        <v>941</v>
      </c>
      <c r="H216" s="47">
        <v>43435</v>
      </c>
      <c r="I216" s="47">
        <v>43739</v>
      </c>
      <c r="J216" s="48" t="str">
        <f>IF(Ugovori_OPULJP[[#This Row],[DATUM ZAVRŠETKA OPERACIJE]]&gt;DATE(2024,3,31),"u provedbi","završen")</f>
        <v>završen</v>
      </c>
      <c r="K216" s="46" t="s">
        <v>130</v>
      </c>
      <c r="L216" s="46" t="s">
        <v>130</v>
      </c>
      <c r="M216" s="49">
        <v>0.85</v>
      </c>
      <c r="N216" s="49">
        <v>0.15</v>
      </c>
      <c r="O216" s="50">
        <f>Ugovori_OPULJP[[#This Row],[Bespovratna sredstva - Ukupno (EU+Nac) HRK
= Ukupna ugovorena vrijednost bespovratnih sredstava]]*Ugovori_OPULJP[[#This Row],[EU STOPA SUFINANCIRANJA %
EU CO-FINANCING RATE %]]</f>
        <v>617875.42949999997</v>
      </c>
      <c r="P216" s="51">
        <f>Ugovori_OPULJP[[#This Row],[Bespovratna sredstva - EU dio - HRK]]/7.5345</f>
        <v>82006.162253633272</v>
      </c>
      <c r="Q216" s="50">
        <f>Ugovori_OPULJP[[#This Row],[Bespovratna sredstva - Ukupno (EU+Nac) HRK
= Ukupna ugovorena vrijednost bespovratnih sredstava]]*Ugovori_OPULJP[[#This Row],[STOPA NACIONALNOG SUFINANCIRANJA %]]</f>
        <v>109036.84050000001</v>
      </c>
      <c r="R216" s="51">
        <f>Ugovori_OPULJP[[#This Row],[Bespovratna sredstva - Nacionalni dio - HRK]]/7.5345</f>
        <v>14471.675691817638</v>
      </c>
      <c r="S216" s="50">
        <v>726912.27</v>
      </c>
      <c r="T216" s="51">
        <f>Ugovori_OPULJP[[#This Row],[Bespovratna sredstva - Ukupno (EU+Nac) HRK
= Ukupna ugovorena vrijednost bespovratnih sredstava]]/7.5345</f>
        <v>96477.837945450927</v>
      </c>
      <c r="U216" s="50">
        <v>0</v>
      </c>
      <c r="V216" s="51">
        <f>Ugovori_OPULJP[[#This Row],[Javni doprinos korisnika - HRK]]/7.5345</f>
        <v>0</v>
      </c>
      <c r="W216" s="50">
        <v>0</v>
      </c>
      <c r="X216" s="51">
        <f>Ugovori_OPULJP[[#This Row],[Privatni doprinos korisnika - HRK]]/7.5345</f>
        <v>0</v>
      </c>
      <c r="Y216" s="52">
        <v>726912.27</v>
      </c>
      <c r="Z216" s="53">
        <f>Ugovori_OPULJP[[#This Row],[UKUPNI PRIHVATLJIVI IZDACI
TOTAL ELIGIBLE EXPENDITURE
= Bespovratna sredstva ukupno + doprinos korisnika
= Ukupni prihvatljivi troškovi
= Ukupna ugovorena vrijednost projekta HRK]]/7.5345</f>
        <v>96477.837945450927</v>
      </c>
      <c r="AA216" s="44" t="s">
        <v>752</v>
      </c>
      <c r="AB216" s="44" t="s">
        <v>753</v>
      </c>
      <c r="AC216" s="43" t="s">
        <v>942</v>
      </c>
      <c r="AD216" s="43" t="s">
        <v>747</v>
      </c>
    </row>
    <row r="217" spans="1:30" ht="51" customHeight="1" x14ac:dyDescent="0.2">
      <c r="A217" s="41" t="s">
        <v>943</v>
      </c>
      <c r="B217" s="42" t="s">
        <v>743</v>
      </c>
      <c r="C217" s="43" t="s">
        <v>744</v>
      </c>
      <c r="D217" s="43" t="s">
        <v>872</v>
      </c>
      <c r="E217" s="44" t="s">
        <v>232</v>
      </c>
      <c r="F217" s="45" t="s">
        <v>944</v>
      </c>
      <c r="G217" s="45" t="s">
        <v>945</v>
      </c>
      <c r="H217" s="47">
        <v>43304</v>
      </c>
      <c r="I217" s="47">
        <v>43669</v>
      </c>
      <c r="J217" s="48" t="str">
        <f>IF(Ugovori_OPULJP[[#This Row],[DATUM ZAVRŠETKA OPERACIJE]]&gt;DATE(2024,3,31),"u provedbi","završen")</f>
        <v>završen</v>
      </c>
      <c r="K217" s="46" t="s">
        <v>946</v>
      </c>
      <c r="L217" s="46" t="s">
        <v>173</v>
      </c>
      <c r="M217" s="49">
        <v>0.85</v>
      </c>
      <c r="N217" s="49">
        <v>0.15</v>
      </c>
      <c r="O217" s="50">
        <f>Ugovori_OPULJP[[#This Row],[Bespovratna sredstva - Ukupno (EU+Nac) HRK
= Ukupna ugovorena vrijednost bespovratnih sredstava]]*Ugovori_OPULJP[[#This Row],[EU STOPA SUFINANCIRANJA %
EU CO-FINANCING RATE %]]</f>
        <v>203032.7255</v>
      </c>
      <c r="P217" s="51">
        <f>Ugovori_OPULJP[[#This Row],[Bespovratna sredstva - EU dio - HRK]]/7.5345</f>
        <v>26947.07352843586</v>
      </c>
      <c r="Q217" s="50">
        <f>Ugovori_OPULJP[[#This Row],[Bespovratna sredstva - Ukupno (EU+Nac) HRK
= Ukupna ugovorena vrijednost bespovratnih sredstava]]*Ugovori_OPULJP[[#This Row],[STOPA NACIONALNOG SUFINANCIRANJA %]]</f>
        <v>35829.304499999998</v>
      </c>
      <c r="R217" s="51">
        <f>Ugovori_OPULJP[[#This Row],[Bespovratna sredstva - Nacionalni dio - HRK]]/7.5345</f>
        <v>4755.3659167827982</v>
      </c>
      <c r="S217" s="50">
        <v>238862.03</v>
      </c>
      <c r="T217" s="51">
        <f>Ugovori_OPULJP[[#This Row],[Bespovratna sredstva - Ukupno (EU+Nac) HRK
= Ukupna ugovorena vrijednost bespovratnih sredstava]]/7.5345</f>
        <v>31702.439445218661</v>
      </c>
      <c r="U217" s="50">
        <v>0</v>
      </c>
      <c r="V217" s="51">
        <f>Ugovori_OPULJP[[#This Row],[Javni doprinos korisnika - HRK]]/7.5345</f>
        <v>0</v>
      </c>
      <c r="W217" s="50">
        <v>0</v>
      </c>
      <c r="X217" s="51">
        <f>Ugovori_OPULJP[[#This Row],[Privatni doprinos korisnika - HRK]]/7.5345</f>
        <v>0</v>
      </c>
      <c r="Y217" s="52">
        <v>238862.03</v>
      </c>
      <c r="Z217" s="53">
        <f>Ugovori_OPULJP[[#This Row],[UKUPNI PRIHVATLJIVI IZDACI
TOTAL ELIGIBLE EXPENDITURE
= Bespovratna sredstva ukupno + doprinos korisnika
= Ukupni prihvatljivi troškovi
= Ukupna ugovorena vrijednost projekta HRK]]/7.5345</f>
        <v>31702.439445218661</v>
      </c>
      <c r="AA217" s="44" t="s">
        <v>752</v>
      </c>
      <c r="AB217" s="44" t="s">
        <v>753</v>
      </c>
      <c r="AC217" s="43" t="s">
        <v>947</v>
      </c>
      <c r="AD217" s="43" t="s">
        <v>747</v>
      </c>
    </row>
    <row r="218" spans="1:30" ht="51" customHeight="1" x14ac:dyDescent="0.2">
      <c r="A218" s="41" t="s">
        <v>948</v>
      </c>
      <c r="B218" s="42" t="s">
        <v>743</v>
      </c>
      <c r="C218" s="43" t="s">
        <v>744</v>
      </c>
      <c r="D218" s="43" t="s">
        <v>872</v>
      </c>
      <c r="E218" s="44" t="s">
        <v>232</v>
      </c>
      <c r="F218" s="45" t="s">
        <v>949</v>
      </c>
      <c r="G218" s="45" t="s">
        <v>950</v>
      </c>
      <c r="H218" s="47">
        <v>43304</v>
      </c>
      <c r="I218" s="47">
        <v>43853</v>
      </c>
      <c r="J218" s="48" t="str">
        <f>IF(Ugovori_OPULJP[[#This Row],[DATUM ZAVRŠETKA OPERACIJE]]&gt;DATE(2024,3,31),"u provedbi","završen")</f>
        <v>završen</v>
      </c>
      <c r="K218" s="46" t="s">
        <v>155</v>
      </c>
      <c r="L218" s="46" t="s">
        <v>155</v>
      </c>
      <c r="M218" s="49">
        <v>0.85</v>
      </c>
      <c r="N218" s="49">
        <v>0.15</v>
      </c>
      <c r="O218" s="50">
        <f>Ugovori_OPULJP[[#This Row],[Bespovratna sredstva - Ukupno (EU+Nac) HRK
= Ukupna ugovorena vrijednost bespovratnih sredstava]]*Ugovori_OPULJP[[#This Row],[EU STOPA SUFINANCIRANJA %
EU CO-FINANCING RATE %]]</f>
        <v>685709.26300000004</v>
      </c>
      <c r="P218" s="51">
        <f>Ugovori_OPULJP[[#This Row],[Bespovratna sredstva - EU dio - HRK]]/7.5345</f>
        <v>91009.25914128343</v>
      </c>
      <c r="Q218" s="50">
        <f>Ugovori_OPULJP[[#This Row],[Bespovratna sredstva - Ukupno (EU+Nac) HRK
= Ukupna ugovorena vrijednost bespovratnih sredstava]]*Ugovori_OPULJP[[#This Row],[STOPA NACIONALNOG SUFINANCIRANJA %]]</f>
        <v>121007.51699999999</v>
      </c>
      <c r="R218" s="51">
        <f>Ugovori_OPULJP[[#This Row],[Bespovratna sredstva - Nacionalni dio - HRK]]/7.5345</f>
        <v>16060.457495520603</v>
      </c>
      <c r="S218" s="50">
        <v>806716.78</v>
      </c>
      <c r="T218" s="51">
        <f>Ugovori_OPULJP[[#This Row],[Bespovratna sredstva - Ukupno (EU+Nac) HRK
= Ukupna ugovorena vrijednost bespovratnih sredstava]]/7.5345</f>
        <v>107069.71663680403</v>
      </c>
      <c r="U218" s="50">
        <v>0</v>
      </c>
      <c r="V218" s="51">
        <f>Ugovori_OPULJP[[#This Row],[Javni doprinos korisnika - HRK]]/7.5345</f>
        <v>0</v>
      </c>
      <c r="W218" s="50">
        <v>0</v>
      </c>
      <c r="X218" s="51">
        <f>Ugovori_OPULJP[[#This Row],[Privatni doprinos korisnika - HRK]]/7.5345</f>
        <v>0</v>
      </c>
      <c r="Y218" s="52">
        <v>806716.78</v>
      </c>
      <c r="Z218" s="53">
        <f>Ugovori_OPULJP[[#This Row],[UKUPNI PRIHVATLJIVI IZDACI
TOTAL ELIGIBLE EXPENDITURE
= Bespovratna sredstva ukupno + doprinos korisnika
= Ukupni prihvatljivi troškovi
= Ukupna ugovorena vrijednost projekta HRK]]/7.5345</f>
        <v>107069.71663680403</v>
      </c>
      <c r="AA218" s="44" t="s">
        <v>752</v>
      </c>
      <c r="AB218" s="44" t="s">
        <v>753</v>
      </c>
      <c r="AC218" s="43" t="s">
        <v>951</v>
      </c>
      <c r="AD218" s="43" t="s">
        <v>747</v>
      </c>
    </row>
    <row r="219" spans="1:30" ht="51" customHeight="1" x14ac:dyDescent="0.2">
      <c r="A219" s="41" t="s">
        <v>952</v>
      </c>
      <c r="B219" s="42" t="s">
        <v>743</v>
      </c>
      <c r="C219" s="43" t="s">
        <v>744</v>
      </c>
      <c r="D219" s="43" t="s">
        <v>872</v>
      </c>
      <c r="E219" s="44" t="s">
        <v>232</v>
      </c>
      <c r="F219" s="45" t="s">
        <v>953</v>
      </c>
      <c r="G219" s="62" t="s">
        <v>954</v>
      </c>
      <c r="H219" s="47">
        <v>43344</v>
      </c>
      <c r="I219" s="47">
        <v>43831</v>
      </c>
      <c r="J219" s="48" t="str">
        <f>IF(Ugovori_OPULJP[[#This Row],[DATUM ZAVRŠETKA OPERACIJE]]&gt;DATE(2024,3,31),"u provedbi","završen")</f>
        <v>završen</v>
      </c>
      <c r="K219" s="46" t="s">
        <v>37</v>
      </c>
      <c r="L219" s="46" t="s">
        <v>37</v>
      </c>
      <c r="M219" s="49">
        <v>0.85</v>
      </c>
      <c r="N219" s="49">
        <v>0.15</v>
      </c>
      <c r="O219" s="50">
        <f>Ugovori_OPULJP[[#This Row],[Bespovratna sredstva - Ukupno (EU+Nac) HRK
= Ukupna ugovorena vrijednost bespovratnih sredstava]]*Ugovori_OPULJP[[#This Row],[EU STOPA SUFINANCIRANJA %
EU CO-FINANCING RATE %]]</f>
        <v>412011.26900000003</v>
      </c>
      <c r="P219" s="51">
        <f>Ugovori_OPULJP[[#This Row],[Bespovratna sredstva - EU dio - HRK]]/7.5345</f>
        <v>54683.292720153957</v>
      </c>
      <c r="Q219" s="50">
        <f>Ugovori_OPULJP[[#This Row],[Bespovratna sredstva - Ukupno (EU+Nac) HRK
= Ukupna ugovorena vrijednost bespovratnih sredstava]]*Ugovori_OPULJP[[#This Row],[STOPA NACIONALNOG SUFINANCIRANJA %]]</f>
        <v>72707.870999999999</v>
      </c>
      <c r="R219" s="51">
        <f>Ugovori_OPULJP[[#This Row],[Bespovratna sredstva - Nacionalni dio - HRK]]/7.5345</f>
        <v>9649.9928329683444</v>
      </c>
      <c r="S219" s="50">
        <v>484719.14</v>
      </c>
      <c r="T219" s="51">
        <f>Ugovori_OPULJP[[#This Row],[Bespovratna sredstva - Ukupno (EU+Nac) HRK
= Ukupna ugovorena vrijednost bespovratnih sredstava]]/7.5345</f>
        <v>64333.285553122303</v>
      </c>
      <c r="U219" s="50">
        <v>0</v>
      </c>
      <c r="V219" s="51">
        <f>Ugovori_OPULJP[[#This Row],[Javni doprinos korisnika - HRK]]/7.5345</f>
        <v>0</v>
      </c>
      <c r="W219" s="50">
        <v>0</v>
      </c>
      <c r="X219" s="51">
        <f>Ugovori_OPULJP[[#This Row],[Privatni doprinos korisnika - HRK]]/7.5345</f>
        <v>0</v>
      </c>
      <c r="Y219" s="52">
        <v>484719.14</v>
      </c>
      <c r="Z219" s="53">
        <f>Ugovori_OPULJP[[#This Row],[UKUPNI PRIHVATLJIVI IZDACI
TOTAL ELIGIBLE EXPENDITURE
= Bespovratna sredstva ukupno + doprinos korisnika
= Ukupni prihvatljivi troškovi
= Ukupna ugovorena vrijednost projekta HRK]]/7.5345</f>
        <v>64333.285553122303</v>
      </c>
      <c r="AA219" s="44" t="s">
        <v>752</v>
      </c>
      <c r="AB219" s="44" t="s">
        <v>753</v>
      </c>
      <c r="AC219" s="43" t="s">
        <v>955</v>
      </c>
      <c r="AD219" s="43" t="s">
        <v>747</v>
      </c>
    </row>
    <row r="220" spans="1:30" ht="51" customHeight="1" x14ac:dyDescent="0.2">
      <c r="A220" s="41" t="s">
        <v>956</v>
      </c>
      <c r="B220" s="42" t="s">
        <v>743</v>
      </c>
      <c r="C220" s="43" t="s">
        <v>744</v>
      </c>
      <c r="D220" s="43" t="s">
        <v>872</v>
      </c>
      <c r="E220" s="44" t="s">
        <v>232</v>
      </c>
      <c r="F220" s="45" t="s">
        <v>957</v>
      </c>
      <c r="G220" s="45" t="s">
        <v>958</v>
      </c>
      <c r="H220" s="47">
        <v>43307</v>
      </c>
      <c r="I220" s="47">
        <v>43672</v>
      </c>
      <c r="J220" s="48" t="str">
        <f>IF(Ugovori_OPULJP[[#This Row],[DATUM ZAVRŠETKA OPERACIJE]]&gt;DATE(2024,3,31),"u provedbi","završen")</f>
        <v>završen</v>
      </c>
      <c r="K220" s="46" t="s">
        <v>959</v>
      </c>
      <c r="L220" s="46" t="s">
        <v>37</v>
      </c>
      <c r="M220" s="49">
        <v>0.85</v>
      </c>
      <c r="N220" s="49">
        <v>0.15</v>
      </c>
      <c r="O220" s="50">
        <f>Ugovori_OPULJP[[#This Row],[Bespovratna sredstva - Ukupno (EU+Nac) HRK
= Ukupna ugovorena vrijednost bespovratnih sredstava]]*Ugovori_OPULJP[[#This Row],[EU STOPA SUFINANCIRANJA %
EU CO-FINANCING RATE %]]</f>
        <v>617858.19999999995</v>
      </c>
      <c r="P220" s="51">
        <f>Ugovori_OPULJP[[#This Row],[Bespovratna sredstva - EU dio - HRK]]/7.5345</f>
        <v>82003.875506005701</v>
      </c>
      <c r="Q220" s="50">
        <f>Ugovori_OPULJP[[#This Row],[Bespovratna sredstva - Ukupno (EU+Nac) HRK
= Ukupna ugovorena vrijednost bespovratnih sredstava]]*Ugovori_OPULJP[[#This Row],[STOPA NACIONALNOG SUFINANCIRANJA %]]</f>
        <v>109033.8</v>
      </c>
      <c r="R220" s="51">
        <f>Ugovori_OPULJP[[#This Row],[Bespovratna sredstva - Nacionalni dio - HRK]]/7.5345</f>
        <v>14471.272148118655</v>
      </c>
      <c r="S220" s="50">
        <v>726892</v>
      </c>
      <c r="T220" s="51">
        <f>Ugovori_OPULJP[[#This Row],[Bespovratna sredstva - Ukupno (EU+Nac) HRK
= Ukupna ugovorena vrijednost bespovratnih sredstava]]/7.5345</f>
        <v>96475.147654124361</v>
      </c>
      <c r="U220" s="50">
        <v>0</v>
      </c>
      <c r="V220" s="51">
        <f>Ugovori_OPULJP[[#This Row],[Javni doprinos korisnika - HRK]]/7.5345</f>
        <v>0</v>
      </c>
      <c r="W220" s="50">
        <v>0</v>
      </c>
      <c r="X220" s="51">
        <f>Ugovori_OPULJP[[#This Row],[Privatni doprinos korisnika - HRK]]/7.5345</f>
        <v>0</v>
      </c>
      <c r="Y220" s="52">
        <v>726892</v>
      </c>
      <c r="Z220" s="53">
        <f>Ugovori_OPULJP[[#This Row],[UKUPNI PRIHVATLJIVI IZDACI
TOTAL ELIGIBLE EXPENDITURE
= Bespovratna sredstva ukupno + doprinos korisnika
= Ukupni prihvatljivi troškovi
= Ukupna ugovorena vrijednost projekta HRK]]/7.5345</f>
        <v>96475.147654124361</v>
      </c>
      <c r="AA220" s="44" t="s">
        <v>752</v>
      </c>
      <c r="AB220" s="44" t="s">
        <v>753</v>
      </c>
      <c r="AC220" s="43" t="s">
        <v>960</v>
      </c>
      <c r="AD220" s="43" t="s">
        <v>747</v>
      </c>
    </row>
    <row r="221" spans="1:30" ht="51" customHeight="1" x14ac:dyDescent="0.2">
      <c r="A221" s="41" t="s">
        <v>961</v>
      </c>
      <c r="B221" s="42" t="s">
        <v>743</v>
      </c>
      <c r="C221" s="43" t="s">
        <v>744</v>
      </c>
      <c r="D221" s="43" t="s">
        <v>872</v>
      </c>
      <c r="E221" s="44" t="s">
        <v>232</v>
      </c>
      <c r="F221" s="45" t="s">
        <v>962</v>
      </c>
      <c r="G221" s="45" t="s">
        <v>963</v>
      </c>
      <c r="H221" s="47">
        <v>43304</v>
      </c>
      <c r="I221" s="47">
        <v>43547</v>
      </c>
      <c r="J221" s="48" t="str">
        <f>IF(Ugovori_OPULJP[[#This Row],[DATUM ZAVRŠETKA OPERACIJE]]&gt;DATE(2024,3,31),"u provedbi","završen")</f>
        <v>završen</v>
      </c>
      <c r="K221" s="46" t="s">
        <v>200</v>
      </c>
      <c r="L221" s="46" t="s">
        <v>200</v>
      </c>
      <c r="M221" s="49">
        <v>0.85</v>
      </c>
      <c r="N221" s="49">
        <v>0.15</v>
      </c>
      <c r="O221" s="50">
        <f>Ugovori_OPULJP[[#This Row],[Bespovratna sredstva - Ukupno (EU+Nac) HRK
= Ukupna ugovorena vrijednost bespovratnih sredstava]]*Ugovori_OPULJP[[#This Row],[EU STOPA SUFINANCIRANJA %
EU CO-FINANCING RATE %]]</f>
        <v>362166.3</v>
      </c>
      <c r="P221" s="51">
        <f>Ugovori_OPULJP[[#This Row],[Bespovratna sredstva - EU dio - HRK]]/7.5345</f>
        <v>48067.728449133981</v>
      </c>
      <c r="Q221" s="50">
        <f>Ugovori_OPULJP[[#This Row],[Bespovratna sredstva - Ukupno (EU+Nac) HRK
= Ukupna ugovorena vrijednost bespovratnih sredstava]]*Ugovori_OPULJP[[#This Row],[STOPA NACIONALNOG SUFINANCIRANJA %]]</f>
        <v>63911.7</v>
      </c>
      <c r="R221" s="51">
        <f>Ugovori_OPULJP[[#This Row],[Bespovratna sredstva - Nacionalni dio - HRK]]/7.5345</f>
        <v>8482.5403145530545</v>
      </c>
      <c r="S221" s="50">
        <v>426078</v>
      </c>
      <c r="T221" s="51">
        <f>Ugovori_OPULJP[[#This Row],[Bespovratna sredstva - Ukupno (EU+Nac) HRK
= Ukupna ugovorena vrijednost bespovratnih sredstava]]/7.5345</f>
        <v>56550.26876368704</v>
      </c>
      <c r="U221" s="50">
        <v>0</v>
      </c>
      <c r="V221" s="51">
        <f>Ugovori_OPULJP[[#This Row],[Javni doprinos korisnika - HRK]]/7.5345</f>
        <v>0</v>
      </c>
      <c r="W221" s="50">
        <v>0</v>
      </c>
      <c r="X221" s="51">
        <f>Ugovori_OPULJP[[#This Row],[Privatni doprinos korisnika - HRK]]/7.5345</f>
        <v>0</v>
      </c>
      <c r="Y221" s="52">
        <v>426078</v>
      </c>
      <c r="Z221" s="53">
        <f>Ugovori_OPULJP[[#This Row],[UKUPNI PRIHVATLJIVI IZDACI
TOTAL ELIGIBLE EXPENDITURE
= Bespovratna sredstva ukupno + doprinos korisnika
= Ukupni prihvatljivi troškovi
= Ukupna ugovorena vrijednost projekta HRK]]/7.5345</f>
        <v>56550.26876368704</v>
      </c>
      <c r="AA221" s="44" t="s">
        <v>752</v>
      </c>
      <c r="AB221" s="44" t="s">
        <v>753</v>
      </c>
      <c r="AC221" s="43" t="s">
        <v>964</v>
      </c>
      <c r="AD221" s="43" t="s">
        <v>747</v>
      </c>
    </row>
    <row r="222" spans="1:30" ht="51" customHeight="1" x14ac:dyDescent="0.2">
      <c r="A222" s="41" t="s">
        <v>965</v>
      </c>
      <c r="B222" s="42" t="s">
        <v>743</v>
      </c>
      <c r="C222" s="43" t="s">
        <v>744</v>
      </c>
      <c r="D222" s="43" t="s">
        <v>872</v>
      </c>
      <c r="E222" s="44" t="s">
        <v>232</v>
      </c>
      <c r="F222" s="45" t="s">
        <v>966</v>
      </c>
      <c r="G222" s="45" t="s">
        <v>967</v>
      </c>
      <c r="H222" s="47">
        <v>43374</v>
      </c>
      <c r="I222" s="47">
        <v>43586</v>
      </c>
      <c r="J222" s="48" t="str">
        <f>IF(Ugovori_OPULJP[[#This Row],[DATUM ZAVRŠETKA OPERACIJE]]&gt;DATE(2024,3,31),"u provedbi","završen")</f>
        <v>završen</v>
      </c>
      <c r="K222" s="46" t="s">
        <v>249</v>
      </c>
      <c r="L222" s="46" t="s">
        <v>249</v>
      </c>
      <c r="M222" s="49">
        <v>0.85</v>
      </c>
      <c r="N222" s="49">
        <v>0.15</v>
      </c>
      <c r="O222" s="50">
        <f>Ugovori_OPULJP[[#This Row],[Bespovratna sredstva - Ukupno (EU+Nac) HRK
= Ukupna ugovorena vrijednost bespovratnih sredstava]]*Ugovori_OPULJP[[#This Row],[EU STOPA SUFINANCIRANJA %
EU CO-FINANCING RATE %]]</f>
        <v>144746.94199999998</v>
      </c>
      <c r="P222" s="51">
        <f>Ugovori_OPULJP[[#This Row],[Bespovratna sredstva - EU dio - HRK]]/7.5345</f>
        <v>19211.220651668984</v>
      </c>
      <c r="Q222" s="50">
        <f>Ugovori_OPULJP[[#This Row],[Bespovratna sredstva - Ukupno (EU+Nac) HRK
= Ukupna ugovorena vrijednost bespovratnih sredstava]]*Ugovori_OPULJP[[#This Row],[STOPA NACIONALNOG SUFINANCIRANJA %]]</f>
        <v>25543.577999999998</v>
      </c>
      <c r="R222" s="51">
        <f>Ugovori_OPULJP[[#This Row],[Bespovratna sredstva - Nacionalni dio - HRK]]/7.5345</f>
        <v>3390.2154091180564</v>
      </c>
      <c r="S222" s="50">
        <v>170290.52</v>
      </c>
      <c r="T222" s="51">
        <f>Ugovori_OPULJP[[#This Row],[Bespovratna sredstva - Ukupno (EU+Nac) HRK
= Ukupna ugovorena vrijednost bespovratnih sredstava]]/7.5345</f>
        <v>22601.436060787044</v>
      </c>
      <c r="U222" s="50">
        <v>0</v>
      </c>
      <c r="V222" s="51">
        <f>Ugovori_OPULJP[[#This Row],[Javni doprinos korisnika - HRK]]/7.5345</f>
        <v>0</v>
      </c>
      <c r="W222" s="50">
        <v>0</v>
      </c>
      <c r="X222" s="51">
        <f>Ugovori_OPULJP[[#This Row],[Privatni doprinos korisnika - HRK]]/7.5345</f>
        <v>0</v>
      </c>
      <c r="Y222" s="52">
        <v>170290.52</v>
      </c>
      <c r="Z222" s="53">
        <f>Ugovori_OPULJP[[#This Row],[UKUPNI PRIHVATLJIVI IZDACI
TOTAL ELIGIBLE EXPENDITURE
= Bespovratna sredstva ukupno + doprinos korisnika
= Ukupni prihvatljivi troškovi
= Ukupna ugovorena vrijednost projekta HRK]]/7.5345</f>
        <v>22601.436060787044</v>
      </c>
      <c r="AA222" s="44" t="s">
        <v>752</v>
      </c>
      <c r="AB222" s="44" t="s">
        <v>753</v>
      </c>
      <c r="AC222" s="43" t="s">
        <v>968</v>
      </c>
      <c r="AD222" s="43" t="s">
        <v>747</v>
      </c>
    </row>
    <row r="223" spans="1:30" ht="51" customHeight="1" x14ac:dyDescent="0.2">
      <c r="A223" s="41" t="s">
        <v>969</v>
      </c>
      <c r="B223" s="42" t="s">
        <v>743</v>
      </c>
      <c r="C223" s="43" t="s">
        <v>744</v>
      </c>
      <c r="D223" s="43" t="s">
        <v>872</v>
      </c>
      <c r="E223" s="44" t="s">
        <v>232</v>
      </c>
      <c r="F223" s="45" t="s">
        <v>970</v>
      </c>
      <c r="G223" s="45" t="s">
        <v>971</v>
      </c>
      <c r="H223" s="47">
        <v>43358</v>
      </c>
      <c r="I223" s="47">
        <v>43723</v>
      </c>
      <c r="J223" s="48" t="str">
        <f>IF(Ugovori_OPULJP[[#This Row],[DATUM ZAVRŠETKA OPERACIJE]]&gt;DATE(2024,3,31),"u provedbi","završen")</f>
        <v>završen</v>
      </c>
      <c r="K223" s="46" t="s">
        <v>972</v>
      </c>
      <c r="L223" s="46" t="s">
        <v>79</v>
      </c>
      <c r="M223" s="49">
        <v>0.85</v>
      </c>
      <c r="N223" s="49">
        <v>0.15</v>
      </c>
      <c r="O223" s="50">
        <f>Ugovori_OPULJP[[#This Row],[Bespovratna sredstva - Ukupno (EU+Nac) HRK
= Ukupna ugovorena vrijednost bespovratnih sredstava]]*Ugovori_OPULJP[[#This Row],[EU STOPA SUFINANCIRANJA %
EU CO-FINANCING RATE %]]</f>
        <v>440012.54700000002</v>
      </c>
      <c r="P223" s="51">
        <f>Ugovori_OPULJP[[#This Row],[Bespovratna sredstva - EU dio - HRK]]/7.5345</f>
        <v>58399.700975512642</v>
      </c>
      <c r="Q223" s="50">
        <f>Ugovori_OPULJP[[#This Row],[Bespovratna sredstva - Ukupno (EU+Nac) HRK
= Ukupna ugovorena vrijednost bespovratnih sredstava]]*Ugovori_OPULJP[[#This Row],[STOPA NACIONALNOG SUFINANCIRANJA %]]</f>
        <v>77649.273000000001</v>
      </c>
      <c r="R223" s="51">
        <f>Ugovori_OPULJP[[#This Row],[Bespovratna sredstva - Nacionalni dio - HRK]]/7.5345</f>
        <v>10305.829583913996</v>
      </c>
      <c r="S223" s="50">
        <v>517661.82</v>
      </c>
      <c r="T223" s="51">
        <f>Ugovori_OPULJP[[#This Row],[Bespovratna sredstva - Ukupno (EU+Nac) HRK
= Ukupna ugovorena vrijednost bespovratnih sredstava]]/7.5345</f>
        <v>68705.530559426639</v>
      </c>
      <c r="U223" s="50">
        <v>0</v>
      </c>
      <c r="V223" s="51">
        <f>Ugovori_OPULJP[[#This Row],[Javni doprinos korisnika - HRK]]/7.5345</f>
        <v>0</v>
      </c>
      <c r="W223" s="50">
        <v>0</v>
      </c>
      <c r="X223" s="51">
        <f>Ugovori_OPULJP[[#This Row],[Privatni doprinos korisnika - HRK]]/7.5345</f>
        <v>0</v>
      </c>
      <c r="Y223" s="52">
        <v>517661.82</v>
      </c>
      <c r="Z223" s="53">
        <f>Ugovori_OPULJP[[#This Row],[UKUPNI PRIHVATLJIVI IZDACI
TOTAL ELIGIBLE EXPENDITURE
= Bespovratna sredstva ukupno + doprinos korisnika
= Ukupni prihvatljivi troškovi
= Ukupna ugovorena vrijednost projekta HRK]]/7.5345</f>
        <v>68705.530559426639</v>
      </c>
      <c r="AA223" s="44" t="s">
        <v>752</v>
      </c>
      <c r="AB223" s="44" t="s">
        <v>753</v>
      </c>
      <c r="AC223" s="43" t="s">
        <v>973</v>
      </c>
      <c r="AD223" s="43" t="s">
        <v>747</v>
      </c>
    </row>
    <row r="224" spans="1:30" ht="51" customHeight="1" x14ac:dyDescent="0.2">
      <c r="A224" s="41" t="s">
        <v>974</v>
      </c>
      <c r="B224" s="42" t="s">
        <v>743</v>
      </c>
      <c r="C224" s="43" t="s">
        <v>744</v>
      </c>
      <c r="D224" s="43" t="s">
        <v>872</v>
      </c>
      <c r="E224" s="44" t="s">
        <v>232</v>
      </c>
      <c r="F224" s="45" t="s">
        <v>975</v>
      </c>
      <c r="G224" s="45" t="s">
        <v>976</v>
      </c>
      <c r="H224" s="47">
        <v>43304</v>
      </c>
      <c r="I224" s="47">
        <v>43608</v>
      </c>
      <c r="J224" s="48" t="str">
        <f>IF(Ugovori_OPULJP[[#This Row],[DATUM ZAVRŠETKA OPERACIJE]]&gt;DATE(2024,3,31),"u provedbi","završen")</f>
        <v>završen</v>
      </c>
      <c r="K224" s="46" t="s">
        <v>249</v>
      </c>
      <c r="L224" s="46" t="s">
        <v>249</v>
      </c>
      <c r="M224" s="49">
        <v>0.85</v>
      </c>
      <c r="N224" s="49">
        <v>0.15</v>
      </c>
      <c r="O224" s="50">
        <f>Ugovori_OPULJP[[#This Row],[Bespovratna sredstva - Ukupno (EU+Nac) HRK
= Ukupna ugovorena vrijednost bespovratnih sredstava]]*Ugovori_OPULJP[[#This Row],[EU STOPA SUFINANCIRANJA %
EU CO-FINANCING RATE %]]</f>
        <v>108338.3055</v>
      </c>
      <c r="P224" s="51">
        <f>Ugovori_OPULJP[[#This Row],[Bespovratna sredstva - EU dio - HRK]]/7.5345</f>
        <v>14378.964164841727</v>
      </c>
      <c r="Q224" s="50">
        <f>Ugovori_OPULJP[[#This Row],[Bespovratna sredstva - Ukupno (EU+Nac) HRK
= Ukupna ugovorena vrijednost bespovratnih sredstava]]*Ugovori_OPULJP[[#This Row],[STOPA NACIONALNOG SUFINANCIRANJA %]]</f>
        <v>19118.5245</v>
      </c>
      <c r="R224" s="51">
        <f>Ugovori_OPULJP[[#This Row],[Bespovratna sredstva - Nacionalni dio - HRK]]/7.5345</f>
        <v>2537.4642643838342</v>
      </c>
      <c r="S224" s="50">
        <v>127456.83</v>
      </c>
      <c r="T224" s="51">
        <f>Ugovori_OPULJP[[#This Row],[Bespovratna sredstva - Ukupno (EU+Nac) HRK
= Ukupna ugovorena vrijednost bespovratnih sredstava]]/7.5345</f>
        <v>16916.428429225562</v>
      </c>
      <c r="U224" s="50">
        <v>0</v>
      </c>
      <c r="V224" s="51">
        <f>Ugovori_OPULJP[[#This Row],[Javni doprinos korisnika - HRK]]/7.5345</f>
        <v>0</v>
      </c>
      <c r="W224" s="50">
        <v>0</v>
      </c>
      <c r="X224" s="51">
        <f>Ugovori_OPULJP[[#This Row],[Privatni doprinos korisnika - HRK]]/7.5345</f>
        <v>0</v>
      </c>
      <c r="Y224" s="52">
        <v>127456.83</v>
      </c>
      <c r="Z224" s="53">
        <f>Ugovori_OPULJP[[#This Row],[UKUPNI PRIHVATLJIVI IZDACI
TOTAL ELIGIBLE EXPENDITURE
= Bespovratna sredstva ukupno + doprinos korisnika
= Ukupni prihvatljivi troškovi
= Ukupna ugovorena vrijednost projekta HRK]]/7.5345</f>
        <v>16916.428429225562</v>
      </c>
      <c r="AA224" s="44" t="s">
        <v>752</v>
      </c>
      <c r="AB224" s="44" t="s">
        <v>753</v>
      </c>
      <c r="AC224" s="43" t="s">
        <v>977</v>
      </c>
      <c r="AD224" s="43" t="s">
        <v>747</v>
      </c>
    </row>
    <row r="225" spans="1:30" ht="51" customHeight="1" x14ac:dyDescent="0.2">
      <c r="A225" s="41" t="s">
        <v>978</v>
      </c>
      <c r="B225" s="42" t="s">
        <v>743</v>
      </c>
      <c r="C225" s="43" t="s">
        <v>744</v>
      </c>
      <c r="D225" s="43" t="s">
        <v>872</v>
      </c>
      <c r="E225" s="44" t="s">
        <v>232</v>
      </c>
      <c r="F225" s="45" t="s">
        <v>979</v>
      </c>
      <c r="G225" s="45" t="s">
        <v>980</v>
      </c>
      <c r="H225" s="47">
        <v>43304</v>
      </c>
      <c r="I225" s="47">
        <v>43669</v>
      </c>
      <c r="J225" s="48" t="str">
        <f>IF(Ugovori_OPULJP[[#This Row],[DATUM ZAVRŠETKA OPERACIJE]]&gt;DATE(2024,3,31),"u provedbi","završen")</f>
        <v>završen</v>
      </c>
      <c r="K225" s="46" t="s">
        <v>981</v>
      </c>
      <c r="L225" s="46" t="s">
        <v>37</v>
      </c>
      <c r="M225" s="49">
        <v>0.85</v>
      </c>
      <c r="N225" s="49">
        <v>0.15</v>
      </c>
      <c r="O225" s="50">
        <f>Ugovori_OPULJP[[#This Row],[Bespovratna sredstva - Ukupno (EU+Nac) HRK
= Ukupna ugovorena vrijednost bespovratnih sredstava]]*Ugovori_OPULJP[[#This Row],[EU STOPA SUFINANCIRANJA %
EU CO-FINANCING RATE %]]</f>
        <v>262406.86600000004</v>
      </c>
      <c r="P225" s="51">
        <f>Ugovori_OPULJP[[#This Row],[Bespovratna sredstva - EU dio - HRK]]/7.5345</f>
        <v>34827.376202800457</v>
      </c>
      <c r="Q225" s="50">
        <f>Ugovori_OPULJP[[#This Row],[Bespovratna sredstva - Ukupno (EU+Nac) HRK
= Ukupna ugovorena vrijednost bespovratnih sredstava]]*Ugovori_OPULJP[[#This Row],[STOPA NACIONALNOG SUFINANCIRANJA %]]</f>
        <v>46307.094000000005</v>
      </c>
      <c r="R225" s="51">
        <f>Ugovori_OPULJP[[#This Row],[Bespovratna sredstva - Nacionalni dio - HRK]]/7.5345</f>
        <v>6146.0075652000796</v>
      </c>
      <c r="S225" s="50">
        <v>308713.96000000002</v>
      </c>
      <c r="T225" s="51">
        <f>Ugovori_OPULJP[[#This Row],[Bespovratna sredstva - Ukupno (EU+Nac) HRK
= Ukupna ugovorena vrijednost bespovratnih sredstava]]/7.5345</f>
        <v>40973.383768000531</v>
      </c>
      <c r="U225" s="50">
        <v>0</v>
      </c>
      <c r="V225" s="51">
        <f>Ugovori_OPULJP[[#This Row],[Javni doprinos korisnika - HRK]]/7.5345</f>
        <v>0</v>
      </c>
      <c r="W225" s="50">
        <v>0</v>
      </c>
      <c r="X225" s="51">
        <f>Ugovori_OPULJP[[#This Row],[Privatni doprinos korisnika - HRK]]/7.5345</f>
        <v>0</v>
      </c>
      <c r="Y225" s="52">
        <v>308713.96000000002</v>
      </c>
      <c r="Z225" s="53">
        <f>Ugovori_OPULJP[[#This Row],[UKUPNI PRIHVATLJIVI IZDACI
TOTAL ELIGIBLE EXPENDITURE
= Bespovratna sredstva ukupno + doprinos korisnika
= Ukupni prihvatljivi troškovi
= Ukupna ugovorena vrijednost projekta HRK]]/7.5345</f>
        <v>40973.383768000531</v>
      </c>
      <c r="AA225" s="44" t="s">
        <v>752</v>
      </c>
      <c r="AB225" s="44" t="s">
        <v>753</v>
      </c>
      <c r="AC225" s="43" t="s">
        <v>982</v>
      </c>
      <c r="AD225" s="43" t="s">
        <v>747</v>
      </c>
    </row>
    <row r="226" spans="1:30" ht="51" customHeight="1" x14ac:dyDescent="0.2">
      <c r="A226" s="41" t="s">
        <v>983</v>
      </c>
      <c r="B226" s="42" t="s">
        <v>743</v>
      </c>
      <c r="C226" s="43" t="s">
        <v>744</v>
      </c>
      <c r="D226" s="43" t="s">
        <v>872</v>
      </c>
      <c r="E226" s="44" t="s">
        <v>232</v>
      </c>
      <c r="F226" s="45" t="s">
        <v>984</v>
      </c>
      <c r="G226" s="45" t="s">
        <v>985</v>
      </c>
      <c r="H226" s="47">
        <v>43344</v>
      </c>
      <c r="I226" s="47">
        <v>43586</v>
      </c>
      <c r="J226" s="48" t="str">
        <f>IF(Ugovori_OPULJP[[#This Row],[DATUM ZAVRŠETKA OPERACIJE]]&gt;DATE(2024,3,31),"u provedbi","završen")</f>
        <v>završen</v>
      </c>
      <c r="K226" s="46" t="s">
        <v>37</v>
      </c>
      <c r="L226" s="46" t="s">
        <v>37</v>
      </c>
      <c r="M226" s="49">
        <v>0.85</v>
      </c>
      <c r="N226" s="49">
        <v>0.15</v>
      </c>
      <c r="O226" s="50">
        <f>Ugovori_OPULJP[[#This Row],[Bespovratna sredstva - Ukupno (EU+Nac) HRK
= Ukupna ugovorena vrijednost bespovratnih sredstava]]*Ugovori_OPULJP[[#This Row],[EU STOPA SUFINANCIRANJA %
EU CO-FINANCING RATE %]]</f>
        <v>326519.64600000001</v>
      </c>
      <c r="P226" s="51">
        <f>Ugovori_OPULJP[[#This Row],[Bespovratna sredstva - EU dio - HRK]]/7.5345</f>
        <v>43336.604419669522</v>
      </c>
      <c r="Q226" s="50">
        <f>Ugovori_OPULJP[[#This Row],[Bespovratna sredstva - Ukupno (EU+Nac) HRK
= Ukupna ugovorena vrijednost bespovratnih sredstava]]*Ugovori_OPULJP[[#This Row],[STOPA NACIONALNOG SUFINANCIRANJA %]]</f>
        <v>57621.114000000001</v>
      </c>
      <c r="R226" s="51">
        <f>Ugovori_OPULJP[[#This Row],[Bespovratna sredstva - Nacionalni dio - HRK]]/7.5345</f>
        <v>7647.6360740593273</v>
      </c>
      <c r="S226" s="50">
        <v>384140.76</v>
      </c>
      <c r="T226" s="51">
        <f>Ugovori_OPULJP[[#This Row],[Bespovratna sredstva - Ukupno (EU+Nac) HRK
= Ukupna ugovorena vrijednost bespovratnih sredstava]]/7.5345</f>
        <v>50984.240493728845</v>
      </c>
      <c r="U226" s="50">
        <v>0</v>
      </c>
      <c r="V226" s="51">
        <f>Ugovori_OPULJP[[#This Row],[Javni doprinos korisnika - HRK]]/7.5345</f>
        <v>0</v>
      </c>
      <c r="W226" s="50">
        <v>0</v>
      </c>
      <c r="X226" s="51">
        <f>Ugovori_OPULJP[[#This Row],[Privatni doprinos korisnika - HRK]]/7.5345</f>
        <v>0</v>
      </c>
      <c r="Y226" s="52">
        <v>384140.76</v>
      </c>
      <c r="Z226" s="53">
        <f>Ugovori_OPULJP[[#This Row],[UKUPNI PRIHVATLJIVI IZDACI
TOTAL ELIGIBLE EXPENDITURE
= Bespovratna sredstva ukupno + doprinos korisnika
= Ukupni prihvatljivi troškovi
= Ukupna ugovorena vrijednost projekta HRK]]/7.5345</f>
        <v>50984.240493728845</v>
      </c>
      <c r="AA226" s="44" t="s">
        <v>752</v>
      </c>
      <c r="AB226" s="44" t="s">
        <v>753</v>
      </c>
      <c r="AC226" s="43" t="s">
        <v>986</v>
      </c>
      <c r="AD226" s="43" t="s">
        <v>747</v>
      </c>
    </row>
    <row r="227" spans="1:30" ht="51" customHeight="1" x14ac:dyDescent="0.2">
      <c r="A227" s="41" t="s">
        <v>987</v>
      </c>
      <c r="B227" s="42" t="s">
        <v>743</v>
      </c>
      <c r="C227" s="43" t="s">
        <v>744</v>
      </c>
      <c r="D227" s="43" t="s">
        <v>872</v>
      </c>
      <c r="E227" s="44" t="s">
        <v>232</v>
      </c>
      <c r="F227" s="45" t="s">
        <v>988</v>
      </c>
      <c r="G227" s="45" t="s">
        <v>989</v>
      </c>
      <c r="H227" s="47">
        <v>43304</v>
      </c>
      <c r="I227" s="47">
        <v>43669</v>
      </c>
      <c r="J227" s="48" t="str">
        <f>IF(Ugovori_OPULJP[[#This Row],[DATUM ZAVRŠETKA OPERACIJE]]&gt;DATE(2024,3,31),"u provedbi","završen")</f>
        <v>završen</v>
      </c>
      <c r="K227" s="46" t="s">
        <v>338</v>
      </c>
      <c r="L227" s="46" t="s">
        <v>338</v>
      </c>
      <c r="M227" s="49">
        <v>0.85</v>
      </c>
      <c r="N227" s="49">
        <v>0.15</v>
      </c>
      <c r="O227" s="50">
        <f>Ugovori_OPULJP[[#This Row],[Bespovratna sredstva - Ukupno (EU+Nac) HRK
= Ukupna ugovorena vrijednost bespovratnih sredstava]]*Ugovori_OPULJP[[#This Row],[EU STOPA SUFINANCIRANJA %
EU CO-FINANCING RATE %]]</f>
        <v>182731.72500000001</v>
      </c>
      <c r="P227" s="51">
        <f>Ugovori_OPULJP[[#This Row],[Bespovratna sredstva - EU dio - HRK]]/7.5345</f>
        <v>24252.667728449134</v>
      </c>
      <c r="Q227" s="50">
        <f>Ugovori_OPULJP[[#This Row],[Bespovratna sredstva - Ukupno (EU+Nac) HRK
= Ukupna ugovorena vrijednost bespovratnih sredstava]]*Ugovori_OPULJP[[#This Row],[STOPA NACIONALNOG SUFINANCIRANJA %]]</f>
        <v>32246.774999999998</v>
      </c>
      <c r="R227" s="51">
        <f>Ugovori_OPULJP[[#This Row],[Bespovratna sredstva - Nacionalni dio - HRK]]/7.5345</f>
        <v>4279.8825403145529</v>
      </c>
      <c r="S227" s="50">
        <v>214978.5</v>
      </c>
      <c r="T227" s="51">
        <f>Ugovori_OPULJP[[#This Row],[Bespovratna sredstva - Ukupno (EU+Nac) HRK
= Ukupna ugovorena vrijednost bespovratnih sredstava]]/7.5345</f>
        <v>28532.550268763687</v>
      </c>
      <c r="U227" s="50">
        <v>0</v>
      </c>
      <c r="V227" s="51">
        <f>Ugovori_OPULJP[[#This Row],[Javni doprinos korisnika - HRK]]/7.5345</f>
        <v>0</v>
      </c>
      <c r="W227" s="50">
        <v>0</v>
      </c>
      <c r="X227" s="51">
        <f>Ugovori_OPULJP[[#This Row],[Privatni doprinos korisnika - HRK]]/7.5345</f>
        <v>0</v>
      </c>
      <c r="Y227" s="52">
        <v>214978.5</v>
      </c>
      <c r="Z227" s="53">
        <f>Ugovori_OPULJP[[#This Row],[UKUPNI PRIHVATLJIVI IZDACI
TOTAL ELIGIBLE EXPENDITURE
= Bespovratna sredstva ukupno + doprinos korisnika
= Ukupni prihvatljivi troškovi
= Ukupna ugovorena vrijednost projekta HRK]]/7.5345</f>
        <v>28532.550268763687</v>
      </c>
      <c r="AA227" s="44" t="s">
        <v>752</v>
      </c>
      <c r="AB227" s="44" t="s">
        <v>753</v>
      </c>
      <c r="AC227" s="43" t="s">
        <v>990</v>
      </c>
      <c r="AD227" s="43" t="s">
        <v>747</v>
      </c>
    </row>
    <row r="228" spans="1:30" ht="51" customHeight="1" x14ac:dyDescent="0.2">
      <c r="A228" s="41" t="s">
        <v>991</v>
      </c>
      <c r="B228" s="42" t="s">
        <v>743</v>
      </c>
      <c r="C228" s="43" t="s">
        <v>744</v>
      </c>
      <c r="D228" s="43" t="s">
        <v>872</v>
      </c>
      <c r="E228" s="44" t="s">
        <v>232</v>
      </c>
      <c r="F228" s="45" t="s">
        <v>992</v>
      </c>
      <c r="G228" s="45" t="s">
        <v>993</v>
      </c>
      <c r="H228" s="47">
        <v>43304</v>
      </c>
      <c r="I228" s="47">
        <v>43669</v>
      </c>
      <c r="J228" s="48" t="str">
        <f>IF(Ugovori_OPULJP[[#This Row],[DATUM ZAVRŠETKA OPERACIJE]]&gt;DATE(2024,3,31),"u provedbi","završen")</f>
        <v>završen</v>
      </c>
      <c r="K228" s="46" t="s">
        <v>79</v>
      </c>
      <c r="L228" s="46" t="s">
        <v>79</v>
      </c>
      <c r="M228" s="49">
        <v>0.85</v>
      </c>
      <c r="N228" s="49">
        <v>0.15</v>
      </c>
      <c r="O228" s="50">
        <f>Ugovori_OPULJP[[#This Row],[Bespovratna sredstva - Ukupno (EU+Nac) HRK
= Ukupna ugovorena vrijednost bespovratnih sredstava]]*Ugovori_OPULJP[[#This Row],[EU STOPA SUFINANCIRANJA %
EU CO-FINANCING RATE %]]</f>
        <v>343757.85</v>
      </c>
      <c r="P228" s="51">
        <f>Ugovori_OPULJP[[#This Row],[Bespovratna sredstva - EU dio - HRK]]/7.5345</f>
        <v>45624.507266573753</v>
      </c>
      <c r="Q228" s="50">
        <f>Ugovori_OPULJP[[#This Row],[Bespovratna sredstva - Ukupno (EU+Nac) HRK
= Ukupna ugovorena vrijednost bespovratnih sredstava]]*Ugovori_OPULJP[[#This Row],[STOPA NACIONALNOG SUFINANCIRANJA %]]</f>
        <v>60663.149999999994</v>
      </c>
      <c r="R228" s="51">
        <f>Ugovori_OPULJP[[#This Row],[Bespovratna sredstva - Nacionalni dio - HRK]]/7.5345</f>
        <v>8051.3836352777216</v>
      </c>
      <c r="S228" s="50">
        <v>404421</v>
      </c>
      <c r="T228" s="51">
        <f>Ugovori_OPULJP[[#This Row],[Bespovratna sredstva - Ukupno (EU+Nac) HRK
= Ukupna ugovorena vrijednost bespovratnih sredstava]]/7.5345</f>
        <v>53675.890901851482</v>
      </c>
      <c r="U228" s="50">
        <v>0</v>
      </c>
      <c r="V228" s="51">
        <f>Ugovori_OPULJP[[#This Row],[Javni doprinos korisnika - HRK]]/7.5345</f>
        <v>0</v>
      </c>
      <c r="W228" s="50">
        <v>0</v>
      </c>
      <c r="X228" s="51">
        <f>Ugovori_OPULJP[[#This Row],[Privatni doprinos korisnika - HRK]]/7.5345</f>
        <v>0</v>
      </c>
      <c r="Y228" s="52">
        <v>404421</v>
      </c>
      <c r="Z228" s="53">
        <f>Ugovori_OPULJP[[#This Row],[UKUPNI PRIHVATLJIVI IZDACI
TOTAL ELIGIBLE EXPENDITURE
= Bespovratna sredstva ukupno + doprinos korisnika
= Ukupni prihvatljivi troškovi
= Ukupna ugovorena vrijednost projekta HRK]]/7.5345</f>
        <v>53675.890901851482</v>
      </c>
      <c r="AA228" s="44" t="s">
        <v>752</v>
      </c>
      <c r="AB228" s="44" t="s">
        <v>753</v>
      </c>
      <c r="AC228" s="43" t="s">
        <v>994</v>
      </c>
      <c r="AD228" s="43" t="s">
        <v>747</v>
      </c>
    </row>
    <row r="229" spans="1:30" ht="51" customHeight="1" x14ac:dyDescent="0.2">
      <c r="A229" s="41" t="s">
        <v>995</v>
      </c>
      <c r="B229" s="42" t="s">
        <v>743</v>
      </c>
      <c r="C229" s="43" t="s">
        <v>744</v>
      </c>
      <c r="D229" s="43" t="s">
        <v>872</v>
      </c>
      <c r="E229" s="44" t="s">
        <v>232</v>
      </c>
      <c r="F229" s="45" t="s">
        <v>996</v>
      </c>
      <c r="G229" s="45" t="s">
        <v>308</v>
      </c>
      <c r="H229" s="47">
        <v>43304</v>
      </c>
      <c r="I229" s="47">
        <v>43731</v>
      </c>
      <c r="J229" s="48" t="str">
        <f>IF(Ugovori_OPULJP[[#This Row],[DATUM ZAVRŠETKA OPERACIJE]]&gt;DATE(2024,3,31),"u provedbi","završen")</f>
        <v>završen</v>
      </c>
      <c r="K229" s="46" t="s">
        <v>997</v>
      </c>
      <c r="L229" s="46" t="s">
        <v>37</v>
      </c>
      <c r="M229" s="49">
        <v>0.85</v>
      </c>
      <c r="N229" s="49">
        <v>0.15</v>
      </c>
      <c r="O229" s="50">
        <f>Ugovori_OPULJP[[#This Row],[Bespovratna sredstva - Ukupno (EU+Nac) HRK
= Ukupna ugovorena vrijednost bespovratnih sredstava]]*Ugovori_OPULJP[[#This Row],[EU STOPA SUFINANCIRANJA %
EU CO-FINANCING RATE %]]</f>
        <v>538347.11750000005</v>
      </c>
      <c r="P229" s="51">
        <f>Ugovori_OPULJP[[#This Row],[Bespovratna sredstva - EU dio - HRK]]/7.5345</f>
        <v>71450.941336518677</v>
      </c>
      <c r="Q229" s="50">
        <f>Ugovori_OPULJP[[#This Row],[Bespovratna sredstva - Ukupno (EU+Nac) HRK
= Ukupna ugovorena vrijednost bespovratnih sredstava]]*Ugovori_OPULJP[[#This Row],[STOPA NACIONALNOG SUFINANCIRANJA %]]</f>
        <v>95002.43250000001</v>
      </c>
      <c r="R229" s="51">
        <f>Ugovori_OPULJP[[#This Row],[Bespovratna sredstva - Nacionalni dio - HRK]]/7.5345</f>
        <v>12608.989647620945</v>
      </c>
      <c r="S229" s="50">
        <v>633349.55000000005</v>
      </c>
      <c r="T229" s="51">
        <f>Ugovori_OPULJP[[#This Row],[Bespovratna sredstva - Ukupno (EU+Nac) HRK
= Ukupna ugovorena vrijednost bespovratnih sredstava]]/7.5345</f>
        <v>84059.930984139632</v>
      </c>
      <c r="U229" s="50">
        <v>0</v>
      </c>
      <c r="V229" s="51">
        <f>Ugovori_OPULJP[[#This Row],[Javni doprinos korisnika - HRK]]/7.5345</f>
        <v>0</v>
      </c>
      <c r="W229" s="50">
        <v>0</v>
      </c>
      <c r="X229" s="51">
        <f>Ugovori_OPULJP[[#This Row],[Privatni doprinos korisnika - HRK]]/7.5345</f>
        <v>0</v>
      </c>
      <c r="Y229" s="52">
        <v>633349.55000000005</v>
      </c>
      <c r="Z229" s="53">
        <f>Ugovori_OPULJP[[#This Row],[UKUPNI PRIHVATLJIVI IZDACI
TOTAL ELIGIBLE EXPENDITURE
= Bespovratna sredstva ukupno + doprinos korisnika
= Ukupni prihvatljivi troškovi
= Ukupna ugovorena vrijednost projekta HRK]]/7.5345</f>
        <v>84059.930984139632</v>
      </c>
      <c r="AA229" s="44" t="s">
        <v>752</v>
      </c>
      <c r="AB229" s="44" t="s">
        <v>753</v>
      </c>
      <c r="AC229" s="43" t="s">
        <v>998</v>
      </c>
      <c r="AD229" s="43" t="s">
        <v>747</v>
      </c>
    </row>
    <row r="230" spans="1:30" ht="51" customHeight="1" x14ac:dyDescent="0.2">
      <c r="A230" s="41" t="s">
        <v>999</v>
      </c>
      <c r="B230" s="42" t="s">
        <v>743</v>
      </c>
      <c r="C230" s="43" t="s">
        <v>744</v>
      </c>
      <c r="D230" s="43" t="s">
        <v>872</v>
      </c>
      <c r="E230" s="44" t="s">
        <v>232</v>
      </c>
      <c r="F230" s="45" t="s">
        <v>1000</v>
      </c>
      <c r="G230" s="45" t="s">
        <v>1001</v>
      </c>
      <c r="H230" s="47">
        <v>43304</v>
      </c>
      <c r="I230" s="47">
        <v>43669</v>
      </c>
      <c r="J230" s="48" t="str">
        <f>IF(Ugovori_OPULJP[[#This Row],[DATUM ZAVRŠETKA OPERACIJE]]&gt;DATE(2024,3,31),"u provedbi","završen")</f>
        <v>završen</v>
      </c>
      <c r="K230" s="46" t="s">
        <v>186</v>
      </c>
      <c r="L230" s="46" t="s">
        <v>186</v>
      </c>
      <c r="M230" s="49">
        <v>0.85</v>
      </c>
      <c r="N230" s="49">
        <v>0.15</v>
      </c>
      <c r="O230" s="50">
        <f>Ugovori_OPULJP[[#This Row],[Bespovratna sredstva - Ukupno (EU+Nac) HRK
= Ukupna ugovorena vrijednost bespovratnih sredstava]]*Ugovori_OPULJP[[#This Row],[EU STOPA SUFINANCIRANJA %
EU CO-FINANCING RATE %]]</f>
        <v>207630.71549999999</v>
      </c>
      <c r="P230" s="51">
        <f>Ugovori_OPULJP[[#This Row],[Bespovratna sredstva - EU dio - HRK]]/7.5345</f>
        <v>27557.331674298224</v>
      </c>
      <c r="Q230" s="50">
        <f>Ugovori_OPULJP[[#This Row],[Bespovratna sredstva - Ukupno (EU+Nac) HRK
= Ukupna ugovorena vrijednost bespovratnih sredstava]]*Ugovori_OPULJP[[#This Row],[STOPA NACIONALNOG SUFINANCIRANJA %]]</f>
        <v>36640.714499999995</v>
      </c>
      <c r="R230" s="51">
        <f>Ugovori_OPULJP[[#This Row],[Bespovratna sredstva - Nacionalni dio - HRK]]/7.5345</f>
        <v>4863.0585307585097</v>
      </c>
      <c r="S230" s="50">
        <v>244271.43</v>
      </c>
      <c r="T230" s="51">
        <f>Ugovori_OPULJP[[#This Row],[Bespovratna sredstva - Ukupno (EU+Nac) HRK
= Ukupna ugovorena vrijednost bespovratnih sredstava]]/7.5345</f>
        <v>32420.390205056738</v>
      </c>
      <c r="U230" s="50">
        <v>0</v>
      </c>
      <c r="V230" s="51">
        <f>Ugovori_OPULJP[[#This Row],[Javni doprinos korisnika - HRK]]/7.5345</f>
        <v>0</v>
      </c>
      <c r="W230" s="50">
        <v>0</v>
      </c>
      <c r="X230" s="51">
        <f>Ugovori_OPULJP[[#This Row],[Privatni doprinos korisnika - HRK]]/7.5345</f>
        <v>0</v>
      </c>
      <c r="Y230" s="52">
        <v>244271.43</v>
      </c>
      <c r="Z230" s="53">
        <f>Ugovori_OPULJP[[#This Row],[UKUPNI PRIHVATLJIVI IZDACI
TOTAL ELIGIBLE EXPENDITURE
= Bespovratna sredstva ukupno + doprinos korisnika
= Ukupni prihvatljivi troškovi
= Ukupna ugovorena vrijednost projekta HRK]]/7.5345</f>
        <v>32420.390205056738</v>
      </c>
      <c r="AA230" s="44" t="s">
        <v>752</v>
      </c>
      <c r="AB230" s="44" t="s">
        <v>753</v>
      </c>
      <c r="AC230" s="43" t="s">
        <v>1002</v>
      </c>
      <c r="AD230" s="43" t="s">
        <v>747</v>
      </c>
    </row>
    <row r="231" spans="1:30" ht="51" customHeight="1" x14ac:dyDescent="0.2">
      <c r="A231" s="41" t="s">
        <v>1003</v>
      </c>
      <c r="B231" s="42" t="s">
        <v>743</v>
      </c>
      <c r="C231" s="43" t="s">
        <v>744</v>
      </c>
      <c r="D231" s="43" t="s">
        <v>872</v>
      </c>
      <c r="E231" s="44" t="s">
        <v>232</v>
      </c>
      <c r="F231" s="45" t="s">
        <v>1004</v>
      </c>
      <c r="G231" s="45" t="s">
        <v>1005</v>
      </c>
      <c r="H231" s="47">
        <v>43313</v>
      </c>
      <c r="I231" s="47">
        <v>43800</v>
      </c>
      <c r="J231" s="48" t="str">
        <f>IF(Ugovori_OPULJP[[#This Row],[DATUM ZAVRŠETKA OPERACIJE]]&gt;DATE(2024,3,31),"u provedbi","završen")</f>
        <v>završen</v>
      </c>
      <c r="K231" s="46" t="s">
        <v>79</v>
      </c>
      <c r="L231" s="46" t="s">
        <v>37</v>
      </c>
      <c r="M231" s="49">
        <v>0.85</v>
      </c>
      <c r="N231" s="49">
        <v>0.15</v>
      </c>
      <c r="O231" s="50">
        <f>Ugovori_OPULJP[[#This Row],[Bespovratna sredstva - Ukupno (EU+Nac) HRK
= Ukupna ugovorena vrijednost bespovratnih sredstava]]*Ugovori_OPULJP[[#This Row],[EU STOPA SUFINANCIRANJA %
EU CO-FINANCING RATE %]]</f>
        <v>505604.11449999997</v>
      </c>
      <c r="P231" s="51">
        <f>Ugovori_OPULJP[[#This Row],[Bespovratna sredstva - EU dio - HRK]]/7.5345</f>
        <v>67105.198022430151</v>
      </c>
      <c r="Q231" s="50">
        <f>Ugovori_OPULJP[[#This Row],[Bespovratna sredstva - Ukupno (EU+Nac) HRK
= Ukupna ugovorena vrijednost bespovratnih sredstava]]*Ugovori_OPULJP[[#This Row],[STOPA NACIONALNOG SUFINANCIRANJA %]]</f>
        <v>89224.255499999999</v>
      </c>
      <c r="R231" s="51">
        <f>Ugovori_OPULJP[[#This Row],[Bespovratna sredstva - Nacionalni dio - HRK]]/7.5345</f>
        <v>11842.093768664145</v>
      </c>
      <c r="S231" s="50">
        <v>594828.37</v>
      </c>
      <c r="T231" s="51">
        <f>Ugovori_OPULJP[[#This Row],[Bespovratna sredstva - Ukupno (EU+Nac) HRK
= Ukupna ugovorena vrijednost bespovratnih sredstava]]/7.5345</f>
        <v>78947.291791094292</v>
      </c>
      <c r="U231" s="50">
        <v>0</v>
      </c>
      <c r="V231" s="51">
        <f>Ugovori_OPULJP[[#This Row],[Javni doprinos korisnika - HRK]]/7.5345</f>
        <v>0</v>
      </c>
      <c r="W231" s="50">
        <v>0</v>
      </c>
      <c r="X231" s="51">
        <f>Ugovori_OPULJP[[#This Row],[Privatni doprinos korisnika - HRK]]/7.5345</f>
        <v>0</v>
      </c>
      <c r="Y231" s="52">
        <v>594828.37</v>
      </c>
      <c r="Z231" s="53">
        <f>Ugovori_OPULJP[[#This Row],[UKUPNI PRIHVATLJIVI IZDACI
TOTAL ELIGIBLE EXPENDITURE
= Bespovratna sredstva ukupno + doprinos korisnika
= Ukupni prihvatljivi troškovi
= Ukupna ugovorena vrijednost projekta HRK]]/7.5345</f>
        <v>78947.291791094292</v>
      </c>
      <c r="AA231" s="44" t="s">
        <v>752</v>
      </c>
      <c r="AB231" s="44" t="s">
        <v>753</v>
      </c>
      <c r="AC231" s="43" t="s">
        <v>1006</v>
      </c>
      <c r="AD231" s="43" t="s">
        <v>747</v>
      </c>
    </row>
    <row r="232" spans="1:30" ht="51" customHeight="1" x14ac:dyDescent="0.2">
      <c r="A232" s="41" t="s">
        <v>1007</v>
      </c>
      <c r="B232" s="42" t="s">
        <v>743</v>
      </c>
      <c r="C232" s="43" t="s">
        <v>744</v>
      </c>
      <c r="D232" s="43" t="s">
        <v>872</v>
      </c>
      <c r="E232" s="44" t="s">
        <v>232</v>
      </c>
      <c r="F232" s="45" t="s">
        <v>1008</v>
      </c>
      <c r="G232" s="45" t="s">
        <v>1009</v>
      </c>
      <c r="H232" s="47">
        <v>43304</v>
      </c>
      <c r="I232" s="47">
        <v>43488</v>
      </c>
      <c r="J232" s="48" t="str">
        <f>IF(Ugovori_OPULJP[[#This Row],[DATUM ZAVRŠETKA OPERACIJE]]&gt;DATE(2024,3,31),"u provedbi","završen")</f>
        <v>završen</v>
      </c>
      <c r="K232" s="46" t="s">
        <v>37</v>
      </c>
      <c r="L232" s="46" t="s">
        <v>37</v>
      </c>
      <c r="M232" s="49">
        <v>0.85</v>
      </c>
      <c r="N232" s="49">
        <v>0.15</v>
      </c>
      <c r="O232" s="50">
        <f>Ugovori_OPULJP[[#This Row],[Bespovratna sredstva - Ukupno (EU+Nac) HRK
= Ukupna ugovorena vrijednost bespovratnih sredstava]]*Ugovori_OPULJP[[#This Row],[EU STOPA SUFINANCIRANJA %
EU CO-FINANCING RATE %]]</f>
        <v>164990.69500000001</v>
      </c>
      <c r="P232" s="51">
        <f>Ugovori_OPULJP[[#This Row],[Bespovratna sredstva - EU dio - HRK]]/7.5345</f>
        <v>21898.028402681</v>
      </c>
      <c r="Q232" s="50">
        <f>Ugovori_OPULJP[[#This Row],[Bespovratna sredstva - Ukupno (EU+Nac) HRK
= Ukupna ugovorena vrijednost bespovratnih sredstava]]*Ugovori_OPULJP[[#This Row],[STOPA NACIONALNOG SUFINANCIRANJA %]]</f>
        <v>29116.005000000001</v>
      </c>
      <c r="R232" s="51">
        <f>Ugovori_OPULJP[[#This Row],[Bespovratna sredstva - Nacionalni dio - HRK]]/7.5345</f>
        <v>3864.3579534142941</v>
      </c>
      <c r="S232" s="50">
        <v>194106.7</v>
      </c>
      <c r="T232" s="51">
        <f>Ugovori_OPULJP[[#This Row],[Bespovratna sredstva - Ukupno (EU+Nac) HRK
= Ukupna ugovorena vrijednost bespovratnih sredstava]]/7.5345</f>
        <v>25762.386356095296</v>
      </c>
      <c r="U232" s="50">
        <v>0</v>
      </c>
      <c r="V232" s="51">
        <f>Ugovori_OPULJP[[#This Row],[Javni doprinos korisnika - HRK]]/7.5345</f>
        <v>0</v>
      </c>
      <c r="W232" s="50">
        <v>0</v>
      </c>
      <c r="X232" s="51">
        <f>Ugovori_OPULJP[[#This Row],[Privatni doprinos korisnika - HRK]]/7.5345</f>
        <v>0</v>
      </c>
      <c r="Y232" s="52">
        <v>194106.7</v>
      </c>
      <c r="Z232" s="53">
        <f>Ugovori_OPULJP[[#This Row],[UKUPNI PRIHVATLJIVI IZDACI
TOTAL ELIGIBLE EXPENDITURE
= Bespovratna sredstva ukupno + doprinos korisnika
= Ukupni prihvatljivi troškovi
= Ukupna ugovorena vrijednost projekta HRK]]/7.5345</f>
        <v>25762.386356095296</v>
      </c>
      <c r="AA232" s="44" t="s">
        <v>752</v>
      </c>
      <c r="AB232" s="44" t="s">
        <v>753</v>
      </c>
      <c r="AC232" s="43" t="s">
        <v>1010</v>
      </c>
      <c r="AD232" s="43" t="s">
        <v>747</v>
      </c>
    </row>
    <row r="233" spans="1:30" ht="51" customHeight="1" x14ac:dyDescent="0.2">
      <c r="A233" s="41" t="s">
        <v>1011</v>
      </c>
      <c r="B233" s="42" t="s">
        <v>743</v>
      </c>
      <c r="C233" s="43" t="s">
        <v>744</v>
      </c>
      <c r="D233" s="43" t="s">
        <v>872</v>
      </c>
      <c r="E233" s="44" t="s">
        <v>232</v>
      </c>
      <c r="F233" s="45" t="s">
        <v>1012</v>
      </c>
      <c r="G233" s="45" t="s">
        <v>1013</v>
      </c>
      <c r="H233" s="47">
        <v>43304</v>
      </c>
      <c r="I233" s="47">
        <v>43731</v>
      </c>
      <c r="J233" s="48" t="str">
        <f>IF(Ugovori_OPULJP[[#This Row],[DATUM ZAVRŠETKA OPERACIJE]]&gt;DATE(2024,3,31),"u provedbi","završen")</f>
        <v>završen</v>
      </c>
      <c r="K233" s="46" t="s">
        <v>130</v>
      </c>
      <c r="L233" s="46" t="s">
        <v>130</v>
      </c>
      <c r="M233" s="49">
        <v>0.85</v>
      </c>
      <c r="N233" s="49">
        <v>0.15</v>
      </c>
      <c r="O233" s="50">
        <f>Ugovori_OPULJP[[#This Row],[Bespovratna sredstva - Ukupno (EU+Nac) HRK
= Ukupna ugovorena vrijednost bespovratnih sredstava]]*Ugovori_OPULJP[[#This Row],[EU STOPA SUFINANCIRANJA %
EU CO-FINANCING RATE %]]</f>
        <v>503658.71100000001</v>
      </c>
      <c r="P233" s="51">
        <f>Ugovori_OPULJP[[#This Row],[Bespovratna sredstva - EU dio - HRK]]/7.5345</f>
        <v>66846.998606410503</v>
      </c>
      <c r="Q233" s="50">
        <f>Ugovori_OPULJP[[#This Row],[Bespovratna sredstva - Ukupno (EU+Nac) HRK
= Ukupna ugovorena vrijednost bespovratnih sredstava]]*Ugovori_OPULJP[[#This Row],[STOPA NACIONALNOG SUFINANCIRANJA %]]</f>
        <v>88880.949000000008</v>
      </c>
      <c r="R233" s="51">
        <f>Ugovori_OPULJP[[#This Row],[Bespovratna sredstva - Nacionalni dio - HRK]]/7.5345</f>
        <v>11796.52916583715</v>
      </c>
      <c r="S233" s="50">
        <v>592539.66</v>
      </c>
      <c r="T233" s="51">
        <f>Ugovori_OPULJP[[#This Row],[Bespovratna sredstva - Ukupno (EU+Nac) HRK
= Ukupna ugovorena vrijednost bespovratnih sredstava]]/7.5345</f>
        <v>78643.52777224766</v>
      </c>
      <c r="U233" s="50">
        <v>0</v>
      </c>
      <c r="V233" s="51">
        <f>Ugovori_OPULJP[[#This Row],[Javni doprinos korisnika - HRK]]/7.5345</f>
        <v>0</v>
      </c>
      <c r="W233" s="50">
        <v>0</v>
      </c>
      <c r="X233" s="51">
        <f>Ugovori_OPULJP[[#This Row],[Privatni doprinos korisnika - HRK]]/7.5345</f>
        <v>0</v>
      </c>
      <c r="Y233" s="52">
        <v>592539.66</v>
      </c>
      <c r="Z233" s="53">
        <f>Ugovori_OPULJP[[#This Row],[UKUPNI PRIHVATLJIVI IZDACI
TOTAL ELIGIBLE EXPENDITURE
= Bespovratna sredstva ukupno + doprinos korisnika
= Ukupni prihvatljivi troškovi
= Ukupna ugovorena vrijednost projekta HRK]]/7.5345</f>
        <v>78643.52777224766</v>
      </c>
      <c r="AA233" s="44" t="s">
        <v>752</v>
      </c>
      <c r="AB233" s="44" t="s">
        <v>753</v>
      </c>
      <c r="AC233" s="43" t="s">
        <v>1014</v>
      </c>
      <c r="AD233" s="43" t="s">
        <v>747</v>
      </c>
    </row>
    <row r="234" spans="1:30" ht="51" customHeight="1" x14ac:dyDescent="0.2">
      <c r="A234" s="41" t="s">
        <v>1015</v>
      </c>
      <c r="B234" s="42" t="s">
        <v>743</v>
      </c>
      <c r="C234" s="43" t="s">
        <v>744</v>
      </c>
      <c r="D234" s="43" t="s">
        <v>872</v>
      </c>
      <c r="E234" s="44" t="s">
        <v>232</v>
      </c>
      <c r="F234" s="45" t="s">
        <v>1016</v>
      </c>
      <c r="G234" s="45" t="s">
        <v>1017</v>
      </c>
      <c r="H234" s="47">
        <v>43329</v>
      </c>
      <c r="I234" s="47">
        <v>43816</v>
      </c>
      <c r="J234" s="48" t="str">
        <f>IF(Ugovori_OPULJP[[#This Row],[DATUM ZAVRŠETKA OPERACIJE]]&gt;DATE(2024,3,31),"u provedbi","završen")</f>
        <v>završen</v>
      </c>
      <c r="K234" s="46" t="s">
        <v>37</v>
      </c>
      <c r="L234" s="46" t="s">
        <v>37</v>
      </c>
      <c r="M234" s="49">
        <v>0.85</v>
      </c>
      <c r="N234" s="49">
        <v>0.15</v>
      </c>
      <c r="O234" s="50">
        <f>Ugovori_OPULJP[[#This Row],[Bespovratna sredstva - Ukupno (EU+Nac) HRK
= Ukupna ugovorena vrijednost bespovratnih sredstava]]*Ugovori_OPULJP[[#This Row],[EU STOPA SUFINANCIRANJA %
EU CO-FINANCING RATE %]]</f>
        <v>818562.31649999996</v>
      </c>
      <c r="P234" s="51">
        <f>Ugovori_OPULJP[[#This Row],[Bespovratna sredstva - EU dio - HRK]]/7.5345</f>
        <v>108641.88950826199</v>
      </c>
      <c r="Q234" s="50">
        <f>Ugovori_OPULJP[[#This Row],[Bespovratna sredstva - Ukupno (EU+Nac) HRK
= Ukupna ugovorena vrijednost bespovratnih sredstava]]*Ugovori_OPULJP[[#This Row],[STOPA NACIONALNOG SUFINANCIRANJA %]]</f>
        <v>144452.1735</v>
      </c>
      <c r="R234" s="51">
        <f>Ugovori_OPULJP[[#This Row],[Bespovratna sredstva - Nacionalni dio - HRK]]/7.5345</f>
        <v>19172.098148516823</v>
      </c>
      <c r="S234" s="50">
        <v>963014.49</v>
      </c>
      <c r="T234" s="51">
        <f>Ugovori_OPULJP[[#This Row],[Bespovratna sredstva - Ukupno (EU+Nac) HRK
= Ukupna ugovorena vrijednost bespovratnih sredstava]]/7.5345</f>
        <v>127813.98765677882</v>
      </c>
      <c r="U234" s="50">
        <v>0</v>
      </c>
      <c r="V234" s="51">
        <f>Ugovori_OPULJP[[#This Row],[Javni doprinos korisnika - HRK]]/7.5345</f>
        <v>0</v>
      </c>
      <c r="W234" s="50">
        <v>0</v>
      </c>
      <c r="X234" s="51">
        <f>Ugovori_OPULJP[[#This Row],[Privatni doprinos korisnika - HRK]]/7.5345</f>
        <v>0</v>
      </c>
      <c r="Y234" s="52">
        <v>963014.49</v>
      </c>
      <c r="Z234" s="53">
        <f>Ugovori_OPULJP[[#This Row],[UKUPNI PRIHVATLJIVI IZDACI
TOTAL ELIGIBLE EXPENDITURE
= Bespovratna sredstva ukupno + doprinos korisnika
= Ukupni prihvatljivi troškovi
= Ukupna ugovorena vrijednost projekta HRK]]/7.5345</f>
        <v>127813.98765677882</v>
      </c>
      <c r="AA234" s="44" t="s">
        <v>752</v>
      </c>
      <c r="AB234" s="44" t="s">
        <v>753</v>
      </c>
      <c r="AC234" s="43" t="s">
        <v>1018</v>
      </c>
      <c r="AD234" s="43" t="s">
        <v>747</v>
      </c>
    </row>
    <row r="235" spans="1:30" ht="51" customHeight="1" x14ac:dyDescent="0.2">
      <c r="A235" s="41" t="s">
        <v>1019</v>
      </c>
      <c r="B235" s="42" t="s">
        <v>743</v>
      </c>
      <c r="C235" s="43" t="s">
        <v>744</v>
      </c>
      <c r="D235" s="43" t="s">
        <v>872</v>
      </c>
      <c r="E235" s="44" t="s">
        <v>232</v>
      </c>
      <c r="F235" s="45" t="s">
        <v>1020</v>
      </c>
      <c r="G235" s="45" t="s">
        <v>1021</v>
      </c>
      <c r="H235" s="47">
        <v>43304</v>
      </c>
      <c r="I235" s="47">
        <v>43792</v>
      </c>
      <c r="J235" s="48" t="str">
        <f>IF(Ugovori_OPULJP[[#This Row],[DATUM ZAVRŠETKA OPERACIJE]]&gt;DATE(2024,3,31),"u provedbi","završen")</f>
        <v>završen</v>
      </c>
      <c r="K235" s="46" t="s">
        <v>99</v>
      </c>
      <c r="L235" s="46" t="s">
        <v>99</v>
      </c>
      <c r="M235" s="49">
        <v>0.85</v>
      </c>
      <c r="N235" s="49">
        <v>0.15</v>
      </c>
      <c r="O235" s="50">
        <f>Ugovori_OPULJP[[#This Row],[Bespovratna sredstva - Ukupno (EU+Nac) HRK
= Ukupna ugovorena vrijednost bespovratnih sredstava]]*Ugovori_OPULJP[[#This Row],[EU STOPA SUFINANCIRANJA %
EU CO-FINANCING RATE %]]</f>
        <v>471898.46100000001</v>
      </c>
      <c r="P235" s="51">
        <f>Ugovori_OPULJP[[#This Row],[Bespovratna sredstva - EU dio - HRK]]/7.5345</f>
        <v>62631.689030459886</v>
      </c>
      <c r="Q235" s="50">
        <f>Ugovori_OPULJP[[#This Row],[Bespovratna sredstva - Ukupno (EU+Nac) HRK
= Ukupna ugovorena vrijednost bespovratnih sredstava]]*Ugovori_OPULJP[[#This Row],[STOPA NACIONALNOG SUFINANCIRANJA %]]</f>
        <v>83276.199000000008</v>
      </c>
      <c r="R235" s="51">
        <f>Ugovori_OPULJP[[#This Row],[Bespovratna sredstva - Nacionalni dio - HRK]]/7.5345</f>
        <v>11052.651005375274</v>
      </c>
      <c r="S235" s="50">
        <v>555174.66</v>
      </c>
      <c r="T235" s="51">
        <f>Ugovori_OPULJP[[#This Row],[Bespovratna sredstva - Ukupno (EU+Nac) HRK
= Ukupna ugovorena vrijednost bespovratnih sredstava]]/7.5345</f>
        <v>73684.340035835165</v>
      </c>
      <c r="U235" s="50">
        <v>0</v>
      </c>
      <c r="V235" s="51">
        <f>Ugovori_OPULJP[[#This Row],[Javni doprinos korisnika - HRK]]/7.5345</f>
        <v>0</v>
      </c>
      <c r="W235" s="50">
        <v>0</v>
      </c>
      <c r="X235" s="51">
        <f>Ugovori_OPULJP[[#This Row],[Privatni doprinos korisnika - HRK]]/7.5345</f>
        <v>0</v>
      </c>
      <c r="Y235" s="52">
        <v>555174.66</v>
      </c>
      <c r="Z235" s="53">
        <f>Ugovori_OPULJP[[#This Row],[UKUPNI PRIHVATLJIVI IZDACI
TOTAL ELIGIBLE EXPENDITURE
= Bespovratna sredstva ukupno + doprinos korisnika
= Ukupni prihvatljivi troškovi
= Ukupna ugovorena vrijednost projekta HRK]]/7.5345</f>
        <v>73684.340035835165</v>
      </c>
      <c r="AA235" s="44" t="s">
        <v>752</v>
      </c>
      <c r="AB235" s="44" t="s">
        <v>753</v>
      </c>
      <c r="AC235" s="43" t="s">
        <v>1022</v>
      </c>
      <c r="AD235" s="43" t="s">
        <v>747</v>
      </c>
    </row>
    <row r="236" spans="1:30" ht="51" customHeight="1" x14ac:dyDescent="0.2">
      <c r="A236" s="41" t="s">
        <v>1023</v>
      </c>
      <c r="B236" s="42" t="s">
        <v>743</v>
      </c>
      <c r="C236" s="43" t="s">
        <v>744</v>
      </c>
      <c r="D236" s="43" t="s">
        <v>872</v>
      </c>
      <c r="E236" s="44" t="s">
        <v>232</v>
      </c>
      <c r="F236" s="45" t="s">
        <v>1024</v>
      </c>
      <c r="G236" s="45" t="s">
        <v>1025</v>
      </c>
      <c r="H236" s="47">
        <v>43358</v>
      </c>
      <c r="I236" s="47">
        <v>43631</v>
      </c>
      <c r="J236" s="48" t="str">
        <f>IF(Ugovori_OPULJP[[#This Row],[DATUM ZAVRŠETKA OPERACIJE]]&gt;DATE(2024,3,31),"u provedbi","završen")</f>
        <v>završen</v>
      </c>
      <c r="K236" s="46" t="s">
        <v>1026</v>
      </c>
      <c r="L236" s="46" t="s">
        <v>37</v>
      </c>
      <c r="M236" s="49">
        <v>0.85</v>
      </c>
      <c r="N236" s="49">
        <v>0.15</v>
      </c>
      <c r="O236" s="50">
        <f>Ugovori_OPULJP[[#This Row],[Bespovratna sredstva - Ukupno (EU+Nac) HRK
= Ukupna ugovorena vrijednost bespovratnih sredstava]]*Ugovori_OPULJP[[#This Row],[EU STOPA SUFINANCIRANJA %
EU CO-FINANCING RATE %]]</f>
        <v>644184.30649999995</v>
      </c>
      <c r="P236" s="51">
        <f>Ugovori_OPULJP[[#This Row],[Bespovratna sredstva - EU dio - HRK]]/7.5345</f>
        <v>85497.950295308241</v>
      </c>
      <c r="Q236" s="50">
        <f>Ugovori_OPULJP[[#This Row],[Bespovratna sredstva - Ukupno (EU+Nac) HRK
= Ukupna ugovorena vrijednost bespovratnih sredstava]]*Ugovori_OPULJP[[#This Row],[STOPA NACIONALNOG SUFINANCIRANJA %]]</f>
        <v>113679.58349999999</v>
      </c>
      <c r="R236" s="51">
        <f>Ugovori_OPULJP[[#This Row],[Bespovratna sredstva - Nacionalni dio - HRK]]/7.5345</f>
        <v>15087.873581524984</v>
      </c>
      <c r="S236" s="50">
        <v>757863.89</v>
      </c>
      <c r="T236" s="51">
        <f>Ugovori_OPULJP[[#This Row],[Bespovratna sredstva - Ukupno (EU+Nac) HRK
= Ukupna ugovorena vrijednost bespovratnih sredstava]]/7.5345</f>
        <v>100585.82387683322</v>
      </c>
      <c r="U236" s="50">
        <v>0</v>
      </c>
      <c r="V236" s="51">
        <f>Ugovori_OPULJP[[#This Row],[Javni doprinos korisnika - HRK]]/7.5345</f>
        <v>0</v>
      </c>
      <c r="W236" s="50">
        <v>0</v>
      </c>
      <c r="X236" s="51">
        <f>Ugovori_OPULJP[[#This Row],[Privatni doprinos korisnika - HRK]]/7.5345</f>
        <v>0</v>
      </c>
      <c r="Y236" s="52">
        <v>757863.89</v>
      </c>
      <c r="Z236" s="53">
        <f>Ugovori_OPULJP[[#This Row],[UKUPNI PRIHVATLJIVI IZDACI
TOTAL ELIGIBLE EXPENDITURE
= Bespovratna sredstva ukupno + doprinos korisnika
= Ukupni prihvatljivi troškovi
= Ukupna ugovorena vrijednost projekta HRK]]/7.5345</f>
        <v>100585.82387683322</v>
      </c>
      <c r="AA236" s="44" t="s">
        <v>752</v>
      </c>
      <c r="AB236" s="44" t="s">
        <v>753</v>
      </c>
      <c r="AC236" s="43" t="s">
        <v>1027</v>
      </c>
      <c r="AD236" s="43" t="s">
        <v>747</v>
      </c>
    </row>
    <row r="237" spans="1:30" ht="51" customHeight="1" x14ac:dyDescent="0.2">
      <c r="A237" s="41" t="s">
        <v>1028</v>
      </c>
      <c r="B237" s="42" t="s">
        <v>743</v>
      </c>
      <c r="C237" s="43" t="s">
        <v>744</v>
      </c>
      <c r="D237" s="43" t="s">
        <v>872</v>
      </c>
      <c r="E237" s="44" t="s">
        <v>232</v>
      </c>
      <c r="F237" s="45" t="s">
        <v>1029</v>
      </c>
      <c r="G237" s="45" t="s">
        <v>1030</v>
      </c>
      <c r="H237" s="47">
        <v>43344</v>
      </c>
      <c r="I237" s="47">
        <v>43709</v>
      </c>
      <c r="J237" s="48" t="str">
        <f>IF(Ugovori_OPULJP[[#This Row],[DATUM ZAVRŠETKA OPERACIJE]]&gt;DATE(2024,3,31),"u provedbi","završen")</f>
        <v>završen</v>
      </c>
      <c r="K237" s="46" t="s">
        <v>1031</v>
      </c>
      <c r="L237" s="46" t="s">
        <v>37</v>
      </c>
      <c r="M237" s="49">
        <v>0.85</v>
      </c>
      <c r="N237" s="49">
        <v>0.15</v>
      </c>
      <c r="O237" s="50">
        <f>Ugovori_OPULJP[[#This Row],[Bespovratna sredstva - Ukupno (EU+Nac) HRK
= Ukupna ugovorena vrijednost bespovratnih sredstava]]*Ugovori_OPULJP[[#This Row],[EU STOPA SUFINANCIRANJA %
EU CO-FINANCING RATE %]]</f>
        <v>773822.52399999998</v>
      </c>
      <c r="P237" s="51">
        <f>Ugovori_OPULJP[[#This Row],[Bespovratna sredstva - EU dio - HRK]]/7.5345</f>
        <v>102703.89859977436</v>
      </c>
      <c r="Q237" s="50">
        <f>Ugovori_OPULJP[[#This Row],[Bespovratna sredstva - Ukupno (EU+Nac) HRK
= Ukupna ugovorena vrijednost bespovratnih sredstava]]*Ugovori_OPULJP[[#This Row],[STOPA NACIONALNOG SUFINANCIRANJA %]]</f>
        <v>136556.916</v>
      </c>
      <c r="R237" s="51">
        <f>Ugovori_OPULJP[[#This Row],[Bespovratna sredstva - Nacionalni dio - HRK]]/7.5345</f>
        <v>18124.21739996018</v>
      </c>
      <c r="S237" s="50">
        <v>910379.44</v>
      </c>
      <c r="T237" s="51">
        <f>Ugovori_OPULJP[[#This Row],[Bespovratna sredstva - Ukupno (EU+Nac) HRK
= Ukupna ugovorena vrijednost bespovratnih sredstava]]/7.5345</f>
        <v>120828.11599973454</v>
      </c>
      <c r="U237" s="50">
        <v>0</v>
      </c>
      <c r="V237" s="51">
        <f>Ugovori_OPULJP[[#This Row],[Javni doprinos korisnika - HRK]]/7.5345</f>
        <v>0</v>
      </c>
      <c r="W237" s="50">
        <v>0</v>
      </c>
      <c r="X237" s="51">
        <f>Ugovori_OPULJP[[#This Row],[Privatni doprinos korisnika - HRK]]/7.5345</f>
        <v>0</v>
      </c>
      <c r="Y237" s="52">
        <v>910379.44</v>
      </c>
      <c r="Z237" s="53">
        <f>Ugovori_OPULJP[[#This Row],[UKUPNI PRIHVATLJIVI IZDACI
TOTAL ELIGIBLE EXPENDITURE
= Bespovratna sredstva ukupno + doprinos korisnika
= Ukupni prihvatljivi troškovi
= Ukupna ugovorena vrijednost projekta HRK]]/7.5345</f>
        <v>120828.11599973454</v>
      </c>
      <c r="AA237" s="44" t="s">
        <v>752</v>
      </c>
      <c r="AB237" s="44" t="s">
        <v>753</v>
      </c>
      <c r="AC237" s="43" t="s">
        <v>1032</v>
      </c>
      <c r="AD237" s="43" t="s">
        <v>747</v>
      </c>
    </row>
    <row r="238" spans="1:30" ht="51" customHeight="1" x14ac:dyDescent="0.2">
      <c r="A238" s="41" t="s">
        <v>1033</v>
      </c>
      <c r="B238" s="42" t="s">
        <v>743</v>
      </c>
      <c r="C238" s="43" t="s">
        <v>744</v>
      </c>
      <c r="D238" s="43" t="s">
        <v>872</v>
      </c>
      <c r="E238" s="44" t="s">
        <v>232</v>
      </c>
      <c r="F238" s="45" t="s">
        <v>1034</v>
      </c>
      <c r="G238" s="45" t="s">
        <v>1035</v>
      </c>
      <c r="H238" s="47">
        <v>43304</v>
      </c>
      <c r="I238" s="47">
        <v>43700</v>
      </c>
      <c r="J238" s="48" t="str">
        <f>IF(Ugovori_OPULJP[[#This Row],[DATUM ZAVRŠETKA OPERACIJE]]&gt;DATE(2024,3,31),"u provedbi","završen")</f>
        <v>završen</v>
      </c>
      <c r="K238" s="46" t="s">
        <v>1036</v>
      </c>
      <c r="L238" s="46" t="s">
        <v>37</v>
      </c>
      <c r="M238" s="49">
        <v>0.85</v>
      </c>
      <c r="N238" s="49">
        <v>0.15</v>
      </c>
      <c r="O238" s="50">
        <f>Ugovori_OPULJP[[#This Row],[Bespovratna sredstva - Ukupno (EU+Nac) HRK
= Ukupna ugovorena vrijednost bespovratnih sredstava]]*Ugovori_OPULJP[[#This Row],[EU STOPA SUFINANCIRANJA %
EU CO-FINANCING RATE %]]</f>
        <v>591021.94050000003</v>
      </c>
      <c r="P238" s="51">
        <f>Ugovori_OPULJP[[#This Row],[Bespovratna sredstva - EU dio - HRK]]/7.5345</f>
        <v>78442.091777822017</v>
      </c>
      <c r="Q238" s="50">
        <f>Ugovori_OPULJP[[#This Row],[Bespovratna sredstva - Ukupno (EU+Nac) HRK
= Ukupna ugovorena vrijednost bespovratnih sredstava]]*Ugovori_OPULJP[[#This Row],[STOPA NACIONALNOG SUFINANCIRANJA %]]</f>
        <v>104297.98950000001</v>
      </c>
      <c r="R238" s="51">
        <f>Ugovori_OPULJP[[#This Row],[Bespovratna sredstva - Nacionalni dio - HRK]]/7.5345</f>
        <v>13842.722078439181</v>
      </c>
      <c r="S238" s="50">
        <v>695319.93</v>
      </c>
      <c r="T238" s="51">
        <f>Ugovori_OPULJP[[#This Row],[Bespovratna sredstva - Ukupno (EU+Nac) HRK
= Ukupna ugovorena vrijednost bespovratnih sredstava]]/7.5345</f>
        <v>92284.8138562612</v>
      </c>
      <c r="U238" s="50">
        <v>0</v>
      </c>
      <c r="V238" s="51">
        <f>Ugovori_OPULJP[[#This Row],[Javni doprinos korisnika - HRK]]/7.5345</f>
        <v>0</v>
      </c>
      <c r="W238" s="50">
        <v>0</v>
      </c>
      <c r="X238" s="51">
        <f>Ugovori_OPULJP[[#This Row],[Privatni doprinos korisnika - HRK]]/7.5345</f>
        <v>0</v>
      </c>
      <c r="Y238" s="52">
        <v>695319.93</v>
      </c>
      <c r="Z238" s="53">
        <f>Ugovori_OPULJP[[#This Row],[UKUPNI PRIHVATLJIVI IZDACI
TOTAL ELIGIBLE EXPENDITURE
= Bespovratna sredstva ukupno + doprinos korisnika
= Ukupni prihvatljivi troškovi
= Ukupna ugovorena vrijednost projekta HRK]]/7.5345</f>
        <v>92284.8138562612</v>
      </c>
      <c r="AA238" s="44" t="s">
        <v>752</v>
      </c>
      <c r="AB238" s="44" t="s">
        <v>753</v>
      </c>
      <c r="AC238" s="43" t="s">
        <v>1037</v>
      </c>
      <c r="AD238" s="43" t="s">
        <v>747</v>
      </c>
    </row>
    <row r="239" spans="1:30" ht="51" customHeight="1" x14ac:dyDescent="0.2">
      <c r="A239" s="41" t="s">
        <v>1038</v>
      </c>
      <c r="B239" s="42" t="s">
        <v>743</v>
      </c>
      <c r="C239" s="43" t="s">
        <v>744</v>
      </c>
      <c r="D239" s="43" t="s">
        <v>872</v>
      </c>
      <c r="E239" s="44" t="s">
        <v>232</v>
      </c>
      <c r="F239" s="45" t="s">
        <v>1039</v>
      </c>
      <c r="G239" s="45" t="s">
        <v>1040</v>
      </c>
      <c r="H239" s="47">
        <v>43304</v>
      </c>
      <c r="I239" s="47">
        <v>43488</v>
      </c>
      <c r="J239" s="48" t="str">
        <f>IF(Ugovori_OPULJP[[#This Row],[DATUM ZAVRŠETKA OPERACIJE]]&gt;DATE(2024,3,31),"u provedbi","završen")</f>
        <v>završen</v>
      </c>
      <c r="K239" s="46" t="s">
        <v>371</v>
      </c>
      <c r="L239" s="46" t="s">
        <v>371</v>
      </c>
      <c r="M239" s="49">
        <v>0.85</v>
      </c>
      <c r="N239" s="49">
        <v>0.15</v>
      </c>
      <c r="O239" s="50">
        <f>Ugovori_OPULJP[[#This Row],[Bespovratna sredstva - Ukupno (EU+Nac) HRK
= Ukupna ugovorena vrijednost bespovratnih sredstava]]*Ugovori_OPULJP[[#This Row],[EU STOPA SUFINANCIRANJA %
EU CO-FINANCING RATE %]]</f>
        <v>104326.62850000001</v>
      </c>
      <c r="P239" s="51">
        <f>Ugovori_OPULJP[[#This Row],[Bespovratna sredstva - EU dio - HRK]]/7.5345</f>
        <v>13846.523126949367</v>
      </c>
      <c r="Q239" s="50">
        <f>Ugovori_OPULJP[[#This Row],[Bespovratna sredstva - Ukupno (EU+Nac) HRK
= Ukupna ugovorena vrijednost bespovratnih sredstava]]*Ugovori_OPULJP[[#This Row],[STOPA NACIONALNOG SUFINANCIRANJA %]]</f>
        <v>18410.5815</v>
      </c>
      <c r="R239" s="51">
        <f>Ugovori_OPULJP[[#This Row],[Bespovratna sredstva - Nacionalni dio - HRK]]/7.5345</f>
        <v>2443.5040812263587</v>
      </c>
      <c r="S239" s="50">
        <v>122737.21</v>
      </c>
      <c r="T239" s="51">
        <f>Ugovori_OPULJP[[#This Row],[Bespovratna sredstva - Ukupno (EU+Nac) HRK
= Ukupna ugovorena vrijednost bespovratnih sredstava]]/7.5345</f>
        <v>16290.027208175725</v>
      </c>
      <c r="U239" s="50">
        <v>0</v>
      </c>
      <c r="V239" s="51">
        <f>Ugovori_OPULJP[[#This Row],[Javni doprinos korisnika - HRK]]/7.5345</f>
        <v>0</v>
      </c>
      <c r="W239" s="50">
        <v>0</v>
      </c>
      <c r="X239" s="51">
        <f>Ugovori_OPULJP[[#This Row],[Privatni doprinos korisnika - HRK]]/7.5345</f>
        <v>0</v>
      </c>
      <c r="Y239" s="52">
        <v>122737.21</v>
      </c>
      <c r="Z239" s="53">
        <f>Ugovori_OPULJP[[#This Row],[UKUPNI PRIHVATLJIVI IZDACI
TOTAL ELIGIBLE EXPENDITURE
= Bespovratna sredstva ukupno + doprinos korisnika
= Ukupni prihvatljivi troškovi
= Ukupna ugovorena vrijednost projekta HRK]]/7.5345</f>
        <v>16290.027208175725</v>
      </c>
      <c r="AA239" s="44" t="s">
        <v>752</v>
      </c>
      <c r="AB239" s="44" t="s">
        <v>753</v>
      </c>
      <c r="AC239" s="43" t="s">
        <v>1041</v>
      </c>
      <c r="AD239" s="43" t="s">
        <v>747</v>
      </c>
    </row>
    <row r="240" spans="1:30" ht="51" customHeight="1" x14ac:dyDescent="0.2">
      <c r="A240" s="41" t="s">
        <v>1042</v>
      </c>
      <c r="B240" s="42" t="s">
        <v>743</v>
      </c>
      <c r="C240" s="43" t="s">
        <v>744</v>
      </c>
      <c r="D240" s="43" t="s">
        <v>1043</v>
      </c>
      <c r="E240" s="44" t="s">
        <v>232</v>
      </c>
      <c r="F240" s="45" t="s">
        <v>1044</v>
      </c>
      <c r="G240" s="45" t="s">
        <v>168</v>
      </c>
      <c r="H240" s="47">
        <v>43238</v>
      </c>
      <c r="I240" s="47">
        <v>43969</v>
      </c>
      <c r="J240" s="48" t="str">
        <f>IF(Ugovori_OPULJP[[#This Row],[DATUM ZAVRŠETKA OPERACIJE]]&gt;DATE(2024,3,31),"u provedbi","završen")</f>
        <v>završen</v>
      </c>
      <c r="K240" s="46" t="s">
        <v>37</v>
      </c>
      <c r="L240" s="46" t="s">
        <v>37</v>
      </c>
      <c r="M240" s="49">
        <v>0.85</v>
      </c>
      <c r="N240" s="49">
        <v>0.15</v>
      </c>
      <c r="O240" s="50">
        <f>Ugovori_OPULJP[[#This Row],[Bespovratna sredstva - Ukupno (EU+Nac) HRK
= Ukupna ugovorena vrijednost bespovratnih sredstava]]*Ugovori_OPULJP[[#This Row],[EU STOPA SUFINANCIRANJA %
EU CO-FINANCING RATE %]]</f>
        <v>1268817.1340000001</v>
      </c>
      <c r="P240" s="51">
        <f>Ugovori_OPULJP[[#This Row],[Bespovratna sredstva - EU dio - HRK]]/7.5345</f>
        <v>168400.97338907691</v>
      </c>
      <c r="Q240" s="50">
        <f>Ugovori_OPULJP[[#This Row],[Bespovratna sredstva - Ukupno (EU+Nac) HRK
= Ukupna ugovorena vrijednost bespovratnih sredstava]]*Ugovori_OPULJP[[#This Row],[STOPA NACIONALNOG SUFINANCIRANJA %]]</f>
        <v>223908.90599999999</v>
      </c>
      <c r="R240" s="51">
        <f>Ugovori_OPULJP[[#This Row],[Bespovratna sredstva - Nacionalni dio - HRK]]/7.5345</f>
        <v>29717.818833366509</v>
      </c>
      <c r="S240" s="50">
        <v>1492726.04</v>
      </c>
      <c r="T240" s="51">
        <f>Ugovori_OPULJP[[#This Row],[Bespovratna sredstva - Ukupno (EU+Nac) HRK
= Ukupna ugovorena vrijednost bespovratnih sredstava]]/7.5345</f>
        <v>198118.79222244342</v>
      </c>
      <c r="U240" s="50">
        <v>0</v>
      </c>
      <c r="V240" s="51">
        <f>Ugovori_OPULJP[[#This Row],[Javni doprinos korisnika - HRK]]/7.5345</f>
        <v>0</v>
      </c>
      <c r="W240" s="50">
        <v>0</v>
      </c>
      <c r="X240" s="51">
        <f>Ugovori_OPULJP[[#This Row],[Privatni doprinos korisnika - HRK]]/7.5345</f>
        <v>0</v>
      </c>
      <c r="Y240" s="52">
        <v>1492726.04</v>
      </c>
      <c r="Z240" s="53">
        <f>Ugovori_OPULJP[[#This Row],[UKUPNI PRIHVATLJIVI IZDACI
TOTAL ELIGIBLE EXPENDITURE
= Bespovratna sredstva ukupno + doprinos korisnika
= Ukupni prihvatljivi troškovi
= Ukupna ugovorena vrijednost projekta HRK]]/7.5345</f>
        <v>198118.79222244342</v>
      </c>
      <c r="AA240" s="44" t="s">
        <v>38</v>
      </c>
      <c r="AB240" s="44" t="s">
        <v>753</v>
      </c>
      <c r="AC240" s="43" t="s">
        <v>1045</v>
      </c>
      <c r="AD240" s="43" t="s">
        <v>747</v>
      </c>
    </row>
    <row r="241" spans="1:30" ht="51" customHeight="1" x14ac:dyDescent="0.2">
      <c r="A241" s="41" t="s">
        <v>1046</v>
      </c>
      <c r="B241" s="42" t="s">
        <v>743</v>
      </c>
      <c r="C241" s="43" t="s">
        <v>744</v>
      </c>
      <c r="D241" s="43" t="s">
        <v>1043</v>
      </c>
      <c r="E241" s="44" t="s">
        <v>232</v>
      </c>
      <c r="F241" s="45" t="s">
        <v>1047</v>
      </c>
      <c r="G241" s="45" t="s">
        <v>1048</v>
      </c>
      <c r="H241" s="47">
        <v>43238</v>
      </c>
      <c r="I241" s="47">
        <v>44061</v>
      </c>
      <c r="J241" s="48" t="str">
        <f>IF(Ugovori_OPULJP[[#This Row],[DATUM ZAVRŠETKA OPERACIJE]]&gt;DATE(2024,3,31),"u provedbi","završen")</f>
        <v>završen</v>
      </c>
      <c r="K241" s="46" t="s">
        <v>1049</v>
      </c>
      <c r="L241" s="46" t="s">
        <v>37</v>
      </c>
      <c r="M241" s="49">
        <v>0.85</v>
      </c>
      <c r="N241" s="49">
        <v>0.15</v>
      </c>
      <c r="O241" s="50">
        <f>Ugovori_OPULJP[[#This Row],[Bespovratna sredstva - Ukupno (EU+Nac) HRK
= Ukupna ugovorena vrijednost bespovratnih sredstava]]*Ugovori_OPULJP[[#This Row],[EU STOPA SUFINANCIRANJA %
EU CO-FINANCING RATE %]]</f>
        <v>476511.7</v>
      </c>
      <c r="P241" s="51">
        <f>Ugovori_OPULJP[[#This Row],[Bespovratna sredstva - EU dio - HRK]]/7.5345</f>
        <v>63243.971066427766</v>
      </c>
      <c r="Q241" s="50">
        <f>Ugovori_OPULJP[[#This Row],[Bespovratna sredstva - Ukupno (EU+Nac) HRK
= Ukupna ugovorena vrijednost bespovratnih sredstava]]*Ugovori_OPULJP[[#This Row],[STOPA NACIONALNOG SUFINANCIRANJA %]]</f>
        <v>84090.3</v>
      </c>
      <c r="R241" s="51">
        <f>Ugovori_OPULJP[[#This Row],[Bespovratna sredstva - Nacionalni dio - HRK]]/7.5345</f>
        <v>11160.70077642843</v>
      </c>
      <c r="S241" s="50">
        <v>560602</v>
      </c>
      <c r="T241" s="51">
        <f>Ugovori_OPULJP[[#This Row],[Bespovratna sredstva - Ukupno (EU+Nac) HRK
= Ukupna ugovorena vrijednost bespovratnih sredstava]]/7.5345</f>
        <v>74404.671842856187</v>
      </c>
      <c r="U241" s="50">
        <v>0</v>
      </c>
      <c r="V241" s="51">
        <f>Ugovori_OPULJP[[#This Row],[Javni doprinos korisnika - HRK]]/7.5345</f>
        <v>0</v>
      </c>
      <c r="W241" s="50">
        <v>0</v>
      </c>
      <c r="X241" s="51">
        <f>Ugovori_OPULJP[[#This Row],[Privatni doprinos korisnika - HRK]]/7.5345</f>
        <v>0</v>
      </c>
      <c r="Y241" s="52">
        <v>560602</v>
      </c>
      <c r="Z241" s="53">
        <f>Ugovori_OPULJP[[#This Row],[UKUPNI PRIHVATLJIVI IZDACI
TOTAL ELIGIBLE EXPENDITURE
= Bespovratna sredstva ukupno + doprinos korisnika
= Ukupni prihvatljivi troškovi
= Ukupna ugovorena vrijednost projekta HRK]]/7.5345</f>
        <v>74404.671842856187</v>
      </c>
      <c r="AA241" s="44" t="s">
        <v>38</v>
      </c>
      <c r="AB241" s="44" t="s">
        <v>753</v>
      </c>
      <c r="AC241" s="43" t="s">
        <v>1050</v>
      </c>
      <c r="AD241" s="43" t="s">
        <v>747</v>
      </c>
    </row>
    <row r="242" spans="1:30" ht="51" customHeight="1" x14ac:dyDescent="0.2">
      <c r="A242" s="41" t="s">
        <v>1051</v>
      </c>
      <c r="B242" s="42" t="s">
        <v>743</v>
      </c>
      <c r="C242" s="43" t="s">
        <v>744</v>
      </c>
      <c r="D242" s="43" t="s">
        <v>1043</v>
      </c>
      <c r="E242" s="44" t="s">
        <v>232</v>
      </c>
      <c r="F242" s="45" t="s">
        <v>1052</v>
      </c>
      <c r="G242" s="45" t="s">
        <v>1053</v>
      </c>
      <c r="H242" s="47">
        <v>43249</v>
      </c>
      <c r="I242" s="47">
        <v>43980</v>
      </c>
      <c r="J242" s="48" t="str">
        <f>IF(Ugovori_OPULJP[[#This Row],[DATUM ZAVRŠETKA OPERACIJE]]&gt;DATE(2024,3,31),"u provedbi","završen")</f>
        <v>završen</v>
      </c>
      <c r="K242" s="46" t="s">
        <v>211</v>
      </c>
      <c r="L242" s="46" t="s">
        <v>211</v>
      </c>
      <c r="M242" s="49">
        <v>0.85</v>
      </c>
      <c r="N242" s="49">
        <v>0.15</v>
      </c>
      <c r="O242" s="50">
        <f>Ugovori_OPULJP[[#This Row],[Bespovratna sredstva - Ukupno (EU+Nac) HRK
= Ukupna ugovorena vrijednost bespovratnih sredstava]]*Ugovori_OPULJP[[#This Row],[EU STOPA SUFINANCIRANJA %
EU CO-FINANCING RATE %]]</f>
        <v>588663.02899999998</v>
      </c>
      <c r="P242" s="51">
        <f>Ugovori_OPULJP[[#This Row],[Bespovratna sredstva - EU dio - HRK]]/7.5345</f>
        <v>78129.01041874045</v>
      </c>
      <c r="Q242" s="50">
        <f>Ugovori_OPULJP[[#This Row],[Bespovratna sredstva - Ukupno (EU+Nac) HRK
= Ukupna ugovorena vrijednost bespovratnih sredstava]]*Ugovori_OPULJP[[#This Row],[STOPA NACIONALNOG SUFINANCIRANJA %]]</f>
        <v>103881.711</v>
      </c>
      <c r="R242" s="51">
        <f>Ugovori_OPULJP[[#This Row],[Bespovratna sredstva - Nacionalni dio - HRK]]/7.5345</f>
        <v>13787.47242683655</v>
      </c>
      <c r="S242" s="50">
        <v>692544.74</v>
      </c>
      <c r="T242" s="51">
        <f>Ugovori_OPULJP[[#This Row],[Bespovratna sredstva - Ukupno (EU+Nac) HRK
= Ukupna ugovorena vrijednost bespovratnih sredstava]]/7.5345</f>
        <v>91916.482845577004</v>
      </c>
      <c r="U242" s="50">
        <v>0</v>
      </c>
      <c r="V242" s="51">
        <f>Ugovori_OPULJP[[#This Row],[Javni doprinos korisnika - HRK]]/7.5345</f>
        <v>0</v>
      </c>
      <c r="W242" s="50">
        <v>0</v>
      </c>
      <c r="X242" s="51">
        <f>Ugovori_OPULJP[[#This Row],[Privatni doprinos korisnika - HRK]]/7.5345</f>
        <v>0</v>
      </c>
      <c r="Y242" s="52">
        <v>692544.74</v>
      </c>
      <c r="Z242" s="53">
        <f>Ugovori_OPULJP[[#This Row],[UKUPNI PRIHVATLJIVI IZDACI
TOTAL ELIGIBLE EXPENDITURE
= Bespovratna sredstva ukupno + doprinos korisnika
= Ukupni prihvatljivi troškovi
= Ukupna ugovorena vrijednost projekta HRK]]/7.5345</f>
        <v>91916.482845577004</v>
      </c>
      <c r="AA242" s="44" t="s">
        <v>38</v>
      </c>
      <c r="AB242" s="44" t="s">
        <v>753</v>
      </c>
      <c r="AC242" s="43" t="s">
        <v>1054</v>
      </c>
      <c r="AD242" s="43" t="s">
        <v>747</v>
      </c>
    </row>
    <row r="243" spans="1:30" ht="51" customHeight="1" x14ac:dyDescent="0.2">
      <c r="A243" s="41" t="s">
        <v>1055</v>
      </c>
      <c r="B243" s="42" t="s">
        <v>743</v>
      </c>
      <c r="C243" s="43" t="s">
        <v>744</v>
      </c>
      <c r="D243" s="43" t="s">
        <v>1043</v>
      </c>
      <c r="E243" s="44" t="s">
        <v>232</v>
      </c>
      <c r="F243" s="45" t="s">
        <v>1056</v>
      </c>
      <c r="G243" s="45" t="s">
        <v>1057</v>
      </c>
      <c r="H243" s="47">
        <v>43238</v>
      </c>
      <c r="I243" s="47">
        <v>43879</v>
      </c>
      <c r="J243" s="48" t="str">
        <f>IF(Ugovori_OPULJP[[#This Row],[DATUM ZAVRŠETKA OPERACIJE]]&gt;DATE(2024,3,31),"u provedbi","završen")</f>
        <v>završen</v>
      </c>
      <c r="K243" s="46" t="s">
        <v>84</v>
      </c>
      <c r="L243" s="46" t="s">
        <v>84</v>
      </c>
      <c r="M243" s="49">
        <v>0.85</v>
      </c>
      <c r="N243" s="49">
        <v>0.15</v>
      </c>
      <c r="O243" s="50">
        <f>Ugovori_OPULJP[[#This Row],[Bespovratna sredstva - Ukupno (EU+Nac) HRK
= Ukupna ugovorena vrijednost bespovratnih sredstava]]*Ugovori_OPULJP[[#This Row],[EU STOPA SUFINANCIRANJA %
EU CO-FINANCING RATE %]]</f>
        <v>285445.36800000002</v>
      </c>
      <c r="P243" s="51">
        <f>Ugovori_OPULJP[[#This Row],[Bespovratna sredstva - EU dio - HRK]]/7.5345</f>
        <v>37885.110889906427</v>
      </c>
      <c r="Q243" s="50">
        <f>Ugovori_OPULJP[[#This Row],[Bespovratna sredstva - Ukupno (EU+Nac) HRK
= Ukupna ugovorena vrijednost bespovratnih sredstava]]*Ugovori_OPULJP[[#This Row],[STOPA NACIONALNOG SUFINANCIRANJA %]]</f>
        <v>50372.712</v>
      </c>
      <c r="R243" s="51">
        <f>Ugovori_OPULJP[[#This Row],[Bespovratna sredstva - Nacionalni dio - HRK]]/7.5345</f>
        <v>6685.6078041011342</v>
      </c>
      <c r="S243" s="50">
        <v>335818.08</v>
      </c>
      <c r="T243" s="51">
        <f>Ugovori_OPULJP[[#This Row],[Bespovratna sredstva - Ukupno (EU+Nac) HRK
= Ukupna ugovorena vrijednost bespovratnih sredstava]]/7.5345</f>
        <v>44570.718694007563</v>
      </c>
      <c r="U243" s="50">
        <v>0</v>
      </c>
      <c r="V243" s="51">
        <f>Ugovori_OPULJP[[#This Row],[Javni doprinos korisnika - HRK]]/7.5345</f>
        <v>0</v>
      </c>
      <c r="W243" s="50">
        <v>0</v>
      </c>
      <c r="X243" s="51">
        <f>Ugovori_OPULJP[[#This Row],[Privatni doprinos korisnika - HRK]]/7.5345</f>
        <v>0</v>
      </c>
      <c r="Y243" s="52">
        <v>335818.08</v>
      </c>
      <c r="Z243" s="53">
        <f>Ugovori_OPULJP[[#This Row],[UKUPNI PRIHVATLJIVI IZDACI
TOTAL ELIGIBLE EXPENDITURE
= Bespovratna sredstva ukupno + doprinos korisnika
= Ukupni prihvatljivi troškovi
= Ukupna ugovorena vrijednost projekta HRK]]/7.5345</f>
        <v>44570.718694007563</v>
      </c>
      <c r="AA243" s="44" t="s">
        <v>38</v>
      </c>
      <c r="AB243" s="44" t="s">
        <v>753</v>
      </c>
      <c r="AC243" s="43" t="s">
        <v>1058</v>
      </c>
      <c r="AD243" s="43" t="s">
        <v>747</v>
      </c>
    </row>
    <row r="244" spans="1:30" ht="51" customHeight="1" x14ac:dyDescent="0.2">
      <c r="A244" s="41" t="s">
        <v>1059</v>
      </c>
      <c r="B244" s="42" t="s">
        <v>743</v>
      </c>
      <c r="C244" s="43" t="s">
        <v>744</v>
      </c>
      <c r="D244" s="43" t="s">
        <v>1043</v>
      </c>
      <c r="E244" s="44" t="s">
        <v>232</v>
      </c>
      <c r="F244" s="45" t="s">
        <v>1060</v>
      </c>
      <c r="G244" s="45" t="s">
        <v>1061</v>
      </c>
      <c r="H244" s="47">
        <v>43238</v>
      </c>
      <c r="I244" s="47">
        <v>43787</v>
      </c>
      <c r="J244" s="48" t="str">
        <f>IF(Ugovori_OPULJP[[#This Row],[DATUM ZAVRŠETKA OPERACIJE]]&gt;DATE(2024,3,31),"u provedbi","završen")</f>
        <v>završen</v>
      </c>
      <c r="K244" s="46" t="s">
        <v>1062</v>
      </c>
      <c r="L244" s="46" t="s">
        <v>371</v>
      </c>
      <c r="M244" s="49">
        <v>0.85</v>
      </c>
      <c r="N244" s="49">
        <v>0.15</v>
      </c>
      <c r="O244" s="50">
        <f>Ugovori_OPULJP[[#This Row],[Bespovratna sredstva - Ukupno (EU+Nac) HRK
= Ukupna ugovorena vrijednost bespovratnih sredstava]]*Ugovori_OPULJP[[#This Row],[EU STOPA SUFINANCIRANJA %
EU CO-FINANCING RATE %]]</f>
        <v>561727.71050000004</v>
      </c>
      <c r="P244" s="51">
        <f>Ugovori_OPULJP[[#This Row],[Bespovratna sredstva - EU dio - HRK]]/7.5345</f>
        <v>74554.079301878024</v>
      </c>
      <c r="Q244" s="50">
        <f>Ugovori_OPULJP[[#This Row],[Bespovratna sredstva - Ukupno (EU+Nac) HRK
= Ukupna ugovorena vrijednost bespovratnih sredstava]]*Ugovori_OPULJP[[#This Row],[STOPA NACIONALNOG SUFINANCIRANJA %]]</f>
        <v>99128.419500000004</v>
      </c>
      <c r="R244" s="51">
        <f>Ugovori_OPULJP[[#This Row],[Bespovratna sredstva - Nacionalni dio - HRK]]/7.5345</f>
        <v>13156.602229743181</v>
      </c>
      <c r="S244" s="50">
        <v>660856.13</v>
      </c>
      <c r="T244" s="51">
        <f>Ugovori_OPULJP[[#This Row],[Bespovratna sredstva - Ukupno (EU+Nac) HRK
= Ukupna ugovorena vrijednost bespovratnih sredstava]]/7.5345</f>
        <v>87710.681531621201</v>
      </c>
      <c r="U244" s="50">
        <v>0</v>
      </c>
      <c r="V244" s="51">
        <f>Ugovori_OPULJP[[#This Row],[Javni doprinos korisnika - HRK]]/7.5345</f>
        <v>0</v>
      </c>
      <c r="W244" s="50">
        <v>0</v>
      </c>
      <c r="X244" s="51">
        <f>Ugovori_OPULJP[[#This Row],[Privatni doprinos korisnika - HRK]]/7.5345</f>
        <v>0</v>
      </c>
      <c r="Y244" s="52">
        <v>660856.13</v>
      </c>
      <c r="Z244" s="53">
        <f>Ugovori_OPULJP[[#This Row],[UKUPNI PRIHVATLJIVI IZDACI
TOTAL ELIGIBLE EXPENDITURE
= Bespovratna sredstva ukupno + doprinos korisnika
= Ukupni prihvatljivi troškovi
= Ukupna ugovorena vrijednost projekta HRK]]/7.5345</f>
        <v>87710.681531621201</v>
      </c>
      <c r="AA244" s="44" t="s">
        <v>38</v>
      </c>
      <c r="AB244" s="44" t="s">
        <v>753</v>
      </c>
      <c r="AC244" s="43" t="s">
        <v>1063</v>
      </c>
      <c r="AD244" s="43" t="s">
        <v>747</v>
      </c>
    </row>
    <row r="245" spans="1:30" ht="51" customHeight="1" x14ac:dyDescent="0.2">
      <c r="A245" s="41" t="s">
        <v>1064</v>
      </c>
      <c r="B245" s="42" t="s">
        <v>743</v>
      </c>
      <c r="C245" s="43" t="s">
        <v>744</v>
      </c>
      <c r="D245" s="43" t="s">
        <v>1043</v>
      </c>
      <c r="E245" s="44" t="s">
        <v>232</v>
      </c>
      <c r="F245" s="45" t="s">
        <v>1065</v>
      </c>
      <c r="G245" s="62" t="s">
        <v>1066</v>
      </c>
      <c r="H245" s="47">
        <v>43238</v>
      </c>
      <c r="I245" s="47">
        <v>43695</v>
      </c>
      <c r="J245" s="48" t="str">
        <f>IF(Ugovori_OPULJP[[#This Row],[DATUM ZAVRŠETKA OPERACIJE]]&gt;DATE(2024,3,31),"u provedbi","završen")</f>
        <v>završen</v>
      </c>
      <c r="K245" s="46" t="s">
        <v>1067</v>
      </c>
      <c r="L245" s="46" t="s">
        <v>37</v>
      </c>
      <c r="M245" s="49">
        <v>0.85</v>
      </c>
      <c r="N245" s="49">
        <v>0.15</v>
      </c>
      <c r="O245" s="50">
        <f>Ugovori_OPULJP[[#This Row],[Bespovratna sredstva - Ukupno (EU+Nac) HRK
= Ukupna ugovorena vrijednost bespovratnih sredstava]]*Ugovori_OPULJP[[#This Row],[EU STOPA SUFINANCIRANJA %
EU CO-FINANCING RATE %]]</f>
        <v>387425.57149999996</v>
      </c>
      <c r="P245" s="51">
        <f>Ugovori_OPULJP[[#This Row],[Bespovratna sredstva - EU dio - HRK]]/7.5345</f>
        <v>51420.209901121503</v>
      </c>
      <c r="Q245" s="50">
        <f>Ugovori_OPULJP[[#This Row],[Bespovratna sredstva - Ukupno (EU+Nac) HRK
= Ukupna ugovorena vrijednost bespovratnih sredstava]]*Ugovori_OPULJP[[#This Row],[STOPA NACIONALNOG SUFINANCIRANJA %]]</f>
        <v>68369.218499999988</v>
      </c>
      <c r="R245" s="51">
        <f>Ugovori_OPULJP[[#This Row],[Bespovratna sredstva - Nacionalni dio - HRK]]/7.5345</f>
        <v>9074.1546884332056</v>
      </c>
      <c r="S245" s="50">
        <v>455794.79</v>
      </c>
      <c r="T245" s="51">
        <f>Ugovori_OPULJP[[#This Row],[Bespovratna sredstva - Ukupno (EU+Nac) HRK
= Ukupna ugovorena vrijednost bespovratnih sredstava]]/7.5345</f>
        <v>60494.364589554709</v>
      </c>
      <c r="U245" s="50">
        <v>0</v>
      </c>
      <c r="V245" s="51">
        <f>Ugovori_OPULJP[[#This Row],[Javni doprinos korisnika - HRK]]/7.5345</f>
        <v>0</v>
      </c>
      <c r="W245" s="50">
        <v>0</v>
      </c>
      <c r="X245" s="51">
        <f>Ugovori_OPULJP[[#This Row],[Privatni doprinos korisnika - HRK]]/7.5345</f>
        <v>0</v>
      </c>
      <c r="Y245" s="52">
        <v>455794.79</v>
      </c>
      <c r="Z245" s="53">
        <f>Ugovori_OPULJP[[#This Row],[UKUPNI PRIHVATLJIVI IZDACI
TOTAL ELIGIBLE EXPENDITURE
= Bespovratna sredstva ukupno + doprinos korisnika
= Ukupni prihvatljivi troškovi
= Ukupna ugovorena vrijednost projekta HRK]]/7.5345</f>
        <v>60494.364589554709</v>
      </c>
      <c r="AA245" s="44" t="s">
        <v>38</v>
      </c>
      <c r="AB245" s="44" t="s">
        <v>753</v>
      </c>
      <c r="AC245" s="43" t="s">
        <v>1068</v>
      </c>
      <c r="AD245" s="43" t="s">
        <v>747</v>
      </c>
    </row>
    <row r="246" spans="1:30" ht="51" customHeight="1" x14ac:dyDescent="0.2">
      <c r="A246" s="41" t="s">
        <v>1069</v>
      </c>
      <c r="B246" s="42" t="s">
        <v>743</v>
      </c>
      <c r="C246" s="43" t="s">
        <v>744</v>
      </c>
      <c r="D246" s="43" t="s">
        <v>1043</v>
      </c>
      <c r="E246" s="44" t="s">
        <v>232</v>
      </c>
      <c r="F246" s="45" t="s">
        <v>1070</v>
      </c>
      <c r="G246" s="45" t="s">
        <v>1071</v>
      </c>
      <c r="H246" s="47">
        <v>43238</v>
      </c>
      <c r="I246" s="47">
        <v>43664</v>
      </c>
      <c r="J246" s="48" t="str">
        <f>IF(Ugovori_OPULJP[[#This Row],[DATUM ZAVRŠETKA OPERACIJE]]&gt;DATE(2024,3,31),"u provedbi","završen")</f>
        <v>završen</v>
      </c>
      <c r="K246" s="46" t="s">
        <v>104</v>
      </c>
      <c r="L246" s="46" t="s">
        <v>104</v>
      </c>
      <c r="M246" s="49">
        <v>0.85</v>
      </c>
      <c r="N246" s="49">
        <v>0.15</v>
      </c>
      <c r="O246" s="50">
        <f>Ugovori_OPULJP[[#This Row],[Bespovratna sredstva - Ukupno (EU+Nac) HRK
= Ukupna ugovorena vrijednost bespovratnih sredstava]]*Ugovori_OPULJP[[#This Row],[EU STOPA SUFINANCIRANJA %
EU CO-FINANCING RATE %]]</f>
        <v>430701.375</v>
      </c>
      <c r="P246" s="51">
        <f>Ugovori_OPULJP[[#This Row],[Bespovratna sredstva - EU dio - HRK]]/7.5345</f>
        <v>57163.896078041005</v>
      </c>
      <c r="Q246" s="50">
        <f>Ugovori_OPULJP[[#This Row],[Bespovratna sredstva - Ukupno (EU+Nac) HRK
= Ukupna ugovorena vrijednost bespovratnih sredstava]]*Ugovori_OPULJP[[#This Row],[STOPA NACIONALNOG SUFINANCIRANJA %]]</f>
        <v>76006.125</v>
      </c>
      <c r="R246" s="51">
        <f>Ugovori_OPULJP[[#This Row],[Bespovratna sredstva - Nacionalni dio - HRK]]/7.5345</f>
        <v>10087.74636671312</v>
      </c>
      <c r="S246" s="50">
        <v>506707.5</v>
      </c>
      <c r="T246" s="51">
        <f>Ugovori_OPULJP[[#This Row],[Bespovratna sredstva - Ukupno (EU+Nac) HRK
= Ukupna ugovorena vrijednost bespovratnih sredstava]]/7.5345</f>
        <v>67251.642444754121</v>
      </c>
      <c r="U246" s="50">
        <v>0</v>
      </c>
      <c r="V246" s="51">
        <f>Ugovori_OPULJP[[#This Row],[Javni doprinos korisnika - HRK]]/7.5345</f>
        <v>0</v>
      </c>
      <c r="W246" s="50">
        <v>0</v>
      </c>
      <c r="X246" s="51">
        <f>Ugovori_OPULJP[[#This Row],[Privatni doprinos korisnika - HRK]]/7.5345</f>
        <v>0</v>
      </c>
      <c r="Y246" s="52">
        <v>506707.5</v>
      </c>
      <c r="Z246" s="53">
        <f>Ugovori_OPULJP[[#This Row],[UKUPNI PRIHVATLJIVI IZDACI
TOTAL ELIGIBLE EXPENDITURE
= Bespovratna sredstva ukupno + doprinos korisnika
= Ukupni prihvatljivi troškovi
= Ukupna ugovorena vrijednost projekta HRK]]/7.5345</f>
        <v>67251.642444754121</v>
      </c>
      <c r="AA246" s="44" t="s">
        <v>38</v>
      </c>
      <c r="AB246" s="44" t="s">
        <v>753</v>
      </c>
      <c r="AC246" s="43" t="s">
        <v>1072</v>
      </c>
      <c r="AD246" s="43" t="s">
        <v>747</v>
      </c>
    </row>
    <row r="247" spans="1:30" ht="51" customHeight="1" x14ac:dyDescent="0.2">
      <c r="A247" s="41" t="s">
        <v>1073</v>
      </c>
      <c r="B247" s="42" t="s">
        <v>743</v>
      </c>
      <c r="C247" s="43" t="s">
        <v>744</v>
      </c>
      <c r="D247" s="43" t="s">
        <v>1043</v>
      </c>
      <c r="E247" s="44" t="s">
        <v>232</v>
      </c>
      <c r="F247" s="45" t="s">
        <v>1074</v>
      </c>
      <c r="G247" s="45" t="s">
        <v>1075</v>
      </c>
      <c r="H247" s="47">
        <v>43238</v>
      </c>
      <c r="I247" s="47">
        <v>43861</v>
      </c>
      <c r="J247" s="48" t="str">
        <f>IF(Ugovori_OPULJP[[#This Row],[DATUM ZAVRŠETKA OPERACIJE]]&gt;DATE(2024,3,31),"u provedbi","završen")</f>
        <v>završen</v>
      </c>
      <c r="K247" s="46" t="s">
        <v>211</v>
      </c>
      <c r="L247" s="46" t="s">
        <v>211</v>
      </c>
      <c r="M247" s="49">
        <v>0.85</v>
      </c>
      <c r="N247" s="49">
        <v>0.15</v>
      </c>
      <c r="O247" s="50">
        <f>Ugovori_OPULJP[[#This Row],[Bespovratna sredstva - Ukupno (EU+Nac) HRK
= Ukupna ugovorena vrijednost bespovratnih sredstava]]*Ugovori_OPULJP[[#This Row],[EU STOPA SUFINANCIRANJA %
EU CO-FINANCING RATE %]]</f>
        <v>1056705.125</v>
      </c>
      <c r="P247" s="51">
        <f>Ugovori_OPULJP[[#This Row],[Bespovratna sredstva - EU dio - HRK]]/7.5345</f>
        <v>140248.87185612848</v>
      </c>
      <c r="Q247" s="50">
        <f>Ugovori_OPULJP[[#This Row],[Bespovratna sredstva - Ukupno (EU+Nac) HRK
= Ukupna ugovorena vrijednost bespovratnih sredstava]]*Ugovori_OPULJP[[#This Row],[STOPA NACIONALNOG SUFINANCIRANJA %]]</f>
        <v>186477.375</v>
      </c>
      <c r="R247" s="51">
        <f>Ugovori_OPULJP[[#This Row],[Bespovratna sredstva - Nacionalni dio - HRK]]/7.5345</f>
        <v>24749.800915787378</v>
      </c>
      <c r="S247" s="50">
        <v>1243182.5</v>
      </c>
      <c r="T247" s="51">
        <f>Ugovori_OPULJP[[#This Row],[Bespovratna sredstva - Ukupno (EU+Nac) HRK
= Ukupna ugovorena vrijednost bespovratnih sredstava]]/7.5345</f>
        <v>164998.67277191585</v>
      </c>
      <c r="U247" s="50">
        <v>0</v>
      </c>
      <c r="V247" s="51">
        <f>Ugovori_OPULJP[[#This Row],[Javni doprinos korisnika - HRK]]/7.5345</f>
        <v>0</v>
      </c>
      <c r="W247" s="50">
        <v>0</v>
      </c>
      <c r="X247" s="51">
        <f>Ugovori_OPULJP[[#This Row],[Privatni doprinos korisnika - HRK]]/7.5345</f>
        <v>0</v>
      </c>
      <c r="Y247" s="52">
        <v>1243182.5</v>
      </c>
      <c r="Z247" s="53">
        <f>Ugovori_OPULJP[[#This Row],[UKUPNI PRIHVATLJIVI IZDACI
TOTAL ELIGIBLE EXPENDITURE
= Bespovratna sredstva ukupno + doprinos korisnika
= Ukupni prihvatljivi troškovi
= Ukupna ugovorena vrijednost projekta HRK]]/7.5345</f>
        <v>164998.67277191585</v>
      </c>
      <c r="AA247" s="44" t="s">
        <v>38</v>
      </c>
      <c r="AB247" s="44" t="s">
        <v>753</v>
      </c>
      <c r="AC247" s="43" t="s">
        <v>1076</v>
      </c>
      <c r="AD247" s="43" t="s">
        <v>747</v>
      </c>
    </row>
    <row r="248" spans="1:30" ht="51" customHeight="1" x14ac:dyDescent="0.2">
      <c r="A248" s="41" t="s">
        <v>1077</v>
      </c>
      <c r="B248" s="42" t="s">
        <v>743</v>
      </c>
      <c r="C248" s="43" t="s">
        <v>744</v>
      </c>
      <c r="D248" s="43" t="s">
        <v>1043</v>
      </c>
      <c r="E248" s="44" t="s">
        <v>232</v>
      </c>
      <c r="F248" s="45" t="s">
        <v>1078</v>
      </c>
      <c r="G248" s="45" t="s">
        <v>1079</v>
      </c>
      <c r="H248" s="47">
        <v>43238</v>
      </c>
      <c r="I248" s="47">
        <v>43787</v>
      </c>
      <c r="J248" s="48" t="str">
        <f>IF(Ugovori_OPULJP[[#This Row],[DATUM ZAVRŠETKA OPERACIJE]]&gt;DATE(2024,3,31),"u provedbi","završen")</f>
        <v>završen</v>
      </c>
      <c r="K248" s="46" t="s">
        <v>425</v>
      </c>
      <c r="L248" s="46" t="s">
        <v>425</v>
      </c>
      <c r="M248" s="49">
        <v>0.85</v>
      </c>
      <c r="N248" s="49">
        <v>0.15</v>
      </c>
      <c r="O248" s="50">
        <f>Ugovori_OPULJP[[#This Row],[Bespovratna sredstva - Ukupno (EU+Nac) HRK
= Ukupna ugovorena vrijednost bespovratnih sredstava]]*Ugovori_OPULJP[[#This Row],[EU STOPA SUFINANCIRANJA %
EU CO-FINANCING RATE %]]</f>
        <v>588950.64350000001</v>
      </c>
      <c r="P248" s="51">
        <f>Ugovori_OPULJP[[#This Row],[Bespovratna sredstva - EU dio - HRK]]/7.5345</f>
        <v>78167.183422921225</v>
      </c>
      <c r="Q248" s="50">
        <f>Ugovori_OPULJP[[#This Row],[Bespovratna sredstva - Ukupno (EU+Nac) HRK
= Ukupna ugovorena vrijednost bespovratnih sredstava]]*Ugovori_OPULJP[[#This Row],[STOPA NACIONALNOG SUFINANCIRANJA %]]</f>
        <v>103932.46649999999</v>
      </c>
      <c r="R248" s="51">
        <f>Ugovori_OPULJP[[#This Row],[Bespovratna sredstva - Nacionalni dio - HRK]]/7.5345</f>
        <v>13794.208839339039</v>
      </c>
      <c r="S248" s="50">
        <v>692883.11</v>
      </c>
      <c r="T248" s="51">
        <f>Ugovori_OPULJP[[#This Row],[Bespovratna sredstva - Ukupno (EU+Nac) HRK
= Ukupna ugovorena vrijednost bespovratnih sredstava]]/7.5345</f>
        <v>91961.392262260269</v>
      </c>
      <c r="U248" s="50">
        <v>0</v>
      </c>
      <c r="V248" s="51">
        <f>Ugovori_OPULJP[[#This Row],[Javni doprinos korisnika - HRK]]/7.5345</f>
        <v>0</v>
      </c>
      <c r="W248" s="50">
        <v>0</v>
      </c>
      <c r="X248" s="51">
        <f>Ugovori_OPULJP[[#This Row],[Privatni doprinos korisnika - HRK]]/7.5345</f>
        <v>0</v>
      </c>
      <c r="Y248" s="52">
        <v>692883.11</v>
      </c>
      <c r="Z248" s="53">
        <f>Ugovori_OPULJP[[#This Row],[UKUPNI PRIHVATLJIVI IZDACI
TOTAL ELIGIBLE EXPENDITURE
= Bespovratna sredstva ukupno + doprinos korisnika
= Ukupni prihvatljivi troškovi
= Ukupna ugovorena vrijednost projekta HRK]]/7.5345</f>
        <v>91961.392262260269</v>
      </c>
      <c r="AA248" s="44" t="s">
        <v>38</v>
      </c>
      <c r="AB248" s="44" t="s">
        <v>753</v>
      </c>
      <c r="AC248" s="43" t="s">
        <v>1080</v>
      </c>
      <c r="AD248" s="43" t="s">
        <v>747</v>
      </c>
    </row>
    <row r="249" spans="1:30" ht="51" customHeight="1" x14ac:dyDescent="0.2">
      <c r="A249" s="41" t="s">
        <v>1081</v>
      </c>
      <c r="B249" s="42" t="s">
        <v>743</v>
      </c>
      <c r="C249" s="43" t="s">
        <v>744</v>
      </c>
      <c r="D249" s="43" t="s">
        <v>1043</v>
      </c>
      <c r="E249" s="44" t="s">
        <v>232</v>
      </c>
      <c r="F249" s="45" t="s">
        <v>1082</v>
      </c>
      <c r="G249" s="45" t="s">
        <v>1083</v>
      </c>
      <c r="H249" s="47">
        <v>43238</v>
      </c>
      <c r="I249" s="47">
        <v>43787</v>
      </c>
      <c r="J249" s="48" t="str">
        <f>IF(Ugovori_OPULJP[[#This Row],[DATUM ZAVRŠETKA OPERACIJE]]&gt;DATE(2024,3,31),"u provedbi","završen")</f>
        <v>završen</v>
      </c>
      <c r="K249" s="46" t="s">
        <v>104</v>
      </c>
      <c r="L249" s="46" t="s">
        <v>104</v>
      </c>
      <c r="M249" s="49">
        <v>0.85</v>
      </c>
      <c r="N249" s="49">
        <v>0.15</v>
      </c>
      <c r="O249" s="50">
        <f>Ugovori_OPULJP[[#This Row],[Bespovratna sredstva - Ukupno (EU+Nac) HRK
= Ukupna ugovorena vrijednost bespovratnih sredstava]]*Ugovori_OPULJP[[#This Row],[EU STOPA SUFINANCIRANJA %
EU CO-FINANCING RATE %]]</f>
        <v>586782.14899999998</v>
      </c>
      <c r="P249" s="51">
        <f>Ugovori_OPULJP[[#This Row],[Bespovratna sredstva - EU dio - HRK]]/7.5345</f>
        <v>77879.374742849555</v>
      </c>
      <c r="Q249" s="50">
        <f>Ugovori_OPULJP[[#This Row],[Bespovratna sredstva - Ukupno (EU+Nac) HRK
= Ukupna ugovorena vrijednost bespovratnih sredstava]]*Ugovori_OPULJP[[#This Row],[STOPA NACIONALNOG SUFINANCIRANJA %]]</f>
        <v>103549.79099999998</v>
      </c>
      <c r="R249" s="51">
        <f>Ugovori_OPULJP[[#This Row],[Bespovratna sredstva - Nacionalni dio - HRK]]/7.5345</f>
        <v>13743.419072267567</v>
      </c>
      <c r="S249" s="50">
        <v>690331.94</v>
      </c>
      <c r="T249" s="51">
        <f>Ugovori_OPULJP[[#This Row],[Bespovratna sredstva - Ukupno (EU+Nac) HRK
= Ukupna ugovorena vrijednost bespovratnih sredstava]]/7.5345</f>
        <v>91622.793815117111</v>
      </c>
      <c r="U249" s="50">
        <v>0</v>
      </c>
      <c r="V249" s="51">
        <f>Ugovori_OPULJP[[#This Row],[Javni doprinos korisnika - HRK]]/7.5345</f>
        <v>0</v>
      </c>
      <c r="W249" s="50">
        <v>0</v>
      </c>
      <c r="X249" s="51">
        <f>Ugovori_OPULJP[[#This Row],[Privatni doprinos korisnika - HRK]]/7.5345</f>
        <v>0</v>
      </c>
      <c r="Y249" s="52">
        <v>690331.94</v>
      </c>
      <c r="Z249" s="53">
        <f>Ugovori_OPULJP[[#This Row],[UKUPNI PRIHVATLJIVI IZDACI
TOTAL ELIGIBLE EXPENDITURE
= Bespovratna sredstva ukupno + doprinos korisnika
= Ukupni prihvatljivi troškovi
= Ukupna ugovorena vrijednost projekta HRK]]/7.5345</f>
        <v>91622.793815117111</v>
      </c>
      <c r="AA249" s="44" t="s">
        <v>38</v>
      </c>
      <c r="AB249" s="44" t="s">
        <v>753</v>
      </c>
      <c r="AC249" s="43" t="s">
        <v>1084</v>
      </c>
      <c r="AD249" s="43" t="s">
        <v>747</v>
      </c>
    </row>
    <row r="250" spans="1:30" ht="51" customHeight="1" x14ac:dyDescent="0.2">
      <c r="A250" s="41" t="s">
        <v>1085</v>
      </c>
      <c r="B250" s="42" t="s">
        <v>743</v>
      </c>
      <c r="C250" s="43" t="s">
        <v>744</v>
      </c>
      <c r="D250" s="43" t="s">
        <v>1043</v>
      </c>
      <c r="E250" s="44" t="s">
        <v>232</v>
      </c>
      <c r="F250" s="45" t="s">
        <v>1086</v>
      </c>
      <c r="G250" s="45" t="s">
        <v>1087</v>
      </c>
      <c r="H250" s="47">
        <v>43238</v>
      </c>
      <c r="I250" s="47">
        <v>43969</v>
      </c>
      <c r="J250" s="48" t="str">
        <f>IF(Ugovori_OPULJP[[#This Row],[DATUM ZAVRŠETKA OPERACIJE]]&gt;DATE(2024,3,31),"u provedbi","završen")</f>
        <v>završen</v>
      </c>
      <c r="K250" s="46" t="s">
        <v>333</v>
      </c>
      <c r="L250" s="46" t="s">
        <v>333</v>
      </c>
      <c r="M250" s="49">
        <v>0.85</v>
      </c>
      <c r="N250" s="49">
        <v>0.15</v>
      </c>
      <c r="O250" s="50">
        <f>Ugovori_OPULJP[[#This Row],[Bespovratna sredstva - Ukupno (EU+Nac) HRK
= Ukupna ugovorena vrijednost bespovratnih sredstava]]*Ugovori_OPULJP[[#This Row],[EU STOPA SUFINANCIRANJA %
EU CO-FINANCING RATE %]]</f>
        <v>586071.78700000001</v>
      </c>
      <c r="P250" s="51">
        <f>Ugovori_OPULJP[[#This Row],[Bespovratna sredstva - EU dio - HRK]]/7.5345</f>
        <v>77785.093503218523</v>
      </c>
      <c r="Q250" s="50">
        <f>Ugovori_OPULJP[[#This Row],[Bespovratna sredstva - Ukupno (EU+Nac) HRK
= Ukupna ugovorena vrijednost bespovratnih sredstava]]*Ugovori_OPULJP[[#This Row],[STOPA NACIONALNOG SUFINANCIRANJA %]]</f>
        <v>103424.43299999999</v>
      </c>
      <c r="R250" s="51">
        <f>Ugovori_OPULJP[[#This Row],[Bespovratna sredstva - Nacionalni dio - HRK]]/7.5345</f>
        <v>13726.781206450327</v>
      </c>
      <c r="S250" s="50">
        <v>689496.22</v>
      </c>
      <c r="T250" s="51">
        <f>Ugovori_OPULJP[[#This Row],[Bespovratna sredstva - Ukupno (EU+Nac) HRK
= Ukupna ugovorena vrijednost bespovratnih sredstava]]/7.5345</f>
        <v>91511.874709668846</v>
      </c>
      <c r="U250" s="50">
        <v>0</v>
      </c>
      <c r="V250" s="51">
        <f>Ugovori_OPULJP[[#This Row],[Javni doprinos korisnika - HRK]]/7.5345</f>
        <v>0</v>
      </c>
      <c r="W250" s="50">
        <v>0</v>
      </c>
      <c r="X250" s="51">
        <f>Ugovori_OPULJP[[#This Row],[Privatni doprinos korisnika - HRK]]/7.5345</f>
        <v>0</v>
      </c>
      <c r="Y250" s="52">
        <v>689496.22</v>
      </c>
      <c r="Z250" s="53">
        <f>Ugovori_OPULJP[[#This Row],[UKUPNI PRIHVATLJIVI IZDACI
TOTAL ELIGIBLE EXPENDITURE
= Bespovratna sredstva ukupno + doprinos korisnika
= Ukupni prihvatljivi troškovi
= Ukupna ugovorena vrijednost projekta HRK]]/7.5345</f>
        <v>91511.874709668846</v>
      </c>
      <c r="AA250" s="44" t="s">
        <v>38</v>
      </c>
      <c r="AB250" s="44" t="s">
        <v>753</v>
      </c>
      <c r="AC250" s="43" t="s">
        <v>1088</v>
      </c>
      <c r="AD250" s="43" t="s">
        <v>747</v>
      </c>
    </row>
    <row r="251" spans="1:30" ht="51" customHeight="1" x14ac:dyDescent="0.2">
      <c r="A251" s="41" t="s">
        <v>1089</v>
      </c>
      <c r="B251" s="42" t="s">
        <v>743</v>
      </c>
      <c r="C251" s="43" t="s">
        <v>744</v>
      </c>
      <c r="D251" s="43" t="s">
        <v>1043</v>
      </c>
      <c r="E251" s="44" t="s">
        <v>232</v>
      </c>
      <c r="F251" s="45" t="s">
        <v>1090</v>
      </c>
      <c r="G251" s="45" t="s">
        <v>1091</v>
      </c>
      <c r="H251" s="47">
        <v>43238</v>
      </c>
      <c r="I251" s="47">
        <v>44061</v>
      </c>
      <c r="J251" s="48" t="str">
        <f>IF(Ugovori_OPULJP[[#This Row],[DATUM ZAVRŠETKA OPERACIJE]]&gt;DATE(2024,3,31),"u provedbi","završen")</f>
        <v>završen</v>
      </c>
      <c r="K251" s="46" t="s">
        <v>84</v>
      </c>
      <c r="L251" s="46" t="s">
        <v>84</v>
      </c>
      <c r="M251" s="49">
        <v>0.85</v>
      </c>
      <c r="N251" s="49">
        <v>0.15</v>
      </c>
      <c r="O251" s="50">
        <f>Ugovori_OPULJP[[#This Row],[Bespovratna sredstva - Ukupno (EU+Nac) HRK
= Ukupna ugovorena vrijednost bespovratnih sredstava]]*Ugovori_OPULJP[[#This Row],[EU STOPA SUFINANCIRANJA %
EU CO-FINANCING RATE %]]</f>
        <v>524746.34400000004</v>
      </c>
      <c r="P251" s="51">
        <f>Ugovori_OPULJP[[#This Row],[Bespovratna sredstva - EU dio - HRK]]/7.5345</f>
        <v>69645.808480987456</v>
      </c>
      <c r="Q251" s="50">
        <f>Ugovori_OPULJP[[#This Row],[Bespovratna sredstva - Ukupno (EU+Nac) HRK
= Ukupna ugovorena vrijednost bespovratnih sredstava]]*Ugovori_OPULJP[[#This Row],[STOPA NACIONALNOG SUFINANCIRANJA %]]</f>
        <v>92602.296000000002</v>
      </c>
      <c r="R251" s="51">
        <f>Ugovori_OPULJP[[#This Row],[Bespovratna sredstva - Nacionalni dio - HRK]]/7.5345</f>
        <v>12290.436790762493</v>
      </c>
      <c r="S251" s="50">
        <v>617348.64</v>
      </c>
      <c r="T251" s="51">
        <f>Ugovori_OPULJP[[#This Row],[Bespovratna sredstva - Ukupno (EU+Nac) HRK
= Ukupna ugovorena vrijednost bespovratnih sredstava]]/7.5345</f>
        <v>81936.245271749955</v>
      </c>
      <c r="U251" s="50">
        <v>0</v>
      </c>
      <c r="V251" s="51">
        <f>Ugovori_OPULJP[[#This Row],[Javni doprinos korisnika - HRK]]/7.5345</f>
        <v>0</v>
      </c>
      <c r="W251" s="50">
        <v>0</v>
      </c>
      <c r="X251" s="51">
        <f>Ugovori_OPULJP[[#This Row],[Privatni doprinos korisnika - HRK]]/7.5345</f>
        <v>0</v>
      </c>
      <c r="Y251" s="52">
        <v>617348.64</v>
      </c>
      <c r="Z251" s="53">
        <f>Ugovori_OPULJP[[#This Row],[UKUPNI PRIHVATLJIVI IZDACI
TOTAL ELIGIBLE EXPENDITURE
= Bespovratna sredstva ukupno + doprinos korisnika
= Ukupni prihvatljivi troškovi
= Ukupna ugovorena vrijednost projekta HRK]]/7.5345</f>
        <v>81936.245271749955</v>
      </c>
      <c r="AA251" s="44" t="s">
        <v>38</v>
      </c>
      <c r="AB251" s="44" t="s">
        <v>753</v>
      </c>
      <c r="AC251" s="43" t="s">
        <v>1092</v>
      </c>
      <c r="AD251" s="43" t="s">
        <v>747</v>
      </c>
    </row>
    <row r="252" spans="1:30" ht="51" customHeight="1" x14ac:dyDescent="0.2">
      <c r="A252" s="41" t="s">
        <v>1093</v>
      </c>
      <c r="B252" s="42" t="s">
        <v>743</v>
      </c>
      <c r="C252" s="43" t="s">
        <v>744</v>
      </c>
      <c r="D252" s="43" t="s">
        <v>1043</v>
      </c>
      <c r="E252" s="44" t="s">
        <v>232</v>
      </c>
      <c r="F252" s="45" t="s">
        <v>1094</v>
      </c>
      <c r="G252" s="45" t="s">
        <v>1095</v>
      </c>
      <c r="H252" s="47">
        <v>43238</v>
      </c>
      <c r="I252" s="47">
        <v>44153</v>
      </c>
      <c r="J252" s="48" t="str">
        <f>IF(Ugovori_OPULJP[[#This Row],[DATUM ZAVRŠETKA OPERACIJE]]&gt;DATE(2024,3,31),"u provedbi","završen")</f>
        <v>završen</v>
      </c>
      <c r="K252" s="46" t="s">
        <v>1096</v>
      </c>
      <c r="L252" s="46" t="s">
        <v>200</v>
      </c>
      <c r="M252" s="49">
        <v>0.85</v>
      </c>
      <c r="N252" s="49">
        <v>0.15</v>
      </c>
      <c r="O252" s="50">
        <f>Ugovori_OPULJP[[#This Row],[Bespovratna sredstva - Ukupno (EU+Nac) HRK
= Ukupna ugovorena vrijednost bespovratnih sredstava]]*Ugovori_OPULJP[[#This Row],[EU STOPA SUFINANCIRANJA %
EU CO-FINANCING RATE %]]</f>
        <v>594638.57149999996</v>
      </c>
      <c r="P252" s="51">
        <f>Ugovori_OPULJP[[#This Row],[Bespovratna sredstva - EU dio - HRK]]/7.5345</f>
        <v>78922.101201141413</v>
      </c>
      <c r="Q252" s="50">
        <f>Ugovori_OPULJP[[#This Row],[Bespovratna sredstva - Ukupno (EU+Nac) HRK
= Ukupna ugovorena vrijednost bespovratnih sredstava]]*Ugovori_OPULJP[[#This Row],[STOPA NACIONALNOG SUFINANCIRANJA %]]</f>
        <v>104936.2185</v>
      </c>
      <c r="R252" s="51">
        <f>Ugovori_OPULJP[[#This Row],[Bespovratna sredstva - Nacionalni dio - HRK]]/7.5345</f>
        <v>13927.429623730837</v>
      </c>
      <c r="S252" s="50">
        <v>699574.79</v>
      </c>
      <c r="T252" s="51">
        <f>Ugovori_OPULJP[[#This Row],[Bespovratna sredstva - Ukupno (EU+Nac) HRK
= Ukupna ugovorena vrijednost bespovratnih sredstava]]/7.5345</f>
        <v>92849.530824872258</v>
      </c>
      <c r="U252" s="50">
        <v>0</v>
      </c>
      <c r="V252" s="51">
        <f>Ugovori_OPULJP[[#This Row],[Javni doprinos korisnika - HRK]]/7.5345</f>
        <v>0</v>
      </c>
      <c r="W252" s="50">
        <v>0</v>
      </c>
      <c r="X252" s="51">
        <f>Ugovori_OPULJP[[#This Row],[Privatni doprinos korisnika - HRK]]/7.5345</f>
        <v>0</v>
      </c>
      <c r="Y252" s="52">
        <v>699574.79</v>
      </c>
      <c r="Z252" s="53">
        <f>Ugovori_OPULJP[[#This Row],[UKUPNI PRIHVATLJIVI IZDACI
TOTAL ELIGIBLE EXPENDITURE
= Bespovratna sredstva ukupno + doprinos korisnika
= Ukupni prihvatljivi troškovi
= Ukupna ugovorena vrijednost projekta HRK]]/7.5345</f>
        <v>92849.530824872258</v>
      </c>
      <c r="AA252" s="44" t="s">
        <v>38</v>
      </c>
      <c r="AB252" s="44" t="s">
        <v>753</v>
      </c>
      <c r="AC252" s="43" t="s">
        <v>1097</v>
      </c>
      <c r="AD252" s="43" t="s">
        <v>747</v>
      </c>
    </row>
    <row r="253" spans="1:30" ht="51" customHeight="1" x14ac:dyDescent="0.2">
      <c r="A253" s="41" t="s">
        <v>1098</v>
      </c>
      <c r="B253" s="42" t="s">
        <v>743</v>
      </c>
      <c r="C253" s="43" t="s">
        <v>744</v>
      </c>
      <c r="D253" s="43" t="s">
        <v>1043</v>
      </c>
      <c r="E253" s="44" t="s">
        <v>232</v>
      </c>
      <c r="F253" s="45" t="s">
        <v>1099</v>
      </c>
      <c r="G253" s="45" t="s">
        <v>1100</v>
      </c>
      <c r="H253" s="47">
        <v>43282</v>
      </c>
      <c r="I253" s="47">
        <v>44134</v>
      </c>
      <c r="J253" s="48" t="str">
        <f>IF(Ugovori_OPULJP[[#This Row],[DATUM ZAVRŠETKA OPERACIJE]]&gt;DATE(2024,3,31),"u provedbi","završen")</f>
        <v>završen</v>
      </c>
      <c r="K253" s="46" t="s">
        <v>173</v>
      </c>
      <c r="L253" s="46" t="s">
        <v>173</v>
      </c>
      <c r="M253" s="49">
        <v>0.85</v>
      </c>
      <c r="N253" s="49">
        <v>0.15</v>
      </c>
      <c r="O253" s="50">
        <f>Ugovori_OPULJP[[#This Row],[Bespovratna sredstva - Ukupno (EU+Nac) HRK
= Ukupna ugovorena vrijednost bespovratnih sredstava]]*Ugovori_OPULJP[[#This Row],[EU STOPA SUFINANCIRANJA %
EU CO-FINANCING RATE %]]</f>
        <v>535335.94149999996</v>
      </c>
      <c r="P253" s="51">
        <f>Ugovori_OPULJP[[#This Row],[Bespovratna sredstva - EU dio - HRK]]/7.5345</f>
        <v>71051.289601167955</v>
      </c>
      <c r="Q253" s="50">
        <f>Ugovori_OPULJP[[#This Row],[Bespovratna sredstva - Ukupno (EU+Nac) HRK
= Ukupna ugovorena vrijednost bespovratnih sredstava]]*Ugovori_OPULJP[[#This Row],[STOPA NACIONALNOG SUFINANCIRANJA %]]</f>
        <v>94471.04849999999</v>
      </c>
      <c r="R253" s="51">
        <f>Ugovori_OPULJP[[#This Row],[Bespovratna sredstva - Nacionalni dio - HRK]]/7.5345</f>
        <v>12538.462870794345</v>
      </c>
      <c r="S253" s="50">
        <v>629806.99</v>
      </c>
      <c r="T253" s="51">
        <f>Ugovori_OPULJP[[#This Row],[Bespovratna sredstva - Ukupno (EU+Nac) HRK
= Ukupna ugovorena vrijednost bespovratnih sredstava]]/7.5345</f>
        <v>83589.752471962303</v>
      </c>
      <c r="U253" s="50">
        <v>0</v>
      </c>
      <c r="V253" s="51">
        <f>Ugovori_OPULJP[[#This Row],[Javni doprinos korisnika - HRK]]/7.5345</f>
        <v>0</v>
      </c>
      <c r="W253" s="50">
        <v>0</v>
      </c>
      <c r="X253" s="51">
        <f>Ugovori_OPULJP[[#This Row],[Privatni doprinos korisnika - HRK]]/7.5345</f>
        <v>0</v>
      </c>
      <c r="Y253" s="52">
        <v>629806.99</v>
      </c>
      <c r="Z253" s="53">
        <f>Ugovori_OPULJP[[#This Row],[UKUPNI PRIHVATLJIVI IZDACI
TOTAL ELIGIBLE EXPENDITURE
= Bespovratna sredstva ukupno + doprinos korisnika
= Ukupni prihvatljivi troškovi
= Ukupna ugovorena vrijednost projekta HRK]]/7.5345</f>
        <v>83589.752471962303</v>
      </c>
      <c r="AA253" s="44" t="s">
        <v>38</v>
      </c>
      <c r="AB253" s="44" t="s">
        <v>753</v>
      </c>
      <c r="AC253" s="43" t="s">
        <v>1101</v>
      </c>
      <c r="AD253" s="43" t="s">
        <v>747</v>
      </c>
    </row>
    <row r="254" spans="1:30" ht="51" customHeight="1" x14ac:dyDescent="0.2">
      <c r="A254" s="41" t="s">
        <v>1102</v>
      </c>
      <c r="B254" s="42" t="s">
        <v>743</v>
      </c>
      <c r="C254" s="43" t="s">
        <v>744</v>
      </c>
      <c r="D254" s="43" t="s">
        <v>1043</v>
      </c>
      <c r="E254" s="44" t="s">
        <v>232</v>
      </c>
      <c r="F254" s="45" t="s">
        <v>1103</v>
      </c>
      <c r="G254" s="45" t="s">
        <v>1104</v>
      </c>
      <c r="H254" s="47">
        <v>43238</v>
      </c>
      <c r="I254" s="47">
        <v>44213</v>
      </c>
      <c r="J254" s="48" t="str">
        <f>IF(Ugovori_OPULJP[[#This Row],[DATUM ZAVRŠETKA OPERACIJE]]&gt;DATE(2024,3,31),"u provedbi","završen")</f>
        <v>završen</v>
      </c>
      <c r="K254" s="46" t="s">
        <v>211</v>
      </c>
      <c r="L254" s="46" t="s">
        <v>37</v>
      </c>
      <c r="M254" s="49">
        <v>0.85</v>
      </c>
      <c r="N254" s="49">
        <v>0.15</v>
      </c>
      <c r="O254" s="50">
        <f>Ugovori_OPULJP[[#This Row],[Bespovratna sredstva - Ukupno (EU+Nac) HRK
= Ukupna ugovorena vrijednost bespovratnih sredstava]]*Ugovori_OPULJP[[#This Row],[EU STOPA SUFINANCIRANJA %
EU CO-FINANCING RATE %]]</f>
        <v>291815.57400000002</v>
      </c>
      <c r="P254" s="51">
        <f>Ugovori_OPULJP[[#This Row],[Bespovratna sredstva - EU dio - HRK]]/7.5345</f>
        <v>38730.582520406133</v>
      </c>
      <c r="Q254" s="50">
        <f>Ugovori_OPULJP[[#This Row],[Bespovratna sredstva - Ukupno (EU+Nac) HRK
= Ukupna ugovorena vrijednost bespovratnih sredstava]]*Ugovori_OPULJP[[#This Row],[STOPA NACIONALNOG SUFINANCIRANJA %]]</f>
        <v>51496.866000000002</v>
      </c>
      <c r="R254" s="51">
        <f>Ugovori_OPULJP[[#This Row],[Bespovratna sredstva - Nacionalni dio - HRK]]/7.5345</f>
        <v>6834.8086800716701</v>
      </c>
      <c r="S254" s="50">
        <v>343312.44</v>
      </c>
      <c r="T254" s="51">
        <f>Ugovori_OPULJP[[#This Row],[Bespovratna sredstva - Ukupno (EU+Nac) HRK
= Ukupna ugovorena vrijednost bespovratnih sredstava]]/7.5345</f>
        <v>45565.391200477803</v>
      </c>
      <c r="U254" s="50">
        <v>0</v>
      </c>
      <c r="V254" s="51">
        <f>Ugovori_OPULJP[[#This Row],[Javni doprinos korisnika - HRK]]/7.5345</f>
        <v>0</v>
      </c>
      <c r="W254" s="50">
        <v>0</v>
      </c>
      <c r="X254" s="51">
        <f>Ugovori_OPULJP[[#This Row],[Privatni doprinos korisnika - HRK]]/7.5345</f>
        <v>0</v>
      </c>
      <c r="Y254" s="52">
        <v>343312.44</v>
      </c>
      <c r="Z254" s="53">
        <f>Ugovori_OPULJP[[#This Row],[UKUPNI PRIHVATLJIVI IZDACI
TOTAL ELIGIBLE EXPENDITURE
= Bespovratna sredstva ukupno + doprinos korisnika
= Ukupni prihvatljivi troškovi
= Ukupna ugovorena vrijednost projekta HRK]]/7.5345</f>
        <v>45565.391200477803</v>
      </c>
      <c r="AA254" s="44" t="s">
        <v>38</v>
      </c>
      <c r="AB254" s="44" t="s">
        <v>753</v>
      </c>
      <c r="AC254" s="43" t="s">
        <v>1105</v>
      </c>
      <c r="AD254" s="43" t="s">
        <v>747</v>
      </c>
    </row>
    <row r="255" spans="1:30" ht="51" customHeight="1" x14ac:dyDescent="0.2">
      <c r="A255" s="41" t="s">
        <v>1106</v>
      </c>
      <c r="B255" s="42" t="s">
        <v>743</v>
      </c>
      <c r="C255" s="43" t="s">
        <v>744</v>
      </c>
      <c r="D255" s="43" t="s">
        <v>1043</v>
      </c>
      <c r="E255" s="44" t="s">
        <v>232</v>
      </c>
      <c r="F255" s="45" t="s">
        <v>1107</v>
      </c>
      <c r="G255" s="45" t="s">
        <v>37</v>
      </c>
      <c r="H255" s="47">
        <v>43238</v>
      </c>
      <c r="I255" s="47">
        <v>43787</v>
      </c>
      <c r="J255" s="48" t="str">
        <f>IF(Ugovori_OPULJP[[#This Row],[DATUM ZAVRŠETKA OPERACIJE]]&gt;DATE(2024,3,31),"u provedbi","završen")</f>
        <v>završen</v>
      </c>
      <c r="K255" s="46" t="s">
        <v>37</v>
      </c>
      <c r="L255" s="46" t="s">
        <v>37</v>
      </c>
      <c r="M255" s="49">
        <v>0.85</v>
      </c>
      <c r="N255" s="49">
        <v>0.15</v>
      </c>
      <c r="O255" s="50">
        <f>Ugovori_OPULJP[[#This Row],[Bespovratna sredstva - Ukupno (EU+Nac) HRK
= Ukupna ugovorena vrijednost bespovratnih sredstava]]*Ugovori_OPULJP[[#This Row],[EU STOPA SUFINANCIRANJA %
EU CO-FINANCING RATE %]]</f>
        <v>592087.26249999995</v>
      </c>
      <c r="P255" s="51">
        <f>Ugovori_OPULJP[[#This Row],[Bespovratna sredstva - EU dio - HRK]]/7.5345</f>
        <v>78583.484305527891</v>
      </c>
      <c r="Q255" s="50">
        <f>Ugovori_OPULJP[[#This Row],[Bespovratna sredstva - Ukupno (EU+Nac) HRK
= Ukupna ugovorena vrijednost bespovratnih sredstava]]*Ugovori_OPULJP[[#This Row],[STOPA NACIONALNOG SUFINANCIRANJA %]]</f>
        <v>104485.9875</v>
      </c>
      <c r="R255" s="51">
        <f>Ugovori_OPULJP[[#This Row],[Bespovratna sredstva - Nacionalni dio - HRK]]/7.5345</f>
        <v>13867.673700975512</v>
      </c>
      <c r="S255" s="50">
        <v>696573.25</v>
      </c>
      <c r="T255" s="51">
        <f>Ugovori_OPULJP[[#This Row],[Bespovratna sredstva - Ukupno (EU+Nac) HRK
= Ukupna ugovorena vrijednost bespovratnih sredstava]]/7.5345</f>
        <v>92451.158006503407</v>
      </c>
      <c r="U255" s="50">
        <v>0</v>
      </c>
      <c r="V255" s="51">
        <f>Ugovori_OPULJP[[#This Row],[Javni doprinos korisnika - HRK]]/7.5345</f>
        <v>0</v>
      </c>
      <c r="W255" s="50">
        <v>0</v>
      </c>
      <c r="X255" s="51">
        <f>Ugovori_OPULJP[[#This Row],[Privatni doprinos korisnika - HRK]]/7.5345</f>
        <v>0</v>
      </c>
      <c r="Y255" s="52">
        <v>696573.25</v>
      </c>
      <c r="Z255" s="53">
        <f>Ugovori_OPULJP[[#This Row],[UKUPNI PRIHVATLJIVI IZDACI
TOTAL ELIGIBLE EXPENDITURE
= Bespovratna sredstva ukupno + doprinos korisnika
= Ukupni prihvatljivi troškovi
= Ukupna ugovorena vrijednost projekta HRK]]/7.5345</f>
        <v>92451.158006503407</v>
      </c>
      <c r="AA255" s="44" t="s">
        <v>38</v>
      </c>
      <c r="AB255" s="44" t="s">
        <v>753</v>
      </c>
      <c r="AC255" s="43" t="s">
        <v>1108</v>
      </c>
      <c r="AD255" s="43" t="s">
        <v>747</v>
      </c>
    </row>
    <row r="256" spans="1:30" ht="51" customHeight="1" x14ac:dyDescent="0.2">
      <c r="A256" s="41" t="s">
        <v>1109</v>
      </c>
      <c r="B256" s="42" t="s">
        <v>743</v>
      </c>
      <c r="C256" s="43" t="s">
        <v>744</v>
      </c>
      <c r="D256" s="43" t="s">
        <v>1043</v>
      </c>
      <c r="E256" s="44" t="s">
        <v>232</v>
      </c>
      <c r="F256" s="45" t="s">
        <v>1110</v>
      </c>
      <c r="G256" s="45" t="s">
        <v>1111</v>
      </c>
      <c r="H256" s="47">
        <v>43238</v>
      </c>
      <c r="I256" s="47">
        <v>43787</v>
      </c>
      <c r="J256" s="48" t="str">
        <f>IF(Ugovori_OPULJP[[#This Row],[DATUM ZAVRŠETKA OPERACIJE]]&gt;DATE(2024,3,31),"u provedbi","završen")</f>
        <v>završen</v>
      </c>
      <c r="K256" s="46" t="s">
        <v>211</v>
      </c>
      <c r="L256" s="46" t="s">
        <v>211</v>
      </c>
      <c r="M256" s="49">
        <v>0.85</v>
      </c>
      <c r="N256" s="49">
        <v>0.15</v>
      </c>
      <c r="O256" s="50">
        <f>Ugovori_OPULJP[[#This Row],[Bespovratna sredstva - Ukupno (EU+Nac) HRK
= Ukupna ugovorena vrijednost bespovratnih sredstava]]*Ugovori_OPULJP[[#This Row],[EU STOPA SUFINANCIRANJA %
EU CO-FINANCING RATE %]]</f>
        <v>544251.04749999999</v>
      </c>
      <c r="P256" s="51">
        <f>Ugovori_OPULJP[[#This Row],[Bespovratna sredstva - EU dio - HRK]]/7.5345</f>
        <v>72234.527506802042</v>
      </c>
      <c r="Q256" s="50">
        <f>Ugovori_OPULJP[[#This Row],[Bespovratna sredstva - Ukupno (EU+Nac) HRK
= Ukupna ugovorena vrijednost bespovratnih sredstava]]*Ugovori_OPULJP[[#This Row],[STOPA NACIONALNOG SUFINANCIRANJA %]]</f>
        <v>96044.302499999991</v>
      </c>
      <c r="R256" s="51">
        <f>Ugovori_OPULJP[[#This Row],[Bespovratna sredstva - Nacionalni dio - HRK]]/7.5345</f>
        <v>12747.269560023888</v>
      </c>
      <c r="S256" s="50">
        <v>640295.35</v>
      </c>
      <c r="T256" s="51">
        <f>Ugovori_OPULJP[[#This Row],[Bespovratna sredstva - Ukupno (EU+Nac) HRK
= Ukupna ugovorena vrijednost bespovratnih sredstava]]/7.5345</f>
        <v>84981.797066825922</v>
      </c>
      <c r="U256" s="50">
        <v>0</v>
      </c>
      <c r="V256" s="51">
        <f>Ugovori_OPULJP[[#This Row],[Javni doprinos korisnika - HRK]]/7.5345</f>
        <v>0</v>
      </c>
      <c r="W256" s="50">
        <v>0</v>
      </c>
      <c r="X256" s="51">
        <f>Ugovori_OPULJP[[#This Row],[Privatni doprinos korisnika - HRK]]/7.5345</f>
        <v>0</v>
      </c>
      <c r="Y256" s="52">
        <v>640295.35</v>
      </c>
      <c r="Z256" s="53">
        <f>Ugovori_OPULJP[[#This Row],[UKUPNI PRIHVATLJIVI IZDACI
TOTAL ELIGIBLE EXPENDITURE
= Bespovratna sredstva ukupno + doprinos korisnika
= Ukupni prihvatljivi troškovi
= Ukupna ugovorena vrijednost projekta HRK]]/7.5345</f>
        <v>84981.797066825922</v>
      </c>
      <c r="AA256" s="44" t="s">
        <v>38</v>
      </c>
      <c r="AB256" s="44" t="s">
        <v>753</v>
      </c>
      <c r="AC256" s="43" t="s">
        <v>1112</v>
      </c>
      <c r="AD256" s="43" t="s">
        <v>747</v>
      </c>
    </row>
    <row r="257" spans="1:30" ht="51" customHeight="1" x14ac:dyDescent="0.2">
      <c r="A257" s="41" t="s">
        <v>1113</v>
      </c>
      <c r="B257" s="42" t="s">
        <v>743</v>
      </c>
      <c r="C257" s="43" t="s">
        <v>744</v>
      </c>
      <c r="D257" s="43" t="s">
        <v>1114</v>
      </c>
      <c r="E257" s="44" t="s">
        <v>76</v>
      </c>
      <c r="F257" s="45" t="s">
        <v>1115</v>
      </c>
      <c r="G257" s="45" t="s">
        <v>1116</v>
      </c>
      <c r="H257" s="47">
        <v>43070</v>
      </c>
      <c r="I257" s="47">
        <v>43983</v>
      </c>
      <c r="J257" s="48" t="str">
        <f>IF(Ugovori_OPULJP[[#This Row],[DATUM ZAVRŠETKA OPERACIJE]]&gt;DATE(2024,3,31),"u provedbi","završen")</f>
        <v>završen</v>
      </c>
      <c r="K257" s="46" t="s">
        <v>104</v>
      </c>
      <c r="L257" s="46" t="s">
        <v>104</v>
      </c>
      <c r="M257" s="49">
        <v>0.85</v>
      </c>
      <c r="N257" s="49">
        <v>0.15</v>
      </c>
      <c r="O257" s="50">
        <f>Ugovori_OPULJP[[#This Row],[Bespovratna sredstva - Ukupno (EU+Nac) HRK
= Ukupna ugovorena vrijednost bespovratnih sredstava]]*Ugovori_OPULJP[[#This Row],[EU STOPA SUFINANCIRANJA %
EU CO-FINANCING RATE %]]</f>
        <v>5744381.9824999999</v>
      </c>
      <c r="P257" s="51">
        <f>Ugovori_OPULJP[[#This Row],[Bespovratna sredstva - EU dio - HRK]]/7.5345</f>
        <v>762410.50932377728</v>
      </c>
      <c r="Q257" s="50">
        <f>Ugovori_OPULJP[[#This Row],[Bespovratna sredstva - Ukupno (EU+Nac) HRK
= Ukupna ugovorena vrijednost bespovratnih sredstava]]*Ugovori_OPULJP[[#This Row],[STOPA NACIONALNOG SUFINANCIRANJA %]]</f>
        <v>1013714.4675</v>
      </c>
      <c r="R257" s="51">
        <f>Ugovori_OPULJP[[#This Row],[Bespovratna sredstva - Nacionalni dio - HRK]]/7.5345</f>
        <v>134543.03105713715</v>
      </c>
      <c r="S257" s="50">
        <v>6758096.4500000002</v>
      </c>
      <c r="T257" s="51">
        <f>Ugovori_OPULJP[[#This Row],[Bespovratna sredstva - Ukupno (EU+Nac) HRK
= Ukupna ugovorena vrijednost bespovratnih sredstava]]/7.5345</f>
        <v>896953.54038091446</v>
      </c>
      <c r="U257" s="50">
        <v>0</v>
      </c>
      <c r="V257" s="51">
        <f>Ugovori_OPULJP[[#This Row],[Javni doprinos korisnika - HRK]]/7.5345</f>
        <v>0</v>
      </c>
      <c r="W257" s="50">
        <v>0</v>
      </c>
      <c r="X257" s="51">
        <f>Ugovori_OPULJP[[#This Row],[Privatni doprinos korisnika - HRK]]/7.5345</f>
        <v>0</v>
      </c>
      <c r="Y257" s="52">
        <v>6758096.4500000002</v>
      </c>
      <c r="Z257" s="53">
        <f>Ugovori_OPULJP[[#This Row],[UKUPNI PRIHVATLJIVI IZDACI
TOTAL ELIGIBLE EXPENDITURE
= Bespovratna sredstva ukupno + doprinos korisnika
= Ukupni prihvatljivi troškovi
= Ukupna ugovorena vrijednost projekta HRK]]/7.5345</f>
        <v>896953.54038091446</v>
      </c>
      <c r="AA257" s="44" t="s">
        <v>38</v>
      </c>
      <c r="AB257" s="44" t="s">
        <v>35</v>
      </c>
      <c r="AC257" s="43" t="s">
        <v>1117</v>
      </c>
      <c r="AD257" s="43" t="s">
        <v>747</v>
      </c>
    </row>
    <row r="258" spans="1:30" ht="51" customHeight="1" x14ac:dyDescent="0.2">
      <c r="A258" s="41" t="s">
        <v>1118</v>
      </c>
      <c r="B258" s="42" t="s">
        <v>743</v>
      </c>
      <c r="C258" s="43" t="s">
        <v>744</v>
      </c>
      <c r="D258" s="43" t="s">
        <v>1114</v>
      </c>
      <c r="E258" s="44" t="s">
        <v>76</v>
      </c>
      <c r="F258" s="45" t="s">
        <v>1119</v>
      </c>
      <c r="G258" s="45" t="s">
        <v>1120</v>
      </c>
      <c r="H258" s="47">
        <v>43070</v>
      </c>
      <c r="I258" s="47">
        <v>43983</v>
      </c>
      <c r="J258" s="48" t="str">
        <f>IF(Ugovori_OPULJP[[#This Row],[DATUM ZAVRŠETKA OPERACIJE]]&gt;DATE(2024,3,31),"u provedbi","završen")</f>
        <v>završen</v>
      </c>
      <c r="K258" s="46" t="s">
        <v>104</v>
      </c>
      <c r="L258" s="46" t="s">
        <v>104</v>
      </c>
      <c r="M258" s="49">
        <v>0.85</v>
      </c>
      <c r="N258" s="49">
        <v>0.15</v>
      </c>
      <c r="O258" s="50">
        <f>Ugovori_OPULJP[[#This Row],[Bespovratna sredstva - Ukupno (EU+Nac) HRK
= Ukupna ugovorena vrijednost bespovratnih sredstava]]*Ugovori_OPULJP[[#This Row],[EU STOPA SUFINANCIRANJA %
EU CO-FINANCING RATE %]]</f>
        <v>2468958.11</v>
      </c>
      <c r="P258" s="51">
        <f>Ugovori_OPULJP[[#This Row],[Bespovratna sredstva - EU dio - HRK]]/7.5345</f>
        <v>327687.0542172672</v>
      </c>
      <c r="Q258" s="50">
        <f>Ugovori_OPULJP[[#This Row],[Bespovratna sredstva - Ukupno (EU+Nac) HRK
= Ukupna ugovorena vrijednost bespovratnih sredstava]]*Ugovori_OPULJP[[#This Row],[STOPA NACIONALNOG SUFINANCIRANJA %]]</f>
        <v>435698.49</v>
      </c>
      <c r="R258" s="51">
        <f>Ugovori_OPULJP[[#This Row],[Bespovratna sredstva - Nacionalni dio - HRK]]/7.5345</f>
        <v>57827.127214811859</v>
      </c>
      <c r="S258" s="50">
        <v>2904656.6</v>
      </c>
      <c r="T258" s="51">
        <f>Ugovori_OPULJP[[#This Row],[Bespovratna sredstva - Ukupno (EU+Nac) HRK
= Ukupna ugovorena vrijednost bespovratnih sredstava]]/7.5345</f>
        <v>385514.18143207912</v>
      </c>
      <c r="U258" s="50">
        <v>0</v>
      </c>
      <c r="V258" s="51">
        <f>Ugovori_OPULJP[[#This Row],[Javni doprinos korisnika - HRK]]/7.5345</f>
        <v>0</v>
      </c>
      <c r="W258" s="50">
        <v>0</v>
      </c>
      <c r="X258" s="51">
        <f>Ugovori_OPULJP[[#This Row],[Privatni doprinos korisnika - HRK]]/7.5345</f>
        <v>0</v>
      </c>
      <c r="Y258" s="52">
        <v>2904656.6</v>
      </c>
      <c r="Z258" s="53">
        <f>Ugovori_OPULJP[[#This Row],[UKUPNI PRIHVATLJIVI IZDACI
TOTAL ELIGIBLE EXPENDITURE
= Bespovratna sredstva ukupno + doprinos korisnika
= Ukupni prihvatljivi troškovi
= Ukupna ugovorena vrijednost projekta HRK]]/7.5345</f>
        <v>385514.18143207912</v>
      </c>
      <c r="AA258" s="44" t="s">
        <v>38</v>
      </c>
      <c r="AB258" s="44" t="s">
        <v>35</v>
      </c>
      <c r="AC258" s="43" t="s">
        <v>1121</v>
      </c>
      <c r="AD258" s="43" t="s">
        <v>747</v>
      </c>
    </row>
    <row r="259" spans="1:30" ht="51" customHeight="1" x14ac:dyDescent="0.2">
      <c r="A259" s="41" t="s">
        <v>1122</v>
      </c>
      <c r="B259" s="42" t="s">
        <v>743</v>
      </c>
      <c r="C259" s="43" t="s">
        <v>744</v>
      </c>
      <c r="D259" s="43" t="s">
        <v>1114</v>
      </c>
      <c r="E259" s="44" t="s">
        <v>76</v>
      </c>
      <c r="F259" s="45" t="s">
        <v>1123</v>
      </c>
      <c r="G259" s="45" t="s">
        <v>1124</v>
      </c>
      <c r="H259" s="47">
        <v>43070</v>
      </c>
      <c r="I259" s="47">
        <v>43983</v>
      </c>
      <c r="J259" s="48" t="str">
        <f>IF(Ugovori_OPULJP[[#This Row],[DATUM ZAVRŠETKA OPERACIJE]]&gt;DATE(2024,3,31),"u provedbi","završen")</f>
        <v>završen</v>
      </c>
      <c r="K259" s="46" t="s">
        <v>104</v>
      </c>
      <c r="L259" s="46" t="s">
        <v>104</v>
      </c>
      <c r="M259" s="49">
        <v>0.85</v>
      </c>
      <c r="N259" s="49">
        <v>0.15</v>
      </c>
      <c r="O259" s="50">
        <f>Ugovori_OPULJP[[#This Row],[Bespovratna sredstva - Ukupno (EU+Nac) HRK
= Ukupna ugovorena vrijednost bespovratnih sredstava]]*Ugovori_OPULJP[[#This Row],[EU STOPA SUFINANCIRANJA %
EU CO-FINANCING RATE %]]</f>
        <v>3664391.1909999996</v>
      </c>
      <c r="P259" s="51">
        <f>Ugovori_OPULJP[[#This Row],[Bespovratna sredstva - EU dio - HRK]]/7.5345</f>
        <v>486348.2899993363</v>
      </c>
      <c r="Q259" s="50">
        <f>Ugovori_OPULJP[[#This Row],[Bespovratna sredstva - Ukupno (EU+Nac) HRK
= Ukupna ugovorena vrijednost bespovratnih sredstava]]*Ugovori_OPULJP[[#This Row],[STOPA NACIONALNOG SUFINANCIRANJA %]]</f>
        <v>646657.26899999997</v>
      </c>
      <c r="R259" s="51">
        <f>Ugovori_OPULJP[[#This Row],[Bespovratna sredstva - Nacionalni dio - HRK]]/7.5345</f>
        <v>85826.168823412299</v>
      </c>
      <c r="S259" s="50">
        <v>4311048.46</v>
      </c>
      <c r="T259" s="51">
        <f>Ugovori_OPULJP[[#This Row],[Bespovratna sredstva - Ukupno (EU+Nac) HRK
= Ukupna ugovorena vrijednost bespovratnih sredstava]]/7.5345</f>
        <v>572174.45882274862</v>
      </c>
      <c r="U259" s="50">
        <v>0</v>
      </c>
      <c r="V259" s="51">
        <f>Ugovori_OPULJP[[#This Row],[Javni doprinos korisnika - HRK]]/7.5345</f>
        <v>0</v>
      </c>
      <c r="W259" s="50">
        <v>0</v>
      </c>
      <c r="X259" s="51">
        <f>Ugovori_OPULJP[[#This Row],[Privatni doprinos korisnika - HRK]]/7.5345</f>
        <v>0</v>
      </c>
      <c r="Y259" s="52">
        <v>4311048.46</v>
      </c>
      <c r="Z259" s="53">
        <f>Ugovori_OPULJP[[#This Row],[UKUPNI PRIHVATLJIVI IZDACI
TOTAL ELIGIBLE EXPENDITURE
= Bespovratna sredstva ukupno + doprinos korisnika
= Ukupni prihvatljivi troškovi
= Ukupna ugovorena vrijednost projekta HRK]]/7.5345</f>
        <v>572174.45882274862</v>
      </c>
      <c r="AA259" s="44" t="s">
        <v>38</v>
      </c>
      <c r="AB259" s="44" t="s">
        <v>35</v>
      </c>
      <c r="AC259" s="43" t="s">
        <v>1125</v>
      </c>
      <c r="AD259" s="43" t="s">
        <v>747</v>
      </c>
    </row>
    <row r="260" spans="1:30" ht="51" customHeight="1" x14ac:dyDescent="0.2">
      <c r="A260" s="41" t="s">
        <v>1126</v>
      </c>
      <c r="B260" s="42" t="s">
        <v>743</v>
      </c>
      <c r="C260" s="43" t="s">
        <v>744</v>
      </c>
      <c r="D260" s="43" t="s">
        <v>1114</v>
      </c>
      <c r="E260" s="44" t="s">
        <v>76</v>
      </c>
      <c r="F260" s="45" t="s">
        <v>1127</v>
      </c>
      <c r="G260" s="45" t="s">
        <v>751</v>
      </c>
      <c r="H260" s="47">
        <v>43070</v>
      </c>
      <c r="I260" s="47">
        <v>43983</v>
      </c>
      <c r="J260" s="48" t="str">
        <f>IF(Ugovori_OPULJP[[#This Row],[DATUM ZAVRŠETKA OPERACIJE]]&gt;DATE(2024,3,31),"u provedbi","završen")</f>
        <v>završen</v>
      </c>
      <c r="K260" s="46" t="s">
        <v>104</v>
      </c>
      <c r="L260" s="46" t="s">
        <v>104</v>
      </c>
      <c r="M260" s="49">
        <v>0.85</v>
      </c>
      <c r="N260" s="49">
        <v>0.15</v>
      </c>
      <c r="O260" s="50">
        <f>Ugovori_OPULJP[[#This Row],[Bespovratna sredstva - Ukupno (EU+Nac) HRK
= Ukupna ugovorena vrijednost bespovratnih sredstava]]*Ugovori_OPULJP[[#This Row],[EU STOPA SUFINANCIRANJA %
EU CO-FINANCING RATE %]]</f>
        <v>5639712.1919999998</v>
      </c>
      <c r="P260" s="51">
        <f>Ugovori_OPULJP[[#This Row],[Bespovratna sredstva - EU dio - HRK]]/7.5345</f>
        <v>748518.44077244669</v>
      </c>
      <c r="Q260" s="50">
        <f>Ugovori_OPULJP[[#This Row],[Bespovratna sredstva - Ukupno (EU+Nac) HRK
= Ukupna ugovorena vrijednost bespovratnih sredstava]]*Ugovori_OPULJP[[#This Row],[STOPA NACIONALNOG SUFINANCIRANJA %]]</f>
        <v>995243.32799999986</v>
      </c>
      <c r="R260" s="51">
        <f>Ugovori_OPULJP[[#This Row],[Bespovratna sredstva - Nacionalni dio - HRK]]/7.5345</f>
        <v>132091.48954807883</v>
      </c>
      <c r="S260" s="50">
        <v>6634955.5199999996</v>
      </c>
      <c r="T260" s="51">
        <f>Ugovori_OPULJP[[#This Row],[Bespovratna sredstva - Ukupno (EU+Nac) HRK
= Ukupna ugovorena vrijednost bespovratnih sredstava]]/7.5345</f>
        <v>880609.93032052543</v>
      </c>
      <c r="U260" s="50">
        <v>0</v>
      </c>
      <c r="V260" s="51">
        <f>Ugovori_OPULJP[[#This Row],[Javni doprinos korisnika - HRK]]/7.5345</f>
        <v>0</v>
      </c>
      <c r="W260" s="50">
        <v>0</v>
      </c>
      <c r="X260" s="51">
        <f>Ugovori_OPULJP[[#This Row],[Privatni doprinos korisnika - HRK]]/7.5345</f>
        <v>0</v>
      </c>
      <c r="Y260" s="52">
        <v>6634955.5199999996</v>
      </c>
      <c r="Z260" s="53">
        <f>Ugovori_OPULJP[[#This Row],[UKUPNI PRIHVATLJIVI IZDACI
TOTAL ELIGIBLE EXPENDITURE
= Bespovratna sredstva ukupno + doprinos korisnika
= Ukupni prihvatljivi troškovi
= Ukupna ugovorena vrijednost projekta HRK]]/7.5345</f>
        <v>880609.93032052543</v>
      </c>
      <c r="AA260" s="44" t="s">
        <v>38</v>
      </c>
      <c r="AB260" s="44" t="s">
        <v>35</v>
      </c>
      <c r="AC260" s="43" t="s">
        <v>1128</v>
      </c>
      <c r="AD260" s="43" t="s">
        <v>747</v>
      </c>
    </row>
    <row r="261" spans="1:30" ht="63.75" customHeight="1" x14ac:dyDescent="0.2">
      <c r="A261" s="41" t="s">
        <v>1129</v>
      </c>
      <c r="B261" s="42" t="s">
        <v>743</v>
      </c>
      <c r="C261" s="43" t="s">
        <v>744</v>
      </c>
      <c r="D261" s="43" t="s">
        <v>1114</v>
      </c>
      <c r="E261" s="44" t="s">
        <v>76</v>
      </c>
      <c r="F261" s="45" t="s">
        <v>1130</v>
      </c>
      <c r="G261" s="45" t="s">
        <v>1131</v>
      </c>
      <c r="H261" s="47">
        <v>43070</v>
      </c>
      <c r="I261" s="47">
        <v>43983</v>
      </c>
      <c r="J261" s="48" t="str">
        <f>IF(Ugovori_OPULJP[[#This Row],[DATUM ZAVRŠETKA OPERACIJE]]&gt;DATE(2024,3,31),"u provedbi","završen")</f>
        <v>završen</v>
      </c>
      <c r="K261" s="46" t="s">
        <v>99</v>
      </c>
      <c r="L261" s="46" t="s">
        <v>99</v>
      </c>
      <c r="M261" s="49">
        <v>0.85</v>
      </c>
      <c r="N261" s="49">
        <v>0.15</v>
      </c>
      <c r="O261" s="50">
        <f>Ugovori_OPULJP[[#This Row],[Bespovratna sredstva - Ukupno (EU+Nac) HRK
= Ukupna ugovorena vrijednost bespovratnih sredstava]]*Ugovori_OPULJP[[#This Row],[EU STOPA SUFINANCIRANJA %
EU CO-FINANCING RATE %]]</f>
        <v>4660616.9630000005</v>
      </c>
      <c r="P261" s="51">
        <f>Ugovori_OPULJP[[#This Row],[Bespovratna sredstva - EU dio - HRK]]/7.5345</f>
        <v>618570.17227420537</v>
      </c>
      <c r="Q261" s="50">
        <f>Ugovori_OPULJP[[#This Row],[Bespovratna sredstva - Ukupno (EU+Nac) HRK
= Ukupna ugovorena vrijednost bespovratnih sredstava]]*Ugovori_OPULJP[[#This Row],[STOPA NACIONALNOG SUFINANCIRANJA %]]</f>
        <v>822461.81700000004</v>
      </c>
      <c r="R261" s="51">
        <f>Ugovori_OPULJP[[#This Row],[Bespovratna sredstva - Nacionalni dio - HRK]]/7.5345</f>
        <v>109159.44216603623</v>
      </c>
      <c r="S261" s="50">
        <v>5483078.7800000003</v>
      </c>
      <c r="T261" s="51">
        <f>Ugovori_OPULJP[[#This Row],[Bespovratna sredstva - Ukupno (EU+Nac) HRK
= Ukupna ugovorena vrijednost bespovratnih sredstava]]/7.5345</f>
        <v>727729.6144402416</v>
      </c>
      <c r="U261" s="50">
        <v>0</v>
      </c>
      <c r="V261" s="51">
        <f>Ugovori_OPULJP[[#This Row],[Javni doprinos korisnika - HRK]]/7.5345</f>
        <v>0</v>
      </c>
      <c r="W261" s="50">
        <v>0</v>
      </c>
      <c r="X261" s="51">
        <f>Ugovori_OPULJP[[#This Row],[Privatni doprinos korisnika - HRK]]/7.5345</f>
        <v>0</v>
      </c>
      <c r="Y261" s="52">
        <v>5483078.7800000003</v>
      </c>
      <c r="Z261" s="53">
        <f>Ugovori_OPULJP[[#This Row],[UKUPNI PRIHVATLJIVI IZDACI
TOTAL ELIGIBLE EXPENDITURE
= Bespovratna sredstva ukupno + doprinos korisnika
= Ukupni prihvatljivi troškovi
= Ukupna ugovorena vrijednost projekta HRK]]/7.5345</f>
        <v>727729.6144402416</v>
      </c>
      <c r="AA261" s="44" t="s">
        <v>38</v>
      </c>
      <c r="AB261" s="44" t="s">
        <v>35</v>
      </c>
      <c r="AC261" s="43" t="s">
        <v>1132</v>
      </c>
      <c r="AD261" s="43" t="s">
        <v>747</v>
      </c>
    </row>
    <row r="262" spans="1:30" ht="51" customHeight="1" x14ac:dyDescent="0.2">
      <c r="A262" s="41" t="s">
        <v>1133</v>
      </c>
      <c r="B262" s="42" t="s">
        <v>743</v>
      </c>
      <c r="C262" s="43" t="s">
        <v>744</v>
      </c>
      <c r="D262" s="43" t="s">
        <v>1114</v>
      </c>
      <c r="E262" s="44" t="s">
        <v>76</v>
      </c>
      <c r="F262" s="45" t="s">
        <v>1134</v>
      </c>
      <c r="G262" s="45" t="s">
        <v>1135</v>
      </c>
      <c r="H262" s="47">
        <v>43070</v>
      </c>
      <c r="I262" s="47">
        <v>43983</v>
      </c>
      <c r="J262" s="48" t="str">
        <f>IF(Ugovori_OPULJP[[#This Row],[DATUM ZAVRŠETKA OPERACIJE]]&gt;DATE(2024,3,31),"u provedbi","završen")</f>
        <v>završen</v>
      </c>
      <c r="K262" s="46" t="s">
        <v>211</v>
      </c>
      <c r="L262" s="46" t="s">
        <v>211</v>
      </c>
      <c r="M262" s="49">
        <v>0.85</v>
      </c>
      <c r="N262" s="49">
        <v>0.15</v>
      </c>
      <c r="O262" s="50">
        <f>Ugovori_OPULJP[[#This Row],[Bespovratna sredstva - Ukupno (EU+Nac) HRK
= Ukupna ugovorena vrijednost bespovratnih sredstava]]*Ugovori_OPULJP[[#This Row],[EU STOPA SUFINANCIRANJA %
EU CO-FINANCING RATE %]]</f>
        <v>2153359.8079999997</v>
      </c>
      <c r="P262" s="51">
        <f>Ugovori_OPULJP[[#This Row],[Bespovratna sredstva - EU dio - HRK]]/7.5345</f>
        <v>285799.96124493988</v>
      </c>
      <c r="Q262" s="50">
        <f>Ugovori_OPULJP[[#This Row],[Bespovratna sredstva - Ukupno (EU+Nac) HRK
= Ukupna ugovorena vrijednost bespovratnih sredstava]]*Ugovori_OPULJP[[#This Row],[STOPA NACIONALNOG SUFINANCIRANJA %]]</f>
        <v>380004.67199999996</v>
      </c>
      <c r="R262" s="51">
        <f>Ugovori_OPULJP[[#This Row],[Bespovratna sredstva - Nacionalni dio - HRK]]/7.5345</f>
        <v>50435.287278518808</v>
      </c>
      <c r="S262" s="50">
        <v>2533364.48</v>
      </c>
      <c r="T262" s="51">
        <f>Ugovori_OPULJP[[#This Row],[Bespovratna sredstva - Ukupno (EU+Nac) HRK
= Ukupna ugovorena vrijednost bespovratnih sredstava]]/7.5345</f>
        <v>336235.24852345872</v>
      </c>
      <c r="U262" s="50">
        <v>0</v>
      </c>
      <c r="V262" s="51">
        <f>Ugovori_OPULJP[[#This Row],[Javni doprinos korisnika - HRK]]/7.5345</f>
        <v>0</v>
      </c>
      <c r="W262" s="50">
        <v>0</v>
      </c>
      <c r="X262" s="51">
        <f>Ugovori_OPULJP[[#This Row],[Privatni doprinos korisnika - HRK]]/7.5345</f>
        <v>0</v>
      </c>
      <c r="Y262" s="52">
        <v>2533364.48</v>
      </c>
      <c r="Z262" s="53">
        <f>Ugovori_OPULJP[[#This Row],[UKUPNI PRIHVATLJIVI IZDACI
TOTAL ELIGIBLE EXPENDITURE
= Bespovratna sredstva ukupno + doprinos korisnika
= Ukupni prihvatljivi troškovi
= Ukupna ugovorena vrijednost projekta HRK]]/7.5345</f>
        <v>336235.24852345872</v>
      </c>
      <c r="AA262" s="44" t="s">
        <v>38</v>
      </c>
      <c r="AB262" s="44" t="s">
        <v>35</v>
      </c>
      <c r="AC262" s="43" t="s">
        <v>1136</v>
      </c>
      <c r="AD262" s="43" t="s">
        <v>747</v>
      </c>
    </row>
    <row r="263" spans="1:30" ht="51" customHeight="1" x14ac:dyDescent="0.2">
      <c r="A263" s="41" t="s">
        <v>1137</v>
      </c>
      <c r="B263" s="42" t="s">
        <v>743</v>
      </c>
      <c r="C263" s="43" t="s">
        <v>744</v>
      </c>
      <c r="D263" s="43" t="s">
        <v>1114</v>
      </c>
      <c r="E263" s="44" t="s">
        <v>76</v>
      </c>
      <c r="F263" s="45" t="s">
        <v>1138</v>
      </c>
      <c r="G263" s="45" t="s">
        <v>275</v>
      </c>
      <c r="H263" s="47">
        <v>43070</v>
      </c>
      <c r="I263" s="47">
        <v>43983</v>
      </c>
      <c r="J263" s="48" t="str">
        <f>IF(Ugovori_OPULJP[[#This Row],[DATUM ZAVRŠETKA OPERACIJE]]&gt;DATE(2024,3,31),"u provedbi","završen")</f>
        <v>završen</v>
      </c>
      <c r="K263" s="46" t="s">
        <v>94</v>
      </c>
      <c r="L263" s="46" t="s">
        <v>94</v>
      </c>
      <c r="M263" s="49">
        <v>0.85</v>
      </c>
      <c r="N263" s="49">
        <v>0.15</v>
      </c>
      <c r="O263" s="50">
        <f>Ugovori_OPULJP[[#This Row],[Bespovratna sredstva - Ukupno (EU+Nac) HRK
= Ukupna ugovorena vrijednost bespovratnih sredstava]]*Ugovori_OPULJP[[#This Row],[EU STOPA SUFINANCIRANJA %
EU CO-FINANCING RATE %]]</f>
        <v>1105243.44</v>
      </c>
      <c r="P263" s="51">
        <f>Ugovori_OPULJP[[#This Row],[Bespovratna sredstva - EU dio - HRK]]/7.5345</f>
        <v>146691.01333864222</v>
      </c>
      <c r="Q263" s="50">
        <f>Ugovori_OPULJP[[#This Row],[Bespovratna sredstva - Ukupno (EU+Nac) HRK
= Ukupna ugovorena vrijednost bespovratnih sredstava]]*Ugovori_OPULJP[[#This Row],[STOPA NACIONALNOG SUFINANCIRANJA %]]</f>
        <v>195042.96</v>
      </c>
      <c r="R263" s="51">
        <f>Ugovori_OPULJP[[#This Row],[Bespovratna sredstva - Nacionalni dio - HRK]]/7.5345</f>
        <v>25886.649412701569</v>
      </c>
      <c r="S263" s="50">
        <v>1300286.3999999999</v>
      </c>
      <c r="T263" s="51">
        <f>Ugovori_OPULJP[[#This Row],[Bespovratna sredstva - Ukupno (EU+Nac) HRK
= Ukupna ugovorena vrijednost bespovratnih sredstava]]/7.5345</f>
        <v>172577.6627513438</v>
      </c>
      <c r="U263" s="50">
        <v>0</v>
      </c>
      <c r="V263" s="51">
        <f>Ugovori_OPULJP[[#This Row],[Javni doprinos korisnika - HRK]]/7.5345</f>
        <v>0</v>
      </c>
      <c r="W263" s="50">
        <v>0</v>
      </c>
      <c r="X263" s="51">
        <f>Ugovori_OPULJP[[#This Row],[Privatni doprinos korisnika - HRK]]/7.5345</f>
        <v>0</v>
      </c>
      <c r="Y263" s="52">
        <v>1300286.3999999999</v>
      </c>
      <c r="Z263" s="53">
        <f>Ugovori_OPULJP[[#This Row],[UKUPNI PRIHVATLJIVI IZDACI
TOTAL ELIGIBLE EXPENDITURE
= Bespovratna sredstva ukupno + doprinos korisnika
= Ukupni prihvatljivi troškovi
= Ukupna ugovorena vrijednost projekta HRK]]/7.5345</f>
        <v>172577.6627513438</v>
      </c>
      <c r="AA263" s="44" t="s">
        <v>38</v>
      </c>
      <c r="AB263" s="44" t="s">
        <v>35</v>
      </c>
      <c r="AC263" s="43" t="s">
        <v>1139</v>
      </c>
      <c r="AD263" s="43" t="s">
        <v>747</v>
      </c>
    </row>
    <row r="264" spans="1:30" ht="51" customHeight="1" x14ac:dyDescent="0.2">
      <c r="A264" s="41" t="s">
        <v>1140</v>
      </c>
      <c r="B264" s="42" t="s">
        <v>743</v>
      </c>
      <c r="C264" s="43" t="s">
        <v>744</v>
      </c>
      <c r="D264" s="43" t="s">
        <v>1114</v>
      </c>
      <c r="E264" s="44" t="s">
        <v>76</v>
      </c>
      <c r="F264" s="45" t="s">
        <v>1141</v>
      </c>
      <c r="G264" s="45" t="s">
        <v>438</v>
      </c>
      <c r="H264" s="47">
        <v>43070</v>
      </c>
      <c r="I264" s="47">
        <v>43983</v>
      </c>
      <c r="J264" s="48" t="str">
        <f>IF(Ugovori_OPULJP[[#This Row],[DATUM ZAVRŠETKA OPERACIJE]]&gt;DATE(2024,3,31),"u provedbi","završen")</f>
        <v>završen</v>
      </c>
      <c r="K264" s="46" t="s">
        <v>104</v>
      </c>
      <c r="L264" s="46" t="s">
        <v>104</v>
      </c>
      <c r="M264" s="49">
        <v>0.85</v>
      </c>
      <c r="N264" s="49">
        <v>0.15</v>
      </c>
      <c r="O264" s="50">
        <f>Ugovori_OPULJP[[#This Row],[Bespovratna sredstva - Ukupno (EU+Nac) HRK
= Ukupna ugovorena vrijednost bespovratnih sredstava]]*Ugovori_OPULJP[[#This Row],[EU STOPA SUFINANCIRANJA %
EU CO-FINANCING RATE %]]</f>
        <v>4755325</v>
      </c>
      <c r="P264" s="51">
        <f>Ugovori_OPULJP[[#This Row],[Bespovratna sredstva - EU dio - HRK]]/7.5345</f>
        <v>631140.08892428165</v>
      </c>
      <c r="Q264" s="50">
        <f>Ugovori_OPULJP[[#This Row],[Bespovratna sredstva - Ukupno (EU+Nac) HRK
= Ukupna ugovorena vrijednost bespovratnih sredstava]]*Ugovori_OPULJP[[#This Row],[STOPA NACIONALNOG SUFINANCIRANJA %]]</f>
        <v>839175</v>
      </c>
      <c r="R264" s="51">
        <f>Ugovori_OPULJP[[#This Row],[Bespovratna sredstva - Nacionalni dio - HRK]]/7.5345</f>
        <v>111377.66275134381</v>
      </c>
      <c r="S264" s="50">
        <v>5594500</v>
      </c>
      <c r="T264" s="51">
        <f>Ugovori_OPULJP[[#This Row],[Bespovratna sredstva - Ukupno (EU+Nac) HRK
= Ukupna ugovorena vrijednost bespovratnih sredstava]]/7.5345</f>
        <v>742517.75167562545</v>
      </c>
      <c r="U264" s="50">
        <v>0</v>
      </c>
      <c r="V264" s="51">
        <f>Ugovori_OPULJP[[#This Row],[Javni doprinos korisnika - HRK]]/7.5345</f>
        <v>0</v>
      </c>
      <c r="W264" s="50">
        <v>0</v>
      </c>
      <c r="X264" s="51">
        <f>Ugovori_OPULJP[[#This Row],[Privatni doprinos korisnika - HRK]]/7.5345</f>
        <v>0</v>
      </c>
      <c r="Y264" s="52">
        <v>5594500</v>
      </c>
      <c r="Z264" s="53">
        <f>Ugovori_OPULJP[[#This Row],[UKUPNI PRIHVATLJIVI IZDACI
TOTAL ELIGIBLE EXPENDITURE
= Bespovratna sredstva ukupno + doprinos korisnika
= Ukupni prihvatljivi troškovi
= Ukupna ugovorena vrijednost projekta HRK]]/7.5345</f>
        <v>742517.75167562545</v>
      </c>
      <c r="AA264" s="44" t="s">
        <v>38</v>
      </c>
      <c r="AB264" s="44" t="s">
        <v>35</v>
      </c>
      <c r="AC264" s="43" t="s">
        <v>1142</v>
      </c>
      <c r="AD264" s="43" t="s">
        <v>747</v>
      </c>
    </row>
    <row r="265" spans="1:30" ht="51" customHeight="1" x14ac:dyDescent="0.2">
      <c r="A265" s="41" t="s">
        <v>1143</v>
      </c>
      <c r="B265" s="42" t="s">
        <v>743</v>
      </c>
      <c r="C265" s="43" t="s">
        <v>744</v>
      </c>
      <c r="D265" s="43" t="s">
        <v>1114</v>
      </c>
      <c r="E265" s="44" t="s">
        <v>76</v>
      </c>
      <c r="F265" s="45" t="s">
        <v>1144</v>
      </c>
      <c r="G265" s="45" t="s">
        <v>1145</v>
      </c>
      <c r="H265" s="47">
        <v>43070</v>
      </c>
      <c r="I265" s="47">
        <v>43983</v>
      </c>
      <c r="J265" s="48" t="str">
        <f>IF(Ugovori_OPULJP[[#This Row],[DATUM ZAVRŠETKA OPERACIJE]]&gt;DATE(2024,3,31),"u provedbi","završen")</f>
        <v>završen</v>
      </c>
      <c r="K265" s="46" t="s">
        <v>104</v>
      </c>
      <c r="L265" s="46" t="s">
        <v>104</v>
      </c>
      <c r="M265" s="49">
        <v>0.85</v>
      </c>
      <c r="N265" s="49">
        <v>0.15</v>
      </c>
      <c r="O265" s="50">
        <f>Ugovori_OPULJP[[#This Row],[Bespovratna sredstva - Ukupno (EU+Nac) HRK
= Ukupna ugovorena vrijednost bespovratnih sredstava]]*Ugovori_OPULJP[[#This Row],[EU STOPA SUFINANCIRANJA %
EU CO-FINANCING RATE %]]</f>
        <v>3738257.5</v>
      </c>
      <c r="P265" s="51">
        <f>Ugovori_OPULJP[[#This Row],[Bespovratna sredstva - EU dio - HRK]]/7.5345</f>
        <v>496152.03397703893</v>
      </c>
      <c r="Q265" s="50">
        <f>Ugovori_OPULJP[[#This Row],[Bespovratna sredstva - Ukupno (EU+Nac) HRK
= Ukupna ugovorena vrijednost bespovratnih sredstava]]*Ugovori_OPULJP[[#This Row],[STOPA NACIONALNOG SUFINANCIRANJA %]]</f>
        <v>659692.5</v>
      </c>
      <c r="R265" s="51">
        <f>Ugovori_OPULJP[[#This Row],[Bespovratna sredstva - Nacionalni dio - HRK]]/7.5345</f>
        <v>87556.241290065693</v>
      </c>
      <c r="S265" s="50">
        <v>4397950</v>
      </c>
      <c r="T265" s="51">
        <f>Ugovori_OPULJP[[#This Row],[Bespovratna sredstva - Ukupno (EU+Nac) HRK
= Ukupna ugovorena vrijednost bespovratnih sredstava]]/7.5345</f>
        <v>583708.27526710462</v>
      </c>
      <c r="U265" s="50">
        <v>0</v>
      </c>
      <c r="V265" s="51">
        <f>Ugovori_OPULJP[[#This Row],[Javni doprinos korisnika - HRK]]/7.5345</f>
        <v>0</v>
      </c>
      <c r="W265" s="50">
        <v>0</v>
      </c>
      <c r="X265" s="51">
        <f>Ugovori_OPULJP[[#This Row],[Privatni doprinos korisnika - HRK]]/7.5345</f>
        <v>0</v>
      </c>
      <c r="Y265" s="52">
        <v>4397950</v>
      </c>
      <c r="Z265" s="53">
        <f>Ugovori_OPULJP[[#This Row],[UKUPNI PRIHVATLJIVI IZDACI
TOTAL ELIGIBLE EXPENDITURE
= Bespovratna sredstva ukupno + doprinos korisnika
= Ukupni prihvatljivi troškovi
= Ukupna ugovorena vrijednost projekta HRK]]/7.5345</f>
        <v>583708.27526710462</v>
      </c>
      <c r="AA265" s="44" t="s">
        <v>38</v>
      </c>
      <c r="AB265" s="44" t="s">
        <v>35</v>
      </c>
      <c r="AC265" s="43" t="s">
        <v>1146</v>
      </c>
      <c r="AD265" s="43" t="s">
        <v>747</v>
      </c>
    </row>
    <row r="266" spans="1:30" ht="51" customHeight="1" x14ac:dyDescent="0.2">
      <c r="A266" s="41" t="s">
        <v>1147</v>
      </c>
      <c r="B266" s="42" t="s">
        <v>743</v>
      </c>
      <c r="C266" s="43" t="s">
        <v>744</v>
      </c>
      <c r="D266" s="43" t="s">
        <v>1114</v>
      </c>
      <c r="E266" s="44" t="s">
        <v>76</v>
      </c>
      <c r="F266" s="45" t="s">
        <v>1148</v>
      </c>
      <c r="G266" s="45" t="s">
        <v>354</v>
      </c>
      <c r="H266" s="47">
        <v>43070</v>
      </c>
      <c r="I266" s="47">
        <v>43983</v>
      </c>
      <c r="J266" s="48" t="str">
        <f>IF(Ugovori_OPULJP[[#This Row],[DATUM ZAVRŠETKA OPERACIJE]]&gt;DATE(2024,3,31),"u provedbi","završen")</f>
        <v>završen</v>
      </c>
      <c r="K266" s="46" t="s">
        <v>104</v>
      </c>
      <c r="L266" s="46" t="s">
        <v>104</v>
      </c>
      <c r="M266" s="49">
        <v>0.85</v>
      </c>
      <c r="N266" s="49">
        <v>0.15</v>
      </c>
      <c r="O266" s="50">
        <f>Ugovori_OPULJP[[#This Row],[Bespovratna sredstva - Ukupno (EU+Nac) HRK
= Ukupna ugovorena vrijednost bespovratnih sredstava]]*Ugovori_OPULJP[[#This Row],[EU STOPA SUFINANCIRANJA %
EU CO-FINANCING RATE %]]</f>
        <v>3246532.5</v>
      </c>
      <c r="P266" s="51">
        <f>Ugovori_OPULJP[[#This Row],[Bespovratna sredstva - EU dio - HRK]]/7.5345</f>
        <v>430888.91100935696</v>
      </c>
      <c r="Q266" s="50">
        <f>Ugovori_OPULJP[[#This Row],[Bespovratna sredstva - Ukupno (EU+Nac) HRK
= Ukupna ugovorena vrijednost bespovratnih sredstava]]*Ugovori_OPULJP[[#This Row],[STOPA NACIONALNOG SUFINANCIRANJA %]]</f>
        <v>572917.5</v>
      </c>
      <c r="R266" s="51">
        <f>Ugovori_OPULJP[[#This Row],[Bespovratna sredstva - Nacionalni dio - HRK]]/7.5345</f>
        <v>76039.219589886517</v>
      </c>
      <c r="S266" s="50">
        <v>3819450</v>
      </c>
      <c r="T266" s="51">
        <f>Ugovori_OPULJP[[#This Row],[Bespovratna sredstva - Ukupno (EU+Nac) HRK
= Ukupna ugovorena vrijednost bespovratnih sredstava]]/7.5345</f>
        <v>506928.13059924345</v>
      </c>
      <c r="U266" s="50">
        <v>0</v>
      </c>
      <c r="V266" s="51">
        <f>Ugovori_OPULJP[[#This Row],[Javni doprinos korisnika - HRK]]/7.5345</f>
        <v>0</v>
      </c>
      <c r="W266" s="50">
        <v>0</v>
      </c>
      <c r="X266" s="51">
        <f>Ugovori_OPULJP[[#This Row],[Privatni doprinos korisnika - HRK]]/7.5345</f>
        <v>0</v>
      </c>
      <c r="Y266" s="52">
        <v>3819450</v>
      </c>
      <c r="Z266" s="53">
        <f>Ugovori_OPULJP[[#This Row],[UKUPNI PRIHVATLJIVI IZDACI
TOTAL ELIGIBLE EXPENDITURE
= Bespovratna sredstva ukupno + doprinos korisnika
= Ukupni prihvatljivi troškovi
= Ukupna ugovorena vrijednost projekta HRK]]/7.5345</f>
        <v>506928.13059924345</v>
      </c>
      <c r="AA266" s="44" t="s">
        <v>38</v>
      </c>
      <c r="AB266" s="44" t="s">
        <v>35</v>
      </c>
      <c r="AC266" s="43" t="s">
        <v>1149</v>
      </c>
      <c r="AD266" s="43" t="s">
        <v>747</v>
      </c>
    </row>
    <row r="267" spans="1:30" ht="51" customHeight="1" x14ac:dyDescent="0.2">
      <c r="A267" s="41" t="s">
        <v>1150</v>
      </c>
      <c r="B267" s="42" t="s">
        <v>743</v>
      </c>
      <c r="C267" s="43" t="s">
        <v>744</v>
      </c>
      <c r="D267" s="43" t="s">
        <v>1114</v>
      </c>
      <c r="E267" s="44" t="s">
        <v>76</v>
      </c>
      <c r="F267" s="45" t="s">
        <v>1151</v>
      </c>
      <c r="G267" s="45" t="s">
        <v>1152</v>
      </c>
      <c r="H267" s="47">
        <v>43070</v>
      </c>
      <c r="I267" s="47">
        <v>43983</v>
      </c>
      <c r="J267" s="48" t="str">
        <f>IF(Ugovori_OPULJP[[#This Row],[DATUM ZAVRŠETKA OPERACIJE]]&gt;DATE(2024,3,31),"u provedbi","završen")</f>
        <v>završen</v>
      </c>
      <c r="K267" s="46" t="s">
        <v>104</v>
      </c>
      <c r="L267" s="46" t="s">
        <v>104</v>
      </c>
      <c r="M267" s="49">
        <v>0.85</v>
      </c>
      <c r="N267" s="49">
        <v>0.15</v>
      </c>
      <c r="O267" s="50">
        <f>Ugovori_OPULJP[[#This Row],[Bespovratna sredstva - Ukupno (EU+Nac) HRK
= Ukupna ugovorena vrijednost bespovratnih sredstava]]*Ugovori_OPULJP[[#This Row],[EU STOPA SUFINANCIRANJA %
EU CO-FINANCING RATE %]]</f>
        <v>1939615</v>
      </c>
      <c r="P267" s="51">
        <f>Ugovori_OPULJP[[#This Row],[Bespovratna sredstva - EU dio - HRK]]/7.5345</f>
        <v>257431.1500431349</v>
      </c>
      <c r="Q267" s="50">
        <f>Ugovori_OPULJP[[#This Row],[Bespovratna sredstva - Ukupno (EU+Nac) HRK
= Ukupna ugovorena vrijednost bespovratnih sredstava]]*Ugovori_OPULJP[[#This Row],[STOPA NACIONALNOG SUFINANCIRANJA %]]</f>
        <v>342285</v>
      </c>
      <c r="R267" s="51">
        <f>Ugovori_OPULJP[[#This Row],[Bespovratna sredstva - Nacionalni dio - HRK]]/7.5345</f>
        <v>45429.026478200278</v>
      </c>
      <c r="S267" s="50">
        <v>2281900</v>
      </c>
      <c r="T267" s="51">
        <f>Ugovori_OPULJP[[#This Row],[Bespovratna sredstva - Ukupno (EU+Nac) HRK
= Ukupna ugovorena vrijednost bespovratnih sredstava]]/7.5345</f>
        <v>302860.17652133515</v>
      </c>
      <c r="U267" s="50">
        <v>0</v>
      </c>
      <c r="V267" s="51">
        <f>Ugovori_OPULJP[[#This Row],[Javni doprinos korisnika - HRK]]/7.5345</f>
        <v>0</v>
      </c>
      <c r="W267" s="50">
        <v>0</v>
      </c>
      <c r="X267" s="51">
        <f>Ugovori_OPULJP[[#This Row],[Privatni doprinos korisnika - HRK]]/7.5345</f>
        <v>0</v>
      </c>
      <c r="Y267" s="52">
        <v>2281900</v>
      </c>
      <c r="Z267" s="53">
        <f>Ugovori_OPULJP[[#This Row],[UKUPNI PRIHVATLJIVI IZDACI
TOTAL ELIGIBLE EXPENDITURE
= Bespovratna sredstva ukupno + doprinos korisnika
= Ukupni prihvatljivi troškovi
= Ukupna ugovorena vrijednost projekta HRK]]/7.5345</f>
        <v>302860.17652133515</v>
      </c>
      <c r="AA267" s="44" t="s">
        <v>38</v>
      </c>
      <c r="AB267" s="44" t="s">
        <v>35</v>
      </c>
      <c r="AC267" s="43" t="s">
        <v>1153</v>
      </c>
      <c r="AD267" s="43" t="s">
        <v>747</v>
      </c>
    </row>
    <row r="268" spans="1:30" ht="51" customHeight="1" x14ac:dyDescent="0.2">
      <c r="A268" s="41" t="s">
        <v>1154</v>
      </c>
      <c r="B268" s="42" t="s">
        <v>743</v>
      </c>
      <c r="C268" s="43" t="s">
        <v>744</v>
      </c>
      <c r="D268" s="43" t="s">
        <v>1114</v>
      </c>
      <c r="E268" s="44" t="s">
        <v>76</v>
      </c>
      <c r="F268" s="45" t="s">
        <v>1155</v>
      </c>
      <c r="G268" s="45" t="s">
        <v>358</v>
      </c>
      <c r="H268" s="47">
        <v>43070</v>
      </c>
      <c r="I268" s="47">
        <v>43983</v>
      </c>
      <c r="J268" s="48" t="str">
        <f>IF(Ugovori_OPULJP[[#This Row],[DATUM ZAVRŠETKA OPERACIJE]]&gt;DATE(2024,3,31),"u provedbi","završen")</f>
        <v>završen</v>
      </c>
      <c r="K268" s="46" t="s">
        <v>104</v>
      </c>
      <c r="L268" s="46" t="s">
        <v>104</v>
      </c>
      <c r="M268" s="49">
        <v>0.85</v>
      </c>
      <c r="N268" s="49">
        <v>0.15</v>
      </c>
      <c r="O268" s="50">
        <f>Ugovori_OPULJP[[#This Row],[Bespovratna sredstva - Ukupno (EU+Nac) HRK
= Ukupna ugovorena vrijednost bespovratnih sredstava]]*Ugovori_OPULJP[[#This Row],[EU STOPA SUFINANCIRANJA %
EU CO-FINANCING RATE %]]</f>
        <v>3328132.5</v>
      </c>
      <c r="P268" s="51">
        <f>Ugovori_OPULJP[[#This Row],[Bespovratna sredstva - EU dio - HRK]]/7.5345</f>
        <v>441719.0921759904</v>
      </c>
      <c r="Q268" s="50">
        <f>Ugovori_OPULJP[[#This Row],[Bespovratna sredstva - Ukupno (EU+Nac) HRK
= Ukupna ugovorena vrijednost bespovratnih sredstava]]*Ugovori_OPULJP[[#This Row],[STOPA NACIONALNOG SUFINANCIRANJA %]]</f>
        <v>587317.5</v>
      </c>
      <c r="R268" s="51">
        <f>Ugovori_OPULJP[[#This Row],[Bespovratna sredstva - Nacionalni dio - HRK]]/7.5345</f>
        <v>77950.428031057134</v>
      </c>
      <c r="S268" s="50">
        <v>3915450</v>
      </c>
      <c r="T268" s="51">
        <f>Ugovori_OPULJP[[#This Row],[Bespovratna sredstva - Ukupno (EU+Nac) HRK
= Ukupna ugovorena vrijednost bespovratnih sredstava]]/7.5345</f>
        <v>519669.52020704758</v>
      </c>
      <c r="U268" s="50">
        <v>0</v>
      </c>
      <c r="V268" s="51">
        <f>Ugovori_OPULJP[[#This Row],[Javni doprinos korisnika - HRK]]/7.5345</f>
        <v>0</v>
      </c>
      <c r="W268" s="50">
        <v>0</v>
      </c>
      <c r="X268" s="51">
        <f>Ugovori_OPULJP[[#This Row],[Privatni doprinos korisnika - HRK]]/7.5345</f>
        <v>0</v>
      </c>
      <c r="Y268" s="52">
        <v>3915450</v>
      </c>
      <c r="Z268" s="53">
        <f>Ugovori_OPULJP[[#This Row],[UKUPNI PRIHVATLJIVI IZDACI
TOTAL ELIGIBLE EXPENDITURE
= Bespovratna sredstva ukupno + doprinos korisnika
= Ukupni prihvatljivi troškovi
= Ukupna ugovorena vrijednost projekta HRK]]/7.5345</f>
        <v>519669.52020704758</v>
      </c>
      <c r="AA268" s="44" t="s">
        <v>38</v>
      </c>
      <c r="AB268" s="44" t="s">
        <v>35</v>
      </c>
      <c r="AC268" s="43" t="s">
        <v>1156</v>
      </c>
      <c r="AD268" s="43" t="s">
        <v>747</v>
      </c>
    </row>
    <row r="269" spans="1:30" ht="51" customHeight="1" x14ac:dyDescent="0.2">
      <c r="A269" s="41" t="s">
        <v>1157</v>
      </c>
      <c r="B269" s="42" t="s">
        <v>743</v>
      </c>
      <c r="C269" s="43" t="s">
        <v>744</v>
      </c>
      <c r="D269" s="43" t="s">
        <v>1114</v>
      </c>
      <c r="E269" s="44" t="s">
        <v>76</v>
      </c>
      <c r="F269" s="45" t="s">
        <v>1158</v>
      </c>
      <c r="G269" s="45" t="s">
        <v>1159</v>
      </c>
      <c r="H269" s="47">
        <v>43070</v>
      </c>
      <c r="I269" s="47">
        <v>43983</v>
      </c>
      <c r="J269" s="48" t="str">
        <f>IF(Ugovori_OPULJP[[#This Row],[DATUM ZAVRŠETKA OPERACIJE]]&gt;DATE(2024,3,31),"u provedbi","završen")</f>
        <v>završen</v>
      </c>
      <c r="K269" s="46" t="s">
        <v>211</v>
      </c>
      <c r="L269" s="46" t="s">
        <v>211</v>
      </c>
      <c r="M269" s="49">
        <v>0.85</v>
      </c>
      <c r="N269" s="49">
        <v>0.15</v>
      </c>
      <c r="O269" s="50">
        <f>Ugovori_OPULJP[[#This Row],[Bespovratna sredstva - Ukupno (EU+Nac) HRK
= Ukupna ugovorena vrijednost bespovratnih sredstava]]*Ugovori_OPULJP[[#This Row],[EU STOPA SUFINANCIRANJA %
EU CO-FINANCING RATE %]]</f>
        <v>2895315.9</v>
      </c>
      <c r="P269" s="51">
        <f>Ugovori_OPULJP[[#This Row],[Bespovratna sredstva - EU dio - HRK]]/7.5345</f>
        <v>384274.45749552059</v>
      </c>
      <c r="Q269" s="50">
        <f>Ugovori_OPULJP[[#This Row],[Bespovratna sredstva - Ukupno (EU+Nac) HRK
= Ukupna ugovorena vrijednost bespovratnih sredstava]]*Ugovori_OPULJP[[#This Row],[STOPA NACIONALNOG SUFINANCIRANJA %]]</f>
        <v>510938.1</v>
      </c>
      <c r="R269" s="51">
        <f>Ugovori_OPULJP[[#This Row],[Bespovratna sredstva - Nacionalni dio - HRK]]/7.5345</f>
        <v>67813.139558033043</v>
      </c>
      <c r="S269" s="50">
        <v>3406254</v>
      </c>
      <c r="T269" s="51">
        <f>Ugovori_OPULJP[[#This Row],[Bespovratna sredstva - Ukupno (EU+Nac) HRK
= Ukupna ugovorena vrijednost bespovratnih sredstava]]/7.5345</f>
        <v>452087.59705355362</v>
      </c>
      <c r="U269" s="50">
        <v>115393.24</v>
      </c>
      <c r="V269" s="51">
        <f>Ugovori_OPULJP[[#This Row],[Javni doprinos korisnika - HRK]]/7.5345</f>
        <v>15315.314884862964</v>
      </c>
      <c r="W269" s="50">
        <v>0</v>
      </c>
      <c r="X269" s="51">
        <f>Ugovori_OPULJP[[#This Row],[Privatni doprinos korisnika - HRK]]/7.5345</f>
        <v>0</v>
      </c>
      <c r="Y269" s="52">
        <v>3521647.24</v>
      </c>
      <c r="Z269" s="53">
        <f>Ugovori_OPULJP[[#This Row],[UKUPNI PRIHVATLJIVI IZDACI
TOTAL ELIGIBLE EXPENDITURE
= Bespovratna sredstva ukupno + doprinos korisnika
= Ukupni prihvatljivi troškovi
= Ukupna ugovorena vrijednost projekta HRK]]/7.5345</f>
        <v>467402.9119384166</v>
      </c>
      <c r="AA269" s="44" t="s">
        <v>38</v>
      </c>
      <c r="AB269" s="44" t="s">
        <v>35</v>
      </c>
      <c r="AC269" s="43" t="s">
        <v>1160</v>
      </c>
      <c r="AD269" s="43" t="s">
        <v>747</v>
      </c>
    </row>
    <row r="270" spans="1:30" ht="51" customHeight="1" x14ac:dyDescent="0.2">
      <c r="A270" s="41" t="s">
        <v>1161</v>
      </c>
      <c r="B270" s="42" t="s">
        <v>743</v>
      </c>
      <c r="C270" s="43" t="s">
        <v>744</v>
      </c>
      <c r="D270" s="43" t="s">
        <v>1114</v>
      </c>
      <c r="E270" s="44" t="s">
        <v>76</v>
      </c>
      <c r="F270" s="45" t="s">
        <v>1162</v>
      </c>
      <c r="G270" s="45" t="s">
        <v>1163</v>
      </c>
      <c r="H270" s="47">
        <v>43070</v>
      </c>
      <c r="I270" s="47">
        <v>43891</v>
      </c>
      <c r="J270" s="48" t="str">
        <f>IF(Ugovori_OPULJP[[#This Row],[DATUM ZAVRŠETKA OPERACIJE]]&gt;DATE(2024,3,31),"u provedbi","završen")</f>
        <v>završen</v>
      </c>
      <c r="K270" s="46" t="s">
        <v>104</v>
      </c>
      <c r="L270" s="46" t="s">
        <v>104</v>
      </c>
      <c r="M270" s="49">
        <v>0.85</v>
      </c>
      <c r="N270" s="49">
        <v>0.15</v>
      </c>
      <c r="O270" s="50">
        <f>Ugovori_OPULJP[[#This Row],[Bespovratna sredstva - Ukupno (EU+Nac) HRK
= Ukupna ugovorena vrijednost bespovratnih sredstava]]*Ugovori_OPULJP[[#This Row],[EU STOPA SUFINANCIRANJA %
EU CO-FINANCING RATE %]]</f>
        <v>2200671.5474999999</v>
      </c>
      <c r="P270" s="51">
        <f>Ugovori_OPULJP[[#This Row],[Bespovratna sredstva - EU dio - HRK]]/7.5345</f>
        <v>292079.30818236113</v>
      </c>
      <c r="Q270" s="50">
        <f>Ugovori_OPULJP[[#This Row],[Bespovratna sredstva - Ukupno (EU+Nac) HRK
= Ukupna ugovorena vrijednost bespovratnih sredstava]]*Ugovori_OPULJP[[#This Row],[STOPA NACIONALNOG SUFINANCIRANJA %]]</f>
        <v>388353.80249999999</v>
      </c>
      <c r="R270" s="51">
        <f>Ugovori_OPULJP[[#This Row],[Bespovratna sredstva - Nacionalni dio - HRK]]/7.5345</f>
        <v>51543.40732629902</v>
      </c>
      <c r="S270" s="50">
        <v>2589025.35</v>
      </c>
      <c r="T270" s="51">
        <f>Ugovori_OPULJP[[#This Row],[Bespovratna sredstva - Ukupno (EU+Nac) HRK
= Ukupna ugovorena vrijednost bespovratnih sredstava]]/7.5345</f>
        <v>343622.71550866019</v>
      </c>
      <c r="U270" s="50">
        <v>0</v>
      </c>
      <c r="V270" s="51">
        <f>Ugovori_OPULJP[[#This Row],[Javni doprinos korisnika - HRK]]/7.5345</f>
        <v>0</v>
      </c>
      <c r="W270" s="50">
        <v>0</v>
      </c>
      <c r="X270" s="51">
        <f>Ugovori_OPULJP[[#This Row],[Privatni doprinos korisnika - HRK]]/7.5345</f>
        <v>0</v>
      </c>
      <c r="Y270" s="52">
        <v>2589025.35</v>
      </c>
      <c r="Z270" s="53">
        <f>Ugovori_OPULJP[[#This Row],[UKUPNI PRIHVATLJIVI IZDACI
TOTAL ELIGIBLE EXPENDITURE
= Bespovratna sredstva ukupno + doprinos korisnika
= Ukupni prihvatljivi troškovi
= Ukupna ugovorena vrijednost projekta HRK]]/7.5345</f>
        <v>343622.71550866019</v>
      </c>
      <c r="AA270" s="44" t="s">
        <v>38</v>
      </c>
      <c r="AB270" s="44" t="s">
        <v>35</v>
      </c>
      <c r="AC270" s="43" t="s">
        <v>1164</v>
      </c>
      <c r="AD270" s="43" t="s">
        <v>747</v>
      </c>
    </row>
    <row r="271" spans="1:30" ht="51" customHeight="1" x14ac:dyDescent="0.2">
      <c r="A271" s="41" t="s">
        <v>1165</v>
      </c>
      <c r="B271" s="42" t="s">
        <v>743</v>
      </c>
      <c r="C271" s="43" t="s">
        <v>744</v>
      </c>
      <c r="D271" s="43" t="s">
        <v>1114</v>
      </c>
      <c r="E271" s="44" t="s">
        <v>76</v>
      </c>
      <c r="F271" s="45" t="s">
        <v>1166</v>
      </c>
      <c r="G271" s="45" t="s">
        <v>1167</v>
      </c>
      <c r="H271" s="47">
        <v>43070</v>
      </c>
      <c r="I271" s="47">
        <v>43983</v>
      </c>
      <c r="J271" s="48" t="str">
        <f>IF(Ugovori_OPULJP[[#This Row],[DATUM ZAVRŠETKA OPERACIJE]]&gt;DATE(2024,3,31),"u provedbi","završen")</f>
        <v>završen</v>
      </c>
      <c r="K271" s="46" t="s">
        <v>104</v>
      </c>
      <c r="L271" s="46" t="s">
        <v>104</v>
      </c>
      <c r="M271" s="49">
        <v>0.85</v>
      </c>
      <c r="N271" s="49">
        <v>0.15</v>
      </c>
      <c r="O271" s="50">
        <f>Ugovori_OPULJP[[#This Row],[Bespovratna sredstva - Ukupno (EU+Nac) HRK
= Ukupna ugovorena vrijednost bespovratnih sredstava]]*Ugovori_OPULJP[[#This Row],[EU STOPA SUFINANCIRANJA %
EU CO-FINANCING RATE %]]</f>
        <v>5403724.8134999992</v>
      </c>
      <c r="P271" s="51">
        <f>Ugovori_OPULJP[[#This Row],[Bespovratna sredstva - EU dio - HRK]]/7.5345</f>
        <v>717197.53314752132</v>
      </c>
      <c r="Q271" s="50">
        <f>Ugovori_OPULJP[[#This Row],[Bespovratna sredstva - Ukupno (EU+Nac) HRK
= Ukupna ugovorena vrijednost bespovratnih sredstava]]*Ugovori_OPULJP[[#This Row],[STOPA NACIONALNOG SUFINANCIRANJA %]]</f>
        <v>953598.49649999989</v>
      </c>
      <c r="R271" s="51">
        <f>Ugovori_OPULJP[[#This Row],[Bespovratna sredstva - Nacionalni dio - HRK]]/7.5345</f>
        <v>126564.27055544493</v>
      </c>
      <c r="S271" s="50">
        <v>6357323.3099999996</v>
      </c>
      <c r="T271" s="51">
        <f>Ugovori_OPULJP[[#This Row],[Bespovratna sredstva - Ukupno (EU+Nac) HRK
= Ukupna ugovorena vrijednost bespovratnih sredstava]]/7.5345</f>
        <v>843761.80370296631</v>
      </c>
      <c r="U271" s="50">
        <v>0</v>
      </c>
      <c r="V271" s="51">
        <f>Ugovori_OPULJP[[#This Row],[Javni doprinos korisnika - HRK]]/7.5345</f>
        <v>0</v>
      </c>
      <c r="W271" s="50">
        <v>0</v>
      </c>
      <c r="X271" s="51">
        <f>Ugovori_OPULJP[[#This Row],[Privatni doprinos korisnika - HRK]]/7.5345</f>
        <v>0</v>
      </c>
      <c r="Y271" s="52">
        <v>6357323.3099999996</v>
      </c>
      <c r="Z271" s="53">
        <f>Ugovori_OPULJP[[#This Row],[UKUPNI PRIHVATLJIVI IZDACI
TOTAL ELIGIBLE EXPENDITURE
= Bespovratna sredstva ukupno + doprinos korisnika
= Ukupni prihvatljivi troškovi
= Ukupna ugovorena vrijednost projekta HRK]]/7.5345</f>
        <v>843761.80370296631</v>
      </c>
      <c r="AA271" s="44" t="s">
        <v>38</v>
      </c>
      <c r="AB271" s="44" t="s">
        <v>35</v>
      </c>
      <c r="AC271" s="43" t="s">
        <v>1168</v>
      </c>
      <c r="AD271" s="43" t="s">
        <v>747</v>
      </c>
    </row>
    <row r="272" spans="1:30" ht="51" customHeight="1" x14ac:dyDescent="0.2">
      <c r="A272" s="41" t="s">
        <v>1169</v>
      </c>
      <c r="B272" s="42" t="s">
        <v>743</v>
      </c>
      <c r="C272" s="43" t="s">
        <v>744</v>
      </c>
      <c r="D272" s="43" t="s">
        <v>1114</v>
      </c>
      <c r="E272" s="44" t="s">
        <v>76</v>
      </c>
      <c r="F272" s="45" t="s">
        <v>1170</v>
      </c>
      <c r="G272" s="45" t="s">
        <v>1171</v>
      </c>
      <c r="H272" s="47">
        <v>43070</v>
      </c>
      <c r="I272" s="47">
        <v>43922</v>
      </c>
      <c r="J272" s="48" t="str">
        <f>IF(Ugovori_OPULJP[[#This Row],[DATUM ZAVRŠETKA OPERACIJE]]&gt;DATE(2024,3,31),"u provedbi","završen")</f>
        <v>završen</v>
      </c>
      <c r="K272" s="46" t="s">
        <v>333</v>
      </c>
      <c r="L272" s="46" t="s">
        <v>333</v>
      </c>
      <c r="M272" s="49">
        <v>0.85</v>
      </c>
      <c r="N272" s="49">
        <v>0.15</v>
      </c>
      <c r="O272" s="50">
        <f>Ugovori_OPULJP[[#This Row],[Bespovratna sredstva - Ukupno (EU+Nac) HRK
= Ukupna ugovorena vrijednost bespovratnih sredstava]]*Ugovori_OPULJP[[#This Row],[EU STOPA SUFINANCIRANJA %
EU CO-FINANCING RATE %]]</f>
        <v>4655313.5240000002</v>
      </c>
      <c r="P272" s="51">
        <f>Ugovori_OPULJP[[#This Row],[Bespovratna sredstva - EU dio - HRK]]/7.5345</f>
        <v>617866.28495586966</v>
      </c>
      <c r="Q272" s="50">
        <f>Ugovori_OPULJP[[#This Row],[Bespovratna sredstva - Ukupno (EU+Nac) HRK
= Ukupna ugovorena vrijednost bespovratnih sredstava]]*Ugovori_OPULJP[[#This Row],[STOPA NACIONALNOG SUFINANCIRANJA %]]</f>
        <v>821525.91600000008</v>
      </c>
      <c r="R272" s="51">
        <f>Ugovori_OPULJP[[#This Row],[Bespovratna sredstva - Nacionalni dio - HRK]]/7.5345</f>
        <v>109035.22675691819</v>
      </c>
      <c r="S272" s="50">
        <v>5476839.4400000004</v>
      </c>
      <c r="T272" s="51">
        <f>Ugovori_OPULJP[[#This Row],[Bespovratna sredstva - Ukupno (EU+Nac) HRK
= Ukupna ugovorena vrijednost bespovratnih sredstava]]/7.5345</f>
        <v>726901.51171278791</v>
      </c>
      <c r="U272" s="50">
        <v>0</v>
      </c>
      <c r="V272" s="51">
        <f>Ugovori_OPULJP[[#This Row],[Javni doprinos korisnika - HRK]]/7.5345</f>
        <v>0</v>
      </c>
      <c r="W272" s="50">
        <v>0</v>
      </c>
      <c r="X272" s="51">
        <f>Ugovori_OPULJP[[#This Row],[Privatni doprinos korisnika - HRK]]/7.5345</f>
        <v>0</v>
      </c>
      <c r="Y272" s="52">
        <v>5476839.4400000004</v>
      </c>
      <c r="Z272" s="53">
        <f>Ugovori_OPULJP[[#This Row],[UKUPNI PRIHVATLJIVI IZDACI
TOTAL ELIGIBLE EXPENDITURE
= Bespovratna sredstva ukupno + doprinos korisnika
= Ukupni prihvatljivi troškovi
= Ukupna ugovorena vrijednost projekta HRK]]/7.5345</f>
        <v>726901.51171278791</v>
      </c>
      <c r="AA272" s="44" t="s">
        <v>38</v>
      </c>
      <c r="AB272" s="44" t="s">
        <v>35</v>
      </c>
      <c r="AC272" s="43" t="s">
        <v>1172</v>
      </c>
      <c r="AD272" s="43" t="s">
        <v>747</v>
      </c>
    </row>
    <row r="273" spans="1:30" ht="51" customHeight="1" x14ac:dyDescent="0.2">
      <c r="A273" s="41" t="s">
        <v>1173</v>
      </c>
      <c r="B273" s="42" t="s">
        <v>743</v>
      </c>
      <c r="C273" s="43" t="s">
        <v>744</v>
      </c>
      <c r="D273" s="43" t="s">
        <v>1114</v>
      </c>
      <c r="E273" s="44" t="s">
        <v>76</v>
      </c>
      <c r="F273" s="45" t="s">
        <v>1174</v>
      </c>
      <c r="G273" s="45" t="s">
        <v>1175</v>
      </c>
      <c r="H273" s="47">
        <v>43070</v>
      </c>
      <c r="I273" s="47">
        <v>43983</v>
      </c>
      <c r="J273" s="48" t="str">
        <f>IF(Ugovori_OPULJP[[#This Row],[DATUM ZAVRŠETKA OPERACIJE]]&gt;DATE(2024,3,31),"u provedbi","završen")</f>
        <v>završen</v>
      </c>
      <c r="K273" s="46" t="s">
        <v>333</v>
      </c>
      <c r="L273" s="46" t="s">
        <v>333</v>
      </c>
      <c r="M273" s="49">
        <v>0.85</v>
      </c>
      <c r="N273" s="49">
        <v>0.15</v>
      </c>
      <c r="O273" s="50">
        <f>Ugovori_OPULJP[[#This Row],[Bespovratna sredstva - Ukupno (EU+Nac) HRK
= Ukupna ugovorena vrijednost bespovratnih sredstava]]*Ugovori_OPULJP[[#This Row],[EU STOPA SUFINANCIRANJA %
EU CO-FINANCING RATE %]]</f>
        <v>4300335.3</v>
      </c>
      <c r="P273" s="51">
        <f>Ugovori_OPULJP[[#This Row],[Bespovratna sredstva - EU dio - HRK]]/7.5345</f>
        <v>570752.57814055344</v>
      </c>
      <c r="Q273" s="50">
        <f>Ugovori_OPULJP[[#This Row],[Bespovratna sredstva - Ukupno (EU+Nac) HRK
= Ukupna ugovorena vrijednost bespovratnih sredstava]]*Ugovori_OPULJP[[#This Row],[STOPA NACIONALNOG SUFINANCIRANJA %]]</f>
        <v>758882.7</v>
      </c>
      <c r="R273" s="51">
        <f>Ugovori_OPULJP[[#This Row],[Bespovratna sredstva - Nacionalni dio - HRK]]/7.5345</f>
        <v>100721.04320127412</v>
      </c>
      <c r="S273" s="50">
        <v>5059218</v>
      </c>
      <c r="T273" s="51">
        <f>Ugovori_OPULJP[[#This Row],[Bespovratna sredstva - Ukupno (EU+Nac) HRK
= Ukupna ugovorena vrijednost bespovratnih sredstava]]/7.5345</f>
        <v>671473.62134182756</v>
      </c>
      <c r="U273" s="50">
        <v>0</v>
      </c>
      <c r="V273" s="51">
        <f>Ugovori_OPULJP[[#This Row],[Javni doprinos korisnika - HRK]]/7.5345</f>
        <v>0</v>
      </c>
      <c r="W273" s="50">
        <v>0</v>
      </c>
      <c r="X273" s="51">
        <f>Ugovori_OPULJP[[#This Row],[Privatni doprinos korisnika - HRK]]/7.5345</f>
        <v>0</v>
      </c>
      <c r="Y273" s="52">
        <v>5059218</v>
      </c>
      <c r="Z273" s="53">
        <f>Ugovori_OPULJP[[#This Row],[UKUPNI PRIHVATLJIVI IZDACI
TOTAL ELIGIBLE EXPENDITURE
= Bespovratna sredstva ukupno + doprinos korisnika
= Ukupni prihvatljivi troškovi
= Ukupna ugovorena vrijednost projekta HRK]]/7.5345</f>
        <v>671473.62134182756</v>
      </c>
      <c r="AA273" s="44" t="s">
        <v>38</v>
      </c>
      <c r="AB273" s="44" t="s">
        <v>35</v>
      </c>
      <c r="AC273" s="43" t="s">
        <v>1176</v>
      </c>
      <c r="AD273" s="43" t="s">
        <v>747</v>
      </c>
    </row>
    <row r="274" spans="1:30" ht="51" customHeight="1" x14ac:dyDescent="0.2">
      <c r="A274" s="41" t="s">
        <v>1177</v>
      </c>
      <c r="B274" s="42" t="s">
        <v>743</v>
      </c>
      <c r="C274" s="43" t="s">
        <v>744</v>
      </c>
      <c r="D274" s="43" t="s">
        <v>1114</v>
      </c>
      <c r="E274" s="44" t="s">
        <v>76</v>
      </c>
      <c r="F274" s="45" t="s">
        <v>1178</v>
      </c>
      <c r="G274" s="45" t="s">
        <v>1179</v>
      </c>
      <c r="H274" s="47">
        <v>43070</v>
      </c>
      <c r="I274" s="47">
        <v>43966</v>
      </c>
      <c r="J274" s="48" t="str">
        <f>IF(Ugovori_OPULJP[[#This Row],[DATUM ZAVRŠETKA OPERACIJE]]&gt;DATE(2024,3,31),"u provedbi","završen")</f>
        <v>završen</v>
      </c>
      <c r="K274" s="46" t="s">
        <v>99</v>
      </c>
      <c r="L274" s="46" t="s">
        <v>99</v>
      </c>
      <c r="M274" s="49">
        <v>0.85</v>
      </c>
      <c r="N274" s="49">
        <v>0.15</v>
      </c>
      <c r="O274" s="50">
        <f>Ugovori_OPULJP[[#This Row],[Bespovratna sredstva - Ukupno (EU+Nac) HRK
= Ukupna ugovorena vrijednost bespovratnih sredstava]]*Ugovori_OPULJP[[#This Row],[EU STOPA SUFINANCIRANJA %
EU CO-FINANCING RATE %]]</f>
        <v>2569799.1434999998</v>
      </c>
      <c r="P274" s="51">
        <f>Ugovori_OPULJP[[#This Row],[Bespovratna sredstva - EU dio - HRK]]/7.5345</f>
        <v>341070.95938682056</v>
      </c>
      <c r="Q274" s="50">
        <f>Ugovori_OPULJP[[#This Row],[Bespovratna sredstva - Ukupno (EU+Nac) HRK
= Ukupna ugovorena vrijednost bespovratnih sredstava]]*Ugovori_OPULJP[[#This Row],[STOPA NACIONALNOG SUFINANCIRANJA %]]</f>
        <v>453493.96649999998</v>
      </c>
      <c r="R274" s="51">
        <f>Ugovori_OPULJP[[#This Row],[Bespovratna sredstva - Nacionalni dio - HRK]]/7.5345</f>
        <v>60188.992832968339</v>
      </c>
      <c r="S274" s="50">
        <v>3023293.11</v>
      </c>
      <c r="T274" s="51">
        <f>Ugovori_OPULJP[[#This Row],[Bespovratna sredstva - Ukupno (EU+Nac) HRK
= Ukupna ugovorena vrijednost bespovratnih sredstava]]/7.5345</f>
        <v>401259.95221978892</v>
      </c>
      <c r="U274" s="50">
        <v>0</v>
      </c>
      <c r="V274" s="51">
        <f>Ugovori_OPULJP[[#This Row],[Javni doprinos korisnika - HRK]]/7.5345</f>
        <v>0</v>
      </c>
      <c r="W274" s="50">
        <v>0</v>
      </c>
      <c r="X274" s="51">
        <f>Ugovori_OPULJP[[#This Row],[Privatni doprinos korisnika - HRK]]/7.5345</f>
        <v>0</v>
      </c>
      <c r="Y274" s="52">
        <v>3023293.11</v>
      </c>
      <c r="Z274" s="53">
        <f>Ugovori_OPULJP[[#This Row],[UKUPNI PRIHVATLJIVI IZDACI
TOTAL ELIGIBLE EXPENDITURE
= Bespovratna sredstva ukupno + doprinos korisnika
= Ukupni prihvatljivi troškovi
= Ukupna ugovorena vrijednost projekta HRK]]/7.5345</f>
        <v>401259.95221978892</v>
      </c>
      <c r="AA274" s="44" t="s">
        <v>38</v>
      </c>
      <c r="AB274" s="44" t="s">
        <v>35</v>
      </c>
      <c r="AC274" s="43" t="s">
        <v>1180</v>
      </c>
      <c r="AD274" s="43" t="s">
        <v>747</v>
      </c>
    </row>
    <row r="275" spans="1:30" ht="51" customHeight="1" x14ac:dyDescent="0.2">
      <c r="A275" s="41" t="s">
        <v>1181</v>
      </c>
      <c r="B275" s="42" t="s">
        <v>743</v>
      </c>
      <c r="C275" s="43" t="s">
        <v>744</v>
      </c>
      <c r="D275" s="43" t="s">
        <v>1114</v>
      </c>
      <c r="E275" s="44" t="s">
        <v>76</v>
      </c>
      <c r="F275" s="45" t="s">
        <v>1182</v>
      </c>
      <c r="G275" s="45" t="s">
        <v>1183</v>
      </c>
      <c r="H275" s="47">
        <v>43070</v>
      </c>
      <c r="I275" s="47">
        <v>43983</v>
      </c>
      <c r="J275" s="48" t="str">
        <f>IF(Ugovori_OPULJP[[#This Row],[DATUM ZAVRŠETKA OPERACIJE]]&gt;DATE(2024,3,31),"u provedbi","završen")</f>
        <v>završen</v>
      </c>
      <c r="K275" s="46" t="s">
        <v>211</v>
      </c>
      <c r="L275" s="46" t="s">
        <v>211</v>
      </c>
      <c r="M275" s="49">
        <v>0.85</v>
      </c>
      <c r="N275" s="49">
        <v>0.15</v>
      </c>
      <c r="O275" s="50">
        <f>Ugovori_OPULJP[[#This Row],[Bespovratna sredstva - Ukupno (EU+Nac) HRK
= Ukupna ugovorena vrijednost bespovratnih sredstava]]*Ugovori_OPULJP[[#This Row],[EU STOPA SUFINANCIRANJA %
EU CO-FINANCING RATE %]]</f>
        <v>3678411.4394999999</v>
      </c>
      <c r="P275" s="51">
        <f>Ugovori_OPULJP[[#This Row],[Bespovratna sredstva - EU dio - HRK]]/7.5345</f>
        <v>488209.0967549273</v>
      </c>
      <c r="Q275" s="50">
        <f>Ugovori_OPULJP[[#This Row],[Bespovratna sredstva - Ukupno (EU+Nac) HRK
= Ukupna ugovorena vrijednost bespovratnih sredstava]]*Ugovori_OPULJP[[#This Row],[STOPA NACIONALNOG SUFINANCIRANJA %]]</f>
        <v>649131.43050000002</v>
      </c>
      <c r="R275" s="51">
        <f>Ugovori_OPULJP[[#This Row],[Bespovratna sredstva - Nacionalni dio - HRK]]/7.5345</f>
        <v>86154.546486163643</v>
      </c>
      <c r="S275" s="50">
        <v>4327542.87</v>
      </c>
      <c r="T275" s="51">
        <f>Ugovori_OPULJP[[#This Row],[Bespovratna sredstva - Ukupno (EU+Nac) HRK
= Ukupna ugovorena vrijednost bespovratnih sredstava]]/7.5345</f>
        <v>574363.64324109093</v>
      </c>
      <c r="U275" s="50">
        <v>0</v>
      </c>
      <c r="V275" s="51">
        <f>Ugovori_OPULJP[[#This Row],[Javni doprinos korisnika - HRK]]/7.5345</f>
        <v>0</v>
      </c>
      <c r="W275" s="50">
        <v>0</v>
      </c>
      <c r="X275" s="51">
        <f>Ugovori_OPULJP[[#This Row],[Privatni doprinos korisnika - HRK]]/7.5345</f>
        <v>0</v>
      </c>
      <c r="Y275" s="52">
        <v>4327542.87</v>
      </c>
      <c r="Z275" s="53">
        <f>Ugovori_OPULJP[[#This Row],[UKUPNI PRIHVATLJIVI IZDACI
TOTAL ELIGIBLE EXPENDITURE
= Bespovratna sredstva ukupno + doprinos korisnika
= Ukupni prihvatljivi troškovi
= Ukupna ugovorena vrijednost projekta HRK]]/7.5345</f>
        <v>574363.64324109093</v>
      </c>
      <c r="AA275" s="44" t="s">
        <v>38</v>
      </c>
      <c r="AB275" s="44" t="s">
        <v>35</v>
      </c>
      <c r="AC275" s="43" t="s">
        <v>1184</v>
      </c>
      <c r="AD275" s="43" t="s">
        <v>747</v>
      </c>
    </row>
    <row r="276" spans="1:30" ht="51" customHeight="1" x14ac:dyDescent="0.2">
      <c r="A276" s="41" t="s">
        <v>1185</v>
      </c>
      <c r="B276" s="42" t="s">
        <v>743</v>
      </c>
      <c r="C276" s="43" t="s">
        <v>744</v>
      </c>
      <c r="D276" s="43" t="s">
        <v>1114</v>
      </c>
      <c r="E276" s="44" t="s">
        <v>76</v>
      </c>
      <c r="F276" s="45" t="s">
        <v>1186</v>
      </c>
      <c r="G276" s="45" t="s">
        <v>1187</v>
      </c>
      <c r="H276" s="47">
        <v>43070</v>
      </c>
      <c r="I276" s="47">
        <v>43983</v>
      </c>
      <c r="J276" s="48" t="str">
        <f>IF(Ugovori_OPULJP[[#This Row],[DATUM ZAVRŠETKA OPERACIJE]]&gt;DATE(2024,3,31),"u provedbi","završen")</f>
        <v>završen</v>
      </c>
      <c r="K276" s="46" t="s">
        <v>104</v>
      </c>
      <c r="L276" s="46" t="s">
        <v>104</v>
      </c>
      <c r="M276" s="49">
        <v>0.85</v>
      </c>
      <c r="N276" s="49">
        <v>0.15</v>
      </c>
      <c r="O276" s="50">
        <f>Ugovori_OPULJP[[#This Row],[Bespovratna sredstva - Ukupno (EU+Nac) HRK
= Ukupna ugovorena vrijednost bespovratnih sredstava]]*Ugovori_OPULJP[[#This Row],[EU STOPA SUFINANCIRANJA %
EU CO-FINANCING RATE %]]</f>
        <v>2106257.5</v>
      </c>
      <c r="P276" s="51">
        <f>Ugovori_OPULJP[[#This Row],[Bespovratna sredstva - EU dio - HRK]]/7.5345</f>
        <v>279548.4106443692</v>
      </c>
      <c r="Q276" s="50">
        <f>Ugovori_OPULJP[[#This Row],[Bespovratna sredstva - Ukupno (EU+Nac) HRK
= Ukupna ugovorena vrijednost bespovratnih sredstava]]*Ugovori_OPULJP[[#This Row],[STOPA NACIONALNOG SUFINANCIRANJA %]]</f>
        <v>371692.5</v>
      </c>
      <c r="R276" s="51">
        <f>Ugovori_OPULJP[[#This Row],[Bespovratna sredstva - Nacionalni dio - HRK]]/7.5345</f>
        <v>49332.072466653393</v>
      </c>
      <c r="S276" s="50">
        <v>2477950</v>
      </c>
      <c r="T276" s="51">
        <f>Ugovori_OPULJP[[#This Row],[Bespovratna sredstva - Ukupno (EU+Nac) HRK
= Ukupna ugovorena vrijednost bespovratnih sredstava]]/7.5345</f>
        <v>328880.48311102262</v>
      </c>
      <c r="U276" s="50">
        <v>0</v>
      </c>
      <c r="V276" s="51">
        <f>Ugovori_OPULJP[[#This Row],[Javni doprinos korisnika - HRK]]/7.5345</f>
        <v>0</v>
      </c>
      <c r="W276" s="50">
        <v>0</v>
      </c>
      <c r="X276" s="51">
        <f>Ugovori_OPULJP[[#This Row],[Privatni doprinos korisnika - HRK]]/7.5345</f>
        <v>0</v>
      </c>
      <c r="Y276" s="52">
        <v>2477950</v>
      </c>
      <c r="Z276" s="53">
        <f>Ugovori_OPULJP[[#This Row],[UKUPNI PRIHVATLJIVI IZDACI
TOTAL ELIGIBLE EXPENDITURE
= Bespovratna sredstva ukupno + doprinos korisnika
= Ukupni prihvatljivi troškovi
= Ukupna ugovorena vrijednost projekta HRK]]/7.5345</f>
        <v>328880.48311102262</v>
      </c>
      <c r="AA276" s="44" t="s">
        <v>38</v>
      </c>
      <c r="AB276" s="44" t="s">
        <v>35</v>
      </c>
      <c r="AC276" s="43" t="s">
        <v>1188</v>
      </c>
      <c r="AD276" s="43" t="s">
        <v>747</v>
      </c>
    </row>
    <row r="277" spans="1:30" ht="51" customHeight="1" x14ac:dyDescent="0.2">
      <c r="A277" s="41" t="s">
        <v>1189</v>
      </c>
      <c r="B277" s="42" t="s">
        <v>743</v>
      </c>
      <c r="C277" s="43" t="s">
        <v>744</v>
      </c>
      <c r="D277" s="43" t="s">
        <v>1114</v>
      </c>
      <c r="E277" s="44" t="s">
        <v>76</v>
      </c>
      <c r="F277" s="45" t="s">
        <v>1190</v>
      </c>
      <c r="G277" s="62" t="s">
        <v>1191</v>
      </c>
      <c r="H277" s="47">
        <v>43070</v>
      </c>
      <c r="I277" s="47">
        <v>43983</v>
      </c>
      <c r="J277" s="48" t="str">
        <f>IF(Ugovori_OPULJP[[#This Row],[DATUM ZAVRŠETKA OPERACIJE]]&gt;DATE(2024,3,31),"u provedbi","završen")</f>
        <v>završen</v>
      </c>
      <c r="K277" s="46" t="s">
        <v>104</v>
      </c>
      <c r="L277" s="46" t="s">
        <v>104</v>
      </c>
      <c r="M277" s="49">
        <v>0.85</v>
      </c>
      <c r="N277" s="49">
        <v>0.15</v>
      </c>
      <c r="O277" s="50">
        <f>Ugovori_OPULJP[[#This Row],[Bespovratna sredstva - Ukupno (EU+Nac) HRK
= Ukupna ugovorena vrijednost bespovratnih sredstava]]*Ugovori_OPULJP[[#This Row],[EU STOPA SUFINANCIRANJA %
EU CO-FINANCING RATE %]]</f>
        <v>4448442.0200000005</v>
      </c>
      <c r="P277" s="51">
        <f>Ugovori_OPULJP[[#This Row],[Bespovratna sredstva - EU dio - HRK]]/7.5345</f>
        <v>590409.7179640322</v>
      </c>
      <c r="Q277" s="50">
        <f>Ugovori_OPULJP[[#This Row],[Bespovratna sredstva - Ukupno (EU+Nac) HRK
= Ukupna ugovorena vrijednost bespovratnih sredstava]]*Ugovori_OPULJP[[#This Row],[STOPA NACIONALNOG SUFINANCIRANJA %]]</f>
        <v>785019.18</v>
      </c>
      <c r="R277" s="51">
        <f>Ugovori_OPULJP[[#This Row],[Bespovratna sredstva - Nacionalni dio - HRK]]/7.5345</f>
        <v>104189.95022894685</v>
      </c>
      <c r="S277" s="50">
        <v>5233461.2</v>
      </c>
      <c r="T277" s="51">
        <f>Ugovori_OPULJP[[#This Row],[Bespovratna sredstva - Ukupno (EU+Nac) HRK
= Ukupna ugovorena vrijednost bespovratnih sredstava]]/7.5345</f>
        <v>694599.66819297895</v>
      </c>
      <c r="U277" s="50">
        <v>0</v>
      </c>
      <c r="V277" s="51">
        <f>Ugovori_OPULJP[[#This Row],[Javni doprinos korisnika - HRK]]/7.5345</f>
        <v>0</v>
      </c>
      <c r="W277" s="50">
        <v>0</v>
      </c>
      <c r="X277" s="51">
        <f>Ugovori_OPULJP[[#This Row],[Privatni doprinos korisnika - HRK]]/7.5345</f>
        <v>0</v>
      </c>
      <c r="Y277" s="52">
        <v>5233461.2</v>
      </c>
      <c r="Z277" s="53">
        <f>Ugovori_OPULJP[[#This Row],[UKUPNI PRIHVATLJIVI IZDACI
TOTAL ELIGIBLE EXPENDITURE
= Bespovratna sredstva ukupno + doprinos korisnika
= Ukupni prihvatljivi troškovi
= Ukupna ugovorena vrijednost projekta HRK]]/7.5345</f>
        <v>694599.66819297895</v>
      </c>
      <c r="AA277" s="44" t="s">
        <v>38</v>
      </c>
      <c r="AB277" s="44" t="s">
        <v>35</v>
      </c>
      <c r="AC277" s="43" t="s">
        <v>1192</v>
      </c>
      <c r="AD277" s="43" t="s">
        <v>747</v>
      </c>
    </row>
    <row r="278" spans="1:30" ht="51" customHeight="1" x14ac:dyDescent="0.2">
      <c r="A278" s="41" t="s">
        <v>1193</v>
      </c>
      <c r="B278" s="42" t="s">
        <v>743</v>
      </c>
      <c r="C278" s="43" t="s">
        <v>744</v>
      </c>
      <c r="D278" s="43" t="s">
        <v>1114</v>
      </c>
      <c r="E278" s="44" t="s">
        <v>76</v>
      </c>
      <c r="F278" s="45" t="s">
        <v>1194</v>
      </c>
      <c r="G278" s="45" t="s">
        <v>632</v>
      </c>
      <c r="H278" s="47">
        <v>43070</v>
      </c>
      <c r="I278" s="47">
        <v>43983</v>
      </c>
      <c r="J278" s="48" t="str">
        <f>IF(Ugovori_OPULJP[[#This Row],[DATUM ZAVRŠETKA OPERACIJE]]&gt;DATE(2024,3,31),"u provedbi","završen")</f>
        <v>završen</v>
      </c>
      <c r="K278" s="46" t="s">
        <v>333</v>
      </c>
      <c r="L278" s="46" t="s">
        <v>333</v>
      </c>
      <c r="M278" s="49">
        <v>0.85</v>
      </c>
      <c r="N278" s="49">
        <v>0.15</v>
      </c>
      <c r="O278" s="50">
        <f>Ugovori_OPULJP[[#This Row],[Bespovratna sredstva - Ukupno (EU+Nac) HRK
= Ukupna ugovorena vrijednost bespovratnih sredstava]]*Ugovori_OPULJP[[#This Row],[EU STOPA SUFINANCIRANJA %
EU CO-FINANCING RATE %]]</f>
        <v>2607692.8234999999</v>
      </c>
      <c r="P278" s="51">
        <f>Ugovori_OPULJP[[#This Row],[Bespovratna sredstva - EU dio - HRK]]/7.5345</f>
        <v>346100.31501758576</v>
      </c>
      <c r="Q278" s="50">
        <f>Ugovori_OPULJP[[#This Row],[Bespovratna sredstva - Ukupno (EU+Nac) HRK
= Ukupna ugovorena vrijednost bespovratnih sredstava]]*Ugovori_OPULJP[[#This Row],[STOPA NACIONALNOG SUFINANCIRANJA %]]</f>
        <v>460181.08650000003</v>
      </c>
      <c r="R278" s="51">
        <f>Ugovori_OPULJP[[#This Row],[Bespovratna sredstva - Nacionalni dio - HRK]]/7.5345</f>
        <v>61076.526179573964</v>
      </c>
      <c r="S278" s="50">
        <v>3067873.91</v>
      </c>
      <c r="T278" s="51">
        <f>Ugovori_OPULJP[[#This Row],[Bespovratna sredstva - Ukupno (EU+Nac) HRK
= Ukupna ugovorena vrijednost bespovratnih sredstava]]/7.5345</f>
        <v>407176.84119715972</v>
      </c>
      <c r="U278" s="50">
        <v>0</v>
      </c>
      <c r="V278" s="51">
        <f>Ugovori_OPULJP[[#This Row],[Javni doprinos korisnika - HRK]]/7.5345</f>
        <v>0</v>
      </c>
      <c r="W278" s="50">
        <v>0</v>
      </c>
      <c r="X278" s="51">
        <f>Ugovori_OPULJP[[#This Row],[Privatni doprinos korisnika - HRK]]/7.5345</f>
        <v>0</v>
      </c>
      <c r="Y278" s="52">
        <v>3067873.91</v>
      </c>
      <c r="Z278" s="53">
        <f>Ugovori_OPULJP[[#This Row],[UKUPNI PRIHVATLJIVI IZDACI
TOTAL ELIGIBLE EXPENDITURE
= Bespovratna sredstva ukupno + doprinos korisnika
= Ukupni prihvatljivi troškovi
= Ukupna ugovorena vrijednost projekta HRK]]/7.5345</f>
        <v>407176.84119715972</v>
      </c>
      <c r="AA278" s="44" t="s">
        <v>38</v>
      </c>
      <c r="AB278" s="44" t="s">
        <v>35</v>
      </c>
      <c r="AC278" s="43" t="s">
        <v>1195</v>
      </c>
      <c r="AD278" s="43" t="s">
        <v>747</v>
      </c>
    </row>
    <row r="279" spans="1:30" ht="51" customHeight="1" x14ac:dyDescent="0.2">
      <c r="A279" s="41" t="s">
        <v>1196</v>
      </c>
      <c r="B279" s="42" t="s">
        <v>743</v>
      </c>
      <c r="C279" s="43" t="s">
        <v>744</v>
      </c>
      <c r="D279" s="43" t="s">
        <v>1114</v>
      </c>
      <c r="E279" s="44" t="s">
        <v>76</v>
      </c>
      <c r="F279" s="45" t="s">
        <v>1197</v>
      </c>
      <c r="G279" s="45" t="s">
        <v>1198</v>
      </c>
      <c r="H279" s="47">
        <v>43070</v>
      </c>
      <c r="I279" s="47">
        <v>43983</v>
      </c>
      <c r="J279" s="48" t="str">
        <f>IF(Ugovori_OPULJP[[#This Row],[DATUM ZAVRŠETKA OPERACIJE]]&gt;DATE(2024,3,31),"u provedbi","završen")</f>
        <v>završen</v>
      </c>
      <c r="K279" s="46" t="s">
        <v>211</v>
      </c>
      <c r="L279" s="46" t="s">
        <v>211</v>
      </c>
      <c r="M279" s="49">
        <v>0.85</v>
      </c>
      <c r="N279" s="49">
        <v>0.15</v>
      </c>
      <c r="O279" s="50">
        <f>Ugovori_OPULJP[[#This Row],[Bespovratna sredstva - Ukupno (EU+Nac) HRK
= Ukupna ugovorena vrijednost bespovratnih sredstava]]*Ugovori_OPULJP[[#This Row],[EU STOPA SUFINANCIRANJA %
EU CO-FINANCING RATE %]]</f>
        <v>2761021</v>
      </c>
      <c r="P279" s="51">
        <f>Ugovori_OPULJP[[#This Row],[Bespovratna sredstva - EU dio - HRK]]/7.5345</f>
        <v>366450.46121175925</v>
      </c>
      <c r="Q279" s="50">
        <f>Ugovori_OPULJP[[#This Row],[Bespovratna sredstva - Ukupno (EU+Nac) HRK
= Ukupna ugovorena vrijednost bespovratnih sredstava]]*Ugovori_OPULJP[[#This Row],[STOPA NACIONALNOG SUFINANCIRANJA %]]</f>
        <v>487239</v>
      </c>
      <c r="R279" s="51">
        <f>Ugovori_OPULJP[[#This Row],[Bespovratna sredstva - Nacionalni dio - HRK]]/7.5345</f>
        <v>64667.728449133981</v>
      </c>
      <c r="S279" s="50">
        <v>3248260</v>
      </c>
      <c r="T279" s="51">
        <f>Ugovori_OPULJP[[#This Row],[Bespovratna sredstva - Ukupno (EU+Nac) HRK
= Ukupna ugovorena vrijednost bespovratnih sredstava]]/7.5345</f>
        <v>431118.18966089323</v>
      </c>
      <c r="U279" s="50">
        <v>0</v>
      </c>
      <c r="V279" s="51">
        <f>Ugovori_OPULJP[[#This Row],[Javni doprinos korisnika - HRK]]/7.5345</f>
        <v>0</v>
      </c>
      <c r="W279" s="50">
        <v>0</v>
      </c>
      <c r="X279" s="51">
        <f>Ugovori_OPULJP[[#This Row],[Privatni doprinos korisnika - HRK]]/7.5345</f>
        <v>0</v>
      </c>
      <c r="Y279" s="52">
        <v>3248260</v>
      </c>
      <c r="Z279" s="53">
        <f>Ugovori_OPULJP[[#This Row],[UKUPNI PRIHVATLJIVI IZDACI
TOTAL ELIGIBLE EXPENDITURE
= Bespovratna sredstva ukupno + doprinos korisnika
= Ukupni prihvatljivi troškovi
= Ukupna ugovorena vrijednost projekta HRK]]/7.5345</f>
        <v>431118.18966089323</v>
      </c>
      <c r="AA279" s="44" t="s">
        <v>38</v>
      </c>
      <c r="AB279" s="44" t="s">
        <v>35</v>
      </c>
      <c r="AC279" s="43" t="s">
        <v>1199</v>
      </c>
      <c r="AD279" s="43" t="s">
        <v>747</v>
      </c>
    </row>
    <row r="280" spans="1:30" ht="51" customHeight="1" x14ac:dyDescent="0.2">
      <c r="A280" s="41" t="s">
        <v>1200</v>
      </c>
      <c r="B280" s="42" t="s">
        <v>743</v>
      </c>
      <c r="C280" s="43" t="s">
        <v>744</v>
      </c>
      <c r="D280" s="43" t="s">
        <v>1114</v>
      </c>
      <c r="E280" s="44" t="s">
        <v>76</v>
      </c>
      <c r="F280" s="45" t="s">
        <v>1201</v>
      </c>
      <c r="G280" s="45" t="s">
        <v>1202</v>
      </c>
      <c r="H280" s="47">
        <v>43089</v>
      </c>
      <c r="I280" s="47">
        <v>44002</v>
      </c>
      <c r="J280" s="48" t="str">
        <f>IF(Ugovori_OPULJP[[#This Row],[DATUM ZAVRŠETKA OPERACIJE]]&gt;DATE(2024,3,31),"u provedbi","završen")</f>
        <v>završen</v>
      </c>
      <c r="K280" s="46" t="s">
        <v>249</v>
      </c>
      <c r="L280" s="46" t="s">
        <v>249</v>
      </c>
      <c r="M280" s="49">
        <v>0.85</v>
      </c>
      <c r="N280" s="49">
        <v>0.15</v>
      </c>
      <c r="O280" s="50">
        <f>Ugovori_OPULJP[[#This Row],[Bespovratna sredstva - Ukupno (EU+Nac) HRK
= Ukupna ugovorena vrijednost bespovratnih sredstava]]*Ugovori_OPULJP[[#This Row],[EU STOPA SUFINANCIRANJA %
EU CO-FINANCING RATE %]]</f>
        <v>4229876.25</v>
      </c>
      <c r="P280" s="51">
        <f>Ugovori_OPULJP[[#This Row],[Bespovratna sredstva - EU dio - HRK]]/7.5345</f>
        <v>561401.05514632689</v>
      </c>
      <c r="Q280" s="50">
        <f>Ugovori_OPULJP[[#This Row],[Bespovratna sredstva - Ukupno (EU+Nac) HRK
= Ukupna ugovorena vrijednost bespovratnih sredstava]]*Ugovori_OPULJP[[#This Row],[STOPA NACIONALNOG SUFINANCIRANJA %]]</f>
        <v>746448.75</v>
      </c>
      <c r="R280" s="51">
        <f>Ugovori_OPULJP[[#This Row],[Bespovratna sredstva - Nacionalni dio - HRK]]/7.5345</f>
        <v>99070.774437587097</v>
      </c>
      <c r="S280" s="50">
        <v>4976325</v>
      </c>
      <c r="T280" s="51">
        <f>Ugovori_OPULJP[[#This Row],[Bespovratna sredstva - Ukupno (EU+Nac) HRK
= Ukupna ugovorena vrijednost bespovratnih sredstava]]/7.5345</f>
        <v>660471.8295839139</v>
      </c>
      <c r="U280" s="50">
        <v>0</v>
      </c>
      <c r="V280" s="51">
        <f>Ugovori_OPULJP[[#This Row],[Javni doprinos korisnika - HRK]]/7.5345</f>
        <v>0</v>
      </c>
      <c r="W280" s="50">
        <v>0</v>
      </c>
      <c r="X280" s="51">
        <f>Ugovori_OPULJP[[#This Row],[Privatni doprinos korisnika - HRK]]/7.5345</f>
        <v>0</v>
      </c>
      <c r="Y280" s="52">
        <v>4976325</v>
      </c>
      <c r="Z280" s="53">
        <f>Ugovori_OPULJP[[#This Row],[UKUPNI PRIHVATLJIVI IZDACI
TOTAL ELIGIBLE EXPENDITURE
= Bespovratna sredstva ukupno + doprinos korisnika
= Ukupni prihvatljivi troškovi
= Ukupna ugovorena vrijednost projekta HRK]]/7.5345</f>
        <v>660471.8295839139</v>
      </c>
      <c r="AA280" s="44" t="s">
        <v>38</v>
      </c>
      <c r="AB280" s="44" t="s">
        <v>35</v>
      </c>
      <c r="AC280" s="43" t="s">
        <v>1203</v>
      </c>
      <c r="AD280" s="43" t="s">
        <v>747</v>
      </c>
    </row>
    <row r="281" spans="1:30" ht="51" customHeight="1" x14ac:dyDescent="0.2">
      <c r="A281" s="41" t="s">
        <v>1204</v>
      </c>
      <c r="B281" s="42" t="s">
        <v>743</v>
      </c>
      <c r="C281" s="43" t="s">
        <v>744</v>
      </c>
      <c r="D281" s="43" t="s">
        <v>1114</v>
      </c>
      <c r="E281" s="44" t="s">
        <v>76</v>
      </c>
      <c r="F281" s="45" t="s">
        <v>1205</v>
      </c>
      <c r="G281" s="45" t="s">
        <v>1206</v>
      </c>
      <c r="H281" s="47">
        <v>43070</v>
      </c>
      <c r="I281" s="47">
        <v>43983</v>
      </c>
      <c r="J281" s="48" t="str">
        <f>IF(Ugovori_OPULJP[[#This Row],[DATUM ZAVRŠETKA OPERACIJE]]&gt;DATE(2024,3,31),"u provedbi","završen")</f>
        <v>završen</v>
      </c>
      <c r="K281" s="46" t="s">
        <v>84</v>
      </c>
      <c r="L281" s="46" t="s">
        <v>84</v>
      </c>
      <c r="M281" s="49">
        <v>0.85</v>
      </c>
      <c r="N281" s="49">
        <v>0.15</v>
      </c>
      <c r="O281" s="50">
        <f>Ugovori_OPULJP[[#This Row],[Bespovratna sredstva - Ukupno (EU+Nac) HRK
= Ukupna ugovorena vrijednost bespovratnih sredstava]]*Ugovori_OPULJP[[#This Row],[EU STOPA SUFINANCIRANJA %
EU CO-FINANCING RATE %]]</f>
        <v>1614363.52</v>
      </c>
      <c r="P281" s="51">
        <f>Ugovori_OPULJP[[#This Row],[Bespovratna sredstva - EU dio - HRK]]/7.5345</f>
        <v>214262.86017652132</v>
      </c>
      <c r="Q281" s="50">
        <f>Ugovori_OPULJP[[#This Row],[Bespovratna sredstva - Ukupno (EU+Nac) HRK
= Ukupna ugovorena vrijednost bespovratnih sredstava]]*Ugovori_OPULJP[[#This Row],[STOPA NACIONALNOG SUFINANCIRANJA %]]</f>
        <v>284887.67999999999</v>
      </c>
      <c r="R281" s="51">
        <f>Ugovori_OPULJP[[#This Row],[Bespovratna sredstva - Nacionalni dio - HRK]]/7.5345</f>
        <v>37811.092972327293</v>
      </c>
      <c r="S281" s="50">
        <v>1899251.2</v>
      </c>
      <c r="T281" s="51">
        <f>Ugovori_OPULJP[[#This Row],[Bespovratna sredstva - Ukupno (EU+Nac) HRK
= Ukupna ugovorena vrijednost bespovratnih sredstava]]/7.5345</f>
        <v>252073.95314884861</v>
      </c>
      <c r="U281" s="50">
        <v>0</v>
      </c>
      <c r="V281" s="51">
        <f>Ugovori_OPULJP[[#This Row],[Javni doprinos korisnika - HRK]]/7.5345</f>
        <v>0</v>
      </c>
      <c r="W281" s="50">
        <v>0</v>
      </c>
      <c r="X281" s="51">
        <f>Ugovori_OPULJP[[#This Row],[Privatni doprinos korisnika - HRK]]/7.5345</f>
        <v>0</v>
      </c>
      <c r="Y281" s="52">
        <v>1899251.2</v>
      </c>
      <c r="Z281" s="53">
        <f>Ugovori_OPULJP[[#This Row],[UKUPNI PRIHVATLJIVI IZDACI
TOTAL ELIGIBLE EXPENDITURE
= Bespovratna sredstva ukupno + doprinos korisnika
= Ukupni prihvatljivi troškovi
= Ukupna ugovorena vrijednost projekta HRK]]/7.5345</f>
        <v>252073.95314884861</v>
      </c>
      <c r="AA281" s="44" t="s">
        <v>38</v>
      </c>
      <c r="AB281" s="44" t="s">
        <v>35</v>
      </c>
      <c r="AC281" s="43" t="s">
        <v>1207</v>
      </c>
      <c r="AD281" s="43" t="s">
        <v>747</v>
      </c>
    </row>
    <row r="282" spans="1:30" ht="51" customHeight="1" x14ac:dyDescent="0.2">
      <c r="A282" s="41" t="s">
        <v>1208</v>
      </c>
      <c r="B282" s="42" t="s">
        <v>743</v>
      </c>
      <c r="C282" s="43" t="s">
        <v>744</v>
      </c>
      <c r="D282" s="43" t="s">
        <v>1114</v>
      </c>
      <c r="E282" s="44" t="s">
        <v>76</v>
      </c>
      <c r="F282" s="45" t="s">
        <v>1209</v>
      </c>
      <c r="G282" s="45" t="s">
        <v>1210</v>
      </c>
      <c r="H282" s="47">
        <v>43070</v>
      </c>
      <c r="I282" s="47">
        <v>43983</v>
      </c>
      <c r="J282" s="48" t="str">
        <f>IF(Ugovori_OPULJP[[#This Row],[DATUM ZAVRŠETKA OPERACIJE]]&gt;DATE(2024,3,31),"u provedbi","završen")</f>
        <v>završen</v>
      </c>
      <c r="K282" s="46" t="s">
        <v>211</v>
      </c>
      <c r="L282" s="46" t="s">
        <v>211</v>
      </c>
      <c r="M282" s="49">
        <v>0.85</v>
      </c>
      <c r="N282" s="49">
        <v>0.15</v>
      </c>
      <c r="O282" s="50">
        <f>Ugovori_OPULJP[[#This Row],[Bespovratna sredstva - Ukupno (EU+Nac) HRK
= Ukupna ugovorena vrijednost bespovratnih sredstava]]*Ugovori_OPULJP[[#This Row],[EU STOPA SUFINANCIRANJA %
EU CO-FINANCING RATE %]]</f>
        <v>1822434</v>
      </c>
      <c r="P282" s="51">
        <f>Ugovori_OPULJP[[#This Row],[Bespovratna sredstva - EU dio - HRK]]/7.5345</f>
        <v>241878.5586303006</v>
      </c>
      <c r="Q282" s="50">
        <f>Ugovori_OPULJP[[#This Row],[Bespovratna sredstva - Ukupno (EU+Nac) HRK
= Ukupna ugovorena vrijednost bespovratnih sredstava]]*Ugovori_OPULJP[[#This Row],[STOPA NACIONALNOG SUFINANCIRANJA %]]</f>
        <v>321606</v>
      </c>
      <c r="R282" s="51">
        <f>Ugovori_OPULJP[[#This Row],[Bespovratna sredstva - Nacionalni dio - HRK]]/7.5345</f>
        <v>42684.451522994226</v>
      </c>
      <c r="S282" s="50">
        <v>2144040</v>
      </c>
      <c r="T282" s="51">
        <f>Ugovori_OPULJP[[#This Row],[Bespovratna sredstva - Ukupno (EU+Nac) HRK
= Ukupna ugovorena vrijednost bespovratnih sredstava]]/7.5345</f>
        <v>284563.01015329483</v>
      </c>
      <c r="U282" s="50">
        <v>0</v>
      </c>
      <c r="V282" s="51">
        <f>Ugovori_OPULJP[[#This Row],[Javni doprinos korisnika - HRK]]/7.5345</f>
        <v>0</v>
      </c>
      <c r="W282" s="50">
        <v>0</v>
      </c>
      <c r="X282" s="51">
        <f>Ugovori_OPULJP[[#This Row],[Privatni doprinos korisnika - HRK]]/7.5345</f>
        <v>0</v>
      </c>
      <c r="Y282" s="52">
        <v>2144040</v>
      </c>
      <c r="Z282" s="53">
        <f>Ugovori_OPULJP[[#This Row],[UKUPNI PRIHVATLJIVI IZDACI
TOTAL ELIGIBLE EXPENDITURE
= Bespovratna sredstva ukupno + doprinos korisnika
= Ukupni prihvatljivi troškovi
= Ukupna ugovorena vrijednost projekta HRK]]/7.5345</f>
        <v>284563.01015329483</v>
      </c>
      <c r="AA282" s="44" t="s">
        <v>38</v>
      </c>
      <c r="AB282" s="44" t="s">
        <v>35</v>
      </c>
      <c r="AC282" s="43" t="s">
        <v>1211</v>
      </c>
      <c r="AD282" s="43" t="s">
        <v>747</v>
      </c>
    </row>
    <row r="283" spans="1:30" ht="51" customHeight="1" x14ac:dyDescent="0.2">
      <c r="A283" s="41" t="s">
        <v>1212</v>
      </c>
      <c r="B283" s="42" t="s">
        <v>743</v>
      </c>
      <c r="C283" s="43" t="s">
        <v>744</v>
      </c>
      <c r="D283" s="43" t="s">
        <v>1114</v>
      </c>
      <c r="E283" s="44" t="s">
        <v>76</v>
      </c>
      <c r="F283" s="45" t="s">
        <v>1213</v>
      </c>
      <c r="G283" s="45" t="s">
        <v>1214</v>
      </c>
      <c r="H283" s="47">
        <v>43089</v>
      </c>
      <c r="I283" s="47">
        <v>44002</v>
      </c>
      <c r="J283" s="48" t="str">
        <f>IF(Ugovori_OPULJP[[#This Row],[DATUM ZAVRŠETKA OPERACIJE]]&gt;DATE(2024,3,31),"u provedbi","završen")</f>
        <v>završen</v>
      </c>
      <c r="K283" s="46" t="s">
        <v>371</v>
      </c>
      <c r="L283" s="46" t="s">
        <v>371</v>
      </c>
      <c r="M283" s="49">
        <v>0.85</v>
      </c>
      <c r="N283" s="49">
        <v>0.15</v>
      </c>
      <c r="O283" s="50">
        <f>Ugovori_OPULJP[[#This Row],[Bespovratna sredstva - Ukupno (EU+Nac) HRK
= Ukupna ugovorena vrijednost bespovratnih sredstava]]*Ugovori_OPULJP[[#This Row],[EU STOPA SUFINANCIRANJA %
EU CO-FINANCING RATE %]]</f>
        <v>5189544.5334999999</v>
      </c>
      <c r="P283" s="51">
        <f>Ugovori_OPULJP[[#This Row],[Bespovratna sredstva - EU dio - HRK]]/7.5345</f>
        <v>688770.92487889039</v>
      </c>
      <c r="Q283" s="50">
        <f>Ugovori_OPULJP[[#This Row],[Bespovratna sredstva - Ukupno (EU+Nac) HRK
= Ukupna ugovorena vrijednost bespovratnih sredstava]]*Ugovori_OPULJP[[#This Row],[STOPA NACIONALNOG SUFINANCIRANJA %]]</f>
        <v>915801.97649999999</v>
      </c>
      <c r="R283" s="51">
        <f>Ugovori_OPULJP[[#This Row],[Bespovratna sredstva - Nacionalni dio - HRK]]/7.5345</f>
        <v>121547.81027274537</v>
      </c>
      <c r="S283" s="50">
        <v>6105346.5099999998</v>
      </c>
      <c r="T283" s="51">
        <f>Ugovori_OPULJP[[#This Row],[Bespovratna sredstva - Ukupno (EU+Nac) HRK
= Ukupna ugovorena vrijednost bespovratnih sredstava]]/7.5345</f>
        <v>810318.73515163572</v>
      </c>
      <c r="U283" s="50">
        <v>0</v>
      </c>
      <c r="V283" s="51">
        <f>Ugovori_OPULJP[[#This Row],[Javni doprinos korisnika - HRK]]/7.5345</f>
        <v>0</v>
      </c>
      <c r="W283" s="50">
        <v>0</v>
      </c>
      <c r="X283" s="51">
        <f>Ugovori_OPULJP[[#This Row],[Privatni doprinos korisnika - HRK]]/7.5345</f>
        <v>0</v>
      </c>
      <c r="Y283" s="52">
        <v>6105346.5099999998</v>
      </c>
      <c r="Z283" s="53">
        <f>Ugovori_OPULJP[[#This Row],[UKUPNI PRIHVATLJIVI IZDACI
TOTAL ELIGIBLE EXPENDITURE
= Bespovratna sredstva ukupno + doprinos korisnika
= Ukupni prihvatljivi troškovi
= Ukupna ugovorena vrijednost projekta HRK]]/7.5345</f>
        <v>810318.73515163572</v>
      </c>
      <c r="AA283" s="44" t="s">
        <v>38</v>
      </c>
      <c r="AB283" s="44" t="s">
        <v>35</v>
      </c>
      <c r="AC283" s="43" t="s">
        <v>1215</v>
      </c>
      <c r="AD283" s="43" t="s">
        <v>747</v>
      </c>
    </row>
    <row r="284" spans="1:30" ht="51" customHeight="1" x14ac:dyDescent="0.2">
      <c r="A284" s="41" t="s">
        <v>1216</v>
      </c>
      <c r="B284" s="42" t="s">
        <v>743</v>
      </c>
      <c r="C284" s="43" t="s">
        <v>744</v>
      </c>
      <c r="D284" s="43" t="s">
        <v>1114</v>
      </c>
      <c r="E284" s="44" t="s">
        <v>76</v>
      </c>
      <c r="F284" s="45" t="s">
        <v>1217</v>
      </c>
      <c r="G284" s="45" t="s">
        <v>1218</v>
      </c>
      <c r="H284" s="47">
        <v>43077</v>
      </c>
      <c r="I284" s="47">
        <v>43990</v>
      </c>
      <c r="J284" s="48" t="str">
        <f>IF(Ugovori_OPULJP[[#This Row],[DATUM ZAVRŠETKA OPERACIJE]]&gt;DATE(2024,3,31),"u provedbi","završen")</f>
        <v>završen</v>
      </c>
      <c r="K284" s="46" t="s">
        <v>249</v>
      </c>
      <c r="L284" s="46" t="s">
        <v>249</v>
      </c>
      <c r="M284" s="49">
        <v>0.85</v>
      </c>
      <c r="N284" s="49">
        <v>0.15</v>
      </c>
      <c r="O284" s="50">
        <f>Ugovori_OPULJP[[#This Row],[Bespovratna sredstva - Ukupno (EU+Nac) HRK
= Ukupna ugovorena vrijednost bespovratnih sredstava]]*Ugovori_OPULJP[[#This Row],[EU STOPA SUFINANCIRANJA %
EU CO-FINANCING RATE %]]</f>
        <v>1066956.3800000001</v>
      </c>
      <c r="P284" s="51">
        <f>Ugovori_OPULJP[[#This Row],[Bespovratna sredstva - EU dio - HRK]]/7.5345</f>
        <v>141609.44720950295</v>
      </c>
      <c r="Q284" s="50">
        <f>Ugovori_OPULJP[[#This Row],[Bespovratna sredstva - Ukupno (EU+Nac) HRK
= Ukupna ugovorena vrijednost bespovratnih sredstava]]*Ugovori_OPULJP[[#This Row],[STOPA NACIONALNOG SUFINANCIRANJA %]]</f>
        <v>188286.42</v>
      </c>
      <c r="R284" s="51">
        <f>Ugovori_OPULJP[[#This Row],[Bespovratna sredstva - Nacionalni dio - HRK]]/7.5345</f>
        <v>24989.902448735815</v>
      </c>
      <c r="S284" s="50">
        <v>1255242.8</v>
      </c>
      <c r="T284" s="51">
        <f>Ugovori_OPULJP[[#This Row],[Bespovratna sredstva - Ukupno (EU+Nac) HRK
= Ukupna ugovorena vrijednost bespovratnih sredstava]]/7.5345</f>
        <v>166599.34965823876</v>
      </c>
      <c r="U284" s="50">
        <v>0</v>
      </c>
      <c r="V284" s="51">
        <f>Ugovori_OPULJP[[#This Row],[Javni doprinos korisnika - HRK]]/7.5345</f>
        <v>0</v>
      </c>
      <c r="W284" s="50">
        <v>0</v>
      </c>
      <c r="X284" s="51">
        <f>Ugovori_OPULJP[[#This Row],[Privatni doprinos korisnika - HRK]]/7.5345</f>
        <v>0</v>
      </c>
      <c r="Y284" s="52">
        <v>1255242.8</v>
      </c>
      <c r="Z284" s="53">
        <f>Ugovori_OPULJP[[#This Row],[UKUPNI PRIHVATLJIVI IZDACI
TOTAL ELIGIBLE EXPENDITURE
= Bespovratna sredstva ukupno + doprinos korisnika
= Ukupni prihvatljivi troškovi
= Ukupna ugovorena vrijednost projekta HRK]]/7.5345</f>
        <v>166599.34965823876</v>
      </c>
      <c r="AA284" s="44" t="s">
        <v>38</v>
      </c>
      <c r="AB284" s="44" t="s">
        <v>35</v>
      </c>
      <c r="AC284" s="43" t="s">
        <v>1219</v>
      </c>
      <c r="AD284" s="43" t="s">
        <v>747</v>
      </c>
    </row>
    <row r="285" spans="1:30" ht="51" customHeight="1" x14ac:dyDescent="0.2">
      <c r="A285" s="41" t="s">
        <v>1220</v>
      </c>
      <c r="B285" s="42" t="s">
        <v>743</v>
      </c>
      <c r="C285" s="43" t="s">
        <v>744</v>
      </c>
      <c r="D285" s="43" t="s">
        <v>1114</v>
      </c>
      <c r="E285" s="44" t="s">
        <v>76</v>
      </c>
      <c r="F285" s="45" t="s">
        <v>1221</v>
      </c>
      <c r="G285" s="45" t="s">
        <v>1222</v>
      </c>
      <c r="H285" s="47">
        <v>43089</v>
      </c>
      <c r="I285" s="47">
        <v>44002</v>
      </c>
      <c r="J285" s="48" t="str">
        <f>IF(Ugovori_OPULJP[[#This Row],[DATUM ZAVRŠETKA OPERACIJE]]&gt;DATE(2024,3,31),"u provedbi","završen")</f>
        <v>završen</v>
      </c>
      <c r="K285" s="46" t="s">
        <v>99</v>
      </c>
      <c r="L285" s="46" t="s">
        <v>99</v>
      </c>
      <c r="M285" s="49">
        <v>0.85</v>
      </c>
      <c r="N285" s="49">
        <v>0.15</v>
      </c>
      <c r="O285" s="50">
        <f>Ugovori_OPULJP[[#This Row],[Bespovratna sredstva - Ukupno (EU+Nac) HRK
= Ukupna ugovorena vrijednost bespovratnih sredstava]]*Ugovori_OPULJP[[#This Row],[EU STOPA SUFINANCIRANJA %
EU CO-FINANCING RATE %]]</f>
        <v>5958274.3250000002</v>
      </c>
      <c r="P285" s="51">
        <f>Ugovori_OPULJP[[#This Row],[Bespovratna sredstva - EU dio - HRK]]/7.5345</f>
        <v>790798.90171876037</v>
      </c>
      <c r="Q285" s="50">
        <f>Ugovori_OPULJP[[#This Row],[Bespovratna sredstva - Ukupno (EU+Nac) HRK
= Ukupna ugovorena vrijednost bespovratnih sredstava]]*Ugovori_OPULJP[[#This Row],[STOPA NACIONALNOG SUFINANCIRANJA %]]</f>
        <v>1051460.175</v>
      </c>
      <c r="R285" s="51">
        <f>Ugovori_OPULJP[[#This Row],[Bespovratna sredstva - Nacionalni dio - HRK]]/7.5345</f>
        <v>139552.74736213419</v>
      </c>
      <c r="S285" s="50">
        <v>7009734.5</v>
      </c>
      <c r="T285" s="51">
        <f>Ugovori_OPULJP[[#This Row],[Bespovratna sredstva - Ukupno (EU+Nac) HRK
= Ukupna ugovorena vrijednost bespovratnih sredstava]]/7.5345</f>
        <v>930351.64908089454</v>
      </c>
      <c r="U285" s="50">
        <v>0</v>
      </c>
      <c r="V285" s="51">
        <f>Ugovori_OPULJP[[#This Row],[Javni doprinos korisnika - HRK]]/7.5345</f>
        <v>0</v>
      </c>
      <c r="W285" s="50">
        <v>0</v>
      </c>
      <c r="X285" s="51">
        <f>Ugovori_OPULJP[[#This Row],[Privatni doprinos korisnika - HRK]]/7.5345</f>
        <v>0</v>
      </c>
      <c r="Y285" s="52">
        <v>7009734.5</v>
      </c>
      <c r="Z285" s="53">
        <f>Ugovori_OPULJP[[#This Row],[UKUPNI PRIHVATLJIVI IZDACI
TOTAL ELIGIBLE EXPENDITURE
= Bespovratna sredstva ukupno + doprinos korisnika
= Ukupni prihvatljivi troškovi
= Ukupna ugovorena vrijednost projekta HRK]]/7.5345</f>
        <v>930351.64908089454</v>
      </c>
      <c r="AA285" s="44" t="s">
        <v>38</v>
      </c>
      <c r="AB285" s="44" t="s">
        <v>35</v>
      </c>
      <c r="AC285" s="43" t="s">
        <v>1223</v>
      </c>
      <c r="AD285" s="43" t="s">
        <v>747</v>
      </c>
    </row>
    <row r="286" spans="1:30" ht="51" customHeight="1" x14ac:dyDescent="0.2">
      <c r="A286" s="41" t="s">
        <v>1224</v>
      </c>
      <c r="B286" s="42" t="s">
        <v>743</v>
      </c>
      <c r="C286" s="43" t="s">
        <v>744</v>
      </c>
      <c r="D286" s="43" t="s">
        <v>1114</v>
      </c>
      <c r="E286" s="44" t="s">
        <v>76</v>
      </c>
      <c r="F286" s="45" t="s">
        <v>1225</v>
      </c>
      <c r="G286" s="45" t="s">
        <v>1226</v>
      </c>
      <c r="H286" s="47">
        <v>43070</v>
      </c>
      <c r="I286" s="47">
        <v>43983</v>
      </c>
      <c r="J286" s="48" t="str">
        <f>IF(Ugovori_OPULJP[[#This Row],[DATUM ZAVRŠETKA OPERACIJE]]&gt;DATE(2024,3,31),"u provedbi","završen")</f>
        <v>završen</v>
      </c>
      <c r="K286" s="46" t="s">
        <v>104</v>
      </c>
      <c r="L286" s="46" t="s">
        <v>104</v>
      </c>
      <c r="M286" s="49">
        <v>0.85</v>
      </c>
      <c r="N286" s="49">
        <v>0.15</v>
      </c>
      <c r="O286" s="50">
        <f>Ugovori_OPULJP[[#This Row],[Bespovratna sredstva - Ukupno (EU+Nac) HRK
= Ukupna ugovorena vrijednost bespovratnih sredstava]]*Ugovori_OPULJP[[#This Row],[EU STOPA SUFINANCIRANJA %
EU CO-FINANCING RATE %]]</f>
        <v>1339921.1299999999</v>
      </c>
      <c r="P286" s="51">
        <f>Ugovori_OPULJP[[#This Row],[Bespovratna sredstva - EU dio - HRK]]/7.5345</f>
        <v>177838.09542769921</v>
      </c>
      <c r="Q286" s="50">
        <f>Ugovori_OPULJP[[#This Row],[Bespovratna sredstva - Ukupno (EU+Nac) HRK
= Ukupna ugovorena vrijednost bespovratnih sredstava]]*Ugovori_OPULJP[[#This Row],[STOPA NACIONALNOG SUFINANCIRANJA %]]</f>
        <v>236456.66999999998</v>
      </c>
      <c r="R286" s="51">
        <f>Ugovori_OPULJP[[#This Row],[Bespovratna sredstva - Nacionalni dio - HRK]]/7.5345</f>
        <v>31383.193310770454</v>
      </c>
      <c r="S286" s="50">
        <v>1576377.8</v>
      </c>
      <c r="T286" s="51">
        <f>Ugovori_OPULJP[[#This Row],[Bespovratna sredstva - Ukupno (EU+Nac) HRK
= Ukupna ugovorena vrijednost bespovratnih sredstava]]/7.5345</f>
        <v>209221.28873846971</v>
      </c>
      <c r="U286" s="50">
        <v>0</v>
      </c>
      <c r="V286" s="51">
        <f>Ugovori_OPULJP[[#This Row],[Javni doprinos korisnika - HRK]]/7.5345</f>
        <v>0</v>
      </c>
      <c r="W286" s="50">
        <v>0</v>
      </c>
      <c r="X286" s="51">
        <f>Ugovori_OPULJP[[#This Row],[Privatni doprinos korisnika - HRK]]/7.5345</f>
        <v>0</v>
      </c>
      <c r="Y286" s="52">
        <v>1576377.8</v>
      </c>
      <c r="Z286" s="53">
        <f>Ugovori_OPULJP[[#This Row],[UKUPNI PRIHVATLJIVI IZDACI
TOTAL ELIGIBLE EXPENDITURE
= Bespovratna sredstva ukupno + doprinos korisnika
= Ukupni prihvatljivi troškovi
= Ukupna ugovorena vrijednost projekta HRK]]/7.5345</f>
        <v>209221.28873846971</v>
      </c>
      <c r="AA286" s="44" t="s">
        <v>38</v>
      </c>
      <c r="AB286" s="44" t="s">
        <v>35</v>
      </c>
      <c r="AC286" s="43" t="s">
        <v>1227</v>
      </c>
      <c r="AD286" s="43" t="s">
        <v>747</v>
      </c>
    </row>
    <row r="287" spans="1:30" ht="51" customHeight="1" x14ac:dyDescent="0.2">
      <c r="A287" s="41" t="s">
        <v>1228</v>
      </c>
      <c r="B287" s="42" t="s">
        <v>743</v>
      </c>
      <c r="C287" s="43" t="s">
        <v>744</v>
      </c>
      <c r="D287" s="43" t="s">
        <v>1114</v>
      </c>
      <c r="E287" s="44" t="s">
        <v>76</v>
      </c>
      <c r="F287" s="45" t="s">
        <v>1229</v>
      </c>
      <c r="G287" s="45" t="s">
        <v>1230</v>
      </c>
      <c r="H287" s="47">
        <v>43070</v>
      </c>
      <c r="I287" s="47">
        <v>43983</v>
      </c>
      <c r="J287" s="48" t="str">
        <f>IF(Ugovori_OPULJP[[#This Row],[DATUM ZAVRŠETKA OPERACIJE]]&gt;DATE(2024,3,31),"u provedbi","završen")</f>
        <v>završen</v>
      </c>
      <c r="K287" s="46" t="s">
        <v>104</v>
      </c>
      <c r="L287" s="46" t="s">
        <v>104</v>
      </c>
      <c r="M287" s="49">
        <v>0.85</v>
      </c>
      <c r="N287" s="49">
        <v>0.15</v>
      </c>
      <c r="O287" s="50">
        <f>Ugovori_OPULJP[[#This Row],[Bespovratna sredstva - Ukupno (EU+Nac) HRK
= Ukupna ugovorena vrijednost bespovratnih sredstava]]*Ugovori_OPULJP[[#This Row],[EU STOPA SUFINANCIRANJA %
EU CO-FINANCING RATE %]]</f>
        <v>2680485.9139999999</v>
      </c>
      <c r="P287" s="51">
        <f>Ugovori_OPULJP[[#This Row],[Bespovratna sredstva - EU dio - HRK]]/7.5345</f>
        <v>355761.61842192576</v>
      </c>
      <c r="Q287" s="50">
        <f>Ugovori_OPULJP[[#This Row],[Bespovratna sredstva - Ukupno (EU+Nac) HRK
= Ukupna ugovorena vrijednost bespovratnih sredstava]]*Ugovori_OPULJP[[#This Row],[STOPA NACIONALNOG SUFINANCIRANJA %]]</f>
        <v>473026.92599999998</v>
      </c>
      <c r="R287" s="51">
        <f>Ugovori_OPULJP[[#This Row],[Bespovratna sredstva - Nacionalni dio - HRK]]/7.5345</f>
        <v>62781.462074457486</v>
      </c>
      <c r="S287" s="50">
        <v>3153512.84</v>
      </c>
      <c r="T287" s="51">
        <f>Ugovori_OPULJP[[#This Row],[Bespovratna sredstva - Ukupno (EU+Nac) HRK
= Ukupna ugovorena vrijednost bespovratnih sredstava]]/7.5345</f>
        <v>418543.08049638325</v>
      </c>
      <c r="U287" s="50">
        <v>0</v>
      </c>
      <c r="V287" s="51">
        <f>Ugovori_OPULJP[[#This Row],[Javni doprinos korisnika - HRK]]/7.5345</f>
        <v>0</v>
      </c>
      <c r="W287" s="50">
        <v>0</v>
      </c>
      <c r="X287" s="51">
        <f>Ugovori_OPULJP[[#This Row],[Privatni doprinos korisnika - HRK]]/7.5345</f>
        <v>0</v>
      </c>
      <c r="Y287" s="52">
        <v>3153512.84</v>
      </c>
      <c r="Z287" s="53">
        <f>Ugovori_OPULJP[[#This Row],[UKUPNI PRIHVATLJIVI IZDACI
TOTAL ELIGIBLE EXPENDITURE
= Bespovratna sredstva ukupno + doprinos korisnika
= Ukupni prihvatljivi troškovi
= Ukupna ugovorena vrijednost projekta HRK]]/7.5345</f>
        <v>418543.08049638325</v>
      </c>
      <c r="AA287" s="44" t="s">
        <v>38</v>
      </c>
      <c r="AB287" s="44" t="s">
        <v>35</v>
      </c>
      <c r="AC287" s="43" t="s">
        <v>1231</v>
      </c>
      <c r="AD287" s="43" t="s">
        <v>747</v>
      </c>
    </row>
    <row r="288" spans="1:30" ht="51" customHeight="1" x14ac:dyDescent="0.2">
      <c r="A288" s="41" t="s">
        <v>1232</v>
      </c>
      <c r="B288" s="42" t="s">
        <v>743</v>
      </c>
      <c r="C288" s="43" t="s">
        <v>744</v>
      </c>
      <c r="D288" s="43" t="s">
        <v>1114</v>
      </c>
      <c r="E288" s="44" t="s">
        <v>76</v>
      </c>
      <c r="F288" s="45" t="s">
        <v>1233</v>
      </c>
      <c r="G288" s="45" t="s">
        <v>1234</v>
      </c>
      <c r="H288" s="47">
        <v>43089</v>
      </c>
      <c r="I288" s="47">
        <v>44002</v>
      </c>
      <c r="J288" s="48" t="str">
        <f>IF(Ugovori_OPULJP[[#This Row],[DATUM ZAVRŠETKA OPERACIJE]]&gt;DATE(2024,3,31),"u provedbi","završen")</f>
        <v>završen</v>
      </c>
      <c r="K288" s="46" t="s">
        <v>333</v>
      </c>
      <c r="L288" s="46" t="s">
        <v>333</v>
      </c>
      <c r="M288" s="49">
        <v>0.85</v>
      </c>
      <c r="N288" s="49">
        <v>0.15</v>
      </c>
      <c r="O288" s="50">
        <f>Ugovori_OPULJP[[#This Row],[Bespovratna sredstva - Ukupno (EU+Nac) HRK
= Ukupna ugovorena vrijednost bespovratnih sredstava]]*Ugovori_OPULJP[[#This Row],[EU STOPA SUFINANCIRANJA %
EU CO-FINANCING RATE %]]</f>
        <v>2608347.3829999999</v>
      </c>
      <c r="P288" s="51">
        <f>Ugovori_OPULJP[[#This Row],[Bespovratna sredstva - EU dio - HRK]]/7.5345</f>
        <v>346187.18999270024</v>
      </c>
      <c r="Q288" s="50">
        <f>Ugovori_OPULJP[[#This Row],[Bespovratna sredstva - Ukupno (EU+Nac) HRK
= Ukupna ugovorena vrijednost bespovratnih sredstava]]*Ugovori_OPULJP[[#This Row],[STOPA NACIONALNOG SUFINANCIRANJA %]]</f>
        <v>460296.59700000001</v>
      </c>
      <c r="R288" s="51">
        <f>Ugovori_OPULJP[[#This Row],[Bespovratna sredstva - Nacionalni dio - HRK]]/7.5345</f>
        <v>61091.857057535337</v>
      </c>
      <c r="S288" s="50">
        <v>3068643.98</v>
      </c>
      <c r="T288" s="51">
        <f>Ugovori_OPULJP[[#This Row],[Bespovratna sredstva - Ukupno (EU+Nac) HRK
= Ukupna ugovorena vrijednost bespovratnih sredstava]]/7.5345</f>
        <v>407279.04705023556</v>
      </c>
      <c r="U288" s="50">
        <v>0</v>
      </c>
      <c r="V288" s="51">
        <f>Ugovori_OPULJP[[#This Row],[Javni doprinos korisnika - HRK]]/7.5345</f>
        <v>0</v>
      </c>
      <c r="W288" s="50">
        <v>0</v>
      </c>
      <c r="X288" s="51">
        <f>Ugovori_OPULJP[[#This Row],[Privatni doprinos korisnika - HRK]]/7.5345</f>
        <v>0</v>
      </c>
      <c r="Y288" s="52">
        <v>3068643.98</v>
      </c>
      <c r="Z288" s="53">
        <f>Ugovori_OPULJP[[#This Row],[UKUPNI PRIHVATLJIVI IZDACI
TOTAL ELIGIBLE EXPENDITURE
= Bespovratna sredstva ukupno + doprinos korisnika
= Ukupni prihvatljivi troškovi
= Ukupna ugovorena vrijednost projekta HRK]]/7.5345</f>
        <v>407279.04705023556</v>
      </c>
      <c r="AA288" s="44" t="s">
        <v>38</v>
      </c>
      <c r="AB288" s="44" t="s">
        <v>35</v>
      </c>
      <c r="AC288" s="43" t="s">
        <v>1235</v>
      </c>
      <c r="AD288" s="43" t="s">
        <v>747</v>
      </c>
    </row>
    <row r="289" spans="1:30" ht="51" customHeight="1" x14ac:dyDescent="0.2">
      <c r="A289" s="41" t="s">
        <v>1236</v>
      </c>
      <c r="B289" s="42" t="s">
        <v>743</v>
      </c>
      <c r="C289" s="43" t="s">
        <v>744</v>
      </c>
      <c r="D289" s="43" t="s">
        <v>1114</v>
      </c>
      <c r="E289" s="44" t="s">
        <v>76</v>
      </c>
      <c r="F289" s="45" t="s">
        <v>1237</v>
      </c>
      <c r="G289" s="45" t="s">
        <v>629</v>
      </c>
      <c r="H289" s="47">
        <v>43089</v>
      </c>
      <c r="I289" s="47">
        <v>44002</v>
      </c>
      <c r="J289" s="48" t="str">
        <f>IF(Ugovori_OPULJP[[#This Row],[DATUM ZAVRŠETKA OPERACIJE]]&gt;DATE(2024,3,31),"u provedbi","završen")</f>
        <v>završen</v>
      </c>
      <c r="K289" s="46" t="s">
        <v>99</v>
      </c>
      <c r="L289" s="46" t="s">
        <v>99</v>
      </c>
      <c r="M289" s="49">
        <v>0.85</v>
      </c>
      <c r="N289" s="49">
        <v>0.15</v>
      </c>
      <c r="O289" s="50">
        <f>Ugovori_OPULJP[[#This Row],[Bespovratna sredstva - Ukupno (EU+Nac) HRK
= Ukupna ugovorena vrijednost bespovratnih sredstava]]*Ugovori_OPULJP[[#This Row],[EU STOPA SUFINANCIRANJA %
EU CO-FINANCING RATE %]]</f>
        <v>7836227.3245000001</v>
      </c>
      <c r="P289" s="51">
        <f>Ugovori_OPULJP[[#This Row],[Bespovratna sredstva - EU dio - HRK]]/7.5345</f>
        <v>1040046.0978830712</v>
      </c>
      <c r="Q289" s="50">
        <f>Ugovori_OPULJP[[#This Row],[Bespovratna sredstva - Ukupno (EU+Nac) HRK
= Ukupna ugovorena vrijednost bespovratnih sredstava]]*Ugovori_OPULJP[[#This Row],[STOPA NACIONALNOG SUFINANCIRANJA %]]</f>
        <v>1382863.6455000001</v>
      </c>
      <c r="R289" s="51">
        <f>Ugovori_OPULJP[[#This Row],[Bespovratna sredstva - Nacionalni dio - HRK]]/7.5345</f>
        <v>183537.54668524786</v>
      </c>
      <c r="S289" s="50">
        <v>9219090.9700000007</v>
      </c>
      <c r="T289" s="51">
        <f>Ugovori_OPULJP[[#This Row],[Bespovratna sredstva - Ukupno (EU+Nac) HRK
= Ukupna ugovorena vrijednost bespovratnih sredstava]]/7.5345</f>
        <v>1223583.6445683192</v>
      </c>
      <c r="U289" s="50">
        <v>0</v>
      </c>
      <c r="V289" s="51">
        <f>Ugovori_OPULJP[[#This Row],[Javni doprinos korisnika - HRK]]/7.5345</f>
        <v>0</v>
      </c>
      <c r="W289" s="50">
        <v>0</v>
      </c>
      <c r="X289" s="51">
        <f>Ugovori_OPULJP[[#This Row],[Privatni doprinos korisnika - HRK]]/7.5345</f>
        <v>0</v>
      </c>
      <c r="Y289" s="52">
        <v>9219090.9700000007</v>
      </c>
      <c r="Z289" s="53">
        <f>Ugovori_OPULJP[[#This Row],[UKUPNI PRIHVATLJIVI IZDACI
TOTAL ELIGIBLE EXPENDITURE
= Bespovratna sredstva ukupno + doprinos korisnika
= Ukupni prihvatljivi troškovi
= Ukupna ugovorena vrijednost projekta HRK]]/7.5345</f>
        <v>1223583.6445683192</v>
      </c>
      <c r="AA289" s="44" t="s">
        <v>38</v>
      </c>
      <c r="AB289" s="44" t="s">
        <v>35</v>
      </c>
      <c r="AC289" s="43" t="s">
        <v>1238</v>
      </c>
      <c r="AD289" s="43" t="s">
        <v>747</v>
      </c>
    </row>
    <row r="290" spans="1:30" ht="51" customHeight="1" x14ac:dyDescent="0.2">
      <c r="A290" s="41" t="s">
        <v>1239</v>
      </c>
      <c r="B290" s="42" t="s">
        <v>743</v>
      </c>
      <c r="C290" s="43" t="s">
        <v>744</v>
      </c>
      <c r="D290" s="43" t="s">
        <v>1114</v>
      </c>
      <c r="E290" s="44" t="s">
        <v>76</v>
      </c>
      <c r="F290" s="45" t="s">
        <v>1240</v>
      </c>
      <c r="G290" s="45" t="s">
        <v>929</v>
      </c>
      <c r="H290" s="47">
        <v>43108</v>
      </c>
      <c r="I290" s="47">
        <v>44020</v>
      </c>
      <c r="J290" s="48" t="str">
        <f>IF(Ugovori_OPULJP[[#This Row],[DATUM ZAVRŠETKA OPERACIJE]]&gt;DATE(2024,3,31),"u provedbi","završen")</f>
        <v>završen</v>
      </c>
      <c r="K290" s="46" t="s">
        <v>99</v>
      </c>
      <c r="L290" s="46" t="s">
        <v>99</v>
      </c>
      <c r="M290" s="49">
        <v>0.85</v>
      </c>
      <c r="N290" s="49">
        <v>0.15</v>
      </c>
      <c r="O290" s="50">
        <f>Ugovori_OPULJP[[#This Row],[Bespovratna sredstva - Ukupno (EU+Nac) HRK
= Ukupna ugovorena vrijednost bespovratnih sredstava]]*Ugovori_OPULJP[[#This Row],[EU STOPA SUFINANCIRANJA %
EU CO-FINANCING RATE %]]</f>
        <v>2319141.4450000003</v>
      </c>
      <c r="P290" s="51">
        <f>Ugovori_OPULJP[[#This Row],[Bespovratna sredstva - EU dio - HRK]]/7.5345</f>
        <v>307802.96569115407</v>
      </c>
      <c r="Q290" s="50">
        <f>Ugovori_OPULJP[[#This Row],[Bespovratna sredstva - Ukupno (EU+Nac) HRK
= Ukupna ugovorena vrijednost bespovratnih sredstava]]*Ugovori_OPULJP[[#This Row],[STOPA NACIONALNOG SUFINANCIRANJA %]]</f>
        <v>409260.255</v>
      </c>
      <c r="R290" s="51">
        <f>Ugovori_OPULJP[[#This Row],[Bespovratna sredstva - Nacionalni dio - HRK]]/7.5345</f>
        <v>54318.170416086003</v>
      </c>
      <c r="S290" s="50">
        <v>2728401.7</v>
      </c>
      <c r="T290" s="51">
        <f>Ugovori_OPULJP[[#This Row],[Bespovratna sredstva - Ukupno (EU+Nac) HRK
= Ukupna ugovorena vrijednost bespovratnih sredstava]]/7.5345</f>
        <v>362121.13610724005</v>
      </c>
      <c r="U290" s="50">
        <v>0</v>
      </c>
      <c r="V290" s="51">
        <f>Ugovori_OPULJP[[#This Row],[Javni doprinos korisnika - HRK]]/7.5345</f>
        <v>0</v>
      </c>
      <c r="W290" s="50">
        <v>0</v>
      </c>
      <c r="X290" s="51">
        <f>Ugovori_OPULJP[[#This Row],[Privatni doprinos korisnika - HRK]]/7.5345</f>
        <v>0</v>
      </c>
      <c r="Y290" s="52">
        <v>2728401.7</v>
      </c>
      <c r="Z290" s="53">
        <f>Ugovori_OPULJP[[#This Row],[UKUPNI PRIHVATLJIVI IZDACI
TOTAL ELIGIBLE EXPENDITURE
= Bespovratna sredstva ukupno + doprinos korisnika
= Ukupni prihvatljivi troškovi
= Ukupna ugovorena vrijednost projekta HRK]]/7.5345</f>
        <v>362121.13610724005</v>
      </c>
      <c r="AA290" s="44" t="s">
        <v>38</v>
      </c>
      <c r="AB290" s="44" t="s">
        <v>35</v>
      </c>
      <c r="AC290" s="43" t="s">
        <v>1241</v>
      </c>
      <c r="AD290" s="43" t="s">
        <v>747</v>
      </c>
    </row>
    <row r="291" spans="1:30" ht="51" customHeight="1" x14ac:dyDescent="0.2">
      <c r="A291" s="41" t="s">
        <v>1242</v>
      </c>
      <c r="B291" s="42" t="s">
        <v>743</v>
      </c>
      <c r="C291" s="43" t="s">
        <v>744</v>
      </c>
      <c r="D291" s="43" t="s">
        <v>1114</v>
      </c>
      <c r="E291" s="44" t="s">
        <v>76</v>
      </c>
      <c r="F291" s="45" t="s">
        <v>1243</v>
      </c>
      <c r="G291" s="45" t="s">
        <v>865</v>
      </c>
      <c r="H291" s="47">
        <v>43070</v>
      </c>
      <c r="I291" s="47">
        <v>43983</v>
      </c>
      <c r="J291" s="48" t="str">
        <f>IF(Ugovori_OPULJP[[#This Row],[DATUM ZAVRŠETKA OPERACIJE]]&gt;DATE(2024,3,31),"u provedbi","završen")</f>
        <v>završen</v>
      </c>
      <c r="K291" s="46" t="s">
        <v>104</v>
      </c>
      <c r="L291" s="46" t="s">
        <v>104</v>
      </c>
      <c r="M291" s="49">
        <v>0.85</v>
      </c>
      <c r="N291" s="49">
        <v>0.15</v>
      </c>
      <c r="O291" s="50">
        <f>Ugovori_OPULJP[[#This Row],[Bespovratna sredstva - Ukupno (EU+Nac) HRK
= Ukupna ugovorena vrijednost bespovratnih sredstava]]*Ugovori_OPULJP[[#This Row],[EU STOPA SUFINANCIRANJA %
EU CO-FINANCING RATE %]]</f>
        <v>5696466.9979999997</v>
      </c>
      <c r="P291" s="51">
        <f>Ugovori_OPULJP[[#This Row],[Bespovratna sredstva - EU dio - HRK]]/7.5345</f>
        <v>756051.09801579395</v>
      </c>
      <c r="Q291" s="50">
        <f>Ugovori_OPULJP[[#This Row],[Bespovratna sredstva - Ukupno (EU+Nac) HRK
= Ukupna ugovorena vrijednost bespovratnih sredstava]]*Ugovori_OPULJP[[#This Row],[STOPA NACIONALNOG SUFINANCIRANJA %]]</f>
        <v>1005258.882</v>
      </c>
      <c r="R291" s="51">
        <f>Ugovori_OPULJP[[#This Row],[Bespovratna sredstva - Nacionalni dio - HRK]]/7.5345</f>
        <v>133420.78200278716</v>
      </c>
      <c r="S291" s="50">
        <v>6701725.8799999999</v>
      </c>
      <c r="T291" s="51">
        <f>Ugovori_OPULJP[[#This Row],[Bespovratna sredstva - Ukupno (EU+Nac) HRK
= Ukupna ugovorena vrijednost bespovratnih sredstava]]/7.5345</f>
        <v>889471.88001858117</v>
      </c>
      <c r="U291" s="50">
        <v>0</v>
      </c>
      <c r="V291" s="51">
        <f>Ugovori_OPULJP[[#This Row],[Javni doprinos korisnika - HRK]]/7.5345</f>
        <v>0</v>
      </c>
      <c r="W291" s="50">
        <v>0</v>
      </c>
      <c r="X291" s="51">
        <f>Ugovori_OPULJP[[#This Row],[Privatni doprinos korisnika - HRK]]/7.5345</f>
        <v>0</v>
      </c>
      <c r="Y291" s="52">
        <v>6701725.8799999999</v>
      </c>
      <c r="Z291" s="53">
        <f>Ugovori_OPULJP[[#This Row],[UKUPNI PRIHVATLJIVI IZDACI
TOTAL ELIGIBLE EXPENDITURE
= Bespovratna sredstva ukupno + doprinos korisnika
= Ukupni prihvatljivi troškovi
= Ukupna ugovorena vrijednost projekta HRK]]/7.5345</f>
        <v>889471.88001858117</v>
      </c>
      <c r="AA291" s="44" t="s">
        <v>38</v>
      </c>
      <c r="AB291" s="44" t="s">
        <v>35</v>
      </c>
      <c r="AC291" s="43" t="s">
        <v>1244</v>
      </c>
      <c r="AD291" s="43" t="s">
        <v>747</v>
      </c>
    </row>
    <row r="292" spans="1:30" ht="51" customHeight="1" x14ac:dyDescent="0.2">
      <c r="A292" s="41" t="s">
        <v>1245</v>
      </c>
      <c r="B292" s="42" t="s">
        <v>743</v>
      </c>
      <c r="C292" s="43" t="s">
        <v>744</v>
      </c>
      <c r="D292" s="43" t="s">
        <v>1114</v>
      </c>
      <c r="E292" s="44" t="s">
        <v>76</v>
      </c>
      <c r="F292" s="45" t="s">
        <v>1246</v>
      </c>
      <c r="G292" s="45" t="s">
        <v>1247</v>
      </c>
      <c r="H292" s="47">
        <v>43108</v>
      </c>
      <c r="I292" s="47">
        <v>44020</v>
      </c>
      <c r="J292" s="48" t="str">
        <f>IF(Ugovori_OPULJP[[#This Row],[DATUM ZAVRŠETKA OPERACIJE]]&gt;DATE(2024,3,31),"u provedbi","završen")</f>
        <v>završen</v>
      </c>
      <c r="K292" s="46" t="s">
        <v>104</v>
      </c>
      <c r="L292" s="46" t="s">
        <v>104</v>
      </c>
      <c r="M292" s="49">
        <v>0.85</v>
      </c>
      <c r="N292" s="49">
        <v>0.15</v>
      </c>
      <c r="O292" s="50">
        <f>Ugovori_OPULJP[[#This Row],[Bespovratna sredstva - Ukupno (EU+Nac) HRK
= Ukupna ugovorena vrijednost bespovratnih sredstava]]*Ugovori_OPULJP[[#This Row],[EU STOPA SUFINANCIRANJA %
EU CO-FINANCING RATE %]]</f>
        <v>2548884.9954999997</v>
      </c>
      <c r="P292" s="51">
        <f>Ugovori_OPULJP[[#This Row],[Bespovratna sredstva - EU dio - HRK]]/7.5345</f>
        <v>338295.17492866144</v>
      </c>
      <c r="Q292" s="50">
        <f>Ugovori_OPULJP[[#This Row],[Bespovratna sredstva - Ukupno (EU+Nac) HRK
= Ukupna ugovorena vrijednost bespovratnih sredstava]]*Ugovori_OPULJP[[#This Row],[STOPA NACIONALNOG SUFINANCIRANJA %]]</f>
        <v>449803.23449999996</v>
      </c>
      <c r="R292" s="51">
        <f>Ugovori_OPULJP[[#This Row],[Bespovratna sredstva - Nacionalni dio - HRK]]/7.5345</f>
        <v>59699.148516822606</v>
      </c>
      <c r="S292" s="50">
        <v>2998688.23</v>
      </c>
      <c r="T292" s="51">
        <f>Ugovori_OPULJP[[#This Row],[Bespovratna sredstva - Ukupno (EU+Nac) HRK
= Ukupna ugovorena vrijednost bespovratnih sredstava]]/7.5345</f>
        <v>397994.3234454841</v>
      </c>
      <c r="U292" s="50">
        <v>0</v>
      </c>
      <c r="V292" s="51">
        <f>Ugovori_OPULJP[[#This Row],[Javni doprinos korisnika - HRK]]/7.5345</f>
        <v>0</v>
      </c>
      <c r="W292" s="50">
        <v>0</v>
      </c>
      <c r="X292" s="51">
        <f>Ugovori_OPULJP[[#This Row],[Privatni doprinos korisnika - HRK]]/7.5345</f>
        <v>0</v>
      </c>
      <c r="Y292" s="52">
        <v>2998688.23</v>
      </c>
      <c r="Z292" s="53">
        <f>Ugovori_OPULJP[[#This Row],[UKUPNI PRIHVATLJIVI IZDACI
TOTAL ELIGIBLE EXPENDITURE
= Bespovratna sredstva ukupno + doprinos korisnika
= Ukupni prihvatljivi troškovi
= Ukupna ugovorena vrijednost projekta HRK]]/7.5345</f>
        <v>397994.3234454841</v>
      </c>
      <c r="AA292" s="44" t="s">
        <v>38</v>
      </c>
      <c r="AB292" s="44" t="s">
        <v>35</v>
      </c>
      <c r="AC292" s="43" t="s">
        <v>1248</v>
      </c>
      <c r="AD292" s="43" t="s">
        <v>747</v>
      </c>
    </row>
    <row r="293" spans="1:30" ht="51" customHeight="1" x14ac:dyDescent="0.2">
      <c r="A293" s="41" t="s">
        <v>1249</v>
      </c>
      <c r="B293" s="42" t="s">
        <v>743</v>
      </c>
      <c r="C293" s="43" t="s">
        <v>744</v>
      </c>
      <c r="D293" s="43" t="s">
        <v>1114</v>
      </c>
      <c r="E293" s="44" t="s">
        <v>76</v>
      </c>
      <c r="F293" s="45" t="s">
        <v>1250</v>
      </c>
      <c r="G293" s="45" t="s">
        <v>1251</v>
      </c>
      <c r="H293" s="47">
        <v>43070</v>
      </c>
      <c r="I293" s="47">
        <v>43983</v>
      </c>
      <c r="J293" s="48" t="str">
        <f>IF(Ugovori_OPULJP[[#This Row],[DATUM ZAVRŠETKA OPERACIJE]]&gt;DATE(2024,3,31),"u provedbi","završen")</f>
        <v>završen</v>
      </c>
      <c r="K293" s="46" t="s">
        <v>104</v>
      </c>
      <c r="L293" s="46" t="s">
        <v>104</v>
      </c>
      <c r="M293" s="49">
        <v>0.85</v>
      </c>
      <c r="N293" s="49">
        <v>0.15</v>
      </c>
      <c r="O293" s="50">
        <f>Ugovori_OPULJP[[#This Row],[Bespovratna sredstva - Ukupno (EU+Nac) HRK
= Ukupna ugovorena vrijednost bespovratnih sredstava]]*Ugovori_OPULJP[[#This Row],[EU STOPA SUFINANCIRANJA %
EU CO-FINANCING RATE %]]</f>
        <v>2143644.2825000002</v>
      </c>
      <c r="P293" s="51">
        <f>Ugovori_OPULJP[[#This Row],[Bespovratna sredstva - EU dio - HRK]]/7.5345</f>
        <v>284510.48941535602</v>
      </c>
      <c r="Q293" s="50">
        <f>Ugovori_OPULJP[[#This Row],[Bespovratna sredstva - Ukupno (EU+Nac) HRK
= Ukupna ugovorena vrijednost bespovratnih sredstava]]*Ugovori_OPULJP[[#This Row],[STOPA NACIONALNOG SUFINANCIRANJA %]]</f>
        <v>378290.16750000004</v>
      </c>
      <c r="R293" s="51">
        <f>Ugovori_OPULJP[[#This Row],[Bespovratna sredstva - Nacionalni dio - HRK]]/7.5345</f>
        <v>50207.733426239305</v>
      </c>
      <c r="S293" s="50">
        <v>2521934.4500000002</v>
      </c>
      <c r="T293" s="51">
        <f>Ugovori_OPULJP[[#This Row],[Bespovratna sredstva - Ukupno (EU+Nac) HRK
= Ukupna ugovorena vrijednost bespovratnih sredstava]]/7.5345</f>
        <v>334718.22284159536</v>
      </c>
      <c r="U293" s="50">
        <v>0</v>
      </c>
      <c r="V293" s="51">
        <f>Ugovori_OPULJP[[#This Row],[Javni doprinos korisnika - HRK]]/7.5345</f>
        <v>0</v>
      </c>
      <c r="W293" s="50">
        <v>0</v>
      </c>
      <c r="X293" s="51">
        <f>Ugovori_OPULJP[[#This Row],[Privatni doprinos korisnika - HRK]]/7.5345</f>
        <v>0</v>
      </c>
      <c r="Y293" s="52">
        <v>2521934.4500000002</v>
      </c>
      <c r="Z293" s="53">
        <f>Ugovori_OPULJP[[#This Row],[UKUPNI PRIHVATLJIVI IZDACI
TOTAL ELIGIBLE EXPENDITURE
= Bespovratna sredstva ukupno + doprinos korisnika
= Ukupni prihvatljivi troškovi
= Ukupna ugovorena vrijednost projekta HRK]]/7.5345</f>
        <v>334718.22284159536</v>
      </c>
      <c r="AA293" s="44" t="s">
        <v>38</v>
      </c>
      <c r="AB293" s="44" t="s">
        <v>35</v>
      </c>
      <c r="AC293" s="43" t="s">
        <v>1252</v>
      </c>
      <c r="AD293" s="43" t="s">
        <v>747</v>
      </c>
    </row>
    <row r="294" spans="1:30" ht="51" customHeight="1" x14ac:dyDescent="0.2">
      <c r="A294" s="41" t="s">
        <v>1253</v>
      </c>
      <c r="B294" s="42" t="s">
        <v>743</v>
      </c>
      <c r="C294" s="43" t="s">
        <v>744</v>
      </c>
      <c r="D294" s="43" t="s">
        <v>1114</v>
      </c>
      <c r="E294" s="44" t="s">
        <v>76</v>
      </c>
      <c r="F294" s="45" t="s">
        <v>1254</v>
      </c>
      <c r="G294" s="45" t="s">
        <v>1255</v>
      </c>
      <c r="H294" s="47">
        <v>43089</v>
      </c>
      <c r="I294" s="47">
        <v>44002</v>
      </c>
      <c r="J294" s="48" t="str">
        <f>IF(Ugovori_OPULJP[[#This Row],[DATUM ZAVRŠETKA OPERACIJE]]&gt;DATE(2024,3,31),"u provedbi","završen")</f>
        <v>završen</v>
      </c>
      <c r="K294" s="46" t="s">
        <v>104</v>
      </c>
      <c r="L294" s="46" t="s">
        <v>104</v>
      </c>
      <c r="M294" s="49">
        <v>0.85</v>
      </c>
      <c r="N294" s="49">
        <v>0.15</v>
      </c>
      <c r="O294" s="50">
        <f>Ugovori_OPULJP[[#This Row],[Bespovratna sredstva - Ukupno (EU+Nac) HRK
= Ukupna ugovorena vrijednost bespovratnih sredstava]]*Ugovori_OPULJP[[#This Row],[EU STOPA SUFINANCIRANJA %
EU CO-FINANCING RATE %]]</f>
        <v>2556626.3620000002</v>
      </c>
      <c r="P294" s="51">
        <f>Ugovori_OPULJP[[#This Row],[Bespovratna sredstva - EU dio - HRK]]/7.5345</f>
        <v>339322.63083150837</v>
      </c>
      <c r="Q294" s="50">
        <f>Ugovori_OPULJP[[#This Row],[Bespovratna sredstva - Ukupno (EU+Nac) HRK
= Ukupna ugovorena vrijednost bespovratnih sredstava]]*Ugovori_OPULJP[[#This Row],[STOPA NACIONALNOG SUFINANCIRANJA %]]</f>
        <v>451169.35800000001</v>
      </c>
      <c r="R294" s="51">
        <f>Ugovori_OPULJP[[#This Row],[Bespovratna sredstva - Nacionalni dio - HRK]]/7.5345</f>
        <v>59880.464264383831</v>
      </c>
      <c r="S294" s="50">
        <v>3007795.72</v>
      </c>
      <c r="T294" s="51">
        <f>Ugovori_OPULJP[[#This Row],[Bespovratna sredstva - Ukupno (EU+Nac) HRK
= Ukupna ugovorena vrijednost bespovratnih sredstava]]/7.5345</f>
        <v>399203.09509589226</v>
      </c>
      <c r="U294" s="50">
        <v>0</v>
      </c>
      <c r="V294" s="51">
        <f>Ugovori_OPULJP[[#This Row],[Javni doprinos korisnika - HRK]]/7.5345</f>
        <v>0</v>
      </c>
      <c r="W294" s="50">
        <v>0</v>
      </c>
      <c r="X294" s="51">
        <f>Ugovori_OPULJP[[#This Row],[Privatni doprinos korisnika - HRK]]/7.5345</f>
        <v>0</v>
      </c>
      <c r="Y294" s="52">
        <v>3007795.72</v>
      </c>
      <c r="Z294" s="53">
        <f>Ugovori_OPULJP[[#This Row],[UKUPNI PRIHVATLJIVI IZDACI
TOTAL ELIGIBLE EXPENDITURE
= Bespovratna sredstva ukupno + doprinos korisnika
= Ukupni prihvatljivi troškovi
= Ukupna ugovorena vrijednost projekta HRK]]/7.5345</f>
        <v>399203.09509589226</v>
      </c>
      <c r="AA294" s="44" t="s">
        <v>38</v>
      </c>
      <c r="AB294" s="44" t="s">
        <v>35</v>
      </c>
      <c r="AC294" s="43" t="s">
        <v>1256</v>
      </c>
      <c r="AD294" s="43" t="s">
        <v>747</v>
      </c>
    </row>
    <row r="295" spans="1:30" ht="51" customHeight="1" x14ac:dyDescent="0.2">
      <c r="A295" s="41" t="s">
        <v>1257</v>
      </c>
      <c r="B295" s="42" t="s">
        <v>743</v>
      </c>
      <c r="C295" s="43" t="s">
        <v>744</v>
      </c>
      <c r="D295" s="43" t="s">
        <v>1114</v>
      </c>
      <c r="E295" s="44" t="s">
        <v>76</v>
      </c>
      <c r="F295" s="45" t="s">
        <v>1258</v>
      </c>
      <c r="G295" s="45" t="s">
        <v>1259</v>
      </c>
      <c r="H295" s="47">
        <v>43089</v>
      </c>
      <c r="I295" s="47">
        <v>44002</v>
      </c>
      <c r="J295" s="48" t="str">
        <f>IF(Ugovori_OPULJP[[#This Row],[DATUM ZAVRŠETKA OPERACIJE]]&gt;DATE(2024,3,31),"u provedbi","završen")</f>
        <v>završen</v>
      </c>
      <c r="K295" s="46" t="s">
        <v>104</v>
      </c>
      <c r="L295" s="46" t="s">
        <v>104</v>
      </c>
      <c r="M295" s="49">
        <v>0.85</v>
      </c>
      <c r="N295" s="49">
        <v>0.15</v>
      </c>
      <c r="O295" s="50">
        <f>Ugovori_OPULJP[[#This Row],[Bespovratna sredstva - Ukupno (EU+Nac) HRK
= Ukupna ugovorena vrijednost bespovratnih sredstava]]*Ugovori_OPULJP[[#This Row],[EU STOPA SUFINANCIRANJA %
EU CO-FINANCING RATE %]]</f>
        <v>1642789.8659999999</v>
      </c>
      <c r="P295" s="51">
        <f>Ugovori_OPULJP[[#This Row],[Bespovratna sredstva - EU dio - HRK]]/7.5345</f>
        <v>218035.68465060717</v>
      </c>
      <c r="Q295" s="50">
        <f>Ugovori_OPULJP[[#This Row],[Bespovratna sredstva - Ukupno (EU+Nac) HRK
= Ukupna ugovorena vrijednost bespovratnih sredstava]]*Ugovori_OPULJP[[#This Row],[STOPA NACIONALNOG SUFINANCIRANJA %]]</f>
        <v>289904.09399999998</v>
      </c>
      <c r="R295" s="51">
        <f>Ugovori_OPULJP[[#This Row],[Bespovratna sredstva - Nacionalni dio - HRK]]/7.5345</f>
        <v>38476.885526577738</v>
      </c>
      <c r="S295" s="50">
        <v>1932693.96</v>
      </c>
      <c r="T295" s="51">
        <f>Ugovori_OPULJP[[#This Row],[Bespovratna sredstva - Ukupno (EU+Nac) HRK
= Ukupna ugovorena vrijednost bespovratnih sredstava]]/7.5345</f>
        <v>256512.57017718494</v>
      </c>
      <c r="U295" s="50">
        <v>0</v>
      </c>
      <c r="V295" s="51">
        <f>Ugovori_OPULJP[[#This Row],[Javni doprinos korisnika - HRK]]/7.5345</f>
        <v>0</v>
      </c>
      <c r="W295" s="50">
        <v>0</v>
      </c>
      <c r="X295" s="51">
        <f>Ugovori_OPULJP[[#This Row],[Privatni doprinos korisnika - HRK]]/7.5345</f>
        <v>0</v>
      </c>
      <c r="Y295" s="52">
        <v>1932693.96</v>
      </c>
      <c r="Z295" s="53">
        <f>Ugovori_OPULJP[[#This Row],[UKUPNI PRIHVATLJIVI IZDACI
TOTAL ELIGIBLE EXPENDITURE
= Bespovratna sredstva ukupno + doprinos korisnika
= Ukupni prihvatljivi troškovi
= Ukupna ugovorena vrijednost projekta HRK]]/7.5345</f>
        <v>256512.57017718494</v>
      </c>
      <c r="AA295" s="44" t="s">
        <v>38</v>
      </c>
      <c r="AB295" s="44" t="s">
        <v>35</v>
      </c>
      <c r="AC295" s="43" t="s">
        <v>1260</v>
      </c>
      <c r="AD295" s="43" t="s">
        <v>747</v>
      </c>
    </row>
    <row r="296" spans="1:30" ht="51" customHeight="1" x14ac:dyDescent="0.2">
      <c r="A296" s="41" t="s">
        <v>1261</v>
      </c>
      <c r="B296" s="42" t="s">
        <v>743</v>
      </c>
      <c r="C296" s="43" t="s">
        <v>744</v>
      </c>
      <c r="D296" s="43" t="s">
        <v>1114</v>
      </c>
      <c r="E296" s="44" t="s">
        <v>76</v>
      </c>
      <c r="F296" s="45" t="s">
        <v>1262</v>
      </c>
      <c r="G296" s="45" t="s">
        <v>1263</v>
      </c>
      <c r="H296" s="47">
        <v>43070</v>
      </c>
      <c r="I296" s="47">
        <v>43983</v>
      </c>
      <c r="J296" s="48" t="str">
        <f>IF(Ugovori_OPULJP[[#This Row],[DATUM ZAVRŠETKA OPERACIJE]]&gt;DATE(2024,3,31),"u provedbi","završen")</f>
        <v>završen</v>
      </c>
      <c r="K296" s="46" t="s">
        <v>104</v>
      </c>
      <c r="L296" s="46" t="s">
        <v>104</v>
      </c>
      <c r="M296" s="49">
        <v>0.85</v>
      </c>
      <c r="N296" s="49">
        <v>0.15</v>
      </c>
      <c r="O296" s="50">
        <f>Ugovori_OPULJP[[#This Row],[Bespovratna sredstva - Ukupno (EU+Nac) HRK
= Ukupna ugovorena vrijednost bespovratnih sredstava]]*Ugovori_OPULJP[[#This Row],[EU STOPA SUFINANCIRANJA %
EU CO-FINANCING RATE %]]</f>
        <v>3643512.8619999997</v>
      </c>
      <c r="P296" s="51">
        <f>Ugovori_OPULJP[[#This Row],[Bespovratna sredstva - EU dio - HRK]]/7.5345</f>
        <v>483577.2595394518</v>
      </c>
      <c r="Q296" s="50">
        <f>Ugovori_OPULJP[[#This Row],[Bespovratna sredstva - Ukupno (EU+Nac) HRK
= Ukupna ugovorena vrijednost bespovratnih sredstava]]*Ugovori_OPULJP[[#This Row],[STOPA NACIONALNOG SUFINANCIRANJA %]]</f>
        <v>642972.85799999989</v>
      </c>
      <c r="R296" s="51">
        <f>Ugovori_OPULJP[[#This Row],[Bespovratna sredstva - Nacionalni dio - HRK]]/7.5345</f>
        <v>85337.163448138541</v>
      </c>
      <c r="S296" s="50">
        <v>4286485.72</v>
      </c>
      <c r="T296" s="51">
        <f>Ugovori_OPULJP[[#This Row],[Bespovratna sredstva - Ukupno (EU+Nac) HRK
= Ukupna ugovorena vrijednost bespovratnih sredstava]]/7.5345</f>
        <v>568914.42298759031</v>
      </c>
      <c r="U296" s="50">
        <v>0</v>
      </c>
      <c r="V296" s="51">
        <f>Ugovori_OPULJP[[#This Row],[Javni doprinos korisnika - HRK]]/7.5345</f>
        <v>0</v>
      </c>
      <c r="W296" s="50">
        <v>0</v>
      </c>
      <c r="X296" s="51">
        <f>Ugovori_OPULJP[[#This Row],[Privatni doprinos korisnika - HRK]]/7.5345</f>
        <v>0</v>
      </c>
      <c r="Y296" s="52">
        <v>4286485.72</v>
      </c>
      <c r="Z296" s="53">
        <f>Ugovori_OPULJP[[#This Row],[UKUPNI PRIHVATLJIVI IZDACI
TOTAL ELIGIBLE EXPENDITURE
= Bespovratna sredstva ukupno + doprinos korisnika
= Ukupni prihvatljivi troškovi
= Ukupna ugovorena vrijednost projekta HRK]]/7.5345</f>
        <v>568914.42298759031</v>
      </c>
      <c r="AA296" s="44" t="s">
        <v>38</v>
      </c>
      <c r="AB296" s="44" t="s">
        <v>35</v>
      </c>
      <c r="AC296" s="43" t="s">
        <v>1264</v>
      </c>
      <c r="AD296" s="43" t="s">
        <v>747</v>
      </c>
    </row>
    <row r="297" spans="1:30" ht="51" customHeight="1" x14ac:dyDescent="0.2">
      <c r="A297" s="41" t="s">
        <v>1265</v>
      </c>
      <c r="B297" s="42" t="s">
        <v>743</v>
      </c>
      <c r="C297" s="43" t="s">
        <v>744</v>
      </c>
      <c r="D297" s="43" t="s">
        <v>1114</v>
      </c>
      <c r="E297" s="44" t="s">
        <v>76</v>
      </c>
      <c r="F297" s="45" t="s">
        <v>1266</v>
      </c>
      <c r="G297" s="45" t="s">
        <v>1267</v>
      </c>
      <c r="H297" s="47">
        <v>43070</v>
      </c>
      <c r="I297" s="47">
        <v>43983</v>
      </c>
      <c r="J297" s="48" t="str">
        <f>IF(Ugovori_OPULJP[[#This Row],[DATUM ZAVRŠETKA OPERACIJE]]&gt;DATE(2024,3,31),"u provedbi","završen")</f>
        <v>završen</v>
      </c>
      <c r="K297" s="46" t="s">
        <v>104</v>
      </c>
      <c r="L297" s="46" t="s">
        <v>104</v>
      </c>
      <c r="M297" s="49">
        <v>0.85</v>
      </c>
      <c r="N297" s="49">
        <v>0.15</v>
      </c>
      <c r="O297" s="50">
        <f>Ugovori_OPULJP[[#This Row],[Bespovratna sredstva - Ukupno (EU+Nac) HRK
= Ukupna ugovorena vrijednost bespovratnih sredstava]]*Ugovori_OPULJP[[#This Row],[EU STOPA SUFINANCIRANJA %
EU CO-FINANCING RATE %]]</f>
        <v>1308948.8725000001</v>
      </c>
      <c r="P297" s="51">
        <f>Ugovori_OPULJP[[#This Row],[Bespovratna sredstva - EU dio - HRK]]/7.5345</f>
        <v>173727.37042935827</v>
      </c>
      <c r="Q297" s="50">
        <f>Ugovori_OPULJP[[#This Row],[Bespovratna sredstva - Ukupno (EU+Nac) HRK
= Ukupna ugovorena vrijednost bespovratnih sredstava]]*Ugovori_OPULJP[[#This Row],[STOPA NACIONALNOG SUFINANCIRANJA %]]</f>
        <v>230990.97750000001</v>
      </c>
      <c r="R297" s="51">
        <f>Ugovori_OPULJP[[#This Row],[Bespovratna sredstva - Nacionalni dio - HRK]]/7.5345</f>
        <v>30657.771252239698</v>
      </c>
      <c r="S297" s="50">
        <v>1539939.85</v>
      </c>
      <c r="T297" s="51">
        <f>Ugovori_OPULJP[[#This Row],[Bespovratna sredstva - Ukupno (EU+Nac) HRK
= Ukupna ugovorena vrijednost bespovratnih sredstava]]/7.5345</f>
        <v>204385.14168159798</v>
      </c>
      <c r="U297" s="50">
        <v>0</v>
      </c>
      <c r="V297" s="51">
        <f>Ugovori_OPULJP[[#This Row],[Javni doprinos korisnika - HRK]]/7.5345</f>
        <v>0</v>
      </c>
      <c r="W297" s="50">
        <v>0</v>
      </c>
      <c r="X297" s="51">
        <f>Ugovori_OPULJP[[#This Row],[Privatni doprinos korisnika - HRK]]/7.5345</f>
        <v>0</v>
      </c>
      <c r="Y297" s="52">
        <v>1539939.85</v>
      </c>
      <c r="Z297" s="53">
        <f>Ugovori_OPULJP[[#This Row],[UKUPNI PRIHVATLJIVI IZDACI
TOTAL ELIGIBLE EXPENDITURE
= Bespovratna sredstva ukupno + doprinos korisnika
= Ukupni prihvatljivi troškovi
= Ukupna ugovorena vrijednost projekta HRK]]/7.5345</f>
        <v>204385.14168159798</v>
      </c>
      <c r="AA297" s="44" t="s">
        <v>38</v>
      </c>
      <c r="AB297" s="44" t="s">
        <v>35</v>
      </c>
      <c r="AC297" s="43" t="s">
        <v>1268</v>
      </c>
      <c r="AD297" s="43" t="s">
        <v>747</v>
      </c>
    </row>
    <row r="298" spans="1:30" ht="51" customHeight="1" x14ac:dyDescent="0.2">
      <c r="A298" s="41" t="s">
        <v>1269</v>
      </c>
      <c r="B298" s="42" t="s">
        <v>743</v>
      </c>
      <c r="C298" s="43" t="s">
        <v>744</v>
      </c>
      <c r="D298" s="43" t="s">
        <v>1114</v>
      </c>
      <c r="E298" s="44" t="s">
        <v>76</v>
      </c>
      <c r="F298" s="45" t="s">
        <v>1270</v>
      </c>
      <c r="G298" s="45" t="s">
        <v>1271</v>
      </c>
      <c r="H298" s="47">
        <v>43108</v>
      </c>
      <c r="I298" s="47">
        <v>43959</v>
      </c>
      <c r="J298" s="48" t="str">
        <f>IF(Ugovori_OPULJP[[#This Row],[DATUM ZAVRŠETKA OPERACIJE]]&gt;DATE(2024,3,31),"u provedbi","završen")</f>
        <v>završen</v>
      </c>
      <c r="K298" s="46" t="s">
        <v>94</v>
      </c>
      <c r="L298" s="46" t="s">
        <v>94</v>
      </c>
      <c r="M298" s="49">
        <v>0.85</v>
      </c>
      <c r="N298" s="49">
        <v>0.15</v>
      </c>
      <c r="O298" s="50">
        <f>Ugovori_OPULJP[[#This Row],[Bespovratna sredstva - Ukupno (EU+Nac) HRK
= Ukupna ugovorena vrijednost bespovratnih sredstava]]*Ugovori_OPULJP[[#This Row],[EU STOPA SUFINANCIRANJA %
EU CO-FINANCING RATE %]]</f>
        <v>1937638.784</v>
      </c>
      <c r="P298" s="51">
        <f>Ugovori_OPULJP[[#This Row],[Bespovratna sredstva - EU dio - HRK]]/7.5345</f>
        <v>257168.86110558099</v>
      </c>
      <c r="Q298" s="50">
        <f>Ugovori_OPULJP[[#This Row],[Bespovratna sredstva - Ukupno (EU+Nac) HRK
= Ukupna ugovorena vrijednost bespovratnih sredstava]]*Ugovori_OPULJP[[#This Row],[STOPA NACIONALNOG SUFINANCIRANJA %]]</f>
        <v>341936.25599999999</v>
      </c>
      <c r="R298" s="51">
        <f>Ugovori_OPULJP[[#This Row],[Bespovratna sredstva - Nacionalni dio - HRK]]/7.5345</f>
        <v>45382.740195102524</v>
      </c>
      <c r="S298" s="50">
        <v>2279575.04</v>
      </c>
      <c r="T298" s="51">
        <f>Ugovori_OPULJP[[#This Row],[Bespovratna sredstva - Ukupno (EU+Nac) HRK
= Ukupna ugovorena vrijednost bespovratnih sredstava]]/7.5345</f>
        <v>302551.60130068351</v>
      </c>
      <c r="U298" s="50">
        <v>0</v>
      </c>
      <c r="V298" s="51">
        <f>Ugovori_OPULJP[[#This Row],[Javni doprinos korisnika - HRK]]/7.5345</f>
        <v>0</v>
      </c>
      <c r="W298" s="50">
        <v>0</v>
      </c>
      <c r="X298" s="51">
        <f>Ugovori_OPULJP[[#This Row],[Privatni doprinos korisnika - HRK]]/7.5345</f>
        <v>0</v>
      </c>
      <c r="Y298" s="52">
        <v>2279575.04</v>
      </c>
      <c r="Z298" s="53">
        <f>Ugovori_OPULJP[[#This Row],[UKUPNI PRIHVATLJIVI IZDACI
TOTAL ELIGIBLE EXPENDITURE
= Bespovratna sredstva ukupno + doprinos korisnika
= Ukupni prihvatljivi troškovi
= Ukupna ugovorena vrijednost projekta HRK]]/7.5345</f>
        <v>302551.60130068351</v>
      </c>
      <c r="AA298" s="44" t="s">
        <v>38</v>
      </c>
      <c r="AB298" s="44" t="s">
        <v>35</v>
      </c>
      <c r="AC298" s="43" t="s">
        <v>1272</v>
      </c>
      <c r="AD298" s="43" t="s">
        <v>747</v>
      </c>
    </row>
    <row r="299" spans="1:30" ht="51" customHeight="1" x14ac:dyDescent="0.2">
      <c r="A299" s="41" t="s">
        <v>1273</v>
      </c>
      <c r="B299" s="42" t="s">
        <v>743</v>
      </c>
      <c r="C299" s="43" t="s">
        <v>744</v>
      </c>
      <c r="D299" s="43" t="s">
        <v>1114</v>
      </c>
      <c r="E299" s="44" t="s">
        <v>76</v>
      </c>
      <c r="F299" s="45" t="s">
        <v>1274</v>
      </c>
      <c r="G299" s="45" t="s">
        <v>324</v>
      </c>
      <c r="H299" s="47">
        <v>43125</v>
      </c>
      <c r="I299" s="47">
        <v>44037</v>
      </c>
      <c r="J299" s="48" t="str">
        <f>IF(Ugovori_OPULJP[[#This Row],[DATUM ZAVRŠETKA OPERACIJE]]&gt;DATE(2024,3,31),"u provedbi","završen")</f>
        <v>završen</v>
      </c>
      <c r="K299" s="46" t="s">
        <v>249</v>
      </c>
      <c r="L299" s="46" t="s">
        <v>249</v>
      </c>
      <c r="M299" s="49">
        <v>0.85</v>
      </c>
      <c r="N299" s="49">
        <v>0.15</v>
      </c>
      <c r="O299" s="50">
        <f>Ugovori_OPULJP[[#This Row],[Bespovratna sredstva - Ukupno (EU+Nac) HRK
= Ukupna ugovorena vrijednost bespovratnih sredstava]]*Ugovori_OPULJP[[#This Row],[EU STOPA SUFINANCIRANJA %
EU CO-FINANCING RATE %]]</f>
        <v>4983527.05</v>
      </c>
      <c r="P299" s="51">
        <f>Ugovori_OPULJP[[#This Row],[Bespovratna sredstva - EU dio - HRK]]/7.5345</f>
        <v>661427.70588625653</v>
      </c>
      <c r="Q299" s="50">
        <f>Ugovori_OPULJP[[#This Row],[Bespovratna sredstva - Ukupno (EU+Nac) HRK
= Ukupna ugovorena vrijednost bespovratnih sredstava]]*Ugovori_OPULJP[[#This Row],[STOPA NACIONALNOG SUFINANCIRANJA %]]</f>
        <v>879445.95</v>
      </c>
      <c r="R299" s="51">
        <f>Ugovori_OPULJP[[#This Row],[Bespovratna sredstva - Nacionalni dio - HRK]]/7.5345</f>
        <v>116722.5363328688</v>
      </c>
      <c r="S299" s="50">
        <v>5862973</v>
      </c>
      <c r="T299" s="51">
        <f>Ugovori_OPULJP[[#This Row],[Bespovratna sredstva - Ukupno (EU+Nac) HRK
= Ukupna ugovorena vrijednost bespovratnih sredstava]]/7.5345</f>
        <v>778150.24221912527</v>
      </c>
      <c r="U299" s="50">
        <v>0</v>
      </c>
      <c r="V299" s="51">
        <f>Ugovori_OPULJP[[#This Row],[Javni doprinos korisnika - HRK]]/7.5345</f>
        <v>0</v>
      </c>
      <c r="W299" s="50">
        <v>0</v>
      </c>
      <c r="X299" s="51">
        <f>Ugovori_OPULJP[[#This Row],[Privatni doprinos korisnika - HRK]]/7.5345</f>
        <v>0</v>
      </c>
      <c r="Y299" s="52">
        <v>5862973</v>
      </c>
      <c r="Z299" s="53">
        <f>Ugovori_OPULJP[[#This Row],[UKUPNI PRIHVATLJIVI IZDACI
TOTAL ELIGIBLE EXPENDITURE
= Bespovratna sredstva ukupno + doprinos korisnika
= Ukupni prihvatljivi troškovi
= Ukupna ugovorena vrijednost projekta HRK]]/7.5345</f>
        <v>778150.24221912527</v>
      </c>
      <c r="AA299" s="44" t="s">
        <v>38</v>
      </c>
      <c r="AB299" s="44" t="s">
        <v>35</v>
      </c>
      <c r="AC299" s="43" t="s">
        <v>1275</v>
      </c>
      <c r="AD299" s="43" t="s">
        <v>747</v>
      </c>
    </row>
    <row r="300" spans="1:30" ht="51" customHeight="1" x14ac:dyDescent="0.2">
      <c r="A300" s="41" t="s">
        <v>1276</v>
      </c>
      <c r="B300" s="42" t="s">
        <v>743</v>
      </c>
      <c r="C300" s="43" t="s">
        <v>744</v>
      </c>
      <c r="D300" s="43" t="s">
        <v>1114</v>
      </c>
      <c r="E300" s="44" t="s">
        <v>76</v>
      </c>
      <c r="F300" s="45" t="s">
        <v>1277</v>
      </c>
      <c r="G300" s="45" t="s">
        <v>1278</v>
      </c>
      <c r="H300" s="47">
        <v>43089</v>
      </c>
      <c r="I300" s="47">
        <v>44002</v>
      </c>
      <c r="J300" s="48" t="str">
        <f>IF(Ugovori_OPULJP[[#This Row],[DATUM ZAVRŠETKA OPERACIJE]]&gt;DATE(2024,3,31),"u provedbi","završen")</f>
        <v>završen</v>
      </c>
      <c r="K300" s="46" t="s">
        <v>333</v>
      </c>
      <c r="L300" s="46" t="s">
        <v>333</v>
      </c>
      <c r="M300" s="49">
        <v>0.85</v>
      </c>
      <c r="N300" s="49">
        <v>0.15</v>
      </c>
      <c r="O300" s="50">
        <f>Ugovori_OPULJP[[#This Row],[Bespovratna sredstva - Ukupno (EU+Nac) HRK
= Ukupna ugovorena vrijednost bespovratnih sredstava]]*Ugovori_OPULJP[[#This Row],[EU STOPA SUFINANCIRANJA %
EU CO-FINANCING RATE %]]</f>
        <v>7026611.5299999993</v>
      </c>
      <c r="P300" s="51">
        <f>Ugovori_OPULJP[[#This Row],[Bespovratna sredstva - EU dio - HRK]]/7.5345</f>
        <v>932591.61590019229</v>
      </c>
      <c r="Q300" s="50">
        <f>Ugovori_OPULJP[[#This Row],[Bespovratna sredstva - Ukupno (EU+Nac) HRK
= Ukupna ugovorena vrijednost bespovratnih sredstava]]*Ugovori_OPULJP[[#This Row],[STOPA NACIONALNOG SUFINANCIRANJA %]]</f>
        <v>1239990.27</v>
      </c>
      <c r="R300" s="51">
        <f>Ugovori_OPULJP[[#This Row],[Bespovratna sredstva - Nacionalni dio - HRK]]/7.5345</f>
        <v>164574.99104121042</v>
      </c>
      <c r="S300" s="50">
        <v>8266601.7999999998</v>
      </c>
      <c r="T300" s="51">
        <f>Ugovori_OPULJP[[#This Row],[Bespovratna sredstva - Ukupno (EU+Nac) HRK
= Ukupna ugovorena vrijednost bespovratnih sredstava]]/7.5345</f>
        <v>1097166.6069414029</v>
      </c>
      <c r="U300" s="50">
        <v>0</v>
      </c>
      <c r="V300" s="51">
        <f>Ugovori_OPULJP[[#This Row],[Javni doprinos korisnika - HRK]]/7.5345</f>
        <v>0</v>
      </c>
      <c r="W300" s="50">
        <v>0</v>
      </c>
      <c r="X300" s="51">
        <f>Ugovori_OPULJP[[#This Row],[Privatni doprinos korisnika - HRK]]/7.5345</f>
        <v>0</v>
      </c>
      <c r="Y300" s="52">
        <v>8266601.7999999998</v>
      </c>
      <c r="Z300" s="53">
        <f>Ugovori_OPULJP[[#This Row],[UKUPNI PRIHVATLJIVI IZDACI
TOTAL ELIGIBLE EXPENDITURE
= Bespovratna sredstva ukupno + doprinos korisnika
= Ukupni prihvatljivi troškovi
= Ukupna ugovorena vrijednost projekta HRK]]/7.5345</f>
        <v>1097166.6069414029</v>
      </c>
      <c r="AA300" s="44" t="s">
        <v>38</v>
      </c>
      <c r="AB300" s="44" t="s">
        <v>35</v>
      </c>
      <c r="AC300" s="43" t="s">
        <v>1279</v>
      </c>
      <c r="AD300" s="43" t="s">
        <v>747</v>
      </c>
    </row>
    <row r="301" spans="1:30" ht="51" customHeight="1" x14ac:dyDescent="0.2">
      <c r="A301" s="41" t="s">
        <v>1280</v>
      </c>
      <c r="B301" s="42" t="s">
        <v>743</v>
      </c>
      <c r="C301" s="43" t="s">
        <v>744</v>
      </c>
      <c r="D301" s="43" t="s">
        <v>1114</v>
      </c>
      <c r="E301" s="44" t="s">
        <v>76</v>
      </c>
      <c r="F301" s="45" t="s">
        <v>1281</v>
      </c>
      <c r="G301" s="45" t="s">
        <v>1282</v>
      </c>
      <c r="H301" s="47">
        <v>43108</v>
      </c>
      <c r="I301" s="47">
        <v>44020</v>
      </c>
      <c r="J301" s="48" t="str">
        <f>IF(Ugovori_OPULJP[[#This Row],[DATUM ZAVRŠETKA OPERACIJE]]&gt;DATE(2024,3,31),"u provedbi","završen")</f>
        <v>završen</v>
      </c>
      <c r="K301" s="46" t="s">
        <v>211</v>
      </c>
      <c r="L301" s="46" t="s">
        <v>211</v>
      </c>
      <c r="M301" s="49">
        <v>0.85</v>
      </c>
      <c r="N301" s="49">
        <v>0.15</v>
      </c>
      <c r="O301" s="50">
        <f>Ugovori_OPULJP[[#This Row],[Bespovratna sredstva - Ukupno (EU+Nac) HRK
= Ukupna ugovorena vrijednost bespovratnih sredstava]]*Ugovori_OPULJP[[#This Row],[EU STOPA SUFINANCIRANJA %
EU CO-FINANCING RATE %]]</f>
        <v>3587463.216</v>
      </c>
      <c r="P301" s="51">
        <f>Ugovori_OPULJP[[#This Row],[Bespovratna sredstva - EU dio - HRK]]/7.5345</f>
        <v>476138.19311168621</v>
      </c>
      <c r="Q301" s="50">
        <f>Ugovori_OPULJP[[#This Row],[Bespovratna sredstva - Ukupno (EU+Nac) HRK
= Ukupna ugovorena vrijednost bespovratnih sredstava]]*Ugovori_OPULJP[[#This Row],[STOPA NACIONALNOG SUFINANCIRANJA %]]</f>
        <v>633081.74399999995</v>
      </c>
      <c r="R301" s="51">
        <f>Ugovori_OPULJP[[#This Row],[Bespovratna sredstva - Nacionalni dio - HRK]]/7.5345</f>
        <v>84024.38701970932</v>
      </c>
      <c r="S301" s="50">
        <v>4220544.96</v>
      </c>
      <c r="T301" s="51">
        <f>Ugovori_OPULJP[[#This Row],[Bespovratna sredstva - Ukupno (EU+Nac) HRK
= Ukupna ugovorena vrijednost bespovratnih sredstava]]/7.5345</f>
        <v>560162.58013139549</v>
      </c>
      <c r="U301" s="50">
        <v>0</v>
      </c>
      <c r="V301" s="51">
        <f>Ugovori_OPULJP[[#This Row],[Javni doprinos korisnika - HRK]]/7.5345</f>
        <v>0</v>
      </c>
      <c r="W301" s="50">
        <v>0</v>
      </c>
      <c r="X301" s="51">
        <f>Ugovori_OPULJP[[#This Row],[Privatni doprinos korisnika - HRK]]/7.5345</f>
        <v>0</v>
      </c>
      <c r="Y301" s="52">
        <v>4220544.96</v>
      </c>
      <c r="Z301" s="53">
        <f>Ugovori_OPULJP[[#This Row],[UKUPNI PRIHVATLJIVI IZDACI
TOTAL ELIGIBLE EXPENDITURE
= Bespovratna sredstva ukupno + doprinos korisnika
= Ukupni prihvatljivi troškovi
= Ukupna ugovorena vrijednost projekta HRK]]/7.5345</f>
        <v>560162.58013139549</v>
      </c>
      <c r="AA301" s="44" t="s">
        <v>38</v>
      </c>
      <c r="AB301" s="44" t="s">
        <v>35</v>
      </c>
      <c r="AC301" s="43" t="s">
        <v>1283</v>
      </c>
      <c r="AD301" s="43" t="s">
        <v>747</v>
      </c>
    </row>
    <row r="302" spans="1:30" ht="51" customHeight="1" x14ac:dyDescent="0.2">
      <c r="A302" s="41" t="s">
        <v>1284</v>
      </c>
      <c r="B302" s="42" t="s">
        <v>743</v>
      </c>
      <c r="C302" s="43" t="s">
        <v>744</v>
      </c>
      <c r="D302" s="43" t="s">
        <v>1114</v>
      </c>
      <c r="E302" s="44" t="s">
        <v>76</v>
      </c>
      <c r="F302" s="45" t="s">
        <v>1285</v>
      </c>
      <c r="G302" s="45" t="s">
        <v>1286</v>
      </c>
      <c r="H302" s="47">
        <v>43070</v>
      </c>
      <c r="I302" s="47">
        <v>43922</v>
      </c>
      <c r="J302" s="48" t="str">
        <f>IF(Ugovori_OPULJP[[#This Row],[DATUM ZAVRŠETKA OPERACIJE]]&gt;DATE(2024,3,31),"u provedbi","završen")</f>
        <v>završen</v>
      </c>
      <c r="K302" s="46" t="s">
        <v>94</v>
      </c>
      <c r="L302" s="46" t="s">
        <v>94</v>
      </c>
      <c r="M302" s="49">
        <v>0.85</v>
      </c>
      <c r="N302" s="49">
        <v>0.15</v>
      </c>
      <c r="O302" s="50">
        <f>Ugovori_OPULJP[[#This Row],[Bespovratna sredstva - Ukupno (EU+Nac) HRK
= Ukupna ugovorena vrijednost bespovratnih sredstava]]*Ugovori_OPULJP[[#This Row],[EU STOPA SUFINANCIRANJA %
EU CO-FINANCING RATE %]]</f>
        <v>2178806.1305</v>
      </c>
      <c r="P302" s="51">
        <f>Ugovori_OPULJP[[#This Row],[Bespovratna sredstva - EU dio - HRK]]/7.5345</f>
        <v>289177.26863096422</v>
      </c>
      <c r="Q302" s="50">
        <f>Ugovori_OPULJP[[#This Row],[Bespovratna sredstva - Ukupno (EU+Nac) HRK
= Ukupna ugovorena vrijednost bespovratnih sredstava]]*Ugovori_OPULJP[[#This Row],[STOPA NACIONALNOG SUFINANCIRANJA %]]</f>
        <v>384495.19949999999</v>
      </c>
      <c r="R302" s="51">
        <f>Ugovori_OPULJP[[#This Row],[Bespovratna sredstva - Nacionalni dio - HRK]]/7.5345</f>
        <v>51031.28269958192</v>
      </c>
      <c r="S302" s="50">
        <v>2563301.33</v>
      </c>
      <c r="T302" s="51">
        <f>Ugovori_OPULJP[[#This Row],[Bespovratna sredstva - Ukupno (EU+Nac) HRK
= Ukupna ugovorena vrijednost bespovratnih sredstava]]/7.5345</f>
        <v>340208.55133054615</v>
      </c>
      <c r="U302" s="50">
        <v>0</v>
      </c>
      <c r="V302" s="51">
        <f>Ugovori_OPULJP[[#This Row],[Javni doprinos korisnika - HRK]]/7.5345</f>
        <v>0</v>
      </c>
      <c r="W302" s="50">
        <v>0</v>
      </c>
      <c r="X302" s="51">
        <f>Ugovori_OPULJP[[#This Row],[Privatni doprinos korisnika - HRK]]/7.5345</f>
        <v>0</v>
      </c>
      <c r="Y302" s="52">
        <v>2563301.33</v>
      </c>
      <c r="Z302" s="53">
        <f>Ugovori_OPULJP[[#This Row],[UKUPNI PRIHVATLJIVI IZDACI
TOTAL ELIGIBLE EXPENDITURE
= Bespovratna sredstva ukupno + doprinos korisnika
= Ukupni prihvatljivi troškovi
= Ukupna ugovorena vrijednost projekta HRK]]/7.5345</f>
        <v>340208.55133054615</v>
      </c>
      <c r="AA302" s="44" t="s">
        <v>38</v>
      </c>
      <c r="AB302" s="44" t="s">
        <v>35</v>
      </c>
      <c r="AC302" s="43" t="s">
        <v>1287</v>
      </c>
      <c r="AD302" s="43" t="s">
        <v>747</v>
      </c>
    </row>
    <row r="303" spans="1:30" ht="51" customHeight="1" x14ac:dyDescent="0.2">
      <c r="A303" s="41" t="s">
        <v>1288</v>
      </c>
      <c r="B303" s="42" t="s">
        <v>743</v>
      </c>
      <c r="C303" s="43" t="s">
        <v>744</v>
      </c>
      <c r="D303" s="43" t="s">
        <v>1114</v>
      </c>
      <c r="E303" s="44" t="s">
        <v>76</v>
      </c>
      <c r="F303" s="45" t="s">
        <v>1289</v>
      </c>
      <c r="G303" s="45" t="s">
        <v>1290</v>
      </c>
      <c r="H303" s="47">
        <v>43070</v>
      </c>
      <c r="I303" s="47">
        <v>43922</v>
      </c>
      <c r="J303" s="48" t="str">
        <f>IF(Ugovori_OPULJP[[#This Row],[DATUM ZAVRŠETKA OPERACIJE]]&gt;DATE(2024,3,31),"u provedbi","završen")</f>
        <v>završen</v>
      </c>
      <c r="K303" s="46" t="s">
        <v>94</v>
      </c>
      <c r="L303" s="46" t="s">
        <v>94</v>
      </c>
      <c r="M303" s="49">
        <v>0.85</v>
      </c>
      <c r="N303" s="49">
        <v>0.15</v>
      </c>
      <c r="O303" s="50">
        <f>Ugovori_OPULJP[[#This Row],[Bespovratna sredstva - Ukupno (EU+Nac) HRK
= Ukupna ugovorena vrijednost bespovratnih sredstava]]*Ugovori_OPULJP[[#This Row],[EU STOPA SUFINANCIRANJA %
EU CO-FINANCING RATE %]]</f>
        <v>1773604.4920000001</v>
      </c>
      <c r="P303" s="51">
        <f>Ugovori_OPULJP[[#This Row],[Bespovratna sredstva - EU dio - HRK]]/7.5345</f>
        <v>235397.76919503618</v>
      </c>
      <c r="Q303" s="50">
        <f>Ugovori_OPULJP[[#This Row],[Bespovratna sredstva - Ukupno (EU+Nac) HRK
= Ukupna ugovorena vrijednost bespovratnih sredstava]]*Ugovori_OPULJP[[#This Row],[STOPA NACIONALNOG SUFINANCIRANJA %]]</f>
        <v>312989.02799999999</v>
      </c>
      <c r="R303" s="51">
        <f>Ugovori_OPULJP[[#This Row],[Bespovratna sredstva - Nacionalni dio - HRK]]/7.5345</f>
        <v>41540.782799124026</v>
      </c>
      <c r="S303" s="50">
        <v>2086593.52</v>
      </c>
      <c r="T303" s="51">
        <f>Ugovori_OPULJP[[#This Row],[Bespovratna sredstva - Ukupno (EU+Nac) HRK
= Ukupna ugovorena vrijednost bespovratnih sredstava]]/7.5345</f>
        <v>276938.55199416017</v>
      </c>
      <c r="U303" s="50">
        <v>0</v>
      </c>
      <c r="V303" s="51">
        <f>Ugovori_OPULJP[[#This Row],[Javni doprinos korisnika - HRK]]/7.5345</f>
        <v>0</v>
      </c>
      <c r="W303" s="50">
        <v>0</v>
      </c>
      <c r="X303" s="51">
        <f>Ugovori_OPULJP[[#This Row],[Privatni doprinos korisnika - HRK]]/7.5345</f>
        <v>0</v>
      </c>
      <c r="Y303" s="52">
        <v>2086593.52</v>
      </c>
      <c r="Z303" s="53">
        <f>Ugovori_OPULJP[[#This Row],[UKUPNI PRIHVATLJIVI IZDACI
TOTAL ELIGIBLE EXPENDITURE
= Bespovratna sredstva ukupno + doprinos korisnika
= Ukupni prihvatljivi troškovi
= Ukupna ugovorena vrijednost projekta HRK]]/7.5345</f>
        <v>276938.55199416017</v>
      </c>
      <c r="AA303" s="44" t="s">
        <v>38</v>
      </c>
      <c r="AB303" s="44" t="s">
        <v>35</v>
      </c>
      <c r="AC303" s="43" t="s">
        <v>1291</v>
      </c>
      <c r="AD303" s="43" t="s">
        <v>747</v>
      </c>
    </row>
    <row r="304" spans="1:30" ht="51" customHeight="1" x14ac:dyDescent="0.2">
      <c r="A304" s="41" t="s">
        <v>1292</v>
      </c>
      <c r="B304" s="42" t="s">
        <v>743</v>
      </c>
      <c r="C304" s="43" t="s">
        <v>744</v>
      </c>
      <c r="D304" s="43" t="s">
        <v>1114</v>
      </c>
      <c r="E304" s="44" t="s">
        <v>76</v>
      </c>
      <c r="F304" s="45" t="s">
        <v>1293</v>
      </c>
      <c r="G304" s="45" t="s">
        <v>1294</v>
      </c>
      <c r="H304" s="47">
        <v>43089</v>
      </c>
      <c r="I304" s="47">
        <v>44002</v>
      </c>
      <c r="J304" s="48" t="str">
        <f>IF(Ugovori_OPULJP[[#This Row],[DATUM ZAVRŠETKA OPERACIJE]]&gt;DATE(2024,3,31),"u provedbi","završen")</f>
        <v>završen</v>
      </c>
      <c r="K304" s="46" t="s">
        <v>104</v>
      </c>
      <c r="L304" s="46" t="s">
        <v>104</v>
      </c>
      <c r="M304" s="49">
        <v>0.85</v>
      </c>
      <c r="N304" s="49">
        <v>0.15</v>
      </c>
      <c r="O304" s="50">
        <f>Ugovori_OPULJP[[#This Row],[Bespovratna sredstva - Ukupno (EU+Nac) HRK
= Ukupna ugovorena vrijednost bespovratnih sredstava]]*Ugovori_OPULJP[[#This Row],[EU STOPA SUFINANCIRANJA %
EU CO-FINANCING RATE %]]</f>
        <v>1529405.7225000001</v>
      </c>
      <c r="P304" s="51">
        <f>Ugovori_OPULJP[[#This Row],[Bespovratna sredstva - EU dio - HRK]]/7.5345</f>
        <v>202987.02269560026</v>
      </c>
      <c r="Q304" s="50">
        <f>Ugovori_OPULJP[[#This Row],[Bespovratna sredstva - Ukupno (EU+Nac) HRK
= Ukupna ugovorena vrijednost bespovratnih sredstava]]*Ugovori_OPULJP[[#This Row],[STOPA NACIONALNOG SUFINANCIRANJA %]]</f>
        <v>269895.1275</v>
      </c>
      <c r="R304" s="51">
        <f>Ugovori_OPULJP[[#This Row],[Bespovratna sredstva - Nacionalni dio - HRK]]/7.5345</f>
        <v>35821.239299223569</v>
      </c>
      <c r="S304" s="50">
        <v>1799300.85</v>
      </c>
      <c r="T304" s="51">
        <f>Ugovori_OPULJP[[#This Row],[Bespovratna sredstva - Ukupno (EU+Nac) HRK
= Ukupna ugovorena vrijednost bespovratnih sredstava]]/7.5345</f>
        <v>238808.26199482381</v>
      </c>
      <c r="U304" s="50">
        <v>0</v>
      </c>
      <c r="V304" s="51">
        <f>Ugovori_OPULJP[[#This Row],[Javni doprinos korisnika - HRK]]/7.5345</f>
        <v>0</v>
      </c>
      <c r="W304" s="50">
        <v>0</v>
      </c>
      <c r="X304" s="51">
        <f>Ugovori_OPULJP[[#This Row],[Privatni doprinos korisnika - HRK]]/7.5345</f>
        <v>0</v>
      </c>
      <c r="Y304" s="52">
        <v>1799300.85</v>
      </c>
      <c r="Z304" s="53">
        <f>Ugovori_OPULJP[[#This Row],[UKUPNI PRIHVATLJIVI IZDACI
TOTAL ELIGIBLE EXPENDITURE
= Bespovratna sredstva ukupno + doprinos korisnika
= Ukupni prihvatljivi troškovi
= Ukupna ugovorena vrijednost projekta HRK]]/7.5345</f>
        <v>238808.26199482381</v>
      </c>
      <c r="AA304" s="44" t="s">
        <v>38</v>
      </c>
      <c r="AB304" s="44" t="s">
        <v>35</v>
      </c>
      <c r="AC304" s="43" t="s">
        <v>1295</v>
      </c>
      <c r="AD304" s="43" t="s">
        <v>747</v>
      </c>
    </row>
    <row r="305" spans="1:30" ht="51" customHeight="1" x14ac:dyDescent="0.2">
      <c r="A305" s="41" t="s">
        <v>1296</v>
      </c>
      <c r="B305" s="42" t="s">
        <v>743</v>
      </c>
      <c r="C305" s="43" t="s">
        <v>744</v>
      </c>
      <c r="D305" s="43" t="s">
        <v>1114</v>
      </c>
      <c r="E305" s="44" t="s">
        <v>76</v>
      </c>
      <c r="F305" s="45" t="s">
        <v>1297</v>
      </c>
      <c r="G305" s="45" t="s">
        <v>1298</v>
      </c>
      <c r="H305" s="47">
        <v>43108</v>
      </c>
      <c r="I305" s="47">
        <v>44020</v>
      </c>
      <c r="J305" s="48" t="str">
        <f>IF(Ugovori_OPULJP[[#This Row],[DATUM ZAVRŠETKA OPERACIJE]]&gt;DATE(2024,3,31),"u provedbi","završen")</f>
        <v>završen</v>
      </c>
      <c r="K305" s="46" t="s">
        <v>211</v>
      </c>
      <c r="L305" s="46" t="s">
        <v>211</v>
      </c>
      <c r="M305" s="49">
        <v>0.85</v>
      </c>
      <c r="N305" s="49">
        <v>0.15</v>
      </c>
      <c r="O305" s="50">
        <f>Ugovori_OPULJP[[#This Row],[Bespovratna sredstva - Ukupno (EU+Nac) HRK
= Ukupna ugovorena vrijednost bespovratnih sredstava]]*Ugovori_OPULJP[[#This Row],[EU STOPA SUFINANCIRANJA %
EU CO-FINANCING RATE %]]</f>
        <v>1504338.9335</v>
      </c>
      <c r="P305" s="51">
        <f>Ugovori_OPULJP[[#This Row],[Bespovratna sredstva - EU dio - HRK]]/7.5345</f>
        <v>199660.08806158337</v>
      </c>
      <c r="Q305" s="50">
        <f>Ugovori_OPULJP[[#This Row],[Bespovratna sredstva - Ukupno (EU+Nac) HRK
= Ukupna ugovorena vrijednost bespovratnih sredstava]]*Ugovori_OPULJP[[#This Row],[STOPA NACIONALNOG SUFINANCIRANJA %]]</f>
        <v>265471.57649999997</v>
      </c>
      <c r="R305" s="51">
        <f>Ugovori_OPULJP[[#This Row],[Bespovratna sredstva - Nacionalni dio - HRK]]/7.5345</f>
        <v>35234.133187338237</v>
      </c>
      <c r="S305" s="50">
        <v>1769810.51</v>
      </c>
      <c r="T305" s="51">
        <f>Ugovori_OPULJP[[#This Row],[Bespovratna sredstva - Ukupno (EU+Nac) HRK
= Ukupna ugovorena vrijednost bespovratnih sredstava]]/7.5345</f>
        <v>234894.22124892162</v>
      </c>
      <c r="U305" s="50">
        <v>0</v>
      </c>
      <c r="V305" s="51">
        <f>Ugovori_OPULJP[[#This Row],[Javni doprinos korisnika - HRK]]/7.5345</f>
        <v>0</v>
      </c>
      <c r="W305" s="50">
        <v>0</v>
      </c>
      <c r="X305" s="51">
        <f>Ugovori_OPULJP[[#This Row],[Privatni doprinos korisnika - HRK]]/7.5345</f>
        <v>0</v>
      </c>
      <c r="Y305" s="52">
        <v>1769810.51</v>
      </c>
      <c r="Z305" s="53">
        <f>Ugovori_OPULJP[[#This Row],[UKUPNI PRIHVATLJIVI IZDACI
TOTAL ELIGIBLE EXPENDITURE
= Bespovratna sredstva ukupno + doprinos korisnika
= Ukupni prihvatljivi troškovi
= Ukupna ugovorena vrijednost projekta HRK]]/7.5345</f>
        <v>234894.22124892162</v>
      </c>
      <c r="AA305" s="44" t="s">
        <v>38</v>
      </c>
      <c r="AB305" s="44" t="s">
        <v>35</v>
      </c>
      <c r="AC305" s="43" t="s">
        <v>1299</v>
      </c>
      <c r="AD305" s="43" t="s">
        <v>747</v>
      </c>
    </row>
    <row r="306" spans="1:30" ht="51" customHeight="1" x14ac:dyDescent="0.2">
      <c r="A306" s="41" t="s">
        <v>1300</v>
      </c>
      <c r="B306" s="42" t="s">
        <v>743</v>
      </c>
      <c r="C306" s="43" t="s">
        <v>744</v>
      </c>
      <c r="D306" s="43" t="s">
        <v>1114</v>
      </c>
      <c r="E306" s="44" t="s">
        <v>76</v>
      </c>
      <c r="F306" s="45" t="s">
        <v>1301</v>
      </c>
      <c r="G306" s="45" t="s">
        <v>1302</v>
      </c>
      <c r="H306" s="47">
        <v>43108</v>
      </c>
      <c r="I306" s="47">
        <v>44020</v>
      </c>
      <c r="J306" s="48" t="str">
        <f>IF(Ugovori_OPULJP[[#This Row],[DATUM ZAVRŠETKA OPERACIJE]]&gt;DATE(2024,3,31),"u provedbi","završen")</f>
        <v>završen</v>
      </c>
      <c r="K306" s="46" t="s">
        <v>104</v>
      </c>
      <c r="L306" s="46" t="s">
        <v>104</v>
      </c>
      <c r="M306" s="49">
        <v>0.85</v>
      </c>
      <c r="N306" s="49">
        <v>0.15</v>
      </c>
      <c r="O306" s="50">
        <f>Ugovori_OPULJP[[#This Row],[Bespovratna sredstva - Ukupno (EU+Nac) HRK
= Ukupna ugovorena vrijednost bespovratnih sredstava]]*Ugovori_OPULJP[[#This Row],[EU STOPA SUFINANCIRANJA %
EU CO-FINANCING RATE %]]</f>
        <v>6352303.9970000004</v>
      </c>
      <c r="P306" s="51">
        <f>Ugovori_OPULJP[[#This Row],[Bespovratna sredstva - EU dio - HRK]]/7.5345</f>
        <v>843095.62638529437</v>
      </c>
      <c r="Q306" s="50">
        <f>Ugovori_OPULJP[[#This Row],[Bespovratna sredstva - Ukupno (EU+Nac) HRK
= Ukupna ugovorena vrijednost bespovratnih sredstava]]*Ugovori_OPULJP[[#This Row],[STOPA NACIONALNOG SUFINANCIRANJA %]]</f>
        <v>1120994.8230000001</v>
      </c>
      <c r="R306" s="51">
        <f>Ugovori_OPULJP[[#This Row],[Bespovratna sredstva - Nacionalni dio - HRK]]/7.5345</f>
        <v>148781.58112681666</v>
      </c>
      <c r="S306" s="50">
        <v>7473298.8200000003</v>
      </c>
      <c r="T306" s="51">
        <f>Ugovori_OPULJP[[#This Row],[Bespovratna sredstva - Ukupno (EU+Nac) HRK
= Ukupna ugovorena vrijednost bespovratnih sredstava]]/7.5345</f>
        <v>991877.20751211094</v>
      </c>
      <c r="U306" s="50">
        <v>0</v>
      </c>
      <c r="V306" s="51">
        <f>Ugovori_OPULJP[[#This Row],[Javni doprinos korisnika - HRK]]/7.5345</f>
        <v>0</v>
      </c>
      <c r="W306" s="50">
        <v>0</v>
      </c>
      <c r="X306" s="51">
        <f>Ugovori_OPULJP[[#This Row],[Privatni doprinos korisnika - HRK]]/7.5345</f>
        <v>0</v>
      </c>
      <c r="Y306" s="52">
        <v>7473298.8200000003</v>
      </c>
      <c r="Z306" s="53">
        <f>Ugovori_OPULJP[[#This Row],[UKUPNI PRIHVATLJIVI IZDACI
TOTAL ELIGIBLE EXPENDITURE
= Bespovratna sredstva ukupno + doprinos korisnika
= Ukupni prihvatljivi troškovi
= Ukupna ugovorena vrijednost projekta HRK]]/7.5345</f>
        <v>991877.20751211094</v>
      </c>
      <c r="AA306" s="44" t="s">
        <v>38</v>
      </c>
      <c r="AB306" s="44" t="s">
        <v>35</v>
      </c>
      <c r="AC306" s="43" t="s">
        <v>1303</v>
      </c>
      <c r="AD306" s="43" t="s">
        <v>747</v>
      </c>
    </row>
    <row r="307" spans="1:30" ht="51" customHeight="1" x14ac:dyDescent="0.2">
      <c r="A307" s="41" t="s">
        <v>1304</v>
      </c>
      <c r="B307" s="42" t="s">
        <v>743</v>
      </c>
      <c r="C307" s="43" t="s">
        <v>744</v>
      </c>
      <c r="D307" s="43" t="s">
        <v>1114</v>
      </c>
      <c r="E307" s="44" t="s">
        <v>76</v>
      </c>
      <c r="F307" s="45" t="s">
        <v>1305</v>
      </c>
      <c r="G307" s="45" t="s">
        <v>1306</v>
      </c>
      <c r="H307" s="47">
        <v>43070</v>
      </c>
      <c r="I307" s="47">
        <v>43983</v>
      </c>
      <c r="J307" s="48" t="str">
        <f>IF(Ugovori_OPULJP[[#This Row],[DATUM ZAVRŠETKA OPERACIJE]]&gt;DATE(2024,3,31),"u provedbi","završen")</f>
        <v>završen</v>
      </c>
      <c r="K307" s="46" t="s">
        <v>94</v>
      </c>
      <c r="L307" s="46" t="s">
        <v>94</v>
      </c>
      <c r="M307" s="49">
        <v>0.85</v>
      </c>
      <c r="N307" s="49">
        <v>0.15</v>
      </c>
      <c r="O307" s="50">
        <f>Ugovori_OPULJP[[#This Row],[Bespovratna sredstva - Ukupno (EU+Nac) HRK
= Ukupna ugovorena vrijednost bespovratnih sredstava]]*Ugovori_OPULJP[[#This Row],[EU STOPA SUFINANCIRANJA %
EU CO-FINANCING RATE %]]</f>
        <v>5660004.6584999999</v>
      </c>
      <c r="P307" s="51">
        <f>Ugovori_OPULJP[[#This Row],[Bespovratna sredstva - EU dio - HRK]]/7.5345</f>
        <v>751211.71391598636</v>
      </c>
      <c r="Q307" s="50">
        <f>Ugovori_OPULJP[[#This Row],[Bespovratna sredstva - Ukupno (EU+Nac) HRK
= Ukupna ugovorena vrijednost bespovratnih sredstava]]*Ugovori_OPULJP[[#This Row],[STOPA NACIONALNOG SUFINANCIRANJA %]]</f>
        <v>998824.35149999987</v>
      </c>
      <c r="R307" s="51">
        <f>Ugovori_OPULJP[[#This Row],[Bespovratna sredstva - Nacionalni dio - HRK]]/7.5345</f>
        <v>132566.77304399759</v>
      </c>
      <c r="S307" s="50">
        <v>6658829.0099999998</v>
      </c>
      <c r="T307" s="51">
        <f>Ugovori_OPULJP[[#This Row],[Bespovratna sredstva - Ukupno (EU+Nac) HRK
= Ukupna ugovorena vrijednost bespovratnih sredstava]]/7.5345</f>
        <v>883778.48695998394</v>
      </c>
      <c r="U307" s="50">
        <v>0</v>
      </c>
      <c r="V307" s="51">
        <f>Ugovori_OPULJP[[#This Row],[Javni doprinos korisnika - HRK]]/7.5345</f>
        <v>0</v>
      </c>
      <c r="W307" s="50">
        <v>0</v>
      </c>
      <c r="X307" s="51">
        <f>Ugovori_OPULJP[[#This Row],[Privatni doprinos korisnika - HRK]]/7.5345</f>
        <v>0</v>
      </c>
      <c r="Y307" s="52">
        <v>6658829.0099999998</v>
      </c>
      <c r="Z307" s="53">
        <f>Ugovori_OPULJP[[#This Row],[UKUPNI PRIHVATLJIVI IZDACI
TOTAL ELIGIBLE EXPENDITURE
= Bespovratna sredstva ukupno + doprinos korisnika
= Ukupni prihvatljivi troškovi
= Ukupna ugovorena vrijednost projekta HRK]]/7.5345</f>
        <v>883778.48695998394</v>
      </c>
      <c r="AA307" s="44" t="s">
        <v>38</v>
      </c>
      <c r="AB307" s="44" t="s">
        <v>35</v>
      </c>
      <c r="AC307" s="43" t="s">
        <v>1307</v>
      </c>
      <c r="AD307" s="43" t="s">
        <v>747</v>
      </c>
    </row>
    <row r="308" spans="1:30" ht="51" customHeight="1" x14ac:dyDescent="0.2">
      <c r="A308" s="41" t="s">
        <v>1308</v>
      </c>
      <c r="B308" s="42" t="s">
        <v>743</v>
      </c>
      <c r="C308" s="43" t="s">
        <v>744</v>
      </c>
      <c r="D308" s="43" t="s">
        <v>1114</v>
      </c>
      <c r="E308" s="44" t="s">
        <v>76</v>
      </c>
      <c r="F308" s="45" t="s">
        <v>1309</v>
      </c>
      <c r="G308" s="45" t="s">
        <v>1310</v>
      </c>
      <c r="H308" s="47">
        <v>43070</v>
      </c>
      <c r="I308" s="47">
        <v>43922</v>
      </c>
      <c r="J308" s="48" t="str">
        <f>IF(Ugovori_OPULJP[[#This Row],[DATUM ZAVRŠETKA OPERACIJE]]&gt;DATE(2024,3,31),"u provedbi","završen")</f>
        <v>završen</v>
      </c>
      <c r="K308" s="46" t="s">
        <v>94</v>
      </c>
      <c r="L308" s="46" t="s">
        <v>94</v>
      </c>
      <c r="M308" s="49">
        <v>0.85</v>
      </c>
      <c r="N308" s="49">
        <v>0.15</v>
      </c>
      <c r="O308" s="50">
        <f>Ugovori_OPULJP[[#This Row],[Bespovratna sredstva - Ukupno (EU+Nac) HRK
= Ukupna ugovorena vrijednost bespovratnih sredstava]]*Ugovori_OPULJP[[#This Row],[EU STOPA SUFINANCIRANJA %
EU CO-FINANCING RATE %]]</f>
        <v>1440134.9739999999</v>
      </c>
      <c r="P308" s="51">
        <f>Ugovori_OPULJP[[#This Row],[Bespovratna sredstva - EU dio - HRK]]/7.5345</f>
        <v>191138.75824540446</v>
      </c>
      <c r="Q308" s="50">
        <f>Ugovori_OPULJP[[#This Row],[Bespovratna sredstva - Ukupno (EU+Nac) HRK
= Ukupna ugovorena vrijednost bespovratnih sredstava]]*Ugovori_OPULJP[[#This Row],[STOPA NACIONALNOG SUFINANCIRANJA %]]</f>
        <v>254141.46599999999</v>
      </c>
      <c r="R308" s="51">
        <f>Ugovori_OPULJP[[#This Row],[Bespovratna sredstva - Nacionalni dio - HRK]]/7.5345</f>
        <v>33730.3691021302</v>
      </c>
      <c r="S308" s="50">
        <v>1694276.44</v>
      </c>
      <c r="T308" s="51">
        <f>Ugovori_OPULJP[[#This Row],[Bespovratna sredstva - Ukupno (EU+Nac) HRK
= Ukupna ugovorena vrijednost bespovratnih sredstava]]/7.5345</f>
        <v>224869.12734753467</v>
      </c>
      <c r="U308" s="50">
        <v>0</v>
      </c>
      <c r="V308" s="51">
        <f>Ugovori_OPULJP[[#This Row],[Javni doprinos korisnika - HRK]]/7.5345</f>
        <v>0</v>
      </c>
      <c r="W308" s="50">
        <v>0</v>
      </c>
      <c r="X308" s="51">
        <f>Ugovori_OPULJP[[#This Row],[Privatni doprinos korisnika - HRK]]/7.5345</f>
        <v>0</v>
      </c>
      <c r="Y308" s="52">
        <v>1694276.44</v>
      </c>
      <c r="Z308" s="53">
        <f>Ugovori_OPULJP[[#This Row],[UKUPNI PRIHVATLJIVI IZDACI
TOTAL ELIGIBLE EXPENDITURE
= Bespovratna sredstva ukupno + doprinos korisnika
= Ukupni prihvatljivi troškovi
= Ukupna ugovorena vrijednost projekta HRK]]/7.5345</f>
        <v>224869.12734753467</v>
      </c>
      <c r="AA308" s="44" t="s">
        <v>38</v>
      </c>
      <c r="AB308" s="44" t="s">
        <v>35</v>
      </c>
      <c r="AC308" s="43" t="s">
        <v>1311</v>
      </c>
      <c r="AD308" s="43" t="s">
        <v>747</v>
      </c>
    </row>
    <row r="309" spans="1:30" ht="51" customHeight="1" x14ac:dyDescent="0.2">
      <c r="A309" s="41" t="s">
        <v>1312</v>
      </c>
      <c r="B309" s="42" t="s">
        <v>743</v>
      </c>
      <c r="C309" s="43" t="s">
        <v>744</v>
      </c>
      <c r="D309" s="43" t="s">
        <v>1114</v>
      </c>
      <c r="E309" s="44" t="s">
        <v>76</v>
      </c>
      <c r="F309" s="45" t="s">
        <v>1313</v>
      </c>
      <c r="G309" s="45" t="s">
        <v>1314</v>
      </c>
      <c r="H309" s="47">
        <v>43070</v>
      </c>
      <c r="I309" s="47">
        <v>43983</v>
      </c>
      <c r="J309" s="48" t="str">
        <f>IF(Ugovori_OPULJP[[#This Row],[DATUM ZAVRŠETKA OPERACIJE]]&gt;DATE(2024,3,31),"u provedbi","završen")</f>
        <v>završen</v>
      </c>
      <c r="K309" s="46" t="s">
        <v>104</v>
      </c>
      <c r="L309" s="46" t="s">
        <v>104</v>
      </c>
      <c r="M309" s="49">
        <v>0.85</v>
      </c>
      <c r="N309" s="49">
        <v>0.15</v>
      </c>
      <c r="O309" s="50">
        <f>Ugovori_OPULJP[[#This Row],[Bespovratna sredstva - Ukupno (EU+Nac) HRK
= Ukupna ugovorena vrijednost bespovratnih sredstava]]*Ugovori_OPULJP[[#This Row],[EU STOPA SUFINANCIRANJA %
EU CO-FINANCING RATE %]]</f>
        <v>1761067.6295</v>
      </c>
      <c r="P309" s="51">
        <f>Ugovori_OPULJP[[#This Row],[Bespovratna sredstva - EU dio - HRK]]/7.5345</f>
        <v>233733.84159532815</v>
      </c>
      <c r="Q309" s="50">
        <f>Ugovori_OPULJP[[#This Row],[Bespovratna sredstva - Ukupno (EU+Nac) HRK
= Ukupna ugovorena vrijednost bespovratnih sredstava]]*Ugovori_OPULJP[[#This Row],[STOPA NACIONALNOG SUFINANCIRANJA %]]</f>
        <v>310776.64049999998</v>
      </c>
      <c r="R309" s="51">
        <f>Ugovori_OPULJP[[#This Row],[Bespovratna sredstva - Nacionalni dio - HRK]]/7.5345</f>
        <v>41247.148516822614</v>
      </c>
      <c r="S309" s="50">
        <v>2071844.27</v>
      </c>
      <c r="T309" s="51">
        <f>Ugovori_OPULJP[[#This Row],[Bespovratna sredstva - Ukupno (EU+Nac) HRK
= Ukupna ugovorena vrijednost bespovratnih sredstava]]/7.5345</f>
        <v>274980.99011215079</v>
      </c>
      <c r="U309" s="50">
        <v>0</v>
      </c>
      <c r="V309" s="51">
        <f>Ugovori_OPULJP[[#This Row],[Javni doprinos korisnika - HRK]]/7.5345</f>
        <v>0</v>
      </c>
      <c r="W309" s="50">
        <v>0</v>
      </c>
      <c r="X309" s="51">
        <f>Ugovori_OPULJP[[#This Row],[Privatni doprinos korisnika - HRK]]/7.5345</f>
        <v>0</v>
      </c>
      <c r="Y309" s="52">
        <v>2071844.27</v>
      </c>
      <c r="Z309" s="53">
        <f>Ugovori_OPULJP[[#This Row],[UKUPNI PRIHVATLJIVI IZDACI
TOTAL ELIGIBLE EXPENDITURE
= Bespovratna sredstva ukupno + doprinos korisnika
= Ukupni prihvatljivi troškovi
= Ukupna ugovorena vrijednost projekta HRK]]/7.5345</f>
        <v>274980.99011215079</v>
      </c>
      <c r="AA309" s="44" t="s">
        <v>38</v>
      </c>
      <c r="AB309" s="44" t="s">
        <v>35</v>
      </c>
      <c r="AC309" s="43" t="s">
        <v>1315</v>
      </c>
      <c r="AD309" s="43" t="s">
        <v>747</v>
      </c>
    </row>
    <row r="310" spans="1:30" ht="51" customHeight="1" x14ac:dyDescent="0.2">
      <c r="A310" s="41" t="s">
        <v>1316</v>
      </c>
      <c r="B310" s="42" t="s">
        <v>743</v>
      </c>
      <c r="C310" s="43" t="s">
        <v>744</v>
      </c>
      <c r="D310" s="43" t="s">
        <v>1114</v>
      </c>
      <c r="E310" s="44" t="s">
        <v>76</v>
      </c>
      <c r="F310" s="45" t="s">
        <v>1317</v>
      </c>
      <c r="G310" s="45" t="s">
        <v>1318</v>
      </c>
      <c r="H310" s="47">
        <v>43082</v>
      </c>
      <c r="I310" s="47">
        <v>43995</v>
      </c>
      <c r="J310" s="48" t="str">
        <f>IF(Ugovori_OPULJP[[#This Row],[DATUM ZAVRŠETKA OPERACIJE]]&gt;DATE(2024,3,31),"u provedbi","završen")</f>
        <v>završen</v>
      </c>
      <c r="K310" s="46" t="s">
        <v>84</v>
      </c>
      <c r="L310" s="46" t="s">
        <v>84</v>
      </c>
      <c r="M310" s="49">
        <v>0.85</v>
      </c>
      <c r="N310" s="49">
        <v>0.15</v>
      </c>
      <c r="O310" s="50">
        <f>Ugovori_OPULJP[[#This Row],[Bespovratna sredstva - Ukupno (EU+Nac) HRK
= Ukupna ugovorena vrijednost bespovratnih sredstava]]*Ugovori_OPULJP[[#This Row],[EU STOPA SUFINANCIRANJA %
EU CO-FINANCING RATE %]]</f>
        <v>1249896.6524999999</v>
      </c>
      <c r="P310" s="51">
        <f>Ugovori_OPULJP[[#This Row],[Bespovratna sredstva - EU dio - HRK]]/7.5345</f>
        <v>165889.79394783991</v>
      </c>
      <c r="Q310" s="50">
        <f>Ugovori_OPULJP[[#This Row],[Bespovratna sredstva - Ukupno (EU+Nac) HRK
= Ukupna ugovorena vrijednost bespovratnih sredstava]]*Ugovori_OPULJP[[#This Row],[STOPA NACIONALNOG SUFINANCIRANJA %]]</f>
        <v>220569.99749999997</v>
      </c>
      <c r="R310" s="51">
        <f>Ugovori_OPULJP[[#This Row],[Bespovratna sredstva - Nacionalni dio - HRK]]/7.5345</f>
        <v>29274.66952020704</v>
      </c>
      <c r="S310" s="50">
        <v>1470466.65</v>
      </c>
      <c r="T310" s="51">
        <f>Ugovori_OPULJP[[#This Row],[Bespovratna sredstva - Ukupno (EU+Nac) HRK
= Ukupna ugovorena vrijednost bespovratnih sredstava]]/7.5345</f>
        <v>195164.46346804695</v>
      </c>
      <c r="U310" s="50">
        <v>0</v>
      </c>
      <c r="V310" s="51">
        <f>Ugovori_OPULJP[[#This Row],[Javni doprinos korisnika - HRK]]/7.5345</f>
        <v>0</v>
      </c>
      <c r="W310" s="50">
        <v>0</v>
      </c>
      <c r="X310" s="51">
        <f>Ugovori_OPULJP[[#This Row],[Privatni doprinos korisnika - HRK]]/7.5345</f>
        <v>0</v>
      </c>
      <c r="Y310" s="52">
        <v>1470466.65</v>
      </c>
      <c r="Z310" s="53">
        <f>Ugovori_OPULJP[[#This Row],[UKUPNI PRIHVATLJIVI IZDACI
TOTAL ELIGIBLE EXPENDITURE
= Bespovratna sredstva ukupno + doprinos korisnika
= Ukupni prihvatljivi troškovi
= Ukupna ugovorena vrijednost projekta HRK]]/7.5345</f>
        <v>195164.46346804695</v>
      </c>
      <c r="AA310" s="44" t="s">
        <v>38</v>
      </c>
      <c r="AB310" s="44" t="s">
        <v>35</v>
      </c>
      <c r="AC310" s="43" t="s">
        <v>1319</v>
      </c>
      <c r="AD310" s="43" t="s">
        <v>747</v>
      </c>
    </row>
    <row r="311" spans="1:30" ht="51" customHeight="1" x14ac:dyDescent="0.2">
      <c r="A311" s="41" t="s">
        <v>1320</v>
      </c>
      <c r="B311" s="42" t="s">
        <v>743</v>
      </c>
      <c r="C311" s="43" t="s">
        <v>744</v>
      </c>
      <c r="D311" s="43" t="s">
        <v>1114</v>
      </c>
      <c r="E311" s="44" t="s">
        <v>76</v>
      </c>
      <c r="F311" s="45" t="s">
        <v>1321</v>
      </c>
      <c r="G311" s="45" t="s">
        <v>1322</v>
      </c>
      <c r="H311" s="47">
        <v>43089</v>
      </c>
      <c r="I311" s="47">
        <v>44002</v>
      </c>
      <c r="J311" s="48" t="str">
        <f>IF(Ugovori_OPULJP[[#This Row],[DATUM ZAVRŠETKA OPERACIJE]]&gt;DATE(2024,3,31),"u provedbi","završen")</f>
        <v>završen</v>
      </c>
      <c r="K311" s="46" t="s">
        <v>104</v>
      </c>
      <c r="L311" s="46" t="s">
        <v>104</v>
      </c>
      <c r="M311" s="49">
        <v>0.85</v>
      </c>
      <c r="N311" s="49">
        <v>0.15</v>
      </c>
      <c r="O311" s="50">
        <f>Ugovori_OPULJP[[#This Row],[Bespovratna sredstva - Ukupno (EU+Nac) HRK
= Ukupna ugovorena vrijednost bespovratnih sredstava]]*Ugovori_OPULJP[[#This Row],[EU STOPA SUFINANCIRANJA %
EU CO-FINANCING RATE %]]</f>
        <v>2086915.3929999999</v>
      </c>
      <c r="P311" s="51">
        <f>Ugovori_OPULJP[[#This Row],[Bespovratna sredstva - EU dio - HRK]]/7.5345</f>
        <v>276981.27188267303</v>
      </c>
      <c r="Q311" s="50">
        <f>Ugovori_OPULJP[[#This Row],[Bespovratna sredstva - Ukupno (EU+Nac) HRK
= Ukupna ugovorena vrijednost bespovratnih sredstava]]*Ugovori_OPULJP[[#This Row],[STOPA NACIONALNOG SUFINANCIRANJA %]]</f>
        <v>368279.18699999998</v>
      </c>
      <c r="R311" s="51">
        <f>Ugovori_OPULJP[[#This Row],[Bespovratna sredstva - Nacionalni dio - HRK]]/7.5345</f>
        <v>48879.047979295239</v>
      </c>
      <c r="S311" s="50">
        <v>2455194.58</v>
      </c>
      <c r="T311" s="51">
        <f>Ugovori_OPULJP[[#This Row],[Bespovratna sredstva - Ukupno (EU+Nac) HRK
= Ukupna ugovorena vrijednost bespovratnih sredstava]]/7.5345</f>
        <v>325860.31986196828</v>
      </c>
      <c r="U311" s="50">
        <v>0</v>
      </c>
      <c r="V311" s="51">
        <f>Ugovori_OPULJP[[#This Row],[Javni doprinos korisnika - HRK]]/7.5345</f>
        <v>0</v>
      </c>
      <c r="W311" s="50">
        <v>0</v>
      </c>
      <c r="X311" s="51">
        <f>Ugovori_OPULJP[[#This Row],[Privatni doprinos korisnika - HRK]]/7.5345</f>
        <v>0</v>
      </c>
      <c r="Y311" s="52">
        <v>2455194.58</v>
      </c>
      <c r="Z311" s="53">
        <f>Ugovori_OPULJP[[#This Row],[UKUPNI PRIHVATLJIVI IZDACI
TOTAL ELIGIBLE EXPENDITURE
= Bespovratna sredstva ukupno + doprinos korisnika
= Ukupni prihvatljivi troškovi
= Ukupna ugovorena vrijednost projekta HRK]]/7.5345</f>
        <v>325860.31986196828</v>
      </c>
      <c r="AA311" s="44" t="s">
        <v>38</v>
      </c>
      <c r="AB311" s="44" t="s">
        <v>35</v>
      </c>
      <c r="AC311" s="43" t="s">
        <v>1323</v>
      </c>
      <c r="AD311" s="43" t="s">
        <v>747</v>
      </c>
    </row>
    <row r="312" spans="1:30" ht="51" customHeight="1" x14ac:dyDescent="0.2">
      <c r="A312" s="41" t="s">
        <v>1324</v>
      </c>
      <c r="B312" s="42" t="s">
        <v>743</v>
      </c>
      <c r="C312" s="43" t="s">
        <v>744</v>
      </c>
      <c r="D312" s="43" t="s">
        <v>1114</v>
      </c>
      <c r="E312" s="44" t="s">
        <v>76</v>
      </c>
      <c r="F312" s="45" t="s">
        <v>1325</v>
      </c>
      <c r="G312" s="45" t="s">
        <v>1326</v>
      </c>
      <c r="H312" s="47">
        <v>43108</v>
      </c>
      <c r="I312" s="47">
        <v>43929</v>
      </c>
      <c r="J312" s="48" t="str">
        <f>IF(Ugovori_OPULJP[[#This Row],[DATUM ZAVRŠETKA OPERACIJE]]&gt;DATE(2024,3,31),"u provedbi","završen")</f>
        <v>završen</v>
      </c>
      <c r="K312" s="46" t="s">
        <v>99</v>
      </c>
      <c r="L312" s="46" t="s">
        <v>99</v>
      </c>
      <c r="M312" s="49">
        <v>0.85</v>
      </c>
      <c r="N312" s="49">
        <v>0.15</v>
      </c>
      <c r="O312" s="50">
        <f>Ugovori_OPULJP[[#This Row],[Bespovratna sredstva - Ukupno (EU+Nac) HRK
= Ukupna ugovorena vrijednost bespovratnih sredstava]]*Ugovori_OPULJP[[#This Row],[EU STOPA SUFINANCIRANJA %
EU CO-FINANCING RATE %]]</f>
        <v>2146755.92</v>
      </c>
      <c r="P312" s="51">
        <f>Ugovori_OPULJP[[#This Row],[Bespovratna sredstva - EU dio - HRK]]/7.5345</f>
        <v>284923.47468312428</v>
      </c>
      <c r="Q312" s="50">
        <f>Ugovori_OPULJP[[#This Row],[Bespovratna sredstva - Ukupno (EU+Nac) HRK
= Ukupna ugovorena vrijednost bespovratnih sredstava]]*Ugovori_OPULJP[[#This Row],[STOPA NACIONALNOG SUFINANCIRANJA %]]</f>
        <v>378839.28</v>
      </c>
      <c r="R312" s="51">
        <f>Ugovori_OPULJP[[#This Row],[Bespovratna sredstva - Nacionalni dio - HRK]]/7.5345</f>
        <v>50280.613179374879</v>
      </c>
      <c r="S312" s="50">
        <v>2525595.2000000002</v>
      </c>
      <c r="T312" s="51">
        <f>Ugovori_OPULJP[[#This Row],[Bespovratna sredstva - Ukupno (EU+Nac) HRK
= Ukupna ugovorena vrijednost bespovratnih sredstava]]/7.5345</f>
        <v>335204.08786249917</v>
      </c>
      <c r="U312" s="50">
        <v>0</v>
      </c>
      <c r="V312" s="51">
        <f>Ugovori_OPULJP[[#This Row],[Javni doprinos korisnika - HRK]]/7.5345</f>
        <v>0</v>
      </c>
      <c r="W312" s="50">
        <v>0</v>
      </c>
      <c r="X312" s="51">
        <f>Ugovori_OPULJP[[#This Row],[Privatni doprinos korisnika - HRK]]/7.5345</f>
        <v>0</v>
      </c>
      <c r="Y312" s="52">
        <v>2525595.2000000002</v>
      </c>
      <c r="Z312" s="53">
        <f>Ugovori_OPULJP[[#This Row],[UKUPNI PRIHVATLJIVI IZDACI
TOTAL ELIGIBLE EXPENDITURE
= Bespovratna sredstva ukupno + doprinos korisnika
= Ukupni prihvatljivi troškovi
= Ukupna ugovorena vrijednost projekta HRK]]/7.5345</f>
        <v>335204.08786249917</v>
      </c>
      <c r="AA312" s="44" t="s">
        <v>38</v>
      </c>
      <c r="AB312" s="44" t="s">
        <v>35</v>
      </c>
      <c r="AC312" s="43" t="s">
        <v>1327</v>
      </c>
      <c r="AD312" s="43" t="s">
        <v>747</v>
      </c>
    </row>
    <row r="313" spans="1:30" ht="51" customHeight="1" x14ac:dyDescent="0.2">
      <c r="A313" s="41" t="s">
        <v>1328</v>
      </c>
      <c r="B313" s="42" t="s">
        <v>743</v>
      </c>
      <c r="C313" s="43" t="s">
        <v>744</v>
      </c>
      <c r="D313" s="43" t="s">
        <v>1114</v>
      </c>
      <c r="E313" s="44" t="s">
        <v>76</v>
      </c>
      <c r="F313" s="45" t="s">
        <v>1329</v>
      </c>
      <c r="G313" s="45" t="s">
        <v>1330</v>
      </c>
      <c r="H313" s="47">
        <v>43108</v>
      </c>
      <c r="I313" s="47">
        <v>44020</v>
      </c>
      <c r="J313" s="48" t="str">
        <f>IF(Ugovori_OPULJP[[#This Row],[DATUM ZAVRŠETKA OPERACIJE]]&gt;DATE(2024,3,31),"u provedbi","završen")</f>
        <v>završen</v>
      </c>
      <c r="K313" s="46" t="s">
        <v>94</v>
      </c>
      <c r="L313" s="46" t="s">
        <v>94</v>
      </c>
      <c r="M313" s="49">
        <v>0.85</v>
      </c>
      <c r="N313" s="49">
        <v>0.15</v>
      </c>
      <c r="O313" s="50">
        <f>Ugovori_OPULJP[[#This Row],[Bespovratna sredstva - Ukupno (EU+Nac) HRK
= Ukupna ugovorena vrijednost bespovratnih sredstava]]*Ugovori_OPULJP[[#This Row],[EU STOPA SUFINANCIRANJA %
EU CO-FINANCING RATE %]]</f>
        <v>7154186.5</v>
      </c>
      <c r="P313" s="51">
        <f>Ugovori_OPULJP[[#This Row],[Bespovratna sredstva - EU dio - HRK]]/7.5345</f>
        <v>949523.72420200403</v>
      </c>
      <c r="Q313" s="50">
        <f>Ugovori_OPULJP[[#This Row],[Bespovratna sredstva - Ukupno (EU+Nac) HRK
= Ukupna ugovorena vrijednost bespovratnih sredstava]]*Ugovori_OPULJP[[#This Row],[STOPA NACIONALNOG SUFINANCIRANJA %]]</f>
        <v>1262503.5</v>
      </c>
      <c r="R313" s="51">
        <f>Ugovori_OPULJP[[#This Row],[Bespovratna sredstva - Nacionalni dio - HRK]]/7.5345</f>
        <v>167563.01015329483</v>
      </c>
      <c r="S313" s="50">
        <v>8416690</v>
      </c>
      <c r="T313" s="51">
        <f>Ugovori_OPULJP[[#This Row],[Bespovratna sredstva - Ukupno (EU+Nac) HRK
= Ukupna ugovorena vrijednost bespovratnih sredstava]]/7.5345</f>
        <v>1117086.7343552988</v>
      </c>
      <c r="U313" s="50">
        <v>0</v>
      </c>
      <c r="V313" s="51">
        <f>Ugovori_OPULJP[[#This Row],[Javni doprinos korisnika - HRK]]/7.5345</f>
        <v>0</v>
      </c>
      <c r="W313" s="50">
        <v>0</v>
      </c>
      <c r="X313" s="51">
        <f>Ugovori_OPULJP[[#This Row],[Privatni doprinos korisnika - HRK]]/7.5345</f>
        <v>0</v>
      </c>
      <c r="Y313" s="52">
        <v>8416690</v>
      </c>
      <c r="Z313" s="53">
        <f>Ugovori_OPULJP[[#This Row],[UKUPNI PRIHVATLJIVI IZDACI
TOTAL ELIGIBLE EXPENDITURE
= Bespovratna sredstva ukupno + doprinos korisnika
= Ukupni prihvatljivi troškovi
= Ukupna ugovorena vrijednost projekta HRK]]/7.5345</f>
        <v>1117086.7343552988</v>
      </c>
      <c r="AA313" s="44" t="s">
        <v>38</v>
      </c>
      <c r="AB313" s="44" t="s">
        <v>35</v>
      </c>
      <c r="AC313" s="43" t="s">
        <v>1331</v>
      </c>
      <c r="AD313" s="43" t="s">
        <v>747</v>
      </c>
    </row>
    <row r="314" spans="1:30" ht="51" customHeight="1" x14ac:dyDescent="0.2">
      <c r="A314" s="41" t="s">
        <v>1332</v>
      </c>
      <c r="B314" s="42" t="s">
        <v>743</v>
      </c>
      <c r="C314" s="43" t="s">
        <v>744</v>
      </c>
      <c r="D314" s="43" t="s">
        <v>1114</v>
      </c>
      <c r="E314" s="44" t="s">
        <v>76</v>
      </c>
      <c r="F314" s="45" t="s">
        <v>1333</v>
      </c>
      <c r="G314" s="45" t="s">
        <v>1334</v>
      </c>
      <c r="H314" s="47">
        <v>43070</v>
      </c>
      <c r="I314" s="47">
        <v>43983</v>
      </c>
      <c r="J314" s="48" t="str">
        <f>IF(Ugovori_OPULJP[[#This Row],[DATUM ZAVRŠETKA OPERACIJE]]&gt;DATE(2024,3,31),"u provedbi","završen")</f>
        <v>završen</v>
      </c>
      <c r="K314" s="46" t="s">
        <v>104</v>
      </c>
      <c r="L314" s="46" t="s">
        <v>104</v>
      </c>
      <c r="M314" s="49">
        <v>0.85</v>
      </c>
      <c r="N314" s="49">
        <v>0.15</v>
      </c>
      <c r="O314" s="50">
        <f>Ugovori_OPULJP[[#This Row],[Bespovratna sredstva - Ukupno (EU+Nac) HRK
= Ukupna ugovorena vrijednost bespovratnih sredstava]]*Ugovori_OPULJP[[#This Row],[EU STOPA SUFINANCIRANJA %
EU CO-FINANCING RATE %]]</f>
        <v>2031136.4124999999</v>
      </c>
      <c r="P314" s="51">
        <f>Ugovori_OPULJP[[#This Row],[Bespovratna sredstva - EU dio - HRK]]/7.5345</f>
        <v>269578.12894020835</v>
      </c>
      <c r="Q314" s="50">
        <f>Ugovori_OPULJP[[#This Row],[Bespovratna sredstva - Ukupno (EU+Nac) HRK
= Ukupna ugovorena vrijednost bespovratnih sredstava]]*Ugovori_OPULJP[[#This Row],[STOPA NACIONALNOG SUFINANCIRANJA %]]</f>
        <v>358435.83749999997</v>
      </c>
      <c r="R314" s="51">
        <f>Ugovori_OPULJP[[#This Row],[Bespovratna sredstva - Nacionalni dio - HRK]]/7.5345</f>
        <v>47572.610989448527</v>
      </c>
      <c r="S314" s="50">
        <v>2389572.25</v>
      </c>
      <c r="T314" s="51">
        <f>Ugovori_OPULJP[[#This Row],[Bespovratna sredstva - Ukupno (EU+Nac) HRK
= Ukupna ugovorena vrijednost bespovratnih sredstava]]/7.5345</f>
        <v>317150.73992965691</v>
      </c>
      <c r="U314" s="50">
        <v>0</v>
      </c>
      <c r="V314" s="51">
        <f>Ugovori_OPULJP[[#This Row],[Javni doprinos korisnika - HRK]]/7.5345</f>
        <v>0</v>
      </c>
      <c r="W314" s="50">
        <v>0</v>
      </c>
      <c r="X314" s="51">
        <f>Ugovori_OPULJP[[#This Row],[Privatni doprinos korisnika - HRK]]/7.5345</f>
        <v>0</v>
      </c>
      <c r="Y314" s="52">
        <v>2389572.25</v>
      </c>
      <c r="Z314" s="53">
        <f>Ugovori_OPULJP[[#This Row],[UKUPNI PRIHVATLJIVI IZDACI
TOTAL ELIGIBLE EXPENDITURE
= Bespovratna sredstva ukupno + doprinos korisnika
= Ukupni prihvatljivi troškovi
= Ukupna ugovorena vrijednost projekta HRK]]/7.5345</f>
        <v>317150.73992965691</v>
      </c>
      <c r="AA314" s="44" t="s">
        <v>38</v>
      </c>
      <c r="AB314" s="44" t="s">
        <v>35</v>
      </c>
      <c r="AC314" s="43" t="s">
        <v>1335</v>
      </c>
      <c r="AD314" s="43" t="s">
        <v>747</v>
      </c>
    </row>
    <row r="315" spans="1:30" ht="51" customHeight="1" x14ac:dyDescent="0.2">
      <c r="A315" s="41" t="s">
        <v>1336</v>
      </c>
      <c r="B315" s="42" t="s">
        <v>743</v>
      </c>
      <c r="C315" s="43" t="s">
        <v>744</v>
      </c>
      <c r="D315" s="43" t="s">
        <v>1114</v>
      </c>
      <c r="E315" s="44" t="s">
        <v>76</v>
      </c>
      <c r="F315" s="45" t="s">
        <v>1337</v>
      </c>
      <c r="G315" s="45" t="s">
        <v>1338</v>
      </c>
      <c r="H315" s="47">
        <v>43070</v>
      </c>
      <c r="I315" s="47">
        <v>43922</v>
      </c>
      <c r="J315" s="48" t="str">
        <f>IF(Ugovori_OPULJP[[#This Row],[DATUM ZAVRŠETKA OPERACIJE]]&gt;DATE(2024,3,31),"u provedbi","završen")</f>
        <v>završen</v>
      </c>
      <c r="K315" s="46" t="s">
        <v>99</v>
      </c>
      <c r="L315" s="46" t="s">
        <v>99</v>
      </c>
      <c r="M315" s="49">
        <v>0.85</v>
      </c>
      <c r="N315" s="49">
        <v>0.15</v>
      </c>
      <c r="O315" s="50">
        <f>Ugovori_OPULJP[[#This Row],[Bespovratna sredstva - Ukupno (EU+Nac) HRK
= Ukupna ugovorena vrijednost bespovratnih sredstava]]*Ugovori_OPULJP[[#This Row],[EU STOPA SUFINANCIRANJA %
EU CO-FINANCING RATE %]]</f>
        <v>1350466.3149999999</v>
      </c>
      <c r="P315" s="51">
        <f>Ugovori_OPULJP[[#This Row],[Bespovratna sredstva - EU dio - HRK]]/7.5345</f>
        <v>179237.68199615102</v>
      </c>
      <c r="Q315" s="50">
        <f>Ugovori_OPULJP[[#This Row],[Bespovratna sredstva - Ukupno (EU+Nac) HRK
= Ukupna ugovorena vrijednost bespovratnih sredstava]]*Ugovori_OPULJP[[#This Row],[STOPA NACIONALNOG SUFINANCIRANJA %]]</f>
        <v>238317.58499999996</v>
      </c>
      <c r="R315" s="51">
        <f>Ugovori_OPULJP[[#This Row],[Bespovratna sredstva - Nacionalni dio - HRK]]/7.5345</f>
        <v>31630.179175791352</v>
      </c>
      <c r="S315" s="50">
        <v>1588783.9</v>
      </c>
      <c r="T315" s="51">
        <f>Ugovori_OPULJP[[#This Row],[Bespovratna sredstva - Ukupno (EU+Nac) HRK
= Ukupna ugovorena vrijednost bespovratnih sredstava]]/7.5345</f>
        <v>210867.86117194238</v>
      </c>
      <c r="U315" s="50">
        <v>0</v>
      </c>
      <c r="V315" s="51">
        <f>Ugovori_OPULJP[[#This Row],[Javni doprinos korisnika - HRK]]/7.5345</f>
        <v>0</v>
      </c>
      <c r="W315" s="50">
        <v>0</v>
      </c>
      <c r="X315" s="51">
        <f>Ugovori_OPULJP[[#This Row],[Privatni doprinos korisnika - HRK]]/7.5345</f>
        <v>0</v>
      </c>
      <c r="Y315" s="52">
        <v>1588783.9</v>
      </c>
      <c r="Z315" s="53">
        <f>Ugovori_OPULJP[[#This Row],[UKUPNI PRIHVATLJIVI IZDACI
TOTAL ELIGIBLE EXPENDITURE
= Bespovratna sredstva ukupno + doprinos korisnika
= Ukupni prihvatljivi troškovi
= Ukupna ugovorena vrijednost projekta HRK]]/7.5345</f>
        <v>210867.86117194238</v>
      </c>
      <c r="AA315" s="44" t="s">
        <v>38</v>
      </c>
      <c r="AB315" s="44" t="s">
        <v>35</v>
      </c>
      <c r="AC315" s="43" t="s">
        <v>1339</v>
      </c>
      <c r="AD315" s="43" t="s">
        <v>747</v>
      </c>
    </row>
    <row r="316" spans="1:30" ht="51" customHeight="1" x14ac:dyDescent="0.2">
      <c r="A316" s="41" t="s">
        <v>1340</v>
      </c>
      <c r="B316" s="42" t="s">
        <v>743</v>
      </c>
      <c r="C316" s="43" t="s">
        <v>744</v>
      </c>
      <c r="D316" s="43" t="s">
        <v>1114</v>
      </c>
      <c r="E316" s="44" t="s">
        <v>76</v>
      </c>
      <c r="F316" s="45" t="s">
        <v>1341</v>
      </c>
      <c r="G316" s="45" t="s">
        <v>1342</v>
      </c>
      <c r="H316" s="47">
        <v>43070</v>
      </c>
      <c r="I316" s="47">
        <v>43952</v>
      </c>
      <c r="J316" s="48" t="str">
        <f>IF(Ugovori_OPULJP[[#This Row],[DATUM ZAVRŠETKA OPERACIJE]]&gt;DATE(2024,3,31),"u provedbi","završen")</f>
        <v>završen</v>
      </c>
      <c r="K316" s="46" t="s">
        <v>99</v>
      </c>
      <c r="L316" s="46" t="s">
        <v>99</v>
      </c>
      <c r="M316" s="49">
        <v>0.85</v>
      </c>
      <c r="N316" s="49">
        <v>0.15</v>
      </c>
      <c r="O316" s="50">
        <f>Ugovori_OPULJP[[#This Row],[Bespovratna sredstva - Ukupno (EU+Nac) HRK
= Ukupna ugovorena vrijednost bespovratnih sredstava]]*Ugovori_OPULJP[[#This Row],[EU STOPA SUFINANCIRANJA %
EU CO-FINANCING RATE %]]</f>
        <v>1586614.8365</v>
      </c>
      <c r="P316" s="51">
        <f>Ugovori_OPULJP[[#This Row],[Bespovratna sredstva - EU dio - HRK]]/7.5345</f>
        <v>210579.97697259273</v>
      </c>
      <c r="Q316" s="50">
        <f>Ugovori_OPULJP[[#This Row],[Bespovratna sredstva - Ukupno (EU+Nac) HRK
= Ukupna ugovorena vrijednost bespovratnih sredstava]]*Ugovori_OPULJP[[#This Row],[STOPA NACIONALNOG SUFINANCIRANJA %]]</f>
        <v>279990.85349999997</v>
      </c>
      <c r="R316" s="51">
        <f>Ugovori_OPULJP[[#This Row],[Bespovratna sredstva - Nacionalni dio - HRK]]/7.5345</f>
        <v>37161.172406928126</v>
      </c>
      <c r="S316" s="50">
        <v>1866605.69</v>
      </c>
      <c r="T316" s="51">
        <f>Ugovori_OPULJP[[#This Row],[Bespovratna sredstva - Ukupno (EU+Nac) HRK
= Ukupna ugovorena vrijednost bespovratnih sredstava]]/7.5345</f>
        <v>247741.14937952085</v>
      </c>
      <c r="U316" s="50">
        <v>0</v>
      </c>
      <c r="V316" s="51">
        <f>Ugovori_OPULJP[[#This Row],[Javni doprinos korisnika - HRK]]/7.5345</f>
        <v>0</v>
      </c>
      <c r="W316" s="50">
        <v>0</v>
      </c>
      <c r="X316" s="51">
        <f>Ugovori_OPULJP[[#This Row],[Privatni doprinos korisnika - HRK]]/7.5345</f>
        <v>0</v>
      </c>
      <c r="Y316" s="52">
        <v>1866605.69</v>
      </c>
      <c r="Z316" s="53">
        <f>Ugovori_OPULJP[[#This Row],[UKUPNI PRIHVATLJIVI IZDACI
TOTAL ELIGIBLE EXPENDITURE
= Bespovratna sredstva ukupno + doprinos korisnika
= Ukupni prihvatljivi troškovi
= Ukupna ugovorena vrijednost projekta HRK]]/7.5345</f>
        <v>247741.14937952085</v>
      </c>
      <c r="AA316" s="44" t="s">
        <v>38</v>
      </c>
      <c r="AB316" s="44" t="s">
        <v>35</v>
      </c>
      <c r="AC316" s="43" t="s">
        <v>1343</v>
      </c>
      <c r="AD316" s="43" t="s">
        <v>747</v>
      </c>
    </row>
    <row r="317" spans="1:30" ht="51" customHeight="1" x14ac:dyDescent="0.2">
      <c r="A317" s="41" t="s">
        <v>1344</v>
      </c>
      <c r="B317" s="42" t="s">
        <v>743</v>
      </c>
      <c r="C317" s="43" t="s">
        <v>744</v>
      </c>
      <c r="D317" s="43" t="s">
        <v>1114</v>
      </c>
      <c r="E317" s="44" t="s">
        <v>76</v>
      </c>
      <c r="F317" s="45" t="s">
        <v>1345</v>
      </c>
      <c r="G317" s="45" t="s">
        <v>1346</v>
      </c>
      <c r="H317" s="47">
        <v>43108</v>
      </c>
      <c r="I317" s="47">
        <v>44020</v>
      </c>
      <c r="J317" s="48" t="str">
        <f>IF(Ugovori_OPULJP[[#This Row],[DATUM ZAVRŠETKA OPERACIJE]]&gt;DATE(2024,3,31),"u provedbi","završen")</f>
        <v>završen</v>
      </c>
      <c r="K317" s="46" t="s">
        <v>244</v>
      </c>
      <c r="L317" s="46" t="s">
        <v>244</v>
      </c>
      <c r="M317" s="49">
        <v>0.85</v>
      </c>
      <c r="N317" s="49">
        <v>0.15</v>
      </c>
      <c r="O317" s="50">
        <f>Ugovori_OPULJP[[#This Row],[Bespovratna sredstva - Ukupno (EU+Nac) HRK
= Ukupna ugovorena vrijednost bespovratnih sredstava]]*Ugovori_OPULJP[[#This Row],[EU STOPA SUFINANCIRANJA %
EU CO-FINANCING RATE %]]</f>
        <v>2288595.8110000002</v>
      </c>
      <c r="P317" s="51">
        <f>Ugovori_OPULJP[[#This Row],[Bespovratna sredstva - EU dio - HRK]]/7.5345</f>
        <v>303748.86336186877</v>
      </c>
      <c r="Q317" s="50">
        <f>Ugovori_OPULJP[[#This Row],[Bespovratna sredstva - Ukupno (EU+Nac) HRK
= Ukupna ugovorena vrijednost bespovratnih sredstava]]*Ugovori_OPULJP[[#This Row],[STOPA NACIONALNOG SUFINANCIRANJA %]]</f>
        <v>403869.84899999999</v>
      </c>
      <c r="R317" s="51">
        <f>Ugovori_OPULJP[[#This Row],[Bespovratna sredstva - Nacionalni dio - HRK]]/7.5345</f>
        <v>53602.740593270952</v>
      </c>
      <c r="S317" s="50">
        <v>2692465.66</v>
      </c>
      <c r="T317" s="51">
        <f>Ugovori_OPULJP[[#This Row],[Bespovratna sredstva - Ukupno (EU+Nac) HRK
= Ukupna ugovorena vrijednost bespovratnih sredstava]]/7.5345</f>
        <v>357351.6039551397</v>
      </c>
      <c r="U317" s="50">
        <v>0</v>
      </c>
      <c r="V317" s="51">
        <f>Ugovori_OPULJP[[#This Row],[Javni doprinos korisnika - HRK]]/7.5345</f>
        <v>0</v>
      </c>
      <c r="W317" s="50">
        <v>0</v>
      </c>
      <c r="X317" s="51">
        <f>Ugovori_OPULJP[[#This Row],[Privatni doprinos korisnika - HRK]]/7.5345</f>
        <v>0</v>
      </c>
      <c r="Y317" s="52">
        <v>2692465.66</v>
      </c>
      <c r="Z317" s="53">
        <f>Ugovori_OPULJP[[#This Row],[UKUPNI PRIHVATLJIVI IZDACI
TOTAL ELIGIBLE EXPENDITURE
= Bespovratna sredstva ukupno + doprinos korisnika
= Ukupni prihvatljivi troškovi
= Ukupna ugovorena vrijednost projekta HRK]]/7.5345</f>
        <v>357351.6039551397</v>
      </c>
      <c r="AA317" s="44" t="s">
        <v>38</v>
      </c>
      <c r="AB317" s="44" t="s">
        <v>35</v>
      </c>
      <c r="AC317" s="43" t="s">
        <v>1347</v>
      </c>
      <c r="AD317" s="43" t="s">
        <v>747</v>
      </c>
    </row>
    <row r="318" spans="1:30" ht="51" customHeight="1" x14ac:dyDescent="0.2">
      <c r="A318" s="41" t="s">
        <v>1348</v>
      </c>
      <c r="B318" s="42" t="s">
        <v>743</v>
      </c>
      <c r="C318" s="43" t="s">
        <v>744</v>
      </c>
      <c r="D318" s="43" t="s">
        <v>1114</v>
      </c>
      <c r="E318" s="44" t="s">
        <v>76</v>
      </c>
      <c r="F318" s="45" t="s">
        <v>1349</v>
      </c>
      <c r="G318" s="45" t="s">
        <v>1350</v>
      </c>
      <c r="H318" s="47">
        <v>43089</v>
      </c>
      <c r="I318" s="47">
        <v>44002</v>
      </c>
      <c r="J318" s="48" t="str">
        <f>IF(Ugovori_OPULJP[[#This Row],[DATUM ZAVRŠETKA OPERACIJE]]&gt;DATE(2024,3,31),"u provedbi","završen")</f>
        <v>završen</v>
      </c>
      <c r="K318" s="46" t="s">
        <v>104</v>
      </c>
      <c r="L318" s="46" t="s">
        <v>104</v>
      </c>
      <c r="M318" s="49">
        <v>0.85</v>
      </c>
      <c r="N318" s="49">
        <v>0.15</v>
      </c>
      <c r="O318" s="50">
        <f>Ugovori_OPULJP[[#This Row],[Bespovratna sredstva - Ukupno (EU+Nac) HRK
= Ukupna ugovorena vrijednost bespovratnih sredstava]]*Ugovori_OPULJP[[#This Row],[EU STOPA SUFINANCIRANJA %
EU CO-FINANCING RATE %]]</f>
        <v>2576435</v>
      </c>
      <c r="P318" s="51">
        <f>Ugovori_OPULJP[[#This Row],[Bespovratna sredstva - EU dio - HRK]]/7.5345</f>
        <v>341951.68889773707</v>
      </c>
      <c r="Q318" s="50">
        <f>Ugovori_OPULJP[[#This Row],[Bespovratna sredstva - Ukupno (EU+Nac) HRK
= Ukupna ugovorena vrijednost bespovratnih sredstava]]*Ugovori_OPULJP[[#This Row],[STOPA NACIONALNOG SUFINANCIRANJA %]]</f>
        <v>454665</v>
      </c>
      <c r="R318" s="51">
        <f>Ugovori_OPULJP[[#This Row],[Bespovratna sredstva - Nacionalni dio - HRK]]/7.5345</f>
        <v>60344.41568783595</v>
      </c>
      <c r="S318" s="50">
        <v>3031100</v>
      </c>
      <c r="T318" s="51">
        <f>Ugovori_OPULJP[[#This Row],[Bespovratna sredstva - Ukupno (EU+Nac) HRK
= Ukupna ugovorena vrijednost bespovratnih sredstava]]/7.5345</f>
        <v>402296.10458557302</v>
      </c>
      <c r="U318" s="50">
        <v>0</v>
      </c>
      <c r="V318" s="51">
        <f>Ugovori_OPULJP[[#This Row],[Javni doprinos korisnika - HRK]]/7.5345</f>
        <v>0</v>
      </c>
      <c r="W318" s="50">
        <v>0</v>
      </c>
      <c r="X318" s="51">
        <f>Ugovori_OPULJP[[#This Row],[Privatni doprinos korisnika - HRK]]/7.5345</f>
        <v>0</v>
      </c>
      <c r="Y318" s="52">
        <v>3031100</v>
      </c>
      <c r="Z318" s="53">
        <f>Ugovori_OPULJP[[#This Row],[UKUPNI PRIHVATLJIVI IZDACI
TOTAL ELIGIBLE EXPENDITURE
= Bespovratna sredstva ukupno + doprinos korisnika
= Ukupni prihvatljivi troškovi
= Ukupna ugovorena vrijednost projekta HRK]]/7.5345</f>
        <v>402296.10458557302</v>
      </c>
      <c r="AA318" s="44" t="s">
        <v>38</v>
      </c>
      <c r="AB318" s="44" t="s">
        <v>35</v>
      </c>
      <c r="AC318" s="43" t="s">
        <v>1351</v>
      </c>
      <c r="AD318" s="43" t="s">
        <v>747</v>
      </c>
    </row>
    <row r="319" spans="1:30" ht="51" customHeight="1" x14ac:dyDescent="0.2">
      <c r="A319" s="41" t="s">
        <v>1352</v>
      </c>
      <c r="B319" s="42" t="s">
        <v>743</v>
      </c>
      <c r="C319" s="43" t="s">
        <v>744</v>
      </c>
      <c r="D319" s="43" t="s">
        <v>1114</v>
      </c>
      <c r="E319" s="44" t="s">
        <v>76</v>
      </c>
      <c r="F319" s="45" t="s">
        <v>1353</v>
      </c>
      <c r="G319" s="45" t="s">
        <v>917</v>
      </c>
      <c r="H319" s="47">
        <v>43119</v>
      </c>
      <c r="I319" s="47">
        <v>44031</v>
      </c>
      <c r="J319" s="48" t="str">
        <f>IF(Ugovori_OPULJP[[#This Row],[DATUM ZAVRŠETKA OPERACIJE]]&gt;DATE(2024,3,31),"u provedbi","završen")</f>
        <v>završen</v>
      </c>
      <c r="K319" s="46" t="s">
        <v>130</v>
      </c>
      <c r="L319" s="46" t="s">
        <v>130</v>
      </c>
      <c r="M319" s="49">
        <v>0.85</v>
      </c>
      <c r="N319" s="49">
        <v>0.15</v>
      </c>
      <c r="O319" s="50">
        <f>Ugovori_OPULJP[[#This Row],[Bespovratna sredstva - Ukupno (EU+Nac) HRK
= Ukupna ugovorena vrijednost bespovratnih sredstava]]*Ugovori_OPULJP[[#This Row],[EU STOPA SUFINANCIRANJA %
EU CO-FINANCING RATE %]]</f>
        <v>3842564.5784999998</v>
      </c>
      <c r="P319" s="51">
        <f>Ugovori_OPULJP[[#This Row],[Bespovratna sredstva - EU dio - HRK]]/7.5345</f>
        <v>509995.96237308375</v>
      </c>
      <c r="Q319" s="50">
        <f>Ugovori_OPULJP[[#This Row],[Bespovratna sredstva - Ukupno (EU+Nac) HRK
= Ukupna ugovorena vrijednost bespovratnih sredstava]]*Ugovori_OPULJP[[#This Row],[STOPA NACIONALNOG SUFINANCIRANJA %]]</f>
        <v>678099.63150000002</v>
      </c>
      <c r="R319" s="51">
        <f>Ugovori_OPULJP[[#This Row],[Bespovratna sredstva - Nacionalni dio - HRK]]/7.5345</f>
        <v>89999.287477603022</v>
      </c>
      <c r="S319" s="50">
        <v>4520664.21</v>
      </c>
      <c r="T319" s="51">
        <f>Ugovori_OPULJP[[#This Row],[Bespovratna sredstva - Ukupno (EU+Nac) HRK
= Ukupna ugovorena vrijednost bespovratnih sredstava]]/7.5345</f>
        <v>599995.24985068676</v>
      </c>
      <c r="U319" s="50">
        <v>0</v>
      </c>
      <c r="V319" s="51">
        <f>Ugovori_OPULJP[[#This Row],[Javni doprinos korisnika - HRK]]/7.5345</f>
        <v>0</v>
      </c>
      <c r="W319" s="50">
        <v>0</v>
      </c>
      <c r="X319" s="51">
        <f>Ugovori_OPULJP[[#This Row],[Privatni doprinos korisnika - HRK]]/7.5345</f>
        <v>0</v>
      </c>
      <c r="Y319" s="52">
        <v>4520664.21</v>
      </c>
      <c r="Z319" s="53">
        <f>Ugovori_OPULJP[[#This Row],[UKUPNI PRIHVATLJIVI IZDACI
TOTAL ELIGIBLE EXPENDITURE
= Bespovratna sredstva ukupno + doprinos korisnika
= Ukupni prihvatljivi troškovi
= Ukupna ugovorena vrijednost projekta HRK]]/7.5345</f>
        <v>599995.24985068676</v>
      </c>
      <c r="AA319" s="44" t="s">
        <v>38</v>
      </c>
      <c r="AB319" s="44" t="s">
        <v>35</v>
      </c>
      <c r="AC319" s="43" t="s">
        <v>1354</v>
      </c>
      <c r="AD319" s="43" t="s">
        <v>747</v>
      </c>
    </row>
    <row r="320" spans="1:30" ht="51" customHeight="1" x14ac:dyDescent="0.2">
      <c r="A320" s="41" t="s">
        <v>1355</v>
      </c>
      <c r="B320" s="42" t="s">
        <v>743</v>
      </c>
      <c r="C320" s="43" t="s">
        <v>744</v>
      </c>
      <c r="D320" s="43" t="s">
        <v>1114</v>
      </c>
      <c r="E320" s="44" t="s">
        <v>76</v>
      </c>
      <c r="F320" s="45" t="s">
        <v>1356</v>
      </c>
      <c r="G320" s="45" t="s">
        <v>1357</v>
      </c>
      <c r="H320" s="47">
        <v>43070</v>
      </c>
      <c r="I320" s="47">
        <v>43952</v>
      </c>
      <c r="J320" s="48" t="str">
        <f>IF(Ugovori_OPULJP[[#This Row],[DATUM ZAVRŠETKA OPERACIJE]]&gt;DATE(2024,3,31),"u provedbi","završen")</f>
        <v>završen</v>
      </c>
      <c r="K320" s="46" t="s">
        <v>99</v>
      </c>
      <c r="L320" s="46" t="s">
        <v>99</v>
      </c>
      <c r="M320" s="49">
        <v>0.85</v>
      </c>
      <c r="N320" s="49">
        <v>0.15</v>
      </c>
      <c r="O320" s="50">
        <f>Ugovori_OPULJP[[#This Row],[Bespovratna sredstva - Ukupno (EU+Nac) HRK
= Ukupna ugovorena vrijednost bespovratnih sredstava]]*Ugovori_OPULJP[[#This Row],[EU STOPA SUFINANCIRANJA %
EU CO-FINANCING RATE %]]</f>
        <v>1586614.8365</v>
      </c>
      <c r="P320" s="51">
        <f>Ugovori_OPULJP[[#This Row],[Bespovratna sredstva - EU dio - HRK]]/7.5345</f>
        <v>210579.97697259273</v>
      </c>
      <c r="Q320" s="50">
        <f>Ugovori_OPULJP[[#This Row],[Bespovratna sredstva - Ukupno (EU+Nac) HRK
= Ukupna ugovorena vrijednost bespovratnih sredstava]]*Ugovori_OPULJP[[#This Row],[STOPA NACIONALNOG SUFINANCIRANJA %]]</f>
        <v>279990.85349999997</v>
      </c>
      <c r="R320" s="51">
        <f>Ugovori_OPULJP[[#This Row],[Bespovratna sredstva - Nacionalni dio - HRK]]/7.5345</f>
        <v>37161.172406928126</v>
      </c>
      <c r="S320" s="50">
        <v>1866605.69</v>
      </c>
      <c r="T320" s="51">
        <f>Ugovori_OPULJP[[#This Row],[Bespovratna sredstva - Ukupno (EU+Nac) HRK
= Ukupna ugovorena vrijednost bespovratnih sredstava]]/7.5345</f>
        <v>247741.14937952085</v>
      </c>
      <c r="U320" s="50">
        <v>0</v>
      </c>
      <c r="V320" s="51">
        <f>Ugovori_OPULJP[[#This Row],[Javni doprinos korisnika - HRK]]/7.5345</f>
        <v>0</v>
      </c>
      <c r="W320" s="50">
        <v>0</v>
      </c>
      <c r="X320" s="51">
        <f>Ugovori_OPULJP[[#This Row],[Privatni doprinos korisnika - HRK]]/7.5345</f>
        <v>0</v>
      </c>
      <c r="Y320" s="52">
        <v>1866605.69</v>
      </c>
      <c r="Z320" s="53">
        <f>Ugovori_OPULJP[[#This Row],[UKUPNI PRIHVATLJIVI IZDACI
TOTAL ELIGIBLE EXPENDITURE
= Bespovratna sredstva ukupno + doprinos korisnika
= Ukupni prihvatljivi troškovi
= Ukupna ugovorena vrijednost projekta HRK]]/7.5345</f>
        <v>247741.14937952085</v>
      </c>
      <c r="AA320" s="44" t="s">
        <v>38</v>
      </c>
      <c r="AB320" s="44" t="s">
        <v>35</v>
      </c>
      <c r="AC320" s="43" t="s">
        <v>1358</v>
      </c>
      <c r="AD320" s="43" t="s">
        <v>747</v>
      </c>
    </row>
    <row r="321" spans="1:30" ht="51" customHeight="1" x14ac:dyDescent="0.2">
      <c r="A321" s="41" t="s">
        <v>1359</v>
      </c>
      <c r="B321" s="42" t="s">
        <v>743</v>
      </c>
      <c r="C321" s="43" t="s">
        <v>744</v>
      </c>
      <c r="D321" s="43" t="s">
        <v>1114</v>
      </c>
      <c r="E321" s="44" t="s">
        <v>76</v>
      </c>
      <c r="F321" s="45" t="s">
        <v>1360</v>
      </c>
      <c r="G321" s="45" t="s">
        <v>1361</v>
      </c>
      <c r="H321" s="47">
        <v>43089</v>
      </c>
      <c r="I321" s="47">
        <v>44002</v>
      </c>
      <c r="J321" s="48" t="str">
        <f>IF(Ugovori_OPULJP[[#This Row],[DATUM ZAVRŠETKA OPERACIJE]]&gt;DATE(2024,3,31),"u provedbi","završen")</f>
        <v>završen</v>
      </c>
      <c r="K321" s="46" t="s">
        <v>99</v>
      </c>
      <c r="L321" s="46" t="s">
        <v>99</v>
      </c>
      <c r="M321" s="49">
        <v>0.85</v>
      </c>
      <c r="N321" s="49">
        <v>0.15</v>
      </c>
      <c r="O321" s="50">
        <f>Ugovori_OPULJP[[#This Row],[Bespovratna sredstva - Ukupno (EU+Nac) HRK
= Ukupna ugovorena vrijednost bespovratnih sredstava]]*Ugovori_OPULJP[[#This Row],[EU STOPA SUFINANCIRANJA %
EU CO-FINANCING RATE %]]</f>
        <v>2345910.835</v>
      </c>
      <c r="P321" s="51">
        <f>Ugovori_OPULJP[[#This Row],[Bespovratna sredstva - EU dio - HRK]]/7.5345</f>
        <v>311355.8743115004</v>
      </c>
      <c r="Q321" s="50">
        <f>Ugovori_OPULJP[[#This Row],[Bespovratna sredstva - Ukupno (EU+Nac) HRK
= Ukupna ugovorena vrijednost bespovratnih sredstava]]*Ugovori_OPULJP[[#This Row],[STOPA NACIONALNOG SUFINANCIRANJA %]]</f>
        <v>413984.26500000001</v>
      </c>
      <c r="R321" s="51">
        <f>Ugovori_OPULJP[[#This Row],[Bespovratna sredstva - Nacionalni dio - HRK]]/7.5345</f>
        <v>54945.154290264778</v>
      </c>
      <c r="S321" s="50">
        <v>2759895.1</v>
      </c>
      <c r="T321" s="51">
        <f>Ugovori_OPULJP[[#This Row],[Bespovratna sredstva - Ukupno (EU+Nac) HRK
= Ukupna ugovorena vrijednost bespovratnih sredstava]]/7.5345</f>
        <v>366301.02860176523</v>
      </c>
      <c r="U321" s="50">
        <v>0</v>
      </c>
      <c r="V321" s="51">
        <f>Ugovori_OPULJP[[#This Row],[Javni doprinos korisnika - HRK]]/7.5345</f>
        <v>0</v>
      </c>
      <c r="W321" s="50">
        <v>0</v>
      </c>
      <c r="X321" s="51">
        <f>Ugovori_OPULJP[[#This Row],[Privatni doprinos korisnika - HRK]]/7.5345</f>
        <v>0</v>
      </c>
      <c r="Y321" s="52">
        <v>2759895.1</v>
      </c>
      <c r="Z321" s="53">
        <f>Ugovori_OPULJP[[#This Row],[UKUPNI PRIHVATLJIVI IZDACI
TOTAL ELIGIBLE EXPENDITURE
= Bespovratna sredstva ukupno + doprinos korisnika
= Ukupni prihvatljivi troškovi
= Ukupna ugovorena vrijednost projekta HRK]]/7.5345</f>
        <v>366301.02860176523</v>
      </c>
      <c r="AA321" s="44" t="s">
        <v>38</v>
      </c>
      <c r="AB321" s="44" t="s">
        <v>35</v>
      </c>
      <c r="AC321" s="43" t="s">
        <v>1362</v>
      </c>
      <c r="AD321" s="43" t="s">
        <v>747</v>
      </c>
    </row>
    <row r="322" spans="1:30" ht="51" customHeight="1" x14ac:dyDescent="0.2">
      <c r="A322" s="41" t="s">
        <v>1363</v>
      </c>
      <c r="B322" s="42" t="s">
        <v>743</v>
      </c>
      <c r="C322" s="43" t="s">
        <v>744</v>
      </c>
      <c r="D322" s="43" t="s">
        <v>1114</v>
      </c>
      <c r="E322" s="44" t="s">
        <v>76</v>
      </c>
      <c r="F322" s="45" t="s">
        <v>1364</v>
      </c>
      <c r="G322" s="45" t="s">
        <v>1365</v>
      </c>
      <c r="H322" s="47">
        <v>43089</v>
      </c>
      <c r="I322" s="47">
        <v>44002</v>
      </c>
      <c r="J322" s="48" t="str">
        <f>IF(Ugovori_OPULJP[[#This Row],[DATUM ZAVRŠETKA OPERACIJE]]&gt;DATE(2024,3,31),"u provedbi","završen")</f>
        <v>završen</v>
      </c>
      <c r="K322" s="46" t="s">
        <v>99</v>
      </c>
      <c r="L322" s="46" t="s">
        <v>99</v>
      </c>
      <c r="M322" s="49">
        <v>0.85</v>
      </c>
      <c r="N322" s="49">
        <v>0.15</v>
      </c>
      <c r="O322" s="50">
        <f>Ugovori_OPULJP[[#This Row],[Bespovratna sredstva - Ukupno (EU+Nac) HRK
= Ukupna ugovorena vrijednost bespovratnih sredstava]]*Ugovori_OPULJP[[#This Row],[EU STOPA SUFINANCIRANJA %
EU CO-FINANCING RATE %]]</f>
        <v>4187629.8474999997</v>
      </c>
      <c r="P322" s="51">
        <f>Ugovori_OPULJP[[#This Row],[Bespovratna sredstva - EU dio - HRK]]/7.5345</f>
        <v>555793.99396111211</v>
      </c>
      <c r="Q322" s="50">
        <f>Ugovori_OPULJP[[#This Row],[Bespovratna sredstva - Ukupno (EU+Nac) HRK
= Ukupna ugovorena vrijednost bespovratnih sredstava]]*Ugovori_OPULJP[[#This Row],[STOPA NACIONALNOG SUFINANCIRANJA %]]</f>
        <v>738993.50249999994</v>
      </c>
      <c r="R322" s="51">
        <f>Ugovori_OPULJP[[#This Row],[Bespovratna sredstva - Nacionalni dio - HRK]]/7.5345</f>
        <v>98081.293051960965</v>
      </c>
      <c r="S322" s="50">
        <v>4926623.3499999996</v>
      </c>
      <c r="T322" s="51">
        <f>Ugovori_OPULJP[[#This Row],[Bespovratna sredstva - Ukupno (EU+Nac) HRK
= Ukupna ugovorena vrijednost bespovratnih sredstava]]/7.5345</f>
        <v>653875.2870130731</v>
      </c>
      <c r="U322" s="50">
        <v>0</v>
      </c>
      <c r="V322" s="51">
        <f>Ugovori_OPULJP[[#This Row],[Javni doprinos korisnika - HRK]]/7.5345</f>
        <v>0</v>
      </c>
      <c r="W322" s="50">
        <v>0</v>
      </c>
      <c r="X322" s="51">
        <f>Ugovori_OPULJP[[#This Row],[Privatni doprinos korisnika - HRK]]/7.5345</f>
        <v>0</v>
      </c>
      <c r="Y322" s="52">
        <v>4926623.3499999996</v>
      </c>
      <c r="Z322" s="53">
        <f>Ugovori_OPULJP[[#This Row],[UKUPNI PRIHVATLJIVI IZDACI
TOTAL ELIGIBLE EXPENDITURE
= Bespovratna sredstva ukupno + doprinos korisnika
= Ukupni prihvatljivi troškovi
= Ukupna ugovorena vrijednost projekta HRK]]/7.5345</f>
        <v>653875.2870130731</v>
      </c>
      <c r="AA322" s="44" t="s">
        <v>38</v>
      </c>
      <c r="AB322" s="44" t="s">
        <v>35</v>
      </c>
      <c r="AC322" s="43" t="s">
        <v>1366</v>
      </c>
      <c r="AD322" s="43" t="s">
        <v>747</v>
      </c>
    </row>
    <row r="323" spans="1:30" ht="51" customHeight="1" x14ac:dyDescent="0.2">
      <c r="A323" s="41" t="s">
        <v>1367</v>
      </c>
      <c r="B323" s="42" t="s">
        <v>743</v>
      </c>
      <c r="C323" s="43" t="s">
        <v>744</v>
      </c>
      <c r="D323" s="43" t="s">
        <v>1114</v>
      </c>
      <c r="E323" s="44" t="s">
        <v>76</v>
      </c>
      <c r="F323" s="45" t="s">
        <v>1368</v>
      </c>
      <c r="G323" s="45" t="s">
        <v>1369</v>
      </c>
      <c r="H323" s="47">
        <v>43125</v>
      </c>
      <c r="I323" s="47">
        <v>44037</v>
      </c>
      <c r="J323" s="48" t="str">
        <f>IF(Ugovori_OPULJP[[#This Row],[DATUM ZAVRŠETKA OPERACIJE]]&gt;DATE(2024,3,31),"u provedbi","završen")</f>
        <v>završen</v>
      </c>
      <c r="K323" s="46" t="s">
        <v>99</v>
      </c>
      <c r="L323" s="46" t="s">
        <v>99</v>
      </c>
      <c r="M323" s="49">
        <v>0.85</v>
      </c>
      <c r="N323" s="49">
        <v>0.15</v>
      </c>
      <c r="O323" s="50">
        <f>Ugovori_OPULJP[[#This Row],[Bespovratna sredstva - Ukupno (EU+Nac) HRK
= Ukupna ugovorena vrijednost bespovratnih sredstava]]*Ugovori_OPULJP[[#This Row],[EU STOPA SUFINANCIRANJA %
EU CO-FINANCING RATE %]]</f>
        <v>2862868.952</v>
      </c>
      <c r="P323" s="51">
        <f>Ugovori_OPULJP[[#This Row],[Bespovratna sredstva - EU dio - HRK]]/7.5345</f>
        <v>379968.00743247726</v>
      </c>
      <c r="Q323" s="50">
        <f>Ugovori_OPULJP[[#This Row],[Bespovratna sredstva - Ukupno (EU+Nac) HRK
= Ukupna ugovorena vrijednost bespovratnih sredstava]]*Ugovori_OPULJP[[#This Row],[STOPA NACIONALNOG SUFINANCIRANJA %]]</f>
        <v>505212.16800000001</v>
      </c>
      <c r="R323" s="51">
        <f>Ugovori_OPULJP[[#This Row],[Bespovratna sredstva - Nacionalni dio - HRK]]/7.5345</f>
        <v>67053.177782201863</v>
      </c>
      <c r="S323" s="50">
        <v>3368081.12</v>
      </c>
      <c r="T323" s="51">
        <f>Ugovori_OPULJP[[#This Row],[Bespovratna sredstva - Ukupno (EU+Nac) HRK
= Ukupna ugovorena vrijednost bespovratnih sredstava]]/7.5345</f>
        <v>447021.18521467911</v>
      </c>
      <c r="U323" s="50">
        <v>0</v>
      </c>
      <c r="V323" s="51">
        <f>Ugovori_OPULJP[[#This Row],[Javni doprinos korisnika - HRK]]/7.5345</f>
        <v>0</v>
      </c>
      <c r="W323" s="50">
        <v>0</v>
      </c>
      <c r="X323" s="51">
        <f>Ugovori_OPULJP[[#This Row],[Privatni doprinos korisnika - HRK]]/7.5345</f>
        <v>0</v>
      </c>
      <c r="Y323" s="52">
        <v>3368081.12</v>
      </c>
      <c r="Z323" s="53">
        <f>Ugovori_OPULJP[[#This Row],[UKUPNI PRIHVATLJIVI IZDACI
TOTAL ELIGIBLE EXPENDITURE
= Bespovratna sredstva ukupno + doprinos korisnika
= Ukupni prihvatljivi troškovi
= Ukupna ugovorena vrijednost projekta HRK]]/7.5345</f>
        <v>447021.18521467911</v>
      </c>
      <c r="AA323" s="44" t="s">
        <v>38</v>
      </c>
      <c r="AB323" s="44" t="s">
        <v>35</v>
      </c>
      <c r="AC323" s="43" t="s">
        <v>1370</v>
      </c>
      <c r="AD323" s="43" t="s">
        <v>747</v>
      </c>
    </row>
    <row r="324" spans="1:30" ht="51" customHeight="1" x14ac:dyDescent="0.2">
      <c r="A324" s="41" t="s">
        <v>1371</v>
      </c>
      <c r="B324" s="42" t="s">
        <v>743</v>
      </c>
      <c r="C324" s="43" t="s">
        <v>744</v>
      </c>
      <c r="D324" s="43" t="s">
        <v>1114</v>
      </c>
      <c r="E324" s="44" t="s">
        <v>76</v>
      </c>
      <c r="F324" s="45" t="s">
        <v>1372</v>
      </c>
      <c r="G324" s="45" t="s">
        <v>1373</v>
      </c>
      <c r="H324" s="47">
        <v>43108</v>
      </c>
      <c r="I324" s="47">
        <v>44020</v>
      </c>
      <c r="J324" s="48" t="str">
        <f>IF(Ugovori_OPULJP[[#This Row],[DATUM ZAVRŠETKA OPERACIJE]]&gt;DATE(2024,3,31),"u provedbi","završen")</f>
        <v>završen</v>
      </c>
      <c r="K324" s="46" t="s">
        <v>104</v>
      </c>
      <c r="L324" s="46" t="s">
        <v>104</v>
      </c>
      <c r="M324" s="49">
        <v>0.85</v>
      </c>
      <c r="N324" s="49">
        <v>0.15</v>
      </c>
      <c r="O324" s="50">
        <f>Ugovori_OPULJP[[#This Row],[Bespovratna sredstva - Ukupno (EU+Nac) HRK
= Ukupna ugovorena vrijednost bespovratnih sredstava]]*Ugovori_OPULJP[[#This Row],[EU STOPA SUFINANCIRANJA %
EU CO-FINANCING RATE %]]</f>
        <v>1574580.2475000001</v>
      </c>
      <c r="P324" s="51">
        <f>Ugovori_OPULJP[[#This Row],[Bespovratna sredstva - EU dio - HRK]]/7.5345</f>
        <v>208982.71252239696</v>
      </c>
      <c r="Q324" s="50">
        <f>Ugovori_OPULJP[[#This Row],[Bespovratna sredstva - Ukupno (EU+Nac) HRK
= Ukupna ugovorena vrijednost bespovratnih sredstava]]*Ugovori_OPULJP[[#This Row],[STOPA NACIONALNOG SUFINANCIRANJA %]]</f>
        <v>277867.10249999998</v>
      </c>
      <c r="R324" s="51">
        <f>Ugovori_OPULJP[[#This Row],[Bespovratna sredstva - Nacionalni dio - HRK]]/7.5345</f>
        <v>36879.302209834757</v>
      </c>
      <c r="S324" s="50">
        <v>1852447.35</v>
      </c>
      <c r="T324" s="51">
        <f>Ugovori_OPULJP[[#This Row],[Bespovratna sredstva - Ukupno (EU+Nac) HRK
= Ukupna ugovorena vrijednost bespovratnih sredstava]]/7.5345</f>
        <v>245862.01473223174</v>
      </c>
      <c r="U324" s="50">
        <v>0</v>
      </c>
      <c r="V324" s="51">
        <f>Ugovori_OPULJP[[#This Row],[Javni doprinos korisnika - HRK]]/7.5345</f>
        <v>0</v>
      </c>
      <c r="W324" s="50">
        <v>0</v>
      </c>
      <c r="X324" s="51">
        <f>Ugovori_OPULJP[[#This Row],[Privatni doprinos korisnika - HRK]]/7.5345</f>
        <v>0</v>
      </c>
      <c r="Y324" s="52">
        <v>1852447.35</v>
      </c>
      <c r="Z324" s="53">
        <f>Ugovori_OPULJP[[#This Row],[UKUPNI PRIHVATLJIVI IZDACI
TOTAL ELIGIBLE EXPENDITURE
= Bespovratna sredstva ukupno + doprinos korisnika
= Ukupni prihvatljivi troškovi
= Ukupna ugovorena vrijednost projekta HRK]]/7.5345</f>
        <v>245862.01473223174</v>
      </c>
      <c r="AA324" s="44" t="s">
        <v>38</v>
      </c>
      <c r="AB324" s="44" t="s">
        <v>35</v>
      </c>
      <c r="AC324" s="43" t="s">
        <v>1374</v>
      </c>
      <c r="AD324" s="43" t="s">
        <v>747</v>
      </c>
    </row>
    <row r="325" spans="1:30" ht="51" customHeight="1" x14ac:dyDescent="0.2">
      <c r="A325" s="41" t="s">
        <v>1375</v>
      </c>
      <c r="B325" s="42" t="s">
        <v>743</v>
      </c>
      <c r="C325" s="43" t="s">
        <v>744</v>
      </c>
      <c r="D325" s="43" t="s">
        <v>1114</v>
      </c>
      <c r="E325" s="44" t="s">
        <v>76</v>
      </c>
      <c r="F325" s="45" t="s">
        <v>1376</v>
      </c>
      <c r="G325" s="45" t="s">
        <v>913</v>
      </c>
      <c r="H325" s="47">
        <v>43089</v>
      </c>
      <c r="I325" s="47">
        <v>44002</v>
      </c>
      <c r="J325" s="48" t="str">
        <f>IF(Ugovori_OPULJP[[#This Row],[DATUM ZAVRŠETKA OPERACIJE]]&gt;DATE(2024,3,31),"u provedbi","završen")</f>
        <v>završen</v>
      </c>
      <c r="K325" s="46" t="s">
        <v>594</v>
      </c>
      <c r="L325" s="46" t="s">
        <v>594</v>
      </c>
      <c r="M325" s="49">
        <v>0.85</v>
      </c>
      <c r="N325" s="49">
        <v>0.15</v>
      </c>
      <c r="O325" s="50">
        <f>Ugovori_OPULJP[[#This Row],[Bespovratna sredstva - Ukupno (EU+Nac) HRK
= Ukupna ugovorena vrijednost bespovratnih sredstava]]*Ugovori_OPULJP[[#This Row],[EU STOPA SUFINANCIRANJA %
EU CO-FINANCING RATE %]]</f>
        <v>1713789.38</v>
      </c>
      <c r="P325" s="51">
        <f>Ugovori_OPULJP[[#This Row],[Bespovratna sredstva - EU dio - HRK]]/7.5345</f>
        <v>227458.93954476074</v>
      </c>
      <c r="Q325" s="50">
        <f>Ugovori_OPULJP[[#This Row],[Bespovratna sredstva - Ukupno (EU+Nac) HRK
= Ukupna ugovorena vrijednost bespovratnih sredstava]]*Ugovori_OPULJP[[#This Row],[STOPA NACIONALNOG SUFINANCIRANJA %]]</f>
        <v>302433.42</v>
      </c>
      <c r="R325" s="51">
        <f>Ugovori_OPULJP[[#This Row],[Bespovratna sredstva - Nacionalni dio - HRK]]/7.5345</f>
        <v>40139.812860840131</v>
      </c>
      <c r="S325" s="50">
        <v>2016222.8</v>
      </c>
      <c r="T325" s="51">
        <f>Ugovori_OPULJP[[#This Row],[Bespovratna sredstva - Ukupno (EU+Nac) HRK
= Ukupna ugovorena vrijednost bespovratnih sredstava]]/7.5345</f>
        <v>267598.75240560091</v>
      </c>
      <c r="U325" s="50">
        <v>0</v>
      </c>
      <c r="V325" s="51">
        <f>Ugovori_OPULJP[[#This Row],[Javni doprinos korisnika - HRK]]/7.5345</f>
        <v>0</v>
      </c>
      <c r="W325" s="50">
        <v>0</v>
      </c>
      <c r="X325" s="51">
        <f>Ugovori_OPULJP[[#This Row],[Privatni doprinos korisnika - HRK]]/7.5345</f>
        <v>0</v>
      </c>
      <c r="Y325" s="52">
        <v>2016222.8</v>
      </c>
      <c r="Z325" s="53">
        <f>Ugovori_OPULJP[[#This Row],[UKUPNI PRIHVATLJIVI IZDACI
TOTAL ELIGIBLE EXPENDITURE
= Bespovratna sredstva ukupno + doprinos korisnika
= Ukupni prihvatljivi troškovi
= Ukupna ugovorena vrijednost projekta HRK]]/7.5345</f>
        <v>267598.75240560091</v>
      </c>
      <c r="AA325" s="44" t="s">
        <v>38</v>
      </c>
      <c r="AB325" s="44" t="s">
        <v>35</v>
      </c>
      <c r="AC325" s="43" t="s">
        <v>1377</v>
      </c>
      <c r="AD325" s="43" t="s">
        <v>747</v>
      </c>
    </row>
    <row r="326" spans="1:30" ht="51" customHeight="1" x14ac:dyDescent="0.2">
      <c r="A326" s="41" t="s">
        <v>1378</v>
      </c>
      <c r="B326" s="42" t="s">
        <v>743</v>
      </c>
      <c r="C326" s="43" t="s">
        <v>744</v>
      </c>
      <c r="D326" s="43" t="s">
        <v>1114</v>
      </c>
      <c r="E326" s="44" t="s">
        <v>76</v>
      </c>
      <c r="F326" s="45" t="s">
        <v>1379</v>
      </c>
      <c r="G326" s="45" t="s">
        <v>1380</v>
      </c>
      <c r="H326" s="47">
        <v>43108</v>
      </c>
      <c r="I326" s="47">
        <v>44020</v>
      </c>
      <c r="J326" s="48" t="str">
        <f>IF(Ugovori_OPULJP[[#This Row],[DATUM ZAVRŠETKA OPERACIJE]]&gt;DATE(2024,3,31),"u provedbi","završen")</f>
        <v>završen</v>
      </c>
      <c r="K326" s="46" t="s">
        <v>594</v>
      </c>
      <c r="L326" s="46" t="s">
        <v>594</v>
      </c>
      <c r="M326" s="49">
        <v>0.85</v>
      </c>
      <c r="N326" s="49">
        <v>0.15</v>
      </c>
      <c r="O326" s="50">
        <f>Ugovori_OPULJP[[#This Row],[Bespovratna sredstva - Ukupno (EU+Nac) HRK
= Ukupna ugovorena vrijednost bespovratnih sredstava]]*Ugovori_OPULJP[[#This Row],[EU STOPA SUFINANCIRANJA %
EU CO-FINANCING RATE %]]</f>
        <v>3570203.1839999999</v>
      </c>
      <c r="P326" s="51">
        <f>Ugovori_OPULJP[[#This Row],[Bespovratna sredstva - EU dio - HRK]]/7.5345</f>
        <v>473847.39319131989</v>
      </c>
      <c r="Q326" s="50">
        <f>Ugovori_OPULJP[[#This Row],[Bespovratna sredstva - Ukupno (EU+Nac) HRK
= Ukupna ugovorena vrijednost bespovratnih sredstava]]*Ugovori_OPULJP[[#This Row],[STOPA NACIONALNOG SUFINANCIRANJA %]]</f>
        <v>630035.85600000003</v>
      </c>
      <c r="R326" s="51">
        <f>Ugovori_OPULJP[[#This Row],[Bespovratna sredstva - Nacionalni dio - HRK]]/7.5345</f>
        <v>83620.128210232928</v>
      </c>
      <c r="S326" s="50">
        <v>4200239.04</v>
      </c>
      <c r="T326" s="51">
        <f>Ugovori_OPULJP[[#This Row],[Bespovratna sredstva - Ukupno (EU+Nac) HRK
= Ukupna ugovorena vrijednost bespovratnih sredstava]]/7.5345</f>
        <v>557467.52140155283</v>
      </c>
      <c r="U326" s="50">
        <v>0</v>
      </c>
      <c r="V326" s="51">
        <f>Ugovori_OPULJP[[#This Row],[Javni doprinos korisnika - HRK]]/7.5345</f>
        <v>0</v>
      </c>
      <c r="W326" s="50">
        <v>0</v>
      </c>
      <c r="X326" s="51">
        <f>Ugovori_OPULJP[[#This Row],[Privatni doprinos korisnika - HRK]]/7.5345</f>
        <v>0</v>
      </c>
      <c r="Y326" s="52">
        <v>4200239.04</v>
      </c>
      <c r="Z326" s="53">
        <f>Ugovori_OPULJP[[#This Row],[UKUPNI PRIHVATLJIVI IZDACI
TOTAL ELIGIBLE EXPENDITURE
= Bespovratna sredstva ukupno + doprinos korisnika
= Ukupni prihvatljivi troškovi
= Ukupna ugovorena vrijednost projekta HRK]]/7.5345</f>
        <v>557467.52140155283</v>
      </c>
      <c r="AA326" s="44" t="s">
        <v>38</v>
      </c>
      <c r="AB326" s="44" t="s">
        <v>35</v>
      </c>
      <c r="AC326" s="43" t="s">
        <v>1381</v>
      </c>
      <c r="AD326" s="43" t="s">
        <v>747</v>
      </c>
    </row>
    <row r="327" spans="1:30" ht="51" customHeight="1" x14ac:dyDescent="0.2">
      <c r="A327" s="41" t="s">
        <v>1382</v>
      </c>
      <c r="B327" s="42" t="s">
        <v>743</v>
      </c>
      <c r="C327" s="43" t="s">
        <v>744</v>
      </c>
      <c r="D327" s="43" t="s">
        <v>1114</v>
      </c>
      <c r="E327" s="44" t="s">
        <v>76</v>
      </c>
      <c r="F327" s="45" t="s">
        <v>1383</v>
      </c>
      <c r="G327" s="45" t="s">
        <v>1384</v>
      </c>
      <c r="H327" s="47">
        <v>43108</v>
      </c>
      <c r="I327" s="47">
        <v>44020</v>
      </c>
      <c r="J327" s="48" t="str">
        <f>IF(Ugovori_OPULJP[[#This Row],[DATUM ZAVRŠETKA OPERACIJE]]&gt;DATE(2024,3,31),"u provedbi","završen")</f>
        <v>završen</v>
      </c>
      <c r="K327" s="46" t="s">
        <v>99</v>
      </c>
      <c r="L327" s="46" t="s">
        <v>99</v>
      </c>
      <c r="M327" s="49">
        <v>0.85</v>
      </c>
      <c r="N327" s="49">
        <v>0.15</v>
      </c>
      <c r="O327" s="50">
        <f>Ugovori_OPULJP[[#This Row],[Bespovratna sredstva - Ukupno (EU+Nac) HRK
= Ukupna ugovorena vrijednost bespovratnih sredstava]]*Ugovori_OPULJP[[#This Row],[EU STOPA SUFINANCIRANJA %
EU CO-FINANCING RATE %]]</f>
        <v>2879221.3454999998</v>
      </c>
      <c r="P327" s="51">
        <f>Ugovori_OPULJP[[#This Row],[Bespovratna sredstva - EU dio - HRK]]/7.5345</f>
        <v>382138.3430220983</v>
      </c>
      <c r="Q327" s="50">
        <f>Ugovori_OPULJP[[#This Row],[Bespovratna sredstva - Ukupno (EU+Nac) HRK
= Ukupna ugovorena vrijednost bespovratnih sredstava]]*Ugovori_OPULJP[[#This Row],[STOPA NACIONALNOG SUFINANCIRANJA %]]</f>
        <v>508097.88449999999</v>
      </c>
      <c r="R327" s="51">
        <f>Ugovori_OPULJP[[#This Row],[Bespovratna sredstva - Nacionalni dio - HRK]]/7.5345</f>
        <v>67436.178180370291</v>
      </c>
      <c r="S327" s="50">
        <v>3387319.23</v>
      </c>
      <c r="T327" s="51">
        <f>Ugovori_OPULJP[[#This Row],[Bespovratna sredstva - Ukupno (EU+Nac) HRK
= Ukupna ugovorena vrijednost bespovratnih sredstava]]/7.5345</f>
        <v>449574.5212024686</v>
      </c>
      <c r="U327" s="50">
        <v>0</v>
      </c>
      <c r="V327" s="51">
        <f>Ugovori_OPULJP[[#This Row],[Javni doprinos korisnika - HRK]]/7.5345</f>
        <v>0</v>
      </c>
      <c r="W327" s="50">
        <v>0</v>
      </c>
      <c r="X327" s="51">
        <f>Ugovori_OPULJP[[#This Row],[Privatni doprinos korisnika - HRK]]/7.5345</f>
        <v>0</v>
      </c>
      <c r="Y327" s="52">
        <v>3387319.23</v>
      </c>
      <c r="Z327" s="53">
        <f>Ugovori_OPULJP[[#This Row],[UKUPNI PRIHVATLJIVI IZDACI
TOTAL ELIGIBLE EXPENDITURE
= Bespovratna sredstva ukupno + doprinos korisnika
= Ukupni prihvatljivi troškovi
= Ukupna ugovorena vrijednost projekta HRK]]/7.5345</f>
        <v>449574.5212024686</v>
      </c>
      <c r="AA327" s="44" t="s">
        <v>38</v>
      </c>
      <c r="AB327" s="44" t="s">
        <v>35</v>
      </c>
      <c r="AC327" s="43" t="s">
        <v>1385</v>
      </c>
      <c r="AD327" s="43" t="s">
        <v>747</v>
      </c>
    </row>
    <row r="328" spans="1:30" ht="51" customHeight="1" x14ac:dyDescent="0.2">
      <c r="A328" s="41" t="s">
        <v>1386</v>
      </c>
      <c r="B328" s="42" t="s">
        <v>743</v>
      </c>
      <c r="C328" s="43" t="s">
        <v>744</v>
      </c>
      <c r="D328" s="43" t="s">
        <v>1114</v>
      </c>
      <c r="E328" s="44" t="s">
        <v>76</v>
      </c>
      <c r="F328" s="45" t="s">
        <v>1387</v>
      </c>
      <c r="G328" s="45" t="s">
        <v>1388</v>
      </c>
      <c r="H328" s="47">
        <v>43125</v>
      </c>
      <c r="I328" s="47">
        <v>43976</v>
      </c>
      <c r="J328" s="48" t="str">
        <f>IF(Ugovori_OPULJP[[#This Row],[DATUM ZAVRŠETKA OPERACIJE]]&gt;DATE(2024,3,31),"u provedbi","završen")</f>
        <v>završen</v>
      </c>
      <c r="K328" s="46" t="s">
        <v>94</v>
      </c>
      <c r="L328" s="46" t="s">
        <v>94</v>
      </c>
      <c r="M328" s="49">
        <v>0.85</v>
      </c>
      <c r="N328" s="49">
        <v>0.15</v>
      </c>
      <c r="O328" s="50">
        <f>Ugovori_OPULJP[[#This Row],[Bespovratna sredstva - Ukupno (EU+Nac) HRK
= Ukupna ugovorena vrijednost bespovratnih sredstava]]*Ugovori_OPULJP[[#This Row],[EU STOPA SUFINANCIRANJA %
EU CO-FINANCING RATE %]]</f>
        <v>1638526.504</v>
      </c>
      <c r="P328" s="51">
        <f>Ugovori_OPULJP[[#This Row],[Bespovratna sredstva - EU dio - HRK]]/7.5345</f>
        <v>217469.839272679</v>
      </c>
      <c r="Q328" s="50">
        <f>Ugovori_OPULJP[[#This Row],[Bespovratna sredstva - Ukupno (EU+Nac) HRK
= Ukupna ugovorena vrijednost bespovratnih sredstava]]*Ugovori_OPULJP[[#This Row],[STOPA NACIONALNOG SUFINANCIRANJA %]]</f>
        <v>289151.73599999998</v>
      </c>
      <c r="R328" s="51">
        <f>Ugovori_OPULJP[[#This Row],[Bespovratna sredstva - Nacionalni dio - HRK]]/7.5345</f>
        <v>38377.030459884525</v>
      </c>
      <c r="S328" s="50">
        <v>1927678.24</v>
      </c>
      <c r="T328" s="51">
        <f>Ugovori_OPULJP[[#This Row],[Bespovratna sredstva - Ukupno (EU+Nac) HRK
= Ukupna ugovorena vrijednost bespovratnih sredstava]]/7.5345</f>
        <v>255846.86973256353</v>
      </c>
      <c r="U328" s="50">
        <v>0</v>
      </c>
      <c r="V328" s="51">
        <f>Ugovori_OPULJP[[#This Row],[Javni doprinos korisnika - HRK]]/7.5345</f>
        <v>0</v>
      </c>
      <c r="W328" s="50">
        <v>0</v>
      </c>
      <c r="X328" s="51">
        <f>Ugovori_OPULJP[[#This Row],[Privatni doprinos korisnika - HRK]]/7.5345</f>
        <v>0</v>
      </c>
      <c r="Y328" s="52">
        <v>1927678.24</v>
      </c>
      <c r="Z328" s="53">
        <f>Ugovori_OPULJP[[#This Row],[UKUPNI PRIHVATLJIVI IZDACI
TOTAL ELIGIBLE EXPENDITURE
= Bespovratna sredstva ukupno + doprinos korisnika
= Ukupni prihvatljivi troškovi
= Ukupna ugovorena vrijednost projekta HRK]]/7.5345</f>
        <v>255846.86973256353</v>
      </c>
      <c r="AA328" s="44" t="s">
        <v>38</v>
      </c>
      <c r="AB328" s="44" t="s">
        <v>35</v>
      </c>
      <c r="AC328" s="43" t="s">
        <v>1389</v>
      </c>
      <c r="AD328" s="43" t="s">
        <v>747</v>
      </c>
    </row>
    <row r="329" spans="1:30" ht="51" customHeight="1" x14ac:dyDescent="0.2">
      <c r="A329" s="41" t="s">
        <v>1390</v>
      </c>
      <c r="B329" s="42" t="s">
        <v>743</v>
      </c>
      <c r="C329" s="43" t="s">
        <v>744</v>
      </c>
      <c r="D329" s="43" t="s">
        <v>1114</v>
      </c>
      <c r="E329" s="44" t="s">
        <v>76</v>
      </c>
      <c r="F329" s="45" t="s">
        <v>1391</v>
      </c>
      <c r="G329" s="45" t="s">
        <v>1392</v>
      </c>
      <c r="H329" s="47">
        <v>43108</v>
      </c>
      <c r="I329" s="47">
        <v>44020</v>
      </c>
      <c r="J329" s="48" t="str">
        <f>IF(Ugovori_OPULJP[[#This Row],[DATUM ZAVRŠETKA OPERACIJE]]&gt;DATE(2024,3,31),"u provedbi","završen")</f>
        <v>završen</v>
      </c>
      <c r="K329" s="46" t="s">
        <v>94</v>
      </c>
      <c r="L329" s="46" t="s">
        <v>94</v>
      </c>
      <c r="M329" s="49">
        <v>0.85</v>
      </c>
      <c r="N329" s="49">
        <v>0.15</v>
      </c>
      <c r="O329" s="50">
        <f>Ugovori_OPULJP[[#This Row],[Bespovratna sredstva - Ukupno (EU+Nac) HRK
= Ukupna ugovorena vrijednost bespovratnih sredstava]]*Ugovori_OPULJP[[#This Row],[EU STOPA SUFINANCIRANJA %
EU CO-FINANCING RATE %]]</f>
        <v>2255447.9700000002</v>
      </c>
      <c r="P329" s="51">
        <f>Ugovori_OPULJP[[#This Row],[Bespovratna sredstva - EU dio - HRK]]/7.5345</f>
        <v>299349.38881146727</v>
      </c>
      <c r="Q329" s="50">
        <f>Ugovori_OPULJP[[#This Row],[Bespovratna sredstva - Ukupno (EU+Nac) HRK
= Ukupna ugovorena vrijednost bespovratnih sredstava]]*Ugovori_OPULJP[[#This Row],[STOPA NACIONALNOG SUFINANCIRANJA %]]</f>
        <v>398020.23000000004</v>
      </c>
      <c r="R329" s="51">
        <f>Ugovori_OPULJP[[#This Row],[Bespovratna sredstva - Nacionalni dio - HRK]]/7.5345</f>
        <v>52826.362731435402</v>
      </c>
      <c r="S329" s="50">
        <v>2653468.2000000002</v>
      </c>
      <c r="T329" s="51">
        <f>Ugovori_OPULJP[[#This Row],[Bespovratna sredstva - Ukupno (EU+Nac) HRK
= Ukupna ugovorena vrijednost bespovratnih sredstava]]/7.5345</f>
        <v>352175.75154290267</v>
      </c>
      <c r="U329" s="50">
        <v>0</v>
      </c>
      <c r="V329" s="51">
        <f>Ugovori_OPULJP[[#This Row],[Javni doprinos korisnika - HRK]]/7.5345</f>
        <v>0</v>
      </c>
      <c r="W329" s="50">
        <v>0</v>
      </c>
      <c r="X329" s="51">
        <f>Ugovori_OPULJP[[#This Row],[Privatni doprinos korisnika - HRK]]/7.5345</f>
        <v>0</v>
      </c>
      <c r="Y329" s="52">
        <v>2653468.2000000002</v>
      </c>
      <c r="Z329" s="53">
        <f>Ugovori_OPULJP[[#This Row],[UKUPNI PRIHVATLJIVI IZDACI
TOTAL ELIGIBLE EXPENDITURE
= Bespovratna sredstva ukupno + doprinos korisnika
= Ukupni prihvatljivi troškovi
= Ukupna ugovorena vrijednost projekta HRK]]/7.5345</f>
        <v>352175.75154290267</v>
      </c>
      <c r="AA329" s="44" t="s">
        <v>38</v>
      </c>
      <c r="AB329" s="44" t="s">
        <v>35</v>
      </c>
      <c r="AC329" s="43" t="s">
        <v>1393</v>
      </c>
      <c r="AD329" s="43" t="s">
        <v>747</v>
      </c>
    </row>
    <row r="330" spans="1:30" ht="51" customHeight="1" x14ac:dyDescent="0.2">
      <c r="A330" s="41" t="s">
        <v>1394</v>
      </c>
      <c r="B330" s="42" t="s">
        <v>743</v>
      </c>
      <c r="C330" s="43" t="s">
        <v>744</v>
      </c>
      <c r="D330" s="43" t="s">
        <v>1114</v>
      </c>
      <c r="E330" s="44" t="s">
        <v>76</v>
      </c>
      <c r="F330" s="45" t="s">
        <v>1395</v>
      </c>
      <c r="G330" s="45" t="s">
        <v>1396</v>
      </c>
      <c r="H330" s="47">
        <v>43108</v>
      </c>
      <c r="I330" s="47">
        <v>44020</v>
      </c>
      <c r="J330" s="48" t="str">
        <f>IF(Ugovori_OPULJP[[#This Row],[DATUM ZAVRŠETKA OPERACIJE]]&gt;DATE(2024,3,31),"u provedbi","završen")</f>
        <v>završen</v>
      </c>
      <c r="K330" s="46" t="s">
        <v>99</v>
      </c>
      <c r="L330" s="46" t="s">
        <v>99</v>
      </c>
      <c r="M330" s="49">
        <v>0.85</v>
      </c>
      <c r="N330" s="49">
        <v>0.15</v>
      </c>
      <c r="O330" s="50">
        <f>Ugovori_OPULJP[[#This Row],[Bespovratna sredstva - Ukupno (EU+Nac) HRK
= Ukupna ugovorena vrijednost bespovratnih sredstava]]*Ugovori_OPULJP[[#This Row],[EU STOPA SUFINANCIRANJA %
EU CO-FINANCING RATE %]]</f>
        <v>2009664.9364999998</v>
      </c>
      <c r="P330" s="51">
        <f>Ugovori_OPULJP[[#This Row],[Bespovratna sredstva - EU dio - HRK]]/7.5345</f>
        <v>266728.3743446811</v>
      </c>
      <c r="Q330" s="50">
        <f>Ugovori_OPULJP[[#This Row],[Bespovratna sredstva - Ukupno (EU+Nac) HRK
= Ukupna ugovorena vrijednost bespovratnih sredstava]]*Ugovori_OPULJP[[#This Row],[STOPA NACIONALNOG SUFINANCIRANJA %]]</f>
        <v>354646.75349999999</v>
      </c>
      <c r="R330" s="51">
        <f>Ugovori_OPULJP[[#This Row],[Bespovratna sredstva - Nacionalni dio - HRK]]/7.5345</f>
        <v>47069.713119649605</v>
      </c>
      <c r="S330" s="50">
        <v>2364311.69</v>
      </c>
      <c r="T330" s="51">
        <f>Ugovori_OPULJP[[#This Row],[Bespovratna sredstva - Ukupno (EU+Nac) HRK
= Ukupna ugovorena vrijednost bespovratnih sredstava]]/7.5345</f>
        <v>313798.08746433072</v>
      </c>
      <c r="U330" s="50">
        <v>0</v>
      </c>
      <c r="V330" s="51">
        <f>Ugovori_OPULJP[[#This Row],[Javni doprinos korisnika - HRK]]/7.5345</f>
        <v>0</v>
      </c>
      <c r="W330" s="50">
        <v>0</v>
      </c>
      <c r="X330" s="51">
        <f>Ugovori_OPULJP[[#This Row],[Privatni doprinos korisnika - HRK]]/7.5345</f>
        <v>0</v>
      </c>
      <c r="Y330" s="52">
        <v>2364311.69</v>
      </c>
      <c r="Z330" s="53">
        <f>Ugovori_OPULJP[[#This Row],[UKUPNI PRIHVATLJIVI IZDACI
TOTAL ELIGIBLE EXPENDITURE
= Bespovratna sredstva ukupno + doprinos korisnika
= Ukupni prihvatljivi troškovi
= Ukupna ugovorena vrijednost projekta HRK]]/7.5345</f>
        <v>313798.08746433072</v>
      </c>
      <c r="AA330" s="44" t="s">
        <v>38</v>
      </c>
      <c r="AB330" s="44" t="s">
        <v>35</v>
      </c>
      <c r="AC330" s="43" t="s">
        <v>1397</v>
      </c>
      <c r="AD330" s="43" t="s">
        <v>747</v>
      </c>
    </row>
    <row r="331" spans="1:30" ht="51" customHeight="1" x14ac:dyDescent="0.2">
      <c r="A331" s="41" t="s">
        <v>1398</v>
      </c>
      <c r="B331" s="42" t="s">
        <v>743</v>
      </c>
      <c r="C331" s="43" t="s">
        <v>744</v>
      </c>
      <c r="D331" s="43" t="s">
        <v>1114</v>
      </c>
      <c r="E331" s="44" t="s">
        <v>76</v>
      </c>
      <c r="F331" s="45" t="s">
        <v>1399</v>
      </c>
      <c r="G331" s="45" t="s">
        <v>653</v>
      </c>
      <c r="H331" s="47">
        <v>43119</v>
      </c>
      <c r="I331" s="47">
        <v>44031</v>
      </c>
      <c r="J331" s="48" t="str">
        <f>IF(Ugovori_OPULJP[[#This Row],[DATUM ZAVRŠETKA OPERACIJE]]&gt;DATE(2024,3,31),"u provedbi","završen")</f>
        <v>završen</v>
      </c>
      <c r="K331" s="46" t="s">
        <v>84</v>
      </c>
      <c r="L331" s="46" t="s">
        <v>84</v>
      </c>
      <c r="M331" s="49">
        <v>0.85</v>
      </c>
      <c r="N331" s="49">
        <v>0.15</v>
      </c>
      <c r="O331" s="50">
        <f>Ugovori_OPULJP[[#This Row],[Bespovratna sredstva - Ukupno (EU+Nac) HRK
= Ukupna ugovorena vrijednost bespovratnih sredstava]]*Ugovori_OPULJP[[#This Row],[EU STOPA SUFINANCIRANJA %
EU CO-FINANCING RATE %]]</f>
        <v>1263699.76</v>
      </c>
      <c r="P331" s="51">
        <f>Ugovori_OPULJP[[#This Row],[Bespovratna sredstva - EU dio - HRK]]/7.5345</f>
        <v>167721.78114008892</v>
      </c>
      <c r="Q331" s="50">
        <f>Ugovori_OPULJP[[#This Row],[Bespovratna sredstva - Ukupno (EU+Nac) HRK
= Ukupna ugovorena vrijednost bespovratnih sredstava]]*Ugovori_OPULJP[[#This Row],[STOPA NACIONALNOG SUFINANCIRANJA %]]</f>
        <v>223005.84</v>
      </c>
      <c r="R331" s="51">
        <f>Ugovori_OPULJP[[#This Row],[Bespovratna sredstva - Nacionalni dio - HRK]]/7.5345</f>
        <v>29597.961377662748</v>
      </c>
      <c r="S331" s="50">
        <v>1486705.6</v>
      </c>
      <c r="T331" s="51">
        <f>Ugovori_OPULJP[[#This Row],[Bespovratna sredstva - Ukupno (EU+Nac) HRK
= Ukupna ugovorena vrijednost bespovratnih sredstava]]/7.5345</f>
        <v>197319.74251775167</v>
      </c>
      <c r="U331" s="50">
        <v>0</v>
      </c>
      <c r="V331" s="51">
        <f>Ugovori_OPULJP[[#This Row],[Javni doprinos korisnika - HRK]]/7.5345</f>
        <v>0</v>
      </c>
      <c r="W331" s="50">
        <v>0</v>
      </c>
      <c r="X331" s="51">
        <f>Ugovori_OPULJP[[#This Row],[Privatni doprinos korisnika - HRK]]/7.5345</f>
        <v>0</v>
      </c>
      <c r="Y331" s="52">
        <v>1486705.6</v>
      </c>
      <c r="Z331" s="53">
        <f>Ugovori_OPULJP[[#This Row],[UKUPNI PRIHVATLJIVI IZDACI
TOTAL ELIGIBLE EXPENDITURE
= Bespovratna sredstva ukupno + doprinos korisnika
= Ukupni prihvatljivi troškovi
= Ukupna ugovorena vrijednost projekta HRK]]/7.5345</f>
        <v>197319.74251775167</v>
      </c>
      <c r="AA331" s="44" t="s">
        <v>38</v>
      </c>
      <c r="AB331" s="44" t="s">
        <v>35</v>
      </c>
      <c r="AC331" s="43" t="s">
        <v>1400</v>
      </c>
      <c r="AD331" s="43" t="s">
        <v>747</v>
      </c>
    </row>
    <row r="332" spans="1:30" ht="51" customHeight="1" x14ac:dyDescent="0.2">
      <c r="A332" s="41" t="s">
        <v>1401</v>
      </c>
      <c r="B332" s="42" t="s">
        <v>743</v>
      </c>
      <c r="C332" s="43" t="s">
        <v>744</v>
      </c>
      <c r="D332" s="43" t="s">
        <v>1114</v>
      </c>
      <c r="E332" s="44" t="s">
        <v>76</v>
      </c>
      <c r="F332" s="45" t="s">
        <v>1402</v>
      </c>
      <c r="G332" s="45" t="s">
        <v>1403</v>
      </c>
      <c r="H332" s="47">
        <v>43108</v>
      </c>
      <c r="I332" s="47">
        <v>43898</v>
      </c>
      <c r="J332" s="48" t="str">
        <f>IF(Ugovori_OPULJP[[#This Row],[DATUM ZAVRŠETKA OPERACIJE]]&gt;DATE(2024,3,31),"u provedbi","završen")</f>
        <v>završen</v>
      </c>
      <c r="K332" s="46" t="s">
        <v>84</v>
      </c>
      <c r="L332" s="46" t="s">
        <v>84</v>
      </c>
      <c r="M332" s="49">
        <v>0.85</v>
      </c>
      <c r="N332" s="49">
        <v>0.15</v>
      </c>
      <c r="O332" s="50">
        <f>Ugovori_OPULJP[[#This Row],[Bespovratna sredstva - Ukupno (EU+Nac) HRK
= Ukupna ugovorena vrijednost bespovratnih sredstava]]*Ugovori_OPULJP[[#This Row],[EU STOPA SUFINANCIRANJA %
EU CO-FINANCING RATE %]]</f>
        <v>1438043.43</v>
      </c>
      <c r="P332" s="51">
        <f>Ugovori_OPULJP[[#This Row],[Bespovratna sredstva - EU dio - HRK]]/7.5345</f>
        <v>190861.16265180169</v>
      </c>
      <c r="Q332" s="50">
        <f>Ugovori_OPULJP[[#This Row],[Bespovratna sredstva - Ukupno (EU+Nac) HRK
= Ukupna ugovorena vrijednost bespovratnih sredstava]]*Ugovori_OPULJP[[#This Row],[STOPA NACIONALNOG SUFINANCIRANJA %]]</f>
        <v>253772.37</v>
      </c>
      <c r="R332" s="51">
        <f>Ugovori_OPULJP[[#This Row],[Bespovratna sredstva - Nacionalni dio - HRK]]/7.5345</f>
        <v>33681.381644435591</v>
      </c>
      <c r="S332" s="50">
        <v>1691815.8</v>
      </c>
      <c r="T332" s="51">
        <f>Ugovori_OPULJP[[#This Row],[Bespovratna sredstva - Ukupno (EU+Nac) HRK
= Ukupna ugovorena vrijednost bespovratnih sredstava]]/7.5345</f>
        <v>224542.54429623729</v>
      </c>
      <c r="U332" s="50">
        <v>0</v>
      </c>
      <c r="V332" s="51">
        <f>Ugovori_OPULJP[[#This Row],[Javni doprinos korisnika - HRK]]/7.5345</f>
        <v>0</v>
      </c>
      <c r="W332" s="50">
        <v>0</v>
      </c>
      <c r="X332" s="51">
        <f>Ugovori_OPULJP[[#This Row],[Privatni doprinos korisnika - HRK]]/7.5345</f>
        <v>0</v>
      </c>
      <c r="Y332" s="52">
        <v>1691815.8</v>
      </c>
      <c r="Z332" s="53">
        <f>Ugovori_OPULJP[[#This Row],[UKUPNI PRIHVATLJIVI IZDACI
TOTAL ELIGIBLE EXPENDITURE
= Bespovratna sredstva ukupno + doprinos korisnika
= Ukupni prihvatljivi troškovi
= Ukupna ugovorena vrijednost projekta HRK]]/7.5345</f>
        <v>224542.54429623729</v>
      </c>
      <c r="AA332" s="44" t="s">
        <v>38</v>
      </c>
      <c r="AB332" s="44" t="s">
        <v>35</v>
      </c>
      <c r="AC332" s="43" t="s">
        <v>1404</v>
      </c>
      <c r="AD332" s="43" t="s">
        <v>747</v>
      </c>
    </row>
    <row r="333" spans="1:30" ht="51" customHeight="1" x14ac:dyDescent="0.2">
      <c r="A333" s="41" t="s">
        <v>1405</v>
      </c>
      <c r="B333" s="42" t="s">
        <v>743</v>
      </c>
      <c r="C333" s="43" t="s">
        <v>744</v>
      </c>
      <c r="D333" s="43" t="s">
        <v>1114</v>
      </c>
      <c r="E333" s="44" t="s">
        <v>76</v>
      </c>
      <c r="F333" s="45" t="s">
        <v>1406</v>
      </c>
      <c r="G333" s="45" t="s">
        <v>1407</v>
      </c>
      <c r="H333" s="47">
        <v>43125</v>
      </c>
      <c r="I333" s="47">
        <v>44037</v>
      </c>
      <c r="J333" s="48" t="str">
        <f>IF(Ugovori_OPULJP[[#This Row],[DATUM ZAVRŠETKA OPERACIJE]]&gt;DATE(2024,3,31),"u provedbi","završen")</f>
        <v>završen</v>
      </c>
      <c r="K333" s="46" t="s">
        <v>94</v>
      </c>
      <c r="L333" s="46" t="s">
        <v>94</v>
      </c>
      <c r="M333" s="49">
        <v>0.85</v>
      </c>
      <c r="N333" s="49">
        <v>0.15</v>
      </c>
      <c r="O333" s="50">
        <f>Ugovori_OPULJP[[#This Row],[Bespovratna sredstva - Ukupno (EU+Nac) HRK
= Ukupna ugovorena vrijednost bespovratnih sredstava]]*Ugovori_OPULJP[[#This Row],[EU STOPA SUFINANCIRANJA %
EU CO-FINANCING RATE %]]</f>
        <v>2971634</v>
      </c>
      <c r="P333" s="51">
        <f>Ugovori_OPULJP[[#This Row],[Bespovratna sredstva - EU dio - HRK]]/7.5345</f>
        <v>394403.61006038886</v>
      </c>
      <c r="Q333" s="50">
        <f>Ugovori_OPULJP[[#This Row],[Bespovratna sredstva - Ukupno (EU+Nac) HRK
= Ukupna ugovorena vrijednost bespovratnih sredstava]]*Ugovori_OPULJP[[#This Row],[STOPA NACIONALNOG SUFINANCIRANJA %]]</f>
        <v>524406</v>
      </c>
      <c r="R333" s="51">
        <f>Ugovori_OPULJP[[#This Row],[Bespovratna sredstva - Nacionalni dio - HRK]]/7.5345</f>
        <v>69600.637069480392</v>
      </c>
      <c r="S333" s="50">
        <v>3496040</v>
      </c>
      <c r="T333" s="51">
        <f>Ugovori_OPULJP[[#This Row],[Bespovratna sredstva - Ukupno (EU+Nac) HRK
= Ukupna ugovorena vrijednost bespovratnih sredstava]]/7.5345</f>
        <v>464004.24712986924</v>
      </c>
      <c r="U333" s="50">
        <v>0</v>
      </c>
      <c r="V333" s="51">
        <f>Ugovori_OPULJP[[#This Row],[Javni doprinos korisnika - HRK]]/7.5345</f>
        <v>0</v>
      </c>
      <c r="W333" s="50">
        <v>0</v>
      </c>
      <c r="X333" s="51">
        <f>Ugovori_OPULJP[[#This Row],[Privatni doprinos korisnika - HRK]]/7.5345</f>
        <v>0</v>
      </c>
      <c r="Y333" s="52">
        <v>3496040</v>
      </c>
      <c r="Z333" s="53">
        <f>Ugovori_OPULJP[[#This Row],[UKUPNI PRIHVATLJIVI IZDACI
TOTAL ELIGIBLE EXPENDITURE
= Bespovratna sredstva ukupno + doprinos korisnika
= Ukupni prihvatljivi troškovi
= Ukupna ugovorena vrijednost projekta HRK]]/7.5345</f>
        <v>464004.24712986924</v>
      </c>
      <c r="AA333" s="44" t="s">
        <v>38</v>
      </c>
      <c r="AB333" s="44" t="s">
        <v>35</v>
      </c>
      <c r="AC333" s="43" t="s">
        <v>1408</v>
      </c>
      <c r="AD333" s="43" t="s">
        <v>747</v>
      </c>
    </row>
    <row r="334" spans="1:30" ht="51" customHeight="1" x14ac:dyDescent="0.2">
      <c r="A334" s="41" t="s">
        <v>1409</v>
      </c>
      <c r="B334" s="42" t="s">
        <v>743</v>
      </c>
      <c r="C334" s="43" t="s">
        <v>744</v>
      </c>
      <c r="D334" s="43" t="s">
        <v>1114</v>
      </c>
      <c r="E334" s="44" t="s">
        <v>76</v>
      </c>
      <c r="F334" s="45" t="s">
        <v>1410</v>
      </c>
      <c r="G334" s="45" t="s">
        <v>1411</v>
      </c>
      <c r="H334" s="47">
        <v>43175</v>
      </c>
      <c r="I334" s="47">
        <v>44090</v>
      </c>
      <c r="J334" s="48" t="str">
        <f>IF(Ugovori_OPULJP[[#This Row],[DATUM ZAVRŠETKA OPERACIJE]]&gt;DATE(2024,3,31),"u provedbi","završen")</f>
        <v>završen</v>
      </c>
      <c r="K334" s="46" t="s">
        <v>186</v>
      </c>
      <c r="L334" s="46" t="s">
        <v>186</v>
      </c>
      <c r="M334" s="49">
        <v>0.85</v>
      </c>
      <c r="N334" s="49">
        <v>0.15</v>
      </c>
      <c r="O334" s="50">
        <f>Ugovori_OPULJP[[#This Row],[Bespovratna sredstva - Ukupno (EU+Nac) HRK
= Ukupna ugovorena vrijednost bespovratnih sredstava]]*Ugovori_OPULJP[[#This Row],[EU STOPA SUFINANCIRANJA %
EU CO-FINANCING RATE %]]</f>
        <v>1229198.328</v>
      </c>
      <c r="P334" s="51">
        <f>Ugovori_OPULJP[[#This Row],[Bespovratna sredstva - EU dio - HRK]]/7.5345</f>
        <v>163142.65419072268</v>
      </c>
      <c r="Q334" s="50">
        <f>Ugovori_OPULJP[[#This Row],[Bespovratna sredstva - Ukupno (EU+Nac) HRK
= Ukupna ugovorena vrijednost bespovratnih sredstava]]*Ugovori_OPULJP[[#This Row],[STOPA NACIONALNOG SUFINANCIRANJA %]]</f>
        <v>216917.35199999998</v>
      </c>
      <c r="R334" s="51">
        <f>Ugovori_OPULJP[[#This Row],[Bespovratna sredstva - Nacionalni dio - HRK]]/7.5345</f>
        <v>28789.880151303998</v>
      </c>
      <c r="S334" s="50">
        <v>1446115.68</v>
      </c>
      <c r="T334" s="51">
        <f>Ugovori_OPULJP[[#This Row],[Bespovratna sredstva - Ukupno (EU+Nac) HRK
= Ukupna ugovorena vrijednost bespovratnih sredstava]]/7.5345</f>
        <v>191932.53434202666</v>
      </c>
      <c r="U334" s="50">
        <v>0</v>
      </c>
      <c r="V334" s="51">
        <f>Ugovori_OPULJP[[#This Row],[Javni doprinos korisnika - HRK]]/7.5345</f>
        <v>0</v>
      </c>
      <c r="W334" s="50">
        <v>0</v>
      </c>
      <c r="X334" s="51">
        <f>Ugovori_OPULJP[[#This Row],[Privatni doprinos korisnika - HRK]]/7.5345</f>
        <v>0</v>
      </c>
      <c r="Y334" s="52">
        <v>1446115.68</v>
      </c>
      <c r="Z334" s="53">
        <f>Ugovori_OPULJP[[#This Row],[UKUPNI PRIHVATLJIVI IZDACI
TOTAL ELIGIBLE EXPENDITURE
= Bespovratna sredstva ukupno + doprinos korisnika
= Ukupni prihvatljivi troškovi
= Ukupna ugovorena vrijednost projekta HRK]]/7.5345</f>
        <v>191932.53434202666</v>
      </c>
      <c r="AA334" s="44" t="s">
        <v>38</v>
      </c>
      <c r="AB334" s="44" t="s">
        <v>35</v>
      </c>
      <c r="AC334" s="43" t="s">
        <v>1412</v>
      </c>
      <c r="AD334" s="43" t="s">
        <v>747</v>
      </c>
    </row>
    <row r="335" spans="1:30" ht="51" customHeight="1" x14ac:dyDescent="0.2">
      <c r="A335" s="41" t="s">
        <v>1413</v>
      </c>
      <c r="B335" s="42" t="s">
        <v>743</v>
      </c>
      <c r="C335" s="43" t="s">
        <v>744</v>
      </c>
      <c r="D335" s="43" t="s">
        <v>1114</v>
      </c>
      <c r="E335" s="44" t="s">
        <v>76</v>
      </c>
      <c r="F335" s="45" t="s">
        <v>1414</v>
      </c>
      <c r="G335" s="45" t="s">
        <v>1415</v>
      </c>
      <c r="H335" s="47">
        <v>43108</v>
      </c>
      <c r="I335" s="47">
        <v>44020</v>
      </c>
      <c r="J335" s="48" t="str">
        <f>IF(Ugovori_OPULJP[[#This Row],[DATUM ZAVRŠETKA OPERACIJE]]&gt;DATE(2024,3,31),"u provedbi","završen")</f>
        <v>završen</v>
      </c>
      <c r="K335" s="46" t="s">
        <v>211</v>
      </c>
      <c r="L335" s="46" t="s">
        <v>211</v>
      </c>
      <c r="M335" s="49">
        <v>0.85</v>
      </c>
      <c r="N335" s="49">
        <v>0.15</v>
      </c>
      <c r="O335" s="50">
        <f>Ugovori_OPULJP[[#This Row],[Bespovratna sredstva - Ukupno (EU+Nac) HRK
= Ukupna ugovorena vrijednost bespovratnih sredstava]]*Ugovori_OPULJP[[#This Row],[EU STOPA SUFINANCIRANJA %
EU CO-FINANCING RATE %]]</f>
        <v>3630119.3099999996</v>
      </c>
      <c r="P335" s="51">
        <f>Ugovori_OPULJP[[#This Row],[Bespovratna sredstva - EU dio - HRK]]/7.5345</f>
        <v>481799.62970336445</v>
      </c>
      <c r="Q335" s="50">
        <f>Ugovori_OPULJP[[#This Row],[Bespovratna sredstva - Ukupno (EU+Nac) HRK
= Ukupna ugovorena vrijednost bespovratnih sredstava]]*Ugovori_OPULJP[[#This Row],[STOPA NACIONALNOG SUFINANCIRANJA %]]</f>
        <v>640609.28999999992</v>
      </c>
      <c r="R335" s="51">
        <f>Ugovori_OPULJP[[#This Row],[Bespovratna sredstva - Nacionalni dio - HRK]]/7.5345</f>
        <v>85023.464065299602</v>
      </c>
      <c r="S335" s="50">
        <v>4270728.5999999996</v>
      </c>
      <c r="T335" s="51">
        <f>Ugovori_OPULJP[[#This Row],[Bespovratna sredstva - Ukupno (EU+Nac) HRK
= Ukupna ugovorena vrijednost bespovratnih sredstava]]/7.5345</f>
        <v>566823.09376866405</v>
      </c>
      <c r="U335" s="50">
        <v>0</v>
      </c>
      <c r="V335" s="51">
        <f>Ugovori_OPULJP[[#This Row],[Javni doprinos korisnika - HRK]]/7.5345</f>
        <v>0</v>
      </c>
      <c r="W335" s="50">
        <v>0</v>
      </c>
      <c r="X335" s="51">
        <f>Ugovori_OPULJP[[#This Row],[Privatni doprinos korisnika - HRK]]/7.5345</f>
        <v>0</v>
      </c>
      <c r="Y335" s="52">
        <v>4270728.5999999996</v>
      </c>
      <c r="Z335" s="53">
        <f>Ugovori_OPULJP[[#This Row],[UKUPNI PRIHVATLJIVI IZDACI
TOTAL ELIGIBLE EXPENDITURE
= Bespovratna sredstva ukupno + doprinos korisnika
= Ukupni prihvatljivi troškovi
= Ukupna ugovorena vrijednost projekta HRK]]/7.5345</f>
        <v>566823.09376866405</v>
      </c>
      <c r="AA335" s="44" t="s">
        <v>38</v>
      </c>
      <c r="AB335" s="44" t="s">
        <v>35</v>
      </c>
      <c r="AC335" s="43" t="s">
        <v>1416</v>
      </c>
      <c r="AD335" s="43" t="s">
        <v>747</v>
      </c>
    </row>
    <row r="336" spans="1:30" ht="51" customHeight="1" x14ac:dyDescent="0.2">
      <c r="A336" s="41" t="s">
        <v>1417</v>
      </c>
      <c r="B336" s="42" t="s">
        <v>743</v>
      </c>
      <c r="C336" s="43" t="s">
        <v>744</v>
      </c>
      <c r="D336" s="43" t="s">
        <v>1114</v>
      </c>
      <c r="E336" s="44" t="s">
        <v>76</v>
      </c>
      <c r="F336" s="45" t="s">
        <v>1418</v>
      </c>
      <c r="G336" s="45" t="s">
        <v>1419</v>
      </c>
      <c r="H336" s="47">
        <v>43119</v>
      </c>
      <c r="I336" s="47">
        <v>44001</v>
      </c>
      <c r="J336" s="48" t="str">
        <f>IF(Ugovori_OPULJP[[#This Row],[DATUM ZAVRŠETKA OPERACIJE]]&gt;DATE(2024,3,31),"u provedbi","završen")</f>
        <v>završen</v>
      </c>
      <c r="K336" s="46" t="s">
        <v>594</v>
      </c>
      <c r="L336" s="46" t="s">
        <v>594</v>
      </c>
      <c r="M336" s="49">
        <v>0.85</v>
      </c>
      <c r="N336" s="49">
        <v>0.15</v>
      </c>
      <c r="O336" s="50">
        <f>Ugovori_OPULJP[[#This Row],[Bespovratna sredstva - Ukupno (EU+Nac) HRK
= Ukupna ugovorena vrijednost bespovratnih sredstava]]*Ugovori_OPULJP[[#This Row],[EU STOPA SUFINANCIRANJA %
EU CO-FINANCING RATE %]]</f>
        <v>1250506.6295</v>
      </c>
      <c r="P336" s="51">
        <f>Ugovori_OPULJP[[#This Row],[Bespovratna sredstva - EU dio - HRK]]/7.5345</f>
        <v>165970.75180834826</v>
      </c>
      <c r="Q336" s="50">
        <f>Ugovori_OPULJP[[#This Row],[Bespovratna sredstva - Ukupno (EU+Nac) HRK
= Ukupna ugovorena vrijednost bespovratnih sredstava]]*Ugovori_OPULJP[[#This Row],[STOPA NACIONALNOG SUFINANCIRANJA %]]</f>
        <v>220677.64050000001</v>
      </c>
      <c r="R336" s="51">
        <f>Ugovori_OPULJP[[#This Row],[Bespovratna sredstva - Nacionalni dio - HRK]]/7.5345</f>
        <v>29288.956201473222</v>
      </c>
      <c r="S336" s="50">
        <v>1471184.27</v>
      </c>
      <c r="T336" s="51">
        <f>Ugovori_OPULJP[[#This Row],[Bespovratna sredstva - Ukupno (EU+Nac) HRK
= Ukupna ugovorena vrijednost bespovratnih sredstava]]/7.5345</f>
        <v>195259.70800982148</v>
      </c>
      <c r="U336" s="50">
        <v>0</v>
      </c>
      <c r="V336" s="51">
        <f>Ugovori_OPULJP[[#This Row],[Javni doprinos korisnika - HRK]]/7.5345</f>
        <v>0</v>
      </c>
      <c r="W336" s="50">
        <v>0</v>
      </c>
      <c r="X336" s="51">
        <f>Ugovori_OPULJP[[#This Row],[Privatni doprinos korisnika - HRK]]/7.5345</f>
        <v>0</v>
      </c>
      <c r="Y336" s="52">
        <v>1471184.27</v>
      </c>
      <c r="Z336" s="53">
        <f>Ugovori_OPULJP[[#This Row],[UKUPNI PRIHVATLJIVI IZDACI
TOTAL ELIGIBLE EXPENDITURE
= Bespovratna sredstva ukupno + doprinos korisnika
= Ukupni prihvatljivi troškovi
= Ukupna ugovorena vrijednost projekta HRK]]/7.5345</f>
        <v>195259.70800982148</v>
      </c>
      <c r="AA336" s="44" t="s">
        <v>38</v>
      </c>
      <c r="AB336" s="44" t="s">
        <v>35</v>
      </c>
      <c r="AC336" s="43" t="s">
        <v>1420</v>
      </c>
      <c r="AD336" s="43" t="s">
        <v>747</v>
      </c>
    </row>
    <row r="337" spans="1:30" ht="51" customHeight="1" x14ac:dyDescent="0.2">
      <c r="A337" s="41" t="s">
        <v>1421</v>
      </c>
      <c r="B337" s="42" t="s">
        <v>743</v>
      </c>
      <c r="C337" s="43" t="s">
        <v>744</v>
      </c>
      <c r="D337" s="43" t="s">
        <v>1114</v>
      </c>
      <c r="E337" s="44" t="s">
        <v>76</v>
      </c>
      <c r="F337" s="45" t="s">
        <v>1422</v>
      </c>
      <c r="G337" s="45" t="s">
        <v>1423</v>
      </c>
      <c r="H337" s="47">
        <v>43175</v>
      </c>
      <c r="I337" s="47">
        <v>44090</v>
      </c>
      <c r="J337" s="48" t="str">
        <f>IF(Ugovori_OPULJP[[#This Row],[DATUM ZAVRŠETKA OPERACIJE]]&gt;DATE(2024,3,31),"u provedbi","završen")</f>
        <v>završen</v>
      </c>
      <c r="K337" s="46" t="s">
        <v>211</v>
      </c>
      <c r="L337" s="46" t="s">
        <v>211</v>
      </c>
      <c r="M337" s="49">
        <v>0.85</v>
      </c>
      <c r="N337" s="49">
        <v>0.15</v>
      </c>
      <c r="O337" s="50">
        <f>Ugovori_OPULJP[[#This Row],[Bespovratna sredstva - Ukupno (EU+Nac) HRK
= Ukupna ugovorena vrijednost bespovratnih sredstava]]*Ugovori_OPULJP[[#This Row],[EU STOPA SUFINANCIRANJA %
EU CO-FINANCING RATE %]]</f>
        <v>4659167.1689999998</v>
      </c>
      <c r="P337" s="51">
        <f>Ugovori_OPULJP[[#This Row],[Bespovratna sredstva - EU dio - HRK]]/7.5345</f>
        <v>618377.75154290255</v>
      </c>
      <c r="Q337" s="50">
        <f>Ugovori_OPULJP[[#This Row],[Bespovratna sredstva - Ukupno (EU+Nac) HRK
= Ukupna ugovorena vrijednost bespovratnih sredstava]]*Ugovori_OPULJP[[#This Row],[STOPA NACIONALNOG SUFINANCIRANJA %]]</f>
        <v>822205.9709999999</v>
      </c>
      <c r="R337" s="51">
        <f>Ugovori_OPULJP[[#This Row],[Bespovratna sredstva - Nacionalni dio - HRK]]/7.5345</f>
        <v>109125.48556639456</v>
      </c>
      <c r="S337" s="50">
        <v>5481373.1399999997</v>
      </c>
      <c r="T337" s="51">
        <f>Ugovori_OPULJP[[#This Row],[Bespovratna sredstva - Ukupno (EU+Nac) HRK
= Ukupna ugovorena vrijednost bespovratnih sredstava]]/7.5345</f>
        <v>727503.23710929719</v>
      </c>
      <c r="U337" s="50">
        <v>0</v>
      </c>
      <c r="V337" s="51">
        <f>Ugovori_OPULJP[[#This Row],[Javni doprinos korisnika - HRK]]/7.5345</f>
        <v>0</v>
      </c>
      <c r="W337" s="50">
        <v>0</v>
      </c>
      <c r="X337" s="51">
        <f>Ugovori_OPULJP[[#This Row],[Privatni doprinos korisnika - HRK]]/7.5345</f>
        <v>0</v>
      </c>
      <c r="Y337" s="52">
        <v>5481373.1399999997</v>
      </c>
      <c r="Z337" s="53">
        <f>Ugovori_OPULJP[[#This Row],[UKUPNI PRIHVATLJIVI IZDACI
TOTAL ELIGIBLE EXPENDITURE
= Bespovratna sredstva ukupno + doprinos korisnika
= Ukupni prihvatljivi troškovi
= Ukupna ugovorena vrijednost projekta HRK]]/7.5345</f>
        <v>727503.23710929719</v>
      </c>
      <c r="AA337" s="44" t="s">
        <v>38</v>
      </c>
      <c r="AB337" s="44" t="s">
        <v>35</v>
      </c>
      <c r="AC337" s="43" t="s">
        <v>1424</v>
      </c>
      <c r="AD337" s="43" t="s">
        <v>747</v>
      </c>
    </row>
    <row r="338" spans="1:30" ht="51" customHeight="1" x14ac:dyDescent="0.2">
      <c r="A338" s="41" t="s">
        <v>1425</v>
      </c>
      <c r="B338" s="42" t="s">
        <v>743</v>
      </c>
      <c r="C338" s="43" t="s">
        <v>744</v>
      </c>
      <c r="D338" s="43" t="s">
        <v>1114</v>
      </c>
      <c r="E338" s="44" t="s">
        <v>76</v>
      </c>
      <c r="F338" s="45" t="s">
        <v>1426</v>
      </c>
      <c r="G338" s="45" t="s">
        <v>1427</v>
      </c>
      <c r="H338" s="47">
        <v>43175</v>
      </c>
      <c r="I338" s="47">
        <v>44090</v>
      </c>
      <c r="J338" s="48" t="str">
        <f>IF(Ugovori_OPULJP[[#This Row],[DATUM ZAVRŠETKA OPERACIJE]]&gt;DATE(2024,3,31),"u provedbi","završen")</f>
        <v>završen</v>
      </c>
      <c r="K338" s="46" t="s">
        <v>99</v>
      </c>
      <c r="L338" s="46" t="s">
        <v>99</v>
      </c>
      <c r="M338" s="49">
        <v>0.85</v>
      </c>
      <c r="N338" s="49">
        <v>0.15</v>
      </c>
      <c r="O338" s="50">
        <f>Ugovori_OPULJP[[#This Row],[Bespovratna sredstva - Ukupno (EU+Nac) HRK
= Ukupna ugovorena vrijednost bespovratnih sredstava]]*Ugovori_OPULJP[[#This Row],[EU STOPA SUFINANCIRANJA %
EU CO-FINANCING RATE %]]</f>
        <v>1903077.5204999999</v>
      </c>
      <c r="P338" s="51">
        <f>Ugovori_OPULJP[[#This Row],[Bespovratna sredstva - EU dio - HRK]]/7.5345</f>
        <v>252581.79315150305</v>
      </c>
      <c r="Q338" s="50">
        <f>Ugovori_OPULJP[[#This Row],[Bespovratna sredstva - Ukupno (EU+Nac) HRK
= Ukupna ugovorena vrijednost bespovratnih sredstava]]*Ugovori_OPULJP[[#This Row],[STOPA NACIONALNOG SUFINANCIRANJA %]]</f>
        <v>335837.2095</v>
      </c>
      <c r="R338" s="51">
        <f>Ugovori_OPULJP[[#This Row],[Bespovratna sredstva - Nacionalni dio - HRK]]/7.5345</f>
        <v>44573.257614971131</v>
      </c>
      <c r="S338" s="50">
        <v>2238914.73</v>
      </c>
      <c r="T338" s="51">
        <f>Ugovori_OPULJP[[#This Row],[Bespovratna sredstva - Ukupno (EU+Nac) HRK
= Ukupna ugovorena vrijednost bespovratnih sredstava]]/7.5345</f>
        <v>297155.05076647422</v>
      </c>
      <c r="U338" s="50">
        <v>0</v>
      </c>
      <c r="V338" s="51">
        <f>Ugovori_OPULJP[[#This Row],[Javni doprinos korisnika - HRK]]/7.5345</f>
        <v>0</v>
      </c>
      <c r="W338" s="50">
        <v>0</v>
      </c>
      <c r="X338" s="51">
        <f>Ugovori_OPULJP[[#This Row],[Privatni doprinos korisnika - HRK]]/7.5345</f>
        <v>0</v>
      </c>
      <c r="Y338" s="52">
        <v>2238914.73</v>
      </c>
      <c r="Z338" s="53">
        <f>Ugovori_OPULJP[[#This Row],[UKUPNI PRIHVATLJIVI IZDACI
TOTAL ELIGIBLE EXPENDITURE
= Bespovratna sredstva ukupno + doprinos korisnika
= Ukupni prihvatljivi troškovi
= Ukupna ugovorena vrijednost projekta HRK]]/7.5345</f>
        <v>297155.05076647422</v>
      </c>
      <c r="AA338" s="44" t="s">
        <v>38</v>
      </c>
      <c r="AB338" s="44" t="s">
        <v>35</v>
      </c>
      <c r="AC338" s="43" t="s">
        <v>1428</v>
      </c>
      <c r="AD338" s="43" t="s">
        <v>747</v>
      </c>
    </row>
    <row r="339" spans="1:30" ht="51" customHeight="1" x14ac:dyDescent="0.2">
      <c r="A339" s="41" t="s">
        <v>1429</v>
      </c>
      <c r="B339" s="42" t="s">
        <v>743</v>
      </c>
      <c r="C339" s="43" t="s">
        <v>744</v>
      </c>
      <c r="D339" s="43" t="s">
        <v>1114</v>
      </c>
      <c r="E339" s="44" t="s">
        <v>76</v>
      </c>
      <c r="F339" s="45" t="s">
        <v>1430</v>
      </c>
      <c r="G339" s="45" t="s">
        <v>1431</v>
      </c>
      <c r="H339" s="47">
        <v>43097</v>
      </c>
      <c r="I339" s="47">
        <v>44010</v>
      </c>
      <c r="J339" s="48" t="str">
        <f>IF(Ugovori_OPULJP[[#This Row],[DATUM ZAVRŠETKA OPERACIJE]]&gt;DATE(2024,3,31),"u provedbi","završen")</f>
        <v>završen</v>
      </c>
      <c r="K339" s="46" t="s">
        <v>99</v>
      </c>
      <c r="L339" s="46" t="s">
        <v>99</v>
      </c>
      <c r="M339" s="49">
        <v>0.85</v>
      </c>
      <c r="N339" s="49">
        <v>0.15</v>
      </c>
      <c r="O339" s="50">
        <f>Ugovori_OPULJP[[#This Row],[Bespovratna sredstva - Ukupno (EU+Nac) HRK
= Ukupna ugovorena vrijednost bespovratnih sredstava]]*Ugovori_OPULJP[[#This Row],[EU STOPA SUFINANCIRANJA %
EU CO-FINANCING RATE %]]</f>
        <v>2612016.0935</v>
      </c>
      <c r="P339" s="51">
        <f>Ugovori_OPULJP[[#This Row],[Bespovratna sredstva - EU dio - HRK]]/7.5345</f>
        <v>346674.11155352043</v>
      </c>
      <c r="Q339" s="50">
        <f>Ugovori_OPULJP[[#This Row],[Bespovratna sredstva - Ukupno (EU+Nac) HRK
= Ukupna ugovorena vrijednost bespovratnih sredstava]]*Ugovori_OPULJP[[#This Row],[STOPA NACIONALNOG SUFINANCIRANJA %]]</f>
        <v>460944.01649999997</v>
      </c>
      <c r="R339" s="51">
        <f>Ugovori_OPULJP[[#This Row],[Bespovratna sredstva - Nacionalni dio - HRK]]/7.5345</f>
        <v>61177.784391797722</v>
      </c>
      <c r="S339" s="50">
        <v>3072960.11</v>
      </c>
      <c r="T339" s="51">
        <f>Ugovori_OPULJP[[#This Row],[Bespovratna sredstva - Ukupno (EU+Nac) HRK
= Ukupna ugovorena vrijednost bespovratnih sredstava]]/7.5345</f>
        <v>407851.89594531816</v>
      </c>
      <c r="U339" s="50">
        <v>0</v>
      </c>
      <c r="V339" s="51">
        <f>Ugovori_OPULJP[[#This Row],[Javni doprinos korisnika - HRK]]/7.5345</f>
        <v>0</v>
      </c>
      <c r="W339" s="50">
        <v>0</v>
      </c>
      <c r="X339" s="51">
        <f>Ugovori_OPULJP[[#This Row],[Privatni doprinos korisnika - HRK]]/7.5345</f>
        <v>0</v>
      </c>
      <c r="Y339" s="52">
        <v>3072960.11</v>
      </c>
      <c r="Z339" s="53">
        <f>Ugovori_OPULJP[[#This Row],[UKUPNI PRIHVATLJIVI IZDACI
TOTAL ELIGIBLE EXPENDITURE
= Bespovratna sredstva ukupno + doprinos korisnika
= Ukupni prihvatljivi troškovi
= Ukupna ugovorena vrijednost projekta HRK]]/7.5345</f>
        <v>407851.89594531816</v>
      </c>
      <c r="AA339" s="44" t="s">
        <v>38</v>
      </c>
      <c r="AB339" s="44" t="s">
        <v>35</v>
      </c>
      <c r="AC339" s="43" t="s">
        <v>1432</v>
      </c>
      <c r="AD339" s="43" t="s">
        <v>747</v>
      </c>
    </row>
    <row r="340" spans="1:30" ht="51" customHeight="1" x14ac:dyDescent="0.2">
      <c r="A340" s="41" t="s">
        <v>1433</v>
      </c>
      <c r="B340" s="42" t="s">
        <v>743</v>
      </c>
      <c r="C340" s="43" t="s">
        <v>744</v>
      </c>
      <c r="D340" s="43" t="s">
        <v>1114</v>
      </c>
      <c r="E340" s="44" t="s">
        <v>76</v>
      </c>
      <c r="F340" s="45" t="s">
        <v>1434</v>
      </c>
      <c r="G340" s="45" t="s">
        <v>1435</v>
      </c>
      <c r="H340" s="47">
        <v>43108</v>
      </c>
      <c r="I340" s="47">
        <v>44020</v>
      </c>
      <c r="J340" s="48" t="str">
        <f>IF(Ugovori_OPULJP[[#This Row],[DATUM ZAVRŠETKA OPERACIJE]]&gt;DATE(2024,3,31),"u provedbi","završen")</f>
        <v>završen</v>
      </c>
      <c r="K340" s="46" t="s">
        <v>99</v>
      </c>
      <c r="L340" s="46" t="s">
        <v>99</v>
      </c>
      <c r="M340" s="49">
        <v>0.85</v>
      </c>
      <c r="N340" s="49">
        <v>0.15</v>
      </c>
      <c r="O340" s="50">
        <f>Ugovori_OPULJP[[#This Row],[Bespovratna sredstva - Ukupno (EU+Nac) HRK
= Ukupna ugovorena vrijednost bespovratnih sredstava]]*Ugovori_OPULJP[[#This Row],[EU STOPA SUFINANCIRANJA %
EU CO-FINANCING RATE %]]</f>
        <v>4454392.1560000004</v>
      </c>
      <c r="P340" s="51">
        <f>Ugovori_OPULJP[[#This Row],[Bespovratna sredstva - EU dio - HRK]]/7.5345</f>
        <v>591199.43672440108</v>
      </c>
      <c r="Q340" s="50">
        <f>Ugovori_OPULJP[[#This Row],[Bespovratna sredstva - Ukupno (EU+Nac) HRK
= Ukupna ugovorena vrijednost bespovratnih sredstava]]*Ugovori_OPULJP[[#This Row],[STOPA NACIONALNOG SUFINANCIRANJA %]]</f>
        <v>786069.20400000003</v>
      </c>
      <c r="R340" s="51">
        <f>Ugovori_OPULJP[[#This Row],[Bespovratna sredstva - Nacionalni dio - HRK]]/7.5345</f>
        <v>104329.3123631296</v>
      </c>
      <c r="S340" s="50">
        <v>5240461.3600000003</v>
      </c>
      <c r="T340" s="51">
        <f>Ugovori_OPULJP[[#This Row],[Bespovratna sredstva - Ukupno (EU+Nac) HRK
= Ukupna ugovorena vrijednost bespovratnih sredstava]]/7.5345</f>
        <v>695528.74908753065</v>
      </c>
      <c r="U340" s="50">
        <v>0</v>
      </c>
      <c r="V340" s="51">
        <f>Ugovori_OPULJP[[#This Row],[Javni doprinos korisnika - HRK]]/7.5345</f>
        <v>0</v>
      </c>
      <c r="W340" s="50">
        <v>0</v>
      </c>
      <c r="X340" s="51">
        <f>Ugovori_OPULJP[[#This Row],[Privatni doprinos korisnika - HRK]]/7.5345</f>
        <v>0</v>
      </c>
      <c r="Y340" s="52">
        <v>5240461.3600000003</v>
      </c>
      <c r="Z340" s="53">
        <f>Ugovori_OPULJP[[#This Row],[UKUPNI PRIHVATLJIVI IZDACI
TOTAL ELIGIBLE EXPENDITURE
= Bespovratna sredstva ukupno + doprinos korisnika
= Ukupni prihvatljivi troškovi
= Ukupna ugovorena vrijednost projekta HRK]]/7.5345</f>
        <v>695528.74908753065</v>
      </c>
      <c r="AA340" s="44" t="s">
        <v>38</v>
      </c>
      <c r="AB340" s="44" t="s">
        <v>35</v>
      </c>
      <c r="AC340" s="43" t="s">
        <v>1436</v>
      </c>
      <c r="AD340" s="43" t="s">
        <v>747</v>
      </c>
    </row>
    <row r="341" spans="1:30" ht="51" customHeight="1" x14ac:dyDescent="0.2">
      <c r="A341" s="41" t="s">
        <v>1437</v>
      </c>
      <c r="B341" s="42" t="s">
        <v>743</v>
      </c>
      <c r="C341" s="43" t="s">
        <v>744</v>
      </c>
      <c r="D341" s="43" t="s">
        <v>1114</v>
      </c>
      <c r="E341" s="44" t="s">
        <v>76</v>
      </c>
      <c r="F341" s="45" t="s">
        <v>1438</v>
      </c>
      <c r="G341" s="45" t="s">
        <v>1439</v>
      </c>
      <c r="H341" s="47">
        <v>43125</v>
      </c>
      <c r="I341" s="47">
        <v>43976</v>
      </c>
      <c r="J341" s="48" t="str">
        <f>IF(Ugovori_OPULJP[[#This Row],[DATUM ZAVRŠETKA OPERACIJE]]&gt;DATE(2024,3,31),"u provedbi","završen")</f>
        <v>završen</v>
      </c>
      <c r="K341" s="46" t="s">
        <v>99</v>
      </c>
      <c r="L341" s="46" t="s">
        <v>99</v>
      </c>
      <c r="M341" s="49">
        <v>0.85</v>
      </c>
      <c r="N341" s="49">
        <v>0.15</v>
      </c>
      <c r="O341" s="50">
        <f>Ugovori_OPULJP[[#This Row],[Bespovratna sredstva - Ukupno (EU+Nac) HRK
= Ukupna ugovorena vrijednost bespovratnih sredstava]]*Ugovori_OPULJP[[#This Row],[EU STOPA SUFINANCIRANJA %
EU CO-FINANCING RATE %]]</f>
        <v>1525712.872</v>
      </c>
      <c r="P341" s="51">
        <f>Ugovori_OPULJP[[#This Row],[Bespovratna sredstva - EU dio - HRK]]/7.5345</f>
        <v>202496.89720618486</v>
      </c>
      <c r="Q341" s="50">
        <f>Ugovori_OPULJP[[#This Row],[Bespovratna sredstva - Ukupno (EU+Nac) HRK
= Ukupna ugovorena vrijednost bespovratnih sredstava]]*Ugovori_OPULJP[[#This Row],[STOPA NACIONALNOG SUFINANCIRANJA %]]</f>
        <v>269243.44799999997</v>
      </c>
      <c r="R341" s="51">
        <f>Ugovori_OPULJP[[#This Row],[Bespovratna sredstva - Nacionalni dio - HRK]]/7.5345</f>
        <v>35734.74656579733</v>
      </c>
      <c r="S341" s="50">
        <v>1794956.32</v>
      </c>
      <c r="T341" s="51">
        <f>Ugovori_OPULJP[[#This Row],[Bespovratna sredstva - Ukupno (EU+Nac) HRK
= Ukupna ugovorena vrijednost bespovratnih sredstava]]/7.5345</f>
        <v>238231.6437719822</v>
      </c>
      <c r="U341" s="50">
        <v>0</v>
      </c>
      <c r="V341" s="51">
        <f>Ugovori_OPULJP[[#This Row],[Javni doprinos korisnika - HRK]]/7.5345</f>
        <v>0</v>
      </c>
      <c r="W341" s="50">
        <v>0</v>
      </c>
      <c r="X341" s="51">
        <f>Ugovori_OPULJP[[#This Row],[Privatni doprinos korisnika - HRK]]/7.5345</f>
        <v>0</v>
      </c>
      <c r="Y341" s="52">
        <v>1794956.32</v>
      </c>
      <c r="Z341" s="53">
        <f>Ugovori_OPULJP[[#This Row],[UKUPNI PRIHVATLJIVI IZDACI
TOTAL ELIGIBLE EXPENDITURE
= Bespovratna sredstva ukupno + doprinos korisnika
= Ukupni prihvatljivi troškovi
= Ukupna ugovorena vrijednost projekta HRK]]/7.5345</f>
        <v>238231.6437719822</v>
      </c>
      <c r="AA341" s="44" t="s">
        <v>38</v>
      </c>
      <c r="AB341" s="44" t="s">
        <v>35</v>
      </c>
      <c r="AC341" s="43" t="s">
        <v>1440</v>
      </c>
      <c r="AD341" s="43" t="s">
        <v>747</v>
      </c>
    </row>
    <row r="342" spans="1:30" ht="51" customHeight="1" x14ac:dyDescent="0.2">
      <c r="A342" s="41" t="s">
        <v>1441</v>
      </c>
      <c r="B342" s="42" t="s">
        <v>743</v>
      </c>
      <c r="C342" s="43" t="s">
        <v>744</v>
      </c>
      <c r="D342" s="43" t="s">
        <v>1114</v>
      </c>
      <c r="E342" s="44" t="s">
        <v>76</v>
      </c>
      <c r="F342" s="45" t="s">
        <v>1442</v>
      </c>
      <c r="G342" s="45" t="s">
        <v>1443</v>
      </c>
      <c r="H342" s="47">
        <v>43125</v>
      </c>
      <c r="I342" s="47">
        <v>44037</v>
      </c>
      <c r="J342" s="48" t="str">
        <f>IF(Ugovori_OPULJP[[#This Row],[DATUM ZAVRŠETKA OPERACIJE]]&gt;DATE(2024,3,31),"u provedbi","završen")</f>
        <v>završen</v>
      </c>
      <c r="K342" s="46" t="s">
        <v>186</v>
      </c>
      <c r="L342" s="46" t="s">
        <v>186</v>
      </c>
      <c r="M342" s="49">
        <v>0.85</v>
      </c>
      <c r="N342" s="49">
        <v>0.15</v>
      </c>
      <c r="O342" s="50">
        <f>Ugovori_OPULJP[[#This Row],[Bespovratna sredstva - Ukupno (EU+Nac) HRK
= Ukupna ugovorena vrijednost bespovratnih sredstava]]*Ugovori_OPULJP[[#This Row],[EU STOPA SUFINANCIRANJA %
EU CO-FINANCING RATE %]]</f>
        <v>8458744.2469999995</v>
      </c>
      <c r="P342" s="51">
        <f>Ugovori_OPULJP[[#This Row],[Bespovratna sredstva - EU dio - HRK]]/7.5345</f>
        <v>1122668.2921229012</v>
      </c>
      <c r="Q342" s="50">
        <f>Ugovori_OPULJP[[#This Row],[Bespovratna sredstva - Ukupno (EU+Nac) HRK
= Ukupna ugovorena vrijednost bespovratnih sredstava]]*Ugovori_OPULJP[[#This Row],[STOPA NACIONALNOG SUFINANCIRANJA %]]</f>
        <v>1492719.5730000001</v>
      </c>
      <c r="R342" s="51">
        <f>Ugovori_OPULJP[[#This Row],[Bespovratna sredstva - Nacionalni dio - HRK]]/7.5345</f>
        <v>198117.93390404142</v>
      </c>
      <c r="S342" s="50">
        <v>9951463.8200000003</v>
      </c>
      <c r="T342" s="51">
        <f>Ugovori_OPULJP[[#This Row],[Bespovratna sredstva - Ukupno (EU+Nac) HRK
= Ukupna ugovorena vrijednost bespovratnih sredstava]]/7.5345</f>
        <v>1320786.2260269427</v>
      </c>
      <c r="U342" s="50">
        <v>0</v>
      </c>
      <c r="V342" s="51">
        <f>Ugovori_OPULJP[[#This Row],[Javni doprinos korisnika - HRK]]/7.5345</f>
        <v>0</v>
      </c>
      <c r="W342" s="50">
        <v>0</v>
      </c>
      <c r="X342" s="51">
        <f>Ugovori_OPULJP[[#This Row],[Privatni doprinos korisnika - HRK]]/7.5345</f>
        <v>0</v>
      </c>
      <c r="Y342" s="52">
        <v>9951463.8200000003</v>
      </c>
      <c r="Z342" s="53">
        <f>Ugovori_OPULJP[[#This Row],[UKUPNI PRIHVATLJIVI IZDACI
TOTAL ELIGIBLE EXPENDITURE
= Bespovratna sredstva ukupno + doprinos korisnika
= Ukupni prihvatljivi troškovi
= Ukupna ugovorena vrijednost projekta HRK]]/7.5345</f>
        <v>1320786.2260269427</v>
      </c>
      <c r="AA342" s="44" t="s">
        <v>38</v>
      </c>
      <c r="AB342" s="44" t="s">
        <v>35</v>
      </c>
      <c r="AC342" s="43" t="s">
        <v>1444</v>
      </c>
      <c r="AD342" s="43" t="s">
        <v>747</v>
      </c>
    </row>
    <row r="343" spans="1:30" ht="51" customHeight="1" x14ac:dyDescent="0.2">
      <c r="A343" s="41" t="s">
        <v>1445</v>
      </c>
      <c r="B343" s="42" t="s">
        <v>743</v>
      </c>
      <c r="C343" s="43" t="s">
        <v>744</v>
      </c>
      <c r="D343" s="43" t="s">
        <v>1114</v>
      </c>
      <c r="E343" s="44" t="s">
        <v>76</v>
      </c>
      <c r="F343" s="45" t="s">
        <v>1446</v>
      </c>
      <c r="G343" s="45" t="s">
        <v>1447</v>
      </c>
      <c r="H343" s="47">
        <v>43125</v>
      </c>
      <c r="I343" s="47">
        <v>44037</v>
      </c>
      <c r="J343" s="48" t="str">
        <f>IF(Ugovori_OPULJP[[#This Row],[DATUM ZAVRŠETKA OPERACIJE]]&gt;DATE(2024,3,31),"u provedbi","završen")</f>
        <v>završen</v>
      </c>
      <c r="K343" s="46" t="s">
        <v>99</v>
      </c>
      <c r="L343" s="46" t="s">
        <v>99</v>
      </c>
      <c r="M343" s="49">
        <v>0.85</v>
      </c>
      <c r="N343" s="49">
        <v>0.15</v>
      </c>
      <c r="O343" s="50">
        <f>Ugovori_OPULJP[[#This Row],[Bespovratna sredstva - Ukupno (EU+Nac) HRK
= Ukupna ugovorena vrijednost bespovratnih sredstava]]*Ugovori_OPULJP[[#This Row],[EU STOPA SUFINANCIRANJA %
EU CO-FINANCING RATE %]]</f>
        <v>3316332.1879999996</v>
      </c>
      <c r="P343" s="51">
        <f>Ugovori_OPULJP[[#This Row],[Bespovratna sredstva - EU dio - HRK]]/7.5345</f>
        <v>440152.92162718158</v>
      </c>
      <c r="Q343" s="50">
        <f>Ugovori_OPULJP[[#This Row],[Bespovratna sredstva - Ukupno (EU+Nac) HRK
= Ukupna ugovorena vrijednost bespovratnih sredstava]]*Ugovori_OPULJP[[#This Row],[STOPA NACIONALNOG SUFINANCIRANJA %]]</f>
        <v>585235.09199999995</v>
      </c>
      <c r="R343" s="51">
        <f>Ugovori_OPULJP[[#This Row],[Bespovratna sredstva - Nacionalni dio - HRK]]/7.5345</f>
        <v>77674.044993032046</v>
      </c>
      <c r="S343" s="50">
        <v>3901567.28</v>
      </c>
      <c r="T343" s="51">
        <f>Ugovori_OPULJP[[#This Row],[Bespovratna sredstva - Ukupno (EU+Nac) HRK
= Ukupna ugovorena vrijednost bespovratnih sredstava]]/7.5345</f>
        <v>517826.96662021364</v>
      </c>
      <c r="U343" s="50">
        <v>0</v>
      </c>
      <c r="V343" s="51">
        <f>Ugovori_OPULJP[[#This Row],[Javni doprinos korisnika - HRK]]/7.5345</f>
        <v>0</v>
      </c>
      <c r="W343" s="50">
        <v>0</v>
      </c>
      <c r="X343" s="51">
        <f>Ugovori_OPULJP[[#This Row],[Privatni doprinos korisnika - HRK]]/7.5345</f>
        <v>0</v>
      </c>
      <c r="Y343" s="52">
        <v>3901567.28</v>
      </c>
      <c r="Z343" s="53">
        <f>Ugovori_OPULJP[[#This Row],[UKUPNI PRIHVATLJIVI IZDACI
TOTAL ELIGIBLE EXPENDITURE
= Bespovratna sredstva ukupno + doprinos korisnika
= Ukupni prihvatljivi troškovi
= Ukupna ugovorena vrijednost projekta HRK]]/7.5345</f>
        <v>517826.96662021364</v>
      </c>
      <c r="AA343" s="44" t="s">
        <v>38</v>
      </c>
      <c r="AB343" s="44" t="s">
        <v>35</v>
      </c>
      <c r="AC343" s="43" t="s">
        <v>1448</v>
      </c>
      <c r="AD343" s="43" t="s">
        <v>747</v>
      </c>
    </row>
    <row r="344" spans="1:30" ht="51" customHeight="1" x14ac:dyDescent="0.2">
      <c r="A344" s="41" t="s">
        <v>1449</v>
      </c>
      <c r="B344" s="42" t="s">
        <v>743</v>
      </c>
      <c r="C344" s="43" t="s">
        <v>744</v>
      </c>
      <c r="D344" s="43" t="s">
        <v>1114</v>
      </c>
      <c r="E344" s="44" t="s">
        <v>76</v>
      </c>
      <c r="F344" s="45" t="s">
        <v>1450</v>
      </c>
      <c r="G344" s="45" t="s">
        <v>1451</v>
      </c>
      <c r="H344" s="47">
        <v>43175</v>
      </c>
      <c r="I344" s="47">
        <v>44090</v>
      </c>
      <c r="J344" s="48" t="str">
        <f>IF(Ugovori_OPULJP[[#This Row],[DATUM ZAVRŠETKA OPERACIJE]]&gt;DATE(2024,3,31),"u provedbi","završen")</f>
        <v>završen</v>
      </c>
      <c r="K344" s="46" t="s">
        <v>94</v>
      </c>
      <c r="L344" s="46" t="s">
        <v>94</v>
      </c>
      <c r="M344" s="49">
        <v>0.85</v>
      </c>
      <c r="N344" s="49">
        <v>0.15</v>
      </c>
      <c r="O344" s="50">
        <f>Ugovori_OPULJP[[#This Row],[Bespovratna sredstva - Ukupno (EU+Nac) HRK
= Ukupna ugovorena vrijednost bespovratnih sredstava]]*Ugovori_OPULJP[[#This Row],[EU STOPA SUFINANCIRANJA %
EU CO-FINANCING RATE %]]</f>
        <v>7038305.6770000001</v>
      </c>
      <c r="P344" s="51">
        <f>Ugovori_OPULJP[[#This Row],[Bespovratna sredstva - EU dio - HRK]]/7.5345</f>
        <v>934143.69593204593</v>
      </c>
      <c r="Q344" s="50">
        <f>Ugovori_OPULJP[[#This Row],[Bespovratna sredstva - Ukupno (EU+Nac) HRK
= Ukupna ugovorena vrijednost bespovratnih sredstava]]*Ugovori_OPULJP[[#This Row],[STOPA NACIONALNOG SUFINANCIRANJA %]]</f>
        <v>1242053.943</v>
      </c>
      <c r="R344" s="51">
        <f>Ugovori_OPULJP[[#This Row],[Bespovratna sredstva - Nacionalni dio - HRK]]/7.5345</f>
        <v>164848.88751741985</v>
      </c>
      <c r="S344" s="50">
        <v>8280359.6200000001</v>
      </c>
      <c r="T344" s="51">
        <f>Ugovori_OPULJP[[#This Row],[Bespovratna sredstva - Ukupno (EU+Nac) HRK
= Ukupna ugovorena vrijednost bespovratnih sredstava]]/7.5345</f>
        <v>1098992.5834494657</v>
      </c>
      <c r="U344" s="50">
        <v>0</v>
      </c>
      <c r="V344" s="51">
        <f>Ugovori_OPULJP[[#This Row],[Javni doprinos korisnika - HRK]]/7.5345</f>
        <v>0</v>
      </c>
      <c r="W344" s="50">
        <v>0</v>
      </c>
      <c r="X344" s="51">
        <f>Ugovori_OPULJP[[#This Row],[Privatni doprinos korisnika - HRK]]/7.5345</f>
        <v>0</v>
      </c>
      <c r="Y344" s="52">
        <v>8280359.6200000001</v>
      </c>
      <c r="Z344" s="53">
        <f>Ugovori_OPULJP[[#This Row],[UKUPNI PRIHVATLJIVI IZDACI
TOTAL ELIGIBLE EXPENDITURE
= Bespovratna sredstva ukupno + doprinos korisnika
= Ukupni prihvatljivi troškovi
= Ukupna ugovorena vrijednost projekta HRK]]/7.5345</f>
        <v>1098992.5834494657</v>
      </c>
      <c r="AA344" s="44" t="s">
        <v>38</v>
      </c>
      <c r="AB344" s="44" t="s">
        <v>35</v>
      </c>
      <c r="AC344" s="43" t="s">
        <v>1452</v>
      </c>
      <c r="AD344" s="43" t="s">
        <v>747</v>
      </c>
    </row>
    <row r="345" spans="1:30" ht="51" customHeight="1" x14ac:dyDescent="0.2">
      <c r="A345" s="41" t="s">
        <v>1453</v>
      </c>
      <c r="B345" s="42" t="s">
        <v>743</v>
      </c>
      <c r="C345" s="43" t="s">
        <v>744</v>
      </c>
      <c r="D345" s="43" t="s">
        <v>1114</v>
      </c>
      <c r="E345" s="44" t="s">
        <v>76</v>
      </c>
      <c r="F345" s="45" t="s">
        <v>1454</v>
      </c>
      <c r="G345" s="45" t="s">
        <v>1455</v>
      </c>
      <c r="H345" s="47">
        <v>43175</v>
      </c>
      <c r="I345" s="47">
        <v>44090</v>
      </c>
      <c r="J345" s="48" t="str">
        <f>IF(Ugovori_OPULJP[[#This Row],[DATUM ZAVRŠETKA OPERACIJE]]&gt;DATE(2024,3,31),"u provedbi","završen")</f>
        <v>završen</v>
      </c>
      <c r="K345" s="46" t="s">
        <v>94</v>
      </c>
      <c r="L345" s="46" t="s">
        <v>94</v>
      </c>
      <c r="M345" s="49">
        <v>0.85</v>
      </c>
      <c r="N345" s="49">
        <v>0.15</v>
      </c>
      <c r="O345" s="50">
        <f>Ugovori_OPULJP[[#This Row],[Bespovratna sredstva - Ukupno (EU+Nac) HRK
= Ukupna ugovorena vrijednost bespovratnih sredstava]]*Ugovori_OPULJP[[#This Row],[EU STOPA SUFINANCIRANJA %
EU CO-FINANCING RATE %]]</f>
        <v>7123735.9044999992</v>
      </c>
      <c r="P345" s="51">
        <f>Ugovori_OPULJP[[#This Row],[Bespovratna sredstva - EU dio - HRK]]/7.5345</f>
        <v>945482.23564934614</v>
      </c>
      <c r="Q345" s="50">
        <f>Ugovori_OPULJP[[#This Row],[Bespovratna sredstva - Ukupno (EU+Nac) HRK
= Ukupna ugovorena vrijednost bespovratnih sredstava]]*Ugovori_OPULJP[[#This Row],[STOPA NACIONALNOG SUFINANCIRANJA %]]</f>
        <v>1257129.8654999998</v>
      </c>
      <c r="R345" s="51">
        <f>Ugovori_OPULJP[[#This Row],[Bespovratna sredstva - Nacionalni dio - HRK]]/7.5345</f>
        <v>166849.80629106108</v>
      </c>
      <c r="S345" s="50">
        <v>8380865.7699999996</v>
      </c>
      <c r="T345" s="51">
        <f>Ugovori_OPULJP[[#This Row],[Bespovratna sredstva - Ukupno (EU+Nac) HRK
= Ukupna ugovorena vrijednost bespovratnih sredstava]]/7.5345</f>
        <v>1112332.0419404074</v>
      </c>
      <c r="U345" s="50">
        <v>0</v>
      </c>
      <c r="V345" s="51">
        <f>Ugovori_OPULJP[[#This Row],[Javni doprinos korisnika - HRK]]/7.5345</f>
        <v>0</v>
      </c>
      <c r="W345" s="50">
        <v>0</v>
      </c>
      <c r="X345" s="51">
        <f>Ugovori_OPULJP[[#This Row],[Privatni doprinos korisnika - HRK]]/7.5345</f>
        <v>0</v>
      </c>
      <c r="Y345" s="52">
        <v>8380865.7699999996</v>
      </c>
      <c r="Z345" s="53">
        <f>Ugovori_OPULJP[[#This Row],[UKUPNI PRIHVATLJIVI IZDACI
TOTAL ELIGIBLE EXPENDITURE
= Bespovratna sredstva ukupno + doprinos korisnika
= Ukupni prihvatljivi troškovi
= Ukupna ugovorena vrijednost projekta HRK]]/7.5345</f>
        <v>1112332.0419404074</v>
      </c>
      <c r="AA345" s="44" t="s">
        <v>38</v>
      </c>
      <c r="AB345" s="44" t="s">
        <v>35</v>
      </c>
      <c r="AC345" s="43" t="s">
        <v>1456</v>
      </c>
      <c r="AD345" s="43" t="s">
        <v>747</v>
      </c>
    </row>
    <row r="346" spans="1:30" ht="51" customHeight="1" x14ac:dyDescent="0.2">
      <c r="A346" s="41" t="s">
        <v>1457</v>
      </c>
      <c r="B346" s="42" t="s">
        <v>743</v>
      </c>
      <c r="C346" s="43" t="s">
        <v>744</v>
      </c>
      <c r="D346" s="43" t="s">
        <v>1114</v>
      </c>
      <c r="E346" s="44" t="s">
        <v>76</v>
      </c>
      <c r="F346" s="45" t="s">
        <v>1458</v>
      </c>
      <c r="G346" s="45" t="s">
        <v>1459</v>
      </c>
      <c r="H346" s="47">
        <v>43125</v>
      </c>
      <c r="I346" s="47">
        <v>44037</v>
      </c>
      <c r="J346" s="48" t="str">
        <f>IF(Ugovori_OPULJP[[#This Row],[DATUM ZAVRŠETKA OPERACIJE]]&gt;DATE(2024,3,31),"u provedbi","završen")</f>
        <v>završen</v>
      </c>
      <c r="K346" s="46" t="s">
        <v>425</v>
      </c>
      <c r="L346" s="46" t="s">
        <v>425</v>
      </c>
      <c r="M346" s="49">
        <v>0.85</v>
      </c>
      <c r="N346" s="49">
        <v>0.15</v>
      </c>
      <c r="O346" s="50">
        <f>Ugovori_OPULJP[[#This Row],[Bespovratna sredstva - Ukupno (EU+Nac) HRK
= Ukupna ugovorena vrijednost bespovratnih sredstava]]*Ugovori_OPULJP[[#This Row],[EU STOPA SUFINANCIRANJA %
EU CO-FINANCING RATE %]]</f>
        <v>780259.55700000003</v>
      </c>
      <c r="P346" s="51">
        <f>Ugovori_OPULJP[[#This Row],[Bespovratna sredstva - EU dio - HRK]]/7.5345</f>
        <v>103558.239697392</v>
      </c>
      <c r="Q346" s="50">
        <f>Ugovori_OPULJP[[#This Row],[Bespovratna sredstva - Ukupno (EU+Nac) HRK
= Ukupna ugovorena vrijednost bespovratnih sredstava]]*Ugovori_OPULJP[[#This Row],[STOPA NACIONALNOG SUFINANCIRANJA %]]</f>
        <v>137692.86300000001</v>
      </c>
      <c r="R346" s="51">
        <f>Ugovori_OPULJP[[#This Row],[Bespovratna sredstva - Nacionalni dio - HRK]]/7.5345</f>
        <v>18274.983476010351</v>
      </c>
      <c r="S346" s="50">
        <v>917952.42</v>
      </c>
      <c r="T346" s="51">
        <f>Ugovori_OPULJP[[#This Row],[Bespovratna sredstva - Ukupno (EU+Nac) HRK
= Ukupna ugovorena vrijednost bespovratnih sredstava]]/7.5345</f>
        <v>121833.22317340235</v>
      </c>
      <c r="U346" s="50">
        <v>0</v>
      </c>
      <c r="V346" s="51">
        <f>Ugovori_OPULJP[[#This Row],[Javni doprinos korisnika - HRK]]/7.5345</f>
        <v>0</v>
      </c>
      <c r="W346" s="50">
        <v>0</v>
      </c>
      <c r="X346" s="51">
        <f>Ugovori_OPULJP[[#This Row],[Privatni doprinos korisnika - HRK]]/7.5345</f>
        <v>0</v>
      </c>
      <c r="Y346" s="52">
        <v>917952.42</v>
      </c>
      <c r="Z346" s="53">
        <f>Ugovori_OPULJP[[#This Row],[UKUPNI PRIHVATLJIVI IZDACI
TOTAL ELIGIBLE EXPENDITURE
= Bespovratna sredstva ukupno + doprinos korisnika
= Ukupni prihvatljivi troškovi
= Ukupna ugovorena vrijednost projekta HRK]]/7.5345</f>
        <v>121833.22317340235</v>
      </c>
      <c r="AA346" s="44" t="s">
        <v>38</v>
      </c>
      <c r="AB346" s="44" t="s">
        <v>35</v>
      </c>
      <c r="AC346" s="43" t="s">
        <v>1460</v>
      </c>
      <c r="AD346" s="43" t="s">
        <v>747</v>
      </c>
    </row>
    <row r="347" spans="1:30" ht="51" customHeight="1" x14ac:dyDescent="0.2">
      <c r="A347" s="41" t="s">
        <v>1461</v>
      </c>
      <c r="B347" s="42" t="s">
        <v>743</v>
      </c>
      <c r="C347" s="43" t="s">
        <v>744</v>
      </c>
      <c r="D347" s="43" t="s">
        <v>1114</v>
      </c>
      <c r="E347" s="44" t="s">
        <v>76</v>
      </c>
      <c r="F347" s="45" t="s">
        <v>1462</v>
      </c>
      <c r="G347" s="45" t="s">
        <v>1463</v>
      </c>
      <c r="H347" s="47">
        <v>43125</v>
      </c>
      <c r="I347" s="47">
        <v>44037</v>
      </c>
      <c r="J347" s="48" t="str">
        <f>IF(Ugovori_OPULJP[[#This Row],[DATUM ZAVRŠETKA OPERACIJE]]&gt;DATE(2024,3,31),"u provedbi","završen")</f>
        <v>završen</v>
      </c>
      <c r="K347" s="46" t="s">
        <v>99</v>
      </c>
      <c r="L347" s="46" t="s">
        <v>99</v>
      </c>
      <c r="M347" s="49">
        <v>0.85</v>
      </c>
      <c r="N347" s="49">
        <v>0.15</v>
      </c>
      <c r="O347" s="50">
        <f>Ugovori_OPULJP[[#This Row],[Bespovratna sredstva - Ukupno (EU+Nac) HRK
= Ukupna ugovorena vrijednost bespovratnih sredstava]]*Ugovori_OPULJP[[#This Row],[EU STOPA SUFINANCIRANJA %
EU CO-FINANCING RATE %]]</f>
        <v>3595182.9499999997</v>
      </c>
      <c r="P347" s="51">
        <f>Ugovori_OPULJP[[#This Row],[Bespovratna sredstva - EU dio - HRK]]/7.5345</f>
        <v>477162.77788838005</v>
      </c>
      <c r="Q347" s="50">
        <f>Ugovori_OPULJP[[#This Row],[Bespovratna sredstva - Ukupno (EU+Nac) HRK
= Ukupna ugovorena vrijednost bespovratnih sredstava]]*Ugovori_OPULJP[[#This Row],[STOPA NACIONALNOG SUFINANCIRANJA %]]</f>
        <v>634444.04999999993</v>
      </c>
      <c r="R347" s="51">
        <f>Ugovori_OPULJP[[#This Row],[Bespovratna sredstva - Nacionalni dio - HRK]]/7.5345</f>
        <v>84205.196097949418</v>
      </c>
      <c r="S347" s="50">
        <v>4229627</v>
      </c>
      <c r="T347" s="51">
        <f>Ugovori_OPULJP[[#This Row],[Bespovratna sredstva - Ukupno (EU+Nac) HRK
= Ukupna ugovorena vrijednost bespovratnih sredstava]]/7.5345</f>
        <v>561367.97398632951</v>
      </c>
      <c r="U347" s="50">
        <v>0</v>
      </c>
      <c r="V347" s="51">
        <f>Ugovori_OPULJP[[#This Row],[Javni doprinos korisnika - HRK]]/7.5345</f>
        <v>0</v>
      </c>
      <c r="W347" s="50">
        <v>0</v>
      </c>
      <c r="X347" s="51">
        <f>Ugovori_OPULJP[[#This Row],[Privatni doprinos korisnika - HRK]]/7.5345</f>
        <v>0</v>
      </c>
      <c r="Y347" s="52">
        <v>4229627</v>
      </c>
      <c r="Z347" s="53">
        <f>Ugovori_OPULJP[[#This Row],[UKUPNI PRIHVATLJIVI IZDACI
TOTAL ELIGIBLE EXPENDITURE
= Bespovratna sredstva ukupno + doprinos korisnika
= Ukupni prihvatljivi troškovi
= Ukupna ugovorena vrijednost projekta HRK]]/7.5345</f>
        <v>561367.97398632951</v>
      </c>
      <c r="AA347" s="44" t="s">
        <v>38</v>
      </c>
      <c r="AB347" s="44" t="s">
        <v>35</v>
      </c>
      <c r="AC347" s="43" t="s">
        <v>1464</v>
      </c>
      <c r="AD347" s="43" t="s">
        <v>747</v>
      </c>
    </row>
    <row r="348" spans="1:30" ht="63.75" customHeight="1" x14ac:dyDescent="0.2">
      <c r="A348" s="41" t="s">
        <v>1465</v>
      </c>
      <c r="B348" s="42" t="s">
        <v>743</v>
      </c>
      <c r="C348" s="43" t="s">
        <v>744</v>
      </c>
      <c r="D348" s="43" t="s">
        <v>1114</v>
      </c>
      <c r="E348" s="44" t="s">
        <v>76</v>
      </c>
      <c r="F348" s="45" t="s">
        <v>1466</v>
      </c>
      <c r="G348" s="45" t="s">
        <v>1467</v>
      </c>
      <c r="H348" s="47">
        <v>43175</v>
      </c>
      <c r="I348" s="47">
        <v>44090</v>
      </c>
      <c r="J348" s="48" t="str">
        <f>IF(Ugovori_OPULJP[[#This Row],[DATUM ZAVRŠETKA OPERACIJE]]&gt;DATE(2024,3,31),"u provedbi","završen")</f>
        <v>završen</v>
      </c>
      <c r="K348" s="46" t="s">
        <v>130</v>
      </c>
      <c r="L348" s="46" t="s">
        <v>130</v>
      </c>
      <c r="M348" s="49">
        <v>0.85</v>
      </c>
      <c r="N348" s="49">
        <v>0.15</v>
      </c>
      <c r="O348" s="50">
        <f>Ugovori_OPULJP[[#This Row],[Bespovratna sredstva - Ukupno (EU+Nac) HRK
= Ukupna ugovorena vrijednost bespovratnih sredstava]]*Ugovori_OPULJP[[#This Row],[EU STOPA SUFINANCIRANJA %
EU CO-FINANCING RATE %]]</f>
        <v>2676225</v>
      </c>
      <c r="P348" s="51">
        <f>Ugovori_OPULJP[[#This Row],[Bespovratna sredstva - EU dio - HRK]]/7.5345</f>
        <v>355196.09794943262</v>
      </c>
      <c r="Q348" s="50">
        <f>Ugovori_OPULJP[[#This Row],[Bespovratna sredstva - Ukupno (EU+Nac) HRK
= Ukupna ugovorena vrijednost bespovratnih sredstava]]*Ugovori_OPULJP[[#This Row],[STOPA NACIONALNOG SUFINANCIRANJA %]]</f>
        <v>472275</v>
      </c>
      <c r="R348" s="51">
        <f>Ugovori_OPULJP[[#This Row],[Bespovratna sredstva - Nacionalni dio - HRK]]/7.5345</f>
        <v>62681.664344017518</v>
      </c>
      <c r="S348" s="50">
        <v>3148500</v>
      </c>
      <c r="T348" s="51">
        <f>Ugovori_OPULJP[[#This Row],[Bespovratna sredstva - Ukupno (EU+Nac) HRK
= Ukupna ugovorena vrijednost bespovratnih sredstava]]/7.5345</f>
        <v>417877.76229345013</v>
      </c>
      <c r="U348" s="50">
        <v>0</v>
      </c>
      <c r="V348" s="51">
        <f>Ugovori_OPULJP[[#This Row],[Javni doprinos korisnika - HRK]]/7.5345</f>
        <v>0</v>
      </c>
      <c r="W348" s="50">
        <v>0</v>
      </c>
      <c r="X348" s="51">
        <f>Ugovori_OPULJP[[#This Row],[Privatni doprinos korisnika - HRK]]/7.5345</f>
        <v>0</v>
      </c>
      <c r="Y348" s="52">
        <v>3148500</v>
      </c>
      <c r="Z348" s="53">
        <f>Ugovori_OPULJP[[#This Row],[UKUPNI PRIHVATLJIVI IZDACI
TOTAL ELIGIBLE EXPENDITURE
= Bespovratna sredstva ukupno + doprinos korisnika
= Ukupni prihvatljivi troškovi
= Ukupna ugovorena vrijednost projekta HRK]]/7.5345</f>
        <v>417877.76229345013</v>
      </c>
      <c r="AA348" s="44" t="s">
        <v>38</v>
      </c>
      <c r="AB348" s="44" t="s">
        <v>35</v>
      </c>
      <c r="AC348" s="43" t="s">
        <v>1468</v>
      </c>
      <c r="AD348" s="43" t="s">
        <v>747</v>
      </c>
    </row>
    <row r="349" spans="1:30" ht="51" customHeight="1" x14ac:dyDescent="0.2">
      <c r="A349" s="41" t="s">
        <v>1469</v>
      </c>
      <c r="B349" s="42" t="s">
        <v>743</v>
      </c>
      <c r="C349" s="43" t="s">
        <v>744</v>
      </c>
      <c r="D349" s="43" t="s">
        <v>1114</v>
      </c>
      <c r="E349" s="44" t="s">
        <v>76</v>
      </c>
      <c r="F349" s="45" t="s">
        <v>1258</v>
      </c>
      <c r="G349" s="45" t="s">
        <v>1470</v>
      </c>
      <c r="H349" s="47">
        <v>43125</v>
      </c>
      <c r="I349" s="47">
        <v>44037</v>
      </c>
      <c r="J349" s="48" t="str">
        <f>IF(Ugovori_OPULJP[[#This Row],[DATUM ZAVRŠETKA OPERACIJE]]&gt;DATE(2024,3,31),"u provedbi","završen")</f>
        <v>završen</v>
      </c>
      <c r="K349" s="46" t="s">
        <v>186</v>
      </c>
      <c r="L349" s="46" t="s">
        <v>186</v>
      </c>
      <c r="M349" s="49">
        <v>0.85</v>
      </c>
      <c r="N349" s="49">
        <v>0.15</v>
      </c>
      <c r="O349" s="50">
        <f>Ugovori_OPULJP[[#This Row],[Bespovratna sredstva - Ukupno (EU+Nac) HRK
= Ukupna ugovorena vrijednost bespovratnih sredstava]]*Ugovori_OPULJP[[#This Row],[EU STOPA SUFINANCIRANJA %
EU CO-FINANCING RATE %]]</f>
        <v>2130633.4939999999</v>
      </c>
      <c r="P349" s="51">
        <f>Ugovori_OPULJP[[#This Row],[Bespovratna sredstva - EU dio - HRK]]/7.5345</f>
        <v>282783.66102594731</v>
      </c>
      <c r="Q349" s="50">
        <f>Ugovori_OPULJP[[#This Row],[Bespovratna sredstva - Ukupno (EU+Nac) HRK
= Ukupna ugovorena vrijednost bespovratnih sredstava]]*Ugovori_OPULJP[[#This Row],[STOPA NACIONALNOG SUFINANCIRANJA %]]</f>
        <v>375994.14600000001</v>
      </c>
      <c r="R349" s="51">
        <f>Ugovori_OPULJP[[#This Row],[Bespovratna sredstva - Nacionalni dio - HRK]]/7.5345</f>
        <v>49902.999004578938</v>
      </c>
      <c r="S349" s="50">
        <v>2506627.64</v>
      </c>
      <c r="T349" s="51">
        <f>Ugovori_OPULJP[[#This Row],[Bespovratna sredstva - Ukupno (EU+Nac) HRK
= Ukupna ugovorena vrijednost bespovratnih sredstava]]/7.5345</f>
        <v>332686.66003052623</v>
      </c>
      <c r="U349" s="50">
        <v>0</v>
      </c>
      <c r="V349" s="51">
        <f>Ugovori_OPULJP[[#This Row],[Javni doprinos korisnika - HRK]]/7.5345</f>
        <v>0</v>
      </c>
      <c r="W349" s="50">
        <v>0</v>
      </c>
      <c r="X349" s="51">
        <f>Ugovori_OPULJP[[#This Row],[Privatni doprinos korisnika - HRK]]/7.5345</f>
        <v>0</v>
      </c>
      <c r="Y349" s="52">
        <v>2506627.64</v>
      </c>
      <c r="Z349" s="53">
        <f>Ugovori_OPULJP[[#This Row],[UKUPNI PRIHVATLJIVI IZDACI
TOTAL ELIGIBLE EXPENDITURE
= Bespovratna sredstva ukupno + doprinos korisnika
= Ukupni prihvatljivi troškovi
= Ukupna ugovorena vrijednost projekta HRK]]/7.5345</f>
        <v>332686.66003052623</v>
      </c>
      <c r="AA349" s="44" t="s">
        <v>38</v>
      </c>
      <c r="AB349" s="44" t="s">
        <v>35</v>
      </c>
      <c r="AC349" s="43" t="s">
        <v>1471</v>
      </c>
      <c r="AD349" s="43" t="s">
        <v>747</v>
      </c>
    </row>
    <row r="350" spans="1:30" ht="51" customHeight="1" x14ac:dyDescent="0.2">
      <c r="A350" s="41" t="s">
        <v>1472</v>
      </c>
      <c r="B350" s="42" t="s">
        <v>743</v>
      </c>
      <c r="C350" s="43" t="s">
        <v>744</v>
      </c>
      <c r="D350" s="43" t="s">
        <v>1114</v>
      </c>
      <c r="E350" s="44" t="s">
        <v>76</v>
      </c>
      <c r="F350" s="45" t="s">
        <v>1473</v>
      </c>
      <c r="G350" s="45" t="s">
        <v>1474</v>
      </c>
      <c r="H350" s="47">
        <v>43125</v>
      </c>
      <c r="I350" s="47">
        <v>44037</v>
      </c>
      <c r="J350" s="48" t="str">
        <f>IF(Ugovori_OPULJP[[#This Row],[DATUM ZAVRŠETKA OPERACIJE]]&gt;DATE(2024,3,31),"u provedbi","završen")</f>
        <v>završen</v>
      </c>
      <c r="K350" s="46" t="s">
        <v>94</v>
      </c>
      <c r="L350" s="46" t="s">
        <v>94</v>
      </c>
      <c r="M350" s="49">
        <v>0.85</v>
      </c>
      <c r="N350" s="49">
        <v>0.15</v>
      </c>
      <c r="O350" s="50">
        <f>Ugovori_OPULJP[[#This Row],[Bespovratna sredstva - Ukupno (EU+Nac) HRK
= Ukupna ugovorena vrijednost bespovratnih sredstava]]*Ugovori_OPULJP[[#This Row],[EU STOPA SUFINANCIRANJA %
EU CO-FINANCING RATE %]]</f>
        <v>5887998.0164999999</v>
      </c>
      <c r="P350" s="51">
        <f>Ugovori_OPULJP[[#This Row],[Bespovratna sredstva - EU dio - HRK]]/7.5345</f>
        <v>781471.6326896277</v>
      </c>
      <c r="Q350" s="50">
        <f>Ugovori_OPULJP[[#This Row],[Bespovratna sredstva - Ukupno (EU+Nac) HRK
= Ukupna ugovorena vrijednost bespovratnih sredstava]]*Ugovori_OPULJP[[#This Row],[STOPA NACIONALNOG SUFINANCIRANJA %]]</f>
        <v>1039058.4735</v>
      </c>
      <c r="R350" s="51">
        <f>Ugovori_OPULJP[[#This Row],[Bespovratna sredstva - Nacionalni dio - HRK]]/7.5345</f>
        <v>137906.75870993428</v>
      </c>
      <c r="S350" s="50">
        <v>6927056.4900000002</v>
      </c>
      <c r="T350" s="51">
        <f>Ugovori_OPULJP[[#This Row],[Bespovratna sredstva - Ukupno (EU+Nac) HRK
= Ukupna ugovorena vrijednost bespovratnih sredstava]]/7.5345</f>
        <v>919378.39139956201</v>
      </c>
      <c r="U350" s="50">
        <v>0</v>
      </c>
      <c r="V350" s="51">
        <f>Ugovori_OPULJP[[#This Row],[Javni doprinos korisnika - HRK]]/7.5345</f>
        <v>0</v>
      </c>
      <c r="W350" s="50">
        <v>0</v>
      </c>
      <c r="X350" s="51">
        <f>Ugovori_OPULJP[[#This Row],[Privatni doprinos korisnika - HRK]]/7.5345</f>
        <v>0</v>
      </c>
      <c r="Y350" s="52">
        <v>6927056.4900000002</v>
      </c>
      <c r="Z350" s="53">
        <f>Ugovori_OPULJP[[#This Row],[UKUPNI PRIHVATLJIVI IZDACI
TOTAL ELIGIBLE EXPENDITURE
= Bespovratna sredstva ukupno + doprinos korisnika
= Ukupni prihvatljivi troškovi
= Ukupna ugovorena vrijednost projekta HRK]]/7.5345</f>
        <v>919378.39139956201</v>
      </c>
      <c r="AA350" s="44" t="s">
        <v>38</v>
      </c>
      <c r="AB350" s="44" t="s">
        <v>35</v>
      </c>
      <c r="AC350" s="43" t="s">
        <v>1475</v>
      </c>
      <c r="AD350" s="43" t="s">
        <v>747</v>
      </c>
    </row>
    <row r="351" spans="1:30" ht="51" customHeight="1" x14ac:dyDescent="0.2">
      <c r="A351" s="41" t="s">
        <v>1476</v>
      </c>
      <c r="B351" s="42" t="s">
        <v>743</v>
      </c>
      <c r="C351" s="43" t="s">
        <v>744</v>
      </c>
      <c r="D351" s="43" t="s">
        <v>1114</v>
      </c>
      <c r="E351" s="44" t="s">
        <v>76</v>
      </c>
      <c r="F351" s="45" t="s">
        <v>1477</v>
      </c>
      <c r="G351" s="45" t="s">
        <v>1478</v>
      </c>
      <c r="H351" s="47">
        <v>43119</v>
      </c>
      <c r="I351" s="47">
        <v>44031</v>
      </c>
      <c r="J351" s="48" t="str">
        <f>IF(Ugovori_OPULJP[[#This Row],[DATUM ZAVRŠETKA OPERACIJE]]&gt;DATE(2024,3,31),"u provedbi","završen")</f>
        <v>završen</v>
      </c>
      <c r="K351" s="46" t="s">
        <v>173</v>
      </c>
      <c r="L351" s="46" t="s">
        <v>173</v>
      </c>
      <c r="M351" s="49">
        <v>0.85</v>
      </c>
      <c r="N351" s="49">
        <v>0.15</v>
      </c>
      <c r="O351" s="50">
        <f>Ugovori_OPULJP[[#This Row],[Bespovratna sredstva - Ukupno (EU+Nac) HRK
= Ukupna ugovorena vrijednost bespovratnih sredstava]]*Ugovori_OPULJP[[#This Row],[EU STOPA SUFINANCIRANJA %
EU CO-FINANCING RATE %]]</f>
        <v>7948512.4349999996</v>
      </c>
      <c r="P351" s="51">
        <f>Ugovori_OPULJP[[#This Row],[Bespovratna sredstva - EU dio - HRK]]/7.5345</f>
        <v>1054948.8930917778</v>
      </c>
      <c r="Q351" s="50">
        <f>Ugovori_OPULJP[[#This Row],[Bespovratna sredstva - Ukupno (EU+Nac) HRK
= Ukupna ugovorena vrijednost bespovratnih sredstava]]*Ugovori_OPULJP[[#This Row],[STOPA NACIONALNOG SUFINANCIRANJA %]]</f>
        <v>1402678.6649999998</v>
      </c>
      <c r="R351" s="51">
        <f>Ugovori_OPULJP[[#This Row],[Bespovratna sredstva - Nacionalni dio - HRK]]/7.5345</f>
        <v>186167.4517220784</v>
      </c>
      <c r="S351" s="50">
        <v>9351191.0999999996</v>
      </c>
      <c r="T351" s="51">
        <f>Ugovori_OPULJP[[#This Row],[Bespovratna sredstva - Ukupno (EU+Nac) HRK
= Ukupna ugovorena vrijednost bespovratnih sredstava]]/7.5345</f>
        <v>1241116.3448138561</v>
      </c>
      <c r="U351" s="50">
        <v>0</v>
      </c>
      <c r="V351" s="51">
        <f>Ugovori_OPULJP[[#This Row],[Javni doprinos korisnika - HRK]]/7.5345</f>
        <v>0</v>
      </c>
      <c r="W351" s="50">
        <v>0</v>
      </c>
      <c r="X351" s="51">
        <f>Ugovori_OPULJP[[#This Row],[Privatni doprinos korisnika - HRK]]/7.5345</f>
        <v>0</v>
      </c>
      <c r="Y351" s="52">
        <v>9351191.0999999996</v>
      </c>
      <c r="Z351" s="53">
        <f>Ugovori_OPULJP[[#This Row],[UKUPNI PRIHVATLJIVI IZDACI
TOTAL ELIGIBLE EXPENDITURE
= Bespovratna sredstva ukupno + doprinos korisnika
= Ukupni prihvatljivi troškovi
= Ukupna ugovorena vrijednost projekta HRK]]/7.5345</f>
        <v>1241116.3448138561</v>
      </c>
      <c r="AA351" s="44" t="s">
        <v>38</v>
      </c>
      <c r="AB351" s="44" t="s">
        <v>35</v>
      </c>
      <c r="AC351" s="43" t="s">
        <v>1479</v>
      </c>
      <c r="AD351" s="43" t="s">
        <v>747</v>
      </c>
    </row>
    <row r="352" spans="1:30" ht="51" customHeight="1" x14ac:dyDescent="0.2">
      <c r="A352" s="41" t="s">
        <v>1480</v>
      </c>
      <c r="B352" s="42" t="s">
        <v>743</v>
      </c>
      <c r="C352" s="43" t="s">
        <v>744</v>
      </c>
      <c r="D352" s="43" t="s">
        <v>1114</v>
      </c>
      <c r="E352" s="44" t="s">
        <v>76</v>
      </c>
      <c r="F352" s="45" t="s">
        <v>1481</v>
      </c>
      <c r="G352" s="45" t="s">
        <v>1482</v>
      </c>
      <c r="H352" s="47">
        <v>43125</v>
      </c>
      <c r="I352" s="47">
        <v>44037</v>
      </c>
      <c r="J352" s="48" t="str">
        <f>IF(Ugovori_OPULJP[[#This Row],[DATUM ZAVRŠETKA OPERACIJE]]&gt;DATE(2024,3,31),"u provedbi","završen")</f>
        <v>završen</v>
      </c>
      <c r="K352" s="46" t="s">
        <v>104</v>
      </c>
      <c r="L352" s="46" t="s">
        <v>104</v>
      </c>
      <c r="M352" s="49">
        <v>0.85</v>
      </c>
      <c r="N352" s="49">
        <v>0.15</v>
      </c>
      <c r="O352" s="50">
        <f>Ugovori_OPULJP[[#This Row],[Bespovratna sredstva - Ukupno (EU+Nac) HRK
= Ukupna ugovorena vrijednost bespovratnih sredstava]]*Ugovori_OPULJP[[#This Row],[EU STOPA SUFINANCIRANJA %
EU CO-FINANCING RATE %]]</f>
        <v>3543905</v>
      </c>
      <c r="P352" s="51">
        <f>Ugovori_OPULJP[[#This Row],[Bespovratna sredstva - EU dio - HRK]]/7.5345</f>
        <v>470357.02435463533</v>
      </c>
      <c r="Q352" s="50">
        <f>Ugovori_OPULJP[[#This Row],[Bespovratna sredstva - Ukupno (EU+Nac) HRK
= Ukupna ugovorena vrijednost bespovratnih sredstava]]*Ugovori_OPULJP[[#This Row],[STOPA NACIONALNOG SUFINANCIRANJA %]]</f>
        <v>625395</v>
      </c>
      <c r="R352" s="51">
        <f>Ugovori_OPULJP[[#This Row],[Bespovratna sredstva - Nacionalni dio - HRK]]/7.5345</f>
        <v>83004.180768465056</v>
      </c>
      <c r="S352" s="50">
        <v>4169300</v>
      </c>
      <c r="T352" s="51">
        <f>Ugovori_OPULJP[[#This Row],[Bespovratna sredstva - Ukupno (EU+Nac) HRK
= Ukupna ugovorena vrijednost bespovratnih sredstava]]/7.5345</f>
        <v>553361.20512310043</v>
      </c>
      <c r="U352" s="50">
        <v>0</v>
      </c>
      <c r="V352" s="51">
        <f>Ugovori_OPULJP[[#This Row],[Javni doprinos korisnika - HRK]]/7.5345</f>
        <v>0</v>
      </c>
      <c r="W352" s="50">
        <v>0</v>
      </c>
      <c r="X352" s="51">
        <f>Ugovori_OPULJP[[#This Row],[Privatni doprinos korisnika - HRK]]/7.5345</f>
        <v>0</v>
      </c>
      <c r="Y352" s="52">
        <v>4169300</v>
      </c>
      <c r="Z352" s="53">
        <f>Ugovori_OPULJP[[#This Row],[UKUPNI PRIHVATLJIVI IZDACI
TOTAL ELIGIBLE EXPENDITURE
= Bespovratna sredstva ukupno + doprinos korisnika
= Ukupni prihvatljivi troškovi
= Ukupna ugovorena vrijednost projekta HRK]]/7.5345</f>
        <v>553361.20512310043</v>
      </c>
      <c r="AA352" s="44" t="s">
        <v>38</v>
      </c>
      <c r="AB352" s="44" t="s">
        <v>35</v>
      </c>
      <c r="AC352" s="43" t="s">
        <v>1483</v>
      </c>
      <c r="AD352" s="43" t="s">
        <v>747</v>
      </c>
    </row>
    <row r="353" spans="1:30" ht="51" customHeight="1" x14ac:dyDescent="0.2">
      <c r="A353" s="41" t="s">
        <v>1484</v>
      </c>
      <c r="B353" s="42" t="s">
        <v>743</v>
      </c>
      <c r="C353" s="43" t="s">
        <v>744</v>
      </c>
      <c r="D353" s="43" t="s">
        <v>1114</v>
      </c>
      <c r="E353" s="44" t="s">
        <v>76</v>
      </c>
      <c r="F353" s="45" t="s">
        <v>1485</v>
      </c>
      <c r="G353" s="45" t="s">
        <v>1486</v>
      </c>
      <c r="H353" s="47">
        <v>43125</v>
      </c>
      <c r="I353" s="47">
        <v>44037</v>
      </c>
      <c r="J353" s="48" t="str">
        <f>IF(Ugovori_OPULJP[[#This Row],[DATUM ZAVRŠETKA OPERACIJE]]&gt;DATE(2024,3,31),"u provedbi","završen")</f>
        <v>završen</v>
      </c>
      <c r="K353" s="46" t="s">
        <v>186</v>
      </c>
      <c r="L353" s="46" t="s">
        <v>186</v>
      </c>
      <c r="M353" s="49">
        <v>0.85</v>
      </c>
      <c r="N353" s="49">
        <v>0.15</v>
      </c>
      <c r="O353" s="50">
        <f>Ugovori_OPULJP[[#This Row],[Bespovratna sredstva - Ukupno (EU+Nac) HRK
= Ukupna ugovorena vrijednost bespovratnih sredstava]]*Ugovori_OPULJP[[#This Row],[EU STOPA SUFINANCIRANJA %
EU CO-FINANCING RATE %]]</f>
        <v>4272700.2955</v>
      </c>
      <c r="P353" s="51">
        <f>Ugovori_OPULJP[[#This Row],[Bespovratna sredstva - EU dio - HRK]]/7.5345</f>
        <v>567084.78273276263</v>
      </c>
      <c r="Q353" s="50">
        <f>Ugovori_OPULJP[[#This Row],[Bespovratna sredstva - Ukupno (EU+Nac) HRK
= Ukupna ugovorena vrijednost bespovratnih sredstava]]*Ugovori_OPULJP[[#This Row],[STOPA NACIONALNOG SUFINANCIRANJA %]]</f>
        <v>754005.93450000009</v>
      </c>
      <c r="R353" s="51">
        <f>Ugovori_OPULJP[[#This Row],[Bespovratna sredstva - Nacionalni dio - HRK]]/7.5345</f>
        <v>100073.78518813459</v>
      </c>
      <c r="S353" s="50">
        <v>5026706.2300000004</v>
      </c>
      <c r="T353" s="51">
        <f>Ugovori_OPULJP[[#This Row],[Bespovratna sredstva - Ukupno (EU+Nac) HRK
= Ukupna ugovorena vrijednost bespovratnih sredstava]]/7.5345</f>
        <v>667158.56792089727</v>
      </c>
      <c r="U353" s="50">
        <v>0</v>
      </c>
      <c r="V353" s="51">
        <f>Ugovori_OPULJP[[#This Row],[Javni doprinos korisnika - HRK]]/7.5345</f>
        <v>0</v>
      </c>
      <c r="W353" s="50">
        <v>0</v>
      </c>
      <c r="X353" s="51">
        <f>Ugovori_OPULJP[[#This Row],[Privatni doprinos korisnika - HRK]]/7.5345</f>
        <v>0</v>
      </c>
      <c r="Y353" s="52">
        <v>5026706.2300000004</v>
      </c>
      <c r="Z353" s="53">
        <f>Ugovori_OPULJP[[#This Row],[UKUPNI PRIHVATLJIVI IZDACI
TOTAL ELIGIBLE EXPENDITURE
= Bespovratna sredstva ukupno + doprinos korisnika
= Ukupni prihvatljivi troškovi
= Ukupna ugovorena vrijednost projekta HRK]]/7.5345</f>
        <v>667158.56792089727</v>
      </c>
      <c r="AA353" s="44" t="s">
        <v>38</v>
      </c>
      <c r="AB353" s="44" t="s">
        <v>35</v>
      </c>
      <c r="AC353" s="43" t="s">
        <v>1487</v>
      </c>
      <c r="AD353" s="43" t="s">
        <v>747</v>
      </c>
    </row>
    <row r="354" spans="1:30" ht="51" customHeight="1" x14ac:dyDescent="0.2">
      <c r="A354" s="41" t="s">
        <v>1488</v>
      </c>
      <c r="B354" s="42" t="s">
        <v>743</v>
      </c>
      <c r="C354" s="43" t="s">
        <v>744</v>
      </c>
      <c r="D354" s="43" t="s">
        <v>1114</v>
      </c>
      <c r="E354" s="44" t="s">
        <v>76</v>
      </c>
      <c r="F354" s="45" t="s">
        <v>1489</v>
      </c>
      <c r="G354" s="45" t="s">
        <v>1490</v>
      </c>
      <c r="H354" s="47">
        <v>43175</v>
      </c>
      <c r="I354" s="47">
        <v>44090</v>
      </c>
      <c r="J354" s="48" t="str">
        <f>IF(Ugovori_OPULJP[[#This Row],[DATUM ZAVRŠETKA OPERACIJE]]&gt;DATE(2024,3,31),"u provedbi","završen")</f>
        <v>završen</v>
      </c>
      <c r="K354" s="46" t="s">
        <v>94</v>
      </c>
      <c r="L354" s="46" t="s">
        <v>94</v>
      </c>
      <c r="M354" s="49">
        <v>0.85</v>
      </c>
      <c r="N354" s="49">
        <v>0.15</v>
      </c>
      <c r="O354" s="50">
        <f>Ugovori_OPULJP[[#This Row],[Bespovratna sredstva - Ukupno (EU+Nac) HRK
= Ukupna ugovorena vrijednost bespovratnih sredstava]]*Ugovori_OPULJP[[#This Row],[EU STOPA SUFINANCIRANJA %
EU CO-FINANCING RATE %]]</f>
        <v>2024905.19</v>
      </c>
      <c r="P354" s="51">
        <f>Ugovori_OPULJP[[#This Row],[Bespovratna sredstva - EU dio - HRK]]/7.5345</f>
        <v>268751.10359015194</v>
      </c>
      <c r="Q354" s="50">
        <f>Ugovori_OPULJP[[#This Row],[Bespovratna sredstva - Ukupno (EU+Nac) HRK
= Ukupna ugovorena vrijednost bespovratnih sredstava]]*Ugovori_OPULJP[[#This Row],[STOPA NACIONALNOG SUFINANCIRANJA %]]</f>
        <v>357336.20999999996</v>
      </c>
      <c r="R354" s="51">
        <f>Ugovori_OPULJP[[#This Row],[Bespovratna sredstva - Nacionalni dio - HRK]]/7.5345</f>
        <v>47426.665339438572</v>
      </c>
      <c r="S354" s="50">
        <v>2382241.4</v>
      </c>
      <c r="T354" s="51">
        <f>Ugovori_OPULJP[[#This Row],[Bespovratna sredstva - Ukupno (EU+Nac) HRK
= Ukupna ugovorena vrijednost bespovratnih sredstava]]/7.5345</f>
        <v>316177.76892959053</v>
      </c>
      <c r="U354" s="50">
        <v>0</v>
      </c>
      <c r="V354" s="51">
        <f>Ugovori_OPULJP[[#This Row],[Javni doprinos korisnika - HRK]]/7.5345</f>
        <v>0</v>
      </c>
      <c r="W354" s="50">
        <v>0</v>
      </c>
      <c r="X354" s="51">
        <f>Ugovori_OPULJP[[#This Row],[Privatni doprinos korisnika - HRK]]/7.5345</f>
        <v>0</v>
      </c>
      <c r="Y354" s="52">
        <v>2382241.4</v>
      </c>
      <c r="Z354" s="53">
        <f>Ugovori_OPULJP[[#This Row],[UKUPNI PRIHVATLJIVI IZDACI
TOTAL ELIGIBLE EXPENDITURE
= Bespovratna sredstva ukupno + doprinos korisnika
= Ukupni prihvatljivi troškovi
= Ukupna ugovorena vrijednost projekta HRK]]/7.5345</f>
        <v>316177.76892959053</v>
      </c>
      <c r="AA354" s="44" t="s">
        <v>38</v>
      </c>
      <c r="AB354" s="44" t="s">
        <v>35</v>
      </c>
      <c r="AC354" s="43" t="s">
        <v>1491</v>
      </c>
      <c r="AD354" s="43" t="s">
        <v>747</v>
      </c>
    </row>
    <row r="355" spans="1:30" ht="51" customHeight="1" x14ac:dyDescent="0.2">
      <c r="A355" s="41" t="s">
        <v>1492</v>
      </c>
      <c r="B355" s="42" t="s">
        <v>743</v>
      </c>
      <c r="C355" s="43" t="s">
        <v>744</v>
      </c>
      <c r="D355" s="43" t="s">
        <v>1114</v>
      </c>
      <c r="E355" s="44" t="s">
        <v>76</v>
      </c>
      <c r="F355" s="45" t="s">
        <v>1493</v>
      </c>
      <c r="G355" s="45" t="s">
        <v>1494</v>
      </c>
      <c r="H355" s="47">
        <v>43125</v>
      </c>
      <c r="I355" s="47">
        <v>44037</v>
      </c>
      <c r="J355" s="48" t="str">
        <f>IF(Ugovori_OPULJP[[#This Row],[DATUM ZAVRŠETKA OPERACIJE]]&gt;DATE(2024,3,31),"u provedbi","završen")</f>
        <v>završen</v>
      </c>
      <c r="K355" s="46" t="s">
        <v>99</v>
      </c>
      <c r="L355" s="46" t="s">
        <v>99</v>
      </c>
      <c r="M355" s="49">
        <v>0.85</v>
      </c>
      <c r="N355" s="49">
        <v>0.15</v>
      </c>
      <c r="O355" s="50">
        <f>Ugovori_OPULJP[[#This Row],[Bespovratna sredstva - Ukupno (EU+Nac) HRK
= Ukupna ugovorena vrijednost bespovratnih sredstava]]*Ugovori_OPULJP[[#This Row],[EU STOPA SUFINANCIRANJA %
EU CO-FINANCING RATE %]]</f>
        <v>1569135.564</v>
      </c>
      <c r="P355" s="51">
        <f>Ugovori_OPULJP[[#This Row],[Bespovratna sredstva - EU dio - HRK]]/7.5345</f>
        <v>208260.07883734818</v>
      </c>
      <c r="Q355" s="50">
        <f>Ugovori_OPULJP[[#This Row],[Bespovratna sredstva - Ukupno (EU+Nac) HRK
= Ukupna ugovorena vrijednost bespovratnih sredstava]]*Ugovori_OPULJP[[#This Row],[STOPA NACIONALNOG SUFINANCIRANJA %]]</f>
        <v>276906.27600000001</v>
      </c>
      <c r="R355" s="51">
        <f>Ugovori_OPULJP[[#This Row],[Bespovratna sredstva - Nacionalni dio - HRK]]/7.5345</f>
        <v>36751.778618355565</v>
      </c>
      <c r="S355" s="50">
        <v>1846041.84</v>
      </c>
      <c r="T355" s="51">
        <f>Ugovori_OPULJP[[#This Row],[Bespovratna sredstva - Ukupno (EU+Nac) HRK
= Ukupna ugovorena vrijednost bespovratnih sredstava]]/7.5345</f>
        <v>245011.85745570375</v>
      </c>
      <c r="U355" s="50">
        <v>0</v>
      </c>
      <c r="V355" s="51">
        <f>Ugovori_OPULJP[[#This Row],[Javni doprinos korisnika - HRK]]/7.5345</f>
        <v>0</v>
      </c>
      <c r="W355" s="50">
        <v>0</v>
      </c>
      <c r="X355" s="51">
        <f>Ugovori_OPULJP[[#This Row],[Privatni doprinos korisnika - HRK]]/7.5345</f>
        <v>0</v>
      </c>
      <c r="Y355" s="52">
        <v>1846041.84</v>
      </c>
      <c r="Z355" s="53">
        <f>Ugovori_OPULJP[[#This Row],[UKUPNI PRIHVATLJIVI IZDACI
TOTAL ELIGIBLE EXPENDITURE
= Bespovratna sredstva ukupno + doprinos korisnika
= Ukupni prihvatljivi troškovi
= Ukupna ugovorena vrijednost projekta HRK]]/7.5345</f>
        <v>245011.85745570375</v>
      </c>
      <c r="AA355" s="44" t="s">
        <v>38</v>
      </c>
      <c r="AB355" s="44" t="s">
        <v>35</v>
      </c>
      <c r="AC355" s="43" t="s">
        <v>1495</v>
      </c>
      <c r="AD355" s="43" t="s">
        <v>747</v>
      </c>
    </row>
    <row r="356" spans="1:30" ht="51" customHeight="1" x14ac:dyDescent="0.2">
      <c r="A356" s="41" t="s">
        <v>1496</v>
      </c>
      <c r="B356" s="42" t="s">
        <v>743</v>
      </c>
      <c r="C356" s="43" t="s">
        <v>744</v>
      </c>
      <c r="D356" s="43" t="s">
        <v>1114</v>
      </c>
      <c r="E356" s="44" t="s">
        <v>76</v>
      </c>
      <c r="F356" s="45" t="s">
        <v>1497</v>
      </c>
      <c r="G356" s="45" t="s">
        <v>1498</v>
      </c>
      <c r="H356" s="47">
        <v>43175</v>
      </c>
      <c r="I356" s="47">
        <v>44090</v>
      </c>
      <c r="J356" s="48" t="str">
        <f>IF(Ugovori_OPULJP[[#This Row],[DATUM ZAVRŠETKA OPERACIJE]]&gt;DATE(2024,3,31),"u provedbi","završen")</f>
        <v>završen</v>
      </c>
      <c r="K356" s="46" t="s">
        <v>186</v>
      </c>
      <c r="L356" s="46" t="s">
        <v>186</v>
      </c>
      <c r="M356" s="49">
        <v>0.85</v>
      </c>
      <c r="N356" s="49">
        <v>0.15</v>
      </c>
      <c r="O356" s="50">
        <f>Ugovori_OPULJP[[#This Row],[Bespovratna sredstva - Ukupno (EU+Nac) HRK
= Ukupna ugovorena vrijednost bespovratnih sredstava]]*Ugovori_OPULJP[[#This Row],[EU STOPA SUFINANCIRANJA %
EU CO-FINANCING RATE %]]</f>
        <v>8492087.0694999993</v>
      </c>
      <c r="P356" s="51">
        <f>Ugovori_OPULJP[[#This Row],[Bespovratna sredstva - EU dio - HRK]]/7.5345</f>
        <v>1127093.6451655715</v>
      </c>
      <c r="Q356" s="50">
        <f>Ugovori_OPULJP[[#This Row],[Bespovratna sredstva - Ukupno (EU+Nac) HRK
= Ukupna ugovorena vrijednost bespovratnih sredstava]]*Ugovori_OPULJP[[#This Row],[STOPA NACIONALNOG SUFINANCIRANJA %]]</f>
        <v>1498603.6004999999</v>
      </c>
      <c r="R356" s="51">
        <f>Ugovori_OPULJP[[#This Row],[Bespovratna sredstva - Nacionalni dio - HRK]]/7.5345</f>
        <v>198898.87855863027</v>
      </c>
      <c r="S356" s="50">
        <v>9990690.6699999999</v>
      </c>
      <c r="T356" s="51">
        <f>Ugovori_OPULJP[[#This Row],[Bespovratna sredstva - Ukupno (EU+Nac) HRK
= Ukupna ugovorena vrijednost bespovratnih sredstava]]/7.5345</f>
        <v>1325992.5237242018</v>
      </c>
      <c r="U356" s="50">
        <v>332639.83000000007</v>
      </c>
      <c r="V356" s="51">
        <f>Ugovori_OPULJP[[#This Row],[Javni doprinos korisnika - HRK]]/7.5345</f>
        <v>44148.892428163788</v>
      </c>
      <c r="W356" s="50">
        <v>0</v>
      </c>
      <c r="X356" s="51">
        <f>Ugovori_OPULJP[[#This Row],[Privatni doprinos korisnika - HRK]]/7.5345</f>
        <v>0</v>
      </c>
      <c r="Y356" s="52">
        <v>10323330.5</v>
      </c>
      <c r="Z356" s="53">
        <f>Ugovori_OPULJP[[#This Row],[UKUPNI PRIHVATLJIVI IZDACI
TOTAL ELIGIBLE EXPENDITURE
= Bespovratna sredstva ukupno + doprinos korisnika
= Ukupni prihvatljivi troškovi
= Ukupna ugovorena vrijednost projekta HRK]]/7.5345</f>
        <v>1370141.4161523657</v>
      </c>
      <c r="AA356" s="44" t="s">
        <v>38</v>
      </c>
      <c r="AB356" s="44" t="s">
        <v>35</v>
      </c>
      <c r="AC356" s="43" t="s">
        <v>1499</v>
      </c>
      <c r="AD356" s="43" t="s">
        <v>747</v>
      </c>
    </row>
    <row r="357" spans="1:30" ht="63.75" customHeight="1" x14ac:dyDescent="0.2">
      <c r="A357" s="41" t="s">
        <v>1500</v>
      </c>
      <c r="B357" s="42" t="s">
        <v>743</v>
      </c>
      <c r="C357" s="43" t="s">
        <v>744</v>
      </c>
      <c r="D357" s="43" t="s">
        <v>1114</v>
      </c>
      <c r="E357" s="44" t="s">
        <v>76</v>
      </c>
      <c r="F357" s="45" t="s">
        <v>1501</v>
      </c>
      <c r="G357" s="45" t="s">
        <v>1502</v>
      </c>
      <c r="H357" s="47">
        <v>43168</v>
      </c>
      <c r="I357" s="47">
        <v>44083</v>
      </c>
      <c r="J357" s="48" t="str">
        <f>IF(Ugovori_OPULJP[[#This Row],[DATUM ZAVRŠETKA OPERACIJE]]&gt;DATE(2024,3,31),"u provedbi","završen")</f>
        <v>završen</v>
      </c>
      <c r="K357" s="46" t="s">
        <v>84</v>
      </c>
      <c r="L357" s="46" t="s">
        <v>84</v>
      </c>
      <c r="M357" s="49">
        <v>0.85</v>
      </c>
      <c r="N357" s="49">
        <v>0.15</v>
      </c>
      <c r="O357" s="50">
        <f>Ugovori_OPULJP[[#This Row],[Bespovratna sredstva - Ukupno (EU+Nac) HRK
= Ukupna ugovorena vrijednost bespovratnih sredstava]]*Ugovori_OPULJP[[#This Row],[EU STOPA SUFINANCIRANJA %
EU CO-FINANCING RATE %]]</f>
        <v>6736419.3540000003</v>
      </c>
      <c r="P357" s="51">
        <f>Ugovori_OPULJP[[#This Row],[Bespovratna sredstva - EU dio - HRK]]/7.5345</f>
        <v>894076.49532152095</v>
      </c>
      <c r="Q357" s="50">
        <f>Ugovori_OPULJP[[#This Row],[Bespovratna sredstva - Ukupno (EU+Nac) HRK
= Ukupna ugovorena vrijednost bespovratnih sredstava]]*Ugovori_OPULJP[[#This Row],[STOPA NACIONALNOG SUFINANCIRANJA %]]</f>
        <v>1188779.8859999999</v>
      </c>
      <c r="R357" s="51">
        <f>Ugovori_OPULJP[[#This Row],[Bespovratna sredstva - Nacionalni dio - HRK]]/7.5345</f>
        <v>157778.20505673898</v>
      </c>
      <c r="S357" s="50">
        <v>7925199.2400000002</v>
      </c>
      <c r="T357" s="51">
        <f>Ugovori_OPULJP[[#This Row],[Bespovratna sredstva - Ukupno (EU+Nac) HRK
= Ukupna ugovorena vrijednost bespovratnih sredstava]]/7.5345</f>
        <v>1051854.7003782599</v>
      </c>
      <c r="U357" s="50">
        <v>0</v>
      </c>
      <c r="V357" s="51">
        <f>Ugovori_OPULJP[[#This Row],[Javni doprinos korisnika - HRK]]/7.5345</f>
        <v>0</v>
      </c>
      <c r="W357" s="50">
        <v>0</v>
      </c>
      <c r="X357" s="51">
        <f>Ugovori_OPULJP[[#This Row],[Privatni doprinos korisnika - HRK]]/7.5345</f>
        <v>0</v>
      </c>
      <c r="Y357" s="52">
        <v>7925199.2400000002</v>
      </c>
      <c r="Z357" s="53">
        <f>Ugovori_OPULJP[[#This Row],[UKUPNI PRIHVATLJIVI IZDACI
TOTAL ELIGIBLE EXPENDITURE
= Bespovratna sredstva ukupno + doprinos korisnika
= Ukupni prihvatljivi troškovi
= Ukupna ugovorena vrijednost projekta HRK]]/7.5345</f>
        <v>1051854.7003782599</v>
      </c>
      <c r="AA357" s="44" t="s">
        <v>38</v>
      </c>
      <c r="AB357" s="44" t="s">
        <v>35</v>
      </c>
      <c r="AC357" s="43" t="s">
        <v>1503</v>
      </c>
      <c r="AD357" s="43" t="s">
        <v>747</v>
      </c>
    </row>
    <row r="358" spans="1:30" ht="63.75" customHeight="1" x14ac:dyDescent="0.2">
      <c r="A358" s="41" t="s">
        <v>1504</v>
      </c>
      <c r="B358" s="42" t="s">
        <v>743</v>
      </c>
      <c r="C358" s="43" t="s">
        <v>744</v>
      </c>
      <c r="D358" s="43" t="s">
        <v>1114</v>
      </c>
      <c r="E358" s="44" t="s">
        <v>76</v>
      </c>
      <c r="F358" s="45" t="s">
        <v>1505</v>
      </c>
      <c r="G358" s="62" t="s">
        <v>645</v>
      </c>
      <c r="H358" s="47">
        <v>43168</v>
      </c>
      <c r="I358" s="47">
        <v>44083</v>
      </c>
      <c r="J358" s="48" t="str">
        <f>IF(Ugovori_OPULJP[[#This Row],[DATUM ZAVRŠETKA OPERACIJE]]&gt;DATE(2024,3,31),"u provedbi","završen")</f>
        <v>završen</v>
      </c>
      <c r="K358" s="46" t="s">
        <v>84</v>
      </c>
      <c r="L358" s="46" t="s">
        <v>84</v>
      </c>
      <c r="M358" s="49">
        <v>0.85</v>
      </c>
      <c r="N358" s="49">
        <v>0.15</v>
      </c>
      <c r="O358" s="50">
        <f>Ugovori_OPULJP[[#This Row],[Bespovratna sredstva - Ukupno (EU+Nac) HRK
= Ukupna ugovorena vrijednost bespovratnih sredstava]]*Ugovori_OPULJP[[#This Row],[EU STOPA SUFINANCIRANJA %
EU CO-FINANCING RATE %]]</f>
        <v>5819577.0029999996</v>
      </c>
      <c r="P358" s="51">
        <f>Ugovori_OPULJP[[#This Row],[Bespovratna sredstva - EU dio - HRK]]/7.5345</f>
        <v>772390.60362333257</v>
      </c>
      <c r="Q358" s="50">
        <f>Ugovori_OPULJP[[#This Row],[Bespovratna sredstva - Ukupno (EU+Nac) HRK
= Ukupna ugovorena vrijednost bespovratnih sredstava]]*Ugovori_OPULJP[[#This Row],[STOPA NACIONALNOG SUFINANCIRANJA %]]</f>
        <v>1026984.1769999999</v>
      </c>
      <c r="R358" s="51">
        <f>Ugovori_OPULJP[[#This Row],[Bespovratna sredstva - Nacionalni dio - HRK]]/7.5345</f>
        <v>136304.22416882339</v>
      </c>
      <c r="S358" s="50">
        <v>6846561.1799999997</v>
      </c>
      <c r="T358" s="51">
        <f>Ugovori_OPULJP[[#This Row],[Bespovratna sredstva - Ukupno (EU+Nac) HRK
= Ukupna ugovorena vrijednost bespovratnih sredstava]]/7.5345</f>
        <v>908694.82779215602</v>
      </c>
      <c r="U358" s="50">
        <v>0</v>
      </c>
      <c r="V358" s="51">
        <f>Ugovori_OPULJP[[#This Row],[Javni doprinos korisnika - HRK]]/7.5345</f>
        <v>0</v>
      </c>
      <c r="W358" s="50">
        <v>0</v>
      </c>
      <c r="X358" s="51">
        <f>Ugovori_OPULJP[[#This Row],[Privatni doprinos korisnika - HRK]]/7.5345</f>
        <v>0</v>
      </c>
      <c r="Y358" s="52">
        <v>6846561.1799999997</v>
      </c>
      <c r="Z358" s="53">
        <f>Ugovori_OPULJP[[#This Row],[UKUPNI PRIHVATLJIVI IZDACI
TOTAL ELIGIBLE EXPENDITURE
= Bespovratna sredstva ukupno + doprinos korisnika
= Ukupni prihvatljivi troškovi
= Ukupna ugovorena vrijednost projekta HRK]]/7.5345</f>
        <v>908694.82779215602</v>
      </c>
      <c r="AA358" s="44" t="s">
        <v>38</v>
      </c>
      <c r="AB358" s="44" t="s">
        <v>35</v>
      </c>
      <c r="AC358" s="43" t="s">
        <v>1506</v>
      </c>
      <c r="AD358" s="43" t="s">
        <v>747</v>
      </c>
    </row>
    <row r="359" spans="1:30" ht="51" customHeight="1" x14ac:dyDescent="0.2">
      <c r="A359" s="41" t="s">
        <v>1507</v>
      </c>
      <c r="B359" s="42" t="s">
        <v>743</v>
      </c>
      <c r="C359" s="43" t="s">
        <v>744</v>
      </c>
      <c r="D359" s="43" t="s">
        <v>1114</v>
      </c>
      <c r="E359" s="44" t="s">
        <v>76</v>
      </c>
      <c r="F359" s="45" t="s">
        <v>1508</v>
      </c>
      <c r="G359" s="45" t="s">
        <v>1509</v>
      </c>
      <c r="H359" s="47">
        <v>43175</v>
      </c>
      <c r="I359" s="47">
        <v>44028</v>
      </c>
      <c r="J359" s="48" t="str">
        <f>IF(Ugovori_OPULJP[[#This Row],[DATUM ZAVRŠETKA OPERACIJE]]&gt;DATE(2024,3,31),"u provedbi","završen")</f>
        <v>završen</v>
      </c>
      <c r="K359" s="46" t="s">
        <v>99</v>
      </c>
      <c r="L359" s="46" t="s">
        <v>99</v>
      </c>
      <c r="M359" s="49">
        <v>0.85</v>
      </c>
      <c r="N359" s="49">
        <v>0.15</v>
      </c>
      <c r="O359" s="50">
        <f>Ugovori_OPULJP[[#This Row],[Bespovratna sredstva - Ukupno (EU+Nac) HRK
= Ukupna ugovorena vrijednost bespovratnih sredstava]]*Ugovori_OPULJP[[#This Row],[EU STOPA SUFINANCIRANJA %
EU CO-FINANCING RATE %]]</f>
        <v>1721407.0459999999</v>
      </c>
      <c r="P359" s="51">
        <f>Ugovori_OPULJP[[#This Row],[Bespovratna sredstva - EU dio - HRK]]/7.5345</f>
        <v>228469.97756984536</v>
      </c>
      <c r="Q359" s="50">
        <f>Ugovori_OPULJP[[#This Row],[Bespovratna sredstva - Ukupno (EU+Nac) HRK
= Ukupna ugovorena vrijednost bespovratnih sredstava]]*Ugovori_OPULJP[[#This Row],[STOPA NACIONALNOG SUFINANCIRANJA %]]</f>
        <v>303777.71399999998</v>
      </c>
      <c r="R359" s="51">
        <f>Ugovori_OPULJP[[#This Row],[Bespovratna sredstva - Nacionalni dio - HRK]]/7.5345</f>
        <v>40318.23133585506</v>
      </c>
      <c r="S359" s="50">
        <v>2025184.76</v>
      </c>
      <c r="T359" s="51">
        <f>Ugovori_OPULJP[[#This Row],[Bespovratna sredstva - Ukupno (EU+Nac) HRK
= Ukupna ugovorena vrijednost bespovratnih sredstava]]/7.5345</f>
        <v>268788.20890570042</v>
      </c>
      <c r="U359" s="50">
        <v>0</v>
      </c>
      <c r="V359" s="51">
        <f>Ugovori_OPULJP[[#This Row],[Javni doprinos korisnika - HRK]]/7.5345</f>
        <v>0</v>
      </c>
      <c r="W359" s="50">
        <v>0</v>
      </c>
      <c r="X359" s="51">
        <f>Ugovori_OPULJP[[#This Row],[Privatni doprinos korisnika - HRK]]/7.5345</f>
        <v>0</v>
      </c>
      <c r="Y359" s="52">
        <v>2025184.76</v>
      </c>
      <c r="Z359" s="53">
        <f>Ugovori_OPULJP[[#This Row],[UKUPNI PRIHVATLJIVI IZDACI
TOTAL ELIGIBLE EXPENDITURE
= Bespovratna sredstva ukupno + doprinos korisnika
= Ukupni prihvatljivi troškovi
= Ukupna ugovorena vrijednost projekta HRK]]/7.5345</f>
        <v>268788.20890570042</v>
      </c>
      <c r="AA359" s="44" t="s">
        <v>38</v>
      </c>
      <c r="AB359" s="44" t="s">
        <v>35</v>
      </c>
      <c r="AC359" s="43" t="s">
        <v>1510</v>
      </c>
      <c r="AD359" s="43" t="s">
        <v>747</v>
      </c>
    </row>
    <row r="360" spans="1:30" ht="63.75" customHeight="1" x14ac:dyDescent="0.2">
      <c r="A360" s="41" t="s">
        <v>1511</v>
      </c>
      <c r="B360" s="42" t="s">
        <v>743</v>
      </c>
      <c r="C360" s="43" t="s">
        <v>744</v>
      </c>
      <c r="D360" s="43" t="s">
        <v>1114</v>
      </c>
      <c r="E360" s="44" t="s">
        <v>76</v>
      </c>
      <c r="F360" s="45" t="s">
        <v>1512</v>
      </c>
      <c r="G360" s="45" t="s">
        <v>1513</v>
      </c>
      <c r="H360" s="47">
        <v>43119</v>
      </c>
      <c r="I360" s="47">
        <v>44031</v>
      </c>
      <c r="J360" s="48" t="str">
        <f>IF(Ugovori_OPULJP[[#This Row],[DATUM ZAVRŠETKA OPERACIJE]]&gt;DATE(2024,3,31),"u provedbi","završen")</f>
        <v>završen</v>
      </c>
      <c r="K360" s="46" t="s">
        <v>130</v>
      </c>
      <c r="L360" s="46" t="s">
        <v>130</v>
      </c>
      <c r="M360" s="49">
        <v>0.85</v>
      </c>
      <c r="N360" s="49">
        <v>0.15</v>
      </c>
      <c r="O360" s="50">
        <f>Ugovori_OPULJP[[#This Row],[Bespovratna sredstva - Ukupno (EU+Nac) HRK
= Ukupna ugovorena vrijednost bespovratnih sredstava]]*Ugovori_OPULJP[[#This Row],[EU STOPA SUFINANCIRANJA %
EU CO-FINANCING RATE %]]</f>
        <v>1800594.5930000001</v>
      </c>
      <c r="P360" s="51">
        <f>Ugovori_OPULJP[[#This Row],[Bespovratna sredstva - EU dio - HRK]]/7.5345</f>
        <v>238979.97119915058</v>
      </c>
      <c r="Q360" s="50">
        <f>Ugovori_OPULJP[[#This Row],[Bespovratna sredstva - Ukupno (EU+Nac) HRK
= Ukupna ugovorena vrijednost bespovratnih sredstava]]*Ugovori_OPULJP[[#This Row],[STOPA NACIONALNOG SUFINANCIRANJA %]]</f>
        <v>317751.98700000002</v>
      </c>
      <c r="R360" s="51">
        <f>Ugovori_OPULJP[[#This Row],[Bespovratna sredstva - Nacionalni dio - HRK]]/7.5345</f>
        <v>42172.93609396775</v>
      </c>
      <c r="S360" s="50">
        <v>2118346.58</v>
      </c>
      <c r="T360" s="51">
        <f>Ugovori_OPULJP[[#This Row],[Bespovratna sredstva - Ukupno (EU+Nac) HRK
= Ukupna ugovorena vrijednost bespovratnih sredstava]]/7.5345</f>
        <v>281152.9072931183</v>
      </c>
      <c r="U360" s="50">
        <v>0</v>
      </c>
      <c r="V360" s="51">
        <f>Ugovori_OPULJP[[#This Row],[Javni doprinos korisnika - HRK]]/7.5345</f>
        <v>0</v>
      </c>
      <c r="W360" s="50">
        <v>0</v>
      </c>
      <c r="X360" s="51">
        <f>Ugovori_OPULJP[[#This Row],[Privatni doprinos korisnika - HRK]]/7.5345</f>
        <v>0</v>
      </c>
      <c r="Y360" s="52">
        <v>2118346.58</v>
      </c>
      <c r="Z360" s="53">
        <f>Ugovori_OPULJP[[#This Row],[UKUPNI PRIHVATLJIVI IZDACI
TOTAL ELIGIBLE EXPENDITURE
= Bespovratna sredstva ukupno + doprinos korisnika
= Ukupni prihvatljivi troškovi
= Ukupna ugovorena vrijednost projekta HRK]]/7.5345</f>
        <v>281152.9072931183</v>
      </c>
      <c r="AA360" s="44" t="s">
        <v>38</v>
      </c>
      <c r="AB360" s="44" t="s">
        <v>35</v>
      </c>
      <c r="AC360" s="43" t="s">
        <v>1514</v>
      </c>
      <c r="AD360" s="43" t="s">
        <v>747</v>
      </c>
    </row>
    <row r="361" spans="1:30" ht="51" customHeight="1" x14ac:dyDescent="0.2">
      <c r="A361" s="41" t="s">
        <v>1515</v>
      </c>
      <c r="B361" s="42" t="s">
        <v>743</v>
      </c>
      <c r="C361" s="43" t="s">
        <v>744</v>
      </c>
      <c r="D361" s="43" t="s">
        <v>1114</v>
      </c>
      <c r="E361" s="44" t="s">
        <v>76</v>
      </c>
      <c r="F361" s="45" t="s">
        <v>1516</v>
      </c>
      <c r="G361" s="45" t="s">
        <v>1517</v>
      </c>
      <c r="H361" s="47">
        <v>43175</v>
      </c>
      <c r="I361" s="47">
        <v>44090</v>
      </c>
      <c r="J361" s="48" t="str">
        <f>IF(Ugovori_OPULJP[[#This Row],[DATUM ZAVRŠETKA OPERACIJE]]&gt;DATE(2024,3,31),"u provedbi","završen")</f>
        <v>završen</v>
      </c>
      <c r="K361" s="46" t="s">
        <v>99</v>
      </c>
      <c r="L361" s="46" t="s">
        <v>99</v>
      </c>
      <c r="M361" s="49">
        <v>0.85</v>
      </c>
      <c r="N361" s="49">
        <v>0.15</v>
      </c>
      <c r="O361" s="50">
        <f>Ugovori_OPULJP[[#This Row],[Bespovratna sredstva - Ukupno (EU+Nac) HRK
= Ukupna ugovorena vrijednost bespovratnih sredstava]]*Ugovori_OPULJP[[#This Row],[EU STOPA SUFINANCIRANJA %
EU CO-FINANCING RATE %]]</f>
        <v>2186254.5700000003</v>
      </c>
      <c r="P361" s="51">
        <f>Ugovori_OPULJP[[#This Row],[Bespovratna sredstva - EU dio - HRK]]/7.5345</f>
        <v>290165.8464397107</v>
      </c>
      <c r="Q361" s="50">
        <f>Ugovori_OPULJP[[#This Row],[Bespovratna sredstva - Ukupno (EU+Nac) HRK
= Ukupna ugovorena vrijednost bespovratnih sredstava]]*Ugovori_OPULJP[[#This Row],[STOPA NACIONALNOG SUFINANCIRANJA %]]</f>
        <v>385809.63</v>
      </c>
      <c r="R361" s="51">
        <f>Ugovori_OPULJP[[#This Row],[Bespovratna sredstva - Nacionalni dio - HRK]]/7.5345</f>
        <v>51205.737607007759</v>
      </c>
      <c r="S361" s="50">
        <v>2572064.2000000002</v>
      </c>
      <c r="T361" s="51">
        <f>Ugovori_OPULJP[[#This Row],[Bespovratna sredstva - Ukupno (EU+Nac) HRK
= Ukupna ugovorena vrijednost bespovratnih sredstava]]/7.5345</f>
        <v>341371.58404671843</v>
      </c>
      <c r="U361" s="50">
        <v>0</v>
      </c>
      <c r="V361" s="51">
        <f>Ugovori_OPULJP[[#This Row],[Javni doprinos korisnika - HRK]]/7.5345</f>
        <v>0</v>
      </c>
      <c r="W361" s="50">
        <v>0</v>
      </c>
      <c r="X361" s="51">
        <f>Ugovori_OPULJP[[#This Row],[Privatni doprinos korisnika - HRK]]/7.5345</f>
        <v>0</v>
      </c>
      <c r="Y361" s="52">
        <v>2572064.2000000002</v>
      </c>
      <c r="Z361" s="53">
        <f>Ugovori_OPULJP[[#This Row],[UKUPNI PRIHVATLJIVI IZDACI
TOTAL ELIGIBLE EXPENDITURE
= Bespovratna sredstva ukupno + doprinos korisnika
= Ukupni prihvatljivi troškovi
= Ukupna ugovorena vrijednost projekta HRK]]/7.5345</f>
        <v>341371.58404671843</v>
      </c>
      <c r="AA361" s="44" t="s">
        <v>38</v>
      </c>
      <c r="AB361" s="44" t="s">
        <v>35</v>
      </c>
      <c r="AC361" s="43" t="s">
        <v>1518</v>
      </c>
      <c r="AD361" s="43" t="s">
        <v>747</v>
      </c>
    </row>
    <row r="362" spans="1:30" ht="51" customHeight="1" x14ac:dyDescent="0.2">
      <c r="A362" s="41" t="s">
        <v>1519</v>
      </c>
      <c r="B362" s="42" t="s">
        <v>743</v>
      </c>
      <c r="C362" s="43" t="s">
        <v>744</v>
      </c>
      <c r="D362" s="43" t="s">
        <v>1114</v>
      </c>
      <c r="E362" s="44" t="s">
        <v>76</v>
      </c>
      <c r="F362" s="45" t="s">
        <v>1520</v>
      </c>
      <c r="G362" s="45" t="s">
        <v>1521</v>
      </c>
      <c r="H362" s="47">
        <v>43250</v>
      </c>
      <c r="I362" s="47">
        <v>44165</v>
      </c>
      <c r="J362" s="48" t="str">
        <f>IF(Ugovori_OPULJP[[#This Row],[DATUM ZAVRŠETKA OPERACIJE]]&gt;DATE(2024,3,31),"u provedbi","završen")</f>
        <v>završen</v>
      </c>
      <c r="K362" s="46" t="s">
        <v>99</v>
      </c>
      <c r="L362" s="46" t="s">
        <v>99</v>
      </c>
      <c r="M362" s="49">
        <v>0.85</v>
      </c>
      <c r="N362" s="49">
        <v>0.15</v>
      </c>
      <c r="O362" s="50">
        <f>Ugovori_OPULJP[[#This Row],[Bespovratna sredstva - Ukupno (EU+Nac) HRK
= Ukupna ugovorena vrijednost bespovratnih sredstava]]*Ugovori_OPULJP[[#This Row],[EU STOPA SUFINANCIRANJA %
EU CO-FINANCING RATE %]]</f>
        <v>1757139.38</v>
      </c>
      <c r="P362" s="51">
        <f>Ugovori_OPULJP[[#This Row],[Bespovratna sredstva - EU dio - HRK]]/7.5345</f>
        <v>233212.47328953477</v>
      </c>
      <c r="Q362" s="50">
        <f>Ugovori_OPULJP[[#This Row],[Bespovratna sredstva - Ukupno (EU+Nac) HRK
= Ukupna ugovorena vrijednost bespovratnih sredstava]]*Ugovori_OPULJP[[#This Row],[STOPA NACIONALNOG SUFINANCIRANJA %]]</f>
        <v>310083.42</v>
      </c>
      <c r="R362" s="51">
        <f>Ugovori_OPULJP[[#This Row],[Bespovratna sredstva - Nacionalni dio - HRK]]/7.5345</f>
        <v>41155.142345212022</v>
      </c>
      <c r="S362" s="50">
        <v>2067222.8</v>
      </c>
      <c r="T362" s="51">
        <f>Ugovori_OPULJP[[#This Row],[Bespovratna sredstva - Ukupno (EU+Nac) HRK
= Ukupna ugovorena vrijednost bespovratnih sredstava]]/7.5345</f>
        <v>274367.61563474685</v>
      </c>
      <c r="U362" s="50">
        <v>0</v>
      </c>
      <c r="V362" s="51">
        <f>Ugovori_OPULJP[[#This Row],[Javni doprinos korisnika - HRK]]/7.5345</f>
        <v>0</v>
      </c>
      <c r="W362" s="50">
        <v>0</v>
      </c>
      <c r="X362" s="51">
        <f>Ugovori_OPULJP[[#This Row],[Privatni doprinos korisnika - HRK]]/7.5345</f>
        <v>0</v>
      </c>
      <c r="Y362" s="52">
        <v>2067222.8</v>
      </c>
      <c r="Z362" s="53">
        <f>Ugovori_OPULJP[[#This Row],[UKUPNI PRIHVATLJIVI IZDACI
TOTAL ELIGIBLE EXPENDITURE
= Bespovratna sredstva ukupno + doprinos korisnika
= Ukupni prihvatljivi troškovi
= Ukupna ugovorena vrijednost projekta HRK]]/7.5345</f>
        <v>274367.61563474685</v>
      </c>
      <c r="AA362" s="44" t="s">
        <v>38</v>
      </c>
      <c r="AB362" s="44" t="s">
        <v>35</v>
      </c>
      <c r="AC362" s="43" t="s">
        <v>1522</v>
      </c>
      <c r="AD362" s="43" t="s">
        <v>747</v>
      </c>
    </row>
    <row r="363" spans="1:30" ht="51" customHeight="1" x14ac:dyDescent="0.2">
      <c r="A363" s="41" t="s">
        <v>1523</v>
      </c>
      <c r="B363" s="42" t="s">
        <v>743</v>
      </c>
      <c r="C363" s="43" t="s">
        <v>744</v>
      </c>
      <c r="D363" s="43" t="s">
        <v>1114</v>
      </c>
      <c r="E363" s="44" t="s">
        <v>76</v>
      </c>
      <c r="F363" s="45" t="s">
        <v>1524</v>
      </c>
      <c r="G363" s="45" t="s">
        <v>1525</v>
      </c>
      <c r="H363" s="47">
        <v>43250</v>
      </c>
      <c r="I363" s="47">
        <v>44165</v>
      </c>
      <c r="J363" s="48" t="str">
        <f>IF(Ugovori_OPULJP[[#This Row],[DATUM ZAVRŠETKA OPERACIJE]]&gt;DATE(2024,3,31),"u provedbi","završen")</f>
        <v>završen</v>
      </c>
      <c r="K363" s="46" t="s">
        <v>186</v>
      </c>
      <c r="L363" s="46" t="s">
        <v>186</v>
      </c>
      <c r="M363" s="49">
        <v>0.85</v>
      </c>
      <c r="N363" s="49">
        <v>0.15</v>
      </c>
      <c r="O363" s="50">
        <f>Ugovori_OPULJP[[#This Row],[Bespovratna sredstva - Ukupno (EU+Nac) HRK
= Ukupna ugovorena vrijednost bespovratnih sredstava]]*Ugovori_OPULJP[[#This Row],[EU STOPA SUFINANCIRANJA %
EU CO-FINANCING RATE %]]</f>
        <v>3344346.5304999999</v>
      </c>
      <c r="P363" s="51">
        <f>Ugovori_OPULJP[[#This Row],[Bespovratna sredstva - EU dio - HRK]]/7.5345</f>
        <v>443871.06383967079</v>
      </c>
      <c r="Q363" s="50">
        <f>Ugovori_OPULJP[[#This Row],[Bespovratna sredstva - Ukupno (EU+Nac) HRK
= Ukupna ugovorena vrijednost bespovratnih sredstava]]*Ugovori_OPULJP[[#This Row],[STOPA NACIONALNOG SUFINANCIRANJA %]]</f>
        <v>590178.79949999996</v>
      </c>
      <c r="R363" s="51">
        <f>Ugovori_OPULJP[[#This Row],[Bespovratna sredstva - Nacionalni dio - HRK]]/7.5345</f>
        <v>78330.187736412496</v>
      </c>
      <c r="S363" s="50">
        <v>3934525.33</v>
      </c>
      <c r="T363" s="51">
        <f>Ugovori_OPULJP[[#This Row],[Bespovratna sredstva - Ukupno (EU+Nac) HRK
= Ukupna ugovorena vrijednost bespovratnih sredstava]]/7.5345</f>
        <v>522201.2515760833</v>
      </c>
      <c r="U363" s="50">
        <v>0</v>
      </c>
      <c r="V363" s="51">
        <f>Ugovori_OPULJP[[#This Row],[Javni doprinos korisnika - HRK]]/7.5345</f>
        <v>0</v>
      </c>
      <c r="W363" s="50">
        <v>0</v>
      </c>
      <c r="X363" s="51">
        <f>Ugovori_OPULJP[[#This Row],[Privatni doprinos korisnika - HRK]]/7.5345</f>
        <v>0</v>
      </c>
      <c r="Y363" s="52">
        <v>3934525.33</v>
      </c>
      <c r="Z363" s="53">
        <f>Ugovori_OPULJP[[#This Row],[UKUPNI PRIHVATLJIVI IZDACI
TOTAL ELIGIBLE EXPENDITURE
= Bespovratna sredstva ukupno + doprinos korisnika
= Ukupni prihvatljivi troškovi
= Ukupna ugovorena vrijednost projekta HRK]]/7.5345</f>
        <v>522201.2515760833</v>
      </c>
      <c r="AA363" s="44" t="s">
        <v>38</v>
      </c>
      <c r="AB363" s="44" t="s">
        <v>35</v>
      </c>
      <c r="AC363" s="43" t="s">
        <v>1526</v>
      </c>
      <c r="AD363" s="43" t="s">
        <v>747</v>
      </c>
    </row>
    <row r="364" spans="1:30" ht="51" customHeight="1" x14ac:dyDescent="0.2">
      <c r="A364" s="41" t="s">
        <v>1527</v>
      </c>
      <c r="B364" s="42" t="s">
        <v>743</v>
      </c>
      <c r="C364" s="43" t="s">
        <v>744</v>
      </c>
      <c r="D364" s="43" t="s">
        <v>1114</v>
      </c>
      <c r="E364" s="44" t="s">
        <v>76</v>
      </c>
      <c r="F364" s="45" t="s">
        <v>1528</v>
      </c>
      <c r="G364" s="62" t="s">
        <v>1529</v>
      </c>
      <c r="H364" s="47">
        <v>43250</v>
      </c>
      <c r="I364" s="47">
        <v>44165</v>
      </c>
      <c r="J364" s="48" t="str">
        <f>IF(Ugovori_OPULJP[[#This Row],[DATUM ZAVRŠETKA OPERACIJE]]&gt;DATE(2024,3,31),"u provedbi","završen")</f>
        <v>završen</v>
      </c>
      <c r="K364" s="46" t="s">
        <v>211</v>
      </c>
      <c r="L364" s="46" t="s">
        <v>211</v>
      </c>
      <c r="M364" s="49">
        <v>0.85</v>
      </c>
      <c r="N364" s="49">
        <v>0.15</v>
      </c>
      <c r="O364" s="50">
        <f>Ugovori_OPULJP[[#This Row],[Bespovratna sredstva - Ukupno (EU+Nac) HRK
= Ukupna ugovorena vrijednost bespovratnih sredstava]]*Ugovori_OPULJP[[#This Row],[EU STOPA SUFINANCIRANJA %
EU CO-FINANCING RATE %]]</f>
        <v>3324460.7549999999</v>
      </c>
      <c r="P364" s="51">
        <f>Ugovori_OPULJP[[#This Row],[Bespovratna sredstva - EU dio - HRK]]/7.5345</f>
        <v>441231.76786780806</v>
      </c>
      <c r="Q364" s="50">
        <f>Ugovori_OPULJP[[#This Row],[Bespovratna sredstva - Ukupno (EU+Nac) HRK
= Ukupna ugovorena vrijednost bespovratnih sredstava]]*Ugovori_OPULJP[[#This Row],[STOPA NACIONALNOG SUFINANCIRANJA %]]</f>
        <v>586669.54499999993</v>
      </c>
      <c r="R364" s="51">
        <f>Ugovori_OPULJP[[#This Row],[Bespovratna sredstva - Nacionalni dio - HRK]]/7.5345</f>
        <v>77864.42962373083</v>
      </c>
      <c r="S364" s="50">
        <v>3911130.3</v>
      </c>
      <c r="T364" s="51">
        <f>Ugovori_OPULJP[[#This Row],[Bespovratna sredstva - Ukupno (EU+Nac) HRK
= Ukupna ugovorena vrijednost bespovratnih sredstava]]/7.5345</f>
        <v>519096.19749153889</v>
      </c>
      <c r="U364" s="50">
        <v>0</v>
      </c>
      <c r="V364" s="51">
        <f>Ugovori_OPULJP[[#This Row],[Javni doprinos korisnika - HRK]]/7.5345</f>
        <v>0</v>
      </c>
      <c r="W364" s="50">
        <v>0</v>
      </c>
      <c r="X364" s="51">
        <f>Ugovori_OPULJP[[#This Row],[Privatni doprinos korisnika - HRK]]/7.5345</f>
        <v>0</v>
      </c>
      <c r="Y364" s="52">
        <v>3911130.3</v>
      </c>
      <c r="Z364" s="53">
        <f>Ugovori_OPULJP[[#This Row],[UKUPNI PRIHVATLJIVI IZDACI
TOTAL ELIGIBLE EXPENDITURE
= Bespovratna sredstva ukupno + doprinos korisnika
= Ukupni prihvatljivi troškovi
= Ukupna ugovorena vrijednost projekta HRK]]/7.5345</f>
        <v>519096.19749153889</v>
      </c>
      <c r="AA364" s="44" t="s">
        <v>38</v>
      </c>
      <c r="AB364" s="44" t="s">
        <v>35</v>
      </c>
      <c r="AC364" s="43" t="s">
        <v>1530</v>
      </c>
      <c r="AD364" s="43" t="s">
        <v>747</v>
      </c>
    </row>
    <row r="365" spans="1:30" ht="51" customHeight="1" x14ac:dyDescent="0.2">
      <c r="A365" s="41" t="s">
        <v>1531</v>
      </c>
      <c r="B365" s="42" t="s">
        <v>743</v>
      </c>
      <c r="C365" s="43" t="s">
        <v>744</v>
      </c>
      <c r="D365" s="43" t="s">
        <v>1114</v>
      </c>
      <c r="E365" s="44" t="s">
        <v>76</v>
      </c>
      <c r="F365" s="45" t="s">
        <v>1532</v>
      </c>
      <c r="G365" s="45" t="s">
        <v>1533</v>
      </c>
      <c r="H365" s="47">
        <v>43250</v>
      </c>
      <c r="I365" s="47">
        <v>44165</v>
      </c>
      <c r="J365" s="48" t="str">
        <f>IF(Ugovori_OPULJP[[#This Row],[DATUM ZAVRŠETKA OPERACIJE]]&gt;DATE(2024,3,31),"u provedbi","završen")</f>
        <v>završen</v>
      </c>
      <c r="K365" s="46" t="s">
        <v>594</v>
      </c>
      <c r="L365" s="46" t="s">
        <v>594</v>
      </c>
      <c r="M365" s="49">
        <v>0.85</v>
      </c>
      <c r="N365" s="49">
        <v>0.15</v>
      </c>
      <c r="O365" s="50">
        <f>Ugovori_OPULJP[[#This Row],[Bespovratna sredstva - Ukupno (EU+Nac) HRK
= Ukupna ugovorena vrijednost bespovratnih sredstava]]*Ugovori_OPULJP[[#This Row],[EU STOPA SUFINANCIRANJA %
EU CO-FINANCING RATE %]]</f>
        <v>1388086.6945</v>
      </c>
      <c r="P365" s="51">
        <f>Ugovori_OPULJP[[#This Row],[Bespovratna sredstva - EU dio - HRK]]/7.5345</f>
        <v>184230.76441701505</v>
      </c>
      <c r="Q365" s="50">
        <f>Ugovori_OPULJP[[#This Row],[Bespovratna sredstva - Ukupno (EU+Nac) HRK
= Ukupna ugovorena vrijednost bespovratnih sredstava]]*Ugovori_OPULJP[[#This Row],[STOPA NACIONALNOG SUFINANCIRANJA %]]</f>
        <v>244956.47549999997</v>
      </c>
      <c r="R365" s="51">
        <f>Ugovori_OPULJP[[#This Row],[Bespovratna sredstva - Nacionalni dio - HRK]]/7.5345</f>
        <v>32511.311367708535</v>
      </c>
      <c r="S365" s="50">
        <v>1633043.17</v>
      </c>
      <c r="T365" s="51">
        <f>Ugovori_OPULJP[[#This Row],[Bespovratna sredstva - Ukupno (EU+Nac) HRK
= Ukupna ugovorena vrijednost bespovratnih sredstava]]/7.5345</f>
        <v>216742.07578472359</v>
      </c>
      <c r="U365" s="50">
        <v>0</v>
      </c>
      <c r="V365" s="51">
        <f>Ugovori_OPULJP[[#This Row],[Javni doprinos korisnika - HRK]]/7.5345</f>
        <v>0</v>
      </c>
      <c r="W365" s="50">
        <v>0</v>
      </c>
      <c r="X365" s="51">
        <f>Ugovori_OPULJP[[#This Row],[Privatni doprinos korisnika - HRK]]/7.5345</f>
        <v>0</v>
      </c>
      <c r="Y365" s="52">
        <v>1633043.17</v>
      </c>
      <c r="Z365" s="53">
        <f>Ugovori_OPULJP[[#This Row],[UKUPNI PRIHVATLJIVI IZDACI
TOTAL ELIGIBLE EXPENDITURE
= Bespovratna sredstva ukupno + doprinos korisnika
= Ukupni prihvatljivi troškovi
= Ukupna ugovorena vrijednost projekta HRK]]/7.5345</f>
        <v>216742.07578472359</v>
      </c>
      <c r="AA365" s="44" t="s">
        <v>38</v>
      </c>
      <c r="AB365" s="44" t="s">
        <v>35</v>
      </c>
      <c r="AC365" s="43" t="s">
        <v>1534</v>
      </c>
      <c r="AD365" s="43" t="s">
        <v>747</v>
      </c>
    </row>
    <row r="366" spans="1:30" ht="51" customHeight="1" x14ac:dyDescent="0.2">
      <c r="A366" s="41" t="s">
        <v>1535</v>
      </c>
      <c r="B366" s="42" t="s">
        <v>743</v>
      </c>
      <c r="C366" s="43" t="s">
        <v>744</v>
      </c>
      <c r="D366" s="43" t="s">
        <v>1114</v>
      </c>
      <c r="E366" s="44" t="s">
        <v>76</v>
      </c>
      <c r="F366" s="45" t="s">
        <v>1536</v>
      </c>
      <c r="G366" s="45" t="s">
        <v>1537</v>
      </c>
      <c r="H366" s="47">
        <v>43250</v>
      </c>
      <c r="I366" s="47">
        <v>44165</v>
      </c>
      <c r="J366" s="48" t="str">
        <f>IF(Ugovori_OPULJP[[#This Row],[DATUM ZAVRŠETKA OPERACIJE]]&gt;DATE(2024,3,31),"u provedbi","završen")</f>
        <v>završen</v>
      </c>
      <c r="K366" s="46" t="s">
        <v>94</v>
      </c>
      <c r="L366" s="46" t="s">
        <v>94</v>
      </c>
      <c r="M366" s="49">
        <v>0.85</v>
      </c>
      <c r="N366" s="49">
        <v>0.15</v>
      </c>
      <c r="O366" s="50">
        <f>Ugovori_OPULJP[[#This Row],[Bespovratna sredstva - Ukupno (EU+Nac) HRK
= Ukupna ugovorena vrijednost bespovratnih sredstava]]*Ugovori_OPULJP[[#This Row],[EU STOPA SUFINANCIRANJA %
EU CO-FINANCING RATE %]]</f>
        <v>4213497.9060000004</v>
      </c>
      <c r="P366" s="51">
        <f>Ugovori_OPULJP[[#This Row],[Bespovratna sredstva - EU dio - HRK]]/7.5345</f>
        <v>559227.27533346612</v>
      </c>
      <c r="Q366" s="50">
        <f>Ugovori_OPULJP[[#This Row],[Bespovratna sredstva - Ukupno (EU+Nac) HRK
= Ukupna ugovorena vrijednost bespovratnih sredstava]]*Ugovori_OPULJP[[#This Row],[STOPA NACIONALNOG SUFINANCIRANJA %]]</f>
        <v>743558.45400000003</v>
      </c>
      <c r="R366" s="51">
        <f>Ugovori_OPULJP[[#This Row],[Bespovratna sredstva - Nacionalni dio - HRK]]/7.5345</f>
        <v>98687.166235317534</v>
      </c>
      <c r="S366" s="50">
        <v>4957056.3600000003</v>
      </c>
      <c r="T366" s="51">
        <f>Ugovori_OPULJP[[#This Row],[Bespovratna sredstva - Ukupno (EU+Nac) HRK
= Ukupna ugovorena vrijednost bespovratnih sredstava]]/7.5345</f>
        <v>657914.4415687836</v>
      </c>
      <c r="U366" s="50">
        <v>0</v>
      </c>
      <c r="V366" s="51">
        <f>Ugovori_OPULJP[[#This Row],[Javni doprinos korisnika - HRK]]/7.5345</f>
        <v>0</v>
      </c>
      <c r="W366" s="50">
        <v>0</v>
      </c>
      <c r="X366" s="51">
        <f>Ugovori_OPULJP[[#This Row],[Privatni doprinos korisnika - HRK]]/7.5345</f>
        <v>0</v>
      </c>
      <c r="Y366" s="52">
        <v>4957056.3600000003</v>
      </c>
      <c r="Z366" s="53">
        <f>Ugovori_OPULJP[[#This Row],[UKUPNI PRIHVATLJIVI IZDACI
TOTAL ELIGIBLE EXPENDITURE
= Bespovratna sredstva ukupno + doprinos korisnika
= Ukupni prihvatljivi troškovi
= Ukupna ugovorena vrijednost projekta HRK]]/7.5345</f>
        <v>657914.4415687836</v>
      </c>
      <c r="AA366" s="44" t="s">
        <v>38</v>
      </c>
      <c r="AB366" s="44" t="s">
        <v>35</v>
      </c>
      <c r="AC366" s="43" t="s">
        <v>1538</v>
      </c>
      <c r="AD366" s="43" t="s">
        <v>747</v>
      </c>
    </row>
    <row r="367" spans="1:30" ht="51" customHeight="1" x14ac:dyDescent="0.2">
      <c r="A367" s="41" t="s">
        <v>1539</v>
      </c>
      <c r="B367" s="42" t="s">
        <v>743</v>
      </c>
      <c r="C367" s="43" t="s">
        <v>744</v>
      </c>
      <c r="D367" s="43" t="s">
        <v>1114</v>
      </c>
      <c r="E367" s="44" t="s">
        <v>76</v>
      </c>
      <c r="F367" s="45" t="s">
        <v>1540</v>
      </c>
      <c r="G367" s="45" t="s">
        <v>1541</v>
      </c>
      <c r="H367" s="47">
        <v>43250</v>
      </c>
      <c r="I367" s="47">
        <v>44165</v>
      </c>
      <c r="J367" s="48" t="str">
        <f>IF(Ugovori_OPULJP[[#This Row],[DATUM ZAVRŠETKA OPERACIJE]]&gt;DATE(2024,3,31),"u provedbi","završen")</f>
        <v>završen</v>
      </c>
      <c r="K367" s="46" t="s">
        <v>84</v>
      </c>
      <c r="L367" s="46" t="s">
        <v>84</v>
      </c>
      <c r="M367" s="49">
        <v>0.85</v>
      </c>
      <c r="N367" s="49">
        <v>0.15</v>
      </c>
      <c r="O367" s="50">
        <f>Ugovori_OPULJP[[#This Row],[Bespovratna sredstva - Ukupno (EU+Nac) HRK
= Ukupna ugovorena vrijednost bespovratnih sredstava]]*Ugovori_OPULJP[[#This Row],[EU STOPA SUFINANCIRANJA %
EU CO-FINANCING RATE %]]</f>
        <v>2753376.1934999996</v>
      </c>
      <c r="P367" s="51">
        <f>Ugovori_OPULJP[[#This Row],[Bespovratna sredstva - EU dio - HRK]]/7.5345</f>
        <v>365435.82102329278</v>
      </c>
      <c r="Q367" s="50">
        <f>Ugovori_OPULJP[[#This Row],[Bespovratna sredstva - Ukupno (EU+Nac) HRK
= Ukupna ugovorena vrijednost bespovratnih sredstava]]*Ugovori_OPULJP[[#This Row],[STOPA NACIONALNOG SUFINANCIRANJA %]]</f>
        <v>485889.91649999993</v>
      </c>
      <c r="R367" s="51">
        <f>Ugovori_OPULJP[[#This Row],[Bespovratna sredstva - Nacionalni dio - HRK]]/7.5345</f>
        <v>64488.674298228136</v>
      </c>
      <c r="S367" s="50">
        <v>3239266.11</v>
      </c>
      <c r="T367" s="51">
        <f>Ugovori_OPULJP[[#This Row],[Bespovratna sredstva - Ukupno (EU+Nac) HRK
= Ukupna ugovorena vrijednost bespovratnih sredstava]]/7.5345</f>
        <v>429924.49532152095</v>
      </c>
      <c r="U367" s="50">
        <v>0</v>
      </c>
      <c r="V367" s="51">
        <f>Ugovori_OPULJP[[#This Row],[Javni doprinos korisnika - HRK]]/7.5345</f>
        <v>0</v>
      </c>
      <c r="W367" s="50">
        <v>0</v>
      </c>
      <c r="X367" s="51">
        <f>Ugovori_OPULJP[[#This Row],[Privatni doprinos korisnika - HRK]]/7.5345</f>
        <v>0</v>
      </c>
      <c r="Y367" s="52">
        <v>3239266.11</v>
      </c>
      <c r="Z367" s="53">
        <f>Ugovori_OPULJP[[#This Row],[UKUPNI PRIHVATLJIVI IZDACI
TOTAL ELIGIBLE EXPENDITURE
= Bespovratna sredstva ukupno + doprinos korisnika
= Ukupni prihvatljivi troškovi
= Ukupna ugovorena vrijednost projekta HRK]]/7.5345</f>
        <v>429924.49532152095</v>
      </c>
      <c r="AA367" s="44" t="s">
        <v>38</v>
      </c>
      <c r="AB367" s="44" t="s">
        <v>35</v>
      </c>
      <c r="AC367" s="43" t="s">
        <v>1542</v>
      </c>
      <c r="AD367" s="43" t="s">
        <v>747</v>
      </c>
    </row>
    <row r="368" spans="1:30" ht="51" customHeight="1" x14ac:dyDescent="0.2">
      <c r="A368" s="41" t="s">
        <v>1543</v>
      </c>
      <c r="B368" s="42" t="s">
        <v>743</v>
      </c>
      <c r="C368" s="43" t="s">
        <v>744</v>
      </c>
      <c r="D368" s="43" t="s">
        <v>1114</v>
      </c>
      <c r="E368" s="44" t="s">
        <v>76</v>
      </c>
      <c r="F368" s="45" t="s">
        <v>1544</v>
      </c>
      <c r="G368" s="45" t="s">
        <v>1545</v>
      </c>
      <c r="H368" s="47">
        <v>43250</v>
      </c>
      <c r="I368" s="47">
        <v>44165</v>
      </c>
      <c r="J368" s="48" t="str">
        <f>IF(Ugovori_OPULJP[[#This Row],[DATUM ZAVRŠETKA OPERACIJE]]&gt;DATE(2024,3,31),"u provedbi","završen")</f>
        <v>završen</v>
      </c>
      <c r="K368" s="46" t="s">
        <v>84</v>
      </c>
      <c r="L368" s="46" t="s">
        <v>84</v>
      </c>
      <c r="M368" s="49">
        <v>0.85</v>
      </c>
      <c r="N368" s="49">
        <v>0.15</v>
      </c>
      <c r="O368" s="50">
        <f>Ugovori_OPULJP[[#This Row],[Bespovratna sredstva - Ukupno (EU+Nac) HRK
= Ukupna ugovorena vrijednost bespovratnih sredstava]]*Ugovori_OPULJP[[#This Row],[EU STOPA SUFINANCIRANJA %
EU CO-FINANCING RATE %]]</f>
        <v>1488958.0899999999</v>
      </c>
      <c r="P368" s="51">
        <f>Ugovori_OPULJP[[#This Row],[Bespovratna sredstva - EU dio - HRK]]/7.5345</f>
        <v>197618.69931647752</v>
      </c>
      <c r="Q368" s="50">
        <f>Ugovori_OPULJP[[#This Row],[Bespovratna sredstva - Ukupno (EU+Nac) HRK
= Ukupna ugovorena vrijednost bespovratnih sredstava]]*Ugovori_OPULJP[[#This Row],[STOPA NACIONALNOG SUFINANCIRANJA %]]</f>
        <v>262757.31</v>
      </c>
      <c r="R368" s="51">
        <f>Ugovori_OPULJP[[#This Row],[Bespovratna sredstva - Nacionalni dio - HRK]]/7.5345</f>
        <v>34873.888114672503</v>
      </c>
      <c r="S368" s="50">
        <v>1751715.4</v>
      </c>
      <c r="T368" s="51">
        <f>Ugovori_OPULJP[[#This Row],[Bespovratna sredstva - Ukupno (EU+Nac) HRK
= Ukupna ugovorena vrijednost bespovratnih sredstava]]/7.5345</f>
        <v>232492.58743115002</v>
      </c>
      <c r="U368" s="50">
        <v>0</v>
      </c>
      <c r="V368" s="51">
        <f>Ugovori_OPULJP[[#This Row],[Javni doprinos korisnika - HRK]]/7.5345</f>
        <v>0</v>
      </c>
      <c r="W368" s="50">
        <v>0</v>
      </c>
      <c r="X368" s="51">
        <f>Ugovori_OPULJP[[#This Row],[Privatni doprinos korisnika - HRK]]/7.5345</f>
        <v>0</v>
      </c>
      <c r="Y368" s="52">
        <v>1751715.4</v>
      </c>
      <c r="Z368" s="53">
        <f>Ugovori_OPULJP[[#This Row],[UKUPNI PRIHVATLJIVI IZDACI
TOTAL ELIGIBLE EXPENDITURE
= Bespovratna sredstva ukupno + doprinos korisnika
= Ukupni prihvatljivi troškovi
= Ukupna ugovorena vrijednost projekta HRK]]/7.5345</f>
        <v>232492.58743115002</v>
      </c>
      <c r="AA368" s="44" t="s">
        <v>38</v>
      </c>
      <c r="AB368" s="44" t="s">
        <v>35</v>
      </c>
      <c r="AC368" s="43" t="s">
        <v>1546</v>
      </c>
      <c r="AD368" s="43" t="s">
        <v>747</v>
      </c>
    </row>
    <row r="369" spans="1:30" ht="51" customHeight="1" x14ac:dyDescent="0.2">
      <c r="A369" s="41" t="s">
        <v>1547</v>
      </c>
      <c r="B369" s="42" t="s">
        <v>743</v>
      </c>
      <c r="C369" s="43" t="s">
        <v>744</v>
      </c>
      <c r="D369" s="43" t="s">
        <v>1114</v>
      </c>
      <c r="E369" s="44" t="s">
        <v>76</v>
      </c>
      <c r="F369" s="45" t="s">
        <v>1548</v>
      </c>
      <c r="G369" s="45" t="s">
        <v>1549</v>
      </c>
      <c r="H369" s="47">
        <v>43250</v>
      </c>
      <c r="I369" s="47">
        <v>44165</v>
      </c>
      <c r="J369" s="48" t="str">
        <f>IF(Ugovori_OPULJP[[#This Row],[DATUM ZAVRŠETKA OPERACIJE]]&gt;DATE(2024,3,31),"u provedbi","završen")</f>
        <v>završen</v>
      </c>
      <c r="K369" s="46" t="s">
        <v>99</v>
      </c>
      <c r="L369" s="46" t="s">
        <v>99</v>
      </c>
      <c r="M369" s="49">
        <v>0.85</v>
      </c>
      <c r="N369" s="49">
        <v>0.15</v>
      </c>
      <c r="O369" s="50">
        <f>Ugovori_OPULJP[[#This Row],[Bespovratna sredstva - Ukupno (EU+Nac) HRK
= Ukupna ugovorena vrijednost bespovratnih sredstava]]*Ugovori_OPULJP[[#This Row],[EU STOPA SUFINANCIRANJA %
EU CO-FINANCING RATE %]]</f>
        <v>3488114.9950000001</v>
      </c>
      <c r="P369" s="51">
        <f>Ugovori_OPULJP[[#This Row],[Bespovratna sredstva - EU dio - HRK]]/7.5345</f>
        <v>462952.4182095693</v>
      </c>
      <c r="Q369" s="50">
        <f>Ugovori_OPULJP[[#This Row],[Bespovratna sredstva - Ukupno (EU+Nac) HRK
= Ukupna ugovorena vrijednost bespovratnih sredstava]]*Ugovori_OPULJP[[#This Row],[STOPA NACIONALNOG SUFINANCIRANJA %]]</f>
        <v>615549.70499999996</v>
      </c>
      <c r="R369" s="51">
        <f>Ugovori_OPULJP[[#This Row],[Bespovratna sredstva - Nacionalni dio - HRK]]/7.5345</f>
        <v>81697.485566394578</v>
      </c>
      <c r="S369" s="50">
        <v>4103664.7</v>
      </c>
      <c r="T369" s="51">
        <f>Ugovori_OPULJP[[#This Row],[Bespovratna sredstva - Ukupno (EU+Nac) HRK
= Ukupna ugovorena vrijednost bespovratnih sredstava]]/7.5345</f>
        <v>544649.90377596393</v>
      </c>
      <c r="U369" s="50">
        <v>0</v>
      </c>
      <c r="V369" s="51">
        <f>Ugovori_OPULJP[[#This Row],[Javni doprinos korisnika - HRK]]/7.5345</f>
        <v>0</v>
      </c>
      <c r="W369" s="50">
        <v>0</v>
      </c>
      <c r="X369" s="51">
        <f>Ugovori_OPULJP[[#This Row],[Privatni doprinos korisnika - HRK]]/7.5345</f>
        <v>0</v>
      </c>
      <c r="Y369" s="52">
        <v>4103664.7</v>
      </c>
      <c r="Z369" s="53">
        <f>Ugovori_OPULJP[[#This Row],[UKUPNI PRIHVATLJIVI IZDACI
TOTAL ELIGIBLE EXPENDITURE
= Bespovratna sredstva ukupno + doprinos korisnika
= Ukupni prihvatljivi troškovi
= Ukupna ugovorena vrijednost projekta HRK]]/7.5345</f>
        <v>544649.90377596393</v>
      </c>
      <c r="AA369" s="44" t="s">
        <v>38</v>
      </c>
      <c r="AB369" s="44" t="s">
        <v>35</v>
      </c>
      <c r="AC369" s="43" t="s">
        <v>1550</v>
      </c>
      <c r="AD369" s="43" t="s">
        <v>747</v>
      </c>
    </row>
    <row r="370" spans="1:30" ht="51" customHeight="1" x14ac:dyDescent="0.2">
      <c r="A370" s="41" t="s">
        <v>1551</v>
      </c>
      <c r="B370" s="42" t="s">
        <v>743</v>
      </c>
      <c r="C370" s="43" t="s">
        <v>744</v>
      </c>
      <c r="D370" s="43" t="s">
        <v>1114</v>
      </c>
      <c r="E370" s="44" t="s">
        <v>76</v>
      </c>
      <c r="F370" s="45" t="s">
        <v>1552</v>
      </c>
      <c r="G370" s="45" t="s">
        <v>1553</v>
      </c>
      <c r="H370" s="47">
        <v>43250</v>
      </c>
      <c r="I370" s="47">
        <v>44073</v>
      </c>
      <c r="J370" s="48" t="str">
        <f>IF(Ugovori_OPULJP[[#This Row],[DATUM ZAVRŠETKA OPERACIJE]]&gt;DATE(2024,3,31),"u provedbi","završen")</f>
        <v>završen</v>
      </c>
      <c r="K370" s="46" t="s">
        <v>211</v>
      </c>
      <c r="L370" s="46" t="s">
        <v>211</v>
      </c>
      <c r="M370" s="49">
        <v>0.85</v>
      </c>
      <c r="N370" s="49">
        <v>0.15</v>
      </c>
      <c r="O370" s="50">
        <f>Ugovori_OPULJP[[#This Row],[Bespovratna sredstva - Ukupno (EU+Nac) HRK
= Ukupna ugovorena vrijednost bespovratnih sredstava]]*Ugovori_OPULJP[[#This Row],[EU STOPA SUFINANCIRANJA %
EU CO-FINANCING RATE %]]</f>
        <v>1606328.3</v>
      </c>
      <c r="P370" s="51">
        <f>Ugovori_OPULJP[[#This Row],[Bespovratna sredstva - EU dio - HRK]]/7.5345</f>
        <v>213196.40321189197</v>
      </c>
      <c r="Q370" s="50">
        <f>Ugovori_OPULJP[[#This Row],[Bespovratna sredstva - Ukupno (EU+Nac) HRK
= Ukupna ugovorena vrijednost bespovratnih sredstava]]*Ugovori_OPULJP[[#This Row],[STOPA NACIONALNOG SUFINANCIRANJA %]]</f>
        <v>283469.7</v>
      </c>
      <c r="R370" s="51">
        <f>Ugovori_OPULJP[[#This Row],[Bespovratna sredstva - Nacionalni dio - HRK]]/7.5345</f>
        <v>37622.894684451523</v>
      </c>
      <c r="S370" s="50">
        <v>1889798</v>
      </c>
      <c r="T370" s="51">
        <f>Ugovori_OPULJP[[#This Row],[Bespovratna sredstva - Ukupno (EU+Nac) HRK
= Ukupna ugovorena vrijednost bespovratnih sredstava]]/7.5345</f>
        <v>250819.29789634349</v>
      </c>
      <c r="U370" s="50">
        <v>0</v>
      </c>
      <c r="V370" s="51">
        <f>Ugovori_OPULJP[[#This Row],[Javni doprinos korisnika - HRK]]/7.5345</f>
        <v>0</v>
      </c>
      <c r="W370" s="50">
        <v>0</v>
      </c>
      <c r="X370" s="51">
        <f>Ugovori_OPULJP[[#This Row],[Privatni doprinos korisnika - HRK]]/7.5345</f>
        <v>0</v>
      </c>
      <c r="Y370" s="52">
        <v>1889798</v>
      </c>
      <c r="Z370" s="53">
        <f>Ugovori_OPULJP[[#This Row],[UKUPNI PRIHVATLJIVI IZDACI
TOTAL ELIGIBLE EXPENDITURE
= Bespovratna sredstva ukupno + doprinos korisnika
= Ukupni prihvatljivi troškovi
= Ukupna ugovorena vrijednost projekta HRK]]/7.5345</f>
        <v>250819.29789634349</v>
      </c>
      <c r="AA370" s="44" t="s">
        <v>38</v>
      </c>
      <c r="AB370" s="44" t="s">
        <v>35</v>
      </c>
      <c r="AC370" s="43" t="s">
        <v>1554</v>
      </c>
      <c r="AD370" s="43" t="s">
        <v>747</v>
      </c>
    </row>
    <row r="371" spans="1:30" ht="51" customHeight="1" x14ac:dyDescent="0.2">
      <c r="A371" s="41" t="s">
        <v>1555</v>
      </c>
      <c r="B371" s="42" t="s">
        <v>743</v>
      </c>
      <c r="C371" s="43" t="s">
        <v>744</v>
      </c>
      <c r="D371" s="43" t="s">
        <v>1114</v>
      </c>
      <c r="E371" s="44" t="s">
        <v>76</v>
      </c>
      <c r="F371" s="45" t="s">
        <v>1556</v>
      </c>
      <c r="G371" s="45" t="s">
        <v>1557</v>
      </c>
      <c r="H371" s="47">
        <v>43250</v>
      </c>
      <c r="I371" s="47">
        <v>44165</v>
      </c>
      <c r="J371" s="48" t="str">
        <f>IF(Ugovori_OPULJP[[#This Row],[DATUM ZAVRŠETKA OPERACIJE]]&gt;DATE(2024,3,31),"u provedbi","završen")</f>
        <v>završen</v>
      </c>
      <c r="K371" s="46" t="s">
        <v>84</v>
      </c>
      <c r="L371" s="46" t="s">
        <v>84</v>
      </c>
      <c r="M371" s="49">
        <v>0.85</v>
      </c>
      <c r="N371" s="49">
        <v>0.15</v>
      </c>
      <c r="O371" s="50">
        <f>Ugovori_OPULJP[[#This Row],[Bespovratna sredstva - Ukupno (EU+Nac) HRK
= Ukupna ugovorena vrijednost bespovratnih sredstava]]*Ugovori_OPULJP[[#This Row],[EU STOPA SUFINANCIRANJA %
EU CO-FINANCING RATE %]]</f>
        <v>3488825.6799999997</v>
      </c>
      <c r="P371" s="51">
        <f>Ugovori_OPULJP[[#This Row],[Bespovratna sredstva - EU dio - HRK]]/7.5345</f>
        <v>463046.74231866741</v>
      </c>
      <c r="Q371" s="50">
        <f>Ugovori_OPULJP[[#This Row],[Bespovratna sredstva - Ukupno (EU+Nac) HRK
= Ukupna ugovorena vrijednost bespovratnih sredstava]]*Ugovori_OPULJP[[#This Row],[STOPA NACIONALNOG SUFINANCIRANJA %]]</f>
        <v>615675.12</v>
      </c>
      <c r="R371" s="51">
        <f>Ugovori_OPULJP[[#This Row],[Bespovratna sredstva - Nacionalni dio - HRK]]/7.5345</f>
        <v>81714.130997411907</v>
      </c>
      <c r="S371" s="50">
        <v>4104500.8</v>
      </c>
      <c r="T371" s="51">
        <f>Ugovori_OPULJP[[#This Row],[Bespovratna sredstva - Ukupno (EU+Nac) HRK
= Ukupna ugovorena vrijednost bespovratnih sredstava]]/7.5345</f>
        <v>544760.87331607926</v>
      </c>
      <c r="U371" s="50">
        <v>0</v>
      </c>
      <c r="V371" s="51">
        <f>Ugovori_OPULJP[[#This Row],[Javni doprinos korisnika - HRK]]/7.5345</f>
        <v>0</v>
      </c>
      <c r="W371" s="50">
        <v>0</v>
      </c>
      <c r="X371" s="51">
        <f>Ugovori_OPULJP[[#This Row],[Privatni doprinos korisnika - HRK]]/7.5345</f>
        <v>0</v>
      </c>
      <c r="Y371" s="52">
        <v>4104500.8</v>
      </c>
      <c r="Z371" s="53">
        <f>Ugovori_OPULJP[[#This Row],[UKUPNI PRIHVATLJIVI IZDACI
TOTAL ELIGIBLE EXPENDITURE
= Bespovratna sredstva ukupno + doprinos korisnika
= Ukupni prihvatljivi troškovi
= Ukupna ugovorena vrijednost projekta HRK]]/7.5345</f>
        <v>544760.87331607926</v>
      </c>
      <c r="AA371" s="44" t="s">
        <v>38</v>
      </c>
      <c r="AB371" s="44" t="s">
        <v>35</v>
      </c>
      <c r="AC371" s="43" t="s">
        <v>1558</v>
      </c>
      <c r="AD371" s="43" t="s">
        <v>747</v>
      </c>
    </row>
    <row r="372" spans="1:30" ht="51" customHeight="1" x14ac:dyDescent="0.2">
      <c r="A372" s="41" t="s">
        <v>1559</v>
      </c>
      <c r="B372" s="42" t="s">
        <v>743</v>
      </c>
      <c r="C372" s="43" t="s">
        <v>744</v>
      </c>
      <c r="D372" s="43" t="s">
        <v>1114</v>
      </c>
      <c r="E372" s="44" t="s">
        <v>76</v>
      </c>
      <c r="F372" s="45" t="s">
        <v>1560</v>
      </c>
      <c r="G372" s="45" t="s">
        <v>1561</v>
      </c>
      <c r="H372" s="47">
        <v>43250</v>
      </c>
      <c r="I372" s="47">
        <v>44165</v>
      </c>
      <c r="J372" s="48" t="str">
        <f>IF(Ugovori_OPULJP[[#This Row],[DATUM ZAVRŠETKA OPERACIJE]]&gt;DATE(2024,3,31),"u provedbi","završen")</f>
        <v>završen</v>
      </c>
      <c r="K372" s="46" t="s">
        <v>371</v>
      </c>
      <c r="L372" s="46" t="s">
        <v>371</v>
      </c>
      <c r="M372" s="49">
        <v>0.85</v>
      </c>
      <c r="N372" s="49">
        <v>0.15</v>
      </c>
      <c r="O372" s="50">
        <f>Ugovori_OPULJP[[#This Row],[Bespovratna sredstva - Ukupno (EU+Nac) HRK
= Ukupna ugovorena vrijednost bespovratnih sredstava]]*Ugovori_OPULJP[[#This Row],[EU STOPA SUFINANCIRANJA %
EU CO-FINANCING RATE %]]</f>
        <v>1174529.8130000001</v>
      </c>
      <c r="P372" s="51">
        <f>Ugovori_OPULJP[[#This Row],[Bespovratna sredstva - EU dio - HRK]]/7.5345</f>
        <v>155886.89534806556</v>
      </c>
      <c r="Q372" s="50">
        <f>Ugovori_OPULJP[[#This Row],[Bespovratna sredstva - Ukupno (EU+Nac) HRK
= Ukupna ugovorena vrijednost bespovratnih sredstava]]*Ugovori_OPULJP[[#This Row],[STOPA NACIONALNOG SUFINANCIRANJA %]]</f>
        <v>207269.967</v>
      </c>
      <c r="R372" s="51">
        <f>Ugovori_OPULJP[[#This Row],[Bespovratna sredstva - Nacionalni dio - HRK]]/7.5345</f>
        <v>27509.452120246864</v>
      </c>
      <c r="S372" s="50">
        <v>1381799.78</v>
      </c>
      <c r="T372" s="51">
        <f>Ugovori_OPULJP[[#This Row],[Bespovratna sredstva - Ukupno (EU+Nac) HRK
= Ukupna ugovorena vrijednost bespovratnih sredstava]]/7.5345</f>
        <v>183396.34746831242</v>
      </c>
      <c r="U372" s="50">
        <v>0</v>
      </c>
      <c r="V372" s="51">
        <f>Ugovori_OPULJP[[#This Row],[Javni doprinos korisnika - HRK]]/7.5345</f>
        <v>0</v>
      </c>
      <c r="W372" s="50">
        <v>0</v>
      </c>
      <c r="X372" s="51">
        <f>Ugovori_OPULJP[[#This Row],[Privatni doprinos korisnika - HRK]]/7.5345</f>
        <v>0</v>
      </c>
      <c r="Y372" s="52">
        <v>1381799.78</v>
      </c>
      <c r="Z372" s="53">
        <f>Ugovori_OPULJP[[#This Row],[UKUPNI PRIHVATLJIVI IZDACI
TOTAL ELIGIBLE EXPENDITURE
= Bespovratna sredstva ukupno + doprinos korisnika
= Ukupni prihvatljivi troškovi
= Ukupna ugovorena vrijednost projekta HRK]]/7.5345</f>
        <v>183396.34746831242</v>
      </c>
      <c r="AA372" s="44" t="s">
        <v>38</v>
      </c>
      <c r="AB372" s="44" t="s">
        <v>35</v>
      </c>
      <c r="AC372" s="43" t="s">
        <v>1562</v>
      </c>
      <c r="AD372" s="43" t="s">
        <v>747</v>
      </c>
    </row>
    <row r="373" spans="1:30" ht="51" customHeight="1" x14ac:dyDescent="0.2">
      <c r="A373" s="41" t="s">
        <v>1563</v>
      </c>
      <c r="B373" s="42" t="s">
        <v>743</v>
      </c>
      <c r="C373" s="43" t="s">
        <v>744</v>
      </c>
      <c r="D373" s="43" t="s">
        <v>1114</v>
      </c>
      <c r="E373" s="44" t="s">
        <v>76</v>
      </c>
      <c r="F373" s="45" t="s">
        <v>1564</v>
      </c>
      <c r="G373" s="45" t="s">
        <v>1565</v>
      </c>
      <c r="H373" s="47">
        <v>43250</v>
      </c>
      <c r="I373" s="47">
        <v>44165</v>
      </c>
      <c r="J373" s="48" t="str">
        <f>IF(Ugovori_OPULJP[[#This Row],[DATUM ZAVRŠETKA OPERACIJE]]&gt;DATE(2024,3,31),"u provedbi","završen")</f>
        <v>završen</v>
      </c>
      <c r="K373" s="46" t="s">
        <v>99</v>
      </c>
      <c r="L373" s="46" t="s">
        <v>99</v>
      </c>
      <c r="M373" s="49">
        <v>0.85</v>
      </c>
      <c r="N373" s="49">
        <v>0.15</v>
      </c>
      <c r="O373" s="50">
        <f>Ugovori_OPULJP[[#This Row],[Bespovratna sredstva - Ukupno (EU+Nac) HRK
= Ukupna ugovorena vrijednost bespovratnih sredstava]]*Ugovori_OPULJP[[#This Row],[EU STOPA SUFINANCIRANJA %
EU CO-FINANCING RATE %]]</f>
        <v>2730040.4040000001</v>
      </c>
      <c r="P373" s="51">
        <f>Ugovori_OPULJP[[#This Row],[Bespovratna sredstva - EU dio - HRK]]/7.5345</f>
        <v>362338.62950428028</v>
      </c>
      <c r="Q373" s="50">
        <f>Ugovori_OPULJP[[#This Row],[Bespovratna sredstva - Ukupno (EU+Nac) HRK
= Ukupna ugovorena vrijednost bespovratnih sredstava]]*Ugovori_OPULJP[[#This Row],[STOPA NACIONALNOG SUFINANCIRANJA %]]</f>
        <v>481771.83600000001</v>
      </c>
      <c r="R373" s="51">
        <f>Ugovori_OPULJP[[#This Row],[Bespovratna sredstva - Nacionalni dio - HRK]]/7.5345</f>
        <v>63942.111088990641</v>
      </c>
      <c r="S373" s="50">
        <v>3211812.24</v>
      </c>
      <c r="T373" s="51">
        <f>Ugovori_OPULJP[[#This Row],[Bespovratna sredstva - Ukupno (EU+Nac) HRK
= Ukupna ugovorena vrijednost bespovratnih sredstava]]/7.5345</f>
        <v>426280.74059327098</v>
      </c>
      <c r="U373" s="50">
        <v>0</v>
      </c>
      <c r="V373" s="51">
        <f>Ugovori_OPULJP[[#This Row],[Javni doprinos korisnika - HRK]]/7.5345</f>
        <v>0</v>
      </c>
      <c r="W373" s="50">
        <v>0</v>
      </c>
      <c r="X373" s="51">
        <f>Ugovori_OPULJP[[#This Row],[Privatni doprinos korisnika - HRK]]/7.5345</f>
        <v>0</v>
      </c>
      <c r="Y373" s="52">
        <v>3211812.24</v>
      </c>
      <c r="Z373" s="53">
        <f>Ugovori_OPULJP[[#This Row],[UKUPNI PRIHVATLJIVI IZDACI
TOTAL ELIGIBLE EXPENDITURE
= Bespovratna sredstva ukupno + doprinos korisnika
= Ukupni prihvatljivi troškovi
= Ukupna ugovorena vrijednost projekta HRK]]/7.5345</f>
        <v>426280.74059327098</v>
      </c>
      <c r="AA373" s="44" t="s">
        <v>38</v>
      </c>
      <c r="AB373" s="44" t="s">
        <v>35</v>
      </c>
      <c r="AC373" s="43" t="s">
        <v>1566</v>
      </c>
      <c r="AD373" s="43" t="s">
        <v>747</v>
      </c>
    </row>
    <row r="374" spans="1:30" ht="51" customHeight="1" x14ac:dyDescent="0.2">
      <c r="A374" s="41" t="s">
        <v>1567</v>
      </c>
      <c r="B374" s="42" t="s">
        <v>743</v>
      </c>
      <c r="C374" s="43" t="s">
        <v>744</v>
      </c>
      <c r="D374" s="43" t="s">
        <v>1114</v>
      </c>
      <c r="E374" s="44" t="s">
        <v>76</v>
      </c>
      <c r="F374" s="45" t="s">
        <v>1568</v>
      </c>
      <c r="G374" s="45" t="s">
        <v>1569</v>
      </c>
      <c r="H374" s="47">
        <v>43250</v>
      </c>
      <c r="I374" s="47">
        <v>44165</v>
      </c>
      <c r="J374" s="48" t="str">
        <f>IF(Ugovori_OPULJP[[#This Row],[DATUM ZAVRŠETKA OPERACIJE]]&gt;DATE(2024,3,31),"u provedbi","završen")</f>
        <v>završen</v>
      </c>
      <c r="K374" s="46" t="s">
        <v>84</v>
      </c>
      <c r="L374" s="46" t="s">
        <v>84</v>
      </c>
      <c r="M374" s="49">
        <v>0.85</v>
      </c>
      <c r="N374" s="49">
        <v>0.15</v>
      </c>
      <c r="O374" s="50">
        <f>Ugovori_OPULJP[[#This Row],[Bespovratna sredstva - Ukupno (EU+Nac) HRK
= Ukupna ugovorena vrijednost bespovratnih sredstava]]*Ugovori_OPULJP[[#This Row],[EU STOPA SUFINANCIRANJA %
EU CO-FINANCING RATE %]]</f>
        <v>2426871.4139999999</v>
      </c>
      <c r="P374" s="51">
        <f>Ugovori_OPULJP[[#This Row],[Bespovratna sredstva - EU dio - HRK]]/7.5345</f>
        <v>322101.18972725462</v>
      </c>
      <c r="Q374" s="50">
        <f>Ugovori_OPULJP[[#This Row],[Bespovratna sredstva - Ukupno (EU+Nac) HRK
= Ukupna ugovorena vrijednost bespovratnih sredstava]]*Ugovori_OPULJP[[#This Row],[STOPA NACIONALNOG SUFINANCIRANJA %]]</f>
        <v>428271.42599999998</v>
      </c>
      <c r="R374" s="51">
        <f>Ugovori_OPULJP[[#This Row],[Bespovratna sredstva - Nacionalni dio - HRK]]/7.5345</f>
        <v>56841.386422456693</v>
      </c>
      <c r="S374" s="50">
        <v>2855142.84</v>
      </c>
      <c r="T374" s="51">
        <f>Ugovori_OPULJP[[#This Row],[Bespovratna sredstva - Ukupno (EU+Nac) HRK
= Ukupna ugovorena vrijednost bespovratnih sredstava]]/7.5345</f>
        <v>378942.57614971127</v>
      </c>
      <c r="U374" s="50">
        <v>0</v>
      </c>
      <c r="V374" s="51">
        <f>Ugovori_OPULJP[[#This Row],[Javni doprinos korisnika - HRK]]/7.5345</f>
        <v>0</v>
      </c>
      <c r="W374" s="50">
        <v>0</v>
      </c>
      <c r="X374" s="51">
        <f>Ugovori_OPULJP[[#This Row],[Privatni doprinos korisnika - HRK]]/7.5345</f>
        <v>0</v>
      </c>
      <c r="Y374" s="52">
        <v>2855142.84</v>
      </c>
      <c r="Z374" s="53">
        <f>Ugovori_OPULJP[[#This Row],[UKUPNI PRIHVATLJIVI IZDACI
TOTAL ELIGIBLE EXPENDITURE
= Bespovratna sredstva ukupno + doprinos korisnika
= Ukupni prihvatljivi troškovi
= Ukupna ugovorena vrijednost projekta HRK]]/7.5345</f>
        <v>378942.57614971127</v>
      </c>
      <c r="AA374" s="44" t="s">
        <v>38</v>
      </c>
      <c r="AB374" s="44" t="s">
        <v>35</v>
      </c>
      <c r="AC374" s="43" t="s">
        <v>1570</v>
      </c>
      <c r="AD374" s="43" t="s">
        <v>747</v>
      </c>
    </row>
    <row r="375" spans="1:30" ht="51" customHeight="1" x14ac:dyDescent="0.2">
      <c r="A375" s="41" t="s">
        <v>1571</v>
      </c>
      <c r="B375" s="42" t="s">
        <v>743</v>
      </c>
      <c r="C375" s="43" t="s">
        <v>744</v>
      </c>
      <c r="D375" s="43" t="s">
        <v>1114</v>
      </c>
      <c r="E375" s="44" t="s">
        <v>76</v>
      </c>
      <c r="F375" s="45" t="s">
        <v>1572</v>
      </c>
      <c r="G375" s="45" t="s">
        <v>1573</v>
      </c>
      <c r="H375" s="47">
        <v>43265</v>
      </c>
      <c r="I375" s="47">
        <v>44088</v>
      </c>
      <c r="J375" s="48" t="str">
        <f>IF(Ugovori_OPULJP[[#This Row],[DATUM ZAVRŠETKA OPERACIJE]]&gt;DATE(2024,3,31),"u provedbi","završen")</f>
        <v>završen</v>
      </c>
      <c r="K375" s="46" t="s">
        <v>94</v>
      </c>
      <c r="L375" s="46" t="s">
        <v>94</v>
      </c>
      <c r="M375" s="49">
        <v>0.85</v>
      </c>
      <c r="N375" s="49">
        <v>0.15</v>
      </c>
      <c r="O375" s="50">
        <f>Ugovori_OPULJP[[#This Row],[Bespovratna sredstva - Ukupno (EU+Nac) HRK
= Ukupna ugovorena vrijednost bespovratnih sredstava]]*Ugovori_OPULJP[[#This Row],[EU STOPA SUFINANCIRANJA %
EU CO-FINANCING RATE %]]</f>
        <v>1669116.0149999999</v>
      </c>
      <c r="P375" s="51">
        <f>Ugovori_OPULJP[[#This Row],[Bespovratna sredstva - EU dio - HRK]]/7.5345</f>
        <v>221529.76508062909</v>
      </c>
      <c r="Q375" s="50">
        <f>Ugovori_OPULJP[[#This Row],[Bespovratna sredstva - Ukupno (EU+Nac) HRK
= Ukupna ugovorena vrijednost bespovratnih sredstava]]*Ugovori_OPULJP[[#This Row],[STOPA NACIONALNOG SUFINANCIRANJA %]]</f>
        <v>294549.88499999995</v>
      </c>
      <c r="R375" s="51">
        <f>Ugovori_OPULJP[[#This Row],[Bespovratna sredstva - Nacionalni dio - HRK]]/7.5345</f>
        <v>39093.487955405129</v>
      </c>
      <c r="S375" s="50">
        <v>1963665.9</v>
      </c>
      <c r="T375" s="51">
        <f>Ugovori_OPULJP[[#This Row],[Bespovratna sredstva - Ukupno (EU+Nac) HRK
= Ukupna ugovorena vrijednost bespovratnih sredstava]]/7.5345</f>
        <v>260623.25303603421</v>
      </c>
      <c r="U375" s="50">
        <v>0</v>
      </c>
      <c r="V375" s="51">
        <f>Ugovori_OPULJP[[#This Row],[Javni doprinos korisnika - HRK]]/7.5345</f>
        <v>0</v>
      </c>
      <c r="W375" s="50">
        <v>0</v>
      </c>
      <c r="X375" s="51">
        <f>Ugovori_OPULJP[[#This Row],[Privatni doprinos korisnika - HRK]]/7.5345</f>
        <v>0</v>
      </c>
      <c r="Y375" s="52">
        <v>1963665.9</v>
      </c>
      <c r="Z375" s="53">
        <f>Ugovori_OPULJP[[#This Row],[UKUPNI PRIHVATLJIVI IZDACI
TOTAL ELIGIBLE EXPENDITURE
= Bespovratna sredstva ukupno + doprinos korisnika
= Ukupni prihvatljivi troškovi
= Ukupna ugovorena vrijednost projekta HRK]]/7.5345</f>
        <v>260623.25303603421</v>
      </c>
      <c r="AA375" s="44" t="s">
        <v>38</v>
      </c>
      <c r="AB375" s="44" t="s">
        <v>35</v>
      </c>
      <c r="AC375" s="43" t="s">
        <v>1574</v>
      </c>
      <c r="AD375" s="43" t="s">
        <v>747</v>
      </c>
    </row>
    <row r="376" spans="1:30" ht="63.75" customHeight="1" x14ac:dyDescent="0.2">
      <c r="A376" s="41" t="s">
        <v>1575</v>
      </c>
      <c r="B376" s="42" t="s">
        <v>743</v>
      </c>
      <c r="C376" s="43" t="s">
        <v>744</v>
      </c>
      <c r="D376" s="43" t="s">
        <v>1114</v>
      </c>
      <c r="E376" s="44" t="s">
        <v>76</v>
      </c>
      <c r="F376" s="45" t="s">
        <v>1576</v>
      </c>
      <c r="G376" s="45" t="s">
        <v>1577</v>
      </c>
      <c r="H376" s="47">
        <v>43250</v>
      </c>
      <c r="I376" s="47">
        <v>44165</v>
      </c>
      <c r="J376" s="48" t="str">
        <f>IF(Ugovori_OPULJP[[#This Row],[DATUM ZAVRŠETKA OPERACIJE]]&gt;DATE(2024,3,31),"u provedbi","završen")</f>
        <v>završen</v>
      </c>
      <c r="K376" s="46" t="s">
        <v>99</v>
      </c>
      <c r="L376" s="46" t="s">
        <v>99</v>
      </c>
      <c r="M376" s="49">
        <v>0.85</v>
      </c>
      <c r="N376" s="49">
        <v>0.15</v>
      </c>
      <c r="O376" s="50">
        <f>Ugovori_OPULJP[[#This Row],[Bespovratna sredstva - Ukupno (EU+Nac) HRK
= Ukupna ugovorena vrijednost bespovratnih sredstava]]*Ugovori_OPULJP[[#This Row],[EU STOPA SUFINANCIRANJA %
EU CO-FINANCING RATE %]]</f>
        <v>5034543.2</v>
      </c>
      <c r="P376" s="51">
        <f>Ugovori_OPULJP[[#This Row],[Bespovratna sredstva - EU dio - HRK]]/7.5345</f>
        <v>668198.71258875832</v>
      </c>
      <c r="Q376" s="50">
        <f>Ugovori_OPULJP[[#This Row],[Bespovratna sredstva - Ukupno (EU+Nac) HRK
= Ukupna ugovorena vrijednost bespovratnih sredstava]]*Ugovori_OPULJP[[#This Row],[STOPA NACIONALNOG SUFINANCIRANJA %]]</f>
        <v>888448.79999999993</v>
      </c>
      <c r="R376" s="51">
        <f>Ugovori_OPULJP[[#This Row],[Bespovratna sredstva - Nacionalni dio - HRK]]/7.5345</f>
        <v>117917.41986860441</v>
      </c>
      <c r="S376" s="50">
        <v>5922992</v>
      </c>
      <c r="T376" s="51">
        <f>Ugovori_OPULJP[[#This Row],[Bespovratna sredstva - Ukupno (EU+Nac) HRK
= Ukupna ugovorena vrijednost bespovratnih sredstava]]/7.5345</f>
        <v>786116.13245736272</v>
      </c>
      <c r="U376" s="50">
        <v>0</v>
      </c>
      <c r="V376" s="51">
        <f>Ugovori_OPULJP[[#This Row],[Javni doprinos korisnika - HRK]]/7.5345</f>
        <v>0</v>
      </c>
      <c r="W376" s="50">
        <v>0</v>
      </c>
      <c r="X376" s="51">
        <f>Ugovori_OPULJP[[#This Row],[Privatni doprinos korisnika - HRK]]/7.5345</f>
        <v>0</v>
      </c>
      <c r="Y376" s="52">
        <v>5922992</v>
      </c>
      <c r="Z376" s="53">
        <f>Ugovori_OPULJP[[#This Row],[UKUPNI PRIHVATLJIVI IZDACI
TOTAL ELIGIBLE EXPENDITURE
= Bespovratna sredstva ukupno + doprinos korisnika
= Ukupni prihvatljivi troškovi
= Ukupna ugovorena vrijednost projekta HRK]]/7.5345</f>
        <v>786116.13245736272</v>
      </c>
      <c r="AA376" s="44" t="s">
        <v>38</v>
      </c>
      <c r="AB376" s="44" t="s">
        <v>35</v>
      </c>
      <c r="AC376" s="43" t="s">
        <v>1578</v>
      </c>
      <c r="AD376" s="43" t="s">
        <v>747</v>
      </c>
    </row>
    <row r="377" spans="1:30" ht="51" customHeight="1" x14ac:dyDescent="0.2">
      <c r="A377" s="41" t="s">
        <v>1579</v>
      </c>
      <c r="B377" s="42" t="s">
        <v>743</v>
      </c>
      <c r="C377" s="43" t="s">
        <v>744</v>
      </c>
      <c r="D377" s="43" t="s">
        <v>1114</v>
      </c>
      <c r="E377" s="44" t="s">
        <v>76</v>
      </c>
      <c r="F377" s="45" t="s">
        <v>1580</v>
      </c>
      <c r="G377" s="45" t="s">
        <v>1581</v>
      </c>
      <c r="H377" s="47">
        <v>43250</v>
      </c>
      <c r="I377" s="47">
        <v>44165</v>
      </c>
      <c r="J377" s="48" t="str">
        <f>IF(Ugovori_OPULJP[[#This Row],[DATUM ZAVRŠETKA OPERACIJE]]&gt;DATE(2024,3,31),"u provedbi","završen")</f>
        <v>završen</v>
      </c>
      <c r="K377" s="46" t="s">
        <v>599</v>
      </c>
      <c r="L377" s="46" t="s">
        <v>599</v>
      </c>
      <c r="M377" s="49">
        <v>0.85</v>
      </c>
      <c r="N377" s="49">
        <v>0.15</v>
      </c>
      <c r="O377" s="50">
        <f>Ugovori_OPULJP[[#This Row],[Bespovratna sredstva - Ukupno (EU+Nac) HRK
= Ukupna ugovorena vrijednost bespovratnih sredstava]]*Ugovori_OPULJP[[#This Row],[EU STOPA SUFINANCIRANJA %
EU CO-FINANCING RATE %]]</f>
        <v>1452403.5</v>
      </c>
      <c r="P377" s="51">
        <f>Ugovori_OPULJP[[#This Row],[Bespovratna sredstva - EU dio - HRK]]/7.5345</f>
        <v>192767.07147123231</v>
      </c>
      <c r="Q377" s="50">
        <f>Ugovori_OPULJP[[#This Row],[Bespovratna sredstva - Ukupno (EU+Nac) HRK
= Ukupna ugovorena vrijednost bespovratnih sredstava]]*Ugovori_OPULJP[[#This Row],[STOPA NACIONALNOG SUFINANCIRANJA %]]</f>
        <v>256306.5</v>
      </c>
      <c r="R377" s="51">
        <f>Ugovori_OPULJP[[#This Row],[Bespovratna sredstva - Nacionalni dio - HRK]]/7.5345</f>
        <v>34017.718494923349</v>
      </c>
      <c r="S377" s="50">
        <v>1708710</v>
      </c>
      <c r="T377" s="51">
        <f>Ugovori_OPULJP[[#This Row],[Bespovratna sredstva - Ukupno (EU+Nac) HRK
= Ukupna ugovorena vrijednost bespovratnih sredstava]]/7.5345</f>
        <v>226784.78996615566</v>
      </c>
      <c r="U377" s="50">
        <v>0</v>
      </c>
      <c r="V377" s="51">
        <f>Ugovori_OPULJP[[#This Row],[Javni doprinos korisnika - HRK]]/7.5345</f>
        <v>0</v>
      </c>
      <c r="W377" s="50">
        <v>0</v>
      </c>
      <c r="X377" s="51">
        <f>Ugovori_OPULJP[[#This Row],[Privatni doprinos korisnika - HRK]]/7.5345</f>
        <v>0</v>
      </c>
      <c r="Y377" s="52">
        <v>1708710</v>
      </c>
      <c r="Z377" s="53">
        <f>Ugovori_OPULJP[[#This Row],[UKUPNI PRIHVATLJIVI IZDACI
TOTAL ELIGIBLE EXPENDITURE
= Bespovratna sredstva ukupno + doprinos korisnika
= Ukupni prihvatljivi troškovi
= Ukupna ugovorena vrijednost projekta HRK]]/7.5345</f>
        <v>226784.78996615566</v>
      </c>
      <c r="AA377" s="44" t="s">
        <v>38</v>
      </c>
      <c r="AB377" s="44" t="s">
        <v>35</v>
      </c>
      <c r="AC377" s="43" t="s">
        <v>1582</v>
      </c>
      <c r="AD377" s="43" t="s">
        <v>747</v>
      </c>
    </row>
    <row r="378" spans="1:30" ht="51" customHeight="1" x14ac:dyDescent="0.2">
      <c r="A378" s="41" t="s">
        <v>1583</v>
      </c>
      <c r="B378" s="42" t="s">
        <v>743</v>
      </c>
      <c r="C378" s="43" t="s">
        <v>744</v>
      </c>
      <c r="D378" s="43" t="s">
        <v>1114</v>
      </c>
      <c r="E378" s="44" t="s">
        <v>76</v>
      </c>
      <c r="F378" s="45" t="s">
        <v>1584</v>
      </c>
      <c r="G378" s="45" t="s">
        <v>1585</v>
      </c>
      <c r="H378" s="47">
        <v>43250</v>
      </c>
      <c r="I378" s="47">
        <v>44165</v>
      </c>
      <c r="J378" s="48" t="str">
        <f>IF(Ugovori_OPULJP[[#This Row],[DATUM ZAVRŠETKA OPERACIJE]]&gt;DATE(2024,3,31),"u provedbi","završen")</f>
        <v>završen</v>
      </c>
      <c r="K378" s="46" t="s">
        <v>99</v>
      </c>
      <c r="L378" s="46" t="s">
        <v>99</v>
      </c>
      <c r="M378" s="49">
        <v>0.85</v>
      </c>
      <c r="N378" s="49">
        <v>0.15</v>
      </c>
      <c r="O378" s="50">
        <f>Ugovori_OPULJP[[#This Row],[Bespovratna sredstva - Ukupno (EU+Nac) HRK
= Ukupna ugovorena vrijednost bespovratnih sredstava]]*Ugovori_OPULJP[[#This Row],[EU STOPA SUFINANCIRANJA %
EU CO-FINANCING RATE %]]</f>
        <v>8294183.7199999988</v>
      </c>
      <c r="P378" s="51">
        <f>Ugovori_OPULJP[[#This Row],[Bespovratna sredstva - EU dio - HRK]]/7.5345</f>
        <v>1100827.3568252702</v>
      </c>
      <c r="Q378" s="50">
        <f>Ugovori_OPULJP[[#This Row],[Bespovratna sredstva - Ukupno (EU+Nac) HRK
= Ukupna ugovorena vrijednost bespovratnih sredstava]]*Ugovori_OPULJP[[#This Row],[STOPA NACIONALNOG SUFINANCIRANJA %]]</f>
        <v>1463679.4799999997</v>
      </c>
      <c r="R378" s="51">
        <f>Ugovori_OPULJP[[#This Row],[Bespovratna sredstva - Nacionalni dio - HRK]]/7.5345</f>
        <v>194263.65120445946</v>
      </c>
      <c r="S378" s="50">
        <v>9757863.1999999993</v>
      </c>
      <c r="T378" s="51">
        <f>Ugovori_OPULJP[[#This Row],[Bespovratna sredstva - Ukupno (EU+Nac) HRK
= Ukupna ugovorena vrijednost bespovratnih sredstava]]/7.5345</f>
        <v>1295091.0080297298</v>
      </c>
      <c r="U378" s="50">
        <v>0</v>
      </c>
      <c r="V378" s="51">
        <f>Ugovori_OPULJP[[#This Row],[Javni doprinos korisnika - HRK]]/7.5345</f>
        <v>0</v>
      </c>
      <c r="W378" s="50">
        <v>0</v>
      </c>
      <c r="X378" s="51">
        <f>Ugovori_OPULJP[[#This Row],[Privatni doprinos korisnika - HRK]]/7.5345</f>
        <v>0</v>
      </c>
      <c r="Y378" s="52">
        <v>9757863.1999999993</v>
      </c>
      <c r="Z378" s="53">
        <f>Ugovori_OPULJP[[#This Row],[UKUPNI PRIHVATLJIVI IZDACI
TOTAL ELIGIBLE EXPENDITURE
= Bespovratna sredstva ukupno + doprinos korisnika
= Ukupni prihvatljivi troškovi
= Ukupna ugovorena vrijednost projekta HRK]]/7.5345</f>
        <v>1295091.0080297298</v>
      </c>
      <c r="AA378" s="44" t="s">
        <v>38</v>
      </c>
      <c r="AB378" s="44" t="s">
        <v>35</v>
      </c>
      <c r="AC378" s="43" t="s">
        <v>1586</v>
      </c>
      <c r="AD378" s="43" t="s">
        <v>747</v>
      </c>
    </row>
    <row r="379" spans="1:30" ht="51" customHeight="1" x14ac:dyDescent="0.2">
      <c r="A379" s="41" t="s">
        <v>1587</v>
      </c>
      <c r="B379" s="42" t="s">
        <v>743</v>
      </c>
      <c r="C379" s="43" t="s">
        <v>744</v>
      </c>
      <c r="D379" s="43" t="s">
        <v>1114</v>
      </c>
      <c r="E379" s="44" t="s">
        <v>76</v>
      </c>
      <c r="F379" s="45" t="s">
        <v>1588</v>
      </c>
      <c r="G379" s="45" t="s">
        <v>1589</v>
      </c>
      <c r="H379" s="47">
        <v>43284</v>
      </c>
      <c r="I379" s="47">
        <v>44199</v>
      </c>
      <c r="J379" s="48" t="str">
        <f>IF(Ugovori_OPULJP[[#This Row],[DATUM ZAVRŠETKA OPERACIJE]]&gt;DATE(2024,3,31),"u provedbi","završen")</f>
        <v>završen</v>
      </c>
      <c r="K379" s="46" t="s">
        <v>99</v>
      </c>
      <c r="L379" s="46" t="s">
        <v>99</v>
      </c>
      <c r="M379" s="49">
        <v>0.85</v>
      </c>
      <c r="N379" s="49">
        <v>0.15</v>
      </c>
      <c r="O379" s="50">
        <f>Ugovori_OPULJP[[#This Row],[Bespovratna sredstva - Ukupno (EU+Nac) HRK
= Ukupna ugovorena vrijednost bespovratnih sredstava]]*Ugovori_OPULJP[[#This Row],[EU STOPA SUFINANCIRANJA %
EU CO-FINANCING RATE %]]</f>
        <v>2159791.3075000001</v>
      </c>
      <c r="P379" s="51">
        <f>Ugovori_OPULJP[[#This Row],[Bespovratna sredstva - EU dio - HRK]]/7.5345</f>
        <v>286653.56792089721</v>
      </c>
      <c r="Q379" s="50">
        <f>Ugovori_OPULJP[[#This Row],[Bespovratna sredstva - Ukupno (EU+Nac) HRK
= Ukupna ugovorena vrijednost bespovratnih sredstava]]*Ugovori_OPULJP[[#This Row],[STOPA NACIONALNOG SUFINANCIRANJA %]]</f>
        <v>381139.64250000002</v>
      </c>
      <c r="R379" s="51">
        <f>Ugovori_OPULJP[[#This Row],[Bespovratna sredstva - Nacionalni dio - HRK]]/7.5345</f>
        <v>50585.923750746566</v>
      </c>
      <c r="S379" s="50">
        <v>2540930.9500000002</v>
      </c>
      <c r="T379" s="51">
        <f>Ugovori_OPULJP[[#This Row],[Bespovratna sredstva - Ukupno (EU+Nac) HRK
= Ukupna ugovorena vrijednost bespovratnih sredstava]]/7.5345</f>
        <v>337239.4916716438</v>
      </c>
      <c r="U379" s="50">
        <v>0</v>
      </c>
      <c r="V379" s="51">
        <f>Ugovori_OPULJP[[#This Row],[Javni doprinos korisnika - HRK]]/7.5345</f>
        <v>0</v>
      </c>
      <c r="W379" s="50">
        <v>0</v>
      </c>
      <c r="X379" s="51">
        <f>Ugovori_OPULJP[[#This Row],[Privatni doprinos korisnika - HRK]]/7.5345</f>
        <v>0</v>
      </c>
      <c r="Y379" s="52">
        <v>2540930.9500000002</v>
      </c>
      <c r="Z379" s="53">
        <f>Ugovori_OPULJP[[#This Row],[UKUPNI PRIHVATLJIVI IZDACI
TOTAL ELIGIBLE EXPENDITURE
= Bespovratna sredstva ukupno + doprinos korisnika
= Ukupni prihvatljivi troškovi
= Ukupna ugovorena vrijednost projekta HRK]]/7.5345</f>
        <v>337239.4916716438</v>
      </c>
      <c r="AA379" s="44" t="s">
        <v>38</v>
      </c>
      <c r="AB379" s="44" t="s">
        <v>35</v>
      </c>
      <c r="AC379" s="43" t="s">
        <v>1590</v>
      </c>
      <c r="AD379" s="43" t="s">
        <v>747</v>
      </c>
    </row>
    <row r="380" spans="1:30" ht="51" customHeight="1" x14ac:dyDescent="0.2">
      <c r="A380" s="41" t="s">
        <v>1591</v>
      </c>
      <c r="B380" s="42" t="s">
        <v>743</v>
      </c>
      <c r="C380" s="43" t="s">
        <v>744</v>
      </c>
      <c r="D380" s="43" t="s">
        <v>1114</v>
      </c>
      <c r="E380" s="44" t="s">
        <v>76</v>
      </c>
      <c r="F380" s="45" t="s">
        <v>1592</v>
      </c>
      <c r="G380" s="45" t="s">
        <v>1593</v>
      </c>
      <c r="H380" s="47">
        <v>43266</v>
      </c>
      <c r="I380" s="47">
        <v>44180</v>
      </c>
      <c r="J380" s="48" t="str">
        <f>IF(Ugovori_OPULJP[[#This Row],[DATUM ZAVRŠETKA OPERACIJE]]&gt;DATE(2024,3,31),"u provedbi","završen")</f>
        <v>završen</v>
      </c>
      <c r="K380" s="46" t="s">
        <v>99</v>
      </c>
      <c r="L380" s="46" t="s">
        <v>99</v>
      </c>
      <c r="M380" s="49">
        <v>0.85</v>
      </c>
      <c r="N380" s="49">
        <v>0.15</v>
      </c>
      <c r="O380" s="50">
        <f>Ugovori_OPULJP[[#This Row],[Bespovratna sredstva - Ukupno (EU+Nac) HRK
= Ukupna ugovorena vrijednost bespovratnih sredstava]]*Ugovori_OPULJP[[#This Row],[EU STOPA SUFINANCIRANJA %
EU CO-FINANCING RATE %]]</f>
        <v>4074421.4584999997</v>
      </c>
      <c r="P380" s="51">
        <f>Ugovori_OPULJP[[#This Row],[Bespovratna sredstva - EU dio - HRK]]/7.5345</f>
        <v>540768.65863693669</v>
      </c>
      <c r="Q380" s="50">
        <f>Ugovori_OPULJP[[#This Row],[Bespovratna sredstva - Ukupno (EU+Nac) HRK
= Ukupna ugovorena vrijednost bespovratnih sredstava]]*Ugovori_OPULJP[[#This Row],[STOPA NACIONALNOG SUFINANCIRANJA %]]</f>
        <v>719015.55149999994</v>
      </c>
      <c r="R380" s="51">
        <f>Ugovori_OPULJP[[#This Row],[Bespovratna sredstva - Nacionalni dio - HRK]]/7.5345</f>
        <v>95429.763288871181</v>
      </c>
      <c r="S380" s="50">
        <v>4793437.01</v>
      </c>
      <c r="T380" s="51">
        <f>Ugovori_OPULJP[[#This Row],[Bespovratna sredstva - Ukupno (EU+Nac) HRK
= Ukupna ugovorena vrijednost bespovratnih sredstava]]/7.5345</f>
        <v>636198.42192580784</v>
      </c>
      <c r="U380" s="50">
        <v>0</v>
      </c>
      <c r="V380" s="51">
        <f>Ugovori_OPULJP[[#This Row],[Javni doprinos korisnika - HRK]]/7.5345</f>
        <v>0</v>
      </c>
      <c r="W380" s="50">
        <v>0</v>
      </c>
      <c r="X380" s="51">
        <f>Ugovori_OPULJP[[#This Row],[Privatni doprinos korisnika - HRK]]/7.5345</f>
        <v>0</v>
      </c>
      <c r="Y380" s="52">
        <v>4793437.01</v>
      </c>
      <c r="Z380" s="53">
        <f>Ugovori_OPULJP[[#This Row],[UKUPNI PRIHVATLJIVI IZDACI
TOTAL ELIGIBLE EXPENDITURE
= Bespovratna sredstva ukupno + doprinos korisnika
= Ukupni prihvatljivi troškovi
= Ukupna ugovorena vrijednost projekta HRK]]/7.5345</f>
        <v>636198.42192580784</v>
      </c>
      <c r="AA380" s="44" t="s">
        <v>38</v>
      </c>
      <c r="AB380" s="44" t="s">
        <v>35</v>
      </c>
      <c r="AC380" s="43" t="s">
        <v>1594</v>
      </c>
      <c r="AD380" s="43" t="s">
        <v>747</v>
      </c>
    </row>
    <row r="381" spans="1:30" ht="51" customHeight="1" x14ac:dyDescent="0.2">
      <c r="A381" s="41" t="s">
        <v>1595</v>
      </c>
      <c r="B381" s="42" t="s">
        <v>743</v>
      </c>
      <c r="C381" s="43" t="s">
        <v>744</v>
      </c>
      <c r="D381" s="43" t="s">
        <v>1114</v>
      </c>
      <c r="E381" s="44" t="s">
        <v>76</v>
      </c>
      <c r="F381" s="45" t="s">
        <v>1596</v>
      </c>
      <c r="G381" s="45" t="s">
        <v>1597</v>
      </c>
      <c r="H381" s="47">
        <v>43250</v>
      </c>
      <c r="I381" s="47">
        <v>44165</v>
      </c>
      <c r="J381" s="48" t="str">
        <f>IF(Ugovori_OPULJP[[#This Row],[DATUM ZAVRŠETKA OPERACIJE]]&gt;DATE(2024,3,31),"u provedbi","završen")</f>
        <v>završen</v>
      </c>
      <c r="K381" s="46" t="s">
        <v>371</v>
      </c>
      <c r="L381" s="46" t="s">
        <v>371</v>
      </c>
      <c r="M381" s="49">
        <v>0.85</v>
      </c>
      <c r="N381" s="49">
        <v>0.15</v>
      </c>
      <c r="O381" s="50">
        <f>Ugovori_OPULJP[[#This Row],[Bespovratna sredstva - Ukupno (EU+Nac) HRK
= Ukupna ugovorena vrijednost bespovratnih sredstava]]*Ugovori_OPULJP[[#This Row],[EU STOPA SUFINANCIRANJA %
EU CO-FINANCING RATE %]]</f>
        <v>1834287.6069999998</v>
      </c>
      <c r="P381" s="51">
        <f>Ugovori_OPULJP[[#This Row],[Bespovratna sredstva - EU dio - HRK]]/7.5345</f>
        <v>243451.80264118387</v>
      </c>
      <c r="Q381" s="50">
        <f>Ugovori_OPULJP[[#This Row],[Bespovratna sredstva - Ukupno (EU+Nac) HRK
= Ukupna ugovorena vrijednost bespovratnih sredstava]]*Ugovori_OPULJP[[#This Row],[STOPA NACIONALNOG SUFINANCIRANJA %]]</f>
        <v>323697.81299999997</v>
      </c>
      <c r="R381" s="51">
        <f>Ugovori_OPULJP[[#This Row],[Bespovratna sredstva - Nacionalni dio - HRK]]/7.5345</f>
        <v>42962.082819032446</v>
      </c>
      <c r="S381" s="50">
        <v>2157985.42</v>
      </c>
      <c r="T381" s="51">
        <f>Ugovori_OPULJP[[#This Row],[Bespovratna sredstva - Ukupno (EU+Nac) HRK
= Ukupna ugovorena vrijednost bespovratnih sredstava]]/7.5345</f>
        <v>286413.88546021632</v>
      </c>
      <c r="U381" s="50">
        <v>0</v>
      </c>
      <c r="V381" s="51">
        <f>Ugovori_OPULJP[[#This Row],[Javni doprinos korisnika - HRK]]/7.5345</f>
        <v>0</v>
      </c>
      <c r="W381" s="50">
        <v>0</v>
      </c>
      <c r="X381" s="51">
        <f>Ugovori_OPULJP[[#This Row],[Privatni doprinos korisnika - HRK]]/7.5345</f>
        <v>0</v>
      </c>
      <c r="Y381" s="52">
        <v>2157985.42</v>
      </c>
      <c r="Z381" s="53">
        <f>Ugovori_OPULJP[[#This Row],[UKUPNI PRIHVATLJIVI IZDACI
TOTAL ELIGIBLE EXPENDITURE
= Bespovratna sredstva ukupno + doprinos korisnika
= Ukupni prihvatljivi troškovi
= Ukupna ugovorena vrijednost projekta HRK]]/7.5345</f>
        <v>286413.88546021632</v>
      </c>
      <c r="AA381" s="44" t="s">
        <v>38</v>
      </c>
      <c r="AB381" s="44" t="s">
        <v>35</v>
      </c>
      <c r="AC381" s="43" t="s">
        <v>1598</v>
      </c>
      <c r="AD381" s="43" t="s">
        <v>747</v>
      </c>
    </row>
    <row r="382" spans="1:30" ht="51" customHeight="1" x14ac:dyDescent="0.2">
      <c r="A382" s="41" t="s">
        <v>1599</v>
      </c>
      <c r="B382" s="42" t="s">
        <v>743</v>
      </c>
      <c r="C382" s="43" t="s">
        <v>744</v>
      </c>
      <c r="D382" s="43" t="s">
        <v>1114</v>
      </c>
      <c r="E382" s="44" t="s">
        <v>76</v>
      </c>
      <c r="F382" s="45" t="s">
        <v>1600</v>
      </c>
      <c r="G382" s="45" t="s">
        <v>1601</v>
      </c>
      <c r="H382" s="47">
        <v>43250</v>
      </c>
      <c r="I382" s="47">
        <v>44165</v>
      </c>
      <c r="J382" s="48" t="str">
        <f>IF(Ugovori_OPULJP[[#This Row],[DATUM ZAVRŠETKA OPERACIJE]]&gt;DATE(2024,3,31),"u provedbi","završen")</f>
        <v>završen</v>
      </c>
      <c r="K382" s="46" t="s">
        <v>99</v>
      </c>
      <c r="L382" s="46" t="s">
        <v>99</v>
      </c>
      <c r="M382" s="49">
        <v>0.85</v>
      </c>
      <c r="N382" s="49">
        <v>0.15</v>
      </c>
      <c r="O382" s="50">
        <f>Ugovori_OPULJP[[#This Row],[Bespovratna sredstva - Ukupno (EU+Nac) HRK
= Ukupna ugovorena vrijednost bespovratnih sredstava]]*Ugovori_OPULJP[[#This Row],[EU STOPA SUFINANCIRANJA %
EU CO-FINANCING RATE %]]</f>
        <v>2710408.3280000002</v>
      </c>
      <c r="P382" s="51">
        <f>Ugovori_OPULJP[[#This Row],[Bespovratna sredstva - EU dio - HRK]]/7.5345</f>
        <v>359733.00524255092</v>
      </c>
      <c r="Q382" s="50">
        <f>Ugovori_OPULJP[[#This Row],[Bespovratna sredstva - Ukupno (EU+Nac) HRK
= Ukupna ugovorena vrijednost bespovratnih sredstava]]*Ugovori_OPULJP[[#This Row],[STOPA NACIONALNOG SUFINANCIRANJA %]]</f>
        <v>478307.35200000001</v>
      </c>
      <c r="R382" s="51">
        <f>Ugovori_OPULJP[[#This Row],[Bespovratna sredstva - Nacionalni dio - HRK]]/7.5345</f>
        <v>63482.295042803104</v>
      </c>
      <c r="S382" s="50">
        <v>3188715.68</v>
      </c>
      <c r="T382" s="51">
        <f>Ugovori_OPULJP[[#This Row],[Bespovratna sredstva - Ukupno (EU+Nac) HRK
= Ukupna ugovorena vrijednost bespovratnih sredstava]]/7.5345</f>
        <v>423215.30028535402</v>
      </c>
      <c r="U382" s="50">
        <v>0</v>
      </c>
      <c r="V382" s="51">
        <f>Ugovori_OPULJP[[#This Row],[Javni doprinos korisnika - HRK]]/7.5345</f>
        <v>0</v>
      </c>
      <c r="W382" s="50">
        <v>0</v>
      </c>
      <c r="X382" s="51">
        <f>Ugovori_OPULJP[[#This Row],[Privatni doprinos korisnika - HRK]]/7.5345</f>
        <v>0</v>
      </c>
      <c r="Y382" s="52">
        <v>3188715.68</v>
      </c>
      <c r="Z382" s="53">
        <f>Ugovori_OPULJP[[#This Row],[UKUPNI PRIHVATLJIVI IZDACI
TOTAL ELIGIBLE EXPENDITURE
= Bespovratna sredstva ukupno + doprinos korisnika
= Ukupni prihvatljivi troškovi
= Ukupna ugovorena vrijednost projekta HRK]]/7.5345</f>
        <v>423215.30028535402</v>
      </c>
      <c r="AA382" s="44" t="s">
        <v>38</v>
      </c>
      <c r="AB382" s="44" t="s">
        <v>35</v>
      </c>
      <c r="AC382" s="43" t="s">
        <v>1602</v>
      </c>
      <c r="AD382" s="43" t="s">
        <v>747</v>
      </c>
    </row>
    <row r="383" spans="1:30" ht="51" customHeight="1" x14ac:dyDescent="0.2">
      <c r="A383" s="41" t="s">
        <v>1603</v>
      </c>
      <c r="B383" s="42" t="s">
        <v>743</v>
      </c>
      <c r="C383" s="43" t="s">
        <v>744</v>
      </c>
      <c r="D383" s="43" t="s">
        <v>1114</v>
      </c>
      <c r="E383" s="44" t="s">
        <v>76</v>
      </c>
      <c r="F383" s="45" t="s">
        <v>1604</v>
      </c>
      <c r="G383" s="45" t="s">
        <v>1605</v>
      </c>
      <c r="H383" s="47">
        <v>43250</v>
      </c>
      <c r="I383" s="47">
        <v>44165</v>
      </c>
      <c r="J383" s="48" t="str">
        <f>IF(Ugovori_OPULJP[[#This Row],[DATUM ZAVRŠETKA OPERACIJE]]&gt;DATE(2024,3,31),"u provedbi","završen")</f>
        <v>završen</v>
      </c>
      <c r="K383" s="46" t="s">
        <v>99</v>
      </c>
      <c r="L383" s="46" t="s">
        <v>99</v>
      </c>
      <c r="M383" s="49">
        <v>0.85</v>
      </c>
      <c r="N383" s="49">
        <v>0.15</v>
      </c>
      <c r="O383" s="50">
        <f>Ugovori_OPULJP[[#This Row],[Bespovratna sredstva - Ukupno (EU+Nac) HRK
= Ukupna ugovorena vrijednost bespovratnih sredstava]]*Ugovori_OPULJP[[#This Row],[EU STOPA SUFINANCIRANJA %
EU CO-FINANCING RATE %]]</f>
        <v>1371772.5</v>
      </c>
      <c r="P383" s="51">
        <f>Ugovori_OPULJP[[#This Row],[Bespovratna sredstva - EU dio - HRK]]/7.5345</f>
        <v>182065.4987059526</v>
      </c>
      <c r="Q383" s="50">
        <f>Ugovori_OPULJP[[#This Row],[Bespovratna sredstva - Ukupno (EU+Nac) HRK
= Ukupna ugovorena vrijednost bespovratnih sredstava]]*Ugovori_OPULJP[[#This Row],[STOPA NACIONALNOG SUFINANCIRANJA %]]</f>
        <v>242077.5</v>
      </c>
      <c r="R383" s="51">
        <f>Ugovori_OPULJP[[#This Row],[Bespovratna sredstva - Nacionalni dio - HRK]]/7.5345</f>
        <v>32129.205653991638</v>
      </c>
      <c r="S383" s="50">
        <v>1613850</v>
      </c>
      <c r="T383" s="51">
        <f>Ugovori_OPULJP[[#This Row],[Bespovratna sredstva - Ukupno (EU+Nac) HRK
= Ukupna ugovorena vrijednost bespovratnih sredstava]]/7.5345</f>
        <v>214194.70435994424</v>
      </c>
      <c r="U383" s="50">
        <v>0</v>
      </c>
      <c r="V383" s="51">
        <f>Ugovori_OPULJP[[#This Row],[Javni doprinos korisnika - HRK]]/7.5345</f>
        <v>0</v>
      </c>
      <c r="W383" s="50">
        <v>0</v>
      </c>
      <c r="X383" s="51">
        <f>Ugovori_OPULJP[[#This Row],[Privatni doprinos korisnika - HRK]]/7.5345</f>
        <v>0</v>
      </c>
      <c r="Y383" s="52">
        <v>1613850</v>
      </c>
      <c r="Z383" s="53">
        <f>Ugovori_OPULJP[[#This Row],[UKUPNI PRIHVATLJIVI IZDACI
TOTAL ELIGIBLE EXPENDITURE
= Bespovratna sredstva ukupno + doprinos korisnika
= Ukupni prihvatljivi troškovi
= Ukupna ugovorena vrijednost projekta HRK]]/7.5345</f>
        <v>214194.70435994424</v>
      </c>
      <c r="AA383" s="44" t="s">
        <v>38</v>
      </c>
      <c r="AB383" s="44" t="s">
        <v>35</v>
      </c>
      <c r="AC383" s="43" t="s">
        <v>1606</v>
      </c>
      <c r="AD383" s="43" t="s">
        <v>747</v>
      </c>
    </row>
    <row r="384" spans="1:30" ht="51" customHeight="1" x14ac:dyDescent="0.2">
      <c r="A384" s="41" t="s">
        <v>1607</v>
      </c>
      <c r="B384" s="42" t="s">
        <v>743</v>
      </c>
      <c r="C384" s="43" t="s">
        <v>744</v>
      </c>
      <c r="D384" s="43" t="s">
        <v>1114</v>
      </c>
      <c r="E384" s="44" t="s">
        <v>76</v>
      </c>
      <c r="F384" s="45" t="s">
        <v>1608</v>
      </c>
      <c r="G384" s="45" t="s">
        <v>172</v>
      </c>
      <c r="H384" s="47">
        <v>43250</v>
      </c>
      <c r="I384" s="47">
        <v>44165</v>
      </c>
      <c r="J384" s="48" t="str">
        <f>IF(Ugovori_OPULJP[[#This Row],[DATUM ZAVRŠETKA OPERACIJE]]&gt;DATE(2024,3,31),"u provedbi","završen")</f>
        <v>završen</v>
      </c>
      <c r="K384" s="46" t="s">
        <v>173</v>
      </c>
      <c r="L384" s="46" t="s">
        <v>173</v>
      </c>
      <c r="M384" s="49">
        <v>0.85</v>
      </c>
      <c r="N384" s="49">
        <v>0.15</v>
      </c>
      <c r="O384" s="50">
        <f>Ugovori_OPULJP[[#This Row],[Bespovratna sredstva - Ukupno (EU+Nac) HRK
= Ukupna ugovorena vrijednost bespovratnih sredstava]]*Ugovori_OPULJP[[#This Row],[EU STOPA SUFINANCIRANJA %
EU CO-FINANCING RATE %]]</f>
        <v>8493382.8859999999</v>
      </c>
      <c r="P384" s="51">
        <f>Ugovori_OPULJP[[#This Row],[Bespovratna sredstva - EU dio - HRK]]/7.5345</f>
        <v>1127265.6295706416</v>
      </c>
      <c r="Q384" s="50">
        <f>Ugovori_OPULJP[[#This Row],[Bespovratna sredstva - Ukupno (EU+Nac) HRK
= Ukupna ugovorena vrijednost bespovratnih sredstava]]*Ugovori_OPULJP[[#This Row],[STOPA NACIONALNOG SUFINANCIRANJA %]]</f>
        <v>1498832.274</v>
      </c>
      <c r="R384" s="51">
        <f>Ugovori_OPULJP[[#This Row],[Bespovratna sredstva - Nacionalni dio - HRK]]/7.5345</f>
        <v>198929.22874776029</v>
      </c>
      <c r="S384" s="50">
        <v>9992215.1600000001</v>
      </c>
      <c r="T384" s="51">
        <f>Ugovori_OPULJP[[#This Row],[Bespovratna sredstva - Ukupno (EU+Nac) HRK
= Ukupna ugovorena vrijednost bespovratnih sredstava]]/7.5345</f>
        <v>1326194.858318402</v>
      </c>
      <c r="U384" s="50">
        <v>0</v>
      </c>
      <c r="V384" s="51">
        <f>Ugovori_OPULJP[[#This Row],[Javni doprinos korisnika - HRK]]/7.5345</f>
        <v>0</v>
      </c>
      <c r="W384" s="50">
        <v>0</v>
      </c>
      <c r="X384" s="51">
        <f>Ugovori_OPULJP[[#This Row],[Privatni doprinos korisnika - HRK]]/7.5345</f>
        <v>0</v>
      </c>
      <c r="Y384" s="52">
        <v>9992215.1600000001</v>
      </c>
      <c r="Z384" s="53">
        <f>Ugovori_OPULJP[[#This Row],[UKUPNI PRIHVATLJIVI IZDACI
TOTAL ELIGIBLE EXPENDITURE
= Bespovratna sredstva ukupno + doprinos korisnika
= Ukupni prihvatljivi troškovi
= Ukupna ugovorena vrijednost projekta HRK]]/7.5345</f>
        <v>1326194.858318402</v>
      </c>
      <c r="AA384" s="44" t="s">
        <v>38</v>
      </c>
      <c r="AB384" s="44" t="s">
        <v>35</v>
      </c>
      <c r="AC384" s="43" t="s">
        <v>1609</v>
      </c>
      <c r="AD384" s="43" t="s">
        <v>747</v>
      </c>
    </row>
    <row r="385" spans="1:30" ht="51" customHeight="1" x14ac:dyDescent="0.2">
      <c r="A385" s="41" t="s">
        <v>1610</v>
      </c>
      <c r="B385" s="42" t="s">
        <v>743</v>
      </c>
      <c r="C385" s="43" t="s">
        <v>744</v>
      </c>
      <c r="D385" s="43" t="s">
        <v>1114</v>
      </c>
      <c r="E385" s="44" t="s">
        <v>76</v>
      </c>
      <c r="F385" s="45" t="s">
        <v>1611</v>
      </c>
      <c r="G385" s="45" t="s">
        <v>1612</v>
      </c>
      <c r="H385" s="47">
        <v>43250</v>
      </c>
      <c r="I385" s="47">
        <v>44165</v>
      </c>
      <c r="J385" s="48" t="str">
        <f>IF(Ugovori_OPULJP[[#This Row],[DATUM ZAVRŠETKA OPERACIJE]]&gt;DATE(2024,3,31),"u provedbi","završen")</f>
        <v>završen</v>
      </c>
      <c r="K385" s="46" t="s">
        <v>271</v>
      </c>
      <c r="L385" s="46" t="s">
        <v>271</v>
      </c>
      <c r="M385" s="49">
        <v>0.85</v>
      </c>
      <c r="N385" s="49">
        <v>0.15</v>
      </c>
      <c r="O385" s="50">
        <f>Ugovori_OPULJP[[#This Row],[Bespovratna sredstva - Ukupno (EU+Nac) HRK
= Ukupna ugovorena vrijednost bespovratnih sredstava]]*Ugovori_OPULJP[[#This Row],[EU STOPA SUFINANCIRANJA %
EU CO-FINANCING RATE %]]</f>
        <v>6756788.2949999999</v>
      </c>
      <c r="P385" s="51">
        <f>Ugovori_OPULJP[[#This Row],[Bespovratna sredstva - EU dio - HRK]]/7.5345</f>
        <v>896779.91837547277</v>
      </c>
      <c r="Q385" s="50">
        <f>Ugovori_OPULJP[[#This Row],[Bespovratna sredstva - Ukupno (EU+Nac) HRK
= Ukupna ugovorena vrijednost bespovratnih sredstava]]*Ugovori_OPULJP[[#This Row],[STOPA NACIONALNOG SUFINANCIRANJA %]]</f>
        <v>1192374.405</v>
      </c>
      <c r="R385" s="51">
        <f>Ugovori_OPULJP[[#This Row],[Bespovratna sredstva - Nacionalni dio - HRK]]/7.5345</f>
        <v>158255.27971331874</v>
      </c>
      <c r="S385" s="50">
        <v>7949162.7000000002</v>
      </c>
      <c r="T385" s="51">
        <f>Ugovori_OPULJP[[#This Row],[Bespovratna sredstva - Ukupno (EU+Nac) HRK
= Ukupna ugovorena vrijednost bespovratnih sredstava]]/7.5345</f>
        <v>1055035.1980887915</v>
      </c>
      <c r="U385" s="50">
        <v>0</v>
      </c>
      <c r="V385" s="51">
        <f>Ugovori_OPULJP[[#This Row],[Javni doprinos korisnika - HRK]]/7.5345</f>
        <v>0</v>
      </c>
      <c r="W385" s="50">
        <v>0</v>
      </c>
      <c r="X385" s="51">
        <f>Ugovori_OPULJP[[#This Row],[Privatni doprinos korisnika - HRK]]/7.5345</f>
        <v>0</v>
      </c>
      <c r="Y385" s="52">
        <v>7949162.7000000002</v>
      </c>
      <c r="Z385" s="53">
        <f>Ugovori_OPULJP[[#This Row],[UKUPNI PRIHVATLJIVI IZDACI
TOTAL ELIGIBLE EXPENDITURE
= Bespovratna sredstva ukupno + doprinos korisnika
= Ukupni prihvatljivi troškovi
= Ukupna ugovorena vrijednost projekta HRK]]/7.5345</f>
        <v>1055035.1980887915</v>
      </c>
      <c r="AA385" s="44" t="s">
        <v>38</v>
      </c>
      <c r="AB385" s="44" t="s">
        <v>35</v>
      </c>
      <c r="AC385" s="43" t="s">
        <v>1613</v>
      </c>
      <c r="AD385" s="43" t="s">
        <v>747</v>
      </c>
    </row>
    <row r="386" spans="1:30" ht="51" customHeight="1" x14ac:dyDescent="0.2">
      <c r="A386" s="41" t="s">
        <v>1614</v>
      </c>
      <c r="B386" s="42" t="s">
        <v>743</v>
      </c>
      <c r="C386" s="43" t="s">
        <v>744</v>
      </c>
      <c r="D386" s="43" t="s">
        <v>1114</v>
      </c>
      <c r="E386" s="44" t="s">
        <v>76</v>
      </c>
      <c r="F386" s="45" t="s">
        <v>1615</v>
      </c>
      <c r="G386" s="45" t="s">
        <v>1616</v>
      </c>
      <c r="H386" s="47">
        <v>43250</v>
      </c>
      <c r="I386" s="47">
        <v>44165</v>
      </c>
      <c r="J386" s="48" t="str">
        <f>IF(Ugovori_OPULJP[[#This Row],[DATUM ZAVRŠETKA OPERACIJE]]&gt;DATE(2024,3,31),"u provedbi","završen")</f>
        <v>završen</v>
      </c>
      <c r="K386" s="46" t="s">
        <v>104</v>
      </c>
      <c r="L386" s="46" t="s">
        <v>104</v>
      </c>
      <c r="M386" s="49">
        <v>0.85</v>
      </c>
      <c r="N386" s="49">
        <v>0.15</v>
      </c>
      <c r="O386" s="50">
        <f>Ugovori_OPULJP[[#This Row],[Bespovratna sredstva - Ukupno (EU+Nac) HRK
= Ukupna ugovorena vrijednost bespovratnih sredstava]]*Ugovori_OPULJP[[#This Row],[EU STOPA SUFINANCIRANJA %
EU CO-FINANCING RATE %]]</f>
        <v>3448142.6399999997</v>
      </c>
      <c r="P386" s="51">
        <f>Ugovori_OPULJP[[#This Row],[Bespovratna sredstva - EU dio - HRK]]/7.5345</f>
        <v>457647.17499502283</v>
      </c>
      <c r="Q386" s="50">
        <f>Ugovori_OPULJP[[#This Row],[Bespovratna sredstva - Ukupno (EU+Nac) HRK
= Ukupna ugovorena vrijednost bespovratnih sredstava]]*Ugovori_OPULJP[[#This Row],[STOPA NACIONALNOG SUFINANCIRANJA %]]</f>
        <v>608495.76</v>
      </c>
      <c r="R386" s="51">
        <f>Ugovori_OPULJP[[#This Row],[Bespovratna sredstva - Nacionalni dio - HRK]]/7.5345</f>
        <v>80761.266175592275</v>
      </c>
      <c r="S386" s="50">
        <v>4056638.4</v>
      </c>
      <c r="T386" s="51">
        <f>Ugovori_OPULJP[[#This Row],[Bespovratna sredstva - Ukupno (EU+Nac) HRK
= Ukupna ugovorena vrijednost bespovratnih sredstava]]/7.5345</f>
        <v>538408.44117061514</v>
      </c>
      <c r="U386" s="50">
        <v>0</v>
      </c>
      <c r="V386" s="51">
        <f>Ugovori_OPULJP[[#This Row],[Javni doprinos korisnika - HRK]]/7.5345</f>
        <v>0</v>
      </c>
      <c r="W386" s="50">
        <v>0</v>
      </c>
      <c r="X386" s="51">
        <f>Ugovori_OPULJP[[#This Row],[Privatni doprinos korisnika - HRK]]/7.5345</f>
        <v>0</v>
      </c>
      <c r="Y386" s="52">
        <v>4056638.4</v>
      </c>
      <c r="Z386" s="53">
        <f>Ugovori_OPULJP[[#This Row],[UKUPNI PRIHVATLJIVI IZDACI
TOTAL ELIGIBLE EXPENDITURE
= Bespovratna sredstva ukupno + doprinos korisnika
= Ukupni prihvatljivi troškovi
= Ukupna ugovorena vrijednost projekta HRK]]/7.5345</f>
        <v>538408.44117061514</v>
      </c>
      <c r="AA386" s="44" t="s">
        <v>38</v>
      </c>
      <c r="AB386" s="44" t="s">
        <v>35</v>
      </c>
      <c r="AC386" s="43" t="s">
        <v>1617</v>
      </c>
      <c r="AD386" s="43" t="s">
        <v>747</v>
      </c>
    </row>
    <row r="387" spans="1:30" ht="51" customHeight="1" x14ac:dyDescent="0.2">
      <c r="A387" s="41" t="s">
        <v>1618</v>
      </c>
      <c r="B387" s="42" t="s">
        <v>743</v>
      </c>
      <c r="C387" s="43" t="s">
        <v>744</v>
      </c>
      <c r="D387" s="43" t="s">
        <v>1114</v>
      </c>
      <c r="E387" s="44" t="s">
        <v>76</v>
      </c>
      <c r="F387" s="45" t="s">
        <v>1524</v>
      </c>
      <c r="G387" s="45" t="s">
        <v>1619</v>
      </c>
      <c r="H387" s="47">
        <v>43250</v>
      </c>
      <c r="I387" s="47">
        <v>44165</v>
      </c>
      <c r="J387" s="48" t="str">
        <f>IF(Ugovori_OPULJP[[#This Row],[DATUM ZAVRŠETKA OPERACIJE]]&gt;DATE(2024,3,31),"u provedbi","završen")</f>
        <v>završen</v>
      </c>
      <c r="K387" s="46" t="s">
        <v>371</v>
      </c>
      <c r="L387" s="46" t="s">
        <v>371</v>
      </c>
      <c r="M387" s="49">
        <v>0.85</v>
      </c>
      <c r="N387" s="49">
        <v>0.15</v>
      </c>
      <c r="O387" s="50">
        <f>Ugovori_OPULJP[[#This Row],[Bespovratna sredstva - Ukupno (EU+Nac) HRK
= Ukupna ugovorena vrijednost bespovratnih sredstava]]*Ugovori_OPULJP[[#This Row],[EU STOPA SUFINANCIRANJA %
EU CO-FINANCING RATE %]]</f>
        <v>1311942.8359999999</v>
      </c>
      <c r="P387" s="51">
        <f>Ugovori_OPULJP[[#This Row],[Bespovratna sredstva - EU dio - HRK]]/7.5345</f>
        <v>174124.73767336915</v>
      </c>
      <c r="Q387" s="50">
        <f>Ugovori_OPULJP[[#This Row],[Bespovratna sredstva - Ukupno (EU+Nac) HRK
= Ukupna ugovorena vrijednost bespovratnih sredstava]]*Ugovori_OPULJP[[#This Row],[STOPA NACIONALNOG SUFINANCIRANJA %]]</f>
        <v>231519.32399999999</v>
      </c>
      <c r="R387" s="51">
        <f>Ugovori_OPULJP[[#This Row],[Bespovratna sredstva - Nacionalni dio - HRK]]/7.5345</f>
        <v>30727.894883535733</v>
      </c>
      <c r="S387" s="50">
        <v>1543462.16</v>
      </c>
      <c r="T387" s="51">
        <f>Ugovori_OPULJP[[#This Row],[Bespovratna sredstva - Ukupno (EU+Nac) HRK
= Ukupna ugovorena vrijednost bespovratnih sredstava]]/7.5345</f>
        <v>204852.63255690489</v>
      </c>
      <c r="U387" s="50">
        <v>0</v>
      </c>
      <c r="V387" s="51">
        <f>Ugovori_OPULJP[[#This Row],[Javni doprinos korisnika - HRK]]/7.5345</f>
        <v>0</v>
      </c>
      <c r="W387" s="50">
        <v>0</v>
      </c>
      <c r="X387" s="51">
        <f>Ugovori_OPULJP[[#This Row],[Privatni doprinos korisnika - HRK]]/7.5345</f>
        <v>0</v>
      </c>
      <c r="Y387" s="52">
        <v>1543462.16</v>
      </c>
      <c r="Z387" s="53">
        <f>Ugovori_OPULJP[[#This Row],[UKUPNI PRIHVATLJIVI IZDACI
TOTAL ELIGIBLE EXPENDITURE
= Bespovratna sredstva ukupno + doprinos korisnika
= Ukupni prihvatljivi troškovi
= Ukupna ugovorena vrijednost projekta HRK]]/7.5345</f>
        <v>204852.63255690489</v>
      </c>
      <c r="AA387" s="44" t="s">
        <v>38</v>
      </c>
      <c r="AB387" s="44" t="s">
        <v>35</v>
      </c>
      <c r="AC387" s="43" t="s">
        <v>1620</v>
      </c>
      <c r="AD387" s="43" t="s">
        <v>747</v>
      </c>
    </row>
    <row r="388" spans="1:30" ht="51" customHeight="1" x14ac:dyDescent="0.2">
      <c r="A388" s="41" t="s">
        <v>1621</v>
      </c>
      <c r="B388" s="42" t="s">
        <v>743</v>
      </c>
      <c r="C388" s="43" t="s">
        <v>744</v>
      </c>
      <c r="D388" s="43" t="s">
        <v>1114</v>
      </c>
      <c r="E388" s="44" t="s">
        <v>76</v>
      </c>
      <c r="F388" s="45" t="s">
        <v>1622</v>
      </c>
      <c r="G388" s="45" t="s">
        <v>1623</v>
      </c>
      <c r="H388" s="47">
        <v>43250</v>
      </c>
      <c r="I388" s="47">
        <v>44165</v>
      </c>
      <c r="J388" s="48" t="str">
        <f>IF(Ugovori_OPULJP[[#This Row],[DATUM ZAVRŠETKA OPERACIJE]]&gt;DATE(2024,3,31),"u provedbi","završen")</f>
        <v>završen</v>
      </c>
      <c r="K388" s="46" t="s">
        <v>338</v>
      </c>
      <c r="L388" s="46" t="s">
        <v>338</v>
      </c>
      <c r="M388" s="49">
        <v>0.85</v>
      </c>
      <c r="N388" s="49">
        <v>0.15</v>
      </c>
      <c r="O388" s="50">
        <f>Ugovori_OPULJP[[#This Row],[Bespovratna sredstva - Ukupno (EU+Nac) HRK
= Ukupna ugovorena vrijednost bespovratnih sredstava]]*Ugovori_OPULJP[[#This Row],[EU STOPA SUFINANCIRANJA %
EU CO-FINANCING RATE %]]</f>
        <v>4231849.2955</v>
      </c>
      <c r="P388" s="51">
        <f>Ugovori_OPULJP[[#This Row],[Bespovratna sredstva - EU dio - HRK]]/7.5345</f>
        <v>561662.92328621668</v>
      </c>
      <c r="Q388" s="50">
        <f>Ugovori_OPULJP[[#This Row],[Bespovratna sredstva - Ukupno (EU+Nac) HRK
= Ukupna ugovorena vrijednost bespovratnih sredstava]]*Ugovori_OPULJP[[#This Row],[STOPA NACIONALNOG SUFINANCIRANJA %]]</f>
        <v>746796.93450000009</v>
      </c>
      <c r="R388" s="51">
        <f>Ugovori_OPULJP[[#This Row],[Bespovratna sredstva - Nacionalni dio - HRK]]/7.5345</f>
        <v>99116.986462273548</v>
      </c>
      <c r="S388" s="50">
        <v>4978646.2300000004</v>
      </c>
      <c r="T388" s="51">
        <f>Ugovori_OPULJP[[#This Row],[Bespovratna sredstva - Ukupno (EU+Nac) HRK
= Ukupna ugovorena vrijednost bespovratnih sredstava]]/7.5345</f>
        <v>660779.90974849032</v>
      </c>
      <c r="U388" s="50">
        <v>0</v>
      </c>
      <c r="V388" s="51">
        <f>Ugovori_OPULJP[[#This Row],[Javni doprinos korisnika - HRK]]/7.5345</f>
        <v>0</v>
      </c>
      <c r="W388" s="50">
        <v>0</v>
      </c>
      <c r="X388" s="51">
        <f>Ugovori_OPULJP[[#This Row],[Privatni doprinos korisnika - HRK]]/7.5345</f>
        <v>0</v>
      </c>
      <c r="Y388" s="52">
        <v>4978646.2300000004</v>
      </c>
      <c r="Z388" s="53">
        <f>Ugovori_OPULJP[[#This Row],[UKUPNI PRIHVATLJIVI IZDACI
TOTAL ELIGIBLE EXPENDITURE
= Bespovratna sredstva ukupno + doprinos korisnika
= Ukupni prihvatljivi troškovi
= Ukupna ugovorena vrijednost projekta HRK]]/7.5345</f>
        <v>660779.90974849032</v>
      </c>
      <c r="AA388" s="44" t="s">
        <v>38</v>
      </c>
      <c r="AB388" s="44" t="s">
        <v>35</v>
      </c>
      <c r="AC388" s="43" t="s">
        <v>1624</v>
      </c>
      <c r="AD388" s="43" t="s">
        <v>747</v>
      </c>
    </row>
    <row r="389" spans="1:30" ht="51" customHeight="1" x14ac:dyDescent="0.2">
      <c r="A389" s="41" t="s">
        <v>1625</v>
      </c>
      <c r="B389" s="42" t="s">
        <v>743</v>
      </c>
      <c r="C389" s="43" t="s">
        <v>744</v>
      </c>
      <c r="D389" s="43" t="s">
        <v>1114</v>
      </c>
      <c r="E389" s="44" t="s">
        <v>76</v>
      </c>
      <c r="F389" s="45" t="s">
        <v>1626</v>
      </c>
      <c r="G389" s="45" t="s">
        <v>1627</v>
      </c>
      <c r="H389" s="47">
        <v>43250</v>
      </c>
      <c r="I389" s="47">
        <v>44165</v>
      </c>
      <c r="J389" s="48" t="str">
        <f>IF(Ugovori_OPULJP[[#This Row],[DATUM ZAVRŠETKA OPERACIJE]]&gt;DATE(2024,3,31),"u provedbi","završen")</f>
        <v>završen</v>
      </c>
      <c r="K389" s="46" t="s">
        <v>79</v>
      </c>
      <c r="L389" s="46" t="s">
        <v>79</v>
      </c>
      <c r="M389" s="49">
        <v>0.85</v>
      </c>
      <c r="N389" s="49">
        <v>0.15</v>
      </c>
      <c r="O389" s="50">
        <f>Ugovori_OPULJP[[#This Row],[Bespovratna sredstva - Ukupno (EU+Nac) HRK
= Ukupna ugovorena vrijednost bespovratnih sredstava]]*Ugovori_OPULJP[[#This Row],[EU STOPA SUFINANCIRANJA %
EU CO-FINANCING RATE %]]</f>
        <v>905750.27600000007</v>
      </c>
      <c r="P389" s="51">
        <f>Ugovori_OPULJP[[#This Row],[Bespovratna sredstva - EU dio - HRK]]/7.5345</f>
        <v>120213.72035304268</v>
      </c>
      <c r="Q389" s="50">
        <f>Ugovori_OPULJP[[#This Row],[Bespovratna sredstva - Ukupno (EU+Nac) HRK
= Ukupna ugovorena vrijednost bespovratnih sredstava]]*Ugovori_OPULJP[[#This Row],[STOPA NACIONALNOG SUFINANCIRANJA %]]</f>
        <v>159838.28400000001</v>
      </c>
      <c r="R389" s="51">
        <f>Ugovori_OPULJP[[#This Row],[Bespovratna sredstva - Nacionalni dio - HRK]]/7.5345</f>
        <v>21214.18594465459</v>
      </c>
      <c r="S389" s="50">
        <v>1065588.56</v>
      </c>
      <c r="T389" s="51">
        <f>Ugovori_OPULJP[[#This Row],[Bespovratna sredstva - Ukupno (EU+Nac) HRK
= Ukupna ugovorena vrijednost bespovratnih sredstava]]/7.5345</f>
        <v>141427.90629769725</v>
      </c>
      <c r="U389" s="50">
        <v>0</v>
      </c>
      <c r="V389" s="51">
        <f>Ugovori_OPULJP[[#This Row],[Javni doprinos korisnika - HRK]]/7.5345</f>
        <v>0</v>
      </c>
      <c r="W389" s="50">
        <v>0</v>
      </c>
      <c r="X389" s="51">
        <f>Ugovori_OPULJP[[#This Row],[Privatni doprinos korisnika - HRK]]/7.5345</f>
        <v>0</v>
      </c>
      <c r="Y389" s="52">
        <v>1065588.56</v>
      </c>
      <c r="Z389" s="53">
        <f>Ugovori_OPULJP[[#This Row],[UKUPNI PRIHVATLJIVI IZDACI
TOTAL ELIGIBLE EXPENDITURE
= Bespovratna sredstva ukupno + doprinos korisnika
= Ukupni prihvatljivi troškovi
= Ukupna ugovorena vrijednost projekta HRK]]/7.5345</f>
        <v>141427.90629769725</v>
      </c>
      <c r="AA389" s="44" t="s">
        <v>38</v>
      </c>
      <c r="AB389" s="44" t="s">
        <v>35</v>
      </c>
      <c r="AC389" s="43" t="s">
        <v>1628</v>
      </c>
      <c r="AD389" s="43" t="s">
        <v>747</v>
      </c>
    </row>
    <row r="390" spans="1:30" ht="51" customHeight="1" x14ac:dyDescent="0.2">
      <c r="A390" s="41" t="s">
        <v>1629</v>
      </c>
      <c r="B390" s="42" t="s">
        <v>743</v>
      </c>
      <c r="C390" s="43" t="s">
        <v>744</v>
      </c>
      <c r="D390" s="43" t="s">
        <v>1114</v>
      </c>
      <c r="E390" s="44" t="s">
        <v>76</v>
      </c>
      <c r="F390" s="45" t="s">
        <v>1630</v>
      </c>
      <c r="G390" s="45" t="s">
        <v>1631</v>
      </c>
      <c r="H390" s="47">
        <v>43250</v>
      </c>
      <c r="I390" s="47">
        <v>44165</v>
      </c>
      <c r="J390" s="48" t="str">
        <f>IF(Ugovori_OPULJP[[#This Row],[DATUM ZAVRŠETKA OPERACIJE]]&gt;DATE(2024,3,31),"u provedbi","završen")</f>
        <v>završen</v>
      </c>
      <c r="K390" s="46" t="s">
        <v>211</v>
      </c>
      <c r="L390" s="46" t="s">
        <v>211</v>
      </c>
      <c r="M390" s="49">
        <v>0.85</v>
      </c>
      <c r="N390" s="49">
        <v>0.15</v>
      </c>
      <c r="O390" s="50">
        <f>Ugovori_OPULJP[[#This Row],[Bespovratna sredstva - Ukupno (EU+Nac) HRK
= Ukupna ugovorena vrijednost bespovratnih sredstava]]*Ugovori_OPULJP[[#This Row],[EU STOPA SUFINANCIRANJA %
EU CO-FINANCING RATE %]]</f>
        <v>1282161.25</v>
      </c>
      <c r="P390" s="51">
        <f>Ugovori_OPULJP[[#This Row],[Bespovratna sredstva - EU dio - HRK]]/7.5345</f>
        <v>170172.04194040745</v>
      </c>
      <c r="Q390" s="50">
        <f>Ugovori_OPULJP[[#This Row],[Bespovratna sredstva - Ukupno (EU+Nac) HRK
= Ukupna ugovorena vrijednost bespovratnih sredstava]]*Ugovori_OPULJP[[#This Row],[STOPA NACIONALNOG SUFINANCIRANJA %]]</f>
        <v>226263.75</v>
      </c>
      <c r="R390" s="51">
        <f>Ugovori_OPULJP[[#This Row],[Bespovratna sredstva - Nacionalni dio - HRK]]/7.5345</f>
        <v>30030.360342424843</v>
      </c>
      <c r="S390" s="50">
        <v>1508425</v>
      </c>
      <c r="T390" s="51">
        <f>Ugovori_OPULJP[[#This Row],[Bespovratna sredstva - Ukupno (EU+Nac) HRK
= Ukupna ugovorena vrijednost bespovratnih sredstava]]/7.5345</f>
        <v>200202.40228283231</v>
      </c>
      <c r="U390" s="50">
        <v>0</v>
      </c>
      <c r="V390" s="51">
        <f>Ugovori_OPULJP[[#This Row],[Javni doprinos korisnika - HRK]]/7.5345</f>
        <v>0</v>
      </c>
      <c r="W390" s="50">
        <v>0</v>
      </c>
      <c r="X390" s="51">
        <f>Ugovori_OPULJP[[#This Row],[Privatni doprinos korisnika - HRK]]/7.5345</f>
        <v>0</v>
      </c>
      <c r="Y390" s="52">
        <v>1508425</v>
      </c>
      <c r="Z390" s="53">
        <f>Ugovori_OPULJP[[#This Row],[UKUPNI PRIHVATLJIVI IZDACI
TOTAL ELIGIBLE EXPENDITURE
= Bespovratna sredstva ukupno + doprinos korisnika
= Ukupni prihvatljivi troškovi
= Ukupna ugovorena vrijednost projekta HRK]]/7.5345</f>
        <v>200202.40228283231</v>
      </c>
      <c r="AA390" s="44" t="s">
        <v>38</v>
      </c>
      <c r="AB390" s="44" t="s">
        <v>35</v>
      </c>
      <c r="AC390" s="43" t="s">
        <v>1632</v>
      </c>
      <c r="AD390" s="43" t="s">
        <v>747</v>
      </c>
    </row>
    <row r="391" spans="1:30" ht="51" customHeight="1" x14ac:dyDescent="0.2">
      <c r="A391" s="41" t="s">
        <v>1633</v>
      </c>
      <c r="B391" s="42" t="s">
        <v>743</v>
      </c>
      <c r="C391" s="43" t="s">
        <v>744</v>
      </c>
      <c r="D391" s="43" t="s">
        <v>1114</v>
      </c>
      <c r="E391" s="44" t="s">
        <v>76</v>
      </c>
      <c r="F391" s="45" t="s">
        <v>1634</v>
      </c>
      <c r="G391" s="45" t="s">
        <v>1635</v>
      </c>
      <c r="H391" s="47">
        <v>43266</v>
      </c>
      <c r="I391" s="47">
        <v>44180</v>
      </c>
      <c r="J391" s="48" t="str">
        <f>IF(Ugovori_OPULJP[[#This Row],[DATUM ZAVRŠETKA OPERACIJE]]&gt;DATE(2024,3,31),"u provedbi","završen")</f>
        <v>završen</v>
      </c>
      <c r="K391" s="46" t="s">
        <v>99</v>
      </c>
      <c r="L391" s="46" t="s">
        <v>99</v>
      </c>
      <c r="M391" s="49">
        <v>0.85</v>
      </c>
      <c r="N391" s="49">
        <v>0.15</v>
      </c>
      <c r="O391" s="50">
        <f>Ugovori_OPULJP[[#This Row],[Bespovratna sredstva - Ukupno (EU+Nac) HRK
= Ukupna ugovorena vrijednost bespovratnih sredstava]]*Ugovori_OPULJP[[#This Row],[EU STOPA SUFINANCIRANJA %
EU CO-FINANCING RATE %]]</f>
        <v>1392094.5464999999</v>
      </c>
      <c r="P391" s="51">
        <f>Ugovori_OPULJP[[#This Row],[Bespovratna sredstva - EU dio - HRK]]/7.5345</f>
        <v>184762.69779016523</v>
      </c>
      <c r="Q391" s="50">
        <f>Ugovori_OPULJP[[#This Row],[Bespovratna sredstva - Ukupno (EU+Nac) HRK
= Ukupna ugovorena vrijednost bespovratnih sredstava]]*Ugovori_OPULJP[[#This Row],[STOPA NACIONALNOG SUFINANCIRANJA %]]</f>
        <v>245663.74349999998</v>
      </c>
      <c r="R391" s="51">
        <f>Ugovori_OPULJP[[#This Row],[Bespovratna sredstva - Nacionalni dio - HRK]]/7.5345</f>
        <v>32605.181962970331</v>
      </c>
      <c r="S391" s="50">
        <v>1637758.29</v>
      </c>
      <c r="T391" s="51">
        <f>Ugovori_OPULJP[[#This Row],[Bespovratna sredstva - Ukupno (EU+Nac) HRK
= Ukupna ugovorena vrijednost bespovratnih sredstava]]/7.5345</f>
        <v>217367.87975313558</v>
      </c>
      <c r="U391" s="50">
        <v>0</v>
      </c>
      <c r="V391" s="51">
        <f>Ugovori_OPULJP[[#This Row],[Javni doprinos korisnika - HRK]]/7.5345</f>
        <v>0</v>
      </c>
      <c r="W391" s="50">
        <v>0</v>
      </c>
      <c r="X391" s="51">
        <f>Ugovori_OPULJP[[#This Row],[Privatni doprinos korisnika - HRK]]/7.5345</f>
        <v>0</v>
      </c>
      <c r="Y391" s="52">
        <v>1637758.29</v>
      </c>
      <c r="Z391" s="53">
        <f>Ugovori_OPULJP[[#This Row],[UKUPNI PRIHVATLJIVI IZDACI
TOTAL ELIGIBLE EXPENDITURE
= Bespovratna sredstva ukupno + doprinos korisnika
= Ukupni prihvatljivi troškovi
= Ukupna ugovorena vrijednost projekta HRK]]/7.5345</f>
        <v>217367.87975313558</v>
      </c>
      <c r="AA391" s="44" t="s">
        <v>38</v>
      </c>
      <c r="AB391" s="44" t="s">
        <v>35</v>
      </c>
      <c r="AC391" s="43" t="s">
        <v>1636</v>
      </c>
      <c r="AD391" s="43" t="s">
        <v>747</v>
      </c>
    </row>
    <row r="392" spans="1:30" ht="51" customHeight="1" x14ac:dyDescent="0.2">
      <c r="A392" s="41" t="s">
        <v>1637</v>
      </c>
      <c r="B392" s="42" t="s">
        <v>743</v>
      </c>
      <c r="C392" s="43" t="s">
        <v>744</v>
      </c>
      <c r="D392" s="43" t="s">
        <v>1114</v>
      </c>
      <c r="E392" s="44" t="s">
        <v>76</v>
      </c>
      <c r="F392" s="45" t="s">
        <v>1638</v>
      </c>
      <c r="G392" s="45" t="s">
        <v>1639</v>
      </c>
      <c r="H392" s="47">
        <v>43250</v>
      </c>
      <c r="I392" s="47">
        <v>44165</v>
      </c>
      <c r="J392" s="48" t="str">
        <f>IF(Ugovori_OPULJP[[#This Row],[DATUM ZAVRŠETKA OPERACIJE]]&gt;DATE(2024,3,31),"u provedbi","završen")</f>
        <v>završen</v>
      </c>
      <c r="K392" s="46" t="s">
        <v>99</v>
      </c>
      <c r="L392" s="46" t="s">
        <v>99</v>
      </c>
      <c r="M392" s="49">
        <v>0.85</v>
      </c>
      <c r="N392" s="49">
        <v>0.15</v>
      </c>
      <c r="O392" s="50">
        <f>Ugovori_OPULJP[[#This Row],[Bespovratna sredstva - Ukupno (EU+Nac) HRK
= Ukupna ugovorena vrijednost bespovratnih sredstava]]*Ugovori_OPULJP[[#This Row],[EU STOPA SUFINANCIRANJA %
EU CO-FINANCING RATE %]]</f>
        <v>1171488.1135</v>
      </c>
      <c r="P392" s="51">
        <f>Ugovori_OPULJP[[#This Row],[Bespovratna sredstva - EU dio - HRK]]/7.5345</f>
        <v>155483.19244807219</v>
      </c>
      <c r="Q392" s="50">
        <f>Ugovori_OPULJP[[#This Row],[Bespovratna sredstva - Ukupno (EU+Nac) HRK
= Ukupna ugovorena vrijednost bespovratnih sredstava]]*Ugovori_OPULJP[[#This Row],[STOPA NACIONALNOG SUFINANCIRANJA %]]</f>
        <v>206733.19649999999</v>
      </c>
      <c r="R392" s="51">
        <f>Ugovori_OPULJP[[#This Row],[Bespovratna sredstva - Nacionalni dio - HRK]]/7.5345</f>
        <v>27438.21043201274</v>
      </c>
      <c r="S392" s="50">
        <v>1378221.31</v>
      </c>
      <c r="T392" s="51">
        <f>Ugovori_OPULJP[[#This Row],[Bespovratna sredstva - Ukupno (EU+Nac) HRK
= Ukupna ugovorena vrijednost bespovratnih sredstava]]/7.5345</f>
        <v>182921.40288008493</v>
      </c>
      <c r="U392" s="50">
        <v>0</v>
      </c>
      <c r="V392" s="51">
        <f>Ugovori_OPULJP[[#This Row],[Javni doprinos korisnika - HRK]]/7.5345</f>
        <v>0</v>
      </c>
      <c r="W392" s="50">
        <v>0</v>
      </c>
      <c r="X392" s="51">
        <f>Ugovori_OPULJP[[#This Row],[Privatni doprinos korisnika - HRK]]/7.5345</f>
        <v>0</v>
      </c>
      <c r="Y392" s="52">
        <v>1378221.31</v>
      </c>
      <c r="Z392" s="53">
        <f>Ugovori_OPULJP[[#This Row],[UKUPNI PRIHVATLJIVI IZDACI
TOTAL ELIGIBLE EXPENDITURE
= Bespovratna sredstva ukupno + doprinos korisnika
= Ukupni prihvatljivi troškovi
= Ukupna ugovorena vrijednost projekta HRK]]/7.5345</f>
        <v>182921.40288008493</v>
      </c>
      <c r="AA392" s="44" t="s">
        <v>38</v>
      </c>
      <c r="AB392" s="44" t="s">
        <v>35</v>
      </c>
      <c r="AC392" s="43" t="s">
        <v>1640</v>
      </c>
      <c r="AD392" s="43" t="s">
        <v>747</v>
      </c>
    </row>
    <row r="393" spans="1:30" ht="51" customHeight="1" x14ac:dyDescent="0.2">
      <c r="A393" s="41" t="s">
        <v>1641</v>
      </c>
      <c r="B393" s="42" t="s">
        <v>743</v>
      </c>
      <c r="C393" s="43" t="s">
        <v>744</v>
      </c>
      <c r="D393" s="43" t="s">
        <v>1114</v>
      </c>
      <c r="E393" s="44" t="s">
        <v>76</v>
      </c>
      <c r="F393" s="45" t="s">
        <v>1642</v>
      </c>
      <c r="G393" s="45" t="s">
        <v>1643</v>
      </c>
      <c r="H393" s="47">
        <v>43250</v>
      </c>
      <c r="I393" s="47">
        <v>44165</v>
      </c>
      <c r="J393" s="48" t="str">
        <f>IF(Ugovori_OPULJP[[#This Row],[DATUM ZAVRŠETKA OPERACIJE]]&gt;DATE(2024,3,31),"u provedbi","završen")</f>
        <v>završen</v>
      </c>
      <c r="K393" s="46" t="s">
        <v>99</v>
      </c>
      <c r="L393" s="46" t="s">
        <v>99</v>
      </c>
      <c r="M393" s="49">
        <v>0.85</v>
      </c>
      <c r="N393" s="49">
        <v>0.15</v>
      </c>
      <c r="O393" s="50">
        <f>Ugovori_OPULJP[[#This Row],[Bespovratna sredstva - Ukupno (EU+Nac) HRK
= Ukupna ugovorena vrijednost bespovratnih sredstava]]*Ugovori_OPULJP[[#This Row],[EU STOPA SUFINANCIRANJA %
EU CO-FINANCING RATE %]]</f>
        <v>4827341.42</v>
      </c>
      <c r="P393" s="51">
        <f>Ugovori_OPULJP[[#This Row],[Bespovratna sredstva - EU dio - HRK]]/7.5345</f>
        <v>640698.3104386488</v>
      </c>
      <c r="Q393" s="50">
        <f>Ugovori_OPULJP[[#This Row],[Bespovratna sredstva - Ukupno (EU+Nac) HRK
= Ukupna ugovorena vrijednost bespovratnih sredstava]]*Ugovori_OPULJP[[#This Row],[STOPA NACIONALNOG SUFINANCIRANJA %]]</f>
        <v>851883.78</v>
      </c>
      <c r="R393" s="51">
        <f>Ugovori_OPULJP[[#This Row],[Bespovratna sredstva - Nacionalni dio - HRK]]/7.5345</f>
        <v>113064.40772446744</v>
      </c>
      <c r="S393" s="50">
        <v>5679225.2000000002</v>
      </c>
      <c r="T393" s="51">
        <f>Ugovori_OPULJP[[#This Row],[Bespovratna sredstva - Ukupno (EU+Nac) HRK
= Ukupna ugovorena vrijednost bespovratnih sredstava]]/7.5345</f>
        <v>753762.71816311637</v>
      </c>
      <c r="U393" s="50">
        <v>0</v>
      </c>
      <c r="V393" s="51">
        <f>Ugovori_OPULJP[[#This Row],[Javni doprinos korisnika - HRK]]/7.5345</f>
        <v>0</v>
      </c>
      <c r="W393" s="50">
        <v>0</v>
      </c>
      <c r="X393" s="51">
        <f>Ugovori_OPULJP[[#This Row],[Privatni doprinos korisnika - HRK]]/7.5345</f>
        <v>0</v>
      </c>
      <c r="Y393" s="52">
        <v>5679225.2000000002</v>
      </c>
      <c r="Z393" s="53">
        <f>Ugovori_OPULJP[[#This Row],[UKUPNI PRIHVATLJIVI IZDACI
TOTAL ELIGIBLE EXPENDITURE
= Bespovratna sredstva ukupno + doprinos korisnika
= Ukupni prihvatljivi troškovi
= Ukupna ugovorena vrijednost projekta HRK]]/7.5345</f>
        <v>753762.71816311637</v>
      </c>
      <c r="AA393" s="44" t="s">
        <v>38</v>
      </c>
      <c r="AB393" s="44" t="s">
        <v>35</v>
      </c>
      <c r="AC393" s="43" t="s">
        <v>1644</v>
      </c>
      <c r="AD393" s="43" t="s">
        <v>747</v>
      </c>
    </row>
    <row r="394" spans="1:30" ht="51" customHeight="1" x14ac:dyDescent="0.2">
      <c r="A394" s="41" t="s">
        <v>1645</v>
      </c>
      <c r="B394" s="42" t="s">
        <v>743</v>
      </c>
      <c r="C394" s="43" t="s">
        <v>744</v>
      </c>
      <c r="D394" s="43" t="s">
        <v>1114</v>
      </c>
      <c r="E394" s="44" t="s">
        <v>76</v>
      </c>
      <c r="F394" s="45" t="s">
        <v>1646</v>
      </c>
      <c r="G394" s="45" t="s">
        <v>1647</v>
      </c>
      <c r="H394" s="47">
        <v>43266</v>
      </c>
      <c r="I394" s="47">
        <v>44104</v>
      </c>
      <c r="J394" s="48" t="str">
        <f>IF(Ugovori_OPULJP[[#This Row],[DATUM ZAVRŠETKA OPERACIJE]]&gt;DATE(2024,3,31),"u provedbi","završen")</f>
        <v>završen</v>
      </c>
      <c r="K394" s="46" t="s">
        <v>211</v>
      </c>
      <c r="L394" s="46" t="s">
        <v>211</v>
      </c>
      <c r="M394" s="49">
        <v>0.85</v>
      </c>
      <c r="N394" s="49">
        <v>0.15</v>
      </c>
      <c r="O394" s="50">
        <f>Ugovori_OPULJP[[#This Row],[Bespovratna sredstva - Ukupno (EU+Nac) HRK
= Ukupna ugovorena vrijednost bespovratnih sredstava]]*Ugovori_OPULJP[[#This Row],[EU STOPA SUFINANCIRANJA %
EU CO-FINANCING RATE %]]</f>
        <v>1713214.6864999998</v>
      </c>
      <c r="P394" s="51">
        <f>Ugovori_OPULJP[[#This Row],[Bespovratna sredstva - EU dio - HRK]]/7.5345</f>
        <v>227382.6646094631</v>
      </c>
      <c r="Q394" s="50">
        <f>Ugovori_OPULJP[[#This Row],[Bespovratna sredstva - Ukupno (EU+Nac) HRK
= Ukupna ugovorena vrijednost bespovratnih sredstava]]*Ugovori_OPULJP[[#This Row],[STOPA NACIONALNOG SUFINANCIRANJA %]]</f>
        <v>302332.00349999999</v>
      </c>
      <c r="R394" s="51">
        <f>Ugovori_OPULJP[[#This Row],[Bespovratna sredstva - Nacionalni dio - HRK]]/7.5345</f>
        <v>40126.352578140548</v>
      </c>
      <c r="S394" s="50">
        <v>2015546.69</v>
      </c>
      <c r="T394" s="51">
        <f>Ugovori_OPULJP[[#This Row],[Bespovratna sredstva - Ukupno (EU+Nac) HRK
= Ukupna ugovorena vrijednost bespovratnih sredstava]]/7.5345</f>
        <v>267509.01718760369</v>
      </c>
      <c r="U394" s="50">
        <v>0</v>
      </c>
      <c r="V394" s="51">
        <f>Ugovori_OPULJP[[#This Row],[Javni doprinos korisnika - HRK]]/7.5345</f>
        <v>0</v>
      </c>
      <c r="W394" s="50">
        <v>0</v>
      </c>
      <c r="X394" s="51">
        <f>Ugovori_OPULJP[[#This Row],[Privatni doprinos korisnika - HRK]]/7.5345</f>
        <v>0</v>
      </c>
      <c r="Y394" s="52">
        <v>2015546.69</v>
      </c>
      <c r="Z394" s="53">
        <f>Ugovori_OPULJP[[#This Row],[UKUPNI PRIHVATLJIVI IZDACI
TOTAL ELIGIBLE EXPENDITURE
= Bespovratna sredstva ukupno + doprinos korisnika
= Ukupni prihvatljivi troškovi
= Ukupna ugovorena vrijednost projekta HRK]]/7.5345</f>
        <v>267509.01718760369</v>
      </c>
      <c r="AA394" s="44" t="s">
        <v>38</v>
      </c>
      <c r="AB394" s="44" t="s">
        <v>35</v>
      </c>
      <c r="AC394" s="43" t="s">
        <v>1648</v>
      </c>
      <c r="AD394" s="43" t="s">
        <v>747</v>
      </c>
    </row>
    <row r="395" spans="1:30" ht="51" customHeight="1" x14ac:dyDescent="0.2">
      <c r="A395" s="41" t="s">
        <v>1649</v>
      </c>
      <c r="B395" s="42" t="s">
        <v>743</v>
      </c>
      <c r="C395" s="43" t="s">
        <v>744</v>
      </c>
      <c r="D395" s="43" t="s">
        <v>1114</v>
      </c>
      <c r="E395" s="44" t="s">
        <v>76</v>
      </c>
      <c r="F395" s="45" t="s">
        <v>1650</v>
      </c>
      <c r="G395" s="45" t="s">
        <v>1651</v>
      </c>
      <c r="H395" s="47">
        <v>43411</v>
      </c>
      <c r="I395" s="47">
        <v>44323</v>
      </c>
      <c r="J395" s="48" t="str">
        <f>IF(Ugovori_OPULJP[[#This Row],[DATUM ZAVRŠETKA OPERACIJE]]&gt;DATE(2024,3,31),"u provedbi","završen")</f>
        <v>završen</v>
      </c>
      <c r="K395" s="46" t="s">
        <v>37</v>
      </c>
      <c r="L395" s="46" t="s">
        <v>37</v>
      </c>
      <c r="M395" s="49">
        <v>0.85</v>
      </c>
      <c r="N395" s="49">
        <v>0.15</v>
      </c>
      <c r="O395" s="50">
        <f>Ugovori_OPULJP[[#This Row],[Bespovratna sredstva - Ukupno (EU+Nac) HRK
= Ukupna ugovorena vrijednost bespovratnih sredstava]]*Ugovori_OPULJP[[#This Row],[EU STOPA SUFINANCIRANJA %
EU CO-FINANCING RATE %]]</f>
        <v>7665776.8839999987</v>
      </c>
      <c r="P395" s="51">
        <f>Ugovori_OPULJP[[#This Row],[Bespovratna sredstva - EU dio - HRK]]/7.5345</f>
        <v>1017423.4367244008</v>
      </c>
      <c r="Q395" s="50">
        <f>Ugovori_OPULJP[[#This Row],[Bespovratna sredstva - Ukupno (EU+Nac) HRK
= Ukupna ugovorena vrijednost bespovratnih sredstava]]*Ugovori_OPULJP[[#This Row],[STOPA NACIONALNOG SUFINANCIRANJA %]]</f>
        <v>1352784.1559999997</v>
      </c>
      <c r="R395" s="51">
        <f>Ugovori_OPULJP[[#This Row],[Bespovratna sredstva - Nacionalni dio - HRK]]/7.5345</f>
        <v>179545.31236312955</v>
      </c>
      <c r="S395" s="50">
        <v>9018561.0399999991</v>
      </c>
      <c r="T395" s="51">
        <f>Ugovori_OPULJP[[#This Row],[Bespovratna sredstva - Ukupno (EU+Nac) HRK
= Ukupna ugovorena vrijednost bespovratnih sredstava]]/7.5345</f>
        <v>1196968.7490875304</v>
      </c>
      <c r="U395" s="50">
        <v>0</v>
      </c>
      <c r="V395" s="51">
        <f>Ugovori_OPULJP[[#This Row],[Javni doprinos korisnika - HRK]]/7.5345</f>
        <v>0</v>
      </c>
      <c r="W395" s="50">
        <v>0</v>
      </c>
      <c r="X395" s="51">
        <f>Ugovori_OPULJP[[#This Row],[Privatni doprinos korisnika - HRK]]/7.5345</f>
        <v>0</v>
      </c>
      <c r="Y395" s="52">
        <v>9018561.0399999991</v>
      </c>
      <c r="Z395" s="53">
        <f>Ugovori_OPULJP[[#This Row],[UKUPNI PRIHVATLJIVI IZDACI
TOTAL ELIGIBLE EXPENDITURE
= Bespovratna sredstva ukupno + doprinos korisnika
= Ukupni prihvatljivi troškovi
= Ukupna ugovorena vrijednost projekta HRK]]/7.5345</f>
        <v>1196968.7490875304</v>
      </c>
      <c r="AA395" s="44" t="s">
        <v>38</v>
      </c>
      <c r="AB395" s="44" t="s">
        <v>35</v>
      </c>
      <c r="AC395" s="43" t="s">
        <v>1652</v>
      </c>
      <c r="AD395" s="43" t="s">
        <v>747</v>
      </c>
    </row>
    <row r="396" spans="1:30" ht="51" customHeight="1" x14ac:dyDescent="0.2">
      <c r="A396" s="41" t="s">
        <v>1653</v>
      </c>
      <c r="B396" s="42" t="s">
        <v>743</v>
      </c>
      <c r="C396" s="43" t="s">
        <v>744</v>
      </c>
      <c r="D396" s="43" t="s">
        <v>1114</v>
      </c>
      <c r="E396" s="44" t="s">
        <v>76</v>
      </c>
      <c r="F396" s="45" t="s">
        <v>1654</v>
      </c>
      <c r="G396" s="62" t="s">
        <v>1655</v>
      </c>
      <c r="H396" s="47">
        <v>43266</v>
      </c>
      <c r="I396" s="47">
        <v>44180</v>
      </c>
      <c r="J396" s="48" t="str">
        <f>IF(Ugovori_OPULJP[[#This Row],[DATUM ZAVRŠETKA OPERACIJE]]&gt;DATE(2024,3,31),"u provedbi","završen")</f>
        <v>završen</v>
      </c>
      <c r="K396" s="46" t="s">
        <v>425</v>
      </c>
      <c r="L396" s="46" t="s">
        <v>425</v>
      </c>
      <c r="M396" s="49">
        <v>0.85</v>
      </c>
      <c r="N396" s="49">
        <v>0.15</v>
      </c>
      <c r="O396" s="50">
        <f>Ugovori_OPULJP[[#This Row],[Bespovratna sredstva - Ukupno (EU+Nac) HRK
= Ukupna ugovorena vrijednost bespovratnih sredstava]]*Ugovori_OPULJP[[#This Row],[EU STOPA SUFINANCIRANJA %
EU CO-FINANCING RATE %]]</f>
        <v>4362098.8499999996</v>
      </c>
      <c r="P396" s="51">
        <f>Ugovori_OPULJP[[#This Row],[Bespovratna sredstva - EU dio - HRK]]/7.5345</f>
        <v>578950.0099542106</v>
      </c>
      <c r="Q396" s="50">
        <f>Ugovori_OPULJP[[#This Row],[Bespovratna sredstva - Ukupno (EU+Nac) HRK
= Ukupna ugovorena vrijednost bespovratnih sredstava]]*Ugovori_OPULJP[[#This Row],[STOPA NACIONALNOG SUFINANCIRANJA %]]</f>
        <v>769782.15</v>
      </c>
      <c r="R396" s="51">
        <f>Ugovori_OPULJP[[#This Row],[Bespovratna sredstva - Nacionalni dio - HRK]]/7.5345</f>
        <v>102167.64881544893</v>
      </c>
      <c r="S396" s="50">
        <v>5131881</v>
      </c>
      <c r="T396" s="51">
        <f>Ugovori_OPULJP[[#This Row],[Bespovratna sredstva - Ukupno (EU+Nac) HRK
= Ukupna ugovorena vrijednost bespovratnih sredstava]]/7.5345</f>
        <v>681117.65876965958</v>
      </c>
      <c r="U396" s="50">
        <v>0</v>
      </c>
      <c r="V396" s="51">
        <f>Ugovori_OPULJP[[#This Row],[Javni doprinos korisnika - HRK]]/7.5345</f>
        <v>0</v>
      </c>
      <c r="W396" s="50">
        <v>0</v>
      </c>
      <c r="X396" s="51">
        <f>Ugovori_OPULJP[[#This Row],[Privatni doprinos korisnika - HRK]]/7.5345</f>
        <v>0</v>
      </c>
      <c r="Y396" s="52">
        <v>5131881</v>
      </c>
      <c r="Z396" s="53">
        <f>Ugovori_OPULJP[[#This Row],[UKUPNI PRIHVATLJIVI IZDACI
TOTAL ELIGIBLE EXPENDITURE
= Bespovratna sredstva ukupno + doprinos korisnika
= Ukupni prihvatljivi troškovi
= Ukupna ugovorena vrijednost projekta HRK]]/7.5345</f>
        <v>681117.65876965958</v>
      </c>
      <c r="AA396" s="44" t="s">
        <v>38</v>
      </c>
      <c r="AB396" s="44" t="s">
        <v>35</v>
      </c>
      <c r="AC396" s="43" t="s">
        <v>1656</v>
      </c>
      <c r="AD396" s="43" t="s">
        <v>747</v>
      </c>
    </row>
    <row r="397" spans="1:30" ht="51" customHeight="1" x14ac:dyDescent="0.2">
      <c r="A397" s="41" t="s">
        <v>1657</v>
      </c>
      <c r="B397" s="42" t="s">
        <v>743</v>
      </c>
      <c r="C397" s="43" t="s">
        <v>744</v>
      </c>
      <c r="D397" s="43" t="s">
        <v>1114</v>
      </c>
      <c r="E397" s="44" t="s">
        <v>76</v>
      </c>
      <c r="F397" s="45" t="s">
        <v>1658</v>
      </c>
      <c r="G397" s="45" t="s">
        <v>1659</v>
      </c>
      <c r="H397" s="47">
        <v>43250</v>
      </c>
      <c r="I397" s="47">
        <v>44165</v>
      </c>
      <c r="J397" s="48" t="str">
        <f>IF(Ugovori_OPULJP[[#This Row],[DATUM ZAVRŠETKA OPERACIJE]]&gt;DATE(2024,3,31),"u provedbi","završen")</f>
        <v>završen</v>
      </c>
      <c r="K397" s="46" t="s">
        <v>155</v>
      </c>
      <c r="L397" s="46" t="s">
        <v>155</v>
      </c>
      <c r="M397" s="49">
        <v>0.85</v>
      </c>
      <c r="N397" s="49">
        <v>0.15</v>
      </c>
      <c r="O397" s="50">
        <f>Ugovori_OPULJP[[#This Row],[Bespovratna sredstva - Ukupno (EU+Nac) HRK
= Ukupna ugovorena vrijednost bespovratnih sredstava]]*Ugovori_OPULJP[[#This Row],[EU STOPA SUFINANCIRANJA %
EU CO-FINANCING RATE %]]</f>
        <v>5554016.9939999999</v>
      </c>
      <c r="P397" s="51">
        <f>Ugovori_OPULJP[[#This Row],[Bespovratna sredstva - EU dio - HRK]]/7.5345</f>
        <v>737144.73342623923</v>
      </c>
      <c r="Q397" s="50">
        <f>Ugovori_OPULJP[[#This Row],[Bespovratna sredstva - Ukupno (EU+Nac) HRK
= Ukupna ugovorena vrijednost bespovratnih sredstava]]*Ugovori_OPULJP[[#This Row],[STOPA NACIONALNOG SUFINANCIRANJA %]]</f>
        <v>980120.64599999995</v>
      </c>
      <c r="R397" s="51">
        <f>Ugovori_OPULJP[[#This Row],[Bespovratna sredstva - Nacionalni dio - HRK]]/7.5345</f>
        <v>130084.3647222775</v>
      </c>
      <c r="S397" s="50">
        <v>6534137.6399999997</v>
      </c>
      <c r="T397" s="51">
        <f>Ugovori_OPULJP[[#This Row],[Bespovratna sredstva - Ukupno (EU+Nac) HRK
= Ukupna ugovorena vrijednost bespovratnih sredstava]]/7.5345</f>
        <v>867229.09814851673</v>
      </c>
      <c r="U397" s="50">
        <v>0</v>
      </c>
      <c r="V397" s="51">
        <f>Ugovori_OPULJP[[#This Row],[Javni doprinos korisnika - HRK]]/7.5345</f>
        <v>0</v>
      </c>
      <c r="W397" s="50">
        <v>0</v>
      </c>
      <c r="X397" s="51">
        <f>Ugovori_OPULJP[[#This Row],[Privatni doprinos korisnika - HRK]]/7.5345</f>
        <v>0</v>
      </c>
      <c r="Y397" s="52">
        <v>6534137.6399999997</v>
      </c>
      <c r="Z397" s="53">
        <f>Ugovori_OPULJP[[#This Row],[UKUPNI PRIHVATLJIVI IZDACI
TOTAL ELIGIBLE EXPENDITURE
= Bespovratna sredstva ukupno + doprinos korisnika
= Ukupni prihvatljivi troškovi
= Ukupna ugovorena vrijednost projekta HRK]]/7.5345</f>
        <v>867229.09814851673</v>
      </c>
      <c r="AA397" s="44" t="s">
        <v>38</v>
      </c>
      <c r="AB397" s="44" t="s">
        <v>35</v>
      </c>
      <c r="AC397" s="43" t="s">
        <v>1660</v>
      </c>
      <c r="AD397" s="43" t="s">
        <v>747</v>
      </c>
    </row>
    <row r="398" spans="1:30" ht="51" customHeight="1" x14ac:dyDescent="0.2">
      <c r="A398" s="41" t="s">
        <v>1661</v>
      </c>
      <c r="B398" s="42" t="s">
        <v>743</v>
      </c>
      <c r="C398" s="43" t="s">
        <v>744</v>
      </c>
      <c r="D398" s="43" t="s">
        <v>1114</v>
      </c>
      <c r="E398" s="44" t="s">
        <v>76</v>
      </c>
      <c r="F398" s="45" t="s">
        <v>1662</v>
      </c>
      <c r="G398" s="45" t="s">
        <v>1663</v>
      </c>
      <c r="H398" s="47">
        <v>43250</v>
      </c>
      <c r="I398" s="47">
        <v>44165</v>
      </c>
      <c r="J398" s="48" t="str">
        <f>IF(Ugovori_OPULJP[[#This Row],[DATUM ZAVRŠETKA OPERACIJE]]&gt;DATE(2024,3,31),"u provedbi","završen")</f>
        <v>završen</v>
      </c>
      <c r="K398" s="46" t="s">
        <v>211</v>
      </c>
      <c r="L398" s="46" t="s">
        <v>37</v>
      </c>
      <c r="M398" s="49">
        <v>0.85</v>
      </c>
      <c r="N398" s="49">
        <v>0.15</v>
      </c>
      <c r="O398" s="50">
        <f>Ugovori_OPULJP[[#This Row],[Bespovratna sredstva - Ukupno (EU+Nac) HRK
= Ukupna ugovorena vrijednost bespovratnih sredstava]]*Ugovori_OPULJP[[#This Row],[EU STOPA SUFINANCIRANJA %
EU CO-FINANCING RATE %]]</f>
        <v>2926791.7059999998</v>
      </c>
      <c r="P398" s="51">
        <f>Ugovori_OPULJP[[#This Row],[Bespovratna sredstva - EU dio - HRK]]/7.5345</f>
        <v>388452.01486495452</v>
      </c>
      <c r="Q398" s="50">
        <f>Ugovori_OPULJP[[#This Row],[Bespovratna sredstva - Ukupno (EU+Nac) HRK
= Ukupna ugovorena vrijednost bespovratnih sredstava]]*Ugovori_OPULJP[[#This Row],[STOPA NACIONALNOG SUFINANCIRANJA %]]</f>
        <v>516492.65399999998</v>
      </c>
      <c r="R398" s="51">
        <f>Ugovori_OPULJP[[#This Row],[Bespovratna sredstva - Nacionalni dio - HRK]]/7.5345</f>
        <v>68550.355564403741</v>
      </c>
      <c r="S398" s="50">
        <v>3443284.36</v>
      </c>
      <c r="T398" s="51">
        <f>Ugovori_OPULJP[[#This Row],[Bespovratna sredstva - Ukupno (EU+Nac) HRK
= Ukupna ugovorena vrijednost bespovratnih sredstava]]/7.5345</f>
        <v>457002.37042935827</v>
      </c>
      <c r="U398" s="50">
        <v>0</v>
      </c>
      <c r="V398" s="51">
        <f>Ugovori_OPULJP[[#This Row],[Javni doprinos korisnika - HRK]]/7.5345</f>
        <v>0</v>
      </c>
      <c r="W398" s="50">
        <v>0</v>
      </c>
      <c r="X398" s="51">
        <f>Ugovori_OPULJP[[#This Row],[Privatni doprinos korisnika - HRK]]/7.5345</f>
        <v>0</v>
      </c>
      <c r="Y398" s="52">
        <v>3443284.36</v>
      </c>
      <c r="Z398" s="53">
        <f>Ugovori_OPULJP[[#This Row],[UKUPNI PRIHVATLJIVI IZDACI
TOTAL ELIGIBLE EXPENDITURE
= Bespovratna sredstva ukupno + doprinos korisnika
= Ukupni prihvatljivi troškovi
= Ukupna ugovorena vrijednost projekta HRK]]/7.5345</f>
        <v>457002.37042935827</v>
      </c>
      <c r="AA398" s="44" t="s">
        <v>38</v>
      </c>
      <c r="AB398" s="44" t="s">
        <v>35</v>
      </c>
      <c r="AC398" s="43" t="s">
        <v>1664</v>
      </c>
      <c r="AD398" s="43" t="s">
        <v>747</v>
      </c>
    </row>
    <row r="399" spans="1:30" ht="51" customHeight="1" x14ac:dyDescent="0.2">
      <c r="A399" s="41" t="s">
        <v>1665</v>
      </c>
      <c r="B399" s="42" t="s">
        <v>743</v>
      </c>
      <c r="C399" s="43" t="s">
        <v>744</v>
      </c>
      <c r="D399" s="43" t="s">
        <v>1114</v>
      </c>
      <c r="E399" s="44" t="s">
        <v>76</v>
      </c>
      <c r="F399" s="45" t="s">
        <v>1666</v>
      </c>
      <c r="G399" s="45" t="s">
        <v>1667</v>
      </c>
      <c r="H399" s="47">
        <v>43266</v>
      </c>
      <c r="I399" s="47">
        <v>44180</v>
      </c>
      <c r="J399" s="48" t="str">
        <f>IF(Ugovori_OPULJP[[#This Row],[DATUM ZAVRŠETKA OPERACIJE]]&gt;DATE(2024,3,31),"u provedbi","završen")</f>
        <v>završen</v>
      </c>
      <c r="K399" s="46" t="s">
        <v>94</v>
      </c>
      <c r="L399" s="46" t="s">
        <v>94</v>
      </c>
      <c r="M399" s="49">
        <v>0.85</v>
      </c>
      <c r="N399" s="49">
        <v>0.15</v>
      </c>
      <c r="O399" s="50">
        <f>Ugovori_OPULJP[[#This Row],[Bespovratna sredstva - Ukupno (EU+Nac) HRK
= Ukupna ugovorena vrijednost bespovratnih sredstava]]*Ugovori_OPULJP[[#This Row],[EU STOPA SUFINANCIRANJA %
EU CO-FINANCING RATE %]]</f>
        <v>1590112</v>
      </c>
      <c r="P399" s="51">
        <f>Ugovori_OPULJP[[#This Row],[Bespovratna sredstva - EU dio - HRK]]/7.5345</f>
        <v>211044.13033379786</v>
      </c>
      <c r="Q399" s="50">
        <f>Ugovori_OPULJP[[#This Row],[Bespovratna sredstva - Ukupno (EU+Nac) HRK
= Ukupna ugovorena vrijednost bespovratnih sredstava]]*Ugovori_OPULJP[[#This Row],[STOPA NACIONALNOG SUFINANCIRANJA %]]</f>
        <v>280608</v>
      </c>
      <c r="R399" s="51">
        <f>Ugovori_OPULJP[[#This Row],[Bespovratna sredstva - Nacionalni dio - HRK]]/7.5345</f>
        <v>37243.081823611385</v>
      </c>
      <c r="S399" s="50">
        <v>1870720</v>
      </c>
      <c r="T399" s="51">
        <f>Ugovori_OPULJP[[#This Row],[Bespovratna sredstva - Ukupno (EU+Nac) HRK
= Ukupna ugovorena vrijednost bespovratnih sredstava]]/7.5345</f>
        <v>248287.21215740923</v>
      </c>
      <c r="U399" s="50">
        <v>0</v>
      </c>
      <c r="V399" s="51">
        <f>Ugovori_OPULJP[[#This Row],[Javni doprinos korisnika - HRK]]/7.5345</f>
        <v>0</v>
      </c>
      <c r="W399" s="50">
        <v>0</v>
      </c>
      <c r="X399" s="51">
        <f>Ugovori_OPULJP[[#This Row],[Privatni doprinos korisnika - HRK]]/7.5345</f>
        <v>0</v>
      </c>
      <c r="Y399" s="52">
        <v>1870720</v>
      </c>
      <c r="Z399" s="53">
        <f>Ugovori_OPULJP[[#This Row],[UKUPNI PRIHVATLJIVI IZDACI
TOTAL ELIGIBLE EXPENDITURE
= Bespovratna sredstva ukupno + doprinos korisnika
= Ukupni prihvatljivi troškovi
= Ukupna ugovorena vrijednost projekta HRK]]/7.5345</f>
        <v>248287.21215740923</v>
      </c>
      <c r="AA399" s="44" t="s">
        <v>38</v>
      </c>
      <c r="AB399" s="44" t="s">
        <v>35</v>
      </c>
      <c r="AC399" s="43" t="s">
        <v>1668</v>
      </c>
      <c r="AD399" s="43" t="s">
        <v>747</v>
      </c>
    </row>
    <row r="400" spans="1:30" ht="51" customHeight="1" x14ac:dyDescent="0.2">
      <c r="A400" s="41" t="s">
        <v>1669</v>
      </c>
      <c r="B400" s="42" t="s">
        <v>743</v>
      </c>
      <c r="C400" s="43" t="s">
        <v>744</v>
      </c>
      <c r="D400" s="43" t="s">
        <v>1114</v>
      </c>
      <c r="E400" s="44" t="s">
        <v>76</v>
      </c>
      <c r="F400" s="45" t="s">
        <v>1670</v>
      </c>
      <c r="G400" s="45" t="s">
        <v>1671</v>
      </c>
      <c r="H400" s="47">
        <v>43287</v>
      </c>
      <c r="I400" s="47">
        <v>44202</v>
      </c>
      <c r="J400" s="48" t="str">
        <f>IF(Ugovori_OPULJP[[#This Row],[DATUM ZAVRŠETKA OPERACIJE]]&gt;DATE(2024,3,31),"u provedbi","završen")</f>
        <v>završen</v>
      </c>
      <c r="K400" s="46" t="s">
        <v>371</v>
      </c>
      <c r="L400" s="46" t="s">
        <v>371</v>
      </c>
      <c r="M400" s="49">
        <v>0.85</v>
      </c>
      <c r="N400" s="49">
        <v>0.15</v>
      </c>
      <c r="O400" s="50">
        <f>Ugovori_OPULJP[[#This Row],[Bespovratna sredstva - Ukupno (EU+Nac) HRK
= Ukupna ugovorena vrijednost bespovratnih sredstava]]*Ugovori_OPULJP[[#This Row],[EU STOPA SUFINANCIRANJA %
EU CO-FINANCING RATE %]]</f>
        <v>1734218.4754999999</v>
      </c>
      <c r="P400" s="51">
        <f>Ugovori_OPULJP[[#This Row],[Bespovratna sredstva - EU dio - HRK]]/7.5345</f>
        <v>230170.34647289134</v>
      </c>
      <c r="Q400" s="50">
        <f>Ugovori_OPULJP[[#This Row],[Bespovratna sredstva - Ukupno (EU+Nac) HRK
= Ukupna ugovorena vrijednost bespovratnih sredstava]]*Ugovori_OPULJP[[#This Row],[STOPA NACIONALNOG SUFINANCIRANJA %]]</f>
        <v>306038.55449999997</v>
      </c>
      <c r="R400" s="51">
        <f>Ugovori_OPULJP[[#This Row],[Bespovratna sredstva - Nacionalni dio - HRK]]/7.5345</f>
        <v>40618.296436392586</v>
      </c>
      <c r="S400" s="50">
        <v>2040257.03</v>
      </c>
      <c r="T400" s="51">
        <f>Ugovori_OPULJP[[#This Row],[Bespovratna sredstva - Ukupno (EU+Nac) HRK
= Ukupna ugovorena vrijednost bespovratnih sredstava]]/7.5345</f>
        <v>270788.64290928392</v>
      </c>
      <c r="U400" s="50">
        <v>0</v>
      </c>
      <c r="V400" s="51">
        <f>Ugovori_OPULJP[[#This Row],[Javni doprinos korisnika - HRK]]/7.5345</f>
        <v>0</v>
      </c>
      <c r="W400" s="50">
        <v>0</v>
      </c>
      <c r="X400" s="51">
        <f>Ugovori_OPULJP[[#This Row],[Privatni doprinos korisnika - HRK]]/7.5345</f>
        <v>0</v>
      </c>
      <c r="Y400" s="52">
        <v>2040257.03</v>
      </c>
      <c r="Z400" s="53">
        <f>Ugovori_OPULJP[[#This Row],[UKUPNI PRIHVATLJIVI IZDACI
TOTAL ELIGIBLE EXPENDITURE
= Bespovratna sredstva ukupno + doprinos korisnika
= Ukupni prihvatljivi troškovi
= Ukupna ugovorena vrijednost projekta HRK]]/7.5345</f>
        <v>270788.64290928392</v>
      </c>
      <c r="AA400" s="44" t="s">
        <v>38</v>
      </c>
      <c r="AB400" s="44" t="s">
        <v>35</v>
      </c>
      <c r="AC400" s="43" t="s">
        <v>1672</v>
      </c>
      <c r="AD400" s="43" t="s">
        <v>747</v>
      </c>
    </row>
    <row r="401" spans="1:30" ht="51" customHeight="1" x14ac:dyDescent="0.2">
      <c r="A401" s="41" t="s">
        <v>1673</v>
      </c>
      <c r="B401" s="42" t="s">
        <v>743</v>
      </c>
      <c r="C401" s="43" t="s">
        <v>744</v>
      </c>
      <c r="D401" s="43" t="s">
        <v>1114</v>
      </c>
      <c r="E401" s="44" t="s">
        <v>76</v>
      </c>
      <c r="F401" s="45" t="s">
        <v>1674</v>
      </c>
      <c r="G401" s="45" t="s">
        <v>1675</v>
      </c>
      <c r="H401" s="47">
        <v>43250</v>
      </c>
      <c r="I401" s="47">
        <v>44165</v>
      </c>
      <c r="J401" s="48" t="str">
        <f>IF(Ugovori_OPULJP[[#This Row],[DATUM ZAVRŠETKA OPERACIJE]]&gt;DATE(2024,3,31),"u provedbi","završen")</f>
        <v>završen</v>
      </c>
      <c r="K401" s="46" t="s">
        <v>599</v>
      </c>
      <c r="L401" s="46" t="s">
        <v>599</v>
      </c>
      <c r="M401" s="49">
        <v>0.85</v>
      </c>
      <c r="N401" s="49">
        <v>0.15</v>
      </c>
      <c r="O401" s="50">
        <f>Ugovori_OPULJP[[#This Row],[Bespovratna sredstva - Ukupno (EU+Nac) HRK
= Ukupna ugovorena vrijednost bespovratnih sredstava]]*Ugovori_OPULJP[[#This Row],[EU STOPA SUFINANCIRANJA %
EU CO-FINANCING RATE %]]</f>
        <v>2795182.5</v>
      </c>
      <c r="P401" s="51">
        <f>Ugovori_OPULJP[[#This Row],[Bespovratna sredstva - EU dio - HRK]]/7.5345</f>
        <v>370984.47143141547</v>
      </c>
      <c r="Q401" s="50">
        <f>Ugovori_OPULJP[[#This Row],[Bespovratna sredstva - Ukupno (EU+Nac) HRK
= Ukupna ugovorena vrijednost bespovratnih sredstava]]*Ugovori_OPULJP[[#This Row],[STOPA NACIONALNOG SUFINANCIRANJA %]]</f>
        <v>493267.5</v>
      </c>
      <c r="R401" s="51">
        <f>Ugovori_OPULJP[[#This Row],[Bespovratna sredstva - Nacionalni dio - HRK]]/7.5345</f>
        <v>65467.847899661552</v>
      </c>
      <c r="S401" s="50">
        <v>3288450</v>
      </c>
      <c r="T401" s="51">
        <f>Ugovori_OPULJP[[#This Row],[Bespovratna sredstva - Ukupno (EU+Nac) HRK
= Ukupna ugovorena vrijednost bespovratnih sredstava]]/7.5345</f>
        <v>436452.31933107704</v>
      </c>
      <c r="U401" s="50">
        <v>0</v>
      </c>
      <c r="V401" s="51">
        <f>Ugovori_OPULJP[[#This Row],[Javni doprinos korisnika - HRK]]/7.5345</f>
        <v>0</v>
      </c>
      <c r="W401" s="50">
        <v>0</v>
      </c>
      <c r="X401" s="51">
        <f>Ugovori_OPULJP[[#This Row],[Privatni doprinos korisnika - HRK]]/7.5345</f>
        <v>0</v>
      </c>
      <c r="Y401" s="52">
        <v>3288450</v>
      </c>
      <c r="Z401" s="53">
        <f>Ugovori_OPULJP[[#This Row],[UKUPNI PRIHVATLJIVI IZDACI
TOTAL ELIGIBLE EXPENDITURE
= Bespovratna sredstva ukupno + doprinos korisnika
= Ukupni prihvatljivi troškovi
= Ukupna ugovorena vrijednost projekta HRK]]/7.5345</f>
        <v>436452.31933107704</v>
      </c>
      <c r="AA401" s="44" t="s">
        <v>38</v>
      </c>
      <c r="AB401" s="44" t="s">
        <v>35</v>
      </c>
      <c r="AC401" s="43" t="s">
        <v>1676</v>
      </c>
      <c r="AD401" s="43" t="s">
        <v>747</v>
      </c>
    </row>
    <row r="402" spans="1:30" ht="51" customHeight="1" x14ac:dyDescent="0.2">
      <c r="A402" s="41" t="s">
        <v>1677</v>
      </c>
      <c r="B402" s="42" t="s">
        <v>743</v>
      </c>
      <c r="C402" s="43" t="s">
        <v>744</v>
      </c>
      <c r="D402" s="43" t="s">
        <v>1114</v>
      </c>
      <c r="E402" s="44" t="s">
        <v>76</v>
      </c>
      <c r="F402" s="45" t="s">
        <v>1678</v>
      </c>
      <c r="G402" s="45" t="s">
        <v>1679</v>
      </c>
      <c r="H402" s="47">
        <v>43287</v>
      </c>
      <c r="I402" s="47">
        <v>44202</v>
      </c>
      <c r="J402" s="48" t="str">
        <f>IF(Ugovori_OPULJP[[#This Row],[DATUM ZAVRŠETKA OPERACIJE]]&gt;DATE(2024,3,31),"u provedbi","završen")</f>
        <v>završen</v>
      </c>
      <c r="K402" s="46" t="s">
        <v>186</v>
      </c>
      <c r="L402" s="46" t="s">
        <v>186</v>
      </c>
      <c r="M402" s="49">
        <v>0.85</v>
      </c>
      <c r="N402" s="49">
        <v>0.15</v>
      </c>
      <c r="O402" s="50">
        <f>Ugovori_OPULJP[[#This Row],[Bespovratna sredstva - Ukupno (EU+Nac) HRK
= Ukupna ugovorena vrijednost bespovratnih sredstava]]*Ugovori_OPULJP[[#This Row],[EU STOPA SUFINANCIRANJA %
EU CO-FINANCING RATE %]]</f>
        <v>1072163.7604999999</v>
      </c>
      <c r="P402" s="51">
        <f>Ugovori_OPULJP[[#This Row],[Bespovratna sredstva - EU dio - HRK]]/7.5345</f>
        <v>142300.58537394649</v>
      </c>
      <c r="Q402" s="50">
        <f>Ugovori_OPULJP[[#This Row],[Bespovratna sredstva - Ukupno (EU+Nac) HRK
= Ukupna ugovorena vrijednost bespovratnih sredstava]]*Ugovori_OPULJP[[#This Row],[STOPA NACIONALNOG SUFINANCIRANJA %]]</f>
        <v>189205.36949999997</v>
      </c>
      <c r="R402" s="51">
        <f>Ugovori_OPULJP[[#This Row],[Bespovratna sredstva - Nacionalni dio - HRK]]/7.5345</f>
        <v>25111.868007167028</v>
      </c>
      <c r="S402" s="50">
        <v>1261369.1299999999</v>
      </c>
      <c r="T402" s="51">
        <f>Ugovori_OPULJP[[#This Row],[Bespovratna sredstva - Ukupno (EU+Nac) HRK
= Ukupna ugovorena vrijednost bespovratnih sredstava]]/7.5345</f>
        <v>167412.45338111353</v>
      </c>
      <c r="U402" s="50">
        <v>0</v>
      </c>
      <c r="V402" s="51">
        <f>Ugovori_OPULJP[[#This Row],[Javni doprinos korisnika - HRK]]/7.5345</f>
        <v>0</v>
      </c>
      <c r="W402" s="50">
        <v>0</v>
      </c>
      <c r="X402" s="51">
        <f>Ugovori_OPULJP[[#This Row],[Privatni doprinos korisnika - HRK]]/7.5345</f>
        <v>0</v>
      </c>
      <c r="Y402" s="52">
        <v>1261369.1299999999</v>
      </c>
      <c r="Z402" s="53">
        <f>Ugovori_OPULJP[[#This Row],[UKUPNI PRIHVATLJIVI IZDACI
TOTAL ELIGIBLE EXPENDITURE
= Bespovratna sredstva ukupno + doprinos korisnika
= Ukupni prihvatljivi troškovi
= Ukupna ugovorena vrijednost projekta HRK]]/7.5345</f>
        <v>167412.45338111353</v>
      </c>
      <c r="AA402" s="44" t="s">
        <v>38</v>
      </c>
      <c r="AB402" s="44" t="s">
        <v>35</v>
      </c>
      <c r="AC402" s="43" t="s">
        <v>1680</v>
      </c>
      <c r="AD402" s="43" t="s">
        <v>747</v>
      </c>
    </row>
    <row r="403" spans="1:30" ht="51" customHeight="1" x14ac:dyDescent="0.2">
      <c r="A403" s="41" t="s">
        <v>1681</v>
      </c>
      <c r="B403" s="42" t="s">
        <v>743</v>
      </c>
      <c r="C403" s="43" t="s">
        <v>744</v>
      </c>
      <c r="D403" s="43" t="s">
        <v>1114</v>
      </c>
      <c r="E403" s="44" t="s">
        <v>76</v>
      </c>
      <c r="F403" s="45" t="s">
        <v>1682</v>
      </c>
      <c r="G403" s="45" t="s">
        <v>1683</v>
      </c>
      <c r="H403" s="47">
        <v>43287</v>
      </c>
      <c r="I403" s="47">
        <v>44202</v>
      </c>
      <c r="J403" s="48" t="str">
        <f>IF(Ugovori_OPULJP[[#This Row],[DATUM ZAVRŠETKA OPERACIJE]]&gt;DATE(2024,3,31),"u provedbi","završen")</f>
        <v>završen</v>
      </c>
      <c r="K403" s="46" t="s">
        <v>371</v>
      </c>
      <c r="L403" s="46" t="s">
        <v>371</v>
      </c>
      <c r="M403" s="49">
        <v>0.85</v>
      </c>
      <c r="N403" s="49">
        <v>0.15</v>
      </c>
      <c r="O403" s="50">
        <f>Ugovori_OPULJP[[#This Row],[Bespovratna sredstva - Ukupno (EU+Nac) HRK
= Ukupna ugovorena vrijednost bespovratnih sredstava]]*Ugovori_OPULJP[[#This Row],[EU STOPA SUFINANCIRANJA %
EU CO-FINANCING RATE %]]</f>
        <v>2169138.0350000001</v>
      </c>
      <c r="P403" s="51">
        <f>Ugovori_OPULJP[[#This Row],[Bespovratna sredstva - EU dio - HRK]]/7.5345</f>
        <v>287894.09184418345</v>
      </c>
      <c r="Q403" s="50">
        <f>Ugovori_OPULJP[[#This Row],[Bespovratna sredstva - Ukupno (EU+Nac) HRK
= Ukupna ugovorena vrijednost bespovratnih sredstava]]*Ugovori_OPULJP[[#This Row],[STOPA NACIONALNOG SUFINANCIRANJA %]]</f>
        <v>382789.065</v>
      </c>
      <c r="R403" s="51">
        <f>Ugovori_OPULJP[[#This Row],[Bespovratna sredstva - Nacionalni dio - HRK]]/7.5345</f>
        <v>50804.839737208837</v>
      </c>
      <c r="S403" s="50">
        <v>2551927.1</v>
      </c>
      <c r="T403" s="51">
        <f>Ugovori_OPULJP[[#This Row],[Bespovratna sredstva - Ukupno (EU+Nac) HRK
= Ukupna ugovorena vrijednost bespovratnih sredstava]]/7.5345</f>
        <v>338698.93158139224</v>
      </c>
      <c r="U403" s="50">
        <v>0</v>
      </c>
      <c r="V403" s="51">
        <f>Ugovori_OPULJP[[#This Row],[Javni doprinos korisnika - HRK]]/7.5345</f>
        <v>0</v>
      </c>
      <c r="W403" s="50">
        <v>0</v>
      </c>
      <c r="X403" s="51">
        <f>Ugovori_OPULJP[[#This Row],[Privatni doprinos korisnika - HRK]]/7.5345</f>
        <v>0</v>
      </c>
      <c r="Y403" s="52">
        <v>2551927.1</v>
      </c>
      <c r="Z403" s="53">
        <f>Ugovori_OPULJP[[#This Row],[UKUPNI PRIHVATLJIVI IZDACI
TOTAL ELIGIBLE EXPENDITURE
= Bespovratna sredstva ukupno + doprinos korisnika
= Ukupni prihvatljivi troškovi
= Ukupna ugovorena vrijednost projekta HRK]]/7.5345</f>
        <v>338698.93158139224</v>
      </c>
      <c r="AA403" s="44" t="s">
        <v>38</v>
      </c>
      <c r="AB403" s="44" t="s">
        <v>35</v>
      </c>
      <c r="AC403" s="43" t="s">
        <v>1684</v>
      </c>
      <c r="AD403" s="43" t="s">
        <v>747</v>
      </c>
    </row>
    <row r="404" spans="1:30" ht="51" customHeight="1" x14ac:dyDescent="0.2">
      <c r="A404" s="41" t="s">
        <v>1685</v>
      </c>
      <c r="B404" s="42" t="s">
        <v>743</v>
      </c>
      <c r="C404" s="43" t="s">
        <v>744</v>
      </c>
      <c r="D404" s="43" t="s">
        <v>1114</v>
      </c>
      <c r="E404" s="44" t="s">
        <v>76</v>
      </c>
      <c r="F404" s="45" t="s">
        <v>1686</v>
      </c>
      <c r="G404" s="45" t="s">
        <v>1687</v>
      </c>
      <c r="H404" s="47">
        <v>43266</v>
      </c>
      <c r="I404" s="47">
        <v>44180</v>
      </c>
      <c r="J404" s="48" t="str">
        <f>IF(Ugovori_OPULJP[[#This Row],[DATUM ZAVRŠETKA OPERACIJE]]&gt;DATE(2024,3,31),"u provedbi","završen")</f>
        <v>završen</v>
      </c>
      <c r="K404" s="46" t="s">
        <v>79</v>
      </c>
      <c r="L404" s="46" t="s">
        <v>79</v>
      </c>
      <c r="M404" s="49">
        <v>0.85</v>
      </c>
      <c r="N404" s="49">
        <v>0.15</v>
      </c>
      <c r="O404" s="50">
        <f>Ugovori_OPULJP[[#This Row],[Bespovratna sredstva - Ukupno (EU+Nac) HRK
= Ukupna ugovorena vrijednost bespovratnih sredstava]]*Ugovori_OPULJP[[#This Row],[EU STOPA SUFINANCIRANJA %
EU CO-FINANCING RATE %]]</f>
        <v>1702791.7314999998</v>
      </c>
      <c r="P404" s="51">
        <f>Ugovori_OPULJP[[#This Row],[Bespovratna sredstva - EU dio - HRK]]/7.5345</f>
        <v>225999.30074988381</v>
      </c>
      <c r="Q404" s="50">
        <f>Ugovori_OPULJP[[#This Row],[Bespovratna sredstva - Ukupno (EU+Nac) HRK
= Ukupna ugovorena vrijednost bespovratnih sredstava]]*Ugovori_OPULJP[[#This Row],[STOPA NACIONALNOG SUFINANCIRANJA %]]</f>
        <v>300492.65849999996</v>
      </c>
      <c r="R404" s="51">
        <f>Ugovori_OPULJP[[#This Row],[Bespovratna sredstva - Nacionalni dio - HRK]]/7.5345</f>
        <v>39882.229544097143</v>
      </c>
      <c r="S404" s="50">
        <v>2003284.39</v>
      </c>
      <c r="T404" s="51">
        <f>Ugovori_OPULJP[[#This Row],[Bespovratna sredstva - Ukupno (EU+Nac) HRK
= Ukupna ugovorena vrijednost bespovratnih sredstava]]/7.5345</f>
        <v>265881.53029398102</v>
      </c>
      <c r="U404" s="50">
        <v>0</v>
      </c>
      <c r="V404" s="51">
        <f>Ugovori_OPULJP[[#This Row],[Javni doprinos korisnika - HRK]]/7.5345</f>
        <v>0</v>
      </c>
      <c r="W404" s="50">
        <v>0</v>
      </c>
      <c r="X404" s="51">
        <f>Ugovori_OPULJP[[#This Row],[Privatni doprinos korisnika - HRK]]/7.5345</f>
        <v>0</v>
      </c>
      <c r="Y404" s="52">
        <v>2003284.39</v>
      </c>
      <c r="Z404" s="53">
        <f>Ugovori_OPULJP[[#This Row],[UKUPNI PRIHVATLJIVI IZDACI
TOTAL ELIGIBLE EXPENDITURE
= Bespovratna sredstva ukupno + doprinos korisnika
= Ukupni prihvatljivi troškovi
= Ukupna ugovorena vrijednost projekta HRK]]/7.5345</f>
        <v>265881.53029398102</v>
      </c>
      <c r="AA404" s="44" t="s">
        <v>38</v>
      </c>
      <c r="AB404" s="44" t="s">
        <v>35</v>
      </c>
      <c r="AC404" s="43" t="s">
        <v>1688</v>
      </c>
      <c r="AD404" s="43" t="s">
        <v>747</v>
      </c>
    </row>
    <row r="405" spans="1:30" ht="51" customHeight="1" x14ac:dyDescent="0.2">
      <c r="A405" s="41" t="s">
        <v>1689</v>
      </c>
      <c r="B405" s="42" t="s">
        <v>743</v>
      </c>
      <c r="C405" s="43" t="s">
        <v>744</v>
      </c>
      <c r="D405" s="43" t="s">
        <v>1114</v>
      </c>
      <c r="E405" s="44" t="s">
        <v>76</v>
      </c>
      <c r="F405" s="45" t="s">
        <v>1690</v>
      </c>
      <c r="G405" s="45" t="s">
        <v>1691</v>
      </c>
      <c r="H405" s="47">
        <v>43287</v>
      </c>
      <c r="I405" s="47">
        <v>44202</v>
      </c>
      <c r="J405" s="48" t="str">
        <f>IF(Ugovori_OPULJP[[#This Row],[DATUM ZAVRŠETKA OPERACIJE]]&gt;DATE(2024,3,31),"u provedbi","završen")</f>
        <v>završen</v>
      </c>
      <c r="K405" s="46" t="s">
        <v>130</v>
      </c>
      <c r="L405" s="46" t="s">
        <v>130</v>
      </c>
      <c r="M405" s="49">
        <v>0.85</v>
      </c>
      <c r="N405" s="49">
        <v>0.15</v>
      </c>
      <c r="O405" s="50">
        <f>Ugovori_OPULJP[[#This Row],[Bespovratna sredstva - Ukupno (EU+Nac) HRK
= Ukupna ugovorena vrijednost bespovratnih sredstava]]*Ugovori_OPULJP[[#This Row],[EU STOPA SUFINANCIRANJA %
EU CO-FINANCING RATE %]]</f>
        <v>3858257.6779999998</v>
      </c>
      <c r="P405" s="51">
        <f>Ugovori_OPULJP[[#This Row],[Bespovratna sredstva - EU dio - HRK]]/7.5345</f>
        <v>512078.79461145395</v>
      </c>
      <c r="Q405" s="50">
        <f>Ugovori_OPULJP[[#This Row],[Bespovratna sredstva - Ukupno (EU+Nac) HRK
= Ukupna ugovorena vrijednost bespovratnih sredstava]]*Ugovori_OPULJP[[#This Row],[STOPA NACIONALNOG SUFINANCIRANJA %]]</f>
        <v>680869.00199999998</v>
      </c>
      <c r="R405" s="51">
        <f>Ugovori_OPULJP[[#This Row],[Bespovratna sredstva - Nacionalni dio - HRK]]/7.5345</f>
        <v>90366.846107903635</v>
      </c>
      <c r="S405" s="50">
        <v>4539126.68</v>
      </c>
      <c r="T405" s="51">
        <f>Ugovori_OPULJP[[#This Row],[Bespovratna sredstva - Ukupno (EU+Nac) HRK
= Ukupna ugovorena vrijednost bespovratnih sredstava]]/7.5345</f>
        <v>602445.64071935753</v>
      </c>
      <c r="U405" s="50">
        <v>0</v>
      </c>
      <c r="V405" s="51">
        <f>Ugovori_OPULJP[[#This Row],[Javni doprinos korisnika - HRK]]/7.5345</f>
        <v>0</v>
      </c>
      <c r="W405" s="50">
        <v>0</v>
      </c>
      <c r="X405" s="51">
        <f>Ugovori_OPULJP[[#This Row],[Privatni doprinos korisnika - HRK]]/7.5345</f>
        <v>0</v>
      </c>
      <c r="Y405" s="52">
        <v>4539126.68</v>
      </c>
      <c r="Z405" s="53">
        <f>Ugovori_OPULJP[[#This Row],[UKUPNI PRIHVATLJIVI IZDACI
TOTAL ELIGIBLE EXPENDITURE
= Bespovratna sredstva ukupno + doprinos korisnika
= Ukupni prihvatljivi troškovi
= Ukupna ugovorena vrijednost projekta HRK]]/7.5345</f>
        <v>602445.64071935753</v>
      </c>
      <c r="AA405" s="44" t="s">
        <v>38</v>
      </c>
      <c r="AB405" s="44" t="s">
        <v>35</v>
      </c>
      <c r="AC405" s="43" t="s">
        <v>1692</v>
      </c>
      <c r="AD405" s="43" t="s">
        <v>747</v>
      </c>
    </row>
    <row r="406" spans="1:30" ht="51" customHeight="1" x14ac:dyDescent="0.2">
      <c r="A406" s="41" t="s">
        <v>1693</v>
      </c>
      <c r="B406" s="42" t="s">
        <v>743</v>
      </c>
      <c r="C406" s="43" t="s">
        <v>744</v>
      </c>
      <c r="D406" s="43" t="s">
        <v>1114</v>
      </c>
      <c r="E406" s="44" t="s">
        <v>76</v>
      </c>
      <c r="F406" s="45" t="s">
        <v>1694</v>
      </c>
      <c r="G406" s="45" t="s">
        <v>1695</v>
      </c>
      <c r="H406" s="47">
        <v>43311</v>
      </c>
      <c r="I406" s="47">
        <v>44226</v>
      </c>
      <c r="J406" s="48" t="str">
        <f>IF(Ugovori_OPULJP[[#This Row],[DATUM ZAVRŠETKA OPERACIJE]]&gt;DATE(2024,3,31),"u provedbi","završen")</f>
        <v>završen</v>
      </c>
      <c r="K406" s="46" t="s">
        <v>338</v>
      </c>
      <c r="L406" s="46" t="s">
        <v>338</v>
      </c>
      <c r="M406" s="49">
        <v>0.85</v>
      </c>
      <c r="N406" s="49">
        <v>0.15</v>
      </c>
      <c r="O406" s="50">
        <f>Ugovori_OPULJP[[#This Row],[Bespovratna sredstva - Ukupno (EU+Nac) HRK
= Ukupna ugovorena vrijednost bespovratnih sredstava]]*Ugovori_OPULJP[[#This Row],[EU STOPA SUFINANCIRANJA %
EU CO-FINANCING RATE %]]</f>
        <v>1972026.8770000001</v>
      </c>
      <c r="P406" s="51">
        <f>Ugovori_OPULJP[[#This Row],[Bespovratna sredstva - EU dio - HRK]]/7.5345</f>
        <v>261732.94538456434</v>
      </c>
      <c r="Q406" s="50">
        <f>Ugovori_OPULJP[[#This Row],[Bespovratna sredstva - Ukupno (EU+Nac) HRK
= Ukupna ugovorena vrijednost bespovratnih sredstava]]*Ugovori_OPULJP[[#This Row],[STOPA NACIONALNOG SUFINANCIRANJA %]]</f>
        <v>348004.74300000002</v>
      </c>
      <c r="R406" s="51">
        <f>Ugovori_OPULJP[[#This Row],[Bespovratna sredstva - Nacionalni dio - HRK]]/7.5345</f>
        <v>46188.166832570176</v>
      </c>
      <c r="S406" s="50">
        <v>2320031.62</v>
      </c>
      <c r="T406" s="51">
        <f>Ugovori_OPULJP[[#This Row],[Bespovratna sredstva - Ukupno (EU+Nac) HRK
= Ukupna ugovorena vrijednost bespovratnih sredstava]]/7.5345</f>
        <v>307921.11221713451</v>
      </c>
      <c r="U406" s="50">
        <v>0</v>
      </c>
      <c r="V406" s="51">
        <f>Ugovori_OPULJP[[#This Row],[Javni doprinos korisnika - HRK]]/7.5345</f>
        <v>0</v>
      </c>
      <c r="W406" s="50">
        <v>0</v>
      </c>
      <c r="X406" s="51">
        <f>Ugovori_OPULJP[[#This Row],[Privatni doprinos korisnika - HRK]]/7.5345</f>
        <v>0</v>
      </c>
      <c r="Y406" s="52">
        <v>2320031.62</v>
      </c>
      <c r="Z406" s="53">
        <f>Ugovori_OPULJP[[#This Row],[UKUPNI PRIHVATLJIVI IZDACI
TOTAL ELIGIBLE EXPENDITURE
= Bespovratna sredstva ukupno + doprinos korisnika
= Ukupni prihvatljivi troškovi
= Ukupna ugovorena vrijednost projekta HRK]]/7.5345</f>
        <v>307921.11221713451</v>
      </c>
      <c r="AA406" s="44" t="s">
        <v>38</v>
      </c>
      <c r="AB406" s="44" t="s">
        <v>35</v>
      </c>
      <c r="AC406" s="43" t="s">
        <v>1696</v>
      </c>
      <c r="AD406" s="43" t="s">
        <v>747</v>
      </c>
    </row>
    <row r="407" spans="1:30" ht="51" customHeight="1" x14ac:dyDescent="0.2">
      <c r="A407" s="41" t="s">
        <v>1697</v>
      </c>
      <c r="B407" s="42" t="s">
        <v>743</v>
      </c>
      <c r="C407" s="43" t="s">
        <v>744</v>
      </c>
      <c r="D407" s="43" t="s">
        <v>1114</v>
      </c>
      <c r="E407" s="44" t="s">
        <v>76</v>
      </c>
      <c r="F407" s="45" t="s">
        <v>1698</v>
      </c>
      <c r="G407" s="45" t="s">
        <v>1699</v>
      </c>
      <c r="H407" s="47">
        <v>43250</v>
      </c>
      <c r="I407" s="47">
        <v>44165</v>
      </c>
      <c r="J407" s="48" t="str">
        <f>IF(Ugovori_OPULJP[[#This Row],[DATUM ZAVRŠETKA OPERACIJE]]&gt;DATE(2024,3,31),"u provedbi","završen")</f>
        <v>završen</v>
      </c>
      <c r="K407" s="46" t="s">
        <v>599</v>
      </c>
      <c r="L407" s="46" t="s">
        <v>599</v>
      </c>
      <c r="M407" s="49">
        <v>0.85</v>
      </c>
      <c r="N407" s="49">
        <v>0.15</v>
      </c>
      <c r="O407" s="50">
        <f>Ugovori_OPULJP[[#This Row],[Bespovratna sredstva - Ukupno (EU+Nac) HRK
= Ukupna ugovorena vrijednost bespovratnih sredstava]]*Ugovori_OPULJP[[#This Row],[EU STOPA SUFINANCIRANJA %
EU CO-FINANCING RATE %]]</f>
        <v>843490.26650000003</v>
      </c>
      <c r="P407" s="51">
        <f>Ugovori_OPULJP[[#This Row],[Bespovratna sredstva - EU dio - HRK]]/7.5345</f>
        <v>111950.39704028137</v>
      </c>
      <c r="Q407" s="50">
        <f>Ugovori_OPULJP[[#This Row],[Bespovratna sredstva - Ukupno (EU+Nac) HRK
= Ukupna ugovorena vrijednost bespovratnih sredstava]]*Ugovori_OPULJP[[#This Row],[STOPA NACIONALNOG SUFINANCIRANJA %]]</f>
        <v>148851.22349999999</v>
      </c>
      <c r="R407" s="51">
        <f>Ugovori_OPULJP[[#This Row],[Bespovratna sredstva - Nacionalni dio - HRK]]/7.5345</f>
        <v>19755.952418873181</v>
      </c>
      <c r="S407" s="50">
        <v>992341.49</v>
      </c>
      <c r="T407" s="51">
        <f>Ugovori_OPULJP[[#This Row],[Bespovratna sredstva - Ukupno (EU+Nac) HRK
= Ukupna ugovorena vrijednost bespovratnih sredstava]]/7.5345</f>
        <v>131706.34945915456</v>
      </c>
      <c r="U407" s="50">
        <v>0</v>
      </c>
      <c r="V407" s="51">
        <f>Ugovori_OPULJP[[#This Row],[Javni doprinos korisnika - HRK]]/7.5345</f>
        <v>0</v>
      </c>
      <c r="W407" s="50">
        <v>0</v>
      </c>
      <c r="X407" s="51">
        <f>Ugovori_OPULJP[[#This Row],[Privatni doprinos korisnika - HRK]]/7.5345</f>
        <v>0</v>
      </c>
      <c r="Y407" s="52">
        <v>992341.49</v>
      </c>
      <c r="Z407" s="53">
        <f>Ugovori_OPULJP[[#This Row],[UKUPNI PRIHVATLJIVI IZDACI
TOTAL ELIGIBLE EXPENDITURE
= Bespovratna sredstva ukupno + doprinos korisnika
= Ukupni prihvatljivi troškovi
= Ukupna ugovorena vrijednost projekta HRK]]/7.5345</f>
        <v>131706.34945915456</v>
      </c>
      <c r="AA407" s="44" t="s">
        <v>38</v>
      </c>
      <c r="AB407" s="44" t="s">
        <v>35</v>
      </c>
      <c r="AC407" s="43" t="s">
        <v>1700</v>
      </c>
      <c r="AD407" s="43" t="s">
        <v>747</v>
      </c>
    </row>
    <row r="408" spans="1:30" ht="51" customHeight="1" x14ac:dyDescent="0.2">
      <c r="A408" s="41" t="s">
        <v>1701</v>
      </c>
      <c r="B408" s="42" t="s">
        <v>743</v>
      </c>
      <c r="C408" s="43" t="s">
        <v>744</v>
      </c>
      <c r="D408" s="43" t="s">
        <v>1114</v>
      </c>
      <c r="E408" s="44" t="s">
        <v>76</v>
      </c>
      <c r="F408" s="45" t="s">
        <v>932</v>
      </c>
      <c r="G408" s="45" t="s">
        <v>848</v>
      </c>
      <c r="H408" s="47">
        <v>43266</v>
      </c>
      <c r="I408" s="47">
        <v>44180</v>
      </c>
      <c r="J408" s="48" t="str">
        <f>IF(Ugovori_OPULJP[[#This Row],[DATUM ZAVRŠETKA OPERACIJE]]&gt;DATE(2024,3,31),"u provedbi","završen")</f>
        <v>završen</v>
      </c>
      <c r="K408" s="46" t="s">
        <v>249</v>
      </c>
      <c r="L408" s="46" t="s">
        <v>249</v>
      </c>
      <c r="M408" s="49">
        <v>0.85</v>
      </c>
      <c r="N408" s="49">
        <v>0.15</v>
      </c>
      <c r="O408" s="50">
        <f>Ugovori_OPULJP[[#This Row],[Bespovratna sredstva - Ukupno (EU+Nac) HRK
= Ukupna ugovorena vrijednost bespovratnih sredstava]]*Ugovori_OPULJP[[#This Row],[EU STOPA SUFINANCIRANJA %
EU CO-FINANCING RATE %]]</f>
        <v>1666362.5419999999</v>
      </c>
      <c r="P408" s="51">
        <f>Ugovori_OPULJP[[#This Row],[Bespovratna sredstva - EU dio - HRK]]/7.5345</f>
        <v>221164.31641117524</v>
      </c>
      <c r="Q408" s="50">
        <f>Ugovori_OPULJP[[#This Row],[Bespovratna sredstva - Ukupno (EU+Nac) HRK
= Ukupna ugovorena vrijednost bespovratnih sredstava]]*Ugovori_OPULJP[[#This Row],[STOPA NACIONALNOG SUFINANCIRANJA %]]</f>
        <v>294063.978</v>
      </c>
      <c r="R408" s="51">
        <f>Ugovori_OPULJP[[#This Row],[Bespovratna sredstva - Nacionalni dio - HRK]]/7.5345</f>
        <v>39028.997013736807</v>
      </c>
      <c r="S408" s="50">
        <v>1960426.52</v>
      </c>
      <c r="T408" s="51">
        <f>Ugovori_OPULJP[[#This Row],[Bespovratna sredstva - Ukupno (EU+Nac) HRK
= Ukupna ugovorena vrijednost bespovratnih sredstava]]/7.5345</f>
        <v>260193.31342491205</v>
      </c>
      <c r="U408" s="50">
        <v>0</v>
      </c>
      <c r="V408" s="51">
        <f>Ugovori_OPULJP[[#This Row],[Javni doprinos korisnika - HRK]]/7.5345</f>
        <v>0</v>
      </c>
      <c r="W408" s="50">
        <v>0</v>
      </c>
      <c r="X408" s="51">
        <f>Ugovori_OPULJP[[#This Row],[Privatni doprinos korisnika - HRK]]/7.5345</f>
        <v>0</v>
      </c>
      <c r="Y408" s="52">
        <v>1960426.52</v>
      </c>
      <c r="Z408" s="53">
        <f>Ugovori_OPULJP[[#This Row],[UKUPNI PRIHVATLJIVI IZDACI
TOTAL ELIGIBLE EXPENDITURE
= Bespovratna sredstva ukupno + doprinos korisnika
= Ukupni prihvatljivi troškovi
= Ukupna ugovorena vrijednost projekta HRK]]/7.5345</f>
        <v>260193.31342491205</v>
      </c>
      <c r="AA408" s="44" t="s">
        <v>38</v>
      </c>
      <c r="AB408" s="44" t="s">
        <v>35</v>
      </c>
      <c r="AC408" s="43" t="s">
        <v>1702</v>
      </c>
      <c r="AD408" s="43" t="s">
        <v>747</v>
      </c>
    </row>
    <row r="409" spans="1:30" ht="51" customHeight="1" x14ac:dyDescent="0.2">
      <c r="A409" s="41" t="s">
        <v>1703</v>
      </c>
      <c r="B409" s="42" t="s">
        <v>743</v>
      </c>
      <c r="C409" s="43" t="s">
        <v>744</v>
      </c>
      <c r="D409" s="43" t="s">
        <v>1114</v>
      </c>
      <c r="E409" s="44" t="s">
        <v>76</v>
      </c>
      <c r="F409" s="45" t="s">
        <v>1704</v>
      </c>
      <c r="G409" s="45" t="s">
        <v>1705</v>
      </c>
      <c r="H409" s="47">
        <v>43287</v>
      </c>
      <c r="I409" s="47">
        <v>44202</v>
      </c>
      <c r="J409" s="48" t="str">
        <f>IF(Ugovori_OPULJP[[#This Row],[DATUM ZAVRŠETKA OPERACIJE]]&gt;DATE(2024,3,31),"u provedbi","završen")</f>
        <v>završen</v>
      </c>
      <c r="K409" s="46" t="s">
        <v>371</v>
      </c>
      <c r="L409" s="46" t="s">
        <v>371</v>
      </c>
      <c r="M409" s="49">
        <v>0.85</v>
      </c>
      <c r="N409" s="49">
        <v>0.15</v>
      </c>
      <c r="O409" s="50">
        <f>Ugovori_OPULJP[[#This Row],[Bespovratna sredstva - Ukupno (EU+Nac) HRK
= Ukupna ugovorena vrijednost bespovratnih sredstava]]*Ugovori_OPULJP[[#This Row],[EU STOPA SUFINANCIRANJA %
EU CO-FINANCING RATE %]]</f>
        <v>2346950.0109999999</v>
      </c>
      <c r="P409" s="51">
        <f>Ugovori_OPULJP[[#This Row],[Bespovratna sredstva - EU dio - HRK]]/7.5345</f>
        <v>311493.79666865751</v>
      </c>
      <c r="Q409" s="50">
        <f>Ugovori_OPULJP[[#This Row],[Bespovratna sredstva - Ukupno (EU+Nac) HRK
= Ukupna ugovorena vrijednost bespovratnih sredstava]]*Ugovori_OPULJP[[#This Row],[STOPA NACIONALNOG SUFINANCIRANJA %]]</f>
        <v>414167.64900000003</v>
      </c>
      <c r="R409" s="51">
        <f>Ugovori_OPULJP[[#This Row],[Bespovratna sredstva - Nacionalni dio - HRK]]/7.5345</f>
        <v>54969.493529763095</v>
      </c>
      <c r="S409" s="50">
        <v>2761117.66</v>
      </c>
      <c r="T409" s="51">
        <f>Ugovori_OPULJP[[#This Row],[Bespovratna sredstva - Ukupno (EU+Nac) HRK
= Ukupna ugovorena vrijednost bespovratnih sredstava]]/7.5345</f>
        <v>366463.29019842058</v>
      </c>
      <c r="U409" s="50">
        <v>0</v>
      </c>
      <c r="V409" s="51">
        <f>Ugovori_OPULJP[[#This Row],[Javni doprinos korisnika - HRK]]/7.5345</f>
        <v>0</v>
      </c>
      <c r="W409" s="50">
        <v>0</v>
      </c>
      <c r="X409" s="51">
        <f>Ugovori_OPULJP[[#This Row],[Privatni doprinos korisnika - HRK]]/7.5345</f>
        <v>0</v>
      </c>
      <c r="Y409" s="52">
        <v>2761117.66</v>
      </c>
      <c r="Z409" s="53">
        <f>Ugovori_OPULJP[[#This Row],[UKUPNI PRIHVATLJIVI IZDACI
TOTAL ELIGIBLE EXPENDITURE
= Bespovratna sredstva ukupno + doprinos korisnika
= Ukupni prihvatljivi troškovi
= Ukupna ugovorena vrijednost projekta HRK]]/7.5345</f>
        <v>366463.29019842058</v>
      </c>
      <c r="AA409" s="44" t="s">
        <v>38</v>
      </c>
      <c r="AB409" s="44" t="s">
        <v>35</v>
      </c>
      <c r="AC409" s="43" t="s">
        <v>1706</v>
      </c>
      <c r="AD409" s="43" t="s">
        <v>747</v>
      </c>
    </row>
    <row r="410" spans="1:30" ht="51" customHeight="1" x14ac:dyDescent="0.2">
      <c r="A410" s="41" t="s">
        <v>1707</v>
      </c>
      <c r="B410" s="42" t="s">
        <v>743</v>
      </c>
      <c r="C410" s="43" t="s">
        <v>744</v>
      </c>
      <c r="D410" s="43" t="s">
        <v>1114</v>
      </c>
      <c r="E410" s="44" t="s">
        <v>76</v>
      </c>
      <c r="F410" s="45" t="s">
        <v>1708</v>
      </c>
      <c r="G410" s="45" t="s">
        <v>1709</v>
      </c>
      <c r="H410" s="47">
        <v>43250</v>
      </c>
      <c r="I410" s="47">
        <v>44165</v>
      </c>
      <c r="J410" s="48" t="str">
        <f>IF(Ugovori_OPULJP[[#This Row],[DATUM ZAVRŠETKA OPERACIJE]]&gt;DATE(2024,3,31),"u provedbi","završen")</f>
        <v>završen</v>
      </c>
      <c r="K410" s="46" t="s">
        <v>186</v>
      </c>
      <c r="L410" s="46" t="s">
        <v>186</v>
      </c>
      <c r="M410" s="49">
        <v>0.85</v>
      </c>
      <c r="N410" s="49">
        <v>0.15</v>
      </c>
      <c r="O410" s="50">
        <f>Ugovori_OPULJP[[#This Row],[Bespovratna sredstva - Ukupno (EU+Nac) HRK
= Ukupna ugovorena vrijednost bespovratnih sredstava]]*Ugovori_OPULJP[[#This Row],[EU STOPA SUFINANCIRANJA %
EU CO-FINANCING RATE %]]</f>
        <v>1293502.2560000001</v>
      </c>
      <c r="P410" s="51">
        <f>Ugovori_OPULJP[[#This Row],[Bespovratna sredstva - EU dio - HRK]]/7.5345</f>
        <v>171677.25210697457</v>
      </c>
      <c r="Q410" s="50">
        <f>Ugovori_OPULJP[[#This Row],[Bespovratna sredstva - Ukupno (EU+Nac) HRK
= Ukupna ugovorena vrijednost bespovratnih sredstava]]*Ugovori_OPULJP[[#This Row],[STOPA NACIONALNOG SUFINANCIRANJA %]]</f>
        <v>228265.10400000002</v>
      </c>
      <c r="R410" s="51">
        <f>Ugovori_OPULJP[[#This Row],[Bespovratna sredstva - Nacionalni dio - HRK]]/7.5345</f>
        <v>30295.985665936692</v>
      </c>
      <c r="S410" s="50">
        <v>1521767.36</v>
      </c>
      <c r="T410" s="51">
        <f>Ugovori_OPULJP[[#This Row],[Bespovratna sredstva - Ukupno (EU+Nac) HRK
= Ukupna ugovorena vrijednost bespovratnih sredstava]]/7.5345</f>
        <v>201973.23777291126</v>
      </c>
      <c r="U410" s="50">
        <v>0</v>
      </c>
      <c r="V410" s="51">
        <f>Ugovori_OPULJP[[#This Row],[Javni doprinos korisnika - HRK]]/7.5345</f>
        <v>0</v>
      </c>
      <c r="W410" s="50">
        <v>0</v>
      </c>
      <c r="X410" s="51">
        <f>Ugovori_OPULJP[[#This Row],[Privatni doprinos korisnika - HRK]]/7.5345</f>
        <v>0</v>
      </c>
      <c r="Y410" s="52">
        <v>1521767.36</v>
      </c>
      <c r="Z410" s="53">
        <f>Ugovori_OPULJP[[#This Row],[UKUPNI PRIHVATLJIVI IZDACI
TOTAL ELIGIBLE EXPENDITURE
= Bespovratna sredstva ukupno + doprinos korisnika
= Ukupni prihvatljivi troškovi
= Ukupna ugovorena vrijednost projekta HRK]]/7.5345</f>
        <v>201973.23777291126</v>
      </c>
      <c r="AA410" s="44" t="s">
        <v>38</v>
      </c>
      <c r="AB410" s="44" t="s">
        <v>35</v>
      </c>
      <c r="AC410" s="43" t="s">
        <v>1710</v>
      </c>
      <c r="AD410" s="43" t="s">
        <v>747</v>
      </c>
    </row>
    <row r="411" spans="1:30" ht="51" customHeight="1" x14ac:dyDescent="0.2">
      <c r="A411" s="41" t="s">
        <v>1711</v>
      </c>
      <c r="B411" s="42" t="s">
        <v>743</v>
      </c>
      <c r="C411" s="43" t="s">
        <v>744</v>
      </c>
      <c r="D411" s="43" t="s">
        <v>1114</v>
      </c>
      <c r="E411" s="44" t="s">
        <v>76</v>
      </c>
      <c r="F411" s="45" t="s">
        <v>1712</v>
      </c>
      <c r="G411" s="45" t="s">
        <v>1713</v>
      </c>
      <c r="H411" s="47">
        <v>43266</v>
      </c>
      <c r="I411" s="47">
        <v>44180</v>
      </c>
      <c r="J411" s="48" t="str">
        <f>IF(Ugovori_OPULJP[[#This Row],[DATUM ZAVRŠETKA OPERACIJE]]&gt;DATE(2024,3,31),"u provedbi","završen")</f>
        <v>završen</v>
      </c>
      <c r="K411" s="46" t="s">
        <v>186</v>
      </c>
      <c r="L411" s="46" t="s">
        <v>186</v>
      </c>
      <c r="M411" s="49">
        <v>0.85</v>
      </c>
      <c r="N411" s="49">
        <v>0.15</v>
      </c>
      <c r="O411" s="50">
        <f>Ugovori_OPULJP[[#This Row],[Bespovratna sredstva - Ukupno (EU+Nac) HRK
= Ukupna ugovorena vrijednost bespovratnih sredstava]]*Ugovori_OPULJP[[#This Row],[EU STOPA SUFINANCIRANJA %
EU CO-FINANCING RATE %]]</f>
        <v>3543371.625</v>
      </c>
      <c r="P411" s="51">
        <f>Ugovori_OPULJP[[#This Row],[Bespovratna sredstva - EU dio - HRK]]/7.5345</f>
        <v>470286.23332669714</v>
      </c>
      <c r="Q411" s="50">
        <f>Ugovori_OPULJP[[#This Row],[Bespovratna sredstva - Ukupno (EU+Nac) HRK
= Ukupna ugovorena vrijednost bespovratnih sredstava]]*Ugovori_OPULJP[[#This Row],[STOPA NACIONALNOG SUFINANCIRANJA %]]</f>
        <v>625300.875</v>
      </c>
      <c r="R411" s="51">
        <f>Ugovori_OPULJP[[#This Row],[Bespovratna sredstva - Nacionalni dio - HRK]]/7.5345</f>
        <v>82991.688234123023</v>
      </c>
      <c r="S411" s="50">
        <v>4168672.5</v>
      </c>
      <c r="T411" s="51">
        <f>Ugovori_OPULJP[[#This Row],[Bespovratna sredstva - Ukupno (EU+Nac) HRK
= Ukupna ugovorena vrijednost bespovratnih sredstava]]/7.5345</f>
        <v>553277.92156082019</v>
      </c>
      <c r="U411" s="50">
        <v>0</v>
      </c>
      <c r="V411" s="51">
        <f>Ugovori_OPULJP[[#This Row],[Javni doprinos korisnika - HRK]]/7.5345</f>
        <v>0</v>
      </c>
      <c r="W411" s="50">
        <v>0</v>
      </c>
      <c r="X411" s="51">
        <f>Ugovori_OPULJP[[#This Row],[Privatni doprinos korisnika - HRK]]/7.5345</f>
        <v>0</v>
      </c>
      <c r="Y411" s="52">
        <v>4168672.5</v>
      </c>
      <c r="Z411" s="53">
        <f>Ugovori_OPULJP[[#This Row],[UKUPNI PRIHVATLJIVI IZDACI
TOTAL ELIGIBLE EXPENDITURE
= Bespovratna sredstva ukupno + doprinos korisnika
= Ukupni prihvatljivi troškovi
= Ukupna ugovorena vrijednost projekta HRK]]/7.5345</f>
        <v>553277.92156082019</v>
      </c>
      <c r="AA411" s="44" t="s">
        <v>38</v>
      </c>
      <c r="AB411" s="44" t="s">
        <v>35</v>
      </c>
      <c r="AC411" s="43" t="s">
        <v>1714</v>
      </c>
      <c r="AD411" s="43" t="s">
        <v>747</v>
      </c>
    </row>
    <row r="412" spans="1:30" ht="51" customHeight="1" x14ac:dyDescent="0.2">
      <c r="A412" s="41" t="s">
        <v>1715</v>
      </c>
      <c r="B412" s="42" t="s">
        <v>743</v>
      </c>
      <c r="C412" s="43" t="s">
        <v>744</v>
      </c>
      <c r="D412" s="43" t="s">
        <v>1114</v>
      </c>
      <c r="E412" s="44" t="s">
        <v>76</v>
      </c>
      <c r="F412" s="45" t="s">
        <v>1716</v>
      </c>
      <c r="G412" s="45" t="s">
        <v>1717</v>
      </c>
      <c r="H412" s="47">
        <v>43287</v>
      </c>
      <c r="I412" s="47">
        <v>44202</v>
      </c>
      <c r="J412" s="48" t="str">
        <f>IF(Ugovori_OPULJP[[#This Row],[DATUM ZAVRŠETKA OPERACIJE]]&gt;DATE(2024,3,31),"u provedbi","završen")</f>
        <v>završen</v>
      </c>
      <c r="K412" s="46" t="s">
        <v>594</v>
      </c>
      <c r="L412" s="46" t="s">
        <v>594</v>
      </c>
      <c r="M412" s="49">
        <v>0.85</v>
      </c>
      <c r="N412" s="49">
        <v>0.15</v>
      </c>
      <c r="O412" s="50">
        <f>Ugovori_OPULJP[[#This Row],[Bespovratna sredstva - Ukupno (EU+Nac) HRK
= Ukupna ugovorena vrijednost bespovratnih sredstava]]*Ugovori_OPULJP[[#This Row],[EU STOPA SUFINANCIRANJA %
EU CO-FINANCING RATE %]]</f>
        <v>1318348.2319999998</v>
      </c>
      <c r="P412" s="51">
        <f>Ugovori_OPULJP[[#This Row],[Bespovratna sredstva - EU dio - HRK]]/7.5345</f>
        <v>174974.87981949694</v>
      </c>
      <c r="Q412" s="50">
        <f>Ugovori_OPULJP[[#This Row],[Bespovratna sredstva - Ukupno (EU+Nac) HRK
= Ukupna ugovorena vrijednost bespovratnih sredstava]]*Ugovori_OPULJP[[#This Row],[STOPA NACIONALNOG SUFINANCIRANJA %]]</f>
        <v>232649.68799999999</v>
      </c>
      <c r="R412" s="51">
        <f>Ugovori_OPULJP[[#This Row],[Bespovratna sredstva - Nacionalni dio - HRK]]/7.5345</f>
        <v>30877.919968146525</v>
      </c>
      <c r="S412" s="50">
        <v>1550997.92</v>
      </c>
      <c r="T412" s="51">
        <f>Ugovori_OPULJP[[#This Row],[Bespovratna sredstva - Ukupno (EU+Nac) HRK
= Ukupna ugovorena vrijednost bespovratnih sredstava]]/7.5345</f>
        <v>205852.79978764348</v>
      </c>
      <c r="U412" s="50">
        <v>0</v>
      </c>
      <c r="V412" s="51">
        <f>Ugovori_OPULJP[[#This Row],[Javni doprinos korisnika - HRK]]/7.5345</f>
        <v>0</v>
      </c>
      <c r="W412" s="50">
        <v>0</v>
      </c>
      <c r="X412" s="51">
        <f>Ugovori_OPULJP[[#This Row],[Privatni doprinos korisnika - HRK]]/7.5345</f>
        <v>0</v>
      </c>
      <c r="Y412" s="52">
        <v>1550997.92</v>
      </c>
      <c r="Z412" s="53">
        <f>Ugovori_OPULJP[[#This Row],[UKUPNI PRIHVATLJIVI IZDACI
TOTAL ELIGIBLE EXPENDITURE
= Bespovratna sredstva ukupno + doprinos korisnika
= Ukupni prihvatljivi troškovi
= Ukupna ugovorena vrijednost projekta HRK]]/7.5345</f>
        <v>205852.79978764348</v>
      </c>
      <c r="AA412" s="44" t="s">
        <v>38</v>
      </c>
      <c r="AB412" s="44" t="s">
        <v>35</v>
      </c>
      <c r="AC412" s="43" t="s">
        <v>1718</v>
      </c>
      <c r="AD412" s="43" t="s">
        <v>747</v>
      </c>
    </row>
    <row r="413" spans="1:30" ht="51" customHeight="1" x14ac:dyDescent="0.2">
      <c r="A413" s="41" t="s">
        <v>1719</v>
      </c>
      <c r="B413" s="42" t="s">
        <v>743</v>
      </c>
      <c r="C413" s="43" t="s">
        <v>744</v>
      </c>
      <c r="D413" s="43" t="s">
        <v>1114</v>
      </c>
      <c r="E413" s="44" t="s">
        <v>76</v>
      </c>
      <c r="F413" s="45" t="s">
        <v>1720</v>
      </c>
      <c r="G413" s="45" t="s">
        <v>1721</v>
      </c>
      <c r="H413" s="47">
        <v>43250</v>
      </c>
      <c r="I413" s="47">
        <v>44165</v>
      </c>
      <c r="J413" s="48" t="str">
        <f>IF(Ugovori_OPULJP[[#This Row],[DATUM ZAVRŠETKA OPERACIJE]]&gt;DATE(2024,3,31),"u provedbi","završen")</f>
        <v>završen</v>
      </c>
      <c r="K413" s="46" t="s">
        <v>155</v>
      </c>
      <c r="L413" s="46" t="s">
        <v>155</v>
      </c>
      <c r="M413" s="49">
        <v>0.85</v>
      </c>
      <c r="N413" s="49">
        <v>0.15</v>
      </c>
      <c r="O413" s="50">
        <f>Ugovori_OPULJP[[#This Row],[Bespovratna sredstva - Ukupno (EU+Nac) HRK
= Ukupna ugovorena vrijednost bespovratnih sredstava]]*Ugovori_OPULJP[[#This Row],[EU STOPA SUFINANCIRANJA %
EU CO-FINANCING RATE %]]</f>
        <v>3456882.085</v>
      </c>
      <c r="P413" s="51">
        <f>Ugovori_OPULJP[[#This Row],[Bespovratna sredstva - EU dio - HRK]]/7.5345</f>
        <v>458807.09867940802</v>
      </c>
      <c r="Q413" s="50">
        <f>Ugovori_OPULJP[[#This Row],[Bespovratna sredstva - Ukupno (EU+Nac) HRK
= Ukupna ugovorena vrijednost bespovratnih sredstava]]*Ugovori_OPULJP[[#This Row],[STOPA NACIONALNOG SUFINANCIRANJA %]]</f>
        <v>610038.01500000001</v>
      </c>
      <c r="R413" s="51">
        <f>Ugovori_OPULJP[[#This Row],[Bespovratna sredstva - Nacionalni dio - HRK]]/7.5345</f>
        <v>80965.958590483773</v>
      </c>
      <c r="S413" s="50">
        <v>4066920.1</v>
      </c>
      <c r="T413" s="51">
        <f>Ugovori_OPULJP[[#This Row],[Bespovratna sredstva - Ukupno (EU+Nac) HRK
= Ukupna ugovorena vrijednost bespovratnih sredstava]]/7.5345</f>
        <v>539773.05726989184</v>
      </c>
      <c r="U413" s="50">
        <v>0</v>
      </c>
      <c r="V413" s="51">
        <f>Ugovori_OPULJP[[#This Row],[Javni doprinos korisnika - HRK]]/7.5345</f>
        <v>0</v>
      </c>
      <c r="W413" s="50">
        <v>0</v>
      </c>
      <c r="X413" s="51">
        <f>Ugovori_OPULJP[[#This Row],[Privatni doprinos korisnika - HRK]]/7.5345</f>
        <v>0</v>
      </c>
      <c r="Y413" s="52">
        <v>4066920.1</v>
      </c>
      <c r="Z413" s="53">
        <f>Ugovori_OPULJP[[#This Row],[UKUPNI PRIHVATLJIVI IZDACI
TOTAL ELIGIBLE EXPENDITURE
= Bespovratna sredstva ukupno + doprinos korisnika
= Ukupni prihvatljivi troškovi
= Ukupna ugovorena vrijednost projekta HRK]]/7.5345</f>
        <v>539773.05726989184</v>
      </c>
      <c r="AA413" s="44" t="s">
        <v>38</v>
      </c>
      <c r="AB413" s="44" t="s">
        <v>35</v>
      </c>
      <c r="AC413" s="43" t="s">
        <v>1722</v>
      </c>
      <c r="AD413" s="43" t="s">
        <v>747</v>
      </c>
    </row>
    <row r="414" spans="1:30" ht="51" customHeight="1" x14ac:dyDescent="0.2">
      <c r="A414" s="41" t="s">
        <v>1723</v>
      </c>
      <c r="B414" s="42" t="s">
        <v>743</v>
      </c>
      <c r="C414" s="43" t="s">
        <v>744</v>
      </c>
      <c r="D414" s="43" t="s">
        <v>1114</v>
      </c>
      <c r="E414" s="44" t="s">
        <v>76</v>
      </c>
      <c r="F414" s="45" t="s">
        <v>1724</v>
      </c>
      <c r="G414" s="45" t="s">
        <v>685</v>
      </c>
      <c r="H414" s="47">
        <v>43266</v>
      </c>
      <c r="I414" s="47">
        <v>44180</v>
      </c>
      <c r="J414" s="48" t="str">
        <f>IF(Ugovori_OPULJP[[#This Row],[DATUM ZAVRŠETKA OPERACIJE]]&gt;DATE(2024,3,31),"u provedbi","završen")</f>
        <v>završen</v>
      </c>
      <c r="K414" s="46" t="s">
        <v>211</v>
      </c>
      <c r="L414" s="46" t="s">
        <v>211</v>
      </c>
      <c r="M414" s="49">
        <v>0.85</v>
      </c>
      <c r="N414" s="49">
        <v>0.15</v>
      </c>
      <c r="O414" s="50">
        <f>Ugovori_OPULJP[[#This Row],[Bespovratna sredstva - Ukupno (EU+Nac) HRK
= Ukupna ugovorena vrijednost bespovratnih sredstava]]*Ugovori_OPULJP[[#This Row],[EU STOPA SUFINANCIRANJA %
EU CO-FINANCING RATE %]]</f>
        <v>1626235.9375</v>
      </c>
      <c r="P414" s="51">
        <f>Ugovori_OPULJP[[#This Row],[Bespovratna sredstva - EU dio - HRK]]/7.5345</f>
        <v>215838.60076979228</v>
      </c>
      <c r="Q414" s="50">
        <f>Ugovori_OPULJP[[#This Row],[Bespovratna sredstva - Ukupno (EU+Nac) HRK
= Ukupna ugovorena vrijednost bespovratnih sredstava]]*Ugovori_OPULJP[[#This Row],[STOPA NACIONALNOG SUFINANCIRANJA %]]</f>
        <v>286982.8125</v>
      </c>
      <c r="R414" s="51">
        <f>Ugovori_OPULJP[[#This Row],[Bespovratna sredstva - Nacionalni dio - HRK]]/7.5345</f>
        <v>38089.164841728052</v>
      </c>
      <c r="S414" s="50">
        <v>1913218.75</v>
      </c>
      <c r="T414" s="51">
        <f>Ugovori_OPULJP[[#This Row],[Bespovratna sredstva - Ukupno (EU+Nac) HRK
= Ukupna ugovorena vrijednost bespovratnih sredstava]]/7.5345</f>
        <v>253927.76561152033</v>
      </c>
      <c r="U414" s="50">
        <v>0</v>
      </c>
      <c r="V414" s="51">
        <f>Ugovori_OPULJP[[#This Row],[Javni doprinos korisnika - HRK]]/7.5345</f>
        <v>0</v>
      </c>
      <c r="W414" s="50">
        <v>0</v>
      </c>
      <c r="X414" s="51">
        <f>Ugovori_OPULJP[[#This Row],[Privatni doprinos korisnika - HRK]]/7.5345</f>
        <v>0</v>
      </c>
      <c r="Y414" s="52">
        <v>1913218.75</v>
      </c>
      <c r="Z414" s="53">
        <f>Ugovori_OPULJP[[#This Row],[UKUPNI PRIHVATLJIVI IZDACI
TOTAL ELIGIBLE EXPENDITURE
= Bespovratna sredstva ukupno + doprinos korisnika
= Ukupni prihvatljivi troškovi
= Ukupna ugovorena vrijednost projekta HRK]]/7.5345</f>
        <v>253927.76561152033</v>
      </c>
      <c r="AA414" s="44" t="s">
        <v>38</v>
      </c>
      <c r="AB414" s="44" t="s">
        <v>35</v>
      </c>
      <c r="AC414" s="43" t="s">
        <v>1725</v>
      </c>
      <c r="AD414" s="43" t="s">
        <v>747</v>
      </c>
    </row>
    <row r="415" spans="1:30" ht="51" customHeight="1" x14ac:dyDescent="0.2">
      <c r="A415" s="41" t="s">
        <v>1726</v>
      </c>
      <c r="B415" s="42" t="s">
        <v>743</v>
      </c>
      <c r="C415" s="43" t="s">
        <v>744</v>
      </c>
      <c r="D415" s="43" t="s">
        <v>1114</v>
      </c>
      <c r="E415" s="44" t="s">
        <v>76</v>
      </c>
      <c r="F415" s="45" t="s">
        <v>1727</v>
      </c>
      <c r="G415" s="45" t="s">
        <v>1728</v>
      </c>
      <c r="H415" s="47">
        <v>43266</v>
      </c>
      <c r="I415" s="47">
        <v>44180</v>
      </c>
      <c r="J415" s="48" t="str">
        <f>IF(Ugovori_OPULJP[[#This Row],[DATUM ZAVRŠETKA OPERACIJE]]&gt;DATE(2024,3,31),"u provedbi","završen")</f>
        <v>završen</v>
      </c>
      <c r="K415" s="46" t="s">
        <v>338</v>
      </c>
      <c r="L415" s="46" t="s">
        <v>338</v>
      </c>
      <c r="M415" s="49">
        <v>0.85</v>
      </c>
      <c r="N415" s="49">
        <v>0.15</v>
      </c>
      <c r="O415" s="50">
        <f>Ugovori_OPULJP[[#This Row],[Bespovratna sredstva - Ukupno (EU+Nac) HRK
= Ukupna ugovorena vrijednost bespovratnih sredstava]]*Ugovori_OPULJP[[#This Row],[EU STOPA SUFINANCIRANJA %
EU CO-FINANCING RATE %]]</f>
        <v>5014907.01</v>
      </c>
      <c r="P415" s="51">
        <f>Ugovori_OPULJP[[#This Row],[Bespovratna sredstva - EU dio - HRK]]/7.5345</f>
        <v>665592.54230539512</v>
      </c>
      <c r="Q415" s="50">
        <f>Ugovori_OPULJP[[#This Row],[Bespovratna sredstva - Ukupno (EU+Nac) HRK
= Ukupna ugovorena vrijednost bespovratnih sredstava]]*Ugovori_OPULJP[[#This Row],[STOPA NACIONALNOG SUFINANCIRANJA %]]</f>
        <v>884983.59</v>
      </c>
      <c r="R415" s="51">
        <f>Ugovori_OPULJP[[#This Row],[Bespovratna sredstva - Nacionalni dio - HRK]]/7.5345</f>
        <v>117457.50746565797</v>
      </c>
      <c r="S415" s="50">
        <v>5899890.5999999996</v>
      </c>
      <c r="T415" s="51">
        <f>Ugovori_OPULJP[[#This Row],[Bespovratna sredstva - Ukupno (EU+Nac) HRK
= Ukupna ugovorena vrijednost bespovratnih sredstava]]/7.5345</f>
        <v>783050.04977105302</v>
      </c>
      <c r="U415" s="50">
        <v>0</v>
      </c>
      <c r="V415" s="51">
        <f>Ugovori_OPULJP[[#This Row],[Javni doprinos korisnika - HRK]]/7.5345</f>
        <v>0</v>
      </c>
      <c r="W415" s="50">
        <v>0</v>
      </c>
      <c r="X415" s="51">
        <f>Ugovori_OPULJP[[#This Row],[Privatni doprinos korisnika - HRK]]/7.5345</f>
        <v>0</v>
      </c>
      <c r="Y415" s="52">
        <v>5899890.5999999996</v>
      </c>
      <c r="Z415" s="53">
        <f>Ugovori_OPULJP[[#This Row],[UKUPNI PRIHVATLJIVI IZDACI
TOTAL ELIGIBLE EXPENDITURE
= Bespovratna sredstva ukupno + doprinos korisnika
= Ukupni prihvatljivi troškovi
= Ukupna ugovorena vrijednost projekta HRK]]/7.5345</f>
        <v>783050.04977105302</v>
      </c>
      <c r="AA415" s="44" t="s">
        <v>38</v>
      </c>
      <c r="AB415" s="44" t="s">
        <v>35</v>
      </c>
      <c r="AC415" s="43" t="s">
        <v>1729</v>
      </c>
      <c r="AD415" s="43" t="s">
        <v>747</v>
      </c>
    </row>
    <row r="416" spans="1:30" ht="51" customHeight="1" x14ac:dyDescent="0.2">
      <c r="A416" s="41" t="s">
        <v>1730</v>
      </c>
      <c r="B416" s="42" t="s">
        <v>743</v>
      </c>
      <c r="C416" s="43" t="s">
        <v>744</v>
      </c>
      <c r="D416" s="43" t="s">
        <v>1114</v>
      </c>
      <c r="E416" s="44" t="s">
        <v>76</v>
      </c>
      <c r="F416" s="45" t="s">
        <v>1731</v>
      </c>
      <c r="G416" s="45" t="s">
        <v>1732</v>
      </c>
      <c r="H416" s="47">
        <v>43250</v>
      </c>
      <c r="I416" s="47">
        <v>44165</v>
      </c>
      <c r="J416" s="48" t="str">
        <f>IF(Ugovori_OPULJP[[#This Row],[DATUM ZAVRŠETKA OPERACIJE]]&gt;DATE(2024,3,31),"u provedbi","završen")</f>
        <v>završen</v>
      </c>
      <c r="K416" s="46" t="s">
        <v>249</v>
      </c>
      <c r="L416" s="46" t="s">
        <v>249</v>
      </c>
      <c r="M416" s="49">
        <v>0.85</v>
      </c>
      <c r="N416" s="49">
        <v>0.15</v>
      </c>
      <c r="O416" s="50">
        <f>Ugovori_OPULJP[[#This Row],[Bespovratna sredstva - Ukupno (EU+Nac) HRK
= Ukupna ugovorena vrijednost bespovratnih sredstava]]*Ugovori_OPULJP[[#This Row],[EU STOPA SUFINANCIRANJA %
EU CO-FINANCING RATE %]]</f>
        <v>1982075.05</v>
      </c>
      <c r="P416" s="51">
        <f>Ugovori_OPULJP[[#This Row],[Bespovratna sredstva - EU dio - HRK]]/7.5345</f>
        <v>263066.56712456036</v>
      </c>
      <c r="Q416" s="50">
        <f>Ugovori_OPULJP[[#This Row],[Bespovratna sredstva - Ukupno (EU+Nac) HRK
= Ukupna ugovorena vrijednost bespovratnih sredstava]]*Ugovori_OPULJP[[#This Row],[STOPA NACIONALNOG SUFINANCIRANJA %]]</f>
        <v>349777.95</v>
      </c>
      <c r="R416" s="51">
        <f>Ugovori_OPULJP[[#This Row],[Bespovratna sredstva - Nacionalni dio - HRK]]/7.5345</f>
        <v>46423.511845510649</v>
      </c>
      <c r="S416" s="50">
        <v>2331853</v>
      </c>
      <c r="T416" s="51">
        <f>Ugovori_OPULJP[[#This Row],[Bespovratna sredstva - Ukupno (EU+Nac) HRK
= Ukupna ugovorena vrijednost bespovratnih sredstava]]/7.5345</f>
        <v>309490.07897007099</v>
      </c>
      <c r="U416" s="50">
        <v>0</v>
      </c>
      <c r="V416" s="51">
        <f>Ugovori_OPULJP[[#This Row],[Javni doprinos korisnika - HRK]]/7.5345</f>
        <v>0</v>
      </c>
      <c r="W416" s="50">
        <v>0</v>
      </c>
      <c r="X416" s="51">
        <f>Ugovori_OPULJP[[#This Row],[Privatni doprinos korisnika - HRK]]/7.5345</f>
        <v>0</v>
      </c>
      <c r="Y416" s="52">
        <v>2331853</v>
      </c>
      <c r="Z416" s="53">
        <f>Ugovori_OPULJP[[#This Row],[UKUPNI PRIHVATLJIVI IZDACI
TOTAL ELIGIBLE EXPENDITURE
= Bespovratna sredstva ukupno + doprinos korisnika
= Ukupni prihvatljivi troškovi
= Ukupna ugovorena vrijednost projekta HRK]]/7.5345</f>
        <v>309490.07897007099</v>
      </c>
      <c r="AA416" s="44" t="s">
        <v>38</v>
      </c>
      <c r="AB416" s="44" t="s">
        <v>35</v>
      </c>
      <c r="AC416" s="43" t="s">
        <v>1733</v>
      </c>
      <c r="AD416" s="43" t="s">
        <v>747</v>
      </c>
    </row>
    <row r="417" spans="1:30" ht="51" customHeight="1" x14ac:dyDescent="0.2">
      <c r="A417" s="41" t="s">
        <v>1734</v>
      </c>
      <c r="B417" s="42" t="s">
        <v>743</v>
      </c>
      <c r="C417" s="43" t="s">
        <v>744</v>
      </c>
      <c r="D417" s="43" t="s">
        <v>1114</v>
      </c>
      <c r="E417" s="44" t="s">
        <v>76</v>
      </c>
      <c r="F417" s="45" t="s">
        <v>1735</v>
      </c>
      <c r="G417" s="45" t="s">
        <v>1736</v>
      </c>
      <c r="H417" s="47">
        <v>43448</v>
      </c>
      <c r="I417" s="47">
        <v>44361</v>
      </c>
      <c r="J417" s="48" t="str">
        <f>IF(Ugovori_OPULJP[[#This Row],[DATUM ZAVRŠETKA OPERACIJE]]&gt;DATE(2024,3,31),"u provedbi","završen")</f>
        <v>završen</v>
      </c>
      <c r="K417" s="46" t="s">
        <v>99</v>
      </c>
      <c r="L417" s="46" t="s">
        <v>99</v>
      </c>
      <c r="M417" s="49">
        <v>0.85</v>
      </c>
      <c r="N417" s="49">
        <v>0.15</v>
      </c>
      <c r="O417" s="50">
        <f>Ugovori_OPULJP[[#This Row],[Bespovratna sredstva - Ukupno (EU+Nac) HRK
= Ukupna ugovorena vrijednost bespovratnih sredstava]]*Ugovori_OPULJP[[#This Row],[EU STOPA SUFINANCIRANJA %
EU CO-FINANCING RATE %]]</f>
        <v>1874412.7749999999</v>
      </c>
      <c r="P417" s="51">
        <f>Ugovori_OPULJP[[#This Row],[Bespovratna sredstva - EU dio - HRK]]/7.5345</f>
        <v>248777.32762625255</v>
      </c>
      <c r="Q417" s="50">
        <f>Ugovori_OPULJP[[#This Row],[Bespovratna sredstva - Ukupno (EU+Nac) HRK
= Ukupna ugovorena vrijednost bespovratnih sredstava]]*Ugovori_OPULJP[[#This Row],[STOPA NACIONALNOG SUFINANCIRANJA %]]</f>
        <v>330778.72499999998</v>
      </c>
      <c r="R417" s="51">
        <f>Ugovori_OPULJP[[#This Row],[Bespovratna sredstva - Nacionalni dio - HRK]]/7.5345</f>
        <v>43901.88134580927</v>
      </c>
      <c r="S417" s="50">
        <v>2205191.5</v>
      </c>
      <c r="T417" s="51">
        <f>Ugovori_OPULJP[[#This Row],[Bespovratna sredstva - Ukupno (EU+Nac) HRK
= Ukupna ugovorena vrijednost bespovratnih sredstava]]/7.5345</f>
        <v>292679.20897206181</v>
      </c>
      <c r="U417" s="50">
        <v>0</v>
      </c>
      <c r="V417" s="51">
        <f>Ugovori_OPULJP[[#This Row],[Javni doprinos korisnika - HRK]]/7.5345</f>
        <v>0</v>
      </c>
      <c r="W417" s="50">
        <v>0</v>
      </c>
      <c r="X417" s="51">
        <f>Ugovori_OPULJP[[#This Row],[Privatni doprinos korisnika - HRK]]/7.5345</f>
        <v>0</v>
      </c>
      <c r="Y417" s="52">
        <v>2205191.5</v>
      </c>
      <c r="Z417" s="53">
        <f>Ugovori_OPULJP[[#This Row],[UKUPNI PRIHVATLJIVI IZDACI
TOTAL ELIGIBLE EXPENDITURE
= Bespovratna sredstva ukupno + doprinos korisnika
= Ukupni prihvatljivi troškovi
= Ukupna ugovorena vrijednost projekta HRK]]/7.5345</f>
        <v>292679.20897206181</v>
      </c>
      <c r="AA417" s="44" t="s">
        <v>38</v>
      </c>
      <c r="AB417" s="44" t="s">
        <v>35</v>
      </c>
      <c r="AC417" s="43" t="s">
        <v>1737</v>
      </c>
      <c r="AD417" s="43" t="s">
        <v>747</v>
      </c>
    </row>
    <row r="418" spans="1:30" ht="51" customHeight="1" x14ac:dyDescent="0.2">
      <c r="A418" s="41" t="s">
        <v>1738</v>
      </c>
      <c r="B418" s="42" t="s">
        <v>743</v>
      </c>
      <c r="C418" s="43" t="s">
        <v>744</v>
      </c>
      <c r="D418" s="43" t="s">
        <v>1114</v>
      </c>
      <c r="E418" s="44" t="s">
        <v>76</v>
      </c>
      <c r="F418" s="45" t="s">
        <v>1739</v>
      </c>
      <c r="G418" s="45" t="s">
        <v>1740</v>
      </c>
      <c r="H418" s="47">
        <v>43448</v>
      </c>
      <c r="I418" s="47">
        <v>44361</v>
      </c>
      <c r="J418" s="48" t="str">
        <f>IF(Ugovori_OPULJP[[#This Row],[DATUM ZAVRŠETKA OPERACIJE]]&gt;DATE(2024,3,31),"u provedbi","završen")</f>
        <v>završen</v>
      </c>
      <c r="K418" s="46" t="s">
        <v>130</v>
      </c>
      <c r="L418" s="46" t="s">
        <v>130</v>
      </c>
      <c r="M418" s="49">
        <v>0.85</v>
      </c>
      <c r="N418" s="49">
        <v>0.15</v>
      </c>
      <c r="O418" s="50">
        <f>Ugovori_OPULJP[[#This Row],[Bespovratna sredstva - Ukupno (EU+Nac) HRK
= Ukupna ugovorena vrijednost bespovratnih sredstava]]*Ugovori_OPULJP[[#This Row],[EU STOPA SUFINANCIRANJA %
EU CO-FINANCING RATE %]]</f>
        <v>1245758.1979999999</v>
      </c>
      <c r="P418" s="51">
        <f>Ugovori_OPULJP[[#This Row],[Bespovratna sredstva - EU dio - HRK]]/7.5345</f>
        <v>165340.52664410375</v>
      </c>
      <c r="Q418" s="50">
        <f>Ugovori_OPULJP[[#This Row],[Bespovratna sredstva - Ukupno (EU+Nac) HRK
= Ukupna ugovorena vrijednost bespovratnih sredstava]]*Ugovori_OPULJP[[#This Row],[STOPA NACIONALNOG SUFINANCIRANJA %]]</f>
        <v>219839.68199999997</v>
      </c>
      <c r="R418" s="51">
        <f>Ugovori_OPULJP[[#This Row],[Bespovratna sredstva - Nacionalni dio - HRK]]/7.5345</f>
        <v>29177.73999601831</v>
      </c>
      <c r="S418" s="50">
        <v>1465597.88</v>
      </c>
      <c r="T418" s="51">
        <f>Ugovori_OPULJP[[#This Row],[Bespovratna sredstva - Ukupno (EU+Nac) HRK
= Ukupna ugovorena vrijednost bespovratnih sredstava]]/7.5345</f>
        <v>194518.26664012208</v>
      </c>
      <c r="U418" s="50">
        <v>0</v>
      </c>
      <c r="V418" s="51">
        <f>Ugovori_OPULJP[[#This Row],[Javni doprinos korisnika - HRK]]/7.5345</f>
        <v>0</v>
      </c>
      <c r="W418" s="50">
        <v>0</v>
      </c>
      <c r="X418" s="51">
        <f>Ugovori_OPULJP[[#This Row],[Privatni doprinos korisnika - HRK]]/7.5345</f>
        <v>0</v>
      </c>
      <c r="Y418" s="52">
        <v>1465597.88</v>
      </c>
      <c r="Z418" s="53">
        <f>Ugovori_OPULJP[[#This Row],[UKUPNI PRIHVATLJIVI IZDACI
TOTAL ELIGIBLE EXPENDITURE
= Bespovratna sredstva ukupno + doprinos korisnika
= Ukupni prihvatljivi troškovi
= Ukupna ugovorena vrijednost projekta HRK]]/7.5345</f>
        <v>194518.26664012208</v>
      </c>
      <c r="AA418" s="44" t="s">
        <v>38</v>
      </c>
      <c r="AB418" s="44" t="s">
        <v>35</v>
      </c>
      <c r="AC418" s="43" t="s">
        <v>1741</v>
      </c>
      <c r="AD418" s="43" t="s">
        <v>747</v>
      </c>
    </row>
    <row r="419" spans="1:30" ht="51" customHeight="1" x14ac:dyDescent="0.2">
      <c r="A419" s="41" t="s">
        <v>1742</v>
      </c>
      <c r="B419" s="42" t="s">
        <v>743</v>
      </c>
      <c r="C419" s="43" t="s">
        <v>744</v>
      </c>
      <c r="D419" s="43" t="s">
        <v>1114</v>
      </c>
      <c r="E419" s="44" t="s">
        <v>76</v>
      </c>
      <c r="F419" s="45" t="s">
        <v>1743</v>
      </c>
      <c r="G419" s="45" t="s">
        <v>1744</v>
      </c>
      <c r="H419" s="47">
        <v>43518</v>
      </c>
      <c r="I419" s="47">
        <v>44430</v>
      </c>
      <c r="J419" s="48" t="str">
        <f>IF(Ugovori_OPULJP[[#This Row],[DATUM ZAVRŠETKA OPERACIJE]]&gt;DATE(2024,3,31),"u provedbi","završen")</f>
        <v>završen</v>
      </c>
      <c r="K419" s="46" t="s">
        <v>84</v>
      </c>
      <c r="L419" s="46" t="s">
        <v>84</v>
      </c>
      <c r="M419" s="49">
        <v>0.85</v>
      </c>
      <c r="N419" s="49">
        <v>0.15</v>
      </c>
      <c r="O419" s="50">
        <f>Ugovori_OPULJP[[#This Row],[Bespovratna sredstva - Ukupno (EU+Nac) HRK
= Ukupna ugovorena vrijednost bespovratnih sredstava]]*Ugovori_OPULJP[[#This Row],[EU STOPA SUFINANCIRANJA %
EU CO-FINANCING RATE %]]</f>
        <v>1266899.466</v>
      </c>
      <c r="P419" s="51">
        <f>Ugovori_OPULJP[[#This Row],[Bespovratna sredstva - EU dio - HRK]]/7.5345</f>
        <v>168146.45510651005</v>
      </c>
      <c r="Q419" s="50">
        <f>Ugovori_OPULJP[[#This Row],[Bespovratna sredstva - Ukupno (EU+Nac) HRK
= Ukupna ugovorena vrijednost bespovratnih sredstava]]*Ugovori_OPULJP[[#This Row],[STOPA NACIONALNOG SUFINANCIRANJA %]]</f>
        <v>223570.49399999998</v>
      </c>
      <c r="R419" s="51">
        <f>Ugovori_OPULJP[[#This Row],[Bespovratna sredstva - Nacionalni dio - HRK]]/7.5345</f>
        <v>29672.903842325301</v>
      </c>
      <c r="S419" s="50">
        <v>1490469.96</v>
      </c>
      <c r="T419" s="51">
        <f>Ugovori_OPULJP[[#This Row],[Bespovratna sredstva - Ukupno (EU+Nac) HRK
= Ukupna ugovorena vrijednost bespovratnih sredstava]]/7.5345</f>
        <v>197819.35894883535</v>
      </c>
      <c r="U419" s="50">
        <v>0</v>
      </c>
      <c r="V419" s="51">
        <f>Ugovori_OPULJP[[#This Row],[Javni doprinos korisnika - HRK]]/7.5345</f>
        <v>0</v>
      </c>
      <c r="W419" s="50">
        <v>0</v>
      </c>
      <c r="X419" s="51">
        <f>Ugovori_OPULJP[[#This Row],[Privatni doprinos korisnika - HRK]]/7.5345</f>
        <v>0</v>
      </c>
      <c r="Y419" s="52">
        <v>1490469.96</v>
      </c>
      <c r="Z419" s="53">
        <f>Ugovori_OPULJP[[#This Row],[UKUPNI PRIHVATLJIVI IZDACI
TOTAL ELIGIBLE EXPENDITURE
= Bespovratna sredstva ukupno + doprinos korisnika
= Ukupni prihvatljivi troškovi
= Ukupna ugovorena vrijednost projekta HRK]]/7.5345</f>
        <v>197819.35894883535</v>
      </c>
      <c r="AA419" s="44" t="s">
        <v>38</v>
      </c>
      <c r="AB419" s="44" t="s">
        <v>35</v>
      </c>
      <c r="AC419" s="43" t="s">
        <v>1745</v>
      </c>
      <c r="AD419" s="43" t="s">
        <v>747</v>
      </c>
    </row>
    <row r="420" spans="1:30" ht="51" customHeight="1" x14ac:dyDescent="0.2">
      <c r="A420" s="41" t="s">
        <v>1746</v>
      </c>
      <c r="B420" s="42" t="s">
        <v>743</v>
      </c>
      <c r="C420" s="43" t="s">
        <v>744</v>
      </c>
      <c r="D420" s="43" t="s">
        <v>1114</v>
      </c>
      <c r="E420" s="44" t="s">
        <v>76</v>
      </c>
      <c r="F420" s="45" t="s">
        <v>1747</v>
      </c>
      <c r="G420" s="45" t="s">
        <v>1748</v>
      </c>
      <c r="H420" s="47">
        <v>43409</v>
      </c>
      <c r="I420" s="47">
        <v>44321</v>
      </c>
      <c r="J420" s="48" t="str">
        <f>IF(Ugovori_OPULJP[[#This Row],[DATUM ZAVRŠETKA OPERACIJE]]&gt;DATE(2024,3,31),"u provedbi","završen")</f>
        <v>završen</v>
      </c>
      <c r="K420" s="46" t="s">
        <v>84</v>
      </c>
      <c r="L420" s="46" t="s">
        <v>84</v>
      </c>
      <c r="M420" s="49">
        <v>0.85</v>
      </c>
      <c r="N420" s="49">
        <v>0.15</v>
      </c>
      <c r="O420" s="50">
        <f>Ugovori_OPULJP[[#This Row],[Bespovratna sredstva - Ukupno (EU+Nac) HRK
= Ukupna ugovorena vrijednost bespovratnih sredstava]]*Ugovori_OPULJP[[#This Row],[EU STOPA SUFINANCIRANJA %
EU CO-FINANCING RATE %]]</f>
        <v>1734187</v>
      </c>
      <c r="P420" s="51">
        <f>Ugovori_OPULJP[[#This Row],[Bespovratna sredstva - EU dio - HRK]]/7.5345</f>
        <v>230166.16895613511</v>
      </c>
      <c r="Q420" s="50">
        <f>Ugovori_OPULJP[[#This Row],[Bespovratna sredstva - Ukupno (EU+Nac) HRK
= Ukupna ugovorena vrijednost bespovratnih sredstava]]*Ugovori_OPULJP[[#This Row],[STOPA NACIONALNOG SUFINANCIRANJA %]]</f>
        <v>306033</v>
      </c>
      <c r="R420" s="51">
        <f>Ugovori_OPULJP[[#This Row],[Bespovratna sredstva - Nacionalni dio - HRK]]/7.5345</f>
        <v>40617.559227553254</v>
      </c>
      <c r="S420" s="50">
        <v>2040220</v>
      </c>
      <c r="T420" s="51">
        <f>Ugovori_OPULJP[[#This Row],[Bespovratna sredstva - Ukupno (EU+Nac) HRK
= Ukupna ugovorena vrijednost bespovratnih sredstava]]/7.5345</f>
        <v>270783.72818368836</v>
      </c>
      <c r="U420" s="50">
        <v>0</v>
      </c>
      <c r="V420" s="51">
        <f>Ugovori_OPULJP[[#This Row],[Javni doprinos korisnika - HRK]]/7.5345</f>
        <v>0</v>
      </c>
      <c r="W420" s="50">
        <v>0</v>
      </c>
      <c r="X420" s="51">
        <f>Ugovori_OPULJP[[#This Row],[Privatni doprinos korisnika - HRK]]/7.5345</f>
        <v>0</v>
      </c>
      <c r="Y420" s="52">
        <v>2040220</v>
      </c>
      <c r="Z420" s="53">
        <f>Ugovori_OPULJP[[#This Row],[UKUPNI PRIHVATLJIVI IZDACI
TOTAL ELIGIBLE EXPENDITURE
= Bespovratna sredstva ukupno + doprinos korisnika
= Ukupni prihvatljivi troškovi
= Ukupna ugovorena vrijednost projekta HRK]]/7.5345</f>
        <v>270783.72818368836</v>
      </c>
      <c r="AA420" s="44" t="s">
        <v>38</v>
      </c>
      <c r="AB420" s="44" t="s">
        <v>35</v>
      </c>
      <c r="AC420" s="43" t="s">
        <v>1749</v>
      </c>
      <c r="AD420" s="43" t="s">
        <v>747</v>
      </c>
    </row>
    <row r="421" spans="1:30" ht="51" customHeight="1" x14ac:dyDescent="0.2">
      <c r="A421" s="41" t="s">
        <v>1750</v>
      </c>
      <c r="B421" s="42" t="s">
        <v>743</v>
      </c>
      <c r="C421" s="43" t="s">
        <v>744</v>
      </c>
      <c r="D421" s="43" t="s">
        <v>1114</v>
      </c>
      <c r="E421" s="44" t="s">
        <v>76</v>
      </c>
      <c r="F421" s="45" t="s">
        <v>1751</v>
      </c>
      <c r="G421" s="45" t="s">
        <v>1752</v>
      </c>
      <c r="H421" s="47">
        <v>43448</v>
      </c>
      <c r="I421" s="47">
        <v>44361</v>
      </c>
      <c r="J421" s="48" t="str">
        <f>IF(Ugovori_OPULJP[[#This Row],[DATUM ZAVRŠETKA OPERACIJE]]&gt;DATE(2024,3,31),"u provedbi","završen")</f>
        <v>završen</v>
      </c>
      <c r="K421" s="46" t="s">
        <v>371</v>
      </c>
      <c r="L421" s="46" t="s">
        <v>371</v>
      </c>
      <c r="M421" s="49">
        <v>0.85</v>
      </c>
      <c r="N421" s="49">
        <v>0.15</v>
      </c>
      <c r="O421" s="50">
        <f>Ugovori_OPULJP[[#This Row],[Bespovratna sredstva - Ukupno (EU+Nac) HRK
= Ukupna ugovorena vrijednost bespovratnih sredstava]]*Ugovori_OPULJP[[#This Row],[EU STOPA SUFINANCIRANJA %
EU CO-FINANCING RATE %]]</f>
        <v>1502624.3645000001</v>
      </c>
      <c r="P421" s="51">
        <f>Ugovori_OPULJP[[#This Row],[Bespovratna sredstva - EU dio - HRK]]/7.5345</f>
        <v>199432.52564868273</v>
      </c>
      <c r="Q421" s="50">
        <f>Ugovori_OPULJP[[#This Row],[Bespovratna sredstva - Ukupno (EU+Nac) HRK
= Ukupna ugovorena vrijednost bespovratnih sredstava]]*Ugovori_OPULJP[[#This Row],[STOPA NACIONALNOG SUFINANCIRANJA %]]</f>
        <v>265169.00550000003</v>
      </c>
      <c r="R421" s="51">
        <f>Ugovori_OPULJP[[#This Row],[Bespovratna sredstva - Nacionalni dio - HRK]]/7.5345</f>
        <v>35193.975114473425</v>
      </c>
      <c r="S421" s="50">
        <v>1767793.37</v>
      </c>
      <c r="T421" s="51">
        <f>Ugovori_OPULJP[[#This Row],[Bespovratna sredstva - Ukupno (EU+Nac) HRK
= Ukupna ugovorena vrijednost bespovratnih sredstava]]/7.5345</f>
        <v>234626.50076315616</v>
      </c>
      <c r="U421" s="50">
        <v>0</v>
      </c>
      <c r="V421" s="51">
        <f>Ugovori_OPULJP[[#This Row],[Javni doprinos korisnika - HRK]]/7.5345</f>
        <v>0</v>
      </c>
      <c r="W421" s="50">
        <v>0</v>
      </c>
      <c r="X421" s="51">
        <f>Ugovori_OPULJP[[#This Row],[Privatni doprinos korisnika - HRK]]/7.5345</f>
        <v>0</v>
      </c>
      <c r="Y421" s="52">
        <v>1767793.37</v>
      </c>
      <c r="Z421" s="53">
        <f>Ugovori_OPULJP[[#This Row],[UKUPNI PRIHVATLJIVI IZDACI
TOTAL ELIGIBLE EXPENDITURE
= Bespovratna sredstva ukupno + doprinos korisnika
= Ukupni prihvatljivi troškovi
= Ukupna ugovorena vrijednost projekta HRK]]/7.5345</f>
        <v>234626.50076315616</v>
      </c>
      <c r="AA421" s="44" t="s">
        <v>38</v>
      </c>
      <c r="AB421" s="44" t="s">
        <v>35</v>
      </c>
      <c r="AC421" s="43" t="s">
        <v>1753</v>
      </c>
      <c r="AD421" s="43" t="s">
        <v>747</v>
      </c>
    </row>
    <row r="422" spans="1:30" ht="51" customHeight="1" x14ac:dyDescent="0.2">
      <c r="A422" s="41" t="s">
        <v>1754</v>
      </c>
      <c r="B422" s="42" t="s">
        <v>743</v>
      </c>
      <c r="C422" s="43" t="s">
        <v>744</v>
      </c>
      <c r="D422" s="43" t="s">
        <v>1114</v>
      </c>
      <c r="E422" s="44" t="s">
        <v>76</v>
      </c>
      <c r="F422" s="45" t="s">
        <v>1755</v>
      </c>
      <c r="G422" s="45" t="s">
        <v>1756</v>
      </c>
      <c r="H422" s="47">
        <v>43250</v>
      </c>
      <c r="I422" s="47">
        <v>44165</v>
      </c>
      <c r="J422" s="48" t="str">
        <f>IF(Ugovori_OPULJP[[#This Row],[DATUM ZAVRŠETKA OPERACIJE]]&gt;DATE(2024,3,31),"u provedbi","završen")</f>
        <v>završen</v>
      </c>
      <c r="K422" s="46" t="s">
        <v>338</v>
      </c>
      <c r="L422" s="46" t="s">
        <v>338</v>
      </c>
      <c r="M422" s="49">
        <v>0.85</v>
      </c>
      <c r="N422" s="49">
        <v>0.15</v>
      </c>
      <c r="O422" s="50">
        <f>Ugovori_OPULJP[[#This Row],[Bespovratna sredstva - Ukupno (EU+Nac) HRK
= Ukupna ugovorena vrijednost bespovratnih sredstava]]*Ugovori_OPULJP[[#This Row],[EU STOPA SUFINANCIRANJA %
EU CO-FINANCING RATE %]]</f>
        <v>1135893.9044999999</v>
      </c>
      <c r="P422" s="51">
        <f>Ugovori_OPULJP[[#This Row],[Bespovratna sredstva - EU dio - HRK]]/7.5345</f>
        <v>150759.02906629501</v>
      </c>
      <c r="Q422" s="50">
        <f>Ugovori_OPULJP[[#This Row],[Bespovratna sredstva - Ukupno (EU+Nac) HRK
= Ukupna ugovorena vrijednost bespovratnih sredstava]]*Ugovori_OPULJP[[#This Row],[STOPA NACIONALNOG SUFINANCIRANJA %]]</f>
        <v>200451.86549999999</v>
      </c>
      <c r="R422" s="51">
        <f>Ugovori_OPULJP[[#This Row],[Bespovratna sredstva - Nacionalni dio - HRK]]/7.5345</f>
        <v>26604.534541110886</v>
      </c>
      <c r="S422" s="50">
        <v>1336345.77</v>
      </c>
      <c r="T422" s="51">
        <f>Ugovori_OPULJP[[#This Row],[Bespovratna sredstva - Ukupno (EU+Nac) HRK
= Ukupna ugovorena vrijednost bespovratnih sredstava]]/7.5345</f>
        <v>177363.56360740593</v>
      </c>
      <c r="U422" s="50">
        <v>0</v>
      </c>
      <c r="V422" s="51">
        <f>Ugovori_OPULJP[[#This Row],[Javni doprinos korisnika - HRK]]/7.5345</f>
        <v>0</v>
      </c>
      <c r="W422" s="50">
        <v>0</v>
      </c>
      <c r="X422" s="51">
        <f>Ugovori_OPULJP[[#This Row],[Privatni doprinos korisnika - HRK]]/7.5345</f>
        <v>0</v>
      </c>
      <c r="Y422" s="52">
        <v>1336345.77</v>
      </c>
      <c r="Z422" s="53">
        <f>Ugovori_OPULJP[[#This Row],[UKUPNI PRIHVATLJIVI IZDACI
TOTAL ELIGIBLE EXPENDITURE
= Bespovratna sredstva ukupno + doprinos korisnika
= Ukupni prihvatljivi troškovi
= Ukupna ugovorena vrijednost projekta HRK]]/7.5345</f>
        <v>177363.56360740593</v>
      </c>
      <c r="AA422" s="44" t="s">
        <v>38</v>
      </c>
      <c r="AB422" s="44" t="s">
        <v>35</v>
      </c>
      <c r="AC422" s="43" t="s">
        <v>1757</v>
      </c>
      <c r="AD422" s="43" t="s">
        <v>747</v>
      </c>
    </row>
    <row r="423" spans="1:30" ht="51" customHeight="1" x14ac:dyDescent="0.2">
      <c r="A423" s="41" t="s">
        <v>1758</v>
      </c>
      <c r="B423" s="42" t="s">
        <v>743</v>
      </c>
      <c r="C423" s="43" t="s">
        <v>744</v>
      </c>
      <c r="D423" s="43" t="s">
        <v>1114</v>
      </c>
      <c r="E423" s="44" t="s">
        <v>76</v>
      </c>
      <c r="F423" s="45" t="s">
        <v>1759</v>
      </c>
      <c r="G423" s="45" t="s">
        <v>1760</v>
      </c>
      <c r="H423" s="47">
        <v>43301</v>
      </c>
      <c r="I423" s="47">
        <v>44216</v>
      </c>
      <c r="J423" s="48" t="str">
        <f>IF(Ugovori_OPULJP[[#This Row],[DATUM ZAVRŠETKA OPERACIJE]]&gt;DATE(2024,3,31),"u provedbi","završen")</f>
        <v>završen</v>
      </c>
      <c r="K423" s="46" t="s">
        <v>99</v>
      </c>
      <c r="L423" s="46" t="s">
        <v>99</v>
      </c>
      <c r="M423" s="49">
        <v>0.85</v>
      </c>
      <c r="N423" s="49">
        <v>0.15</v>
      </c>
      <c r="O423" s="50">
        <f>Ugovori_OPULJP[[#This Row],[Bespovratna sredstva - Ukupno (EU+Nac) HRK
= Ukupna ugovorena vrijednost bespovratnih sredstava]]*Ugovori_OPULJP[[#This Row],[EU STOPA SUFINANCIRANJA %
EU CO-FINANCING RATE %]]</f>
        <v>1887856.1540000001</v>
      </c>
      <c r="P423" s="51">
        <f>Ugovori_OPULJP[[#This Row],[Bespovratna sredstva - EU dio - HRK]]/7.5345</f>
        <v>250561.57064171479</v>
      </c>
      <c r="Q423" s="50">
        <f>Ugovori_OPULJP[[#This Row],[Bespovratna sredstva - Ukupno (EU+Nac) HRK
= Ukupna ugovorena vrijednost bespovratnih sredstava]]*Ugovori_OPULJP[[#This Row],[STOPA NACIONALNOG SUFINANCIRANJA %]]</f>
        <v>333151.08600000001</v>
      </c>
      <c r="R423" s="51">
        <f>Ugovori_OPULJP[[#This Row],[Bespovratna sredstva - Nacionalni dio - HRK]]/7.5345</f>
        <v>44216.747760302605</v>
      </c>
      <c r="S423" s="50">
        <v>2221007.2400000002</v>
      </c>
      <c r="T423" s="51">
        <f>Ugovori_OPULJP[[#This Row],[Bespovratna sredstva - Ukupno (EU+Nac) HRK
= Ukupna ugovorena vrijednost bespovratnih sredstava]]/7.5345</f>
        <v>294778.31840201741</v>
      </c>
      <c r="U423" s="50">
        <v>0</v>
      </c>
      <c r="V423" s="51">
        <f>Ugovori_OPULJP[[#This Row],[Javni doprinos korisnika - HRK]]/7.5345</f>
        <v>0</v>
      </c>
      <c r="W423" s="50">
        <v>0</v>
      </c>
      <c r="X423" s="51">
        <f>Ugovori_OPULJP[[#This Row],[Privatni doprinos korisnika - HRK]]/7.5345</f>
        <v>0</v>
      </c>
      <c r="Y423" s="52">
        <v>2221007.2400000002</v>
      </c>
      <c r="Z423" s="53">
        <f>Ugovori_OPULJP[[#This Row],[UKUPNI PRIHVATLJIVI IZDACI
TOTAL ELIGIBLE EXPENDITURE
= Bespovratna sredstva ukupno + doprinos korisnika
= Ukupni prihvatljivi troškovi
= Ukupna ugovorena vrijednost projekta HRK]]/7.5345</f>
        <v>294778.31840201741</v>
      </c>
      <c r="AA423" s="44" t="s">
        <v>38</v>
      </c>
      <c r="AB423" s="44" t="s">
        <v>35</v>
      </c>
      <c r="AC423" s="43" t="s">
        <v>1761</v>
      </c>
      <c r="AD423" s="43" t="s">
        <v>747</v>
      </c>
    </row>
    <row r="424" spans="1:30" ht="51" customHeight="1" x14ac:dyDescent="0.2">
      <c r="A424" s="41" t="s">
        <v>1762</v>
      </c>
      <c r="B424" s="42" t="s">
        <v>743</v>
      </c>
      <c r="C424" s="43" t="s">
        <v>744</v>
      </c>
      <c r="D424" s="43" t="s">
        <v>1114</v>
      </c>
      <c r="E424" s="44" t="s">
        <v>76</v>
      </c>
      <c r="F424" s="45" t="s">
        <v>1626</v>
      </c>
      <c r="G424" s="45" t="s">
        <v>1763</v>
      </c>
      <c r="H424" s="47">
        <v>43448</v>
      </c>
      <c r="I424" s="47">
        <v>44361</v>
      </c>
      <c r="J424" s="48" t="str">
        <f>IF(Ugovori_OPULJP[[#This Row],[DATUM ZAVRŠETKA OPERACIJE]]&gt;DATE(2024,3,31),"u provedbi","završen")</f>
        <v>završen</v>
      </c>
      <c r="K424" s="46" t="s">
        <v>211</v>
      </c>
      <c r="L424" s="46" t="s">
        <v>211</v>
      </c>
      <c r="M424" s="49">
        <v>0.85</v>
      </c>
      <c r="N424" s="49">
        <v>0.15</v>
      </c>
      <c r="O424" s="50">
        <f>Ugovori_OPULJP[[#This Row],[Bespovratna sredstva - Ukupno (EU+Nac) HRK
= Ukupna ugovorena vrijednost bespovratnih sredstava]]*Ugovori_OPULJP[[#This Row],[EU STOPA SUFINANCIRANJA %
EU CO-FINANCING RATE %]]</f>
        <v>774711.25</v>
      </c>
      <c r="P424" s="51">
        <f>Ugovori_OPULJP[[#This Row],[Bespovratna sredstva - EU dio - HRK]]/7.5345</f>
        <v>102821.85281040546</v>
      </c>
      <c r="Q424" s="50">
        <f>Ugovori_OPULJP[[#This Row],[Bespovratna sredstva - Ukupno (EU+Nac) HRK
= Ukupna ugovorena vrijednost bespovratnih sredstava]]*Ugovori_OPULJP[[#This Row],[STOPA NACIONALNOG SUFINANCIRANJA %]]</f>
        <v>136713.75</v>
      </c>
      <c r="R424" s="51">
        <f>Ugovori_OPULJP[[#This Row],[Bespovratna sredstva - Nacionalni dio - HRK]]/7.5345</f>
        <v>18145.03284889508</v>
      </c>
      <c r="S424" s="50">
        <v>911425</v>
      </c>
      <c r="T424" s="51">
        <f>Ugovori_OPULJP[[#This Row],[Bespovratna sredstva - Ukupno (EU+Nac) HRK
= Ukupna ugovorena vrijednost bespovratnih sredstava]]/7.5345</f>
        <v>120966.88565930055</v>
      </c>
      <c r="U424" s="50">
        <v>0</v>
      </c>
      <c r="V424" s="51">
        <f>Ugovori_OPULJP[[#This Row],[Javni doprinos korisnika - HRK]]/7.5345</f>
        <v>0</v>
      </c>
      <c r="W424" s="50">
        <v>0</v>
      </c>
      <c r="X424" s="51">
        <f>Ugovori_OPULJP[[#This Row],[Privatni doprinos korisnika - HRK]]/7.5345</f>
        <v>0</v>
      </c>
      <c r="Y424" s="52">
        <v>911425</v>
      </c>
      <c r="Z424" s="53">
        <f>Ugovori_OPULJP[[#This Row],[UKUPNI PRIHVATLJIVI IZDACI
TOTAL ELIGIBLE EXPENDITURE
= Bespovratna sredstva ukupno + doprinos korisnika
= Ukupni prihvatljivi troškovi
= Ukupna ugovorena vrijednost projekta HRK]]/7.5345</f>
        <v>120966.88565930055</v>
      </c>
      <c r="AA424" s="44" t="s">
        <v>38</v>
      </c>
      <c r="AB424" s="44" t="s">
        <v>35</v>
      </c>
      <c r="AC424" s="43" t="s">
        <v>1764</v>
      </c>
      <c r="AD424" s="43" t="s">
        <v>747</v>
      </c>
    </row>
    <row r="425" spans="1:30" ht="51" customHeight="1" x14ac:dyDescent="0.2">
      <c r="A425" s="41" t="s">
        <v>1765</v>
      </c>
      <c r="B425" s="42" t="s">
        <v>743</v>
      </c>
      <c r="C425" s="43" t="s">
        <v>744</v>
      </c>
      <c r="D425" s="43" t="s">
        <v>1114</v>
      </c>
      <c r="E425" s="44" t="s">
        <v>76</v>
      </c>
      <c r="F425" s="45" t="s">
        <v>1766</v>
      </c>
      <c r="G425" s="45" t="s">
        <v>1767</v>
      </c>
      <c r="H425" s="47">
        <v>43287</v>
      </c>
      <c r="I425" s="47">
        <v>44202</v>
      </c>
      <c r="J425" s="48" t="str">
        <f>IF(Ugovori_OPULJP[[#This Row],[DATUM ZAVRŠETKA OPERACIJE]]&gt;DATE(2024,3,31),"u provedbi","završen")</f>
        <v>završen</v>
      </c>
      <c r="K425" s="46" t="s">
        <v>79</v>
      </c>
      <c r="L425" s="46" t="s">
        <v>79</v>
      </c>
      <c r="M425" s="49">
        <v>0.85</v>
      </c>
      <c r="N425" s="49">
        <v>0.15</v>
      </c>
      <c r="O425" s="50">
        <f>Ugovori_OPULJP[[#This Row],[Bespovratna sredstva - Ukupno (EU+Nac) HRK
= Ukupna ugovorena vrijednost bespovratnih sredstava]]*Ugovori_OPULJP[[#This Row],[EU STOPA SUFINANCIRANJA %
EU CO-FINANCING RATE %]]</f>
        <v>1774153.524</v>
      </c>
      <c r="P425" s="51">
        <f>Ugovori_OPULJP[[#This Row],[Bespovratna sredstva - EU dio - HRK]]/7.5345</f>
        <v>235470.63826398566</v>
      </c>
      <c r="Q425" s="50">
        <f>Ugovori_OPULJP[[#This Row],[Bespovratna sredstva - Ukupno (EU+Nac) HRK
= Ukupna ugovorena vrijednost bespovratnih sredstava]]*Ugovori_OPULJP[[#This Row],[STOPA NACIONALNOG SUFINANCIRANJA %]]</f>
        <v>313085.91599999997</v>
      </c>
      <c r="R425" s="51">
        <f>Ugovori_OPULJP[[#This Row],[Bespovratna sredstva - Nacionalni dio - HRK]]/7.5345</f>
        <v>41553.642046585701</v>
      </c>
      <c r="S425" s="50">
        <v>2087239.44</v>
      </c>
      <c r="T425" s="51">
        <f>Ugovori_OPULJP[[#This Row],[Bespovratna sredstva - Ukupno (EU+Nac) HRK
= Ukupna ugovorena vrijednost bespovratnih sredstava]]/7.5345</f>
        <v>277024.28031057137</v>
      </c>
      <c r="U425" s="50">
        <v>0</v>
      </c>
      <c r="V425" s="51">
        <f>Ugovori_OPULJP[[#This Row],[Javni doprinos korisnika - HRK]]/7.5345</f>
        <v>0</v>
      </c>
      <c r="W425" s="50">
        <v>0</v>
      </c>
      <c r="X425" s="51">
        <f>Ugovori_OPULJP[[#This Row],[Privatni doprinos korisnika - HRK]]/7.5345</f>
        <v>0</v>
      </c>
      <c r="Y425" s="52">
        <v>2087239.44</v>
      </c>
      <c r="Z425" s="53">
        <f>Ugovori_OPULJP[[#This Row],[UKUPNI PRIHVATLJIVI IZDACI
TOTAL ELIGIBLE EXPENDITURE
= Bespovratna sredstva ukupno + doprinos korisnika
= Ukupni prihvatljivi troškovi
= Ukupna ugovorena vrijednost projekta HRK]]/7.5345</f>
        <v>277024.28031057137</v>
      </c>
      <c r="AA425" s="44" t="s">
        <v>38</v>
      </c>
      <c r="AB425" s="44" t="s">
        <v>35</v>
      </c>
      <c r="AC425" s="43" t="s">
        <v>1768</v>
      </c>
      <c r="AD425" s="43" t="s">
        <v>747</v>
      </c>
    </row>
    <row r="426" spans="1:30" ht="51" customHeight="1" x14ac:dyDescent="0.2">
      <c r="A426" s="41" t="s">
        <v>1769</v>
      </c>
      <c r="B426" s="42" t="s">
        <v>743</v>
      </c>
      <c r="C426" s="43" t="s">
        <v>744</v>
      </c>
      <c r="D426" s="43" t="s">
        <v>1114</v>
      </c>
      <c r="E426" s="44" t="s">
        <v>76</v>
      </c>
      <c r="F426" s="45" t="s">
        <v>1770</v>
      </c>
      <c r="G426" s="45" t="s">
        <v>1771</v>
      </c>
      <c r="H426" s="47">
        <v>43311</v>
      </c>
      <c r="I426" s="47">
        <v>44226</v>
      </c>
      <c r="J426" s="48" t="str">
        <f>IF(Ugovori_OPULJP[[#This Row],[DATUM ZAVRŠETKA OPERACIJE]]&gt;DATE(2024,3,31),"u provedbi","završen")</f>
        <v>završen</v>
      </c>
      <c r="K426" s="46" t="s">
        <v>271</v>
      </c>
      <c r="L426" s="46" t="s">
        <v>271</v>
      </c>
      <c r="M426" s="49">
        <v>0.85</v>
      </c>
      <c r="N426" s="49">
        <v>0.15</v>
      </c>
      <c r="O426" s="50">
        <f>Ugovori_OPULJP[[#This Row],[Bespovratna sredstva - Ukupno (EU+Nac) HRK
= Ukupna ugovorena vrijednost bespovratnih sredstava]]*Ugovori_OPULJP[[#This Row],[EU STOPA SUFINANCIRANJA %
EU CO-FINANCING RATE %]]</f>
        <v>2764157.5</v>
      </c>
      <c r="P426" s="51">
        <f>Ugovori_OPULJP[[#This Row],[Bespovratna sredstva - EU dio - HRK]]/7.5345</f>
        <v>366866.74630035169</v>
      </c>
      <c r="Q426" s="50">
        <f>Ugovori_OPULJP[[#This Row],[Bespovratna sredstva - Ukupno (EU+Nac) HRK
= Ukupna ugovorena vrijednost bespovratnih sredstava]]*Ugovori_OPULJP[[#This Row],[STOPA NACIONALNOG SUFINANCIRANJA %]]</f>
        <v>487792.5</v>
      </c>
      <c r="R426" s="51">
        <f>Ugovori_OPULJP[[#This Row],[Bespovratna sredstva - Nacionalni dio - HRK]]/7.5345</f>
        <v>64741.190523591475</v>
      </c>
      <c r="S426" s="50">
        <v>3251950</v>
      </c>
      <c r="T426" s="51">
        <f>Ugovori_OPULJP[[#This Row],[Bespovratna sredstva - Ukupno (EU+Nac) HRK
= Ukupna ugovorena vrijednost bespovratnih sredstava]]/7.5345</f>
        <v>431607.93682394316</v>
      </c>
      <c r="U426" s="50">
        <v>0</v>
      </c>
      <c r="V426" s="51">
        <f>Ugovori_OPULJP[[#This Row],[Javni doprinos korisnika - HRK]]/7.5345</f>
        <v>0</v>
      </c>
      <c r="W426" s="50">
        <v>0</v>
      </c>
      <c r="X426" s="51">
        <f>Ugovori_OPULJP[[#This Row],[Privatni doprinos korisnika - HRK]]/7.5345</f>
        <v>0</v>
      </c>
      <c r="Y426" s="52">
        <v>3251950</v>
      </c>
      <c r="Z426" s="53">
        <f>Ugovori_OPULJP[[#This Row],[UKUPNI PRIHVATLJIVI IZDACI
TOTAL ELIGIBLE EXPENDITURE
= Bespovratna sredstva ukupno + doprinos korisnika
= Ukupni prihvatljivi troškovi
= Ukupna ugovorena vrijednost projekta HRK]]/7.5345</f>
        <v>431607.93682394316</v>
      </c>
      <c r="AA426" s="44" t="s">
        <v>38</v>
      </c>
      <c r="AB426" s="44" t="s">
        <v>35</v>
      </c>
      <c r="AC426" s="43" t="s">
        <v>1772</v>
      </c>
      <c r="AD426" s="43" t="s">
        <v>747</v>
      </c>
    </row>
    <row r="427" spans="1:30" ht="51" customHeight="1" x14ac:dyDescent="0.2">
      <c r="A427" s="41" t="s">
        <v>1773</v>
      </c>
      <c r="B427" s="42" t="s">
        <v>743</v>
      </c>
      <c r="C427" s="43" t="s">
        <v>744</v>
      </c>
      <c r="D427" s="43" t="s">
        <v>1114</v>
      </c>
      <c r="E427" s="44" t="s">
        <v>76</v>
      </c>
      <c r="F427" s="45" t="s">
        <v>1774</v>
      </c>
      <c r="G427" s="45" t="s">
        <v>1775</v>
      </c>
      <c r="H427" s="47">
        <v>43448</v>
      </c>
      <c r="I427" s="47">
        <v>44361</v>
      </c>
      <c r="J427" s="48" t="str">
        <f>IF(Ugovori_OPULJP[[#This Row],[DATUM ZAVRŠETKA OPERACIJE]]&gt;DATE(2024,3,31),"u provedbi","završen")</f>
        <v>završen</v>
      </c>
      <c r="K427" s="46" t="s">
        <v>271</v>
      </c>
      <c r="L427" s="46" t="s">
        <v>271</v>
      </c>
      <c r="M427" s="49">
        <v>0.85</v>
      </c>
      <c r="N427" s="49">
        <v>0.15</v>
      </c>
      <c r="O427" s="50">
        <f>Ugovori_OPULJP[[#This Row],[Bespovratna sredstva - Ukupno (EU+Nac) HRK
= Ukupna ugovorena vrijednost bespovratnih sredstava]]*Ugovori_OPULJP[[#This Row],[EU STOPA SUFINANCIRANJA %
EU CO-FINANCING RATE %]]</f>
        <v>1402621.72</v>
      </c>
      <c r="P427" s="51">
        <f>Ugovori_OPULJP[[#This Row],[Bespovratna sredstva - EU dio - HRK]]/7.5345</f>
        <v>186159.89382175324</v>
      </c>
      <c r="Q427" s="50">
        <f>Ugovori_OPULJP[[#This Row],[Bespovratna sredstva - Ukupno (EU+Nac) HRK
= Ukupna ugovorena vrijednost bespovratnih sredstava]]*Ugovori_OPULJP[[#This Row],[STOPA NACIONALNOG SUFINANCIRANJA %]]</f>
        <v>247521.47999999998</v>
      </c>
      <c r="R427" s="51">
        <f>Ugovori_OPULJP[[#This Row],[Bespovratna sredstva - Nacionalni dio - HRK]]/7.5345</f>
        <v>32851.745968544688</v>
      </c>
      <c r="S427" s="50">
        <v>1650143.2</v>
      </c>
      <c r="T427" s="51">
        <f>Ugovori_OPULJP[[#This Row],[Bespovratna sredstva - Ukupno (EU+Nac) HRK
= Ukupna ugovorena vrijednost bespovratnih sredstava]]/7.5345</f>
        <v>219011.63979029795</v>
      </c>
      <c r="U427" s="50">
        <v>0</v>
      </c>
      <c r="V427" s="51">
        <f>Ugovori_OPULJP[[#This Row],[Javni doprinos korisnika - HRK]]/7.5345</f>
        <v>0</v>
      </c>
      <c r="W427" s="50">
        <v>0</v>
      </c>
      <c r="X427" s="51">
        <f>Ugovori_OPULJP[[#This Row],[Privatni doprinos korisnika - HRK]]/7.5345</f>
        <v>0</v>
      </c>
      <c r="Y427" s="52">
        <v>1650143.2</v>
      </c>
      <c r="Z427" s="53">
        <f>Ugovori_OPULJP[[#This Row],[UKUPNI PRIHVATLJIVI IZDACI
TOTAL ELIGIBLE EXPENDITURE
= Bespovratna sredstva ukupno + doprinos korisnika
= Ukupni prihvatljivi troškovi
= Ukupna ugovorena vrijednost projekta HRK]]/7.5345</f>
        <v>219011.63979029795</v>
      </c>
      <c r="AA427" s="44" t="s">
        <v>38</v>
      </c>
      <c r="AB427" s="44" t="s">
        <v>35</v>
      </c>
      <c r="AC427" s="43" t="s">
        <v>1776</v>
      </c>
      <c r="AD427" s="43" t="s">
        <v>747</v>
      </c>
    </row>
    <row r="428" spans="1:30" ht="51" customHeight="1" x14ac:dyDescent="0.2">
      <c r="A428" s="41" t="s">
        <v>1777</v>
      </c>
      <c r="B428" s="42" t="s">
        <v>743</v>
      </c>
      <c r="C428" s="43" t="s">
        <v>744</v>
      </c>
      <c r="D428" s="43" t="s">
        <v>1114</v>
      </c>
      <c r="E428" s="44" t="s">
        <v>76</v>
      </c>
      <c r="F428" s="45" t="s">
        <v>1778</v>
      </c>
      <c r="G428" s="45" t="s">
        <v>1779</v>
      </c>
      <c r="H428" s="47">
        <v>43301</v>
      </c>
      <c r="I428" s="47">
        <v>44216</v>
      </c>
      <c r="J428" s="48" t="str">
        <f>IF(Ugovori_OPULJP[[#This Row],[DATUM ZAVRŠETKA OPERACIJE]]&gt;DATE(2024,3,31),"u provedbi","završen")</f>
        <v>završen</v>
      </c>
      <c r="K428" s="46" t="s">
        <v>94</v>
      </c>
      <c r="L428" s="46" t="s">
        <v>94</v>
      </c>
      <c r="M428" s="49">
        <v>0.85</v>
      </c>
      <c r="N428" s="49">
        <v>0.15</v>
      </c>
      <c r="O428" s="50">
        <f>Ugovori_OPULJP[[#This Row],[Bespovratna sredstva - Ukupno (EU+Nac) HRK
= Ukupna ugovorena vrijednost bespovratnih sredstava]]*Ugovori_OPULJP[[#This Row],[EU STOPA SUFINANCIRANJA %
EU CO-FINANCING RATE %]]</f>
        <v>8455627.959999999</v>
      </c>
      <c r="P428" s="51">
        <f>Ugovori_OPULJP[[#This Row],[Bespovratna sredstva - EU dio - HRK]]/7.5345</f>
        <v>1122254.6897604351</v>
      </c>
      <c r="Q428" s="50">
        <f>Ugovori_OPULJP[[#This Row],[Bespovratna sredstva - Ukupno (EU+Nac) HRK
= Ukupna ugovorena vrijednost bespovratnih sredstava]]*Ugovori_OPULJP[[#This Row],[STOPA NACIONALNOG SUFINANCIRANJA %]]</f>
        <v>1492169.64</v>
      </c>
      <c r="R428" s="51">
        <f>Ugovori_OPULJP[[#This Row],[Bespovratna sredstva - Nacionalni dio - HRK]]/7.5345</f>
        <v>198044.94525184151</v>
      </c>
      <c r="S428" s="50">
        <v>9947797.5999999996</v>
      </c>
      <c r="T428" s="51">
        <f>Ugovori_OPULJP[[#This Row],[Bespovratna sredstva - Ukupno (EU+Nac) HRK
= Ukupna ugovorena vrijednost bespovratnih sredstava]]/7.5345</f>
        <v>1320299.6350122767</v>
      </c>
      <c r="U428" s="50">
        <v>0</v>
      </c>
      <c r="V428" s="51">
        <f>Ugovori_OPULJP[[#This Row],[Javni doprinos korisnika - HRK]]/7.5345</f>
        <v>0</v>
      </c>
      <c r="W428" s="50">
        <v>0</v>
      </c>
      <c r="X428" s="51">
        <f>Ugovori_OPULJP[[#This Row],[Privatni doprinos korisnika - HRK]]/7.5345</f>
        <v>0</v>
      </c>
      <c r="Y428" s="52">
        <v>9947797.5999999996</v>
      </c>
      <c r="Z428" s="53">
        <f>Ugovori_OPULJP[[#This Row],[UKUPNI PRIHVATLJIVI IZDACI
TOTAL ELIGIBLE EXPENDITURE
= Bespovratna sredstva ukupno + doprinos korisnika
= Ukupni prihvatljivi troškovi
= Ukupna ugovorena vrijednost projekta HRK]]/7.5345</f>
        <v>1320299.6350122767</v>
      </c>
      <c r="AA428" s="44" t="s">
        <v>38</v>
      </c>
      <c r="AB428" s="44" t="s">
        <v>35</v>
      </c>
      <c r="AC428" s="43" t="s">
        <v>1780</v>
      </c>
      <c r="AD428" s="43" t="s">
        <v>747</v>
      </c>
    </row>
    <row r="429" spans="1:30" ht="51" customHeight="1" x14ac:dyDescent="0.2">
      <c r="A429" s="41" t="s">
        <v>1781</v>
      </c>
      <c r="B429" s="42" t="s">
        <v>743</v>
      </c>
      <c r="C429" s="43" t="s">
        <v>744</v>
      </c>
      <c r="D429" s="43" t="s">
        <v>1114</v>
      </c>
      <c r="E429" s="44" t="s">
        <v>76</v>
      </c>
      <c r="F429" s="45" t="s">
        <v>1782</v>
      </c>
      <c r="G429" s="45" t="s">
        <v>771</v>
      </c>
      <c r="H429" s="47">
        <v>43518</v>
      </c>
      <c r="I429" s="47">
        <v>44430</v>
      </c>
      <c r="J429" s="48" t="str">
        <f>IF(Ugovori_OPULJP[[#This Row],[DATUM ZAVRŠETKA OPERACIJE]]&gt;DATE(2024,3,31),"u provedbi","završen")</f>
        <v>završen</v>
      </c>
      <c r="K429" s="46" t="s">
        <v>425</v>
      </c>
      <c r="L429" s="46" t="s">
        <v>425</v>
      </c>
      <c r="M429" s="49">
        <v>0.85</v>
      </c>
      <c r="N429" s="49">
        <v>0.15</v>
      </c>
      <c r="O429" s="50">
        <f>Ugovori_OPULJP[[#This Row],[Bespovratna sredstva - Ukupno (EU+Nac) HRK
= Ukupna ugovorena vrijednost bespovratnih sredstava]]*Ugovori_OPULJP[[#This Row],[EU STOPA SUFINANCIRANJA %
EU CO-FINANCING RATE %]]</f>
        <v>3624942.0109999999</v>
      </c>
      <c r="P429" s="51">
        <f>Ugovori_OPULJP[[#This Row],[Bespovratna sredstva - EU dio - HRK]]/7.5345</f>
        <v>481112.48404008226</v>
      </c>
      <c r="Q429" s="50">
        <f>Ugovori_OPULJP[[#This Row],[Bespovratna sredstva - Ukupno (EU+Nac) HRK
= Ukupna ugovorena vrijednost bespovratnih sredstava]]*Ugovori_OPULJP[[#This Row],[STOPA NACIONALNOG SUFINANCIRANJA %]]</f>
        <v>639695.64899999998</v>
      </c>
      <c r="R429" s="51">
        <f>Ugovori_OPULJP[[#This Row],[Bespovratna sredstva - Nacionalni dio - HRK]]/7.5345</f>
        <v>84902.203065896872</v>
      </c>
      <c r="S429" s="50">
        <v>4264637.66</v>
      </c>
      <c r="T429" s="51">
        <f>Ugovori_OPULJP[[#This Row],[Bespovratna sredstva - Ukupno (EU+Nac) HRK
= Ukupna ugovorena vrijednost bespovratnih sredstava]]/7.5345</f>
        <v>566014.68710597919</v>
      </c>
      <c r="U429" s="50">
        <v>0</v>
      </c>
      <c r="V429" s="51">
        <f>Ugovori_OPULJP[[#This Row],[Javni doprinos korisnika - HRK]]/7.5345</f>
        <v>0</v>
      </c>
      <c r="W429" s="50">
        <v>0</v>
      </c>
      <c r="X429" s="51">
        <f>Ugovori_OPULJP[[#This Row],[Privatni doprinos korisnika - HRK]]/7.5345</f>
        <v>0</v>
      </c>
      <c r="Y429" s="52">
        <v>4264637.66</v>
      </c>
      <c r="Z429" s="53">
        <f>Ugovori_OPULJP[[#This Row],[UKUPNI PRIHVATLJIVI IZDACI
TOTAL ELIGIBLE EXPENDITURE
= Bespovratna sredstva ukupno + doprinos korisnika
= Ukupni prihvatljivi troškovi
= Ukupna ugovorena vrijednost projekta HRK]]/7.5345</f>
        <v>566014.68710597919</v>
      </c>
      <c r="AA429" s="44" t="s">
        <v>38</v>
      </c>
      <c r="AB429" s="44" t="s">
        <v>35</v>
      </c>
      <c r="AC429" s="43" t="s">
        <v>1783</v>
      </c>
      <c r="AD429" s="43" t="s">
        <v>747</v>
      </c>
    </row>
    <row r="430" spans="1:30" ht="51" customHeight="1" x14ac:dyDescent="0.2">
      <c r="A430" s="41" t="s">
        <v>1784</v>
      </c>
      <c r="B430" s="42" t="s">
        <v>743</v>
      </c>
      <c r="C430" s="43" t="s">
        <v>744</v>
      </c>
      <c r="D430" s="43" t="s">
        <v>1114</v>
      </c>
      <c r="E430" s="44" t="s">
        <v>76</v>
      </c>
      <c r="F430" s="45" t="s">
        <v>1785</v>
      </c>
      <c r="G430" s="45" t="s">
        <v>1786</v>
      </c>
      <c r="H430" s="47">
        <v>43525</v>
      </c>
      <c r="I430" s="47">
        <v>44440</v>
      </c>
      <c r="J430" s="48" t="str">
        <f>IF(Ugovori_OPULJP[[#This Row],[DATUM ZAVRŠETKA OPERACIJE]]&gt;DATE(2024,3,31),"u provedbi","završen")</f>
        <v>završen</v>
      </c>
      <c r="K430" s="46" t="s">
        <v>271</v>
      </c>
      <c r="L430" s="46" t="s">
        <v>271</v>
      </c>
      <c r="M430" s="49">
        <v>0.85</v>
      </c>
      <c r="N430" s="49">
        <v>0.15</v>
      </c>
      <c r="O430" s="50">
        <f>Ugovori_OPULJP[[#This Row],[Bespovratna sredstva - Ukupno (EU+Nac) HRK
= Ukupna ugovorena vrijednost bespovratnih sredstava]]*Ugovori_OPULJP[[#This Row],[EU STOPA SUFINANCIRANJA %
EU CO-FINANCING RATE %]]</f>
        <v>1970219.25</v>
      </c>
      <c r="P430" s="51">
        <f>Ugovori_OPULJP[[#This Row],[Bespovratna sredstva - EU dio - HRK]]/7.5345</f>
        <v>261493.03205255821</v>
      </c>
      <c r="Q430" s="50">
        <f>Ugovori_OPULJP[[#This Row],[Bespovratna sredstva - Ukupno (EU+Nac) HRK
= Ukupna ugovorena vrijednost bespovratnih sredstava]]*Ugovori_OPULJP[[#This Row],[STOPA NACIONALNOG SUFINANCIRANJA %]]</f>
        <v>347685.75</v>
      </c>
      <c r="R430" s="51">
        <f>Ugovori_OPULJP[[#This Row],[Bespovratna sredstva - Nacionalni dio - HRK]]/7.5345</f>
        <v>46145.82918574557</v>
      </c>
      <c r="S430" s="50">
        <v>2317905</v>
      </c>
      <c r="T430" s="51">
        <f>Ugovori_OPULJP[[#This Row],[Bespovratna sredstva - Ukupno (EU+Nac) HRK
= Ukupna ugovorena vrijednost bespovratnih sredstava]]/7.5345</f>
        <v>307638.86123830377</v>
      </c>
      <c r="U430" s="50">
        <v>0</v>
      </c>
      <c r="V430" s="51">
        <f>Ugovori_OPULJP[[#This Row],[Javni doprinos korisnika - HRK]]/7.5345</f>
        <v>0</v>
      </c>
      <c r="W430" s="50">
        <v>0</v>
      </c>
      <c r="X430" s="51">
        <f>Ugovori_OPULJP[[#This Row],[Privatni doprinos korisnika - HRK]]/7.5345</f>
        <v>0</v>
      </c>
      <c r="Y430" s="52">
        <v>2317905</v>
      </c>
      <c r="Z430" s="53">
        <f>Ugovori_OPULJP[[#This Row],[UKUPNI PRIHVATLJIVI IZDACI
TOTAL ELIGIBLE EXPENDITURE
= Bespovratna sredstva ukupno + doprinos korisnika
= Ukupni prihvatljivi troškovi
= Ukupna ugovorena vrijednost projekta HRK]]/7.5345</f>
        <v>307638.86123830377</v>
      </c>
      <c r="AA430" s="44" t="s">
        <v>38</v>
      </c>
      <c r="AB430" s="44" t="s">
        <v>35</v>
      </c>
      <c r="AC430" s="43" t="s">
        <v>1787</v>
      </c>
      <c r="AD430" s="43" t="s">
        <v>747</v>
      </c>
    </row>
    <row r="431" spans="1:30" ht="51" customHeight="1" x14ac:dyDescent="0.2">
      <c r="A431" s="41" t="s">
        <v>1788</v>
      </c>
      <c r="B431" s="42" t="s">
        <v>743</v>
      </c>
      <c r="C431" s="43" t="s">
        <v>744</v>
      </c>
      <c r="D431" s="43" t="s">
        <v>1114</v>
      </c>
      <c r="E431" s="44" t="s">
        <v>76</v>
      </c>
      <c r="F431" s="45" t="s">
        <v>1194</v>
      </c>
      <c r="G431" s="45" t="s">
        <v>661</v>
      </c>
      <c r="H431" s="47">
        <v>43467</v>
      </c>
      <c r="I431" s="47">
        <v>44379</v>
      </c>
      <c r="J431" s="48" t="str">
        <f>IF(Ugovori_OPULJP[[#This Row],[DATUM ZAVRŠETKA OPERACIJE]]&gt;DATE(2024,3,31),"u provedbi","završen")</f>
        <v>završen</v>
      </c>
      <c r="K431" s="46" t="s">
        <v>244</v>
      </c>
      <c r="L431" s="46" t="s">
        <v>244</v>
      </c>
      <c r="M431" s="49">
        <v>0.85</v>
      </c>
      <c r="N431" s="49">
        <v>0.15</v>
      </c>
      <c r="O431" s="50">
        <f>Ugovori_OPULJP[[#This Row],[Bespovratna sredstva - Ukupno (EU+Nac) HRK
= Ukupna ugovorena vrijednost bespovratnih sredstava]]*Ugovori_OPULJP[[#This Row],[EU STOPA SUFINANCIRANJA %
EU CO-FINANCING RATE %]]</f>
        <v>4530483</v>
      </c>
      <c r="P431" s="51">
        <f>Ugovori_OPULJP[[#This Row],[Bespovratna sredstva - EU dio - HRK]]/7.5345</f>
        <v>601298.42723472021</v>
      </c>
      <c r="Q431" s="50">
        <f>Ugovori_OPULJP[[#This Row],[Bespovratna sredstva - Ukupno (EU+Nac) HRK
= Ukupna ugovorena vrijednost bespovratnih sredstava]]*Ugovori_OPULJP[[#This Row],[STOPA NACIONALNOG SUFINANCIRANJA %]]</f>
        <v>799497</v>
      </c>
      <c r="R431" s="51">
        <f>Ugovori_OPULJP[[#This Row],[Bespovratna sredstva - Nacionalni dio - HRK]]/7.5345</f>
        <v>106111.48715906827</v>
      </c>
      <c r="S431" s="50">
        <v>5329980</v>
      </c>
      <c r="T431" s="51">
        <f>Ugovori_OPULJP[[#This Row],[Bespovratna sredstva - Ukupno (EU+Nac) HRK
= Ukupna ugovorena vrijednost bespovratnih sredstava]]/7.5345</f>
        <v>707409.91439378855</v>
      </c>
      <c r="U431" s="50">
        <v>0</v>
      </c>
      <c r="V431" s="51">
        <f>Ugovori_OPULJP[[#This Row],[Javni doprinos korisnika - HRK]]/7.5345</f>
        <v>0</v>
      </c>
      <c r="W431" s="50">
        <v>0</v>
      </c>
      <c r="X431" s="51">
        <f>Ugovori_OPULJP[[#This Row],[Privatni doprinos korisnika - HRK]]/7.5345</f>
        <v>0</v>
      </c>
      <c r="Y431" s="52">
        <v>5329980</v>
      </c>
      <c r="Z431" s="53">
        <f>Ugovori_OPULJP[[#This Row],[UKUPNI PRIHVATLJIVI IZDACI
TOTAL ELIGIBLE EXPENDITURE
= Bespovratna sredstva ukupno + doprinos korisnika
= Ukupni prihvatljivi troškovi
= Ukupna ugovorena vrijednost projekta HRK]]/7.5345</f>
        <v>707409.91439378855</v>
      </c>
      <c r="AA431" s="44" t="s">
        <v>38</v>
      </c>
      <c r="AB431" s="44" t="s">
        <v>35</v>
      </c>
      <c r="AC431" s="43" t="s">
        <v>1789</v>
      </c>
      <c r="AD431" s="43" t="s">
        <v>747</v>
      </c>
    </row>
    <row r="432" spans="1:30" ht="51" customHeight="1" x14ac:dyDescent="0.2">
      <c r="A432" s="41" t="s">
        <v>1790</v>
      </c>
      <c r="B432" s="42" t="s">
        <v>743</v>
      </c>
      <c r="C432" s="43" t="s">
        <v>744</v>
      </c>
      <c r="D432" s="43" t="s">
        <v>1114</v>
      </c>
      <c r="E432" s="44" t="s">
        <v>76</v>
      </c>
      <c r="F432" s="45" t="s">
        <v>1791</v>
      </c>
      <c r="G432" s="45" t="s">
        <v>665</v>
      </c>
      <c r="H432" s="47">
        <v>43370</v>
      </c>
      <c r="I432" s="47">
        <v>44282</v>
      </c>
      <c r="J432" s="48" t="str">
        <f>IF(Ugovori_OPULJP[[#This Row],[DATUM ZAVRŠETKA OPERACIJE]]&gt;DATE(2024,3,31),"u provedbi","završen")</f>
        <v>završen</v>
      </c>
      <c r="K432" s="46" t="s">
        <v>244</v>
      </c>
      <c r="L432" s="46" t="s">
        <v>244</v>
      </c>
      <c r="M432" s="49">
        <v>0.85</v>
      </c>
      <c r="N432" s="49">
        <v>0.15</v>
      </c>
      <c r="O432" s="50">
        <f>Ugovori_OPULJP[[#This Row],[Bespovratna sredstva - Ukupno (EU+Nac) HRK
= Ukupna ugovorena vrijednost bespovratnih sredstava]]*Ugovori_OPULJP[[#This Row],[EU STOPA SUFINANCIRANJA %
EU CO-FINANCING RATE %]]</f>
        <v>3457517.3495</v>
      </c>
      <c r="P432" s="51">
        <f>Ugovori_OPULJP[[#This Row],[Bespovratna sredstva - EU dio - HRK]]/7.5345</f>
        <v>458891.41276793415</v>
      </c>
      <c r="Q432" s="50">
        <f>Ugovori_OPULJP[[#This Row],[Bespovratna sredstva - Ukupno (EU+Nac) HRK
= Ukupna ugovorena vrijednost bespovratnih sredstava]]*Ugovori_OPULJP[[#This Row],[STOPA NACIONALNOG SUFINANCIRANJA %]]</f>
        <v>610150.12049999996</v>
      </c>
      <c r="R432" s="51">
        <f>Ugovori_OPULJP[[#This Row],[Bespovratna sredstva - Nacionalni dio - HRK]]/7.5345</f>
        <v>80980.837547282485</v>
      </c>
      <c r="S432" s="50">
        <v>4067667.47</v>
      </c>
      <c r="T432" s="51">
        <f>Ugovori_OPULJP[[#This Row],[Bespovratna sredstva - Ukupno (EU+Nac) HRK
= Ukupna ugovorena vrijednost bespovratnih sredstava]]/7.5345</f>
        <v>539872.25031521672</v>
      </c>
      <c r="U432" s="50">
        <v>0</v>
      </c>
      <c r="V432" s="51">
        <f>Ugovori_OPULJP[[#This Row],[Javni doprinos korisnika - HRK]]/7.5345</f>
        <v>0</v>
      </c>
      <c r="W432" s="50">
        <v>0</v>
      </c>
      <c r="X432" s="51">
        <f>Ugovori_OPULJP[[#This Row],[Privatni doprinos korisnika - HRK]]/7.5345</f>
        <v>0</v>
      </c>
      <c r="Y432" s="52">
        <v>4067667.47</v>
      </c>
      <c r="Z432" s="53">
        <f>Ugovori_OPULJP[[#This Row],[UKUPNI PRIHVATLJIVI IZDACI
TOTAL ELIGIBLE EXPENDITURE
= Bespovratna sredstva ukupno + doprinos korisnika
= Ukupni prihvatljivi troškovi
= Ukupna ugovorena vrijednost projekta HRK]]/7.5345</f>
        <v>539872.25031521672</v>
      </c>
      <c r="AA432" s="44" t="s">
        <v>38</v>
      </c>
      <c r="AB432" s="44" t="s">
        <v>35</v>
      </c>
      <c r="AC432" s="43" t="s">
        <v>1792</v>
      </c>
      <c r="AD432" s="43" t="s">
        <v>747</v>
      </c>
    </row>
    <row r="433" spans="1:30" ht="51" customHeight="1" x14ac:dyDescent="0.2">
      <c r="A433" s="41" t="s">
        <v>1793</v>
      </c>
      <c r="B433" s="42" t="s">
        <v>743</v>
      </c>
      <c r="C433" s="43" t="s">
        <v>744</v>
      </c>
      <c r="D433" s="43" t="s">
        <v>1114</v>
      </c>
      <c r="E433" s="44" t="s">
        <v>76</v>
      </c>
      <c r="F433" s="45" t="s">
        <v>1794</v>
      </c>
      <c r="G433" s="45" t="s">
        <v>1795</v>
      </c>
      <c r="H433" s="47">
        <v>43343</v>
      </c>
      <c r="I433" s="47">
        <v>44255</v>
      </c>
      <c r="J433" s="48" t="str">
        <f>IF(Ugovori_OPULJP[[#This Row],[DATUM ZAVRŠETKA OPERACIJE]]&gt;DATE(2024,3,31),"u provedbi","završen")</f>
        <v>završen</v>
      </c>
      <c r="K433" s="46" t="s">
        <v>211</v>
      </c>
      <c r="L433" s="46" t="s">
        <v>211</v>
      </c>
      <c r="M433" s="49">
        <v>0.85</v>
      </c>
      <c r="N433" s="49">
        <v>0.15</v>
      </c>
      <c r="O433" s="50">
        <f>Ugovori_OPULJP[[#This Row],[Bespovratna sredstva - Ukupno (EU+Nac) HRK
= Ukupna ugovorena vrijednost bespovratnih sredstava]]*Ugovori_OPULJP[[#This Row],[EU STOPA SUFINANCIRANJA %
EU CO-FINANCING RATE %]]</f>
        <v>1389644.1324999998</v>
      </c>
      <c r="P433" s="51">
        <f>Ugovori_OPULJP[[#This Row],[Bespovratna sredstva - EU dio - HRK]]/7.5345</f>
        <v>184437.47196230668</v>
      </c>
      <c r="Q433" s="50">
        <f>Ugovori_OPULJP[[#This Row],[Bespovratna sredstva - Ukupno (EU+Nac) HRK
= Ukupna ugovorena vrijednost bespovratnih sredstava]]*Ugovori_OPULJP[[#This Row],[STOPA NACIONALNOG SUFINANCIRANJA %]]</f>
        <v>245231.31749999998</v>
      </c>
      <c r="R433" s="51">
        <f>Ugovori_OPULJP[[#This Row],[Bespovratna sredstva - Nacionalni dio - HRK]]/7.5345</f>
        <v>32547.789169818829</v>
      </c>
      <c r="S433" s="50">
        <v>1634875.45</v>
      </c>
      <c r="T433" s="51">
        <f>Ugovori_OPULJP[[#This Row],[Bespovratna sredstva - Ukupno (EU+Nac) HRK
= Ukupna ugovorena vrijednost bespovratnih sredstava]]/7.5345</f>
        <v>216985.26113212554</v>
      </c>
      <c r="U433" s="50">
        <v>0</v>
      </c>
      <c r="V433" s="51">
        <f>Ugovori_OPULJP[[#This Row],[Javni doprinos korisnika - HRK]]/7.5345</f>
        <v>0</v>
      </c>
      <c r="W433" s="50">
        <v>0</v>
      </c>
      <c r="X433" s="51">
        <f>Ugovori_OPULJP[[#This Row],[Privatni doprinos korisnika - HRK]]/7.5345</f>
        <v>0</v>
      </c>
      <c r="Y433" s="52">
        <v>1634875.45</v>
      </c>
      <c r="Z433" s="53">
        <f>Ugovori_OPULJP[[#This Row],[UKUPNI PRIHVATLJIVI IZDACI
TOTAL ELIGIBLE EXPENDITURE
= Bespovratna sredstva ukupno + doprinos korisnika
= Ukupni prihvatljivi troškovi
= Ukupna ugovorena vrijednost projekta HRK]]/7.5345</f>
        <v>216985.26113212554</v>
      </c>
      <c r="AA433" s="44" t="s">
        <v>38</v>
      </c>
      <c r="AB433" s="44" t="s">
        <v>35</v>
      </c>
      <c r="AC433" s="43" t="s">
        <v>1796</v>
      </c>
      <c r="AD433" s="43" t="s">
        <v>747</v>
      </c>
    </row>
    <row r="434" spans="1:30" ht="51" customHeight="1" x14ac:dyDescent="0.2">
      <c r="A434" s="41" t="s">
        <v>1797</v>
      </c>
      <c r="B434" s="42" t="s">
        <v>743</v>
      </c>
      <c r="C434" s="43" t="s">
        <v>744</v>
      </c>
      <c r="D434" s="43" t="s">
        <v>1114</v>
      </c>
      <c r="E434" s="44" t="s">
        <v>76</v>
      </c>
      <c r="F434" s="45" t="s">
        <v>1798</v>
      </c>
      <c r="G434" s="45" t="s">
        <v>1799</v>
      </c>
      <c r="H434" s="47">
        <v>43409</v>
      </c>
      <c r="I434" s="47">
        <v>44321</v>
      </c>
      <c r="J434" s="48" t="str">
        <f>IF(Ugovori_OPULJP[[#This Row],[DATUM ZAVRŠETKA OPERACIJE]]&gt;DATE(2024,3,31),"u provedbi","završen")</f>
        <v>završen</v>
      </c>
      <c r="K434" s="46" t="s">
        <v>271</v>
      </c>
      <c r="L434" s="46" t="s">
        <v>271</v>
      </c>
      <c r="M434" s="49">
        <v>0.85</v>
      </c>
      <c r="N434" s="49">
        <v>0.15</v>
      </c>
      <c r="O434" s="50">
        <f>Ugovori_OPULJP[[#This Row],[Bespovratna sredstva - Ukupno (EU+Nac) HRK
= Ukupna ugovorena vrijednost bespovratnih sredstava]]*Ugovori_OPULJP[[#This Row],[EU STOPA SUFINANCIRANJA %
EU CO-FINANCING RATE %]]</f>
        <v>3795858.6</v>
      </c>
      <c r="P434" s="51">
        <f>Ugovori_OPULJP[[#This Row],[Bespovratna sredstva - EU dio - HRK]]/7.5345</f>
        <v>503797.01373681065</v>
      </c>
      <c r="Q434" s="50">
        <f>Ugovori_OPULJP[[#This Row],[Bespovratna sredstva - Ukupno (EU+Nac) HRK
= Ukupna ugovorena vrijednost bespovratnih sredstava]]*Ugovori_OPULJP[[#This Row],[STOPA NACIONALNOG SUFINANCIRANJA %]]</f>
        <v>669857.4</v>
      </c>
      <c r="R434" s="51">
        <f>Ugovori_OPULJP[[#This Row],[Bespovratna sredstva - Nacionalni dio - HRK]]/7.5345</f>
        <v>88905.355365319527</v>
      </c>
      <c r="S434" s="50">
        <v>4465716</v>
      </c>
      <c r="T434" s="51">
        <f>Ugovori_OPULJP[[#This Row],[Bespovratna sredstva - Ukupno (EU+Nac) HRK
= Ukupna ugovorena vrijednost bespovratnih sredstava]]/7.5345</f>
        <v>592702.36910213018</v>
      </c>
      <c r="U434" s="50">
        <v>0</v>
      </c>
      <c r="V434" s="51">
        <f>Ugovori_OPULJP[[#This Row],[Javni doprinos korisnika - HRK]]/7.5345</f>
        <v>0</v>
      </c>
      <c r="W434" s="50">
        <v>0</v>
      </c>
      <c r="X434" s="51">
        <f>Ugovori_OPULJP[[#This Row],[Privatni doprinos korisnika - HRK]]/7.5345</f>
        <v>0</v>
      </c>
      <c r="Y434" s="52">
        <v>4465716</v>
      </c>
      <c r="Z434" s="53">
        <f>Ugovori_OPULJP[[#This Row],[UKUPNI PRIHVATLJIVI IZDACI
TOTAL ELIGIBLE EXPENDITURE
= Bespovratna sredstva ukupno + doprinos korisnika
= Ukupni prihvatljivi troškovi
= Ukupna ugovorena vrijednost projekta HRK]]/7.5345</f>
        <v>592702.36910213018</v>
      </c>
      <c r="AA434" s="44" t="s">
        <v>38</v>
      </c>
      <c r="AB434" s="44" t="s">
        <v>35</v>
      </c>
      <c r="AC434" s="43" t="s">
        <v>1800</v>
      </c>
      <c r="AD434" s="43" t="s">
        <v>747</v>
      </c>
    </row>
    <row r="435" spans="1:30" ht="51" customHeight="1" x14ac:dyDescent="0.2">
      <c r="A435" s="41" t="s">
        <v>1801</v>
      </c>
      <c r="B435" s="42" t="s">
        <v>743</v>
      </c>
      <c r="C435" s="43" t="s">
        <v>744</v>
      </c>
      <c r="D435" s="43" t="s">
        <v>1114</v>
      </c>
      <c r="E435" s="44" t="s">
        <v>76</v>
      </c>
      <c r="F435" s="45" t="s">
        <v>1802</v>
      </c>
      <c r="G435" s="45" t="s">
        <v>1803</v>
      </c>
      <c r="H435" s="47">
        <v>43311</v>
      </c>
      <c r="I435" s="47">
        <v>44226</v>
      </c>
      <c r="J435" s="48" t="str">
        <f>IF(Ugovori_OPULJP[[#This Row],[DATUM ZAVRŠETKA OPERACIJE]]&gt;DATE(2024,3,31),"u provedbi","završen")</f>
        <v>završen</v>
      </c>
      <c r="K435" s="46" t="s">
        <v>211</v>
      </c>
      <c r="L435" s="46" t="s">
        <v>211</v>
      </c>
      <c r="M435" s="49">
        <v>0.85</v>
      </c>
      <c r="N435" s="49">
        <v>0.15</v>
      </c>
      <c r="O435" s="50">
        <f>Ugovori_OPULJP[[#This Row],[Bespovratna sredstva - Ukupno (EU+Nac) HRK
= Ukupna ugovorena vrijednost bespovratnih sredstava]]*Ugovori_OPULJP[[#This Row],[EU STOPA SUFINANCIRANJA %
EU CO-FINANCING RATE %]]</f>
        <v>3534016.406</v>
      </c>
      <c r="P435" s="51">
        <f>Ugovori_OPULJP[[#This Row],[Bespovratna sredstva - EU dio - HRK]]/7.5345</f>
        <v>469044.58238768327</v>
      </c>
      <c r="Q435" s="50">
        <f>Ugovori_OPULJP[[#This Row],[Bespovratna sredstva - Ukupno (EU+Nac) HRK
= Ukupna ugovorena vrijednost bespovratnih sredstava]]*Ugovori_OPULJP[[#This Row],[STOPA NACIONALNOG SUFINANCIRANJA %]]</f>
        <v>623649.95399999991</v>
      </c>
      <c r="R435" s="51">
        <f>Ugovori_OPULJP[[#This Row],[Bespovratna sredstva - Nacionalni dio - HRK]]/7.5345</f>
        <v>82772.573362532334</v>
      </c>
      <c r="S435" s="50">
        <v>4157666.36</v>
      </c>
      <c r="T435" s="51">
        <f>Ugovori_OPULJP[[#This Row],[Bespovratna sredstva - Ukupno (EU+Nac) HRK
= Ukupna ugovorena vrijednost bespovratnih sredstava]]/7.5345</f>
        <v>551817.15575021564</v>
      </c>
      <c r="U435" s="50">
        <v>0</v>
      </c>
      <c r="V435" s="51">
        <f>Ugovori_OPULJP[[#This Row],[Javni doprinos korisnika - HRK]]/7.5345</f>
        <v>0</v>
      </c>
      <c r="W435" s="50">
        <v>0</v>
      </c>
      <c r="X435" s="51">
        <f>Ugovori_OPULJP[[#This Row],[Privatni doprinos korisnika - HRK]]/7.5345</f>
        <v>0</v>
      </c>
      <c r="Y435" s="52">
        <v>4157666.36</v>
      </c>
      <c r="Z435" s="53">
        <f>Ugovori_OPULJP[[#This Row],[UKUPNI PRIHVATLJIVI IZDACI
TOTAL ELIGIBLE EXPENDITURE
= Bespovratna sredstva ukupno + doprinos korisnika
= Ukupni prihvatljivi troškovi
= Ukupna ugovorena vrijednost projekta HRK]]/7.5345</f>
        <v>551817.15575021564</v>
      </c>
      <c r="AA435" s="44" t="s">
        <v>38</v>
      </c>
      <c r="AB435" s="44" t="s">
        <v>35</v>
      </c>
      <c r="AC435" s="43" t="s">
        <v>1804</v>
      </c>
      <c r="AD435" s="43" t="s">
        <v>747</v>
      </c>
    </row>
    <row r="436" spans="1:30" ht="51" customHeight="1" x14ac:dyDescent="0.2">
      <c r="A436" s="41" t="s">
        <v>1805</v>
      </c>
      <c r="B436" s="42" t="s">
        <v>743</v>
      </c>
      <c r="C436" s="43" t="s">
        <v>744</v>
      </c>
      <c r="D436" s="43" t="s">
        <v>1114</v>
      </c>
      <c r="E436" s="44" t="s">
        <v>76</v>
      </c>
      <c r="F436" s="45" t="s">
        <v>1806</v>
      </c>
      <c r="G436" s="45" t="s">
        <v>1807</v>
      </c>
      <c r="H436" s="47">
        <v>43370</v>
      </c>
      <c r="I436" s="47">
        <v>44282</v>
      </c>
      <c r="J436" s="48" t="str">
        <f>IF(Ugovori_OPULJP[[#This Row],[DATUM ZAVRŠETKA OPERACIJE]]&gt;DATE(2024,3,31),"u provedbi","završen")</f>
        <v>završen</v>
      </c>
      <c r="K436" s="46" t="s">
        <v>211</v>
      </c>
      <c r="L436" s="46" t="s">
        <v>211</v>
      </c>
      <c r="M436" s="49">
        <v>0.85</v>
      </c>
      <c r="N436" s="49">
        <v>0.15</v>
      </c>
      <c r="O436" s="50">
        <f>Ugovori_OPULJP[[#This Row],[Bespovratna sredstva - Ukupno (EU+Nac) HRK
= Ukupna ugovorena vrijednost bespovratnih sredstava]]*Ugovori_OPULJP[[#This Row],[EU STOPA SUFINANCIRANJA %
EU CO-FINANCING RATE %]]</f>
        <v>3950202.8494999995</v>
      </c>
      <c r="P436" s="51">
        <f>Ugovori_OPULJP[[#This Row],[Bespovratna sredstva - EU dio - HRK]]/7.5345</f>
        <v>524282.01599309832</v>
      </c>
      <c r="Q436" s="50">
        <f>Ugovori_OPULJP[[#This Row],[Bespovratna sredstva - Ukupno (EU+Nac) HRK
= Ukupna ugovorena vrijednost bespovratnih sredstava]]*Ugovori_OPULJP[[#This Row],[STOPA NACIONALNOG SUFINANCIRANJA %]]</f>
        <v>697094.62049999996</v>
      </c>
      <c r="R436" s="51">
        <f>Ugovori_OPULJP[[#This Row],[Bespovratna sredstva - Nacionalni dio - HRK]]/7.5345</f>
        <v>92520.35576348794</v>
      </c>
      <c r="S436" s="50">
        <v>4647297.47</v>
      </c>
      <c r="T436" s="51">
        <f>Ugovori_OPULJP[[#This Row],[Bespovratna sredstva - Ukupno (EU+Nac) HRK
= Ukupna ugovorena vrijednost bespovratnih sredstava]]/7.5345</f>
        <v>616802.37175658625</v>
      </c>
      <c r="U436" s="50">
        <v>0</v>
      </c>
      <c r="V436" s="51">
        <f>Ugovori_OPULJP[[#This Row],[Javni doprinos korisnika - HRK]]/7.5345</f>
        <v>0</v>
      </c>
      <c r="W436" s="50">
        <v>0</v>
      </c>
      <c r="X436" s="51">
        <f>Ugovori_OPULJP[[#This Row],[Privatni doprinos korisnika - HRK]]/7.5345</f>
        <v>0</v>
      </c>
      <c r="Y436" s="52">
        <v>4647297.47</v>
      </c>
      <c r="Z436" s="53">
        <f>Ugovori_OPULJP[[#This Row],[UKUPNI PRIHVATLJIVI IZDACI
TOTAL ELIGIBLE EXPENDITURE
= Bespovratna sredstva ukupno + doprinos korisnika
= Ukupni prihvatljivi troškovi
= Ukupna ugovorena vrijednost projekta HRK]]/7.5345</f>
        <v>616802.37175658625</v>
      </c>
      <c r="AA436" s="44" t="s">
        <v>38</v>
      </c>
      <c r="AB436" s="44" t="s">
        <v>35</v>
      </c>
      <c r="AC436" s="43" t="s">
        <v>1808</v>
      </c>
      <c r="AD436" s="43" t="s">
        <v>747</v>
      </c>
    </row>
    <row r="437" spans="1:30" ht="51" customHeight="1" x14ac:dyDescent="0.2">
      <c r="A437" s="41" t="s">
        <v>1809</v>
      </c>
      <c r="B437" s="42" t="s">
        <v>743</v>
      </c>
      <c r="C437" s="43" t="s">
        <v>744</v>
      </c>
      <c r="D437" s="43" t="s">
        <v>1114</v>
      </c>
      <c r="E437" s="44" t="s">
        <v>76</v>
      </c>
      <c r="F437" s="45" t="s">
        <v>1810</v>
      </c>
      <c r="G437" s="45" t="s">
        <v>1811</v>
      </c>
      <c r="H437" s="47">
        <v>43307</v>
      </c>
      <c r="I437" s="47">
        <v>44222</v>
      </c>
      <c r="J437" s="48" t="str">
        <f>IF(Ugovori_OPULJP[[#This Row],[DATUM ZAVRŠETKA OPERACIJE]]&gt;DATE(2024,3,31),"u provedbi","završen")</f>
        <v>završen</v>
      </c>
      <c r="K437" s="46" t="s">
        <v>173</v>
      </c>
      <c r="L437" s="46" t="s">
        <v>173</v>
      </c>
      <c r="M437" s="49">
        <v>0.85</v>
      </c>
      <c r="N437" s="49">
        <v>0.15</v>
      </c>
      <c r="O437" s="50">
        <f>Ugovori_OPULJP[[#This Row],[Bespovratna sredstva - Ukupno (EU+Nac) HRK
= Ukupna ugovorena vrijednost bespovratnih sredstava]]*Ugovori_OPULJP[[#This Row],[EU STOPA SUFINANCIRANJA %
EU CO-FINANCING RATE %]]</f>
        <v>3279672.3934999998</v>
      </c>
      <c r="P437" s="51">
        <f>Ugovori_OPULJP[[#This Row],[Bespovratna sredstva - EU dio - HRK]]/7.5345</f>
        <v>435287.33074523852</v>
      </c>
      <c r="Q437" s="50">
        <f>Ugovori_OPULJP[[#This Row],[Bespovratna sredstva - Ukupno (EU+Nac) HRK
= Ukupna ugovorena vrijednost bespovratnih sredstava]]*Ugovori_OPULJP[[#This Row],[STOPA NACIONALNOG SUFINANCIRANJA %]]</f>
        <v>578765.71649999998</v>
      </c>
      <c r="R437" s="51">
        <f>Ugovori_OPULJP[[#This Row],[Bespovratna sredstva - Nacionalni dio - HRK]]/7.5345</f>
        <v>76815.411307983275</v>
      </c>
      <c r="S437" s="50">
        <v>3858438.11</v>
      </c>
      <c r="T437" s="51">
        <f>Ugovori_OPULJP[[#This Row],[Bespovratna sredstva - Ukupno (EU+Nac) HRK
= Ukupna ugovorena vrijednost bespovratnih sredstava]]/7.5345</f>
        <v>512102.74205322179</v>
      </c>
      <c r="U437" s="50">
        <v>0</v>
      </c>
      <c r="V437" s="51">
        <f>Ugovori_OPULJP[[#This Row],[Javni doprinos korisnika - HRK]]/7.5345</f>
        <v>0</v>
      </c>
      <c r="W437" s="50">
        <v>0</v>
      </c>
      <c r="X437" s="51">
        <f>Ugovori_OPULJP[[#This Row],[Privatni doprinos korisnika - HRK]]/7.5345</f>
        <v>0</v>
      </c>
      <c r="Y437" s="52">
        <v>3858438.11</v>
      </c>
      <c r="Z437" s="53">
        <f>Ugovori_OPULJP[[#This Row],[UKUPNI PRIHVATLJIVI IZDACI
TOTAL ELIGIBLE EXPENDITURE
= Bespovratna sredstva ukupno + doprinos korisnika
= Ukupni prihvatljivi troškovi
= Ukupna ugovorena vrijednost projekta HRK]]/7.5345</f>
        <v>512102.74205322179</v>
      </c>
      <c r="AA437" s="44" t="s">
        <v>38</v>
      </c>
      <c r="AB437" s="44" t="s">
        <v>35</v>
      </c>
      <c r="AC437" s="43" t="s">
        <v>1812</v>
      </c>
      <c r="AD437" s="43" t="s">
        <v>747</v>
      </c>
    </row>
    <row r="438" spans="1:30" ht="51" customHeight="1" x14ac:dyDescent="0.2">
      <c r="A438" s="41" t="s">
        <v>1813</v>
      </c>
      <c r="B438" s="42" t="s">
        <v>743</v>
      </c>
      <c r="C438" s="43" t="s">
        <v>744</v>
      </c>
      <c r="D438" s="43" t="s">
        <v>1114</v>
      </c>
      <c r="E438" s="44" t="s">
        <v>76</v>
      </c>
      <c r="F438" s="45" t="s">
        <v>1814</v>
      </c>
      <c r="G438" s="45" t="s">
        <v>1815</v>
      </c>
      <c r="H438" s="47">
        <v>43518</v>
      </c>
      <c r="I438" s="47">
        <v>44430</v>
      </c>
      <c r="J438" s="48" t="str">
        <f>IF(Ugovori_OPULJP[[#This Row],[DATUM ZAVRŠETKA OPERACIJE]]&gt;DATE(2024,3,31),"u provedbi","završen")</f>
        <v>završen</v>
      </c>
      <c r="K438" s="46" t="s">
        <v>211</v>
      </c>
      <c r="L438" s="46" t="s">
        <v>211</v>
      </c>
      <c r="M438" s="49">
        <v>0.85</v>
      </c>
      <c r="N438" s="49">
        <v>0.15</v>
      </c>
      <c r="O438" s="50">
        <f>Ugovori_OPULJP[[#This Row],[Bespovratna sredstva - Ukupno (EU+Nac) HRK
= Ukupna ugovorena vrijednost bespovratnih sredstava]]*Ugovori_OPULJP[[#This Row],[EU STOPA SUFINANCIRANJA %
EU CO-FINANCING RATE %]]</f>
        <v>3729219.1354999999</v>
      </c>
      <c r="P438" s="51">
        <f>Ugovori_OPULJP[[#This Row],[Bespovratna sredstva - EU dio - HRK]]/7.5345</f>
        <v>494952.43685712386</v>
      </c>
      <c r="Q438" s="50">
        <f>Ugovori_OPULJP[[#This Row],[Bespovratna sredstva - Ukupno (EU+Nac) HRK
= Ukupna ugovorena vrijednost bespovratnih sredstava]]*Ugovori_OPULJP[[#This Row],[STOPA NACIONALNOG SUFINANCIRANJA %]]</f>
        <v>658097.49449999991</v>
      </c>
      <c r="R438" s="51">
        <f>Ugovori_OPULJP[[#This Row],[Bespovratna sredstva - Nacionalni dio - HRK]]/7.5345</f>
        <v>87344.547680668911</v>
      </c>
      <c r="S438" s="50">
        <v>4387316.63</v>
      </c>
      <c r="T438" s="51">
        <f>Ugovori_OPULJP[[#This Row],[Bespovratna sredstva - Ukupno (EU+Nac) HRK
= Ukupna ugovorena vrijednost bespovratnih sredstava]]/7.5345</f>
        <v>582296.98453779274</v>
      </c>
      <c r="U438" s="50">
        <v>0</v>
      </c>
      <c r="V438" s="51">
        <f>Ugovori_OPULJP[[#This Row],[Javni doprinos korisnika - HRK]]/7.5345</f>
        <v>0</v>
      </c>
      <c r="W438" s="50">
        <v>0</v>
      </c>
      <c r="X438" s="51">
        <f>Ugovori_OPULJP[[#This Row],[Privatni doprinos korisnika - HRK]]/7.5345</f>
        <v>0</v>
      </c>
      <c r="Y438" s="52">
        <v>4387316.63</v>
      </c>
      <c r="Z438" s="53">
        <f>Ugovori_OPULJP[[#This Row],[UKUPNI PRIHVATLJIVI IZDACI
TOTAL ELIGIBLE EXPENDITURE
= Bespovratna sredstva ukupno + doprinos korisnika
= Ukupni prihvatljivi troškovi
= Ukupna ugovorena vrijednost projekta HRK]]/7.5345</f>
        <v>582296.98453779274</v>
      </c>
      <c r="AA438" s="44" t="s">
        <v>38</v>
      </c>
      <c r="AB438" s="44" t="s">
        <v>35</v>
      </c>
      <c r="AC438" s="43" t="s">
        <v>1816</v>
      </c>
      <c r="AD438" s="43" t="s">
        <v>747</v>
      </c>
    </row>
    <row r="439" spans="1:30" ht="51" customHeight="1" x14ac:dyDescent="0.2">
      <c r="A439" s="41" t="s">
        <v>1817</v>
      </c>
      <c r="B439" s="42" t="s">
        <v>743</v>
      </c>
      <c r="C439" s="43" t="s">
        <v>744</v>
      </c>
      <c r="D439" s="43" t="s">
        <v>1114</v>
      </c>
      <c r="E439" s="44" t="s">
        <v>76</v>
      </c>
      <c r="F439" s="45" t="s">
        <v>1818</v>
      </c>
      <c r="G439" s="45" t="s">
        <v>1819</v>
      </c>
      <c r="H439" s="47">
        <v>43409</v>
      </c>
      <c r="I439" s="47">
        <v>44321</v>
      </c>
      <c r="J439" s="48" t="str">
        <f>IF(Ugovori_OPULJP[[#This Row],[DATUM ZAVRŠETKA OPERACIJE]]&gt;DATE(2024,3,31),"u provedbi","završen")</f>
        <v>završen</v>
      </c>
      <c r="K439" s="46" t="s">
        <v>211</v>
      </c>
      <c r="L439" s="46" t="s">
        <v>211</v>
      </c>
      <c r="M439" s="49">
        <v>0.85</v>
      </c>
      <c r="N439" s="49">
        <v>0.15</v>
      </c>
      <c r="O439" s="50">
        <f>Ugovori_OPULJP[[#This Row],[Bespovratna sredstva - Ukupno (EU+Nac) HRK
= Ukupna ugovorena vrijednost bespovratnih sredstava]]*Ugovori_OPULJP[[#This Row],[EU STOPA SUFINANCIRANJA %
EU CO-FINANCING RATE %]]</f>
        <v>3595950.5</v>
      </c>
      <c r="P439" s="51">
        <f>Ugovori_OPULJP[[#This Row],[Bespovratna sredstva - EU dio - HRK]]/7.5345</f>
        <v>477264.64927997877</v>
      </c>
      <c r="Q439" s="50">
        <f>Ugovori_OPULJP[[#This Row],[Bespovratna sredstva - Ukupno (EU+Nac) HRK
= Ukupna ugovorena vrijednost bespovratnih sredstava]]*Ugovori_OPULJP[[#This Row],[STOPA NACIONALNOG SUFINANCIRANJA %]]</f>
        <v>634579.5</v>
      </c>
      <c r="R439" s="51">
        <f>Ugovori_OPULJP[[#This Row],[Bespovratna sredstva - Nacionalni dio - HRK]]/7.5345</f>
        <v>84223.173402349188</v>
      </c>
      <c r="S439" s="50">
        <v>4230530</v>
      </c>
      <c r="T439" s="51">
        <f>Ugovori_OPULJP[[#This Row],[Bespovratna sredstva - Ukupno (EU+Nac) HRK
= Ukupna ugovorena vrijednost bespovratnih sredstava]]/7.5345</f>
        <v>561487.82268232794</v>
      </c>
      <c r="U439" s="50">
        <v>0</v>
      </c>
      <c r="V439" s="51">
        <f>Ugovori_OPULJP[[#This Row],[Javni doprinos korisnika - HRK]]/7.5345</f>
        <v>0</v>
      </c>
      <c r="W439" s="50">
        <v>0</v>
      </c>
      <c r="X439" s="51">
        <f>Ugovori_OPULJP[[#This Row],[Privatni doprinos korisnika - HRK]]/7.5345</f>
        <v>0</v>
      </c>
      <c r="Y439" s="52">
        <v>4230530</v>
      </c>
      <c r="Z439" s="53">
        <f>Ugovori_OPULJP[[#This Row],[UKUPNI PRIHVATLJIVI IZDACI
TOTAL ELIGIBLE EXPENDITURE
= Bespovratna sredstva ukupno + doprinos korisnika
= Ukupni prihvatljivi troškovi
= Ukupna ugovorena vrijednost projekta HRK]]/7.5345</f>
        <v>561487.82268232794</v>
      </c>
      <c r="AA439" s="44" t="s">
        <v>38</v>
      </c>
      <c r="AB439" s="44" t="s">
        <v>35</v>
      </c>
      <c r="AC439" s="43" t="s">
        <v>1820</v>
      </c>
      <c r="AD439" s="43" t="s">
        <v>747</v>
      </c>
    </row>
    <row r="440" spans="1:30" ht="51" customHeight="1" x14ac:dyDescent="0.2">
      <c r="A440" s="41" t="s">
        <v>1822</v>
      </c>
      <c r="B440" s="42" t="s">
        <v>743</v>
      </c>
      <c r="C440" s="43" t="s">
        <v>744</v>
      </c>
      <c r="D440" s="43" t="s">
        <v>1114</v>
      </c>
      <c r="E440" s="44" t="s">
        <v>76</v>
      </c>
      <c r="F440" s="45" t="s">
        <v>1823</v>
      </c>
      <c r="G440" s="45" t="s">
        <v>1824</v>
      </c>
      <c r="H440" s="47">
        <v>43448</v>
      </c>
      <c r="I440" s="47">
        <v>44361</v>
      </c>
      <c r="J440" s="48" t="str">
        <f>IF(Ugovori_OPULJP[[#This Row],[DATUM ZAVRŠETKA OPERACIJE]]&gt;DATE(2024,3,31),"u provedbi","završen")</f>
        <v>završen</v>
      </c>
      <c r="K440" s="46" t="s">
        <v>271</v>
      </c>
      <c r="L440" s="46" t="s">
        <v>271</v>
      </c>
      <c r="M440" s="49">
        <v>0.85</v>
      </c>
      <c r="N440" s="49">
        <v>0.15</v>
      </c>
      <c r="O440" s="50">
        <f>Ugovori_OPULJP[[#This Row],[Bespovratna sredstva - Ukupno (EU+Nac) HRK
= Ukupna ugovorena vrijednost bespovratnih sredstava]]*Ugovori_OPULJP[[#This Row],[EU STOPA SUFINANCIRANJA %
EU CO-FINANCING RATE %]]</f>
        <v>2915876.6179999998</v>
      </c>
      <c r="P440" s="51">
        <f>Ugovori_OPULJP[[#This Row],[Bespovratna sredstva - EU dio - HRK]]/7.5345</f>
        <v>387003.33373150171</v>
      </c>
      <c r="Q440" s="50">
        <f>Ugovori_OPULJP[[#This Row],[Bespovratna sredstva - Ukupno (EU+Nac) HRK
= Ukupna ugovorena vrijednost bespovratnih sredstava]]*Ugovori_OPULJP[[#This Row],[STOPA NACIONALNOG SUFINANCIRANJA %]]</f>
        <v>514566.462</v>
      </c>
      <c r="R440" s="51">
        <f>Ugovori_OPULJP[[#This Row],[Bespovratna sredstva - Nacionalni dio - HRK]]/7.5345</f>
        <v>68294.705952617951</v>
      </c>
      <c r="S440" s="50">
        <v>3430443.08</v>
      </c>
      <c r="T440" s="51">
        <f>Ugovori_OPULJP[[#This Row],[Bespovratna sredstva - Ukupno (EU+Nac) HRK
= Ukupna ugovorena vrijednost bespovratnih sredstava]]/7.5345</f>
        <v>455298.03968411969</v>
      </c>
      <c r="U440" s="50">
        <v>0</v>
      </c>
      <c r="V440" s="51">
        <f>Ugovori_OPULJP[[#This Row],[Javni doprinos korisnika - HRK]]/7.5345</f>
        <v>0</v>
      </c>
      <c r="W440" s="50">
        <v>0</v>
      </c>
      <c r="X440" s="51">
        <f>Ugovori_OPULJP[[#This Row],[Privatni doprinos korisnika - HRK]]/7.5345</f>
        <v>0</v>
      </c>
      <c r="Y440" s="52">
        <v>3430443.08</v>
      </c>
      <c r="Z440" s="53">
        <f>Ugovori_OPULJP[[#This Row],[UKUPNI PRIHVATLJIVI IZDACI
TOTAL ELIGIBLE EXPENDITURE
= Bespovratna sredstva ukupno + doprinos korisnika
= Ukupni prihvatljivi troškovi
= Ukupna ugovorena vrijednost projekta HRK]]/7.5345</f>
        <v>455298.03968411969</v>
      </c>
      <c r="AA440" s="44" t="s">
        <v>38</v>
      </c>
      <c r="AB440" s="44" t="s">
        <v>35</v>
      </c>
      <c r="AC440" s="43" t="s">
        <v>1825</v>
      </c>
      <c r="AD440" s="43" t="s">
        <v>747</v>
      </c>
    </row>
    <row r="441" spans="1:30" ht="51" customHeight="1" x14ac:dyDescent="0.2">
      <c r="A441" s="41" t="s">
        <v>1826</v>
      </c>
      <c r="B441" s="42" t="s">
        <v>743</v>
      </c>
      <c r="C441" s="43" t="s">
        <v>744</v>
      </c>
      <c r="D441" s="43" t="s">
        <v>1114</v>
      </c>
      <c r="E441" s="44" t="s">
        <v>76</v>
      </c>
      <c r="F441" s="45" t="s">
        <v>1827</v>
      </c>
      <c r="G441" s="45" t="s">
        <v>1828</v>
      </c>
      <c r="H441" s="47">
        <v>43313</v>
      </c>
      <c r="I441" s="47">
        <v>44166</v>
      </c>
      <c r="J441" s="48" t="str">
        <f>IF(Ugovori_OPULJP[[#This Row],[DATUM ZAVRŠETKA OPERACIJE]]&gt;DATE(2024,3,31),"u provedbi","završen")</f>
        <v>završen</v>
      </c>
      <c r="K441" s="46" t="s">
        <v>271</v>
      </c>
      <c r="L441" s="46" t="s">
        <v>271</v>
      </c>
      <c r="M441" s="49">
        <v>0.85</v>
      </c>
      <c r="N441" s="49">
        <v>0.15</v>
      </c>
      <c r="O441" s="50">
        <f>Ugovori_OPULJP[[#This Row],[Bespovratna sredstva - Ukupno (EU+Nac) HRK
= Ukupna ugovorena vrijednost bespovratnih sredstava]]*Ugovori_OPULJP[[#This Row],[EU STOPA SUFINANCIRANJA %
EU CO-FINANCING RATE %]]</f>
        <v>1729193.811</v>
      </c>
      <c r="P441" s="51">
        <f>Ugovori_OPULJP[[#This Row],[Bespovratna sredstva - EU dio - HRK]]/7.5345</f>
        <v>229503.45888911007</v>
      </c>
      <c r="Q441" s="50">
        <f>Ugovori_OPULJP[[#This Row],[Bespovratna sredstva - Ukupno (EU+Nac) HRK
= Ukupna ugovorena vrijednost bespovratnih sredstava]]*Ugovori_OPULJP[[#This Row],[STOPA NACIONALNOG SUFINANCIRANJA %]]</f>
        <v>305151.84899999999</v>
      </c>
      <c r="R441" s="51">
        <f>Ugovori_OPULJP[[#This Row],[Bespovratna sredstva - Nacionalni dio - HRK]]/7.5345</f>
        <v>40500.610392195893</v>
      </c>
      <c r="S441" s="50">
        <v>2034345.66</v>
      </c>
      <c r="T441" s="51">
        <f>Ugovori_OPULJP[[#This Row],[Bespovratna sredstva - Ukupno (EU+Nac) HRK
= Ukupna ugovorena vrijednost bespovratnih sredstava]]/7.5345</f>
        <v>270004.06928130594</v>
      </c>
      <c r="U441" s="50">
        <v>0</v>
      </c>
      <c r="V441" s="51">
        <f>Ugovori_OPULJP[[#This Row],[Javni doprinos korisnika - HRK]]/7.5345</f>
        <v>0</v>
      </c>
      <c r="W441" s="50">
        <v>0</v>
      </c>
      <c r="X441" s="51">
        <f>Ugovori_OPULJP[[#This Row],[Privatni doprinos korisnika - HRK]]/7.5345</f>
        <v>0</v>
      </c>
      <c r="Y441" s="52">
        <v>2034345.66</v>
      </c>
      <c r="Z441" s="53">
        <f>Ugovori_OPULJP[[#This Row],[UKUPNI PRIHVATLJIVI IZDACI
TOTAL ELIGIBLE EXPENDITURE
= Bespovratna sredstva ukupno + doprinos korisnika
= Ukupni prihvatljivi troškovi
= Ukupna ugovorena vrijednost projekta HRK]]/7.5345</f>
        <v>270004.06928130594</v>
      </c>
      <c r="AA441" s="44" t="s">
        <v>38</v>
      </c>
      <c r="AB441" s="44" t="s">
        <v>35</v>
      </c>
      <c r="AC441" s="43" t="s">
        <v>1829</v>
      </c>
      <c r="AD441" s="43" t="s">
        <v>747</v>
      </c>
    </row>
    <row r="442" spans="1:30" ht="51" customHeight="1" x14ac:dyDescent="0.2">
      <c r="A442" s="41" t="s">
        <v>1830</v>
      </c>
      <c r="B442" s="42" t="s">
        <v>743</v>
      </c>
      <c r="C442" s="43" t="s">
        <v>744</v>
      </c>
      <c r="D442" s="43" t="s">
        <v>1114</v>
      </c>
      <c r="E442" s="44" t="s">
        <v>76</v>
      </c>
      <c r="F442" s="45" t="s">
        <v>1831</v>
      </c>
      <c r="G442" s="62" t="s">
        <v>1832</v>
      </c>
      <c r="H442" s="47">
        <v>43525</v>
      </c>
      <c r="I442" s="47">
        <v>44440</v>
      </c>
      <c r="J442" s="48" t="str">
        <f>IF(Ugovori_OPULJP[[#This Row],[DATUM ZAVRŠETKA OPERACIJE]]&gt;DATE(2024,3,31),"u provedbi","završen")</f>
        <v>završen</v>
      </c>
      <c r="K442" s="46" t="s">
        <v>1833</v>
      </c>
      <c r="L442" s="46" t="s">
        <v>155</v>
      </c>
      <c r="M442" s="49">
        <v>0.85</v>
      </c>
      <c r="N442" s="49">
        <v>0.15</v>
      </c>
      <c r="O442" s="50">
        <f>Ugovori_OPULJP[[#This Row],[Bespovratna sredstva - Ukupno (EU+Nac) HRK
= Ukupna ugovorena vrijednost bespovratnih sredstava]]*Ugovori_OPULJP[[#This Row],[EU STOPA SUFINANCIRANJA %
EU CO-FINANCING RATE %]]</f>
        <v>3187585</v>
      </c>
      <c r="P442" s="51">
        <f>Ugovori_OPULJP[[#This Row],[Bespovratna sredstva - EU dio - HRK]]/7.5345</f>
        <v>423065.23326033575</v>
      </c>
      <c r="Q442" s="50">
        <f>Ugovori_OPULJP[[#This Row],[Bespovratna sredstva - Ukupno (EU+Nac) HRK
= Ukupna ugovorena vrijednost bespovratnih sredstava]]*Ugovori_OPULJP[[#This Row],[STOPA NACIONALNOG SUFINANCIRANJA %]]</f>
        <v>562515</v>
      </c>
      <c r="R442" s="51">
        <f>Ugovori_OPULJP[[#This Row],[Bespovratna sredstva - Nacionalni dio - HRK]]/7.5345</f>
        <v>74658.570575353369</v>
      </c>
      <c r="S442" s="50">
        <v>3750100</v>
      </c>
      <c r="T442" s="51">
        <f>Ugovori_OPULJP[[#This Row],[Bespovratna sredstva - Ukupno (EU+Nac) HRK
= Ukupna ugovorena vrijednost bespovratnih sredstava]]/7.5345</f>
        <v>497723.80383568915</v>
      </c>
      <c r="U442" s="50">
        <v>0</v>
      </c>
      <c r="V442" s="51">
        <f>Ugovori_OPULJP[[#This Row],[Javni doprinos korisnika - HRK]]/7.5345</f>
        <v>0</v>
      </c>
      <c r="W442" s="50">
        <v>0</v>
      </c>
      <c r="X442" s="51">
        <f>Ugovori_OPULJP[[#This Row],[Privatni doprinos korisnika - HRK]]/7.5345</f>
        <v>0</v>
      </c>
      <c r="Y442" s="52">
        <v>3750100</v>
      </c>
      <c r="Z442" s="53">
        <f>Ugovori_OPULJP[[#This Row],[UKUPNI PRIHVATLJIVI IZDACI
TOTAL ELIGIBLE EXPENDITURE
= Bespovratna sredstva ukupno + doprinos korisnika
= Ukupni prihvatljivi troškovi
= Ukupna ugovorena vrijednost projekta HRK]]/7.5345</f>
        <v>497723.80383568915</v>
      </c>
      <c r="AA442" s="44" t="s">
        <v>38</v>
      </c>
      <c r="AB442" s="44" t="s">
        <v>35</v>
      </c>
      <c r="AC442" s="43" t="s">
        <v>1834</v>
      </c>
      <c r="AD442" s="43" t="s">
        <v>747</v>
      </c>
    </row>
    <row r="443" spans="1:30" ht="51" customHeight="1" x14ac:dyDescent="0.2">
      <c r="A443" s="41" t="s">
        <v>1835</v>
      </c>
      <c r="B443" s="42" t="s">
        <v>743</v>
      </c>
      <c r="C443" s="43" t="s">
        <v>744</v>
      </c>
      <c r="D443" s="43" t="s">
        <v>1114</v>
      </c>
      <c r="E443" s="44" t="s">
        <v>76</v>
      </c>
      <c r="F443" s="45" t="s">
        <v>1836</v>
      </c>
      <c r="G443" s="45" t="s">
        <v>1837</v>
      </c>
      <c r="H443" s="47">
        <v>43634</v>
      </c>
      <c r="I443" s="47">
        <v>44548</v>
      </c>
      <c r="J443" s="48" t="str">
        <f>IF(Ugovori_OPULJP[[#This Row],[DATUM ZAVRŠETKA OPERACIJE]]&gt;DATE(2024,3,31),"u provedbi","završen")</f>
        <v>završen</v>
      </c>
      <c r="K443" s="46" t="s">
        <v>211</v>
      </c>
      <c r="L443" s="46" t="s">
        <v>211</v>
      </c>
      <c r="M443" s="49">
        <v>0.85</v>
      </c>
      <c r="N443" s="49">
        <v>0.15</v>
      </c>
      <c r="O443" s="50">
        <f>Ugovori_OPULJP[[#This Row],[Bespovratna sredstva - Ukupno (EU+Nac) HRK
= Ukupna ugovorena vrijednost bespovratnih sredstava]]*Ugovori_OPULJP[[#This Row],[EU STOPA SUFINANCIRANJA %
EU CO-FINANCING RATE %]]</f>
        <v>1264124.08</v>
      </c>
      <c r="P443" s="51">
        <f>Ugovori_OPULJP[[#This Row],[Bespovratna sredstva - EU dio - HRK]]/7.5345</f>
        <v>167778.09808215543</v>
      </c>
      <c r="Q443" s="50">
        <f>Ugovori_OPULJP[[#This Row],[Bespovratna sredstva - Ukupno (EU+Nac) HRK
= Ukupna ugovorena vrijednost bespovratnih sredstava]]*Ugovori_OPULJP[[#This Row],[STOPA NACIONALNOG SUFINANCIRANJA %]]</f>
        <v>223080.72</v>
      </c>
      <c r="R443" s="51">
        <f>Ugovori_OPULJP[[#This Row],[Bespovratna sredstva - Nacionalni dio - HRK]]/7.5345</f>
        <v>29607.899661556836</v>
      </c>
      <c r="S443" s="50">
        <v>1487204.8</v>
      </c>
      <c r="T443" s="51">
        <f>Ugovori_OPULJP[[#This Row],[Bespovratna sredstva - Ukupno (EU+Nac) HRK
= Ukupna ugovorena vrijednost bespovratnih sredstava]]/7.5345</f>
        <v>197385.99774371224</v>
      </c>
      <c r="U443" s="50">
        <v>0</v>
      </c>
      <c r="V443" s="51">
        <f>Ugovori_OPULJP[[#This Row],[Javni doprinos korisnika - HRK]]/7.5345</f>
        <v>0</v>
      </c>
      <c r="W443" s="50">
        <v>0</v>
      </c>
      <c r="X443" s="51">
        <f>Ugovori_OPULJP[[#This Row],[Privatni doprinos korisnika - HRK]]/7.5345</f>
        <v>0</v>
      </c>
      <c r="Y443" s="52">
        <v>1487204.8</v>
      </c>
      <c r="Z443" s="53">
        <f>Ugovori_OPULJP[[#This Row],[UKUPNI PRIHVATLJIVI IZDACI
TOTAL ELIGIBLE EXPENDITURE
= Bespovratna sredstva ukupno + doprinos korisnika
= Ukupni prihvatljivi troškovi
= Ukupna ugovorena vrijednost projekta HRK]]/7.5345</f>
        <v>197385.99774371224</v>
      </c>
      <c r="AA443" s="44" t="s">
        <v>38</v>
      </c>
      <c r="AB443" s="44" t="s">
        <v>35</v>
      </c>
      <c r="AC443" s="43" t="s">
        <v>1838</v>
      </c>
      <c r="AD443" s="43" t="s">
        <v>747</v>
      </c>
    </row>
    <row r="444" spans="1:30" ht="51" customHeight="1" x14ac:dyDescent="0.2">
      <c r="A444" s="41" t="s">
        <v>1839</v>
      </c>
      <c r="B444" s="42" t="s">
        <v>743</v>
      </c>
      <c r="C444" s="43" t="s">
        <v>744</v>
      </c>
      <c r="D444" s="43" t="s">
        <v>1114</v>
      </c>
      <c r="E444" s="44" t="s">
        <v>76</v>
      </c>
      <c r="F444" s="45" t="s">
        <v>1840</v>
      </c>
      <c r="G444" s="45" t="s">
        <v>1841</v>
      </c>
      <c r="H444" s="47">
        <v>43518</v>
      </c>
      <c r="I444" s="47">
        <v>44430</v>
      </c>
      <c r="J444" s="48" t="str">
        <f>IF(Ugovori_OPULJP[[#This Row],[DATUM ZAVRŠETKA OPERACIJE]]&gt;DATE(2024,3,31),"u provedbi","završen")</f>
        <v>završen</v>
      </c>
      <c r="K444" s="46" t="s">
        <v>271</v>
      </c>
      <c r="L444" s="46" t="s">
        <v>271</v>
      </c>
      <c r="M444" s="49">
        <v>0.85</v>
      </c>
      <c r="N444" s="49">
        <v>0.15</v>
      </c>
      <c r="O444" s="50">
        <f>Ugovori_OPULJP[[#This Row],[Bespovratna sredstva - Ukupno (EU+Nac) HRK
= Ukupna ugovorena vrijednost bespovratnih sredstava]]*Ugovori_OPULJP[[#This Row],[EU STOPA SUFINANCIRANJA %
EU CO-FINANCING RATE %]]</f>
        <v>2270997.4620000003</v>
      </c>
      <c r="P444" s="51">
        <f>Ugovori_OPULJP[[#This Row],[Bespovratna sredstva - EU dio - HRK]]/7.5345</f>
        <v>301413.161059128</v>
      </c>
      <c r="Q444" s="50">
        <f>Ugovori_OPULJP[[#This Row],[Bespovratna sredstva - Ukupno (EU+Nac) HRK
= Ukupna ugovorena vrijednost bespovratnih sredstava]]*Ugovori_OPULJP[[#This Row],[STOPA NACIONALNOG SUFINANCIRANJA %]]</f>
        <v>400764.25800000003</v>
      </c>
      <c r="R444" s="51">
        <f>Ugovori_OPULJP[[#This Row],[Bespovratna sredstva - Nacionalni dio - HRK]]/7.5345</f>
        <v>53190.557833963765</v>
      </c>
      <c r="S444" s="50">
        <v>2671761.7200000002</v>
      </c>
      <c r="T444" s="51">
        <f>Ugovori_OPULJP[[#This Row],[Bespovratna sredstva - Ukupno (EU+Nac) HRK
= Ukupna ugovorena vrijednost bespovratnih sredstava]]/7.5345</f>
        <v>354603.71889309178</v>
      </c>
      <c r="U444" s="50">
        <v>0</v>
      </c>
      <c r="V444" s="51">
        <f>Ugovori_OPULJP[[#This Row],[Javni doprinos korisnika - HRK]]/7.5345</f>
        <v>0</v>
      </c>
      <c r="W444" s="50">
        <v>0</v>
      </c>
      <c r="X444" s="51">
        <f>Ugovori_OPULJP[[#This Row],[Privatni doprinos korisnika - HRK]]/7.5345</f>
        <v>0</v>
      </c>
      <c r="Y444" s="52">
        <v>2671761.7200000002</v>
      </c>
      <c r="Z444" s="53">
        <f>Ugovori_OPULJP[[#This Row],[UKUPNI PRIHVATLJIVI IZDACI
TOTAL ELIGIBLE EXPENDITURE
= Bespovratna sredstva ukupno + doprinos korisnika
= Ukupni prihvatljivi troškovi
= Ukupna ugovorena vrijednost projekta HRK]]/7.5345</f>
        <v>354603.71889309178</v>
      </c>
      <c r="AA444" s="44" t="s">
        <v>38</v>
      </c>
      <c r="AB444" s="44" t="s">
        <v>35</v>
      </c>
      <c r="AC444" s="43" t="s">
        <v>1842</v>
      </c>
      <c r="AD444" s="43" t="s">
        <v>747</v>
      </c>
    </row>
    <row r="445" spans="1:30" ht="51" customHeight="1" x14ac:dyDescent="0.2">
      <c r="A445" s="41" t="s">
        <v>1843</v>
      </c>
      <c r="B445" s="42" t="s">
        <v>743</v>
      </c>
      <c r="C445" s="43" t="s">
        <v>744</v>
      </c>
      <c r="D445" s="43" t="s">
        <v>1114</v>
      </c>
      <c r="E445" s="44" t="s">
        <v>76</v>
      </c>
      <c r="F445" s="45" t="s">
        <v>1844</v>
      </c>
      <c r="G445" s="45" t="s">
        <v>1845</v>
      </c>
      <c r="H445" s="47">
        <v>43518</v>
      </c>
      <c r="I445" s="47">
        <v>44430</v>
      </c>
      <c r="J445" s="48" t="str">
        <f>IF(Ugovori_OPULJP[[#This Row],[DATUM ZAVRŠETKA OPERACIJE]]&gt;DATE(2024,3,31),"u provedbi","završen")</f>
        <v>završen</v>
      </c>
      <c r="K445" s="46" t="s">
        <v>594</v>
      </c>
      <c r="L445" s="46" t="s">
        <v>594</v>
      </c>
      <c r="M445" s="49">
        <v>0.85</v>
      </c>
      <c r="N445" s="49">
        <v>0.15</v>
      </c>
      <c r="O445" s="50">
        <f>Ugovori_OPULJP[[#This Row],[Bespovratna sredstva - Ukupno (EU+Nac) HRK
= Ukupna ugovorena vrijednost bespovratnih sredstava]]*Ugovori_OPULJP[[#This Row],[EU STOPA SUFINANCIRANJA %
EU CO-FINANCING RATE %]]</f>
        <v>1221897.0659999999</v>
      </c>
      <c r="P445" s="51">
        <f>Ugovori_OPULJP[[#This Row],[Bespovratna sredstva - EU dio - HRK]]/7.5345</f>
        <v>162173.61019311167</v>
      </c>
      <c r="Q445" s="50">
        <f>Ugovori_OPULJP[[#This Row],[Bespovratna sredstva - Ukupno (EU+Nac) HRK
= Ukupna ugovorena vrijednost bespovratnih sredstava]]*Ugovori_OPULJP[[#This Row],[STOPA NACIONALNOG SUFINANCIRANJA %]]</f>
        <v>215628.894</v>
      </c>
      <c r="R445" s="51">
        <f>Ugovori_OPULJP[[#This Row],[Bespovratna sredstva - Nacionalni dio - HRK]]/7.5345</f>
        <v>28618.872387019706</v>
      </c>
      <c r="S445" s="50">
        <v>1437525.96</v>
      </c>
      <c r="T445" s="51">
        <f>Ugovori_OPULJP[[#This Row],[Bespovratna sredstva - Ukupno (EU+Nac) HRK
= Ukupna ugovorena vrijednost bespovratnih sredstava]]/7.5345</f>
        <v>190792.48258013139</v>
      </c>
      <c r="U445" s="50">
        <v>0</v>
      </c>
      <c r="V445" s="51">
        <f>Ugovori_OPULJP[[#This Row],[Javni doprinos korisnika - HRK]]/7.5345</f>
        <v>0</v>
      </c>
      <c r="W445" s="50">
        <v>0</v>
      </c>
      <c r="X445" s="51">
        <f>Ugovori_OPULJP[[#This Row],[Privatni doprinos korisnika - HRK]]/7.5345</f>
        <v>0</v>
      </c>
      <c r="Y445" s="52">
        <v>1437525.96</v>
      </c>
      <c r="Z445" s="53">
        <f>Ugovori_OPULJP[[#This Row],[UKUPNI PRIHVATLJIVI IZDACI
TOTAL ELIGIBLE EXPENDITURE
= Bespovratna sredstva ukupno + doprinos korisnika
= Ukupni prihvatljivi troškovi
= Ukupna ugovorena vrijednost projekta HRK]]/7.5345</f>
        <v>190792.48258013139</v>
      </c>
      <c r="AA445" s="44" t="s">
        <v>38</v>
      </c>
      <c r="AB445" s="44" t="s">
        <v>35</v>
      </c>
      <c r="AC445" s="43" t="s">
        <v>1846</v>
      </c>
      <c r="AD445" s="43" t="s">
        <v>747</v>
      </c>
    </row>
    <row r="446" spans="1:30" ht="51" customHeight="1" x14ac:dyDescent="0.2">
      <c r="A446" s="41" t="s">
        <v>1847</v>
      </c>
      <c r="B446" s="42" t="s">
        <v>743</v>
      </c>
      <c r="C446" s="43" t="s">
        <v>744</v>
      </c>
      <c r="D446" s="43" t="s">
        <v>1114</v>
      </c>
      <c r="E446" s="44" t="s">
        <v>76</v>
      </c>
      <c r="F446" s="45" t="s">
        <v>1848</v>
      </c>
      <c r="G446" s="45" t="s">
        <v>1849</v>
      </c>
      <c r="H446" s="47">
        <v>43409</v>
      </c>
      <c r="I446" s="47">
        <v>44321</v>
      </c>
      <c r="J446" s="48" t="str">
        <f>IF(Ugovori_OPULJP[[#This Row],[DATUM ZAVRŠETKA OPERACIJE]]&gt;DATE(2024,3,31),"u provedbi","završen")</f>
        <v>završen</v>
      </c>
      <c r="K446" s="46" t="s">
        <v>599</v>
      </c>
      <c r="L446" s="46" t="s">
        <v>599</v>
      </c>
      <c r="M446" s="49">
        <v>0.85</v>
      </c>
      <c r="N446" s="49">
        <v>0.15</v>
      </c>
      <c r="O446" s="50">
        <f>Ugovori_OPULJP[[#This Row],[Bespovratna sredstva - Ukupno (EU+Nac) HRK
= Ukupna ugovorena vrijednost bespovratnih sredstava]]*Ugovori_OPULJP[[#This Row],[EU STOPA SUFINANCIRANJA %
EU CO-FINANCING RATE %]]</f>
        <v>1782166.78</v>
      </c>
      <c r="P446" s="51">
        <f>Ugovori_OPULJP[[#This Row],[Bespovratna sredstva - EU dio - HRK]]/7.5345</f>
        <v>236534.180104851</v>
      </c>
      <c r="Q446" s="50">
        <f>Ugovori_OPULJP[[#This Row],[Bespovratna sredstva - Ukupno (EU+Nac) HRK
= Ukupna ugovorena vrijednost bespovratnih sredstava]]*Ugovori_OPULJP[[#This Row],[STOPA NACIONALNOG SUFINANCIRANJA %]]</f>
        <v>314500.02</v>
      </c>
      <c r="R446" s="51">
        <f>Ugovori_OPULJP[[#This Row],[Bespovratna sredstva - Nacionalni dio - HRK]]/7.5345</f>
        <v>41741.325900856064</v>
      </c>
      <c r="S446" s="50">
        <v>2096666.8</v>
      </c>
      <c r="T446" s="51">
        <f>Ugovori_OPULJP[[#This Row],[Bespovratna sredstva - Ukupno (EU+Nac) HRK
= Ukupna ugovorena vrijednost bespovratnih sredstava]]/7.5345</f>
        <v>278275.50600570708</v>
      </c>
      <c r="U446" s="50">
        <v>0</v>
      </c>
      <c r="V446" s="51">
        <f>Ugovori_OPULJP[[#This Row],[Javni doprinos korisnika - HRK]]/7.5345</f>
        <v>0</v>
      </c>
      <c r="W446" s="50">
        <v>0</v>
      </c>
      <c r="X446" s="51">
        <f>Ugovori_OPULJP[[#This Row],[Privatni doprinos korisnika - HRK]]/7.5345</f>
        <v>0</v>
      </c>
      <c r="Y446" s="52">
        <v>2096666.8</v>
      </c>
      <c r="Z446" s="53">
        <f>Ugovori_OPULJP[[#This Row],[UKUPNI PRIHVATLJIVI IZDACI
TOTAL ELIGIBLE EXPENDITURE
= Bespovratna sredstva ukupno + doprinos korisnika
= Ukupni prihvatljivi troškovi
= Ukupna ugovorena vrijednost projekta HRK]]/7.5345</f>
        <v>278275.50600570708</v>
      </c>
      <c r="AA446" s="44" t="s">
        <v>38</v>
      </c>
      <c r="AB446" s="44" t="s">
        <v>35</v>
      </c>
      <c r="AC446" s="43" t="s">
        <v>1850</v>
      </c>
      <c r="AD446" s="43" t="s">
        <v>747</v>
      </c>
    </row>
    <row r="447" spans="1:30" ht="51" customHeight="1" x14ac:dyDescent="0.2">
      <c r="A447" s="41" t="s">
        <v>1851</v>
      </c>
      <c r="B447" s="42" t="s">
        <v>743</v>
      </c>
      <c r="C447" s="43" t="s">
        <v>744</v>
      </c>
      <c r="D447" s="43" t="s">
        <v>1114</v>
      </c>
      <c r="E447" s="44" t="s">
        <v>76</v>
      </c>
      <c r="F447" s="45" t="s">
        <v>1852</v>
      </c>
      <c r="G447" s="45" t="s">
        <v>1853</v>
      </c>
      <c r="H447" s="47">
        <v>43410</v>
      </c>
      <c r="I447" s="47">
        <v>44322</v>
      </c>
      <c r="J447" s="48" t="str">
        <f>IF(Ugovori_OPULJP[[#This Row],[DATUM ZAVRŠETKA OPERACIJE]]&gt;DATE(2024,3,31),"u provedbi","završen")</f>
        <v>završen</v>
      </c>
      <c r="K447" s="46" t="s">
        <v>249</v>
      </c>
      <c r="L447" s="46" t="s">
        <v>249</v>
      </c>
      <c r="M447" s="49">
        <v>0.85</v>
      </c>
      <c r="N447" s="49">
        <v>0.15</v>
      </c>
      <c r="O447" s="50">
        <f>Ugovori_OPULJP[[#This Row],[Bespovratna sredstva - Ukupno (EU+Nac) HRK
= Ukupna ugovorena vrijednost bespovratnih sredstava]]*Ugovori_OPULJP[[#This Row],[EU STOPA SUFINANCIRANJA %
EU CO-FINANCING RATE %]]</f>
        <v>4213997.0515000001</v>
      </c>
      <c r="P447" s="51">
        <f>Ugovori_OPULJP[[#This Row],[Bespovratna sredstva - EU dio - HRK]]/7.5345</f>
        <v>559293.52332603361</v>
      </c>
      <c r="Q447" s="50">
        <f>Ugovori_OPULJP[[#This Row],[Bespovratna sredstva - Ukupno (EU+Nac) HRK
= Ukupna ugovorena vrijednost bespovratnih sredstava]]*Ugovori_OPULJP[[#This Row],[STOPA NACIONALNOG SUFINANCIRANJA %]]</f>
        <v>743646.53849999991</v>
      </c>
      <c r="R447" s="51">
        <f>Ugovori_OPULJP[[#This Row],[Bespovratna sredstva - Nacionalni dio - HRK]]/7.5345</f>
        <v>98698.857057535322</v>
      </c>
      <c r="S447" s="50">
        <v>4957643.59</v>
      </c>
      <c r="T447" s="51">
        <f>Ugovori_OPULJP[[#This Row],[Bespovratna sredstva - Ukupno (EU+Nac) HRK
= Ukupna ugovorena vrijednost bespovratnih sredstava]]/7.5345</f>
        <v>657992.38038356882</v>
      </c>
      <c r="U447" s="50">
        <v>0</v>
      </c>
      <c r="V447" s="51">
        <f>Ugovori_OPULJP[[#This Row],[Javni doprinos korisnika - HRK]]/7.5345</f>
        <v>0</v>
      </c>
      <c r="W447" s="50">
        <v>0</v>
      </c>
      <c r="X447" s="51">
        <f>Ugovori_OPULJP[[#This Row],[Privatni doprinos korisnika - HRK]]/7.5345</f>
        <v>0</v>
      </c>
      <c r="Y447" s="52">
        <v>4957643.59</v>
      </c>
      <c r="Z447" s="53">
        <f>Ugovori_OPULJP[[#This Row],[UKUPNI PRIHVATLJIVI IZDACI
TOTAL ELIGIBLE EXPENDITURE
= Bespovratna sredstva ukupno + doprinos korisnika
= Ukupni prihvatljivi troškovi
= Ukupna ugovorena vrijednost projekta HRK]]/7.5345</f>
        <v>657992.38038356882</v>
      </c>
      <c r="AA447" s="44" t="s">
        <v>38</v>
      </c>
      <c r="AB447" s="44" t="s">
        <v>35</v>
      </c>
      <c r="AC447" s="43" t="s">
        <v>1854</v>
      </c>
      <c r="AD447" s="43" t="s">
        <v>747</v>
      </c>
    </row>
    <row r="448" spans="1:30" ht="51" customHeight="1" x14ac:dyDescent="0.2">
      <c r="A448" s="41" t="s">
        <v>1855</v>
      </c>
      <c r="B448" s="42" t="s">
        <v>743</v>
      </c>
      <c r="C448" s="43" t="s">
        <v>744</v>
      </c>
      <c r="D448" s="43" t="s">
        <v>1114</v>
      </c>
      <c r="E448" s="44" t="s">
        <v>76</v>
      </c>
      <c r="F448" s="45" t="s">
        <v>1856</v>
      </c>
      <c r="G448" s="45" t="s">
        <v>1857</v>
      </c>
      <c r="H448" s="47">
        <v>43525</v>
      </c>
      <c r="I448" s="47">
        <v>44440</v>
      </c>
      <c r="J448" s="48" t="str">
        <f>IF(Ugovori_OPULJP[[#This Row],[DATUM ZAVRŠETKA OPERACIJE]]&gt;DATE(2024,3,31),"u provedbi","završen")</f>
        <v>završen</v>
      </c>
      <c r="K448" s="46" t="s">
        <v>155</v>
      </c>
      <c r="L448" s="46" t="s">
        <v>155</v>
      </c>
      <c r="M448" s="49">
        <v>0.85</v>
      </c>
      <c r="N448" s="49">
        <v>0.15</v>
      </c>
      <c r="O448" s="50">
        <f>Ugovori_OPULJP[[#This Row],[Bespovratna sredstva - Ukupno (EU+Nac) HRK
= Ukupna ugovorena vrijednost bespovratnih sredstava]]*Ugovori_OPULJP[[#This Row],[EU STOPA SUFINANCIRANJA %
EU CO-FINANCING RATE %]]</f>
        <v>2772525.2569999998</v>
      </c>
      <c r="P448" s="51">
        <f>Ugovori_OPULJP[[#This Row],[Bespovratna sredstva - EU dio - HRK]]/7.5345</f>
        <v>367977.33850952279</v>
      </c>
      <c r="Q448" s="50">
        <f>Ugovori_OPULJP[[#This Row],[Bespovratna sredstva - Ukupno (EU+Nac) HRK
= Ukupna ugovorena vrijednost bespovratnih sredstava]]*Ugovori_OPULJP[[#This Row],[STOPA NACIONALNOG SUFINANCIRANJA %]]</f>
        <v>489269.16299999994</v>
      </c>
      <c r="R448" s="51">
        <f>Ugovori_OPULJP[[#This Row],[Bespovratna sredstva - Nacionalni dio - HRK]]/7.5345</f>
        <v>64937.177384033435</v>
      </c>
      <c r="S448" s="50">
        <v>3261794.42</v>
      </c>
      <c r="T448" s="51">
        <f>Ugovori_OPULJP[[#This Row],[Bespovratna sredstva - Ukupno (EU+Nac) HRK
= Ukupna ugovorena vrijednost bespovratnih sredstava]]/7.5345</f>
        <v>432914.51589355629</v>
      </c>
      <c r="U448" s="50">
        <v>0</v>
      </c>
      <c r="V448" s="51">
        <f>Ugovori_OPULJP[[#This Row],[Javni doprinos korisnika - HRK]]/7.5345</f>
        <v>0</v>
      </c>
      <c r="W448" s="50">
        <v>0</v>
      </c>
      <c r="X448" s="51">
        <f>Ugovori_OPULJP[[#This Row],[Privatni doprinos korisnika - HRK]]/7.5345</f>
        <v>0</v>
      </c>
      <c r="Y448" s="52">
        <v>3261794.42</v>
      </c>
      <c r="Z448" s="53">
        <f>Ugovori_OPULJP[[#This Row],[UKUPNI PRIHVATLJIVI IZDACI
TOTAL ELIGIBLE EXPENDITURE
= Bespovratna sredstva ukupno + doprinos korisnika
= Ukupni prihvatljivi troškovi
= Ukupna ugovorena vrijednost projekta HRK]]/7.5345</f>
        <v>432914.51589355629</v>
      </c>
      <c r="AA448" s="44" t="s">
        <v>38</v>
      </c>
      <c r="AB448" s="44" t="s">
        <v>35</v>
      </c>
      <c r="AC448" s="43" t="s">
        <v>1858</v>
      </c>
      <c r="AD448" s="43" t="s">
        <v>747</v>
      </c>
    </row>
    <row r="449" spans="1:30" ht="51" customHeight="1" x14ac:dyDescent="0.2">
      <c r="A449" s="41" t="s">
        <v>1859</v>
      </c>
      <c r="B449" s="42" t="s">
        <v>743</v>
      </c>
      <c r="C449" s="43" t="s">
        <v>744</v>
      </c>
      <c r="D449" s="43" t="s">
        <v>1114</v>
      </c>
      <c r="E449" s="44" t="s">
        <v>76</v>
      </c>
      <c r="F449" s="45" t="s">
        <v>1860</v>
      </c>
      <c r="G449" s="45" t="s">
        <v>1861</v>
      </c>
      <c r="H449" s="47">
        <v>43343</v>
      </c>
      <c r="I449" s="47">
        <v>44135</v>
      </c>
      <c r="J449" s="48" t="str">
        <f>IF(Ugovori_OPULJP[[#This Row],[DATUM ZAVRŠETKA OPERACIJE]]&gt;DATE(2024,3,31),"u provedbi","završen")</f>
        <v>završen</v>
      </c>
      <c r="K449" s="46" t="s">
        <v>155</v>
      </c>
      <c r="L449" s="46" t="s">
        <v>155</v>
      </c>
      <c r="M449" s="49">
        <v>0.85</v>
      </c>
      <c r="N449" s="49">
        <v>0.15</v>
      </c>
      <c r="O449" s="50">
        <f>Ugovori_OPULJP[[#This Row],[Bespovratna sredstva - Ukupno (EU+Nac) HRK
= Ukupna ugovorena vrijednost bespovratnih sredstava]]*Ugovori_OPULJP[[#This Row],[EU STOPA SUFINANCIRANJA %
EU CO-FINANCING RATE %]]</f>
        <v>2138910.4879999999</v>
      </c>
      <c r="P449" s="51">
        <f>Ugovori_OPULJP[[#This Row],[Bespovratna sredstva - EU dio - HRK]]/7.5345</f>
        <v>283882.20691485831</v>
      </c>
      <c r="Q449" s="50">
        <f>Ugovori_OPULJP[[#This Row],[Bespovratna sredstva - Ukupno (EU+Nac) HRK
= Ukupna ugovorena vrijednost bespovratnih sredstava]]*Ugovori_OPULJP[[#This Row],[STOPA NACIONALNOG SUFINANCIRANJA %]]</f>
        <v>377454.79199999996</v>
      </c>
      <c r="R449" s="51">
        <f>Ugovori_OPULJP[[#This Row],[Bespovratna sredstva - Nacionalni dio - HRK]]/7.5345</f>
        <v>50096.860043798515</v>
      </c>
      <c r="S449" s="50">
        <v>2516365.2799999998</v>
      </c>
      <c r="T449" s="51">
        <f>Ugovori_OPULJP[[#This Row],[Bespovratna sredstva - Ukupno (EU+Nac) HRK
= Ukupna ugovorena vrijednost bespovratnih sredstava]]/7.5345</f>
        <v>333979.06695865683</v>
      </c>
      <c r="U449" s="50">
        <v>0</v>
      </c>
      <c r="V449" s="51">
        <f>Ugovori_OPULJP[[#This Row],[Javni doprinos korisnika - HRK]]/7.5345</f>
        <v>0</v>
      </c>
      <c r="W449" s="50">
        <v>0</v>
      </c>
      <c r="X449" s="51">
        <f>Ugovori_OPULJP[[#This Row],[Privatni doprinos korisnika - HRK]]/7.5345</f>
        <v>0</v>
      </c>
      <c r="Y449" s="52">
        <v>2516365.2799999998</v>
      </c>
      <c r="Z449" s="53">
        <f>Ugovori_OPULJP[[#This Row],[UKUPNI PRIHVATLJIVI IZDACI
TOTAL ELIGIBLE EXPENDITURE
= Bespovratna sredstva ukupno + doprinos korisnika
= Ukupni prihvatljivi troškovi
= Ukupna ugovorena vrijednost projekta HRK]]/7.5345</f>
        <v>333979.06695865683</v>
      </c>
      <c r="AA449" s="44" t="s">
        <v>38</v>
      </c>
      <c r="AB449" s="44" t="s">
        <v>35</v>
      </c>
      <c r="AC449" s="43" t="s">
        <v>1862</v>
      </c>
      <c r="AD449" s="43" t="s">
        <v>747</v>
      </c>
    </row>
    <row r="450" spans="1:30" ht="51" customHeight="1" x14ac:dyDescent="0.2">
      <c r="A450" s="41" t="s">
        <v>1863</v>
      </c>
      <c r="B450" s="42" t="s">
        <v>743</v>
      </c>
      <c r="C450" s="43" t="s">
        <v>744</v>
      </c>
      <c r="D450" s="43" t="s">
        <v>1114</v>
      </c>
      <c r="E450" s="44" t="s">
        <v>76</v>
      </c>
      <c r="F450" s="45" t="s">
        <v>1864</v>
      </c>
      <c r="G450" s="45" t="s">
        <v>1865</v>
      </c>
      <c r="H450" s="47">
        <v>43341</v>
      </c>
      <c r="I450" s="47">
        <v>44255</v>
      </c>
      <c r="J450" s="48" t="str">
        <f>IF(Ugovori_OPULJP[[#This Row],[DATUM ZAVRŠETKA OPERACIJE]]&gt;DATE(2024,3,31),"u provedbi","završen")</f>
        <v>završen</v>
      </c>
      <c r="K450" s="46" t="s">
        <v>249</v>
      </c>
      <c r="L450" s="46" t="s">
        <v>249</v>
      </c>
      <c r="M450" s="49">
        <v>0.85</v>
      </c>
      <c r="N450" s="49">
        <v>0.15</v>
      </c>
      <c r="O450" s="50">
        <f>Ugovori_OPULJP[[#This Row],[Bespovratna sredstva - Ukupno (EU+Nac) HRK
= Ukupna ugovorena vrijednost bespovratnih sredstava]]*Ugovori_OPULJP[[#This Row],[EU STOPA SUFINANCIRANJA %
EU CO-FINANCING RATE %]]</f>
        <v>5752927.0494999997</v>
      </c>
      <c r="P450" s="51">
        <f>Ugovori_OPULJP[[#This Row],[Bespovratna sredstva - EU dio - HRK]]/7.5345</f>
        <v>763544.63461410836</v>
      </c>
      <c r="Q450" s="50">
        <f>Ugovori_OPULJP[[#This Row],[Bespovratna sredstva - Ukupno (EU+Nac) HRK
= Ukupna ugovorena vrijednost bespovratnih sredstava]]*Ugovori_OPULJP[[#This Row],[STOPA NACIONALNOG SUFINANCIRANJA %]]</f>
        <v>1015222.4204999999</v>
      </c>
      <c r="R450" s="51">
        <f>Ugovori_OPULJP[[#This Row],[Bespovratna sredstva - Nacionalni dio - HRK]]/7.5345</f>
        <v>134743.17081425441</v>
      </c>
      <c r="S450" s="50">
        <v>6768149.4699999997</v>
      </c>
      <c r="T450" s="51">
        <f>Ugovori_OPULJP[[#This Row],[Bespovratna sredstva - Ukupno (EU+Nac) HRK
= Ukupna ugovorena vrijednost bespovratnih sredstava]]/7.5345</f>
        <v>898287.8054283628</v>
      </c>
      <c r="U450" s="50">
        <v>0</v>
      </c>
      <c r="V450" s="51">
        <f>Ugovori_OPULJP[[#This Row],[Javni doprinos korisnika - HRK]]/7.5345</f>
        <v>0</v>
      </c>
      <c r="W450" s="50">
        <v>0</v>
      </c>
      <c r="X450" s="51">
        <f>Ugovori_OPULJP[[#This Row],[Privatni doprinos korisnika - HRK]]/7.5345</f>
        <v>0</v>
      </c>
      <c r="Y450" s="52">
        <v>6768149.4699999997</v>
      </c>
      <c r="Z450" s="53">
        <f>Ugovori_OPULJP[[#This Row],[UKUPNI PRIHVATLJIVI IZDACI
TOTAL ELIGIBLE EXPENDITURE
= Bespovratna sredstva ukupno + doprinos korisnika
= Ukupni prihvatljivi troškovi
= Ukupna ugovorena vrijednost projekta HRK]]/7.5345</f>
        <v>898287.8054283628</v>
      </c>
      <c r="AA450" s="44" t="s">
        <v>38</v>
      </c>
      <c r="AB450" s="44" t="s">
        <v>35</v>
      </c>
      <c r="AC450" s="43" t="s">
        <v>1866</v>
      </c>
      <c r="AD450" s="43" t="s">
        <v>747</v>
      </c>
    </row>
    <row r="451" spans="1:30" ht="51" customHeight="1" x14ac:dyDescent="0.2">
      <c r="A451" s="41" t="s">
        <v>1867</v>
      </c>
      <c r="B451" s="42" t="s">
        <v>743</v>
      </c>
      <c r="C451" s="43" t="s">
        <v>744</v>
      </c>
      <c r="D451" s="43" t="s">
        <v>1114</v>
      </c>
      <c r="E451" s="44" t="s">
        <v>76</v>
      </c>
      <c r="F451" s="45" t="s">
        <v>1868</v>
      </c>
      <c r="G451" s="45" t="s">
        <v>1869</v>
      </c>
      <c r="H451" s="47">
        <v>43410</v>
      </c>
      <c r="I451" s="47">
        <v>44322</v>
      </c>
      <c r="J451" s="48" t="str">
        <f>IF(Ugovori_OPULJP[[#This Row],[DATUM ZAVRŠETKA OPERACIJE]]&gt;DATE(2024,3,31),"u provedbi","završen")</f>
        <v>završen</v>
      </c>
      <c r="K451" s="46" t="s">
        <v>249</v>
      </c>
      <c r="L451" s="46" t="s">
        <v>249</v>
      </c>
      <c r="M451" s="49">
        <v>0.85</v>
      </c>
      <c r="N451" s="49">
        <v>0.15</v>
      </c>
      <c r="O451" s="50">
        <f>Ugovori_OPULJP[[#This Row],[Bespovratna sredstva - Ukupno (EU+Nac) HRK
= Ukupna ugovorena vrijednost bespovratnih sredstava]]*Ugovori_OPULJP[[#This Row],[EU STOPA SUFINANCIRANJA %
EU CO-FINANCING RATE %]]</f>
        <v>3276256.0055</v>
      </c>
      <c r="P451" s="51">
        <f>Ugovori_OPULJP[[#This Row],[Bespovratna sredstva - EU dio - HRK]]/7.5345</f>
        <v>434833.8981352445</v>
      </c>
      <c r="Q451" s="50">
        <f>Ugovori_OPULJP[[#This Row],[Bespovratna sredstva - Ukupno (EU+Nac) HRK
= Ukupna ugovorena vrijednost bespovratnih sredstava]]*Ugovori_OPULJP[[#This Row],[STOPA NACIONALNOG SUFINANCIRANJA %]]</f>
        <v>578162.82449999999</v>
      </c>
      <c r="R451" s="51">
        <f>Ugovori_OPULJP[[#This Row],[Bespovratna sredstva - Nacionalni dio - HRK]]/7.5345</f>
        <v>76735.393788572561</v>
      </c>
      <c r="S451" s="50">
        <v>3854418.83</v>
      </c>
      <c r="T451" s="51">
        <f>Ugovori_OPULJP[[#This Row],[Bespovratna sredstva - Ukupno (EU+Nac) HRK
= Ukupna ugovorena vrijednost bespovratnih sredstava]]/7.5345</f>
        <v>511569.29192381707</v>
      </c>
      <c r="U451" s="50">
        <v>0</v>
      </c>
      <c r="V451" s="51">
        <f>Ugovori_OPULJP[[#This Row],[Javni doprinos korisnika - HRK]]/7.5345</f>
        <v>0</v>
      </c>
      <c r="W451" s="50">
        <v>0</v>
      </c>
      <c r="X451" s="51">
        <f>Ugovori_OPULJP[[#This Row],[Privatni doprinos korisnika - HRK]]/7.5345</f>
        <v>0</v>
      </c>
      <c r="Y451" s="52">
        <v>3854418.83</v>
      </c>
      <c r="Z451" s="53">
        <f>Ugovori_OPULJP[[#This Row],[UKUPNI PRIHVATLJIVI IZDACI
TOTAL ELIGIBLE EXPENDITURE
= Bespovratna sredstva ukupno + doprinos korisnika
= Ukupni prihvatljivi troškovi
= Ukupna ugovorena vrijednost projekta HRK]]/7.5345</f>
        <v>511569.29192381707</v>
      </c>
      <c r="AA451" s="44" t="s">
        <v>38</v>
      </c>
      <c r="AB451" s="44" t="s">
        <v>35</v>
      </c>
      <c r="AC451" s="43" t="s">
        <v>1870</v>
      </c>
      <c r="AD451" s="43" t="s">
        <v>747</v>
      </c>
    </row>
    <row r="452" spans="1:30" ht="51" customHeight="1" x14ac:dyDescent="0.2">
      <c r="A452" s="41" t="s">
        <v>1871</v>
      </c>
      <c r="B452" s="42" t="s">
        <v>743</v>
      </c>
      <c r="C452" s="43" t="s">
        <v>744</v>
      </c>
      <c r="D452" s="43" t="s">
        <v>1114</v>
      </c>
      <c r="E452" s="44" t="s">
        <v>76</v>
      </c>
      <c r="F452" s="45" t="s">
        <v>1872</v>
      </c>
      <c r="G452" s="45" t="s">
        <v>1040</v>
      </c>
      <c r="H452" s="47">
        <v>43448</v>
      </c>
      <c r="I452" s="47">
        <v>44361</v>
      </c>
      <c r="J452" s="48" t="str">
        <f>IF(Ugovori_OPULJP[[#This Row],[DATUM ZAVRŠETKA OPERACIJE]]&gt;DATE(2024,3,31),"u provedbi","završen")</f>
        <v>završen</v>
      </c>
      <c r="K452" s="46" t="s">
        <v>371</v>
      </c>
      <c r="L452" s="46" t="s">
        <v>371</v>
      </c>
      <c r="M452" s="49">
        <v>0.85</v>
      </c>
      <c r="N452" s="49">
        <v>0.15</v>
      </c>
      <c r="O452" s="50">
        <f>Ugovori_OPULJP[[#This Row],[Bespovratna sredstva - Ukupno (EU+Nac) HRK
= Ukupna ugovorena vrijednost bespovratnih sredstava]]*Ugovori_OPULJP[[#This Row],[EU STOPA SUFINANCIRANJA %
EU CO-FINANCING RATE %]]</f>
        <v>2068156.4879999997</v>
      </c>
      <c r="P452" s="51">
        <f>Ugovori_OPULJP[[#This Row],[Bespovratna sredstva - EU dio - HRK]]/7.5345</f>
        <v>274491.53732828982</v>
      </c>
      <c r="Q452" s="50">
        <f>Ugovori_OPULJP[[#This Row],[Bespovratna sredstva - Ukupno (EU+Nac) HRK
= Ukupna ugovorena vrijednost bespovratnih sredstava]]*Ugovori_OPULJP[[#This Row],[STOPA NACIONALNOG SUFINANCIRANJA %]]</f>
        <v>364968.79199999996</v>
      </c>
      <c r="R452" s="51">
        <f>Ugovori_OPULJP[[#This Row],[Bespovratna sredstva - Nacionalni dio - HRK]]/7.5345</f>
        <v>48439.6830579335</v>
      </c>
      <c r="S452" s="50">
        <v>2433125.2799999998</v>
      </c>
      <c r="T452" s="51">
        <f>Ugovori_OPULJP[[#This Row],[Bespovratna sredstva - Ukupno (EU+Nac) HRK
= Ukupna ugovorena vrijednost bespovratnih sredstava]]/7.5345</f>
        <v>322931.22038622334</v>
      </c>
      <c r="U452" s="50">
        <v>0</v>
      </c>
      <c r="V452" s="51">
        <f>Ugovori_OPULJP[[#This Row],[Javni doprinos korisnika - HRK]]/7.5345</f>
        <v>0</v>
      </c>
      <c r="W452" s="50">
        <v>0</v>
      </c>
      <c r="X452" s="51">
        <f>Ugovori_OPULJP[[#This Row],[Privatni doprinos korisnika - HRK]]/7.5345</f>
        <v>0</v>
      </c>
      <c r="Y452" s="52">
        <v>2433125.2799999998</v>
      </c>
      <c r="Z452" s="53">
        <f>Ugovori_OPULJP[[#This Row],[UKUPNI PRIHVATLJIVI IZDACI
TOTAL ELIGIBLE EXPENDITURE
= Bespovratna sredstva ukupno + doprinos korisnika
= Ukupni prihvatljivi troškovi
= Ukupna ugovorena vrijednost projekta HRK]]/7.5345</f>
        <v>322931.22038622334</v>
      </c>
      <c r="AA452" s="44" t="s">
        <v>38</v>
      </c>
      <c r="AB452" s="44" t="s">
        <v>35</v>
      </c>
      <c r="AC452" s="43" t="s">
        <v>1873</v>
      </c>
      <c r="AD452" s="43" t="s">
        <v>747</v>
      </c>
    </row>
    <row r="453" spans="1:30" ht="51" customHeight="1" x14ac:dyDescent="0.2">
      <c r="A453" s="41" t="s">
        <v>1874</v>
      </c>
      <c r="B453" s="42" t="s">
        <v>743</v>
      </c>
      <c r="C453" s="43" t="s">
        <v>744</v>
      </c>
      <c r="D453" s="43" t="s">
        <v>1114</v>
      </c>
      <c r="E453" s="44" t="s">
        <v>76</v>
      </c>
      <c r="F453" s="45" t="s">
        <v>1875</v>
      </c>
      <c r="G453" s="45" t="s">
        <v>1876</v>
      </c>
      <c r="H453" s="47">
        <v>43448</v>
      </c>
      <c r="I453" s="47">
        <v>44361</v>
      </c>
      <c r="J453" s="48" t="str">
        <f>IF(Ugovori_OPULJP[[#This Row],[DATUM ZAVRŠETKA OPERACIJE]]&gt;DATE(2024,3,31),"u provedbi","završen")</f>
        <v>završen</v>
      </c>
      <c r="K453" s="46" t="s">
        <v>338</v>
      </c>
      <c r="L453" s="46" t="s">
        <v>338</v>
      </c>
      <c r="M453" s="49">
        <v>0.85</v>
      </c>
      <c r="N453" s="49">
        <v>0.15</v>
      </c>
      <c r="O453" s="50">
        <f>Ugovori_OPULJP[[#This Row],[Bespovratna sredstva - Ukupno (EU+Nac) HRK
= Ukupna ugovorena vrijednost bespovratnih sredstava]]*Ugovori_OPULJP[[#This Row],[EU STOPA SUFINANCIRANJA %
EU CO-FINANCING RATE %]]</f>
        <v>1538618.3540000001</v>
      </c>
      <c r="P453" s="51">
        <f>Ugovori_OPULJP[[#This Row],[Bespovratna sredstva - EU dio - HRK]]/7.5345</f>
        <v>204209.74902116929</v>
      </c>
      <c r="Q453" s="50">
        <f>Ugovori_OPULJP[[#This Row],[Bespovratna sredstva - Ukupno (EU+Nac) HRK
= Ukupna ugovorena vrijednost bespovratnih sredstava]]*Ugovori_OPULJP[[#This Row],[STOPA NACIONALNOG SUFINANCIRANJA %]]</f>
        <v>271520.886</v>
      </c>
      <c r="R453" s="51">
        <f>Ugovori_OPULJP[[#This Row],[Bespovratna sredstva - Nacionalni dio - HRK]]/7.5345</f>
        <v>36037.014533147521</v>
      </c>
      <c r="S453" s="50">
        <v>1810139.24</v>
      </c>
      <c r="T453" s="51">
        <f>Ugovori_OPULJP[[#This Row],[Bespovratna sredstva - Ukupno (EU+Nac) HRK
= Ukupna ugovorena vrijednost bespovratnih sredstava]]/7.5345</f>
        <v>240246.7635543168</v>
      </c>
      <c r="U453" s="50">
        <v>0</v>
      </c>
      <c r="V453" s="51">
        <f>Ugovori_OPULJP[[#This Row],[Javni doprinos korisnika - HRK]]/7.5345</f>
        <v>0</v>
      </c>
      <c r="W453" s="50">
        <v>0</v>
      </c>
      <c r="X453" s="51">
        <f>Ugovori_OPULJP[[#This Row],[Privatni doprinos korisnika - HRK]]/7.5345</f>
        <v>0</v>
      </c>
      <c r="Y453" s="52">
        <v>1810139.24</v>
      </c>
      <c r="Z453" s="53">
        <f>Ugovori_OPULJP[[#This Row],[UKUPNI PRIHVATLJIVI IZDACI
TOTAL ELIGIBLE EXPENDITURE
= Bespovratna sredstva ukupno + doprinos korisnika
= Ukupni prihvatljivi troškovi
= Ukupna ugovorena vrijednost projekta HRK]]/7.5345</f>
        <v>240246.7635543168</v>
      </c>
      <c r="AA453" s="44" t="s">
        <v>38</v>
      </c>
      <c r="AB453" s="44" t="s">
        <v>35</v>
      </c>
      <c r="AC453" s="43" t="s">
        <v>1877</v>
      </c>
      <c r="AD453" s="43" t="s">
        <v>747</v>
      </c>
    </row>
    <row r="454" spans="1:30" ht="51" customHeight="1" x14ac:dyDescent="0.2">
      <c r="A454" s="41" t="s">
        <v>1878</v>
      </c>
      <c r="B454" s="42" t="s">
        <v>743</v>
      </c>
      <c r="C454" s="43" t="s">
        <v>744</v>
      </c>
      <c r="D454" s="43" t="s">
        <v>1114</v>
      </c>
      <c r="E454" s="44" t="s">
        <v>76</v>
      </c>
      <c r="F454" s="45" t="s">
        <v>1879</v>
      </c>
      <c r="G454" s="45" t="s">
        <v>1880</v>
      </c>
      <c r="H454" s="47">
        <v>43368</v>
      </c>
      <c r="I454" s="47">
        <v>44280</v>
      </c>
      <c r="J454" s="48" t="str">
        <f>IF(Ugovori_OPULJP[[#This Row],[DATUM ZAVRŠETKA OPERACIJE]]&gt;DATE(2024,3,31),"u provedbi","završen")</f>
        <v>završen</v>
      </c>
      <c r="K454" s="46" t="s">
        <v>249</v>
      </c>
      <c r="L454" s="46" t="s">
        <v>249</v>
      </c>
      <c r="M454" s="49">
        <v>0.85</v>
      </c>
      <c r="N454" s="49">
        <v>0.15</v>
      </c>
      <c r="O454" s="50">
        <f>Ugovori_OPULJP[[#This Row],[Bespovratna sredstva - Ukupno (EU+Nac) HRK
= Ukupna ugovorena vrijednost bespovratnih sredstava]]*Ugovori_OPULJP[[#This Row],[EU STOPA SUFINANCIRANJA %
EU CO-FINANCING RATE %]]</f>
        <v>4055138.35</v>
      </c>
      <c r="P454" s="51">
        <f>Ugovori_OPULJP[[#This Row],[Bespovratna sredstva - EU dio - HRK]]/7.5345</f>
        <v>538209.35032185283</v>
      </c>
      <c r="Q454" s="50">
        <f>Ugovori_OPULJP[[#This Row],[Bespovratna sredstva - Ukupno (EU+Nac) HRK
= Ukupna ugovorena vrijednost bespovratnih sredstava]]*Ugovori_OPULJP[[#This Row],[STOPA NACIONALNOG SUFINANCIRANJA %]]</f>
        <v>715612.65</v>
      </c>
      <c r="R454" s="51">
        <f>Ugovori_OPULJP[[#This Row],[Bespovratna sredstva - Nacionalni dio - HRK]]/7.5345</f>
        <v>94978.120645032846</v>
      </c>
      <c r="S454" s="50">
        <v>4770751</v>
      </c>
      <c r="T454" s="51">
        <f>Ugovori_OPULJP[[#This Row],[Bespovratna sredstva - Ukupno (EU+Nac) HRK
= Ukupna ugovorena vrijednost bespovratnih sredstava]]/7.5345</f>
        <v>633187.47096688568</v>
      </c>
      <c r="U454" s="50">
        <v>0</v>
      </c>
      <c r="V454" s="51">
        <f>Ugovori_OPULJP[[#This Row],[Javni doprinos korisnika - HRK]]/7.5345</f>
        <v>0</v>
      </c>
      <c r="W454" s="50">
        <v>0</v>
      </c>
      <c r="X454" s="51">
        <f>Ugovori_OPULJP[[#This Row],[Privatni doprinos korisnika - HRK]]/7.5345</f>
        <v>0</v>
      </c>
      <c r="Y454" s="52">
        <v>4770751</v>
      </c>
      <c r="Z454" s="53">
        <f>Ugovori_OPULJP[[#This Row],[UKUPNI PRIHVATLJIVI IZDACI
TOTAL ELIGIBLE EXPENDITURE
= Bespovratna sredstva ukupno + doprinos korisnika
= Ukupni prihvatljivi troškovi
= Ukupna ugovorena vrijednost projekta HRK]]/7.5345</f>
        <v>633187.47096688568</v>
      </c>
      <c r="AA454" s="44" t="s">
        <v>38</v>
      </c>
      <c r="AB454" s="44" t="s">
        <v>35</v>
      </c>
      <c r="AC454" s="43" t="s">
        <v>1881</v>
      </c>
      <c r="AD454" s="43" t="s">
        <v>747</v>
      </c>
    </row>
    <row r="455" spans="1:30" ht="51" customHeight="1" x14ac:dyDescent="0.2">
      <c r="A455" s="41" t="s">
        <v>1882</v>
      </c>
      <c r="B455" s="42" t="s">
        <v>743</v>
      </c>
      <c r="C455" s="43" t="s">
        <v>744</v>
      </c>
      <c r="D455" s="43" t="s">
        <v>1114</v>
      </c>
      <c r="E455" s="44" t="s">
        <v>76</v>
      </c>
      <c r="F455" s="45" t="s">
        <v>1883</v>
      </c>
      <c r="G455" s="45" t="s">
        <v>1884</v>
      </c>
      <c r="H455" s="47">
        <v>43311</v>
      </c>
      <c r="I455" s="47">
        <v>44226</v>
      </c>
      <c r="J455" s="48" t="str">
        <f>IF(Ugovori_OPULJP[[#This Row],[DATUM ZAVRŠETKA OPERACIJE]]&gt;DATE(2024,3,31),"u provedbi","završen")</f>
        <v>završen</v>
      </c>
      <c r="K455" s="46" t="s">
        <v>79</v>
      </c>
      <c r="L455" s="46" t="s">
        <v>79</v>
      </c>
      <c r="M455" s="49">
        <v>0.85</v>
      </c>
      <c r="N455" s="49">
        <v>0.15</v>
      </c>
      <c r="O455" s="50">
        <f>Ugovori_OPULJP[[#This Row],[Bespovratna sredstva - Ukupno (EU+Nac) HRK
= Ukupna ugovorena vrijednost bespovratnih sredstava]]*Ugovori_OPULJP[[#This Row],[EU STOPA SUFINANCIRANJA %
EU CO-FINANCING RATE %]]</f>
        <v>1511374.2050000001</v>
      </c>
      <c r="P455" s="51">
        <f>Ugovori_OPULJP[[#This Row],[Bespovratna sredstva - EU dio - HRK]]/7.5345</f>
        <v>200593.82905302275</v>
      </c>
      <c r="Q455" s="50">
        <f>Ugovori_OPULJP[[#This Row],[Bespovratna sredstva - Ukupno (EU+Nac) HRK
= Ukupna ugovorena vrijednost bespovratnih sredstava]]*Ugovori_OPULJP[[#This Row],[STOPA NACIONALNOG SUFINANCIRANJA %]]</f>
        <v>266713.09499999997</v>
      </c>
      <c r="R455" s="51">
        <f>Ugovori_OPULJP[[#This Row],[Bespovratna sredstva - Nacionalni dio - HRK]]/7.5345</f>
        <v>35398.911009356954</v>
      </c>
      <c r="S455" s="50">
        <v>1778087.3</v>
      </c>
      <c r="T455" s="51">
        <f>Ugovori_OPULJP[[#This Row],[Bespovratna sredstva - Ukupno (EU+Nac) HRK
= Ukupna ugovorena vrijednost bespovratnih sredstava]]/7.5345</f>
        <v>235992.74006237971</v>
      </c>
      <c r="U455" s="50">
        <v>0</v>
      </c>
      <c r="V455" s="51">
        <f>Ugovori_OPULJP[[#This Row],[Javni doprinos korisnika - HRK]]/7.5345</f>
        <v>0</v>
      </c>
      <c r="W455" s="50">
        <v>0</v>
      </c>
      <c r="X455" s="51">
        <f>Ugovori_OPULJP[[#This Row],[Privatni doprinos korisnika - HRK]]/7.5345</f>
        <v>0</v>
      </c>
      <c r="Y455" s="52">
        <v>1778087.3</v>
      </c>
      <c r="Z455" s="53">
        <f>Ugovori_OPULJP[[#This Row],[UKUPNI PRIHVATLJIVI IZDACI
TOTAL ELIGIBLE EXPENDITURE
= Bespovratna sredstva ukupno + doprinos korisnika
= Ukupni prihvatljivi troškovi
= Ukupna ugovorena vrijednost projekta HRK]]/7.5345</f>
        <v>235992.74006237971</v>
      </c>
      <c r="AA455" s="44" t="s">
        <v>38</v>
      </c>
      <c r="AB455" s="44" t="s">
        <v>35</v>
      </c>
      <c r="AC455" s="43" t="s">
        <v>1885</v>
      </c>
      <c r="AD455" s="43" t="s">
        <v>747</v>
      </c>
    </row>
    <row r="456" spans="1:30" ht="51" customHeight="1" x14ac:dyDescent="0.2">
      <c r="A456" s="41" t="s">
        <v>1886</v>
      </c>
      <c r="B456" s="42" t="s">
        <v>743</v>
      </c>
      <c r="C456" s="43" t="s">
        <v>744</v>
      </c>
      <c r="D456" s="43" t="s">
        <v>1114</v>
      </c>
      <c r="E456" s="44" t="s">
        <v>76</v>
      </c>
      <c r="F456" s="45" t="s">
        <v>1887</v>
      </c>
      <c r="G456" s="45" t="s">
        <v>1888</v>
      </c>
      <c r="H456" s="47">
        <v>43448</v>
      </c>
      <c r="I456" s="65">
        <v>44361</v>
      </c>
      <c r="J456" s="48" t="str">
        <f>IF(Ugovori_OPULJP[[#This Row],[DATUM ZAVRŠETKA OPERACIJE]]&gt;DATE(2024,3,31),"u provedbi","završen")</f>
        <v>završen</v>
      </c>
      <c r="K456" s="46" t="s">
        <v>99</v>
      </c>
      <c r="L456" s="46" t="s">
        <v>99</v>
      </c>
      <c r="M456" s="49">
        <v>0.85</v>
      </c>
      <c r="N456" s="49">
        <v>0.15</v>
      </c>
      <c r="O456" s="50">
        <f>Ugovori_OPULJP[[#This Row],[Bespovratna sredstva - Ukupno (EU+Nac) HRK
= Ukupna ugovorena vrijednost bespovratnih sredstava]]*Ugovori_OPULJP[[#This Row],[EU STOPA SUFINANCIRANJA %
EU CO-FINANCING RATE %]]</f>
        <v>7331979.5550000006</v>
      </c>
      <c r="P456" s="51">
        <f>Ugovori_OPULJP[[#This Row],[Bespovratna sredstva - EU dio - HRK]]/7.5345</f>
        <v>973120.91777822026</v>
      </c>
      <c r="Q456" s="50">
        <f>Ugovori_OPULJP[[#This Row],[Bespovratna sredstva - Ukupno (EU+Nac) HRK
= Ukupna ugovorena vrijednost bespovratnih sredstava]]*Ugovori_OPULJP[[#This Row],[STOPA NACIONALNOG SUFINANCIRANJA %]]</f>
        <v>1293878.7450000001</v>
      </c>
      <c r="R456" s="51">
        <f>Ugovori_OPULJP[[#This Row],[Bespovratna sredstva - Nacionalni dio - HRK]]/7.5345</f>
        <v>171727.2207843918</v>
      </c>
      <c r="S456" s="50">
        <v>8625858.3000000007</v>
      </c>
      <c r="T456" s="51">
        <f>Ugovori_OPULJP[[#This Row],[Bespovratna sredstva - Ukupno (EU+Nac) HRK
= Ukupna ugovorena vrijednost bespovratnih sredstava]]/7.5345</f>
        <v>1144848.138562612</v>
      </c>
      <c r="U456" s="50">
        <v>0</v>
      </c>
      <c r="V456" s="51">
        <f>Ugovori_OPULJP[[#This Row],[Javni doprinos korisnika - HRK]]/7.5345</f>
        <v>0</v>
      </c>
      <c r="W456" s="50">
        <v>0</v>
      </c>
      <c r="X456" s="51">
        <f>Ugovori_OPULJP[[#This Row],[Privatni doprinos korisnika - HRK]]/7.5345</f>
        <v>0</v>
      </c>
      <c r="Y456" s="52">
        <v>8625858.3000000007</v>
      </c>
      <c r="Z456" s="53">
        <f>Ugovori_OPULJP[[#This Row],[UKUPNI PRIHVATLJIVI IZDACI
TOTAL ELIGIBLE EXPENDITURE
= Bespovratna sredstva ukupno + doprinos korisnika
= Ukupni prihvatljivi troškovi
= Ukupna ugovorena vrijednost projekta HRK]]/7.5345</f>
        <v>1144848.138562612</v>
      </c>
      <c r="AA456" s="44" t="s">
        <v>38</v>
      </c>
      <c r="AB456" s="44" t="s">
        <v>35</v>
      </c>
      <c r="AC456" s="43" t="s">
        <v>1889</v>
      </c>
      <c r="AD456" s="43" t="s">
        <v>747</v>
      </c>
    </row>
    <row r="457" spans="1:30" ht="51" customHeight="1" x14ac:dyDescent="0.2">
      <c r="A457" s="41" t="s">
        <v>1890</v>
      </c>
      <c r="B457" s="42" t="s">
        <v>743</v>
      </c>
      <c r="C457" s="43" t="s">
        <v>744</v>
      </c>
      <c r="D457" s="43" t="s">
        <v>1114</v>
      </c>
      <c r="E457" s="44" t="s">
        <v>76</v>
      </c>
      <c r="F457" s="45" t="s">
        <v>1891</v>
      </c>
      <c r="G457" s="45" t="s">
        <v>1892</v>
      </c>
      <c r="H457" s="47">
        <v>43482</v>
      </c>
      <c r="I457" s="47">
        <v>44394</v>
      </c>
      <c r="J457" s="48" t="str">
        <f>IF(Ugovori_OPULJP[[#This Row],[DATUM ZAVRŠETKA OPERACIJE]]&gt;DATE(2024,3,31),"u provedbi","završen")</f>
        <v>završen</v>
      </c>
      <c r="K457" s="46" t="s">
        <v>84</v>
      </c>
      <c r="L457" s="46" t="s">
        <v>84</v>
      </c>
      <c r="M457" s="49">
        <v>0.85</v>
      </c>
      <c r="N457" s="49">
        <v>0.15</v>
      </c>
      <c r="O457" s="50">
        <f>Ugovori_OPULJP[[#This Row],[Bespovratna sredstva - Ukupno (EU+Nac) HRK
= Ukupna ugovorena vrijednost bespovratnih sredstava]]*Ugovori_OPULJP[[#This Row],[EU STOPA SUFINANCIRANJA %
EU CO-FINANCING RATE %]]</f>
        <v>2464070.9499999997</v>
      </c>
      <c r="P457" s="51">
        <f>Ugovori_OPULJP[[#This Row],[Bespovratna sredstva - EU dio - HRK]]/7.5345</f>
        <v>327038.41661689559</v>
      </c>
      <c r="Q457" s="50">
        <f>Ugovori_OPULJP[[#This Row],[Bespovratna sredstva - Ukupno (EU+Nac) HRK
= Ukupna ugovorena vrijednost bespovratnih sredstava]]*Ugovori_OPULJP[[#This Row],[STOPA NACIONALNOG SUFINANCIRANJA %]]</f>
        <v>434836.05</v>
      </c>
      <c r="R457" s="51">
        <f>Ugovori_OPULJP[[#This Row],[Bespovratna sredstva - Nacionalni dio - HRK]]/7.5345</f>
        <v>57712.661755922752</v>
      </c>
      <c r="S457" s="50">
        <v>2898907</v>
      </c>
      <c r="T457" s="51">
        <f>Ugovori_OPULJP[[#This Row],[Bespovratna sredstva - Ukupno (EU+Nac) HRK
= Ukupna ugovorena vrijednost bespovratnih sredstava]]/7.5345</f>
        <v>384751.07837281836</v>
      </c>
      <c r="U457" s="50">
        <v>0</v>
      </c>
      <c r="V457" s="51">
        <f>Ugovori_OPULJP[[#This Row],[Javni doprinos korisnika - HRK]]/7.5345</f>
        <v>0</v>
      </c>
      <c r="W457" s="50">
        <v>0</v>
      </c>
      <c r="X457" s="51">
        <f>Ugovori_OPULJP[[#This Row],[Privatni doprinos korisnika - HRK]]/7.5345</f>
        <v>0</v>
      </c>
      <c r="Y457" s="52">
        <v>2898907</v>
      </c>
      <c r="Z457" s="53">
        <f>Ugovori_OPULJP[[#This Row],[UKUPNI PRIHVATLJIVI IZDACI
TOTAL ELIGIBLE EXPENDITURE
= Bespovratna sredstva ukupno + doprinos korisnika
= Ukupni prihvatljivi troškovi
= Ukupna ugovorena vrijednost projekta HRK]]/7.5345</f>
        <v>384751.07837281836</v>
      </c>
      <c r="AA457" s="44" t="s">
        <v>38</v>
      </c>
      <c r="AB457" s="44" t="s">
        <v>35</v>
      </c>
      <c r="AC457" s="43" t="s">
        <v>1893</v>
      </c>
      <c r="AD457" s="43" t="s">
        <v>747</v>
      </c>
    </row>
    <row r="458" spans="1:30" ht="51" customHeight="1" x14ac:dyDescent="0.2">
      <c r="A458" s="41" t="s">
        <v>1894</v>
      </c>
      <c r="B458" s="42" t="s">
        <v>743</v>
      </c>
      <c r="C458" s="43" t="s">
        <v>744</v>
      </c>
      <c r="D458" s="43" t="s">
        <v>1114</v>
      </c>
      <c r="E458" s="44" t="s">
        <v>76</v>
      </c>
      <c r="F458" s="45" t="s">
        <v>1895</v>
      </c>
      <c r="G458" s="45" t="s">
        <v>1896</v>
      </c>
      <c r="H458" s="47">
        <v>43410</v>
      </c>
      <c r="I458" s="47">
        <v>44322</v>
      </c>
      <c r="J458" s="48" t="str">
        <f>IF(Ugovori_OPULJP[[#This Row],[DATUM ZAVRŠETKA OPERACIJE]]&gt;DATE(2024,3,31),"u provedbi","završen")</f>
        <v>završen</v>
      </c>
      <c r="K458" s="46" t="s">
        <v>249</v>
      </c>
      <c r="L458" s="46" t="s">
        <v>249</v>
      </c>
      <c r="M458" s="49">
        <v>0.85</v>
      </c>
      <c r="N458" s="49">
        <v>0.15</v>
      </c>
      <c r="O458" s="50">
        <f>Ugovori_OPULJP[[#This Row],[Bespovratna sredstva - Ukupno (EU+Nac) HRK
= Ukupna ugovorena vrijednost bespovratnih sredstava]]*Ugovori_OPULJP[[#This Row],[EU STOPA SUFINANCIRANJA %
EU CO-FINANCING RATE %]]</f>
        <v>2835823.0825</v>
      </c>
      <c r="P458" s="51">
        <f>Ugovori_OPULJP[[#This Row],[Bespovratna sredstva - EU dio - HRK]]/7.5345</f>
        <v>376378.40367642179</v>
      </c>
      <c r="Q458" s="50">
        <f>Ugovori_OPULJP[[#This Row],[Bespovratna sredstva - Ukupno (EU+Nac) HRK
= Ukupna ugovorena vrijednost bespovratnih sredstava]]*Ugovori_OPULJP[[#This Row],[STOPA NACIONALNOG SUFINANCIRANJA %]]</f>
        <v>500439.36749999999</v>
      </c>
      <c r="R458" s="51">
        <f>Ugovori_OPULJP[[#This Row],[Bespovratna sredstva - Nacionalni dio - HRK]]/7.5345</f>
        <v>66419.718295839135</v>
      </c>
      <c r="S458" s="50">
        <v>3336262.45</v>
      </c>
      <c r="T458" s="51">
        <f>Ugovori_OPULJP[[#This Row],[Bespovratna sredstva - Ukupno (EU+Nac) HRK
= Ukupna ugovorena vrijednost bespovratnih sredstava]]/7.5345</f>
        <v>442798.12197226094</v>
      </c>
      <c r="U458" s="50">
        <v>0</v>
      </c>
      <c r="V458" s="51">
        <f>Ugovori_OPULJP[[#This Row],[Javni doprinos korisnika - HRK]]/7.5345</f>
        <v>0</v>
      </c>
      <c r="W458" s="50">
        <v>0</v>
      </c>
      <c r="X458" s="51">
        <f>Ugovori_OPULJP[[#This Row],[Privatni doprinos korisnika - HRK]]/7.5345</f>
        <v>0</v>
      </c>
      <c r="Y458" s="52">
        <v>3336262.45</v>
      </c>
      <c r="Z458" s="53">
        <f>Ugovori_OPULJP[[#This Row],[UKUPNI PRIHVATLJIVI IZDACI
TOTAL ELIGIBLE EXPENDITURE
= Bespovratna sredstva ukupno + doprinos korisnika
= Ukupni prihvatljivi troškovi
= Ukupna ugovorena vrijednost projekta HRK]]/7.5345</f>
        <v>442798.12197226094</v>
      </c>
      <c r="AA458" s="44" t="s">
        <v>38</v>
      </c>
      <c r="AB458" s="44" t="s">
        <v>35</v>
      </c>
      <c r="AC458" s="43" t="s">
        <v>1897</v>
      </c>
      <c r="AD458" s="43" t="s">
        <v>747</v>
      </c>
    </row>
    <row r="459" spans="1:30" ht="51" customHeight="1" x14ac:dyDescent="0.2">
      <c r="A459" s="41" t="s">
        <v>1898</v>
      </c>
      <c r="B459" s="42" t="s">
        <v>743</v>
      </c>
      <c r="C459" s="43" t="s">
        <v>744</v>
      </c>
      <c r="D459" s="43" t="s">
        <v>1114</v>
      </c>
      <c r="E459" s="44" t="s">
        <v>76</v>
      </c>
      <c r="F459" s="45" t="s">
        <v>1899</v>
      </c>
      <c r="G459" s="45" t="s">
        <v>1900</v>
      </c>
      <c r="H459" s="47">
        <v>43634</v>
      </c>
      <c r="I459" s="47">
        <v>44548</v>
      </c>
      <c r="J459" s="48" t="str">
        <f>IF(Ugovori_OPULJP[[#This Row],[DATUM ZAVRŠETKA OPERACIJE]]&gt;DATE(2024,3,31),"u provedbi","završen")</f>
        <v>završen</v>
      </c>
      <c r="K459" s="46" t="s">
        <v>371</v>
      </c>
      <c r="L459" s="46" t="s">
        <v>371</v>
      </c>
      <c r="M459" s="49">
        <v>0.85</v>
      </c>
      <c r="N459" s="49">
        <v>0.15</v>
      </c>
      <c r="O459" s="50">
        <f>Ugovori_OPULJP[[#This Row],[Bespovratna sredstva - Ukupno (EU+Nac) HRK
= Ukupna ugovorena vrijednost bespovratnih sredstava]]*Ugovori_OPULJP[[#This Row],[EU STOPA SUFINANCIRANJA %
EU CO-FINANCING RATE %]]</f>
        <v>3071809.1944999998</v>
      </c>
      <c r="P459" s="51">
        <f>Ugovori_OPULJP[[#This Row],[Bespovratna sredstva - EU dio - HRK]]/7.5345</f>
        <v>407699.14320791024</v>
      </c>
      <c r="Q459" s="50">
        <f>Ugovori_OPULJP[[#This Row],[Bespovratna sredstva - Ukupno (EU+Nac) HRK
= Ukupna ugovorena vrijednost bespovratnih sredstava]]*Ugovori_OPULJP[[#This Row],[STOPA NACIONALNOG SUFINANCIRANJA %]]</f>
        <v>542083.97549999994</v>
      </c>
      <c r="R459" s="51">
        <f>Ugovori_OPULJP[[#This Row],[Bespovratna sredstva - Nacionalni dio - HRK]]/7.5345</f>
        <v>71946.907624925327</v>
      </c>
      <c r="S459" s="50">
        <v>3613893.17</v>
      </c>
      <c r="T459" s="51">
        <f>Ugovori_OPULJP[[#This Row],[Bespovratna sredstva - Ukupno (EU+Nac) HRK
= Ukupna ugovorena vrijednost bespovratnih sredstava]]/7.5345</f>
        <v>479646.05083283561</v>
      </c>
      <c r="U459" s="50">
        <v>0</v>
      </c>
      <c r="V459" s="51">
        <f>Ugovori_OPULJP[[#This Row],[Javni doprinos korisnika - HRK]]/7.5345</f>
        <v>0</v>
      </c>
      <c r="W459" s="50">
        <v>0</v>
      </c>
      <c r="X459" s="51">
        <f>Ugovori_OPULJP[[#This Row],[Privatni doprinos korisnika - HRK]]/7.5345</f>
        <v>0</v>
      </c>
      <c r="Y459" s="52">
        <v>3613893.17</v>
      </c>
      <c r="Z459" s="53">
        <f>Ugovori_OPULJP[[#This Row],[UKUPNI PRIHVATLJIVI IZDACI
TOTAL ELIGIBLE EXPENDITURE
= Bespovratna sredstva ukupno + doprinos korisnika
= Ukupni prihvatljivi troškovi
= Ukupna ugovorena vrijednost projekta HRK]]/7.5345</f>
        <v>479646.05083283561</v>
      </c>
      <c r="AA459" s="44" t="s">
        <v>38</v>
      </c>
      <c r="AB459" s="44" t="s">
        <v>35</v>
      </c>
      <c r="AC459" s="43" t="s">
        <v>1901</v>
      </c>
      <c r="AD459" s="43" t="s">
        <v>747</v>
      </c>
    </row>
    <row r="460" spans="1:30" ht="51" customHeight="1" x14ac:dyDescent="0.2">
      <c r="A460" s="41" t="s">
        <v>1902</v>
      </c>
      <c r="B460" s="42" t="s">
        <v>743</v>
      </c>
      <c r="C460" s="43" t="s">
        <v>744</v>
      </c>
      <c r="D460" s="43" t="s">
        <v>1114</v>
      </c>
      <c r="E460" s="44" t="s">
        <v>76</v>
      </c>
      <c r="F460" s="45" t="s">
        <v>1903</v>
      </c>
      <c r="G460" s="45" t="s">
        <v>1904</v>
      </c>
      <c r="H460" s="47">
        <v>43410</v>
      </c>
      <c r="I460" s="47">
        <v>44202</v>
      </c>
      <c r="J460" s="48" t="str">
        <f>IF(Ugovori_OPULJP[[#This Row],[DATUM ZAVRŠETKA OPERACIJE]]&gt;DATE(2024,3,31),"u provedbi","završen")</f>
        <v>završen</v>
      </c>
      <c r="K460" s="46" t="s">
        <v>249</v>
      </c>
      <c r="L460" s="46" t="s">
        <v>249</v>
      </c>
      <c r="M460" s="49">
        <v>0.85</v>
      </c>
      <c r="N460" s="49">
        <v>0.15</v>
      </c>
      <c r="O460" s="50">
        <f>Ugovori_OPULJP[[#This Row],[Bespovratna sredstva - Ukupno (EU+Nac) HRK
= Ukupna ugovorena vrijednost bespovratnih sredstava]]*Ugovori_OPULJP[[#This Row],[EU STOPA SUFINANCIRANJA %
EU CO-FINANCING RATE %]]</f>
        <v>7656226.25</v>
      </c>
      <c r="P460" s="51">
        <f>Ugovori_OPULJP[[#This Row],[Bespovratna sredstva - EU dio - HRK]]/7.5345</f>
        <v>1016155.8497577808</v>
      </c>
      <c r="Q460" s="50">
        <f>Ugovori_OPULJP[[#This Row],[Bespovratna sredstva - Ukupno (EU+Nac) HRK
= Ukupna ugovorena vrijednost bespovratnih sredstava]]*Ugovori_OPULJP[[#This Row],[STOPA NACIONALNOG SUFINANCIRANJA %]]</f>
        <v>1351098.75</v>
      </c>
      <c r="R460" s="51">
        <f>Ugovori_OPULJP[[#This Row],[Bespovratna sredstva - Nacionalni dio - HRK]]/7.5345</f>
        <v>179321.62054549073</v>
      </c>
      <c r="S460" s="50">
        <v>9007325</v>
      </c>
      <c r="T460" s="51">
        <f>Ugovori_OPULJP[[#This Row],[Bespovratna sredstva - Ukupno (EU+Nac) HRK
= Ukupna ugovorena vrijednost bespovratnih sredstava]]/7.5345</f>
        <v>1195477.4703032717</v>
      </c>
      <c r="U460" s="50">
        <v>0</v>
      </c>
      <c r="V460" s="51">
        <f>Ugovori_OPULJP[[#This Row],[Javni doprinos korisnika - HRK]]/7.5345</f>
        <v>0</v>
      </c>
      <c r="W460" s="50">
        <v>0</v>
      </c>
      <c r="X460" s="51">
        <f>Ugovori_OPULJP[[#This Row],[Privatni doprinos korisnika - HRK]]/7.5345</f>
        <v>0</v>
      </c>
      <c r="Y460" s="52">
        <v>9007325</v>
      </c>
      <c r="Z460" s="53">
        <f>Ugovori_OPULJP[[#This Row],[UKUPNI PRIHVATLJIVI IZDACI
TOTAL ELIGIBLE EXPENDITURE
= Bespovratna sredstva ukupno + doprinos korisnika
= Ukupni prihvatljivi troškovi
= Ukupna ugovorena vrijednost projekta HRK]]/7.5345</f>
        <v>1195477.4703032717</v>
      </c>
      <c r="AA460" s="44" t="s">
        <v>38</v>
      </c>
      <c r="AB460" s="44" t="s">
        <v>35</v>
      </c>
      <c r="AC460" s="43" t="s">
        <v>1905</v>
      </c>
      <c r="AD460" s="43" t="s">
        <v>747</v>
      </c>
    </row>
    <row r="461" spans="1:30" ht="51" customHeight="1" x14ac:dyDescent="0.2">
      <c r="A461" s="41" t="s">
        <v>1906</v>
      </c>
      <c r="B461" s="42" t="s">
        <v>743</v>
      </c>
      <c r="C461" s="43" t="s">
        <v>744</v>
      </c>
      <c r="D461" s="43" t="s">
        <v>1114</v>
      </c>
      <c r="E461" s="44" t="s">
        <v>76</v>
      </c>
      <c r="F461" s="45" t="s">
        <v>1907</v>
      </c>
      <c r="G461" s="45" t="s">
        <v>1908</v>
      </c>
      <c r="H461" s="47">
        <v>43370</v>
      </c>
      <c r="I461" s="47">
        <v>44282</v>
      </c>
      <c r="J461" s="48" t="str">
        <f>IF(Ugovori_OPULJP[[#This Row],[DATUM ZAVRŠETKA OPERACIJE]]&gt;DATE(2024,3,31),"u provedbi","završen")</f>
        <v>završen</v>
      </c>
      <c r="K461" s="46" t="s">
        <v>84</v>
      </c>
      <c r="L461" s="46" t="s">
        <v>84</v>
      </c>
      <c r="M461" s="49">
        <v>0.85</v>
      </c>
      <c r="N461" s="49">
        <v>0.15</v>
      </c>
      <c r="O461" s="50">
        <f>Ugovori_OPULJP[[#This Row],[Bespovratna sredstva - Ukupno (EU+Nac) HRK
= Ukupna ugovorena vrijednost bespovratnih sredstava]]*Ugovori_OPULJP[[#This Row],[EU STOPA SUFINANCIRANJA %
EU CO-FINANCING RATE %]]</f>
        <v>1662998.0719999999</v>
      </c>
      <c r="P461" s="51">
        <f>Ugovori_OPULJP[[#This Row],[Bespovratna sredstva - EU dio - HRK]]/7.5345</f>
        <v>220717.77450394849</v>
      </c>
      <c r="Q461" s="50">
        <f>Ugovori_OPULJP[[#This Row],[Bespovratna sredstva - Ukupno (EU+Nac) HRK
= Ukupna ugovorena vrijednost bespovratnih sredstava]]*Ugovori_OPULJP[[#This Row],[STOPA NACIONALNOG SUFINANCIRANJA %]]</f>
        <v>293470.24800000002</v>
      </c>
      <c r="R461" s="51">
        <f>Ugovori_OPULJP[[#This Row],[Bespovratna sredstva - Nacionalni dio - HRK]]/7.5345</f>
        <v>38950.195500696798</v>
      </c>
      <c r="S461" s="50">
        <v>1956468.32</v>
      </c>
      <c r="T461" s="51">
        <f>Ugovori_OPULJP[[#This Row],[Bespovratna sredstva - Ukupno (EU+Nac) HRK
= Ukupna ugovorena vrijednost bespovratnih sredstava]]/7.5345</f>
        <v>259667.97000464529</v>
      </c>
      <c r="U461" s="50">
        <v>0</v>
      </c>
      <c r="V461" s="51">
        <f>Ugovori_OPULJP[[#This Row],[Javni doprinos korisnika - HRK]]/7.5345</f>
        <v>0</v>
      </c>
      <c r="W461" s="50">
        <v>0</v>
      </c>
      <c r="X461" s="51">
        <f>Ugovori_OPULJP[[#This Row],[Privatni doprinos korisnika - HRK]]/7.5345</f>
        <v>0</v>
      </c>
      <c r="Y461" s="52">
        <v>1956468.32</v>
      </c>
      <c r="Z461" s="53">
        <f>Ugovori_OPULJP[[#This Row],[UKUPNI PRIHVATLJIVI IZDACI
TOTAL ELIGIBLE EXPENDITURE
= Bespovratna sredstva ukupno + doprinos korisnika
= Ukupni prihvatljivi troškovi
= Ukupna ugovorena vrijednost projekta HRK]]/7.5345</f>
        <v>259667.97000464529</v>
      </c>
      <c r="AA461" s="44" t="s">
        <v>38</v>
      </c>
      <c r="AB461" s="44" t="s">
        <v>35</v>
      </c>
      <c r="AC461" s="43" t="s">
        <v>1909</v>
      </c>
      <c r="AD461" s="43" t="s">
        <v>747</v>
      </c>
    </row>
    <row r="462" spans="1:30" ht="51" customHeight="1" x14ac:dyDescent="0.2">
      <c r="A462" s="41" t="s">
        <v>1910</v>
      </c>
      <c r="B462" s="42" t="s">
        <v>743</v>
      </c>
      <c r="C462" s="43" t="s">
        <v>744</v>
      </c>
      <c r="D462" s="43" t="s">
        <v>1114</v>
      </c>
      <c r="E462" s="44" t="s">
        <v>76</v>
      </c>
      <c r="F462" s="45" t="s">
        <v>1911</v>
      </c>
      <c r="G462" s="45" t="s">
        <v>1091</v>
      </c>
      <c r="H462" s="47">
        <v>43409</v>
      </c>
      <c r="I462" s="47">
        <v>44321</v>
      </c>
      <c r="J462" s="48" t="str">
        <f>IF(Ugovori_OPULJP[[#This Row],[DATUM ZAVRŠETKA OPERACIJE]]&gt;DATE(2024,3,31),"u provedbi","završen")</f>
        <v>završen</v>
      </c>
      <c r="K462" s="46" t="s">
        <v>84</v>
      </c>
      <c r="L462" s="46" t="s">
        <v>84</v>
      </c>
      <c r="M462" s="49">
        <v>0.85</v>
      </c>
      <c r="N462" s="49">
        <v>0.15</v>
      </c>
      <c r="O462" s="50">
        <f>Ugovori_OPULJP[[#This Row],[Bespovratna sredstva - Ukupno (EU+Nac) HRK
= Ukupna ugovorena vrijednost bespovratnih sredstava]]*Ugovori_OPULJP[[#This Row],[EU STOPA SUFINANCIRANJA %
EU CO-FINANCING RATE %]]</f>
        <v>1392008.2119999998</v>
      </c>
      <c r="P462" s="51">
        <f>Ugovori_OPULJP[[#This Row],[Bespovratna sredstva - EU dio - HRK]]/7.5345</f>
        <v>184751.23923286214</v>
      </c>
      <c r="Q462" s="50">
        <f>Ugovori_OPULJP[[#This Row],[Bespovratna sredstva - Ukupno (EU+Nac) HRK
= Ukupna ugovorena vrijednost bespovratnih sredstava]]*Ugovori_OPULJP[[#This Row],[STOPA NACIONALNOG SUFINANCIRANJA %]]</f>
        <v>245648.50799999997</v>
      </c>
      <c r="R462" s="51">
        <f>Ugovori_OPULJP[[#This Row],[Bespovratna sredstva - Nacionalni dio - HRK]]/7.5345</f>
        <v>32603.159864622728</v>
      </c>
      <c r="S462" s="50">
        <v>1637656.72</v>
      </c>
      <c r="T462" s="51">
        <f>Ugovori_OPULJP[[#This Row],[Bespovratna sredstva - Ukupno (EU+Nac) HRK
= Ukupna ugovorena vrijednost bespovratnih sredstava]]/7.5345</f>
        <v>217354.39909748489</v>
      </c>
      <c r="U462" s="50">
        <v>0</v>
      </c>
      <c r="V462" s="51">
        <f>Ugovori_OPULJP[[#This Row],[Javni doprinos korisnika - HRK]]/7.5345</f>
        <v>0</v>
      </c>
      <c r="W462" s="50">
        <v>0</v>
      </c>
      <c r="X462" s="51">
        <f>Ugovori_OPULJP[[#This Row],[Privatni doprinos korisnika - HRK]]/7.5345</f>
        <v>0</v>
      </c>
      <c r="Y462" s="52">
        <v>1637656.72</v>
      </c>
      <c r="Z462" s="53">
        <f>Ugovori_OPULJP[[#This Row],[UKUPNI PRIHVATLJIVI IZDACI
TOTAL ELIGIBLE EXPENDITURE
= Bespovratna sredstva ukupno + doprinos korisnika
= Ukupni prihvatljivi troškovi
= Ukupna ugovorena vrijednost projekta HRK]]/7.5345</f>
        <v>217354.39909748489</v>
      </c>
      <c r="AA462" s="44" t="s">
        <v>38</v>
      </c>
      <c r="AB462" s="44" t="s">
        <v>35</v>
      </c>
      <c r="AC462" s="43" t="s">
        <v>1912</v>
      </c>
      <c r="AD462" s="43" t="s">
        <v>747</v>
      </c>
    </row>
    <row r="463" spans="1:30" ht="51" customHeight="1" x14ac:dyDescent="0.2">
      <c r="A463" s="41" t="s">
        <v>1913</v>
      </c>
      <c r="B463" s="42" t="s">
        <v>743</v>
      </c>
      <c r="C463" s="43" t="s">
        <v>744</v>
      </c>
      <c r="D463" s="43" t="s">
        <v>1114</v>
      </c>
      <c r="E463" s="44" t="s">
        <v>76</v>
      </c>
      <c r="F463" s="45" t="s">
        <v>1914</v>
      </c>
      <c r="G463" s="45" t="s">
        <v>1915</v>
      </c>
      <c r="H463" s="47">
        <v>43482</v>
      </c>
      <c r="I463" s="47">
        <v>44364</v>
      </c>
      <c r="J463" s="48" t="str">
        <f>IF(Ugovori_OPULJP[[#This Row],[DATUM ZAVRŠETKA OPERACIJE]]&gt;DATE(2024,3,31),"u provedbi","završen")</f>
        <v>završen</v>
      </c>
      <c r="K463" s="46" t="s">
        <v>155</v>
      </c>
      <c r="L463" s="46" t="s">
        <v>155</v>
      </c>
      <c r="M463" s="49">
        <v>0.85</v>
      </c>
      <c r="N463" s="49">
        <v>0.15</v>
      </c>
      <c r="O463" s="50">
        <f>Ugovori_OPULJP[[#This Row],[Bespovratna sredstva - Ukupno (EU+Nac) HRK
= Ukupna ugovorena vrijednost bespovratnih sredstava]]*Ugovori_OPULJP[[#This Row],[EU STOPA SUFINANCIRANJA %
EU CO-FINANCING RATE %]]</f>
        <v>1759148.814</v>
      </c>
      <c r="P463" s="51">
        <f>Ugovori_OPULJP[[#This Row],[Bespovratna sredstva - EU dio - HRK]]/7.5345</f>
        <v>233479.17101333864</v>
      </c>
      <c r="Q463" s="50">
        <f>Ugovori_OPULJP[[#This Row],[Bespovratna sredstva - Ukupno (EU+Nac) HRK
= Ukupna ugovorena vrijednost bespovratnih sredstava]]*Ugovori_OPULJP[[#This Row],[STOPA NACIONALNOG SUFINANCIRANJA %]]</f>
        <v>310438.02600000001</v>
      </c>
      <c r="R463" s="51">
        <f>Ugovori_OPULJP[[#This Row],[Bespovratna sredstva - Nacionalni dio - HRK]]/7.5345</f>
        <v>41202.206649412699</v>
      </c>
      <c r="S463" s="50">
        <v>2069586.84</v>
      </c>
      <c r="T463" s="51">
        <f>Ugovori_OPULJP[[#This Row],[Bespovratna sredstva - Ukupno (EU+Nac) HRK
= Ukupna ugovorena vrijednost bespovratnih sredstava]]/7.5345</f>
        <v>274681.37766275136</v>
      </c>
      <c r="U463" s="50">
        <v>0</v>
      </c>
      <c r="V463" s="51">
        <f>Ugovori_OPULJP[[#This Row],[Javni doprinos korisnika - HRK]]/7.5345</f>
        <v>0</v>
      </c>
      <c r="W463" s="50">
        <v>0</v>
      </c>
      <c r="X463" s="51">
        <f>Ugovori_OPULJP[[#This Row],[Privatni doprinos korisnika - HRK]]/7.5345</f>
        <v>0</v>
      </c>
      <c r="Y463" s="52">
        <v>2069586.84</v>
      </c>
      <c r="Z463" s="53">
        <f>Ugovori_OPULJP[[#This Row],[UKUPNI PRIHVATLJIVI IZDACI
TOTAL ELIGIBLE EXPENDITURE
= Bespovratna sredstva ukupno + doprinos korisnika
= Ukupni prihvatljivi troškovi
= Ukupna ugovorena vrijednost projekta HRK]]/7.5345</f>
        <v>274681.37766275136</v>
      </c>
      <c r="AA463" s="44" t="s">
        <v>38</v>
      </c>
      <c r="AB463" s="44" t="s">
        <v>35</v>
      </c>
      <c r="AC463" s="43" t="s">
        <v>1916</v>
      </c>
      <c r="AD463" s="43" t="s">
        <v>747</v>
      </c>
    </row>
    <row r="464" spans="1:30" ht="51" customHeight="1" x14ac:dyDescent="0.2">
      <c r="A464" s="41" t="s">
        <v>1917</v>
      </c>
      <c r="B464" s="42" t="s">
        <v>743</v>
      </c>
      <c r="C464" s="43" t="s">
        <v>744</v>
      </c>
      <c r="D464" s="43" t="s">
        <v>1114</v>
      </c>
      <c r="E464" s="44" t="s">
        <v>76</v>
      </c>
      <c r="F464" s="45" t="s">
        <v>1918</v>
      </c>
      <c r="G464" s="45" t="s">
        <v>1919</v>
      </c>
      <c r="H464" s="47">
        <v>43410</v>
      </c>
      <c r="I464" s="47">
        <v>44322</v>
      </c>
      <c r="J464" s="48" t="str">
        <f>IF(Ugovori_OPULJP[[#This Row],[DATUM ZAVRŠETKA OPERACIJE]]&gt;DATE(2024,3,31),"u provedbi","završen")</f>
        <v>završen</v>
      </c>
      <c r="K464" s="46" t="s">
        <v>249</v>
      </c>
      <c r="L464" s="46" t="s">
        <v>249</v>
      </c>
      <c r="M464" s="49">
        <v>0.85</v>
      </c>
      <c r="N464" s="49">
        <v>0.15</v>
      </c>
      <c r="O464" s="50">
        <f>Ugovori_OPULJP[[#This Row],[Bespovratna sredstva - Ukupno (EU+Nac) HRK
= Ukupna ugovorena vrijednost bespovratnih sredstava]]*Ugovori_OPULJP[[#This Row],[EU STOPA SUFINANCIRANJA %
EU CO-FINANCING RATE %]]</f>
        <v>1787580.6850000001</v>
      </c>
      <c r="P464" s="51">
        <f>Ugovori_OPULJP[[#This Row],[Bespovratna sredstva - EU dio - HRK]]/7.5345</f>
        <v>237252.72878094099</v>
      </c>
      <c r="Q464" s="50">
        <f>Ugovori_OPULJP[[#This Row],[Bespovratna sredstva - Ukupno (EU+Nac) HRK
= Ukupna ugovorena vrijednost bespovratnih sredstava]]*Ugovori_OPULJP[[#This Row],[STOPA NACIONALNOG SUFINANCIRANJA %]]</f>
        <v>315455.41499999998</v>
      </c>
      <c r="R464" s="51">
        <f>Ugovori_OPULJP[[#This Row],[Bespovratna sredstva - Nacionalni dio - HRK]]/7.5345</f>
        <v>41868.128608401348</v>
      </c>
      <c r="S464" s="50">
        <v>2103036.1</v>
      </c>
      <c r="T464" s="51">
        <f>Ugovori_OPULJP[[#This Row],[Bespovratna sredstva - Ukupno (EU+Nac) HRK
= Ukupna ugovorena vrijednost bespovratnih sredstava]]/7.5345</f>
        <v>279120.85738934233</v>
      </c>
      <c r="U464" s="50">
        <v>0</v>
      </c>
      <c r="V464" s="51">
        <f>Ugovori_OPULJP[[#This Row],[Javni doprinos korisnika - HRK]]/7.5345</f>
        <v>0</v>
      </c>
      <c r="W464" s="50">
        <v>0</v>
      </c>
      <c r="X464" s="51">
        <f>Ugovori_OPULJP[[#This Row],[Privatni doprinos korisnika - HRK]]/7.5345</f>
        <v>0</v>
      </c>
      <c r="Y464" s="52">
        <v>2103036.1</v>
      </c>
      <c r="Z464" s="53">
        <f>Ugovori_OPULJP[[#This Row],[UKUPNI PRIHVATLJIVI IZDACI
TOTAL ELIGIBLE EXPENDITURE
= Bespovratna sredstva ukupno + doprinos korisnika
= Ukupni prihvatljivi troškovi
= Ukupna ugovorena vrijednost projekta HRK]]/7.5345</f>
        <v>279120.85738934233</v>
      </c>
      <c r="AA464" s="44" t="s">
        <v>38</v>
      </c>
      <c r="AB464" s="44" t="s">
        <v>35</v>
      </c>
      <c r="AC464" s="43" t="s">
        <v>1920</v>
      </c>
      <c r="AD464" s="43" t="s">
        <v>747</v>
      </c>
    </row>
    <row r="465" spans="1:30" ht="51" customHeight="1" x14ac:dyDescent="0.2">
      <c r="A465" s="41" t="s">
        <v>1921</v>
      </c>
      <c r="B465" s="42" t="s">
        <v>743</v>
      </c>
      <c r="C465" s="43" t="s">
        <v>744</v>
      </c>
      <c r="D465" s="43" t="s">
        <v>1114</v>
      </c>
      <c r="E465" s="44" t="s">
        <v>76</v>
      </c>
      <c r="F465" s="45" t="s">
        <v>1922</v>
      </c>
      <c r="G465" s="45" t="s">
        <v>1923</v>
      </c>
      <c r="H465" s="47">
        <v>43315</v>
      </c>
      <c r="I465" s="47">
        <v>44230</v>
      </c>
      <c r="J465" s="48" t="str">
        <f>IF(Ugovori_OPULJP[[#This Row],[DATUM ZAVRŠETKA OPERACIJE]]&gt;DATE(2024,3,31),"u provedbi","završen")</f>
        <v>završen</v>
      </c>
      <c r="K465" s="46" t="s">
        <v>249</v>
      </c>
      <c r="L465" s="46" t="s">
        <v>249</v>
      </c>
      <c r="M465" s="49">
        <v>0.85</v>
      </c>
      <c r="N465" s="49">
        <v>0.15</v>
      </c>
      <c r="O465" s="50">
        <f>Ugovori_OPULJP[[#This Row],[Bespovratna sredstva - Ukupno (EU+Nac) HRK
= Ukupna ugovorena vrijednost bespovratnih sredstava]]*Ugovori_OPULJP[[#This Row],[EU STOPA SUFINANCIRANJA %
EU CO-FINANCING RATE %]]</f>
        <v>2307078.5</v>
      </c>
      <c r="P465" s="51">
        <f>Ugovori_OPULJP[[#This Row],[Bespovratna sredstva - EU dio - HRK]]/7.5345</f>
        <v>306201.93775300286</v>
      </c>
      <c r="Q465" s="50">
        <f>Ugovori_OPULJP[[#This Row],[Bespovratna sredstva - Ukupno (EU+Nac) HRK
= Ukupna ugovorena vrijednost bespovratnih sredstava]]*Ugovori_OPULJP[[#This Row],[STOPA NACIONALNOG SUFINANCIRANJA %]]</f>
        <v>407131.5</v>
      </c>
      <c r="R465" s="51">
        <f>Ugovori_OPULJP[[#This Row],[Bespovratna sredstva - Nacionalni dio - HRK]]/7.5345</f>
        <v>54035.636074059323</v>
      </c>
      <c r="S465" s="50">
        <v>2714210</v>
      </c>
      <c r="T465" s="51">
        <f>Ugovori_OPULJP[[#This Row],[Bespovratna sredstva - Ukupno (EU+Nac) HRK
= Ukupna ugovorena vrijednost bespovratnih sredstava]]/7.5345</f>
        <v>360237.57382706215</v>
      </c>
      <c r="U465" s="50">
        <v>0</v>
      </c>
      <c r="V465" s="51">
        <f>Ugovori_OPULJP[[#This Row],[Javni doprinos korisnika - HRK]]/7.5345</f>
        <v>0</v>
      </c>
      <c r="W465" s="50">
        <v>0</v>
      </c>
      <c r="X465" s="51">
        <f>Ugovori_OPULJP[[#This Row],[Privatni doprinos korisnika - HRK]]/7.5345</f>
        <v>0</v>
      </c>
      <c r="Y465" s="52">
        <v>2714210</v>
      </c>
      <c r="Z465" s="53">
        <f>Ugovori_OPULJP[[#This Row],[UKUPNI PRIHVATLJIVI IZDACI
TOTAL ELIGIBLE EXPENDITURE
= Bespovratna sredstva ukupno + doprinos korisnika
= Ukupni prihvatljivi troškovi
= Ukupna ugovorena vrijednost projekta HRK]]/7.5345</f>
        <v>360237.57382706215</v>
      </c>
      <c r="AA465" s="44" t="s">
        <v>38</v>
      </c>
      <c r="AB465" s="44" t="s">
        <v>35</v>
      </c>
      <c r="AC465" s="43" t="s">
        <v>1924</v>
      </c>
      <c r="AD465" s="43" t="s">
        <v>747</v>
      </c>
    </row>
    <row r="466" spans="1:30" ht="51" customHeight="1" x14ac:dyDescent="0.2">
      <c r="A466" s="41" t="s">
        <v>1925</v>
      </c>
      <c r="B466" s="42" t="s">
        <v>743</v>
      </c>
      <c r="C466" s="43" t="s">
        <v>744</v>
      </c>
      <c r="D466" s="43" t="s">
        <v>1114</v>
      </c>
      <c r="E466" s="44" t="s">
        <v>76</v>
      </c>
      <c r="F466" s="45" t="s">
        <v>1926</v>
      </c>
      <c r="G466" s="45" t="s">
        <v>559</v>
      </c>
      <c r="H466" s="47">
        <v>43637</v>
      </c>
      <c r="I466" s="47">
        <v>44551</v>
      </c>
      <c r="J466" s="48" t="str">
        <f>IF(Ugovori_OPULJP[[#This Row],[DATUM ZAVRŠETKA OPERACIJE]]&gt;DATE(2024,3,31),"u provedbi","završen")</f>
        <v>završen</v>
      </c>
      <c r="K466" s="46" t="s">
        <v>249</v>
      </c>
      <c r="L466" s="46" t="s">
        <v>249</v>
      </c>
      <c r="M466" s="49">
        <v>0.85</v>
      </c>
      <c r="N466" s="49">
        <v>0.15</v>
      </c>
      <c r="O466" s="50">
        <f>Ugovori_OPULJP[[#This Row],[Bespovratna sredstva - Ukupno (EU+Nac) HRK
= Ukupna ugovorena vrijednost bespovratnih sredstava]]*Ugovori_OPULJP[[#This Row],[EU STOPA SUFINANCIRANJA %
EU CO-FINANCING RATE %]]</f>
        <v>1487500</v>
      </c>
      <c r="P466" s="51">
        <f>Ugovori_OPULJP[[#This Row],[Bespovratna sredstva - EU dio - HRK]]/7.5345</f>
        <v>197425.17751675623</v>
      </c>
      <c r="Q466" s="50">
        <f>Ugovori_OPULJP[[#This Row],[Bespovratna sredstva - Ukupno (EU+Nac) HRK
= Ukupna ugovorena vrijednost bespovratnih sredstava]]*Ugovori_OPULJP[[#This Row],[STOPA NACIONALNOG SUFINANCIRANJA %]]</f>
        <v>262500</v>
      </c>
      <c r="R466" s="51">
        <f>Ugovori_OPULJP[[#This Row],[Bespovratna sredstva - Nacionalni dio - HRK]]/7.5345</f>
        <v>34839.737208839339</v>
      </c>
      <c r="S466" s="50">
        <v>1750000</v>
      </c>
      <c r="T466" s="51">
        <f>Ugovori_OPULJP[[#This Row],[Bespovratna sredstva - Ukupno (EU+Nac) HRK
= Ukupna ugovorena vrijednost bespovratnih sredstava]]/7.5345</f>
        <v>232264.91472559559</v>
      </c>
      <c r="U466" s="50">
        <v>0</v>
      </c>
      <c r="V466" s="51">
        <f>Ugovori_OPULJP[[#This Row],[Javni doprinos korisnika - HRK]]/7.5345</f>
        <v>0</v>
      </c>
      <c r="W466" s="50">
        <v>0</v>
      </c>
      <c r="X466" s="51">
        <f>Ugovori_OPULJP[[#This Row],[Privatni doprinos korisnika - HRK]]/7.5345</f>
        <v>0</v>
      </c>
      <c r="Y466" s="52">
        <v>1750000</v>
      </c>
      <c r="Z466" s="53">
        <f>Ugovori_OPULJP[[#This Row],[UKUPNI PRIHVATLJIVI IZDACI
TOTAL ELIGIBLE EXPENDITURE
= Bespovratna sredstva ukupno + doprinos korisnika
= Ukupni prihvatljivi troškovi
= Ukupna ugovorena vrijednost projekta HRK]]/7.5345</f>
        <v>232264.91472559559</v>
      </c>
      <c r="AA466" s="44" t="s">
        <v>38</v>
      </c>
      <c r="AB466" s="44" t="s">
        <v>35</v>
      </c>
      <c r="AC466" s="43" t="s">
        <v>1927</v>
      </c>
      <c r="AD466" s="43" t="s">
        <v>747</v>
      </c>
    </row>
    <row r="467" spans="1:30" ht="51" customHeight="1" x14ac:dyDescent="0.2">
      <c r="A467" s="41" t="s">
        <v>1928</v>
      </c>
      <c r="B467" s="42" t="s">
        <v>743</v>
      </c>
      <c r="C467" s="43" t="s">
        <v>744</v>
      </c>
      <c r="D467" s="43" t="s">
        <v>1114</v>
      </c>
      <c r="E467" s="44" t="s">
        <v>76</v>
      </c>
      <c r="F467" s="45" t="s">
        <v>1929</v>
      </c>
      <c r="G467" s="45" t="s">
        <v>1930</v>
      </c>
      <c r="H467" s="47">
        <v>43410</v>
      </c>
      <c r="I467" s="47">
        <v>44322</v>
      </c>
      <c r="J467" s="48" t="str">
        <f>IF(Ugovori_OPULJP[[#This Row],[DATUM ZAVRŠETKA OPERACIJE]]&gt;DATE(2024,3,31),"u provedbi","završen")</f>
        <v>završen</v>
      </c>
      <c r="K467" s="46" t="s">
        <v>249</v>
      </c>
      <c r="L467" s="46" t="s">
        <v>249</v>
      </c>
      <c r="M467" s="49">
        <v>0.85</v>
      </c>
      <c r="N467" s="49">
        <v>0.15</v>
      </c>
      <c r="O467" s="50">
        <f>Ugovori_OPULJP[[#This Row],[Bespovratna sredstva - Ukupno (EU+Nac) HRK
= Ukupna ugovorena vrijednost bespovratnih sredstava]]*Ugovori_OPULJP[[#This Row],[EU STOPA SUFINANCIRANJA %
EU CO-FINANCING RATE %]]</f>
        <v>3507077.73</v>
      </c>
      <c r="P467" s="51">
        <f>Ugovori_OPULJP[[#This Row],[Bespovratna sredstva - EU dio - HRK]]/7.5345</f>
        <v>465469.20565399161</v>
      </c>
      <c r="Q467" s="50">
        <f>Ugovori_OPULJP[[#This Row],[Bespovratna sredstva - Ukupno (EU+Nac) HRK
= Ukupna ugovorena vrijednost bespovratnih sredstava]]*Ugovori_OPULJP[[#This Row],[STOPA NACIONALNOG SUFINANCIRANJA %]]</f>
        <v>618896.06999999995</v>
      </c>
      <c r="R467" s="51">
        <f>Ugovori_OPULJP[[#This Row],[Bespovratna sredstva - Nacionalni dio - HRK]]/7.5345</f>
        <v>82141.624527174979</v>
      </c>
      <c r="S467" s="50">
        <v>4125973.8</v>
      </c>
      <c r="T467" s="51">
        <f>Ugovori_OPULJP[[#This Row],[Bespovratna sredstva - Ukupno (EU+Nac) HRK
= Ukupna ugovorena vrijednost bespovratnih sredstava]]/7.5345</f>
        <v>547610.83018116653</v>
      </c>
      <c r="U467" s="50">
        <v>0</v>
      </c>
      <c r="V467" s="51">
        <f>Ugovori_OPULJP[[#This Row],[Javni doprinos korisnika - HRK]]/7.5345</f>
        <v>0</v>
      </c>
      <c r="W467" s="50">
        <v>0</v>
      </c>
      <c r="X467" s="51">
        <f>Ugovori_OPULJP[[#This Row],[Privatni doprinos korisnika - HRK]]/7.5345</f>
        <v>0</v>
      </c>
      <c r="Y467" s="52">
        <v>4125973.8</v>
      </c>
      <c r="Z467" s="53">
        <f>Ugovori_OPULJP[[#This Row],[UKUPNI PRIHVATLJIVI IZDACI
TOTAL ELIGIBLE EXPENDITURE
= Bespovratna sredstva ukupno + doprinos korisnika
= Ukupni prihvatljivi troškovi
= Ukupna ugovorena vrijednost projekta HRK]]/7.5345</f>
        <v>547610.83018116653</v>
      </c>
      <c r="AA467" s="44" t="s">
        <v>38</v>
      </c>
      <c r="AB467" s="44" t="s">
        <v>35</v>
      </c>
      <c r="AC467" s="43" t="s">
        <v>1931</v>
      </c>
      <c r="AD467" s="43" t="s">
        <v>747</v>
      </c>
    </row>
    <row r="468" spans="1:30" ht="51" customHeight="1" x14ac:dyDescent="0.2">
      <c r="A468" s="41" t="s">
        <v>1932</v>
      </c>
      <c r="B468" s="42" t="s">
        <v>743</v>
      </c>
      <c r="C468" s="43" t="s">
        <v>744</v>
      </c>
      <c r="D468" s="43" t="s">
        <v>1114</v>
      </c>
      <c r="E468" s="44" t="s">
        <v>76</v>
      </c>
      <c r="F468" s="45" t="s">
        <v>1933</v>
      </c>
      <c r="G468" s="45" t="s">
        <v>1934</v>
      </c>
      <c r="H468" s="47">
        <v>43315</v>
      </c>
      <c r="I468" s="47">
        <v>44230</v>
      </c>
      <c r="J468" s="48" t="str">
        <f>IF(Ugovori_OPULJP[[#This Row],[DATUM ZAVRŠETKA OPERACIJE]]&gt;DATE(2024,3,31),"u provedbi","završen")</f>
        <v>završen</v>
      </c>
      <c r="K468" s="46" t="s">
        <v>249</v>
      </c>
      <c r="L468" s="46" t="s">
        <v>249</v>
      </c>
      <c r="M468" s="49">
        <v>0.85</v>
      </c>
      <c r="N468" s="49">
        <v>0.15</v>
      </c>
      <c r="O468" s="50">
        <f>Ugovori_OPULJP[[#This Row],[Bespovratna sredstva - Ukupno (EU+Nac) HRK
= Ukupna ugovorena vrijednost bespovratnih sredstava]]*Ugovori_OPULJP[[#This Row],[EU STOPA SUFINANCIRANJA %
EU CO-FINANCING RATE %]]</f>
        <v>2638466.2999999998</v>
      </c>
      <c r="P468" s="51">
        <f>Ugovori_OPULJP[[#This Row],[Bespovratna sredstva - EU dio - HRK]]/7.5345</f>
        <v>350184.6572433472</v>
      </c>
      <c r="Q468" s="50">
        <f>Ugovori_OPULJP[[#This Row],[Bespovratna sredstva - Ukupno (EU+Nac) HRK
= Ukupna ugovorena vrijednost bespovratnih sredstava]]*Ugovori_OPULJP[[#This Row],[STOPA NACIONALNOG SUFINANCIRANJA %]]</f>
        <v>465611.7</v>
      </c>
      <c r="R468" s="51">
        <f>Ugovori_OPULJP[[#This Row],[Bespovratna sredstva - Nacionalni dio - HRK]]/7.5345</f>
        <v>61797.292454708338</v>
      </c>
      <c r="S468" s="50">
        <v>3104078</v>
      </c>
      <c r="T468" s="51">
        <f>Ugovori_OPULJP[[#This Row],[Bespovratna sredstva - Ukupno (EU+Nac) HRK
= Ukupna ugovorena vrijednost bespovratnih sredstava]]/7.5345</f>
        <v>411981.94969805557</v>
      </c>
      <c r="U468" s="50">
        <v>0</v>
      </c>
      <c r="V468" s="51">
        <f>Ugovori_OPULJP[[#This Row],[Javni doprinos korisnika - HRK]]/7.5345</f>
        <v>0</v>
      </c>
      <c r="W468" s="50">
        <v>0</v>
      </c>
      <c r="X468" s="51">
        <f>Ugovori_OPULJP[[#This Row],[Privatni doprinos korisnika - HRK]]/7.5345</f>
        <v>0</v>
      </c>
      <c r="Y468" s="52">
        <v>3104078</v>
      </c>
      <c r="Z468" s="53">
        <f>Ugovori_OPULJP[[#This Row],[UKUPNI PRIHVATLJIVI IZDACI
TOTAL ELIGIBLE EXPENDITURE
= Bespovratna sredstva ukupno + doprinos korisnika
= Ukupni prihvatljivi troškovi
= Ukupna ugovorena vrijednost projekta HRK]]/7.5345</f>
        <v>411981.94969805557</v>
      </c>
      <c r="AA468" s="44" t="s">
        <v>38</v>
      </c>
      <c r="AB468" s="44" t="s">
        <v>35</v>
      </c>
      <c r="AC468" s="43" t="s">
        <v>1935</v>
      </c>
      <c r="AD468" s="43" t="s">
        <v>747</v>
      </c>
    </row>
    <row r="469" spans="1:30" ht="51" customHeight="1" x14ac:dyDescent="0.2">
      <c r="A469" s="41" t="s">
        <v>1936</v>
      </c>
      <c r="B469" s="42" t="s">
        <v>743</v>
      </c>
      <c r="C469" s="43" t="s">
        <v>744</v>
      </c>
      <c r="D469" s="43" t="s">
        <v>1114</v>
      </c>
      <c r="E469" s="44" t="s">
        <v>76</v>
      </c>
      <c r="F469" s="45" t="s">
        <v>1937</v>
      </c>
      <c r="G469" s="45" t="s">
        <v>1938</v>
      </c>
      <c r="H469" s="47">
        <v>43343</v>
      </c>
      <c r="I469" s="47">
        <v>44255</v>
      </c>
      <c r="J469" s="48" t="str">
        <f>IF(Ugovori_OPULJP[[#This Row],[DATUM ZAVRŠETKA OPERACIJE]]&gt;DATE(2024,3,31),"u provedbi","završen")</f>
        <v>završen</v>
      </c>
      <c r="K469" s="46" t="s">
        <v>249</v>
      </c>
      <c r="L469" s="46" t="s">
        <v>249</v>
      </c>
      <c r="M469" s="49">
        <v>0.85</v>
      </c>
      <c r="N469" s="49">
        <v>0.15</v>
      </c>
      <c r="O469" s="50">
        <f>Ugovori_OPULJP[[#This Row],[Bespovratna sredstva - Ukupno (EU+Nac) HRK
= Ukupna ugovorena vrijednost bespovratnih sredstava]]*Ugovori_OPULJP[[#This Row],[EU STOPA SUFINANCIRANJA %
EU CO-FINANCING RATE %]]</f>
        <v>2176849.6770000001</v>
      </c>
      <c r="P469" s="51">
        <f>Ugovori_OPULJP[[#This Row],[Bespovratna sredstva - EU dio - HRK]]/7.5345</f>
        <v>288917.6026279116</v>
      </c>
      <c r="Q469" s="50">
        <f>Ugovori_OPULJP[[#This Row],[Bespovratna sredstva - Ukupno (EU+Nac) HRK
= Ukupna ugovorena vrijednost bespovratnih sredstava]]*Ugovori_OPULJP[[#This Row],[STOPA NACIONALNOG SUFINANCIRANJA %]]</f>
        <v>384149.94300000003</v>
      </c>
      <c r="R469" s="51">
        <f>Ugovori_OPULJP[[#This Row],[Bespovratna sredstva - Nacionalni dio - HRK]]/7.5345</f>
        <v>50985.459287278522</v>
      </c>
      <c r="S469" s="50">
        <v>2560999.62</v>
      </c>
      <c r="T469" s="51">
        <f>Ugovori_OPULJP[[#This Row],[Bespovratna sredstva - Ukupno (EU+Nac) HRK
= Ukupna ugovorena vrijednost bespovratnih sredstava]]/7.5345</f>
        <v>339903.06191519013</v>
      </c>
      <c r="U469" s="50">
        <v>0</v>
      </c>
      <c r="V469" s="51">
        <f>Ugovori_OPULJP[[#This Row],[Javni doprinos korisnika - HRK]]/7.5345</f>
        <v>0</v>
      </c>
      <c r="W469" s="50">
        <v>0</v>
      </c>
      <c r="X469" s="51">
        <f>Ugovori_OPULJP[[#This Row],[Privatni doprinos korisnika - HRK]]/7.5345</f>
        <v>0</v>
      </c>
      <c r="Y469" s="52">
        <v>2560999.62</v>
      </c>
      <c r="Z469" s="53">
        <f>Ugovori_OPULJP[[#This Row],[UKUPNI PRIHVATLJIVI IZDACI
TOTAL ELIGIBLE EXPENDITURE
= Bespovratna sredstva ukupno + doprinos korisnika
= Ukupni prihvatljivi troškovi
= Ukupna ugovorena vrijednost projekta HRK]]/7.5345</f>
        <v>339903.06191519013</v>
      </c>
      <c r="AA469" s="44" t="s">
        <v>38</v>
      </c>
      <c r="AB469" s="44" t="s">
        <v>35</v>
      </c>
      <c r="AC469" s="43" t="s">
        <v>1939</v>
      </c>
      <c r="AD469" s="43" t="s">
        <v>747</v>
      </c>
    </row>
    <row r="470" spans="1:30" ht="51" customHeight="1" x14ac:dyDescent="0.2">
      <c r="A470" s="41" t="s">
        <v>1940</v>
      </c>
      <c r="B470" s="42" t="s">
        <v>743</v>
      </c>
      <c r="C470" s="43" t="s">
        <v>744</v>
      </c>
      <c r="D470" s="43" t="s">
        <v>1114</v>
      </c>
      <c r="E470" s="44" t="s">
        <v>76</v>
      </c>
      <c r="F470" s="45" t="s">
        <v>1941</v>
      </c>
      <c r="G470" s="45" t="s">
        <v>1942</v>
      </c>
      <c r="H470" s="47">
        <v>43287</v>
      </c>
      <c r="I470" s="47">
        <v>44141</v>
      </c>
      <c r="J470" s="48" t="str">
        <f>IF(Ugovori_OPULJP[[#This Row],[DATUM ZAVRŠETKA OPERACIJE]]&gt;DATE(2024,3,31),"u provedbi","završen")</f>
        <v>završen</v>
      </c>
      <c r="K470" s="46" t="s">
        <v>99</v>
      </c>
      <c r="L470" s="46" t="s">
        <v>99</v>
      </c>
      <c r="M470" s="49">
        <v>0.85</v>
      </c>
      <c r="N470" s="49">
        <v>0.15</v>
      </c>
      <c r="O470" s="50">
        <f>Ugovori_OPULJP[[#This Row],[Bespovratna sredstva - Ukupno (EU+Nac) HRK
= Ukupna ugovorena vrijednost bespovratnih sredstava]]*Ugovori_OPULJP[[#This Row],[EU STOPA SUFINANCIRANJA %
EU CO-FINANCING RATE %]]</f>
        <v>1545408.3665</v>
      </c>
      <c r="P470" s="51">
        <f>Ugovori_OPULJP[[#This Row],[Bespovratna sredstva - EU dio - HRK]]/7.5345</f>
        <v>205110.93854933968</v>
      </c>
      <c r="Q470" s="50">
        <f>Ugovori_OPULJP[[#This Row],[Bespovratna sredstva - Ukupno (EU+Nac) HRK
= Ukupna ugovorena vrijednost bespovratnih sredstava]]*Ugovori_OPULJP[[#This Row],[STOPA NACIONALNOG SUFINANCIRANJA %]]</f>
        <v>272719.12349999999</v>
      </c>
      <c r="R470" s="51">
        <f>Ugovori_OPULJP[[#This Row],[Bespovratna sredstva - Nacionalni dio - HRK]]/7.5345</f>
        <v>36196.047979295239</v>
      </c>
      <c r="S470" s="50">
        <v>1818127.49</v>
      </c>
      <c r="T470" s="51">
        <f>Ugovori_OPULJP[[#This Row],[Bespovratna sredstva - Ukupno (EU+Nac) HRK
= Ukupna ugovorena vrijednost bespovratnih sredstava]]/7.5345</f>
        <v>241306.98652863494</v>
      </c>
      <c r="U470" s="50">
        <v>0</v>
      </c>
      <c r="V470" s="51">
        <f>Ugovori_OPULJP[[#This Row],[Javni doprinos korisnika - HRK]]/7.5345</f>
        <v>0</v>
      </c>
      <c r="W470" s="50">
        <v>0</v>
      </c>
      <c r="X470" s="51">
        <f>Ugovori_OPULJP[[#This Row],[Privatni doprinos korisnika - HRK]]/7.5345</f>
        <v>0</v>
      </c>
      <c r="Y470" s="52">
        <v>1818127.49</v>
      </c>
      <c r="Z470" s="53">
        <f>Ugovori_OPULJP[[#This Row],[UKUPNI PRIHVATLJIVI IZDACI
TOTAL ELIGIBLE EXPENDITURE
= Bespovratna sredstva ukupno + doprinos korisnika
= Ukupni prihvatljivi troškovi
= Ukupna ugovorena vrijednost projekta HRK]]/7.5345</f>
        <v>241306.98652863494</v>
      </c>
      <c r="AA470" s="44" t="s">
        <v>38</v>
      </c>
      <c r="AB470" s="44" t="s">
        <v>35</v>
      </c>
      <c r="AC470" s="43" t="s">
        <v>1943</v>
      </c>
      <c r="AD470" s="43" t="s">
        <v>747</v>
      </c>
    </row>
    <row r="471" spans="1:30" ht="51" customHeight="1" x14ac:dyDescent="0.2">
      <c r="A471" s="41" t="s">
        <v>1944</v>
      </c>
      <c r="B471" s="42" t="s">
        <v>743</v>
      </c>
      <c r="C471" s="43" t="s">
        <v>744</v>
      </c>
      <c r="D471" s="43" t="s">
        <v>1114</v>
      </c>
      <c r="E471" s="44" t="s">
        <v>76</v>
      </c>
      <c r="F471" s="45" t="s">
        <v>1945</v>
      </c>
      <c r="G471" s="45" t="s">
        <v>1946</v>
      </c>
      <c r="H471" s="47">
        <v>43410</v>
      </c>
      <c r="I471" s="47">
        <v>44233</v>
      </c>
      <c r="J471" s="48" t="str">
        <f>IF(Ugovori_OPULJP[[#This Row],[DATUM ZAVRŠETKA OPERACIJE]]&gt;DATE(2024,3,31),"u provedbi","završen")</f>
        <v>završen</v>
      </c>
      <c r="K471" s="46" t="s">
        <v>249</v>
      </c>
      <c r="L471" s="46" t="s">
        <v>249</v>
      </c>
      <c r="M471" s="49">
        <v>0.85</v>
      </c>
      <c r="N471" s="49">
        <v>0.15</v>
      </c>
      <c r="O471" s="50">
        <f>Ugovori_OPULJP[[#This Row],[Bespovratna sredstva - Ukupno (EU+Nac) HRK
= Ukupna ugovorena vrijednost bespovratnih sredstava]]*Ugovori_OPULJP[[#This Row],[EU STOPA SUFINANCIRANJA %
EU CO-FINANCING RATE %]]</f>
        <v>1967677.1209999998</v>
      </c>
      <c r="P471" s="51">
        <f>Ugovori_OPULJP[[#This Row],[Bespovratna sredstva - EU dio - HRK]]/7.5345</f>
        <v>261155.63355232592</v>
      </c>
      <c r="Q471" s="50">
        <f>Ugovori_OPULJP[[#This Row],[Bespovratna sredstva - Ukupno (EU+Nac) HRK
= Ukupna ugovorena vrijednost bespovratnih sredstava]]*Ugovori_OPULJP[[#This Row],[STOPA NACIONALNOG SUFINANCIRANJA %]]</f>
        <v>347237.13899999997</v>
      </c>
      <c r="R471" s="51">
        <f>Ugovori_OPULJP[[#This Row],[Bespovratna sredstva - Nacionalni dio - HRK]]/7.5345</f>
        <v>46086.28827393987</v>
      </c>
      <c r="S471" s="50">
        <v>2314914.2599999998</v>
      </c>
      <c r="T471" s="51">
        <f>Ugovori_OPULJP[[#This Row],[Bespovratna sredstva - Ukupno (EU+Nac) HRK
= Ukupna ugovorena vrijednost bespovratnih sredstava]]/7.5345</f>
        <v>307241.92182626581</v>
      </c>
      <c r="U471" s="50">
        <v>0</v>
      </c>
      <c r="V471" s="51">
        <f>Ugovori_OPULJP[[#This Row],[Javni doprinos korisnika - HRK]]/7.5345</f>
        <v>0</v>
      </c>
      <c r="W471" s="50">
        <v>0</v>
      </c>
      <c r="X471" s="51">
        <f>Ugovori_OPULJP[[#This Row],[Privatni doprinos korisnika - HRK]]/7.5345</f>
        <v>0</v>
      </c>
      <c r="Y471" s="52">
        <v>2314914.2599999998</v>
      </c>
      <c r="Z471" s="53">
        <f>Ugovori_OPULJP[[#This Row],[UKUPNI PRIHVATLJIVI IZDACI
TOTAL ELIGIBLE EXPENDITURE
= Bespovratna sredstva ukupno + doprinos korisnika
= Ukupni prihvatljivi troškovi
= Ukupna ugovorena vrijednost projekta HRK]]/7.5345</f>
        <v>307241.92182626581</v>
      </c>
      <c r="AA471" s="44" t="s">
        <v>38</v>
      </c>
      <c r="AB471" s="44" t="s">
        <v>35</v>
      </c>
      <c r="AC471" s="43" t="s">
        <v>1947</v>
      </c>
      <c r="AD471" s="43" t="s">
        <v>747</v>
      </c>
    </row>
    <row r="472" spans="1:30" ht="51" customHeight="1" x14ac:dyDescent="0.2">
      <c r="A472" s="41" t="s">
        <v>1948</v>
      </c>
      <c r="B472" s="42" t="s">
        <v>743</v>
      </c>
      <c r="C472" s="43" t="s">
        <v>744</v>
      </c>
      <c r="D472" s="43" t="s">
        <v>1114</v>
      </c>
      <c r="E472" s="44" t="s">
        <v>76</v>
      </c>
      <c r="F472" s="45" t="s">
        <v>1949</v>
      </c>
      <c r="G472" s="45" t="s">
        <v>1950</v>
      </c>
      <c r="H472" s="47">
        <v>43224</v>
      </c>
      <c r="I472" s="47">
        <v>44139</v>
      </c>
      <c r="J472" s="48" t="str">
        <f>IF(Ugovori_OPULJP[[#This Row],[DATUM ZAVRŠETKA OPERACIJE]]&gt;DATE(2024,3,31),"u provedbi","završen")</f>
        <v>završen</v>
      </c>
      <c r="K472" s="46" t="s">
        <v>249</v>
      </c>
      <c r="L472" s="46" t="s">
        <v>249</v>
      </c>
      <c r="M472" s="49">
        <v>0.85</v>
      </c>
      <c r="N472" s="49">
        <v>0.15</v>
      </c>
      <c r="O472" s="50">
        <f>Ugovori_OPULJP[[#This Row],[Bespovratna sredstva - Ukupno (EU+Nac) HRK
= Ukupna ugovorena vrijednost bespovratnih sredstava]]*Ugovori_OPULJP[[#This Row],[EU STOPA SUFINANCIRANJA %
EU CO-FINANCING RATE %]]</f>
        <v>7060389</v>
      </c>
      <c r="P472" s="51">
        <f>Ugovori_OPULJP[[#This Row],[Bespovratna sredstva - EU dio - HRK]]/7.5345</f>
        <v>937074.65657973313</v>
      </c>
      <c r="Q472" s="50">
        <f>Ugovori_OPULJP[[#This Row],[Bespovratna sredstva - Ukupno (EU+Nac) HRK
= Ukupna ugovorena vrijednost bespovratnih sredstava]]*Ugovori_OPULJP[[#This Row],[STOPA NACIONALNOG SUFINANCIRANJA %]]</f>
        <v>1245951</v>
      </c>
      <c r="R472" s="51">
        <f>Ugovori_OPULJP[[#This Row],[Bespovratna sredstva - Nacionalni dio - HRK]]/7.5345</f>
        <v>165366.11586701174</v>
      </c>
      <c r="S472" s="50">
        <v>8306340</v>
      </c>
      <c r="T472" s="51">
        <f>Ugovori_OPULJP[[#This Row],[Bespovratna sredstva - Ukupno (EU+Nac) HRK
= Ukupna ugovorena vrijednost bespovratnih sredstava]]/7.5345</f>
        <v>1102440.7724467448</v>
      </c>
      <c r="U472" s="50">
        <v>0</v>
      </c>
      <c r="V472" s="51">
        <f>Ugovori_OPULJP[[#This Row],[Javni doprinos korisnika - HRK]]/7.5345</f>
        <v>0</v>
      </c>
      <c r="W472" s="50">
        <v>0</v>
      </c>
      <c r="X472" s="51">
        <f>Ugovori_OPULJP[[#This Row],[Privatni doprinos korisnika - HRK]]/7.5345</f>
        <v>0</v>
      </c>
      <c r="Y472" s="52">
        <v>8306340</v>
      </c>
      <c r="Z472" s="53">
        <f>Ugovori_OPULJP[[#This Row],[UKUPNI PRIHVATLJIVI IZDACI
TOTAL ELIGIBLE EXPENDITURE
= Bespovratna sredstva ukupno + doprinos korisnika
= Ukupni prihvatljivi troškovi
= Ukupna ugovorena vrijednost projekta HRK]]/7.5345</f>
        <v>1102440.7724467448</v>
      </c>
      <c r="AA472" s="44" t="s">
        <v>38</v>
      </c>
      <c r="AB472" s="44" t="s">
        <v>35</v>
      </c>
      <c r="AC472" s="43" t="s">
        <v>1951</v>
      </c>
      <c r="AD472" s="43" t="s">
        <v>747</v>
      </c>
    </row>
    <row r="473" spans="1:30" ht="51" customHeight="1" x14ac:dyDescent="0.2">
      <c r="A473" s="41" t="s">
        <v>1952</v>
      </c>
      <c r="B473" s="42" t="s">
        <v>743</v>
      </c>
      <c r="C473" s="43" t="s">
        <v>744</v>
      </c>
      <c r="D473" s="43" t="s">
        <v>1114</v>
      </c>
      <c r="E473" s="44" t="s">
        <v>76</v>
      </c>
      <c r="F473" s="45" t="s">
        <v>1953</v>
      </c>
      <c r="G473" s="45" t="s">
        <v>1954</v>
      </c>
      <c r="H473" s="47">
        <v>43410</v>
      </c>
      <c r="I473" s="47">
        <v>44322</v>
      </c>
      <c r="J473" s="48" t="str">
        <f>IF(Ugovori_OPULJP[[#This Row],[DATUM ZAVRŠETKA OPERACIJE]]&gt;DATE(2024,3,31),"u provedbi","završen")</f>
        <v>završen</v>
      </c>
      <c r="K473" s="46" t="s">
        <v>249</v>
      </c>
      <c r="L473" s="46" t="s">
        <v>249</v>
      </c>
      <c r="M473" s="49">
        <v>0.85</v>
      </c>
      <c r="N473" s="49">
        <v>0.15</v>
      </c>
      <c r="O473" s="50">
        <f>Ugovori_OPULJP[[#This Row],[Bespovratna sredstva - Ukupno (EU+Nac) HRK
= Ukupna ugovorena vrijednost bespovratnih sredstava]]*Ugovori_OPULJP[[#This Row],[EU STOPA SUFINANCIRANJA %
EU CO-FINANCING RATE %]]</f>
        <v>4200694.4495000001</v>
      </c>
      <c r="P473" s="51">
        <f>Ugovori_OPULJP[[#This Row],[Bespovratna sredstva - EU dio - HRK]]/7.5345</f>
        <v>557527.96462937153</v>
      </c>
      <c r="Q473" s="50">
        <f>Ugovori_OPULJP[[#This Row],[Bespovratna sredstva - Ukupno (EU+Nac) HRK
= Ukupna ugovorena vrijednost bespovratnih sredstava]]*Ugovori_OPULJP[[#This Row],[STOPA NACIONALNOG SUFINANCIRANJA %]]</f>
        <v>741299.02049999998</v>
      </c>
      <c r="R473" s="51">
        <f>Ugovori_OPULJP[[#This Row],[Bespovratna sredstva - Nacionalni dio - HRK]]/7.5345</f>
        <v>98387.28787577145</v>
      </c>
      <c r="S473" s="50">
        <v>4941993.47</v>
      </c>
      <c r="T473" s="51">
        <f>Ugovori_OPULJP[[#This Row],[Bespovratna sredstva - Ukupno (EU+Nac) HRK
= Ukupna ugovorena vrijednost bespovratnih sredstava]]/7.5345</f>
        <v>655915.25250514294</v>
      </c>
      <c r="U473" s="50">
        <v>0</v>
      </c>
      <c r="V473" s="51">
        <f>Ugovori_OPULJP[[#This Row],[Javni doprinos korisnika - HRK]]/7.5345</f>
        <v>0</v>
      </c>
      <c r="W473" s="50">
        <v>0</v>
      </c>
      <c r="X473" s="51">
        <f>Ugovori_OPULJP[[#This Row],[Privatni doprinos korisnika - HRK]]/7.5345</f>
        <v>0</v>
      </c>
      <c r="Y473" s="52">
        <v>4941993.47</v>
      </c>
      <c r="Z473" s="53">
        <f>Ugovori_OPULJP[[#This Row],[UKUPNI PRIHVATLJIVI IZDACI
TOTAL ELIGIBLE EXPENDITURE
= Bespovratna sredstva ukupno + doprinos korisnika
= Ukupni prihvatljivi troškovi
= Ukupna ugovorena vrijednost projekta HRK]]/7.5345</f>
        <v>655915.25250514294</v>
      </c>
      <c r="AA473" s="44" t="s">
        <v>38</v>
      </c>
      <c r="AB473" s="44" t="s">
        <v>35</v>
      </c>
      <c r="AC473" s="43" t="s">
        <v>1955</v>
      </c>
      <c r="AD473" s="43" t="s">
        <v>747</v>
      </c>
    </row>
    <row r="474" spans="1:30" ht="51" customHeight="1" x14ac:dyDescent="0.2">
      <c r="A474" s="41" t="s">
        <v>1956</v>
      </c>
      <c r="B474" s="42" t="s">
        <v>743</v>
      </c>
      <c r="C474" s="43" t="s">
        <v>744</v>
      </c>
      <c r="D474" s="43" t="s">
        <v>1114</v>
      </c>
      <c r="E474" s="44" t="s">
        <v>76</v>
      </c>
      <c r="F474" s="45" t="s">
        <v>1957</v>
      </c>
      <c r="G474" s="45" t="s">
        <v>1958</v>
      </c>
      <c r="H474" s="47">
        <v>43370</v>
      </c>
      <c r="I474" s="47">
        <v>44282</v>
      </c>
      <c r="J474" s="48" t="str">
        <f>IF(Ugovori_OPULJP[[#This Row],[DATUM ZAVRŠETKA OPERACIJE]]&gt;DATE(2024,3,31),"u provedbi","završen")</f>
        <v>završen</v>
      </c>
      <c r="K474" s="46" t="s">
        <v>338</v>
      </c>
      <c r="L474" s="46" t="s">
        <v>338</v>
      </c>
      <c r="M474" s="49">
        <v>0.85</v>
      </c>
      <c r="N474" s="49">
        <v>0.15</v>
      </c>
      <c r="O474" s="50">
        <f>Ugovori_OPULJP[[#This Row],[Bespovratna sredstva - Ukupno (EU+Nac) HRK
= Ukupna ugovorena vrijednost bespovratnih sredstava]]*Ugovori_OPULJP[[#This Row],[EU STOPA SUFINANCIRANJA %
EU CO-FINANCING RATE %]]</f>
        <v>2621085.7974999999</v>
      </c>
      <c r="P474" s="51">
        <f>Ugovori_OPULJP[[#This Row],[Bespovratna sredstva - EU dio - HRK]]/7.5345</f>
        <v>347877.86813988979</v>
      </c>
      <c r="Q474" s="50">
        <f>Ugovori_OPULJP[[#This Row],[Bespovratna sredstva - Ukupno (EU+Nac) HRK
= Ukupna ugovorena vrijednost bespovratnih sredstava]]*Ugovori_OPULJP[[#This Row],[STOPA NACIONALNOG SUFINANCIRANJA %]]</f>
        <v>462544.55249999999</v>
      </c>
      <c r="R474" s="51">
        <f>Ugovori_OPULJP[[#This Row],[Bespovratna sredstva - Nacionalni dio - HRK]]/7.5345</f>
        <v>61390.212024686436</v>
      </c>
      <c r="S474" s="50">
        <v>3083630.35</v>
      </c>
      <c r="T474" s="51">
        <f>Ugovori_OPULJP[[#This Row],[Bespovratna sredstva - Ukupno (EU+Nac) HRK
= Ukupna ugovorena vrijednost bespovratnih sredstava]]/7.5345</f>
        <v>409268.0801645763</v>
      </c>
      <c r="U474" s="50">
        <v>0</v>
      </c>
      <c r="V474" s="51">
        <f>Ugovori_OPULJP[[#This Row],[Javni doprinos korisnika - HRK]]/7.5345</f>
        <v>0</v>
      </c>
      <c r="W474" s="50">
        <v>0</v>
      </c>
      <c r="X474" s="51">
        <f>Ugovori_OPULJP[[#This Row],[Privatni doprinos korisnika - HRK]]/7.5345</f>
        <v>0</v>
      </c>
      <c r="Y474" s="52">
        <v>3083630.35</v>
      </c>
      <c r="Z474" s="53">
        <f>Ugovori_OPULJP[[#This Row],[UKUPNI PRIHVATLJIVI IZDACI
TOTAL ELIGIBLE EXPENDITURE
= Bespovratna sredstva ukupno + doprinos korisnika
= Ukupni prihvatljivi troškovi
= Ukupna ugovorena vrijednost projekta HRK]]/7.5345</f>
        <v>409268.0801645763</v>
      </c>
      <c r="AA474" s="44" t="s">
        <v>38</v>
      </c>
      <c r="AB474" s="44" t="s">
        <v>35</v>
      </c>
      <c r="AC474" s="43" t="s">
        <v>1959</v>
      </c>
      <c r="AD474" s="43" t="s">
        <v>747</v>
      </c>
    </row>
    <row r="475" spans="1:30" ht="51" customHeight="1" x14ac:dyDescent="0.2">
      <c r="A475" s="41" t="s">
        <v>1960</v>
      </c>
      <c r="B475" s="42" t="s">
        <v>743</v>
      </c>
      <c r="C475" s="43" t="s">
        <v>744</v>
      </c>
      <c r="D475" s="43" t="s">
        <v>1114</v>
      </c>
      <c r="E475" s="44" t="s">
        <v>76</v>
      </c>
      <c r="F475" s="45" t="s">
        <v>1961</v>
      </c>
      <c r="G475" s="45" t="s">
        <v>1962</v>
      </c>
      <c r="H475" s="47">
        <v>43297</v>
      </c>
      <c r="I475" s="47">
        <v>44028</v>
      </c>
      <c r="J475" s="48" t="str">
        <f>IF(Ugovori_OPULJP[[#This Row],[DATUM ZAVRŠETKA OPERACIJE]]&gt;DATE(2024,3,31),"u provedbi","završen")</f>
        <v>završen</v>
      </c>
      <c r="K475" s="46" t="s">
        <v>249</v>
      </c>
      <c r="L475" s="46" t="s">
        <v>249</v>
      </c>
      <c r="M475" s="49">
        <v>0.85</v>
      </c>
      <c r="N475" s="49">
        <v>0.15</v>
      </c>
      <c r="O475" s="50">
        <f>Ugovori_OPULJP[[#This Row],[Bespovratna sredstva - Ukupno (EU+Nac) HRK
= Ukupna ugovorena vrijednost bespovratnih sredstava]]*Ugovori_OPULJP[[#This Row],[EU STOPA SUFINANCIRANJA %
EU CO-FINANCING RATE %]]</f>
        <v>909429.16099999985</v>
      </c>
      <c r="P475" s="51">
        <f>Ugovori_OPULJP[[#This Row],[Bespovratna sredstva - EU dio - HRK]]/7.5345</f>
        <v>120701.99230207708</v>
      </c>
      <c r="Q475" s="50">
        <f>Ugovori_OPULJP[[#This Row],[Bespovratna sredstva - Ukupno (EU+Nac) HRK
= Ukupna ugovorena vrijednost bespovratnih sredstava]]*Ugovori_OPULJP[[#This Row],[STOPA NACIONALNOG SUFINANCIRANJA %]]</f>
        <v>160487.49899999998</v>
      </c>
      <c r="R475" s="51">
        <f>Ugovori_OPULJP[[#This Row],[Bespovratna sredstva - Nacionalni dio - HRK]]/7.5345</f>
        <v>21300.351582719486</v>
      </c>
      <c r="S475" s="50">
        <v>1069916.6599999999</v>
      </c>
      <c r="T475" s="51">
        <f>Ugovori_OPULJP[[#This Row],[Bespovratna sredstva - Ukupno (EU+Nac) HRK
= Ukupna ugovorena vrijednost bespovratnih sredstava]]/7.5345</f>
        <v>142002.34388479657</v>
      </c>
      <c r="U475" s="50">
        <v>0</v>
      </c>
      <c r="V475" s="51">
        <f>Ugovori_OPULJP[[#This Row],[Javni doprinos korisnika - HRK]]/7.5345</f>
        <v>0</v>
      </c>
      <c r="W475" s="50">
        <v>0</v>
      </c>
      <c r="X475" s="51">
        <f>Ugovori_OPULJP[[#This Row],[Privatni doprinos korisnika - HRK]]/7.5345</f>
        <v>0</v>
      </c>
      <c r="Y475" s="52">
        <v>1069916.6599999999</v>
      </c>
      <c r="Z475" s="53">
        <f>Ugovori_OPULJP[[#This Row],[UKUPNI PRIHVATLJIVI IZDACI
TOTAL ELIGIBLE EXPENDITURE
= Bespovratna sredstva ukupno + doprinos korisnika
= Ukupni prihvatljivi troškovi
= Ukupna ugovorena vrijednost projekta HRK]]/7.5345</f>
        <v>142002.34388479657</v>
      </c>
      <c r="AA475" s="44" t="s">
        <v>38</v>
      </c>
      <c r="AB475" s="44" t="s">
        <v>35</v>
      </c>
      <c r="AC475" s="43" t="s">
        <v>1963</v>
      </c>
      <c r="AD475" s="43" t="s">
        <v>747</v>
      </c>
    </row>
    <row r="476" spans="1:30" ht="51" customHeight="1" x14ac:dyDescent="0.2">
      <c r="A476" s="41" t="s">
        <v>1964</v>
      </c>
      <c r="B476" s="42" t="s">
        <v>743</v>
      </c>
      <c r="C476" s="43" t="s">
        <v>744</v>
      </c>
      <c r="D476" s="43" t="s">
        <v>1114</v>
      </c>
      <c r="E476" s="44" t="s">
        <v>76</v>
      </c>
      <c r="F476" s="45" t="s">
        <v>1965</v>
      </c>
      <c r="G476" s="45" t="s">
        <v>1966</v>
      </c>
      <c r="H476" s="47">
        <v>43343</v>
      </c>
      <c r="I476" s="47">
        <v>44255</v>
      </c>
      <c r="J476" s="48" t="str">
        <f>IF(Ugovori_OPULJP[[#This Row],[DATUM ZAVRŠETKA OPERACIJE]]&gt;DATE(2024,3,31),"u provedbi","završen")</f>
        <v>završen</v>
      </c>
      <c r="K476" s="46" t="s">
        <v>186</v>
      </c>
      <c r="L476" s="46" t="s">
        <v>186</v>
      </c>
      <c r="M476" s="49">
        <v>0.85</v>
      </c>
      <c r="N476" s="49">
        <v>0.15</v>
      </c>
      <c r="O476" s="50">
        <f>Ugovori_OPULJP[[#This Row],[Bespovratna sredstva - Ukupno (EU+Nac) HRK
= Ukupna ugovorena vrijednost bespovratnih sredstava]]*Ugovori_OPULJP[[#This Row],[EU STOPA SUFINANCIRANJA %
EU CO-FINANCING RATE %]]</f>
        <v>4142764.3994999998</v>
      </c>
      <c r="P476" s="51">
        <f>Ugovori_OPULJP[[#This Row],[Bespovratna sredstva - EU dio - HRK]]/7.5345</f>
        <v>549839.32570177177</v>
      </c>
      <c r="Q476" s="50">
        <f>Ugovori_OPULJP[[#This Row],[Bespovratna sredstva - Ukupno (EU+Nac) HRK
= Ukupna ugovorena vrijednost bespovratnih sredstava]]*Ugovori_OPULJP[[#This Row],[STOPA NACIONALNOG SUFINANCIRANJA %]]</f>
        <v>731076.07049999991</v>
      </c>
      <c r="R476" s="51">
        <f>Ugovori_OPULJP[[#This Row],[Bespovratna sredstva - Nacionalni dio - HRK]]/7.5345</f>
        <v>97030.469241489132</v>
      </c>
      <c r="S476" s="50">
        <v>4873840.47</v>
      </c>
      <c r="T476" s="51">
        <f>Ugovori_OPULJP[[#This Row],[Bespovratna sredstva - Ukupno (EU+Nac) HRK
= Ukupna ugovorena vrijednost bespovratnih sredstava]]/7.5345</f>
        <v>646869.79494326096</v>
      </c>
      <c r="U476" s="50">
        <v>0</v>
      </c>
      <c r="V476" s="51">
        <f>Ugovori_OPULJP[[#This Row],[Javni doprinos korisnika - HRK]]/7.5345</f>
        <v>0</v>
      </c>
      <c r="W476" s="50">
        <v>0</v>
      </c>
      <c r="X476" s="51">
        <f>Ugovori_OPULJP[[#This Row],[Privatni doprinos korisnika - HRK]]/7.5345</f>
        <v>0</v>
      </c>
      <c r="Y476" s="52">
        <v>4873840.47</v>
      </c>
      <c r="Z476" s="53">
        <f>Ugovori_OPULJP[[#This Row],[UKUPNI PRIHVATLJIVI IZDACI
TOTAL ELIGIBLE EXPENDITURE
= Bespovratna sredstva ukupno + doprinos korisnika
= Ukupni prihvatljivi troškovi
= Ukupna ugovorena vrijednost projekta HRK]]/7.5345</f>
        <v>646869.79494326096</v>
      </c>
      <c r="AA476" s="44" t="s">
        <v>38</v>
      </c>
      <c r="AB476" s="44" t="s">
        <v>35</v>
      </c>
      <c r="AC476" s="43" t="s">
        <v>1967</v>
      </c>
      <c r="AD476" s="43" t="s">
        <v>747</v>
      </c>
    </row>
    <row r="477" spans="1:30" ht="51" customHeight="1" x14ac:dyDescent="0.2">
      <c r="A477" s="41" t="s">
        <v>1968</v>
      </c>
      <c r="B477" s="42" t="s">
        <v>743</v>
      </c>
      <c r="C477" s="43" t="s">
        <v>744</v>
      </c>
      <c r="D477" s="43" t="s">
        <v>1114</v>
      </c>
      <c r="E477" s="44" t="s">
        <v>76</v>
      </c>
      <c r="F477" s="45" t="s">
        <v>1969</v>
      </c>
      <c r="G477" s="45" t="s">
        <v>1970</v>
      </c>
      <c r="H477" s="47">
        <v>43370</v>
      </c>
      <c r="I477" s="47">
        <v>44282</v>
      </c>
      <c r="J477" s="48" t="str">
        <f>IF(Ugovori_OPULJP[[#This Row],[DATUM ZAVRŠETKA OPERACIJE]]&gt;DATE(2024,3,31),"u provedbi","završen")</f>
        <v>završen</v>
      </c>
      <c r="K477" s="46" t="s">
        <v>338</v>
      </c>
      <c r="L477" s="46" t="s">
        <v>338</v>
      </c>
      <c r="M477" s="49">
        <v>0.85</v>
      </c>
      <c r="N477" s="49">
        <v>0.15</v>
      </c>
      <c r="O477" s="50">
        <f>Ugovori_OPULJP[[#This Row],[Bespovratna sredstva - Ukupno (EU+Nac) HRK
= Ukupna ugovorena vrijednost bespovratnih sredstava]]*Ugovori_OPULJP[[#This Row],[EU STOPA SUFINANCIRANJA %
EU CO-FINANCING RATE %]]</f>
        <v>5909021.0070000002</v>
      </c>
      <c r="P477" s="51">
        <f>Ugovori_OPULJP[[#This Row],[Bespovratna sredstva - EU dio - HRK]]/7.5345</f>
        <v>784261.86303006171</v>
      </c>
      <c r="Q477" s="50">
        <f>Ugovori_OPULJP[[#This Row],[Bespovratna sredstva - Ukupno (EU+Nac) HRK
= Ukupna ugovorena vrijednost bespovratnih sredstava]]*Ugovori_OPULJP[[#This Row],[STOPA NACIONALNOG SUFINANCIRANJA %]]</f>
        <v>1042768.4129999999</v>
      </c>
      <c r="R477" s="51">
        <f>Ugovori_OPULJP[[#This Row],[Bespovratna sredstva - Nacionalni dio - HRK]]/7.5345</f>
        <v>138399.15229942265</v>
      </c>
      <c r="S477" s="50">
        <v>6951789.4199999999</v>
      </c>
      <c r="T477" s="51">
        <f>Ugovori_OPULJP[[#This Row],[Bespovratna sredstva - Ukupno (EU+Nac) HRK
= Ukupna ugovorena vrijednost bespovratnih sredstava]]/7.5345</f>
        <v>922661.01532948436</v>
      </c>
      <c r="U477" s="50">
        <v>0</v>
      </c>
      <c r="V477" s="51">
        <f>Ugovori_OPULJP[[#This Row],[Javni doprinos korisnika - HRK]]/7.5345</f>
        <v>0</v>
      </c>
      <c r="W477" s="50">
        <v>0</v>
      </c>
      <c r="X477" s="51">
        <f>Ugovori_OPULJP[[#This Row],[Privatni doprinos korisnika - HRK]]/7.5345</f>
        <v>0</v>
      </c>
      <c r="Y477" s="52">
        <v>6951789.4199999999</v>
      </c>
      <c r="Z477" s="53">
        <f>Ugovori_OPULJP[[#This Row],[UKUPNI PRIHVATLJIVI IZDACI
TOTAL ELIGIBLE EXPENDITURE
= Bespovratna sredstva ukupno + doprinos korisnika
= Ukupni prihvatljivi troškovi
= Ukupna ugovorena vrijednost projekta HRK]]/7.5345</f>
        <v>922661.01532948436</v>
      </c>
      <c r="AA477" s="44" t="s">
        <v>38</v>
      </c>
      <c r="AB477" s="44" t="s">
        <v>35</v>
      </c>
      <c r="AC477" s="43" t="s">
        <v>1971</v>
      </c>
      <c r="AD477" s="43" t="s">
        <v>747</v>
      </c>
    </row>
    <row r="478" spans="1:30" ht="51" customHeight="1" x14ac:dyDescent="0.2">
      <c r="A478" s="41" t="s">
        <v>1972</v>
      </c>
      <c r="B478" s="42" t="s">
        <v>743</v>
      </c>
      <c r="C478" s="43" t="s">
        <v>744</v>
      </c>
      <c r="D478" s="43" t="s">
        <v>1114</v>
      </c>
      <c r="E478" s="44" t="s">
        <v>76</v>
      </c>
      <c r="F478" s="45" t="s">
        <v>1973</v>
      </c>
      <c r="G478" s="45" t="s">
        <v>1974</v>
      </c>
      <c r="H478" s="47">
        <v>43311</v>
      </c>
      <c r="I478" s="47">
        <v>44226</v>
      </c>
      <c r="J478" s="48" t="str">
        <f>IF(Ugovori_OPULJP[[#This Row],[DATUM ZAVRŠETKA OPERACIJE]]&gt;DATE(2024,3,31),"u provedbi","završen")</f>
        <v>završen</v>
      </c>
      <c r="K478" s="46" t="s">
        <v>79</v>
      </c>
      <c r="L478" s="46" t="s">
        <v>79</v>
      </c>
      <c r="M478" s="49">
        <v>0.85</v>
      </c>
      <c r="N478" s="49">
        <v>0.15</v>
      </c>
      <c r="O478" s="50">
        <f>Ugovori_OPULJP[[#This Row],[Bespovratna sredstva - Ukupno (EU+Nac) HRK
= Ukupna ugovorena vrijednost bespovratnih sredstava]]*Ugovori_OPULJP[[#This Row],[EU STOPA SUFINANCIRANJA %
EU CO-FINANCING RATE %]]</f>
        <v>2048056.7249999999</v>
      </c>
      <c r="P478" s="51">
        <f>Ugovori_OPULJP[[#This Row],[Bespovratna sredstva - EU dio - HRK]]/7.5345</f>
        <v>271823.84033446142</v>
      </c>
      <c r="Q478" s="50">
        <f>Ugovori_OPULJP[[#This Row],[Bespovratna sredstva - Ukupno (EU+Nac) HRK
= Ukupna ugovorena vrijednost bespovratnih sredstava]]*Ugovori_OPULJP[[#This Row],[STOPA NACIONALNOG SUFINANCIRANJA %]]</f>
        <v>361421.77499999997</v>
      </c>
      <c r="R478" s="51">
        <f>Ugovori_OPULJP[[#This Row],[Bespovratna sredstva - Nacionalni dio - HRK]]/7.5345</f>
        <v>47968.913000199078</v>
      </c>
      <c r="S478" s="50">
        <v>2409478.5</v>
      </c>
      <c r="T478" s="51">
        <f>Ugovori_OPULJP[[#This Row],[Bespovratna sredstva - Ukupno (EU+Nac) HRK
= Ukupna ugovorena vrijednost bespovratnih sredstava]]/7.5345</f>
        <v>319792.75333466055</v>
      </c>
      <c r="U478" s="50">
        <v>0</v>
      </c>
      <c r="V478" s="51">
        <f>Ugovori_OPULJP[[#This Row],[Javni doprinos korisnika - HRK]]/7.5345</f>
        <v>0</v>
      </c>
      <c r="W478" s="50">
        <v>0</v>
      </c>
      <c r="X478" s="51">
        <f>Ugovori_OPULJP[[#This Row],[Privatni doprinos korisnika - HRK]]/7.5345</f>
        <v>0</v>
      </c>
      <c r="Y478" s="52">
        <v>2409478.5</v>
      </c>
      <c r="Z478" s="53">
        <f>Ugovori_OPULJP[[#This Row],[UKUPNI PRIHVATLJIVI IZDACI
TOTAL ELIGIBLE EXPENDITURE
= Bespovratna sredstva ukupno + doprinos korisnika
= Ukupni prihvatljivi troškovi
= Ukupna ugovorena vrijednost projekta HRK]]/7.5345</f>
        <v>319792.75333466055</v>
      </c>
      <c r="AA478" s="44" t="s">
        <v>38</v>
      </c>
      <c r="AB478" s="44" t="s">
        <v>35</v>
      </c>
      <c r="AC478" s="43" t="s">
        <v>1975</v>
      </c>
      <c r="AD478" s="43" t="s">
        <v>747</v>
      </c>
    </row>
    <row r="479" spans="1:30" ht="51" customHeight="1" x14ac:dyDescent="0.2">
      <c r="A479" s="41" t="s">
        <v>1976</v>
      </c>
      <c r="B479" s="42" t="s">
        <v>743</v>
      </c>
      <c r="C479" s="43" t="s">
        <v>744</v>
      </c>
      <c r="D479" s="43" t="s">
        <v>1114</v>
      </c>
      <c r="E479" s="44" t="s">
        <v>76</v>
      </c>
      <c r="F479" s="45" t="s">
        <v>1977</v>
      </c>
      <c r="G479" s="45" t="s">
        <v>1978</v>
      </c>
      <c r="H479" s="47">
        <v>43311</v>
      </c>
      <c r="I479" s="47">
        <v>44226</v>
      </c>
      <c r="J479" s="48" t="str">
        <f>IF(Ugovori_OPULJP[[#This Row],[DATUM ZAVRŠETKA OPERACIJE]]&gt;DATE(2024,3,31),"u provedbi","završen")</f>
        <v>završen</v>
      </c>
      <c r="K479" s="46" t="s">
        <v>599</v>
      </c>
      <c r="L479" s="46" t="s">
        <v>599</v>
      </c>
      <c r="M479" s="49">
        <v>0.85</v>
      </c>
      <c r="N479" s="49">
        <v>0.15</v>
      </c>
      <c r="O479" s="50">
        <f>Ugovori_OPULJP[[#This Row],[Bespovratna sredstva - Ukupno (EU+Nac) HRK
= Ukupna ugovorena vrijednost bespovratnih sredstava]]*Ugovori_OPULJP[[#This Row],[EU STOPA SUFINANCIRANJA %
EU CO-FINANCING RATE %]]</f>
        <v>4052626.872</v>
      </c>
      <c r="P479" s="51">
        <f>Ugovori_OPULJP[[#This Row],[Bespovratna sredstva - EU dio - HRK]]/7.5345</f>
        <v>537876.01990842121</v>
      </c>
      <c r="Q479" s="50">
        <f>Ugovori_OPULJP[[#This Row],[Bespovratna sredstva - Ukupno (EU+Nac) HRK
= Ukupna ugovorena vrijednost bespovratnih sredstava]]*Ugovori_OPULJP[[#This Row],[STOPA NACIONALNOG SUFINANCIRANJA %]]</f>
        <v>715169.44799999997</v>
      </c>
      <c r="R479" s="51">
        <f>Ugovori_OPULJP[[#This Row],[Bespovratna sredstva - Nacionalni dio - HRK]]/7.5345</f>
        <v>94919.297630897854</v>
      </c>
      <c r="S479" s="50">
        <v>4767796.32</v>
      </c>
      <c r="T479" s="51">
        <f>Ugovori_OPULJP[[#This Row],[Bespovratna sredstva - Ukupno (EU+Nac) HRK
= Ukupna ugovorena vrijednost bespovratnih sredstava]]/7.5345</f>
        <v>632795.31753931916</v>
      </c>
      <c r="U479" s="50">
        <v>0</v>
      </c>
      <c r="V479" s="51">
        <f>Ugovori_OPULJP[[#This Row],[Javni doprinos korisnika - HRK]]/7.5345</f>
        <v>0</v>
      </c>
      <c r="W479" s="50">
        <v>0</v>
      </c>
      <c r="X479" s="51">
        <f>Ugovori_OPULJP[[#This Row],[Privatni doprinos korisnika - HRK]]/7.5345</f>
        <v>0</v>
      </c>
      <c r="Y479" s="52">
        <v>4767796.32</v>
      </c>
      <c r="Z479" s="53">
        <f>Ugovori_OPULJP[[#This Row],[UKUPNI PRIHVATLJIVI IZDACI
TOTAL ELIGIBLE EXPENDITURE
= Bespovratna sredstva ukupno + doprinos korisnika
= Ukupni prihvatljivi troškovi
= Ukupna ugovorena vrijednost projekta HRK]]/7.5345</f>
        <v>632795.31753931916</v>
      </c>
      <c r="AA479" s="44" t="s">
        <v>38</v>
      </c>
      <c r="AB479" s="44" t="s">
        <v>35</v>
      </c>
      <c r="AC479" s="43" t="s">
        <v>1979</v>
      </c>
      <c r="AD479" s="43" t="s">
        <v>747</v>
      </c>
    </row>
    <row r="480" spans="1:30" ht="51" customHeight="1" x14ac:dyDescent="0.2">
      <c r="A480" s="41" t="s">
        <v>1980</v>
      </c>
      <c r="B480" s="42" t="s">
        <v>743</v>
      </c>
      <c r="C480" s="43" t="s">
        <v>744</v>
      </c>
      <c r="D480" s="43" t="s">
        <v>1114</v>
      </c>
      <c r="E480" s="44" t="s">
        <v>76</v>
      </c>
      <c r="F480" s="45" t="s">
        <v>1981</v>
      </c>
      <c r="G480" s="45" t="s">
        <v>1982</v>
      </c>
      <c r="H480" s="47">
        <v>43482</v>
      </c>
      <c r="I480" s="47">
        <v>44394</v>
      </c>
      <c r="J480" s="48" t="str">
        <f>IF(Ugovori_OPULJP[[#This Row],[DATUM ZAVRŠETKA OPERACIJE]]&gt;DATE(2024,3,31),"u provedbi","završen")</f>
        <v>završen</v>
      </c>
      <c r="K480" s="46" t="s">
        <v>211</v>
      </c>
      <c r="L480" s="46" t="s">
        <v>211</v>
      </c>
      <c r="M480" s="49">
        <v>0.85</v>
      </c>
      <c r="N480" s="49">
        <v>0.15</v>
      </c>
      <c r="O480" s="50">
        <f>Ugovori_OPULJP[[#This Row],[Bespovratna sredstva - Ukupno (EU+Nac) HRK
= Ukupna ugovorena vrijednost bespovratnih sredstava]]*Ugovori_OPULJP[[#This Row],[EU STOPA SUFINANCIRANJA %
EU CO-FINANCING RATE %]]</f>
        <v>1645427.6114999999</v>
      </c>
      <c r="P480" s="51">
        <f>Ugovori_OPULJP[[#This Row],[Bespovratna sredstva - EU dio - HRK]]/7.5345</f>
        <v>218385.77364125021</v>
      </c>
      <c r="Q480" s="50">
        <f>Ugovori_OPULJP[[#This Row],[Bespovratna sredstva - Ukupno (EU+Nac) HRK
= Ukupna ugovorena vrijednost bespovratnih sredstava]]*Ugovori_OPULJP[[#This Row],[STOPA NACIONALNOG SUFINANCIRANJA %]]</f>
        <v>290369.5785</v>
      </c>
      <c r="R480" s="51">
        <f>Ugovori_OPULJP[[#This Row],[Bespovratna sredstva - Nacionalni dio - HRK]]/7.5345</f>
        <v>38538.665936691221</v>
      </c>
      <c r="S480" s="50">
        <v>1935797.19</v>
      </c>
      <c r="T480" s="51">
        <f>Ugovori_OPULJP[[#This Row],[Bespovratna sredstva - Ukupno (EU+Nac) HRK
= Ukupna ugovorena vrijednost bespovratnih sredstava]]/7.5345</f>
        <v>256924.43957794143</v>
      </c>
      <c r="U480" s="50">
        <v>0</v>
      </c>
      <c r="V480" s="51">
        <f>Ugovori_OPULJP[[#This Row],[Javni doprinos korisnika - HRK]]/7.5345</f>
        <v>0</v>
      </c>
      <c r="W480" s="50">
        <v>0</v>
      </c>
      <c r="X480" s="51">
        <f>Ugovori_OPULJP[[#This Row],[Privatni doprinos korisnika - HRK]]/7.5345</f>
        <v>0</v>
      </c>
      <c r="Y480" s="52">
        <v>1935797.19</v>
      </c>
      <c r="Z480" s="53">
        <f>Ugovori_OPULJP[[#This Row],[UKUPNI PRIHVATLJIVI IZDACI
TOTAL ELIGIBLE EXPENDITURE
= Bespovratna sredstva ukupno + doprinos korisnika
= Ukupni prihvatljivi troškovi
= Ukupna ugovorena vrijednost projekta HRK]]/7.5345</f>
        <v>256924.43957794143</v>
      </c>
      <c r="AA480" s="44" t="s">
        <v>38</v>
      </c>
      <c r="AB480" s="44" t="s">
        <v>35</v>
      </c>
      <c r="AC480" s="43" t="s">
        <v>1983</v>
      </c>
      <c r="AD480" s="43" t="s">
        <v>747</v>
      </c>
    </row>
    <row r="481" spans="1:30" ht="51" customHeight="1" x14ac:dyDescent="0.2">
      <c r="A481" s="41" t="s">
        <v>1984</v>
      </c>
      <c r="B481" s="42" t="s">
        <v>743</v>
      </c>
      <c r="C481" s="43" t="s">
        <v>744</v>
      </c>
      <c r="D481" s="43" t="s">
        <v>1114</v>
      </c>
      <c r="E481" s="44" t="s">
        <v>76</v>
      </c>
      <c r="F481" s="45" t="s">
        <v>1985</v>
      </c>
      <c r="G481" s="45" t="s">
        <v>134</v>
      </c>
      <c r="H481" s="47">
        <v>43482</v>
      </c>
      <c r="I481" s="47">
        <v>44394</v>
      </c>
      <c r="J481" s="48" t="str">
        <f>IF(Ugovori_OPULJP[[#This Row],[DATUM ZAVRŠETKA OPERACIJE]]&gt;DATE(2024,3,31),"u provedbi","završen")</f>
        <v>završen</v>
      </c>
      <c r="K481" s="46" t="s">
        <v>99</v>
      </c>
      <c r="L481" s="46" t="s">
        <v>99</v>
      </c>
      <c r="M481" s="49">
        <v>0.85</v>
      </c>
      <c r="N481" s="49">
        <v>0.15</v>
      </c>
      <c r="O481" s="50">
        <f>Ugovori_OPULJP[[#This Row],[Bespovratna sredstva - Ukupno (EU+Nac) HRK
= Ukupna ugovorena vrijednost bespovratnih sredstava]]*Ugovori_OPULJP[[#This Row],[EU STOPA SUFINANCIRANJA %
EU CO-FINANCING RATE %]]</f>
        <v>8299276.9114999995</v>
      </c>
      <c r="P481" s="51">
        <f>Ugovori_OPULJP[[#This Row],[Bespovratna sredstva - EU dio - HRK]]/7.5345</f>
        <v>1101503.3395049437</v>
      </c>
      <c r="Q481" s="50">
        <f>Ugovori_OPULJP[[#This Row],[Bespovratna sredstva - Ukupno (EU+Nac) HRK
= Ukupna ugovorena vrijednost bespovratnih sredstava]]*Ugovori_OPULJP[[#This Row],[STOPA NACIONALNOG SUFINANCIRANJA %]]</f>
        <v>1464578.2784999998</v>
      </c>
      <c r="R481" s="51">
        <f>Ugovori_OPULJP[[#This Row],[Bespovratna sredstva - Nacionalni dio - HRK]]/7.5345</f>
        <v>194382.94226557831</v>
      </c>
      <c r="S481" s="50">
        <v>9763855.1899999995</v>
      </c>
      <c r="T481" s="51">
        <f>Ugovori_OPULJP[[#This Row],[Bespovratna sredstva - Ukupno (EU+Nac) HRK
= Ukupna ugovorena vrijednost bespovratnih sredstava]]/7.5345</f>
        <v>1295886.281770522</v>
      </c>
      <c r="U481" s="50">
        <v>0</v>
      </c>
      <c r="V481" s="51">
        <f>Ugovori_OPULJP[[#This Row],[Javni doprinos korisnika - HRK]]/7.5345</f>
        <v>0</v>
      </c>
      <c r="W481" s="50">
        <v>0</v>
      </c>
      <c r="X481" s="51">
        <f>Ugovori_OPULJP[[#This Row],[Privatni doprinos korisnika - HRK]]/7.5345</f>
        <v>0</v>
      </c>
      <c r="Y481" s="52">
        <v>9763855.1899999995</v>
      </c>
      <c r="Z481" s="53">
        <f>Ugovori_OPULJP[[#This Row],[UKUPNI PRIHVATLJIVI IZDACI
TOTAL ELIGIBLE EXPENDITURE
= Bespovratna sredstva ukupno + doprinos korisnika
= Ukupni prihvatljivi troškovi
= Ukupna ugovorena vrijednost projekta HRK]]/7.5345</f>
        <v>1295886.281770522</v>
      </c>
      <c r="AA481" s="44" t="s">
        <v>38</v>
      </c>
      <c r="AB481" s="44" t="s">
        <v>35</v>
      </c>
      <c r="AC481" s="43" t="s">
        <v>1986</v>
      </c>
      <c r="AD481" s="43" t="s">
        <v>747</v>
      </c>
    </row>
    <row r="482" spans="1:30" ht="51" customHeight="1" x14ac:dyDescent="0.2">
      <c r="A482" s="41" t="s">
        <v>1987</v>
      </c>
      <c r="B482" s="42" t="s">
        <v>743</v>
      </c>
      <c r="C482" s="43" t="s">
        <v>744</v>
      </c>
      <c r="D482" s="43" t="s">
        <v>1114</v>
      </c>
      <c r="E482" s="44" t="s">
        <v>76</v>
      </c>
      <c r="F482" s="45" t="s">
        <v>1988</v>
      </c>
      <c r="G482" s="45" t="s">
        <v>1989</v>
      </c>
      <c r="H482" s="47">
        <v>43313</v>
      </c>
      <c r="I482" s="47">
        <v>44166</v>
      </c>
      <c r="J482" s="48" t="str">
        <f>IF(Ugovori_OPULJP[[#This Row],[DATUM ZAVRŠETKA OPERACIJE]]&gt;DATE(2024,3,31),"u provedbi","završen")</f>
        <v>završen</v>
      </c>
      <c r="K482" s="46" t="s">
        <v>271</v>
      </c>
      <c r="L482" s="46" t="s">
        <v>271</v>
      </c>
      <c r="M482" s="49">
        <v>0.85</v>
      </c>
      <c r="N482" s="49">
        <v>0.15</v>
      </c>
      <c r="O482" s="50">
        <f>Ugovori_OPULJP[[#This Row],[Bespovratna sredstva - Ukupno (EU+Nac) HRK
= Ukupna ugovorena vrijednost bespovratnih sredstava]]*Ugovori_OPULJP[[#This Row],[EU STOPA SUFINANCIRANJA %
EU CO-FINANCING RATE %]]</f>
        <v>2129961.3479999998</v>
      </c>
      <c r="P482" s="51">
        <f>Ugovori_OPULJP[[#This Row],[Bespovratna sredstva - EU dio - HRK]]/7.5345</f>
        <v>282694.4519211626</v>
      </c>
      <c r="Q482" s="50">
        <f>Ugovori_OPULJP[[#This Row],[Bespovratna sredstva - Ukupno (EU+Nac) HRK
= Ukupna ugovorena vrijednost bespovratnih sredstava]]*Ugovori_OPULJP[[#This Row],[STOPA NACIONALNOG SUFINANCIRANJA %]]</f>
        <v>375875.53199999995</v>
      </c>
      <c r="R482" s="51">
        <f>Ugovori_OPULJP[[#This Row],[Bespovratna sredstva - Nacionalni dio - HRK]]/7.5345</f>
        <v>49887.256221381635</v>
      </c>
      <c r="S482" s="50">
        <v>2505836.88</v>
      </c>
      <c r="T482" s="51">
        <f>Ugovori_OPULJP[[#This Row],[Bespovratna sredstva - Ukupno (EU+Nac) HRK
= Ukupna ugovorena vrijednost bespovratnih sredstava]]/7.5345</f>
        <v>332581.70814254426</v>
      </c>
      <c r="U482" s="50">
        <v>0</v>
      </c>
      <c r="V482" s="51">
        <f>Ugovori_OPULJP[[#This Row],[Javni doprinos korisnika - HRK]]/7.5345</f>
        <v>0</v>
      </c>
      <c r="W482" s="50">
        <v>0</v>
      </c>
      <c r="X482" s="51">
        <f>Ugovori_OPULJP[[#This Row],[Privatni doprinos korisnika - HRK]]/7.5345</f>
        <v>0</v>
      </c>
      <c r="Y482" s="52">
        <v>2505836.88</v>
      </c>
      <c r="Z482" s="53">
        <f>Ugovori_OPULJP[[#This Row],[UKUPNI PRIHVATLJIVI IZDACI
TOTAL ELIGIBLE EXPENDITURE
= Bespovratna sredstva ukupno + doprinos korisnika
= Ukupni prihvatljivi troškovi
= Ukupna ugovorena vrijednost projekta HRK]]/7.5345</f>
        <v>332581.70814254426</v>
      </c>
      <c r="AA482" s="44" t="s">
        <v>38</v>
      </c>
      <c r="AB482" s="44" t="s">
        <v>35</v>
      </c>
      <c r="AC482" s="43" t="s">
        <v>1990</v>
      </c>
      <c r="AD482" s="43" t="s">
        <v>747</v>
      </c>
    </row>
    <row r="483" spans="1:30" ht="51" customHeight="1" x14ac:dyDescent="0.2">
      <c r="A483" s="41" t="s">
        <v>1991</v>
      </c>
      <c r="B483" s="42" t="s">
        <v>743</v>
      </c>
      <c r="C483" s="43" t="s">
        <v>744</v>
      </c>
      <c r="D483" s="43" t="s">
        <v>1114</v>
      </c>
      <c r="E483" s="44" t="s">
        <v>76</v>
      </c>
      <c r="F483" s="45" t="s">
        <v>1992</v>
      </c>
      <c r="G483" s="45" t="s">
        <v>1993</v>
      </c>
      <c r="H483" s="47">
        <v>43482</v>
      </c>
      <c r="I483" s="47">
        <v>44333</v>
      </c>
      <c r="J483" s="48" t="str">
        <f>IF(Ugovori_OPULJP[[#This Row],[DATUM ZAVRŠETKA OPERACIJE]]&gt;DATE(2024,3,31),"u provedbi","završen")</f>
        <v>završen</v>
      </c>
      <c r="K483" s="46" t="s">
        <v>155</v>
      </c>
      <c r="L483" s="46" t="s">
        <v>155</v>
      </c>
      <c r="M483" s="49">
        <v>0.85</v>
      </c>
      <c r="N483" s="49">
        <v>0.15</v>
      </c>
      <c r="O483" s="50">
        <f>Ugovori_OPULJP[[#This Row],[Bespovratna sredstva - Ukupno (EU+Nac) HRK
= Ukupna ugovorena vrijednost bespovratnih sredstava]]*Ugovori_OPULJP[[#This Row],[EU STOPA SUFINANCIRANJA %
EU CO-FINANCING RATE %]]</f>
        <v>1447046.6129999999</v>
      </c>
      <c r="P483" s="51">
        <f>Ugovori_OPULJP[[#This Row],[Bespovratna sredstva - EU dio - HRK]]/7.5345</f>
        <v>192056.09038423249</v>
      </c>
      <c r="Q483" s="50">
        <f>Ugovori_OPULJP[[#This Row],[Bespovratna sredstva - Ukupno (EU+Nac) HRK
= Ukupna ugovorena vrijednost bespovratnih sredstava]]*Ugovori_OPULJP[[#This Row],[STOPA NACIONALNOG SUFINANCIRANJA %]]</f>
        <v>255361.16699999999</v>
      </c>
      <c r="R483" s="51">
        <f>Ugovori_OPULJP[[#This Row],[Bespovratna sredstva - Nacionalni dio - HRK]]/7.5345</f>
        <v>33892.251244276325</v>
      </c>
      <c r="S483" s="50">
        <v>1702407.78</v>
      </c>
      <c r="T483" s="51">
        <f>Ugovori_OPULJP[[#This Row],[Bespovratna sredstva - Ukupno (EU+Nac) HRK
= Ukupna ugovorena vrijednost bespovratnih sredstava]]/7.5345</f>
        <v>225948.34162850885</v>
      </c>
      <c r="U483" s="50">
        <v>0</v>
      </c>
      <c r="V483" s="51">
        <f>Ugovori_OPULJP[[#This Row],[Javni doprinos korisnika - HRK]]/7.5345</f>
        <v>0</v>
      </c>
      <c r="W483" s="50">
        <v>0</v>
      </c>
      <c r="X483" s="51">
        <f>Ugovori_OPULJP[[#This Row],[Privatni doprinos korisnika - HRK]]/7.5345</f>
        <v>0</v>
      </c>
      <c r="Y483" s="52">
        <v>1702407.78</v>
      </c>
      <c r="Z483" s="53">
        <f>Ugovori_OPULJP[[#This Row],[UKUPNI PRIHVATLJIVI IZDACI
TOTAL ELIGIBLE EXPENDITURE
= Bespovratna sredstva ukupno + doprinos korisnika
= Ukupni prihvatljivi troškovi
= Ukupna ugovorena vrijednost projekta HRK]]/7.5345</f>
        <v>225948.34162850885</v>
      </c>
      <c r="AA483" s="44" t="s">
        <v>38</v>
      </c>
      <c r="AB483" s="44" t="s">
        <v>35</v>
      </c>
      <c r="AC483" s="43" t="s">
        <v>1994</v>
      </c>
      <c r="AD483" s="43" t="s">
        <v>747</v>
      </c>
    </row>
    <row r="484" spans="1:30" ht="51" customHeight="1" x14ac:dyDescent="0.2">
      <c r="A484" s="41" t="s">
        <v>1995</v>
      </c>
      <c r="B484" s="42" t="s">
        <v>743</v>
      </c>
      <c r="C484" s="43" t="s">
        <v>744</v>
      </c>
      <c r="D484" s="43" t="s">
        <v>1114</v>
      </c>
      <c r="E484" s="44" t="s">
        <v>76</v>
      </c>
      <c r="F484" s="45" t="s">
        <v>1996</v>
      </c>
      <c r="G484" s="45" t="s">
        <v>1997</v>
      </c>
      <c r="H484" s="47">
        <v>43315</v>
      </c>
      <c r="I484" s="47">
        <v>44230</v>
      </c>
      <c r="J484" s="48" t="str">
        <f>IF(Ugovori_OPULJP[[#This Row],[DATUM ZAVRŠETKA OPERACIJE]]&gt;DATE(2024,3,31),"u provedbi","završen")</f>
        <v>završen</v>
      </c>
      <c r="K484" s="46" t="s">
        <v>249</v>
      </c>
      <c r="L484" s="46" t="s">
        <v>249</v>
      </c>
      <c r="M484" s="49">
        <v>0.85</v>
      </c>
      <c r="N484" s="49">
        <v>0.15</v>
      </c>
      <c r="O484" s="50">
        <f>Ugovori_OPULJP[[#This Row],[Bespovratna sredstva - Ukupno (EU+Nac) HRK
= Ukupna ugovorena vrijednost bespovratnih sredstava]]*Ugovori_OPULJP[[#This Row],[EU STOPA SUFINANCIRANJA %
EU CO-FINANCING RATE %]]</f>
        <v>1636129.3</v>
      </c>
      <c r="P484" s="51">
        <f>Ugovori_OPULJP[[#This Row],[Bespovratna sredstva - EU dio - HRK]]/7.5345</f>
        <v>217151.67562545624</v>
      </c>
      <c r="Q484" s="50">
        <f>Ugovori_OPULJP[[#This Row],[Bespovratna sredstva - Ukupno (EU+Nac) HRK
= Ukupna ugovorena vrijednost bespovratnih sredstava]]*Ugovori_OPULJP[[#This Row],[STOPA NACIONALNOG SUFINANCIRANJA %]]</f>
        <v>288728.7</v>
      </c>
      <c r="R484" s="51">
        <f>Ugovori_OPULJP[[#This Row],[Bespovratna sredstva - Nacionalni dio - HRK]]/7.5345</f>
        <v>38320.883933904042</v>
      </c>
      <c r="S484" s="50">
        <v>1924858</v>
      </c>
      <c r="T484" s="51">
        <f>Ugovori_OPULJP[[#This Row],[Bespovratna sredstva - Ukupno (EU+Nac) HRK
= Ukupna ugovorena vrijednost bespovratnih sredstava]]/7.5345</f>
        <v>255472.55955936026</v>
      </c>
      <c r="U484" s="50">
        <v>0</v>
      </c>
      <c r="V484" s="51">
        <f>Ugovori_OPULJP[[#This Row],[Javni doprinos korisnika - HRK]]/7.5345</f>
        <v>0</v>
      </c>
      <c r="W484" s="50">
        <v>0</v>
      </c>
      <c r="X484" s="51">
        <f>Ugovori_OPULJP[[#This Row],[Privatni doprinos korisnika - HRK]]/7.5345</f>
        <v>0</v>
      </c>
      <c r="Y484" s="52">
        <v>1924858</v>
      </c>
      <c r="Z484" s="53">
        <f>Ugovori_OPULJP[[#This Row],[UKUPNI PRIHVATLJIVI IZDACI
TOTAL ELIGIBLE EXPENDITURE
= Bespovratna sredstva ukupno + doprinos korisnika
= Ukupni prihvatljivi troškovi
= Ukupna ugovorena vrijednost projekta HRK]]/7.5345</f>
        <v>255472.55955936026</v>
      </c>
      <c r="AA484" s="44" t="s">
        <v>38</v>
      </c>
      <c r="AB484" s="44" t="s">
        <v>35</v>
      </c>
      <c r="AC484" s="43" t="s">
        <v>1998</v>
      </c>
      <c r="AD484" s="43" t="s">
        <v>747</v>
      </c>
    </row>
    <row r="485" spans="1:30" ht="51" customHeight="1" x14ac:dyDescent="0.2">
      <c r="A485" s="41" t="s">
        <v>1999</v>
      </c>
      <c r="B485" s="42" t="s">
        <v>743</v>
      </c>
      <c r="C485" s="43" t="s">
        <v>744</v>
      </c>
      <c r="D485" s="43" t="s">
        <v>1114</v>
      </c>
      <c r="E485" s="44" t="s">
        <v>76</v>
      </c>
      <c r="F485" s="45" t="s">
        <v>2000</v>
      </c>
      <c r="G485" s="45" t="s">
        <v>2001</v>
      </c>
      <c r="H485" s="47">
        <v>43409</v>
      </c>
      <c r="I485" s="47">
        <v>44321</v>
      </c>
      <c r="J485" s="48" t="str">
        <f>IF(Ugovori_OPULJP[[#This Row],[DATUM ZAVRŠETKA OPERACIJE]]&gt;DATE(2024,3,31),"u provedbi","završen")</f>
        <v>završen</v>
      </c>
      <c r="K485" s="46" t="s">
        <v>99</v>
      </c>
      <c r="L485" s="46" t="s">
        <v>99</v>
      </c>
      <c r="M485" s="49">
        <v>0.85</v>
      </c>
      <c r="N485" s="49">
        <v>0.15</v>
      </c>
      <c r="O485" s="50">
        <f>Ugovori_OPULJP[[#This Row],[Bespovratna sredstva - Ukupno (EU+Nac) HRK
= Ukupna ugovorena vrijednost bespovratnih sredstava]]*Ugovori_OPULJP[[#This Row],[EU STOPA SUFINANCIRANJA %
EU CO-FINANCING RATE %]]</f>
        <v>2043720.9514999997</v>
      </c>
      <c r="P485" s="51">
        <f>Ugovori_OPULJP[[#This Row],[Bespovratna sredstva - EU dio - HRK]]/7.5345</f>
        <v>271248.3842988917</v>
      </c>
      <c r="Q485" s="50">
        <f>Ugovori_OPULJP[[#This Row],[Bespovratna sredstva - Ukupno (EU+Nac) HRK
= Ukupna ugovorena vrijednost bespovratnih sredstava]]*Ugovori_OPULJP[[#This Row],[STOPA NACIONALNOG SUFINANCIRANJA %]]</f>
        <v>360656.63849999994</v>
      </c>
      <c r="R485" s="51">
        <f>Ugovori_OPULJP[[#This Row],[Bespovratna sredstva - Nacionalni dio - HRK]]/7.5345</f>
        <v>47867.361935098539</v>
      </c>
      <c r="S485" s="50">
        <v>2404377.59</v>
      </c>
      <c r="T485" s="51">
        <f>Ugovori_OPULJP[[#This Row],[Bespovratna sredstva - Ukupno (EU+Nac) HRK
= Ukupna ugovorena vrijednost bespovratnih sredstava]]/7.5345</f>
        <v>319115.7462339903</v>
      </c>
      <c r="U485" s="50">
        <v>0</v>
      </c>
      <c r="V485" s="51">
        <f>Ugovori_OPULJP[[#This Row],[Javni doprinos korisnika - HRK]]/7.5345</f>
        <v>0</v>
      </c>
      <c r="W485" s="50">
        <v>0</v>
      </c>
      <c r="X485" s="51">
        <f>Ugovori_OPULJP[[#This Row],[Privatni doprinos korisnika - HRK]]/7.5345</f>
        <v>0</v>
      </c>
      <c r="Y485" s="52">
        <v>2404377.59</v>
      </c>
      <c r="Z485" s="53">
        <f>Ugovori_OPULJP[[#This Row],[UKUPNI PRIHVATLJIVI IZDACI
TOTAL ELIGIBLE EXPENDITURE
= Bespovratna sredstva ukupno + doprinos korisnika
= Ukupni prihvatljivi troškovi
= Ukupna ugovorena vrijednost projekta HRK]]/7.5345</f>
        <v>319115.7462339903</v>
      </c>
      <c r="AA485" s="44" t="s">
        <v>38</v>
      </c>
      <c r="AB485" s="44" t="s">
        <v>35</v>
      </c>
      <c r="AC485" s="43" t="s">
        <v>2002</v>
      </c>
      <c r="AD485" s="43" t="s">
        <v>747</v>
      </c>
    </row>
    <row r="486" spans="1:30" ht="51" customHeight="1" x14ac:dyDescent="0.2">
      <c r="A486" s="41" t="s">
        <v>2003</v>
      </c>
      <c r="B486" s="42" t="s">
        <v>743</v>
      </c>
      <c r="C486" s="43" t="s">
        <v>744</v>
      </c>
      <c r="D486" s="43" t="s">
        <v>1114</v>
      </c>
      <c r="E486" s="44" t="s">
        <v>76</v>
      </c>
      <c r="F486" s="45" t="s">
        <v>2004</v>
      </c>
      <c r="G486" s="45" t="s">
        <v>2005</v>
      </c>
      <c r="H486" s="47">
        <v>43311</v>
      </c>
      <c r="I486" s="47">
        <v>44226</v>
      </c>
      <c r="J486" s="48" t="str">
        <f>IF(Ugovori_OPULJP[[#This Row],[DATUM ZAVRŠETKA OPERACIJE]]&gt;DATE(2024,3,31),"u provedbi","završen")</f>
        <v>završen</v>
      </c>
      <c r="K486" s="46" t="s">
        <v>130</v>
      </c>
      <c r="L486" s="46" t="s">
        <v>130</v>
      </c>
      <c r="M486" s="49">
        <v>0.85</v>
      </c>
      <c r="N486" s="49">
        <v>0.15</v>
      </c>
      <c r="O486" s="50">
        <f>Ugovori_OPULJP[[#This Row],[Bespovratna sredstva - Ukupno (EU+Nac) HRK
= Ukupna ugovorena vrijednost bespovratnih sredstava]]*Ugovori_OPULJP[[#This Row],[EU STOPA SUFINANCIRANJA %
EU CO-FINANCING RATE %]]</f>
        <v>1852526.7200000002</v>
      </c>
      <c r="P486" s="51">
        <f>Ugovori_OPULJP[[#This Row],[Bespovratna sredstva - EU dio - HRK]]/7.5345</f>
        <v>245872.54894153561</v>
      </c>
      <c r="Q486" s="50">
        <f>Ugovori_OPULJP[[#This Row],[Bespovratna sredstva - Ukupno (EU+Nac) HRK
= Ukupna ugovorena vrijednost bespovratnih sredstava]]*Ugovori_OPULJP[[#This Row],[STOPA NACIONALNOG SUFINANCIRANJA %]]</f>
        <v>326916.48000000004</v>
      </c>
      <c r="R486" s="51">
        <f>Ugovori_OPULJP[[#This Row],[Bespovratna sredstva - Nacionalni dio - HRK]]/7.5345</f>
        <v>43389.273342623936</v>
      </c>
      <c r="S486" s="50">
        <v>2179443.2000000002</v>
      </c>
      <c r="T486" s="51">
        <f>Ugovori_OPULJP[[#This Row],[Bespovratna sredstva - Ukupno (EU+Nac) HRK
= Ukupna ugovorena vrijednost bespovratnih sredstava]]/7.5345</f>
        <v>289261.82228415954</v>
      </c>
      <c r="U486" s="50">
        <v>0</v>
      </c>
      <c r="V486" s="51">
        <f>Ugovori_OPULJP[[#This Row],[Javni doprinos korisnika - HRK]]/7.5345</f>
        <v>0</v>
      </c>
      <c r="W486" s="50">
        <v>0</v>
      </c>
      <c r="X486" s="51">
        <f>Ugovori_OPULJP[[#This Row],[Privatni doprinos korisnika - HRK]]/7.5345</f>
        <v>0</v>
      </c>
      <c r="Y486" s="52">
        <v>2179443.2000000002</v>
      </c>
      <c r="Z486" s="53">
        <f>Ugovori_OPULJP[[#This Row],[UKUPNI PRIHVATLJIVI IZDACI
TOTAL ELIGIBLE EXPENDITURE
= Bespovratna sredstva ukupno + doprinos korisnika
= Ukupni prihvatljivi troškovi
= Ukupna ugovorena vrijednost projekta HRK]]/7.5345</f>
        <v>289261.82228415954</v>
      </c>
      <c r="AA486" s="44" t="s">
        <v>38</v>
      </c>
      <c r="AB486" s="44" t="s">
        <v>35</v>
      </c>
      <c r="AC486" s="43" t="s">
        <v>2006</v>
      </c>
      <c r="AD486" s="43" t="s">
        <v>747</v>
      </c>
    </row>
    <row r="487" spans="1:30" ht="51" customHeight="1" x14ac:dyDescent="0.2">
      <c r="A487" s="41" t="s">
        <v>2007</v>
      </c>
      <c r="B487" s="42" t="s">
        <v>743</v>
      </c>
      <c r="C487" s="43" t="s">
        <v>744</v>
      </c>
      <c r="D487" s="43" t="s">
        <v>1114</v>
      </c>
      <c r="E487" s="44" t="s">
        <v>76</v>
      </c>
      <c r="F487" s="45" t="s">
        <v>2008</v>
      </c>
      <c r="G487" s="45" t="s">
        <v>2009</v>
      </c>
      <c r="H487" s="47">
        <v>43448</v>
      </c>
      <c r="I487" s="47">
        <v>44361</v>
      </c>
      <c r="J487" s="48" t="str">
        <f>IF(Ugovori_OPULJP[[#This Row],[DATUM ZAVRŠETKA OPERACIJE]]&gt;DATE(2024,3,31),"u provedbi","završen")</f>
        <v>završen</v>
      </c>
      <c r="K487" s="46" t="s">
        <v>371</v>
      </c>
      <c r="L487" s="46" t="s">
        <v>371</v>
      </c>
      <c r="M487" s="49">
        <v>0.85</v>
      </c>
      <c r="N487" s="49">
        <v>0.15</v>
      </c>
      <c r="O487" s="50">
        <f>Ugovori_OPULJP[[#This Row],[Bespovratna sredstva - Ukupno (EU+Nac) HRK
= Ukupna ugovorena vrijednost bespovratnih sredstava]]*Ugovori_OPULJP[[#This Row],[EU STOPA SUFINANCIRANJA %
EU CO-FINANCING RATE %]]</f>
        <v>1397759.0569999998</v>
      </c>
      <c r="P487" s="51">
        <f>Ugovori_OPULJP[[#This Row],[Bespovratna sredstva - EU dio - HRK]]/7.5345</f>
        <v>185514.50753201934</v>
      </c>
      <c r="Q487" s="50">
        <f>Ugovori_OPULJP[[#This Row],[Bespovratna sredstva - Ukupno (EU+Nac) HRK
= Ukupna ugovorena vrijednost bespovratnih sredstava]]*Ugovori_OPULJP[[#This Row],[STOPA NACIONALNOG SUFINANCIRANJA %]]</f>
        <v>246663.36299999998</v>
      </c>
      <c r="R487" s="51">
        <f>Ugovori_OPULJP[[#This Row],[Bespovratna sredstva - Nacionalni dio - HRK]]/7.5345</f>
        <v>32737.854270356358</v>
      </c>
      <c r="S487" s="50">
        <v>1644422.42</v>
      </c>
      <c r="T487" s="51">
        <f>Ugovori_OPULJP[[#This Row],[Bespovratna sredstva - Ukupno (EU+Nac) HRK
= Ukupna ugovorena vrijednost bespovratnih sredstava]]/7.5345</f>
        <v>218252.36180237573</v>
      </c>
      <c r="U487" s="50">
        <v>0</v>
      </c>
      <c r="V487" s="51">
        <f>Ugovori_OPULJP[[#This Row],[Javni doprinos korisnika - HRK]]/7.5345</f>
        <v>0</v>
      </c>
      <c r="W487" s="50">
        <v>0</v>
      </c>
      <c r="X487" s="51">
        <f>Ugovori_OPULJP[[#This Row],[Privatni doprinos korisnika - HRK]]/7.5345</f>
        <v>0</v>
      </c>
      <c r="Y487" s="52">
        <v>1644422.42</v>
      </c>
      <c r="Z487" s="53">
        <f>Ugovori_OPULJP[[#This Row],[UKUPNI PRIHVATLJIVI IZDACI
TOTAL ELIGIBLE EXPENDITURE
= Bespovratna sredstva ukupno + doprinos korisnika
= Ukupni prihvatljivi troškovi
= Ukupna ugovorena vrijednost projekta HRK]]/7.5345</f>
        <v>218252.36180237573</v>
      </c>
      <c r="AA487" s="44" t="s">
        <v>38</v>
      </c>
      <c r="AB487" s="44" t="s">
        <v>35</v>
      </c>
      <c r="AC487" s="43" t="s">
        <v>2010</v>
      </c>
      <c r="AD487" s="43" t="s">
        <v>747</v>
      </c>
    </row>
    <row r="488" spans="1:30" ht="51" customHeight="1" x14ac:dyDescent="0.2">
      <c r="A488" s="41" t="s">
        <v>2011</v>
      </c>
      <c r="B488" s="42" t="s">
        <v>743</v>
      </c>
      <c r="C488" s="43" t="s">
        <v>744</v>
      </c>
      <c r="D488" s="43" t="s">
        <v>1114</v>
      </c>
      <c r="E488" s="44" t="s">
        <v>76</v>
      </c>
      <c r="F488" s="45" t="s">
        <v>2012</v>
      </c>
      <c r="G488" s="45" t="s">
        <v>2013</v>
      </c>
      <c r="H488" s="47">
        <v>43410</v>
      </c>
      <c r="I488" s="47">
        <v>44322</v>
      </c>
      <c r="J488" s="48" t="str">
        <f>IF(Ugovori_OPULJP[[#This Row],[DATUM ZAVRŠETKA OPERACIJE]]&gt;DATE(2024,3,31),"u provedbi","završen")</f>
        <v>završen</v>
      </c>
      <c r="K488" s="46" t="s">
        <v>249</v>
      </c>
      <c r="L488" s="46" t="s">
        <v>249</v>
      </c>
      <c r="M488" s="49">
        <v>0.85</v>
      </c>
      <c r="N488" s="49">
        <v>0.15</v>
      </c>
      <c r="O488" s="50">
        <f>Ugovori_OPULJP[[#This Row],[Bespovratna sredstva - Ukupno (EU+Nac) HRK
= Ukupna ugovorena vrijednost bespovratnih sredstava]]*Ugovori_OPULJP[[#This Row],[EU STOPA SUFINANCIRANJA %
EU CO-FINANCING RATE %]]</f>
        <v>1525156.7</v>
      </c>
      <c r="P488" s="51">
        <f>Ugovori_OPULJP[[#This Row],[Bespovratna sredstva - EU dio - HRK]]/7.5345</f>
        <v>202423.08049638328</v>
      </c>
      <c r="Q488" s="50">
        <f>Ugovori_OPULJP[[#This Row],[Bespovratna sredstva - Ukupno (EU+Nac) HRK
= Ukupna ugovorena vrijednost bespovratnih sredstava]]*Ugovori_OPULJP[[#This Row],[STOPA NACIONALNOG SUFINANCIRANJA %]]</f>
        <v>269145.3</v>
      </c>
      <c r="R488" s="51">
        <f>Ugovori_OPULJP[[#This Row],[Bespovratna sredstva - Nacionalni dio - HRK]]/7.5345</f>
        <v>35721.720087597052</v>
      </c>
      <c r="S488" s="50">
        <v>1794302</v>
      </c>
      <c r="T488" s="51">
        <f>Ugovori_OPULJP[[#This Row],[Bespovratna sredstva - Ukupno (EU+Nac) HRK
= Ukupna ugovorena vrijednost bespovratnih sredstava]]/7.5345</f>
        <v>238144.80058398034</v>
      </c>
      <c r="U488" s="50">
        <v>0</v>
      </c>
      <c r="V488" s="51">
        <f>Ugovori_OPULJP[[#This Row],[Javni doprinos korisnika - HRK]]/7.5345</f>
        <v>0</v>
      </c>
      <c r="W488" s="50">
        <v>0</v>
      </c>
      <c r="X488" s="51">
        <f>Ugovori_OPULJP[[#This Row],[Privatni doprinos korisnika - HRK]]/7.5345</f>
        <v>0</v>
      </c>
      <c r="Y488" s="52">
        <v>1794302</v>
      </c>
      <c r="Z488" s="53">
        <f>Ugovori_OPULJP[[#This Row],[UKUPNI PRIHVATLJIVI IZDACI
TOTAL ELIGIBLE EXPENDITURE
= Bespovratna sredstva ukupno + doprinos korisnika
= Ukupni prihvatljivi troškovi
= Ukupna ugovorena vrijednost projekta HRK]]/7.5345</f>
        <v>238144.80058398034</v>
      </c>
      <c r="AA488" s="44" t="s">
        <v>38</v>
      </c>
      <c r="AB488" s="44" t="s">
        <v>35</v>
      </c>
      <c r="AC488" s="43" t="s">
        <v>2014</v>
      </c>
      <c r="AD488" s="43" t="s">
        <v>747</v>
      </c>
    </row>
    <row r="489" spans="1:30" ht="51" customHeight="1" x14ac:dyDescent="0.2">
      <c r="A489" s="41" t="s">
        <v>2015</v>
      </c>
      <c r="B489" s="42" t="s">
        <v>743</v>
      </c>
      <c r="C489" s="43" t="s">
        <v>744</v>
      </c>
      <c r="D489" s="43" t="s">
        <v>1114</v>
      </c>
      <c r="E489" s="44" t="s">
        <v>76</v>
      </c>
      <c r="F489" s="45" t="s">
        <v>2016</v>
      </c>
      <c r="G489" s="45" t="s">
        <v>2017</v>
      </c>
      <c r="H489" s="47">
        <v>43315</v>
      </c>
      <c r="I489" s="47">
        <v>44230</v>
      </c>
      <c r="J489" s="48" t="str">
        <f>IF(Ugovori_OPULJP[[#This Row],[DATUM ZAVRŠETKA OPERACIJE]]&gt;DATE(2024,3,31),"u provedbi","završen")</f>
        <v>završen</v>
      </c>
      <c r="K489" s="46" t="s">
        <v>249</v>
      </c>
      <c r="L489" s="46" t="s">
        <v>249</v>
      </c>
      <c r="M489" s="49">
        <v>0.85</v>
      </c>
      <c r="N489" s="49">
        <v>0.15</v>
      </c>
      <c r="O489" s="50">
        <f>Ugovori_OPULJP[[#This Row],[Bespovratna sredstva - Ukupno (EU+Nac) HRK
= Ukupna ugovorena vrijednost bespovratnih sredstava]]*Ugovori_OPULJP[[#This Row],[EU STOPA SUFINANCIRANJA %
EU CO-FINANCING RATE %]]</f>
        <v>1968417.25</v>
      </c>
      <c r="P489" s="51">
        <f>Ugovori_OPULJP[[#This Row],[Bespovratna sredstva - EU dio - HRK]]/7.5345</f>
        <v>261253.86555179505</v>
      </c>
      <c r="Q489" s="50">
        <f>Ugovori_OPULJP[[#This Row],[Bespovratna sredstva - Ukupno (EU+Nac) HRK
= Ukupna ugovorena vrijednost bespovratnih sredstava]]*Ugovori_OPULJP[[#This Row],[STOPA NACIONALNOG SUFINANCIRANJA %]]</f>
        <v>347367.75</v>
      </c>
      <c r="R489" s="51">
        <f>Ugovori_OPULJP[[#This Row],[Bespovratna sredstva - Nacionalni dio - HRK]]/7.5345</f>
        <v>46103.623332669718</v>
      </c>
      <c r="S489" s="50">
        <v>2315785</v>
      </c>
      <c r="T489" s="51">
        <f>Ugovori_OPULJP[[#This Row],[Bespovratna sredstva - Ukupno (EU+Nac) HRK
= Ukupna ugovorena vrijednost bespovratnih sredstava]]/7.5345</f>
        <v>307357.48888446478</v>
      </c>
      <c r="U489" s="50">
        <v>0</v>
      </c>
      <c r="V489" s="51">
        <f>Ugovori_OPULJP[[#This Row],[Javni doprinos korisnika - HRK]]/7.5345</f>
        <v>0</v>
      </c>
      <c r="W489" s="50">
        <v>0</v>
      </c>
      <c r="X489" s="51">
        <f>Ugovori_OPULJP[[#This Row],[Privatni doprinos korisnika - HRK]]/7.5345</f>
        <v>0</v>
      </c>
      <c r="Y489" s="52">
        <v>2315785</v>
      </c>
      <c r="Z489" s="53">
        <f>Ugovori_OPULJP[[#This Row],[UKUPNI PRIHVATLJIVI IZDACI
TOTAL ELIGIBLE EXPENDITURE
= Bespovratna sredstva ukupno + doprinos korisnika
= Ukupni prihvatljivi troškovi
= Ukupna ugovorena vrijednost projekta HRK]]/7.5345</f>
        <v>307357.48888446478</v>
      </c>
      <c r="AA489" s="44" t="s">
        <v>38</v>
      </c>
      <c r="AB489" s="44" t="s">
        <v>35</v>
      </c>
      <c r="AC489" s="43" t="s">
        <v>2018</v>
      </c>
      <c r="AD489" s="43" t="s">
        <v>747</v>
      </c>
    </row>
    <row r="490" spans="1:30" ht="51" customHeight="1" x14ac:dyDescent="0.2">
      <c r="A490" s="41" t="s">
        <v>2019</v>
      </c>
      <c r="B490" s="42" t="s">
        <v>743</v>
      </c>
      <c r="C490" s="43" t="s">
        <v>744</v>
      </c>
      <c r="D490" s="43" t="s">
        <v>1114</v>
      </c>
      <c r="E490" s="44" t="s">
        <v>76</v>
      </c>
      <c r="F490" s="45" t="s">
        <v>2020</v>
      </c>
      <c r="G490" s="45" t="s">
        <v>2021</v>
      </c>
      <c r="H490" s="47">
        <v>43287</v>
      </c>
      <c r="I490" s="47">
        <v>44202</v>
      </c>
      <c r="J490" s="48" t="str">
        <f>IF(Ugovori_OPULJP[[#This Row],[DATUM ZAVRŠETKA OPERACIJE]]&gt;DATE(2024,3,31),"u provedbi","završen")</f>
        <v>završen</v>
      </c>
      <c r="K490" s="46" t="s">
        <v>271</v>
      </c>
      <c r="L490" s="46" t="s">
        <v>271</v>
      </c>
      <c r="M490" s="49">
        <v>0.85</v>
      </c>
      <c r="N490" s="49">
        <v>0.15</v>
      </c>
      <c r="O490" s="50">
        <f>Ugovori_OPULJP[[#This Row],[Bespovratna sredstva - Ukupno (EU+Nac) HRK
= Ukupna ugovorena vrijednost bespovratnih sredstava]]*Ugovori_OPULJP[[#This Row],[EU STOPA SUFINANCIRANJA %
EU CO-FINANCING RATE %]]</f>
        <v>1634720</v>
      </c>
      <c r="P490" s="51">
        <f>Ugovori_OPULJP[[#This Row],[Bespovratna sredstva - EU dio - HRK]]/7.5345</f>
        <v>216964.6293715575</v>
      </c>
      <c r="Q490" s="50">
        <f>Ugovori_OPULJP[[#This Row],[Bespovratna sredstva - Ukupno (EU+Nac) HRK
= Ukupna ugovorena vrijednost bespovratnih sredstava]]*Ugovori_OPULJP[[#This Row],[STOPA NACIONALNOG SUFINANCIRANJA %]]</f>
        <v>288480</v>
      </c>
      <c r="R490" s="51">
        <f>Ugovori_OPULJP[[#This Row],[Bespovratna sredstva - Nacionalni dio - HRK]]/7.5345</f>
        <v>38287.875771451319</v>
      </c>
      <c r="S490" s="50">
        <v>1923200</v>
      </c>
      <c r="T490" s="51">
        <f>Ugovori_OPULJP[[#This Row],[Bespovratna sredstva - Ukupno (EU+Nac) HRK
= Ukupna ugovorena vrijednost bespovratnih sredstava]]/7.5345</f>
        <v>255252.50514300881</v>
      </c>
      <c r="U490" s="50">
        <v>0</v>
      </c>
      <c r="V490" s="51">
        <f>Ugovori_OPULJP[[#This Row],[Javni doprinos korisnika - HRK]]/7.5345</f>
        <v>0</v>
      </c>
      <c r="W490" s="50">
        <v>0</v>
      </c>
      <c r="X490" s="51">
        <f>Ugovori_OPULJP[[#This Row],[Privatni doprinos korisnika - HRK]]/7.5345</f>
        <v>0</v>
      </c>
      <c r="Y490" s="52">
        <v>1923200</v>
      </c>
      <c r="Z490" s="53">
        <f>Ugovori_OPULJP[[#This Row],[UKUPNI PRIHVATLJIVI IZDACI
TOTAL ELIGIBLE EXPENDITURE
= Bespovratna sredstva ukupno + doprinos korisnika
= Ukupni prihvatljivi troškovi
= Ukupna ugovorena vrijednost projekta HRK]]/7.5345</f>
        <v>255252.50514300881</v>
      </c>
      <c r="AA490" s="44" t="s">
        <v>38</v>
      </c>
      <c r="AB490" s="44" t="s">
        <v>35</v>
      </c>
      <c r="AC490" s="43" t="s">
        <v>2022</v>
      </c>
      <c r="AD490" s="43" t="s">
        <v>747</v>
      </c>
    </row>
    <row r="491" spans="1:30" ht="51" customHeight="1" x14ac:dyDescent="0.2">
      <c r="A491" s="41" t="s">
        <v>2023</v>
      </c>
      <c r="B491" s="42" t="s">
        <v>743</v>
      </c>
      <c r="C491" s="43" t="s">
        <v>744</v>
      </c>
      <c r="D491" s="43" t="s">
        <v>1114</v>
      </c>
      <c r="E491" s="44" t="s">
        <v>76</v>
      </c>
      <c r="F491" s="45" t="s">
        <v>2024</v>
      </c>
      <c r="G491" s="45" t="s">
        <v>2025</v>
      </c>
      <c r="H491" s="47">
        <v>43448</v>
      </c>
      <c r="I491" s="47">
        <v>44361</v>
      </c>
      <c r="J491" s="48" t="str">
        <f>IF(Ugovori_OPULJP[[#This Row],[DATUM ZAVRŠETKA OPERACIJE]]&gt;DATE(2024,3,31),"u provedbi","završen")</f>
        <v>završen</v>
      </c>
      <c r="K491" s="46" t="s">
        <v>155</v>
      </c>
      <c r="L491" s="46" t="s">
        <v>155</v>
      </c>
      <c r="M491" s="49">
        <v>0.85</v>
      </c>
      <c r="N491" s="49">
        <v>0.15</v>
      </c>
      <c r="O491" s="50">
        <f>Ugovori_OPULJP[[#This Row],[Bespovratna sredstva - Ukupno (EU+Nac) HRK
= Ukupna ugovorena vrijednost bespovratnih sredstava]]*Ugovori_OPULJP[[#This Row],[EU STOPA SUFINANCIRANJA %
EU CO-FINANCING RATE %]]</f>
        <v>1675520</v>
      </c>
      <c r="P491" s="51">
        <f>Ugovori_OPULJP[[#This Row],[Bespovratna sredstva - EU dio - HRK]]/7.5345</f>
        <v>222379.71995487422</v>
      </c>
      <c r="Q491" s="50">
        <f>Ugovori_OPULJP[[#This Row],[Bespovratna sredstva - Ukupno (EU+Nac) HRK
= Ukupna ugovorena vrijednost bespovratnih sredstava]]*Ugovori_OPULJP[[#This Row],[STOPA NACIONALNOG SUFINANCIRANJA %]]</f>
        <v>295680</v>
      </c>
      <c r="R491" s="51">
        <f>Ugovori_OPULJP[[#This Row],[Bespovratna sredstva - Nacionalni dio - HRK]]/7.5345</f>
        <v>39243.479992036628</v>
      </c>
      <c r="S491" s="50">
        <v>1971200</v>
      </c>
      <c r="T491" s="51">
        <f>Ugovori_OPULJP[[#This Row],[Bespovratna sredstva - Ukupno (EU+Nac) HRK
= Ukupna ugovorena vrijednost bespovratnih sredstava]]/7.5345</f>
        <v>261623.19994691087</v>
      </c>
      <c r="U491" s="50">
        <v>0</v>
      </c>
      <c r="V491" s="51">
        <f>Ugovori_OPULJP[[#This Row],[Javni doprinos korisnika - HRK]]/7.5345</f>
        <v>0</v>
      </c>
      <c r="W491" s="50">
        <v>0</v>
      </c>
      <c r="X491" s="51">
        <f>Ugovori_OPULJP[[#This Row],[Privatni doprinos korisnika - HRK]]/7.5345</f>
        <v>0</v>
      </c>
      <c r="Y491" s="52">
        <v>1971200</v>
      </c>
      <c r="Z491" s="53">
        <f>Ugovori_OPULJP[[#This Row],[UKUPNI PRIHVATLJIVI IZDACI
TOTAL ELIGIBLE EXPENDITURE
= Bespovratna sredstva ukupno + doprinos korisnika
= Ukupni prihvatljivi troškovi
= Ukupna ugovorena vrijednost projekta HRK]]/7.5345</f>
        <v>261623.19994691087</v>
      </c>
      <c r="AA491" s="44" t="s">
        <v>38</v>
      </c>
      <c r="AB491" s="44" t="s">
        <v>35</v>
      </c>
      <c r="AC491" s="43" t="s">
        <v>2026</v>
      </c>
      <c r="AD491" s="43" t="s">
        <v>747</v>
      </c>
    </row>
    <row r="492" spans="1:30" ht="51" customHeight="1" x14ac:dyDescent="0.2">
      <c r="A492" s="41" t="s">
        <v>2027</v>
      </c>
      <c r="B492" s="42" t="s">
        <v>743</v>
      </c>
      <c r="C492" s="43" t="s">
        <v>744</v>
      </c>
      <c r="D492" s="43" t="s">
        <v>1114</v>
      </c>
      <c r="E492" s="44" t="s">
        <v>76</v>
      </c>
      <c r="F492" s="45" t="s">
        <v>2028</v>
      </c>
      <c r="G492" s="45" t="s">
        <v>2029</v>
      </c>
      <c r="H492" s="47">
        <v>43311</v>
      </c>
      <c r="I492" s="47">
        <v>44226</v>
      </c>
      <c r="J492" s="48" t="str">
        <f>IF(Ugovori_OPULJP[[#This Row],[DATUM ZAVRŠETKA OPERACIJE]]&gt;DATE(2024,3,31),"u provedbi","završen")</f>
        <v>završen</v>
      </c>
      <c r="K492" s="46" t="s">
        <v>155</v>
      </c>
      <c r="L492" s="46" t="s">
        <v>155</v>
      </c>
      <c r="M492" s="49">
        <v>0.85</v>
      </c>
      <c r="N492" s="49">
        <v>0.15</v>
      </c>
      <c r="O492" s="50">
        <f>Ugovori_OPULJP[[#This Row],[Bespovratna sredstva - Ukupno (EU+Nac) HRK
= Ukupna ugovorena vrijednost bespovratnih sredstava]]*Ugovori_OPULJP[[#This Row],[EU STOPA SUFINANCIRANJA %
EU CO-FINANCING RATE %]]</f>
        <v>2081310</v>
      </c>
      <c r="P492" s="51">
        <f>Ugovori_OPULJP[[#This Row],[Bespovratna sredstva - EU dio - HRK]]/7.5345</f>
        <v>276237.30838144536</v>
      </c>
      <c r="Q492" s="50">
        <f>Ugovori_OPULJP[[#This Row],[Bespovratna sredstva - Ukupno (EU+Nac) HRK
= Ukupna ugovorena vrijednost bespovratnih sredstava]]*Ugovori_OPULJP[[#This Row],[STOPA NACIONALNOG SUFINANCIRANJA %]]</f>
        <v>367290</v>
      </c>
      <c r="R492" s="51">
        <f>Ugovori_OPULJP[[#This Row],[Bespovratna sredstva - Nacionalni dio - HRK]]/7.5345</f>
        <v>48747.760302608003</v>
      </c>
      <c r="S492" s="50">
        <v>2448600</v>
      </c>
      <c r="T492" s="51">
        <f>Ugovori_OPULJP[[#This Row],[Bespovratna sredstva - Ukupno (EU+Nac) HRK
= Ukupna ugovorena vrijednost bespovratnih sredstava]]/7.5345</f>
        <v>324985.06868405332</v>
      </c>
      <c r="U492" s="50">
        <v>0</v>
      </c>
      <c r="V492" s="51">
        <f>Ugovori_OPULJP[[#This Row],[Javni doprinos korisnika - HRK]]/7.5345</f>
        <v>0</v>
      </c>
      <c r="W492" s="50">
        <v>0</v>
      </c>
      <c r="X492" s="51">
        <f>Ugovori_OPULJP[[#This Row],[Privatni doprinos korisnika - HRK]]/7.5345</f>
        <v>0</v>
      </c>
      <c r="Y492" s="52">
        <v>2448600</v>
      </c>
      <c r="Z492" s="53">
        <f>Ugovori_OPULJP[[#This Row],[UKUPNI PRIHVATLJIVI IZDACI
TOTAL ELIGIBLE EXPENDITURE
= Bespovratna sredstva ukupno + doprinos korisnika
= Ukupni prihvatljivi troškovi
= Ukupna ugovorena vrijednost projekta HRK]]/7.5345</f>
        <v>324985.06868405332</v>
      </c>
      <c r="AA492" s="44" t="s">
        <v>38</v>
      </c>
      <c r="AB492" s="44" t="s">
        <v>35</v>
      </c>
      <c r="AC492" s="43" t="s">
        <v>2030</v>
      </c>
      <c r="AD492" s="43" t="s">
        <v>747</v>
      </c>
    </row>
    <row r="493" spans="1:30" ht="51" customHeight="1" x14ac:dyDescent="0.2">
      <c r="A493" s="41" t="s">
        <v>2031</v>
      </c>
      <c r="B493" s="42" t="s">
        <v>743</v>
      </c>
      <c r="C493" s="43" t="s">
        <v>744</v>
      </c>
      <c r="D493" s="43" t="s">
        <v>1114</v>
      </c>
      <c r="E493" s="44" t="s">
        <v>76</v>
      </c>
      <c r="F493" s="45" t="s">
        <v>2032</v>
      </c>
      <c r="G493" s="45" t="s">
        <v>2033</v>
      </c>
      <c r="H493" s="47">
        <v>43531</v>
      </c>
      <c r="I493" s="47">
        <v>44446</v>
      </c>
      <c r="J493" s="48" t="str">
        <f>IF(Ugovori_OPULJP[[#This Row],[DATUM ZAVRŠETKA OPERACIJE]]&gt;DATE(2024,3,31),"u provedbi","završen")</f>
        <v>završen</v>
      </c>
      <c r="K493" s="46" t="s">
        <v>371</v>
      </c>
      <c r="L493" s="46" t="s">
        <v>371</v>
      </c>
      <c r="M493" s="49">
        <v>0.85</v>
      </c>
      <c r="N493" s="49">
        <v>0.15</v>
      </c>
      <c r="O493" s="50">
        <f>Ugovori_OPULJP[[#This Row],[Bespovratna sredstva - Ukupno (EU+Nac) HRK
= Ukupna ugovorena vrijednost bespovratnih sredstava]]*Ugovori_OPULJP[[#This Row],[EU STOPA SUFINANCIRANJA %
EU CO-FINANCING RATE %]]</f>
        <v>4410176.2694999995</v>
      </c>
      <c r="P493" s="51">
        <f>Ugovori_OPULJP[[#This Row],[Bespovratna sredstva - EU dio - HRK]]/7.5345</f>
        <v>585330.98009157868</v>
      </c>
      <c r="Q493" s="50">
        <f>Ugovori_OPULJP[[#This Row],[Bespovratna sredstva - Ukupno (EU+Nac) HRK
= Ukupna ugovorena vrijednost bespovratnih sredstava]]*Ugovori_OPULJP[[#This Row],[STOPA NACIONALNOG SUFINANCIRANJA %]]</f>
        <v>778266.40049999999</v>
      </c>
      <c r="R493" s="51">
        <f>Ugovori_OPULJP[[#This Row],[Bespovratna sredstva - Nacionalni dio - HRK]]/7.5345</f>
        <v>103293.70236910212</v>
      </c>
      <c r="S493" s="50">
        <v>5188442.67</v>
      </c>
      <c r="T493" s="51">
        <f>Ugovori_OPULJP[[#This Row],[Bespovratna sredstva - Ukupno (EU+Nac) HRK
= Ukupna ugovorena vrijednost bespovratnih sredstava]]/7.5345</f>
        <v>688624.68246068084</v>
      </c>
      <c r="U493" s="50">
        <v>0</v>
      </c>
      <c r="V493" s="51">
        <f>Ugovori_OPULJP[[#This Row],[Javni doprinos korisnika - HRK]]/7.5345</f>
        <v>0</v>
      </c>
      <c r="W493" s="50">
        <v>0</v>
      </c>
      <c r="X493" s="51">
        <f>Ugovori_OPULJP[[#This Row],[Privatni doprinos korisnika - HRK]]/7.5345</f>
        <v>0</v>
      </c>
      <c r="Y493" s="52">
        <v>5188442.67</v>
      </c>
      <c r="Z493" s="53">
        <f>Ugovori_OPULJP[[#This Row],[UKUPNI PRIHVATLJIVI IZDACI
TOTAL ELIGIBLE EXPENDITURE
= Bespovratna sredstva ukupno + doprinos korisnika
= Ukupni prihvatljivi troškovi
= Ukupna ugovorena vrijednost projekta HRK]]/7.5345</f>
        <v>688624.68246068084</v>
      </c>
      <c r="AA493" s="44" t="s">
        <v>38</v>
      </c>
      <c r="AB493" s="44" t="s">
        <v>35</v>
      </c>
      <c r="AC493" s="43" t="s">
        <v>2034</v>
      </c>
      <c r="AD493" s="43" t="s">
        <v>747</v>
      </c>
    </row>
    <row r="494" spans="1:30" ht="51" customHeight="1" x14ac:dyDescent="0.2">
      <c r="A494" s="41" t="s">
        <v>2035</v>
      </c>
      <c r="B494" s="42" t="s">
        <v>743</v>
      </c>
      <c r="C494" s="43" t="s">
        <v>744</v>
      </c>
      <c r="D494" s="43" t="s">
        <v>1114</v>
      </c>
      <c r="E494" s="44" t="s">
        <v>76</v>
      </c>
      <c r="F494" s="45" t="s">
        <v>2036</v>
      </c>
      <c r="G494" s="45" t="s">
        <v>2037</v>
      </c>
      <c r="H494" s="47">
        <v>43390</v>
      </c>
      <c r="I494" s="47">
        <v>44303</v>
      </c>
      <c r="J494" s="48" t="str">
        <f>IF(Ugovori_OPULJP[[#This Row],[DATUM ZAVRŠETKA OPERACIJE]]&gt;DATE(2024,3,31),"u provedbi","završen")</f>
        <v>završen</v>
      </c>
      <c r="K494" s="46" t="s">
        <v>249</v>
      </c>
      <c r="L494" s="46" t="s">
        <v>249</v>
      </c>
      <c r="M494" s="49">
        <v>0.85</v>
      </c>
      <c r="N494" s="49">
        <v>0.15</v>
      </c>
      <c r="O494" s="50">
        <f>Ugovori_OPULJP[[#This Row],[Bespovratna sredstva - Ukupno (EU+Nac) HRK
= Ukupna ugovorena vrijednost bespovratnih sredstava]]*Ugovori_OPULJP[[#This Row],[EU STOPA SUFINANCIRANJA %
EU CO-FINANCING RATE %]]</f>
        <v>2511565.38</v>
      </c>
      <c r="P494" s="51">
        <f>Ugovori_OPULJP[[#This Row],[Bespovratna sredstva - EU dio - HRK]]/7.5345</f>
        <v>333342.01075054746</v>
      </c>
      <c r="Q494" s="50">
        <f>Ugovori_OPULJP[[#This Row],[Bespovratna sredstva - Ukupno (EU+Nac) HRK
= Ukupna ugovorena vrijednost bespovratnih sredstava]]*Ugovori_OPULJP[[#This Row],[STOPA NACIONALNOG SUFINANCIRANJA %]]</f>
        <v>443217.42</v>
      </c>
      <c r="R494" s="51">
        <f>Ugovori_OPULJP[[#This Row],[Bespovratna sredstva - Nacionalni dio - HRK]]/7.5345</f>
        <v>58825.060720684844</v>
      </c>
      <c r="S494" s="50">
        <v>2954782.8</v>
      </c>
      <c r="T494" s="51">
        <f>Ugovori_OPULJP[[#This Row],[Bespovratna sredstva - Ukupno (EU+Nac) HRK
= Ukupna ugovorena vrijednost bespovratnih sredstava]]/7.5345</f>
        <v>392167.07147123228</v>
      </c>
      <c r="U494" s="50">
        <v>0</v>
      </c>
      <c r="V494" s="51">
        <f>Ugovori_OPULJP[[#This Row],[Javni doprinos korisnika - HRK]]/7.5345</f>
        <v>0</v>
      </c>
      <c r="W494" s="50">
        <v>0</v>
      </c>
      <c r="X494" s="51">
        <f>Ugovori_OPULJP[[#This Row],[Privatni doprinos korisnika - HRK]]/7.5345</f>
        <v>0</v>
      </c>
      <c r="Y494" s="52">
        <v>2954782.8</v>
      </c>
      <c r="Z494" s="53">
        <f>Ugovori_OPULJP[[#This Row],[UKUPNI PRIHVATLJIVI IZDACI
TOTAL ELIGIBLE EXPENDITURE
= Bespovratna sredstva ukupno + doprinos korisnika
= Ukupni prihvatljivi troškovi
= Ukupna ugovorena vrijednost projekta HRK]]/7.5345</f>
        <v>392167.07147123228</v>
      </c>
      <c r="AA494" s="44" t="s">
        <v>38</v>
      </c>
      <c r="AB494" s="44" t="s">
        <v>35</v>
      </c>
      <c r="AC494" s="43" t="s">
        <v>2038</v>
      </c>
      <c r="AD494" s="43" t="s">
        <v>747</v>
      </c>
    </row>
    <row r="495" spans="1:30" ht="51" customHeight="1" x14ac:dyDescent="0.2">
      <c r="A495" s="41" t="s">
        <v>2039</v>
      </c>
      <c r="B495" s="42" t="s">
        <v>743</v>
      </c>
      <c r="C495" s="43" t="s">
        <v>744</v>
      </c>
      <c r="D495" s="43" t="s">
        <v>1114</v>
      </c>
      <c r="E495" s="44" t="s">
        <v>76</v>
      </c>
      <c r="F495" s="45" t="s">
        <v>2040</v>
      </c>
      <c r="G495" s="45" t="s">
        <v>2041</v>
      </c>
      <c r="H495" s="47">
        <v>43473</v>
      </c>
      <c r="I495" s="47">
        <v>44385</v>
      </c>
      <c r="J495" s="48" t="str">
        <f>IF(Ugovori_OPULJP[[#This Row],[DATUM ZAVRŠETKA OPERACIJE]]&gt;DATE(2024,3,31),"u provedbi","završen")</f>
        <v>završen</v>
      </c>
      <c r="K495" s="46" t="s">
        <v>244</v>
      </c>
      <c r="L495" s="46" t="s">
        <v>244</v>
      </c>
      <c r="M495" s="49">
        <v>0.85</v>
      </c>
      <c r="N495" s="49">
        <v>0.15</v>
      </c>
      <c r="O495" s="50">
        <f>Ugovori_OPULJP[[#This Row],[Bespovratna sredstva - Ukupno (EU+Nac) HRK
= Ukupna ugovorena vrijednost bespovratnih sredstava]]*Ugovori_OPULJP[[#This Row],[EU STOPA SUFINANCIRANJA %
EU CO-FINANCING RATE %]]</f>
        <v>2211977.5419999999</v>
      </c>
      <c r="P495" s="51">
        <f>Ugovori_OPULJP[[#This Row],[Bespovratna sredstva - EU dio - HRK]]/7.5345</f>
        <v>293579.87152432144</v>
      </c>
      <c r="Q495" s="50">
        <f>Ugovori_OPULJP[[#This Row],[Bespovratna sredstva - Ukupno (EU+Nac) HRK
= Ukupna ugovorena vrijednost bespovratnih sredstava]]*Ugovori_OPULJP[[#This Row],[STOPA NACIONALNOG SUFINANCIRANJA %]]</f>
        <v>390348.978</v>
      </c>
      <c r="R495" s="51">
        <f>Ugovori_OPULJP[[#This Row],[Bespovratna sredstva - Nacionalni dio - HRK]]/7.5345</f>
        <v>51808.212621939078</v>
      </c>
      <c r="S495" s="50">
        <v>2602326.52</v>
      </c>
      <c r="T495" s="51">
        <f>Ugovori_OPULJP[[#This Row],[Bespovratna sredstva - Ukupno (EU+Nac) HRK
= Ukupna ugovorena vrijednost bespovratnih sredstava]]/7.5345</f>
        <v>345388.08414626052</v>
      </c>
      <c r="U495" s="50">
        <v>0</v>
      </c>
      <c r="V495" s="51">
        <f>Ugovori_OPULJP[[#This Row],[Javni doprinos korisnika - HRK]]/7.5345</f>
        <v>0</v>
      </c>
      <c r="W495" s="50">
        <v>0</v>
      </c>
      <c r="X495" s="51">
        <f>Ugovori_OPULJP[[#This Row],[Privatni doprinos korisnika - HRK]]/7.5345</f>
        <v>0</v>
      </c>
      <c r="Y495" s="52">
        <v>2602326.52</v>
      </c>
      <c r="Z495" s="53">
        <f>Ugovori_OPULJP[[#This Row],[UKUPNI PRIHVATLJIVI IZDACI
TOTAL ELIGIBLE EXPENDITURE
= Bespovratna sredstva ukupno + doprinos korisnika
= Ukupni prihvatljivi troškovi
= Ukupna ugovorena vrijednost projekta HRK]]/7.5345</f>
        <v>345388.08414626052</v>
      </c>
      <c r="AA495" s="44" t="s">
        <v>38</v>
      </c>
      <c r="AB495" s="44" t="s">
        <v>35</v>
      </c>
      <c r="AC495" s="43" t="s">
        <v>2042</v>
      </c>
      <c r="AD495" s="43" t="s">
        <v>747</v>
      </c>
    </row>
    <row r="496" spans="1:30" ht="51" customHeight="1" x14ac:dyDescent="0.2">
      <c r="A496" s="41" t="s">
        <v>2043</v>
      </c>
      <c r="B496" s="42" t="s">
        <v>743</v>
      </c>
      <c r="C496" s="43" t="s">
        <v>744</v>
      </c>
      <c r="D496" s="43" t="s">
        <v>1114</v>
      </c>
      <c r="E496" s="44" t="s">
        <v>76</v>
      </c>
      <c r="F496" s="45" t="s">
        <v>2044</v>
      </c>
      <c r="G496" s="45" t="s">
        <v>2045</v>
      </c>
      <c r="H496" s="47">
        <v>43419</v>
      </c>
      <c r="I496" s="47">
        <v>44331</v>
      </c>
      <c r="J496" s="48" t="str">
        <f>IF(Ugovori_OPULJP[[#This Row],[DATUM ZAVRŠETKA OPERACIJE]]&gt;DATE(2024,3,31),"u provedbi","završen")</f>
        <v>završen</v>
      </c>
      <c r="K496" s="46" t="s">
        <v>371</v>
      </c>
      <c r="L496" s="46" t="s">
        <v>371</v>
      </c>
      <c r="M496" s="49">
        <v>0.85</v>
      </c>
      <c r="N496" s="49">
        <v>0.15</v>
      </c>
      <c r="O496" s="50">
        <f>Ugovori_OPULJP[[#This Row],[Bespovratna sredstva - Ukupno (EU+Nac) HRK
= Ukupna ugovorena vrijednost bespovratnih sredstava]]*Ugovori_OPULJP[[#This Row],[EU STOPA SUFINANCIRANJA %
EU CO-FINANCING RATE %]]</f>
        <v>1040094.7649999999</v>
      </c>
      <c r="P496" s="51">
        <f>Ugovori_OPULJP[[#This Row],[Bespovratna sredstva - EU dio - HRK]]/7.5345</f>
        <v>138044.2982281505</v>
      </c>
      <c r="Q496" s="50">
        <f>Ugovori_OPULJP[[#This Row],[Bespovratna sredstva - Ukupno (EU+Nac) HRK
= Ukupna ugovorena vrijednost bespovratnih sredstava]]*Ugovori_OPULJP[[#This Row],[STOPA NACIONALNOG SUFINANCIRANJA %]]</f>
        <v>183546.13499999998</v>
      </c>
      <c r="R496" s="51">
        <f>Ugovori_OPULJP[[#This Row],[Bespovratna sredstva - Nacionalni dio - HRK]]/7.5345</f>
        <v>24360.758510850086</v>
      </c>
      <c r="S496" s="50">
        <v>1223640.8999999999</v>
      </c>
      <c r="T496" s="51">
        <f>Ugovori_OPULJP[[#This Row],[Bespovratna sredstva - Ukupno (EU+Nac) HRK
= Ukupna ugovorena vrijednost bespovratnih sredstava]]/7.5345</f>
        <v>162405.05673900057</v>
      </c>
      <c r="U496" s="50">
        <v>0</v>
      </c>
      <c r="V496" s="51">
        <f>Ugovori_OPULJP[[#This Row],[Javni doprinos korisnika - HRK]]/7.5345</f>
        <v>0</v>
      </c>
      <c r="W496" s="50">
        <v>0</v>
      </c>
      <c r="X496" s="51">
        <f>Ugovori_OPULJP[[#This Row],[Privatni doprinos korisnika - HRK]]/7.5345</f>
        <v>0</v>
      </c>
      <c r="Y496" s="52">
        <v>1223640.8999999999</v>
      </c>
      <c r="Z496" s="53">
        <f>Ugovori_OPULJP[[#This Row],[UKUPNI PRIHVATLJIVI IZDACI
TOTAL ELIGIBLE EXPENDITURE
= Bespovratna sredstva ukupno + doprinos korisnika
= Ukupni prihvatljivi troškovi
= Ukupna ugovorena vrijednost projekta HRK]]/7.5345</f>
        <v>162405.05673900057</v>
      </c>
      <c r="AA496" s="44" t="s">
        <v>38</v>
      </c>
      <c r="AB496" s="44" t="s">
        <v>35</v>
      </c>
      <c r="AC496" s="43" t="s">
        <v>2046</v>
      </c>
      <c r="AD496" s="43" t="s">
        <v>747</v>
      </c>
    </row>
    <row r="497" spans="1:30" ht="51" customHeight="1" x14ac:dyDescent="0.2">
      <c r="A497" s="41" t="s">
        <v>2047</v>
      </c>
      <c r="B497" s="42" t="s">
        <v>743</v>
      </c>
      <c r="C497" s="43" t="s">
        <v>744</v>
      </c>
      <c r="D497" s="43" t="s">
        <v>1114</v>
      </c>
      <c r="E497" s="44" t="s">
        <v>76</v>
      </c>
      <c r="F497" s="45" t="s">
        <v>2048</v>
      </c>
      <c r="G497" s="45" t="s">
        <v>2049</v>
      </c>
      <c r="H497" s="47">
        <v>43518</v>
      </c>
      <c r="I497" s="47">
        <v>44430</v>
      </c>
      <c r="J497" s="48" t="str">
        <f>IF(Ugovori_OPULJP[[#This Row],[DATUM ZAVRŠETKA OPERACIJE]]&gt;DATE(2024,3,31),"u provedbi","završen")</f>
        <v>završen</v>
      </c>
      <c r="K497" s="46" t="s">
        <v>371</v>
      </c>
      <c r="L497" s="46" t="s">
        <v>371</v>
      </c>
      <c r="M497" s="49">
        <v>0.85</v>
      </c>
      <c r="N497" s="49">
        <v>0.15</v>
      </c>
      <c r="O497" s="50">
        <f>Ugovori_OPULJP[[#This Row],[Bespovratna sredstva - Ukupno (EU+Nac) HRK
= Ukupna ugovorena vrijednost bespovratnih sredstava]]*Ugovori_OPULJP[[#This Row],[EU STOPA SUFINANCIRANJA %
EU CO-FINANCING RATE %]]</f>
        <v>1323443.4975000001</v>
      </c>
      <c r="P497" s="51">
        <f>Ugovori_OPULJP[[#This Row],[Bespovratna sredstva - EU dio - HRK]]/7.5345</f>
        <v>175651.13776627512</v>
      </c>
      <c r="Q497" s="50">
        <f>Ugovori_OPULJP[[#This Row],[Bespovratna sredstva - Ukupno (EU+Nac) HRK
= Ukupna ugovorena vrijednost bespovratnih sredstava]]*Ugovori_OPULJP[[#This Row],[STOPA NACIONALNOG SUFINANCIRANJA %]]</f>
        <v>233548.85250000001</v>
      </c>
      <c r="R497" s="51">
        <f>Ugovori_OPULJP[[#This Row],[Bespovratna sredstva - Nacionalni dio - HRK]]/7.5345</f>
        <v>30997.259605813259</v>
      </c>
      <c r="S497" s="50">
        <v>1556992.35</v>
      </c>
      <c r="T497" s="51">
        <f>Ugovori_OPULJP[[#This Row],[Bespovratna sredstva - Ukupno (EU+Nac) HRK
= Ukupna ugovorena vrijednost bespovratnih sredstava]]/7.5345</f>
        <v>206648.3973720884</v>
      </c>
      <c r="U497" s="50">
        <v>0</v>
      </c>
      <c r="V497" s="51">
        <f>Ugovori_OPULJP[[#This Row],[Javni doprinos korisnika - HRK]]/7.5345</f>
        <v>0</v>
      </c>
      <c r="W497" s="50">
        <v>0</v>
      </c>
      <c r="X497" s="51">
        <f>Ugovori_OPULJP[[#This Row],[Privatni doprinos korisnika - HRK]]/7.5345</f>
        <v>0</v>
      </c>
      <c r="Y497" s="52">
        <v>1556992.35</v>
      </c>
      <c r="Z497" s="53">
        <f>Ugovori_OPULJP[[#This Row],[UKUPNI PRIHVATLJIVI IZDACI
TOTAL ELIGIBLE EXPENDITURE
= Bespovratna sredstva ukupno + doprinos korisnika
= Ukupni prihvatljivi troškovi
= Ukupna ugovorena vrijednost projekta HRK]]/7.5345</f>
        <v>206648.3973720884</v>
      </c>
      <c r="AA497" s="44" t="s">
        <v>38</v>
      </c>
      <c r="AB497" s="44" t="s">
        <v>35</v>
      </c>
      <c r="AC497" s="43" t="s">
        <v>2050</v>
      </c>
      <c r="AD497" s="43" t="s">
        <v>747</v>
      </c>
    </row>
    <row r="498" spans="1:30" ht="51" customHeight="1" x14ac:dyDescent="0.2">
      <c r="A498" s="41" t="s">
        <v>2051</v>
      </c>
      <c r="B498" s="42" t="s">
        <v>743</v>
      </c>
      <c r="C498" s="43" t="s">
        <v>744</v>
      </c>
      <c r="D498" s="43" t="s">
        <v>1114</v>
      </c>
      <c r="E498" s="44" t="s">
        <v>76</v>
      </c>
      <c r="F498" s="45" t="s">
        <v>2052</v>
      </c>
      <c r="G498" s="45" t="s">
        <v>2053</v>
      </c>
      <c r="H498" s="47">
        <v>43656</v>
      </c>
      <c r="I498" s="47">
        <v>44571</v>
      </c>
      <c r="J498" s="48" t="str">
        <f>IF(Ugovori_OPULJP[[#This Row],[DATUM ZAVRŠETKA OPERACIJE]]&gt;DATE(2024,3,31),"u provedbi","završen")</f>
        <v>završen</v>
      </c>
      <c r="K498" s="46" t="s">
        <v>186</v>
      </c>
      <c r="L498" s="46" t="s">
        <v>186</v>
      </c>
      <c r="M498" s="49">
        <v>0.85</v>
      </c>
      <c r="N498" s="49">
        <v>0.15</v>
      </c>
      <c r="O498" s="50">
        <f>Ugovori_OPULJP[[#This Row],[Bespovratna sredstva - Ukupno (EU+Nac) HRK
= Ukupna ugovorena vrijednost bespovratnih sredstava]]*Ugovori_OPULJP[[#This Row],[EU STOPA SUFINANCIRANJA %
EU CO-FINANCING RATE %]]</f>
        <v>2062769.834</v>
      </c>
      <c r="P498" s="51">
        <f>Ugovori_OPULJP[[#This Row],[Bespovratna sredstva - EU dio - HRK]]/7.5345</f>
        <v>273776.60548145196</v>
      </c>
      <c r="Q498" s="50">
        <f>Ugovori_OPULJP[[#This Row],[Bespovratna sredstva - Ukupno (EU+Nac) HRK
= Ukupna ugovorena vrijednost bespovratnih sredstava]]*Ugovori_OPULJP[[#This Row],[STOPA NACIONALNOG SUFINANCIRANJA %]]</f>
        <v>364018.20600000001</v>
      </c>
      <c r="R498" s="51">
        <f>Ugovori_OPULJP[[#This Row],[Bespovratna sredstva - Nacionalni dio - HRK]]/7.5345</f>
        <v>48313.518614373876</v>
      </c>
      <c r="S498" s="50">
        <v>2426788.04</v>
      </c>
      <c r="T498" s="51">
        <f>Ugovori_OPULJP[[#This Row],[Bespovratna sredstva - Ukupno (EU+Nac) HRK
= Ukupna ugovorena vrijednost bespovratnih sredstava]]/7.5345</f>
        <v>322090.12409582583</v>
      </c>
      <c r="U498" s="50">
        <v>0</v>
      </c>
      <c r="V498" s="51">
        <f>Ugovori_OPULJP[[#This Row],[Javni doprinos korisnika - HRK]]/7.5345</f>
        <v>0</v>
      </c>
      <c r="W498" s="50">
        <v>0</v>
      </c>
      <c r="X498" s="51">
        <f>Ugovori_OPULJP[[#This Row],[Privatni doprinos korisnika - HRK]]/7.5345</f>
        <v>0</v>
      </c>
      <c r="Y498" s="52">
        <v>2426788.04</v>
      </c>
      <c r="Z498" s="53">
        <f>Ugovori_OPULJP[[#This Row],[UKUPNI PRIHVATLJIVI IZDACI
TOTAL ELIGIBLE EXPENDITURE
= Bespovratna sredstva ukupno + doprinos korisnika
= Ukupni prihvatljivi troškovi
= Ukupna ugovorena vrijednost projekta HRK]]/7.5345</f>
        <v>322090.12409582583</v>
      </c>
      <c r="AA498" s="44" t="s">
        <v>38</v>
      </c>
      <c r="AB498" s="44" t="s">
        <v>35</v>
      </c>
      <c r="AC498" s="43" t="s">
        <v>2054</v>
      </c>
      <c r="AD498" s="43" t="s">
        <v>747</v>
      </c>
    </row>
    <row r="499" spans="1:30" ht="51" customHeight="1" x14ac:dyDescent="0.2">
      <c r="A499" s="41" t="s">
        <v>2055</v>
      </c>
      <c r="B499" s="42" t="s">
        <v>743</v>
      </c>
      <c r="C499" s="43" t="s">
        <v>744</v>
      </c>
      <c r="D499" s="43" t="s">
        <v>1114</v>
      </c>
      <c r="E499" s="44" t="s">
        <v>76</v>
      </c>
      <c r="F499" s="45" t="s">
        <v>2056</v>
      </c>
      <c r="G499" s="45" t="s">
        <v>2057</v>
      </c>
      <c r="H499" s="47">
        <v>43343</v>
      </c>
      <c r="I499" s="47">
        <v>44255</v>
      </c>
      <c r="J499" s="48" t="str">
        <f>IF(Ugovori_OPULJP[[#This Row],[DATUM ZAVRŠETKA OPERACIJE]]&gt;DATE(2024,3,31),"u provedbi","završen")</f>
        <v>završen</v>
      </c>
      <c r="K499" s="46" t="s">
        <v>371</v>
      </c>
      <c r="L499" s="46" t="s">
        <v>371</v>
      </c>
      <c r="M499" s="49">
        <v>0.85</v>
      </c>
      <c r="N499" s="49">
        <v>0.15</v>
      </c>
      <c r="O499" s="50">
        <f>Ugovori_OPULJP[[#This Row],[Bespovratna sredstva - Ukupno (EU+Nac) HRK
= Ukupna ugovorena vrijednost bespovratnih sredstava]]*Ugovori_OPULJP[[#This Row],[EU STOPA SUFINANCIRANJA %
EU CO-FINANCING RATE %]]</f>
        <v>3043516.63</v>
      </c>
      <c r="P499" s="51">
        <f>Ugovori_OPULJP[[#This Row],[Bespovratna sredstva - EU dio - HRK]]/7.5345</f>
        <v>403944.07459021831</v>
      </c>
      <c r="Q499" s="50">
        <f>Ugovori_OPULJP[[#This Row],[Bespovratna sredstva - Ukupno (EU+Nac) HRK
= Ukupna ugovorena vrijednost bespovratnih sredstava]]*Ugovori_OPULJP[[#This Row],[STOPA NACIONALNOG SUFINANCIRANJA %]]</f>
        <v>537091.16999999993</v>
      </c>
      <c r="R499" s="51">
        <f>Ugovori_OPULJP[[#This Row],[Bespovratna sredstva - Nacionalni dio - HRK]]/7.5345</f>
        <v>71284.248457097332</v>
      </c>
      <c r="S499" s="50">
        <v>3580607.8</v>
      </c>
      <c r="T499" s="51">
        <f>Ugovori_OPULJP[[#This Row],[Bespovratna sredstva - Ukupno (EU+Nac) HRK
= Ukupna ugovorena vrijednost bespovratnih sredstava]]/7.5345</f>
        <v>475228.32304731564</v>
      </c>
      <c r="U499" s="50">
        <v>0</v>
      </c>
      <c r="V499" s="51">
        <f>Ugovori_OPULJP[[#This Row],[Javni doprinos korisnika - HRK]]/7.5345</f>
        <v>0</v>
      </c>
      <c r="W499" s="50">
        <v>0</v>
      </c>
      <c r="X499" s="51">
        <f>Ugovori_OPULJP[[#This Row],[Privatni doprinos korisnika - HRK]]/7.5345</f>
        <v>0</v>
      </c>
      <c r="Y499" s="52">
        <v>3580607.8</v>
      </c>
      <c r="Z499" s="53">
        <f>Ugovori_OPULJP[[#This Row],[UKUPNI PRIHVATLJIVI IZDACI
TOTAL ELIGIBLE EXPENDITURE
= Bespovratna sredstva ukupno + doprinos korisnika
= Ukupni prihvatljivi troškovi
= Ukupna ugovorena vrijednost projekta HRK]]/7.5345</f>
        <v>475228.32304731564</v>
      </c>
      <c r="AA499" s="44" t="s">
        <v>38</v>
      </c>
      <c r="AB499" s="44" t="s">
        <v>35</v>
      </c>
      <c r="AC499" s="43" t="s">
        <v>2058</v>
      </c>
      <c r="AD499" s="43" t="s">
        <v>747</v>
      </c>
    </row>
    <row r="500" spans="1:30" ht="51" customHeight="1" x14ac:dyDescent="0.2">
      <c r="A500" s="41" t="s">
        <v>2059</v>
      </c>
      <c r="B500" s="42" t="s">
        <v>743</v>
      </c>
      <c r="C500" s="43" t="s">
        <v>744</v>
      </c>
      <c r="D500" s="43" t="s">
        <v>1114</v>
      </c>
      <c r="E500" s="44" t="s">
        <v>76</v>
      </c>
      <c r="F500" s="45" t="s">
        <v>2060</v>
      </c>
      <c r="G500" s="45" t="s">
        <v>2061</v>
      </c>
      <c r="H500" s="47">
        <v>43409</v>
      </c>
      <c r="I500" s="47">
        <v>44321</v>
      </c>
      <c r="J500" s="48" t="str">
        <f>IF(Ugovori_OPULJP[[#This Row],[DATUM ZAVRŠETKA OPERACIJE]]&gt;DATE(2024,3,31),"u provedbi","završen")</f>
        <v>završen</v>
      </c>
      <c r="K500" s="46" t="s">
        <v>371</v>
      </c>
      <c r="L500" s="46" t="s">
        <v>371</v>
      </c>
      <c r="M500" s="49">
        <v>0.85</v>
      </c>
      <c r="N500" s="49">
        <v>0.15</v>
      </c>
      <c r="O500" s="50">
        <f>Ugovori_OPULJP[[#This Row],[Bespovratna sredstva - Ukupno (EU+Nac) HRK
= Ukupna ugovorena vrijednost bespovratnih sredstava]]*Ugovori_OPULJP[[#This Row],[EU STOPA SUFINANCIRANJA %
EU CO-FINANCING RATE %]]</f>
        <v>1811340.4375</v>
      </c>
      <c r="P500" s="51">
        <f>Ugovori_OPULJP[[#This Row],[Bespovratna sredstva - EU dio - HRK]]/7.5345</f>
        <v>240406.18985997743</v>
      </c>
      <c r="Q500" s="50">
        <f>Ugovori_OPULJP[[#This Row],[Bespovratna sredstva - Ukupno (EU+Nac) HRK
= Ukupna ugovorena vrijednost bespovratnih sredstava]]*Ugovori_OPULJP[[#This Row],[STOPA NACIONALNOG SUFINANCIRANJA %]]</f>
        <v>319648.3125</v>
      </c>
      <c r="R500" s="51">
        <f>Ugovori_OPULJP[[#This Row],[Bespovratna sredstva - Nacionalni dio - HRK]]/7.5345</f>
        <v>42424.621739996015</v>
      </c>
      <c r="S500" s="50">
        <v>2130988.75</v>
      </c>
      <c r="T500" s="51">
        <f>Ugovori_OPULJP[[#This Row],[Bespovratna sredstva - Ukupno (EU+Nac) HRK
= Ukupna ugovorena vrijednost bespovratnih sredstava]]/7.5345</f>
        <v>282830.81159997341</v>
      </c>
      <c r="U500" s="50">
        <v>0</v>
      </c>
      <c r="V500" s="51">
        <f>Ugovori_OPULJP[[#This Row],[Javni doprinos korisnika - HRK]]/7.5345</f>
        <v>0</v>
      </c>
      <c r="W500" s="50">
        <v>0</v>
      </c>
      <c r="X500" s="51">
        <f>Ugovori_OPULJP[[#This Row],[Privatni doprinos korisnika - HRK]]/7.5345</f>
        <v>0</v>
      </c>
      <c r="Y500" s="52">
        <v>2130988.75</v>
      </c>
      <c r="Z500" s="53">
        <f>Ugovori_OPULJP[[#This Row],[UKUPNI PRIHVATLJIVI IZDACI
TOTAL ELIGIBLE EXPENDITURE
= Bespovratna sredstva ukupno + doprinos korisnika
= Ukupni prihvatljivi troškovi
= Ukupna ugovorena vrijednost projekta HRK]]/7.5345</f>
        <v>282830.81159997341</v>
      </c>
      <c r="AA500" s="44" t="s">
        <v>38</v>
      </c>
      <c r="AB500" s="44" t="s">
        <v>35</v>
      </c>
      <c r="AC500" s="43" t="s">
        <v>2062</v>
      </c>
      <c r="AD500" s="43" t="s">
        <v>747</v>
      </c>
    </row>
    <row r="501" spans="1:30" ht="51" customHeight="1" x14ac:dyDescent="0.2">
      <c r="A501" s="41" t="s">
        <v>2063</v>
      </c>
      <c r="B501" s="42" t="s">
        <v>743</v>
      </c>
      <c r="C501" s="43" t="s">
        <v>744</v>
      </c>
      <c r="D501" s="43" t="s">
        <v>1114</v>
      </c>
      <c r="E501" s="44" t="s">
        <v>76</v>
      </c>
      <c r="F501" s="45" t="s">
        <v>2064</v>
      </c>
      <c r="G501" s="45" t="s">
        <v>2065</v>
      </c>
      <c r="H501" s="47">
        <v>43410</v>
      </c>
      <c r="I501" s="47">
        <v>44322</v>
      </c>
      <c r="J501" s="48" t="str">
        <f>IF(Ugovori_OPULJP[[#This Row],[DATUM ZAVRŠETKA OPERACIJE]]&gt;DATE(2024,3,31),"u provedbi","završen")</f>
        <v>završen</v>
      </c>
      <c r="K501" s="46" t="s">
        <v>249</v>
      </c>
      <c r="L501" s="46" t="s">
        <v>249</v>
      </c>
      <c r="M501" s="49">
        <v>0.85</v>
      </c>
      <c r="N501" s="49">
        <v>0.15</v>
      </c>
      <c r="O501" s="50">
        <f>Ugovori_OPULJP[[#This Row],[Bespovratna sredstva - Ukupno (EU+Nac) HRK
= Ukupna ugovorena vrijednost bespovratnih sredstava]]*Ugovori_OPULJP[[#This Row],[EU STOPA SUFINANCIRANJA %
EU CO-FINANCING RATE %]]</f>
        <v>5103183.0374999996</v>
      </c>
      <c r="P501" s="51">
        <f>Ugovori_OPULJP[[#This Row],[Bespovratna sredstva - EU dio - HRK]]/7.5345</f>
        <v>677308.7845908819</v>
      </c>
      <c r="Q501" s="50">
        <f>Ugovori_OPULJP[[#This Row],[Bespovratna sredstva - Ukupno (EU+Nac) HRK
= Ukupna ugovorena vrijednost bespovratnih sredstava]]*Ugovori_OPULJP[[#This Row],[STOPA NACIONALNOG SUFINANCIRANJA %]]</f>
        <v>900561.71250000002</v>
      </c>
      <c r="R501" s="51">
        <f>Ugovori_OPULJP[[#This Row],[Bespovratna sredstva - Nacionalni dio - HRK]]/7.5345</f>
        <v>119525.07963368505</v>
      </c>
      <c r="S501" s="50">
        <v>6003744.75</v>
      </c>
      <c r="T501" s="51">
        <f>Ugovori_OPULJP[[#This Row],[Bespovratna sredstva - Ukupno (EU+Nac) HRK
= Ukupna ugovorena vrijednost bespovratnih sredstava]]/7.5345</f>
        <v>796833.86422456696</v>
      </c>
      <c r="U501" s="50">
        <v>0</v>
      </c>
      <c r="V501" s="51">
        <f>Ugovori_OPULJP[[#This Row],[Javni doprinos korisnika - HRK]]/7.5345</f>
        <v>0</v>
      </c>
      <c r="W501" s="50">
        <v>0</v>
      </c>
      <c r="X501" s="51">
        <f>Ugovori_OPULJP[[#This Row],[Privatni doprinos korisnika - HRK]]/7.5345</f>
        <v>0</v>
      </c>
      <c r="Y501" s="52">
        <v>6003744.75</v>
      </c>
      <c r="Z501" s="53">
        <f>Ugovori_OPULJP[[#This Row],[UKUPNI PRIHVATLJIVI IZDACI
TOTAL ELIGIBLE EXPENDITURE
= Bespovratna sredstva ukupno + doprinos korisnika
= Ukupni prihvatljivi troškovi
= Ukupna ugovorena vrijednost projekta HRK]]/7.5345</f>
        <v>796833.86422456696</v>
      </c>
      <c r="AA501" s="44" t="s">
        <v>38</v>
      </c>
      <c r="AB501" s="44" t="s">
        <v>35</v>
      </c>
      <c r="AC501" s="43" t="s">
        <v>2066</v>
      </c>
      <c r="AD501" s="43" t="s">
        <v>747</v>
      </c>
    </row>
    <row r="502" spans="1:30" ht="51" customHeight="1" x14ac:dyDescent="0.2">
      <c r="A502" s="41" t="s">
        <v>2067</v>
      </c>
      <c r="B502" s="42" t="s">
        <v>743</v>
      </c>
      <c r="C502" s="43" t="s">
        <v>744</v>
      </c>
      <c r="D502" s="43" t="s">
        <v>1114</v>
      </c>
      <c r="E502" s="44" t="s">
        <v>76</v>
      </c>
      <c r="F502" s="45" t="s">
        <v>2068</v>
      </c>
      <c r="G502" s="45" t="s">
        <v>2069</v>
      </c>
      <c r="H502" s="47">
        <v>43482</v>
      </c>
      <c r="I502" s="47">
        <v>44394</v>
      </c>
      <c r="J502" s="48" t="str">
        <f>IF(Ugovori_OPULJP[[#This Row],[DATUM ZAVRŠETKA OPERACIJE]]&gt;DATE(2024,3,31),"u provedbi","završen")</f>
        <v>završen</v>
      </c>
      <c r="K502" s="46" t="s">
        <v>79</v>
      </c>
      <c r="L502" s="46" t="s">
        <v>79</v>
      </c>
      <c r="M502" s="49">
        <v>0.85</v>
      </c>
      <c r="N502" s="49">
        <v>0.15</v>
      </c>
      <c r="O502" s="50">
        <f>Ugovori_OPULJP[[#This Row],[Bespovratna sredstva - Ukupno (EU+Nac) HRK
= Ukupna ugovorena vrijednost bespovratnih sredstava]]*Ugovori_OPULJP[[#This Row],[EU STOPA SUFINANCIRANJA %
EU CO-FINANCING RATE %]]</f>
        <v>2308236.625</v>
      </c>
      <c r="P502" s="51">
        <f>Ugovori_OPULJP[[#This Row],[Bespovratna sredstva - EU dio - HRK]]/7.5345</f>
        <v>306355.64735549805</v>
      </c>
      <c r="Q502" s="50">
        <f>Ugovori_OPULJP[[#This Row],[Bespovratna sredstva - Ukupno (EU+Nac) HRK
= Ukupna ugovorena vrijednost bespovratnih sredstava]]*Ugovori_OPULJP[[#This Row],[STOPA NACIONALNOG SUFINANCIRANJA %]]</f>
        <v>407335.875</v>
      </c>
      <c r="R502" s="51">
        <f>Ugovori_OPULJP[[#This Row],[Bespovratna sredstva - Nacionalni dio - HRK]]/7.5345</f>
        <v>54062.761298029065</v>
      </c>
      <c r="S502" s="50">
        <v>2715572.5</v>
      </c>
      <c r="T502" s="51">
        <f>Ugovori_OPULJP[[#This Row],[Bespovratna sredstva - Ukupno (EU+Nac) HRK
= Ukupna ugovorena vrijednost bespovratnih sredstava]]/7.5345</f>
        <v>360418.40865352709</v>
      </c>
      <c r="U502" s="50">
        <v>0</v>
      </c>
      <c r="V502" s="51">
        <f>Ugovori_OPULJP[[#This Row],[Javni doprinos korisnika - HRK]]/7.5345</f>
        <v>0</v>
      </c>
      <c r="W502" s="50">
        <v>0</v>
      </c>
      <c r="X502" s="51">
        <f>Ugovori_OPULJP[[#This Row],[Privatni doprinos korisnika - HRK]]/7.5345</f>
        <v>0</v>
      </c>
      <c r="Y502" s="52">
        <v>2715572.5</v>
      </c>
      <c r="Z502" s="53">
        <f>Ugovori_OPULJP[[#This Row],[UKUPNI PRIHVATLJIVI IZDACI
TOTAL ELIGIBLE EXPENDITURE
= Bespovratna sredstva ukupno + doprinos korisnika
= Ukupni prihvatljivi troškovi
= Ukupna ugovorena vrijednost projekta HRK]]/7.5345</f>
        <v>360418.40865352709</v>
      </c>
      <c r="AA502" s="44" t="s">
        <v>38</v>
      </c>
      <c r="AB502" s="44" t="s">
        <v>35</v>
      </c>
      <c r="AC502" s="43" t="s">
        <v>2070</v>
      </c>
      <c r="AD502" s="43" t="s">
        <v>747</v>
      </c>
    </row>
    <row r="503" spans="1:30" ht="51" customHeight="1" x14ac:dyDescent="0.2">
      <c r="A503" s="41" t="s">
        <v>2071</v>
      </c>
      <c r="B503" s="42" t="s">
        <v>743</v>
      </c>
      <c r="C503" s="43" t="s">
        <v>744</v>
      </c>
      <c r="D503" s="43" t="s">
        <v>1114</v>
      </c>
      <c r="E503" s="44" t="s">
        <v>76</v>
      </c>
      <c r="F503" s="45" t="s">
        <v>2072</v>
      </c>
      <c r="G503" s="45" t="s">
        <v>2073</v>
      </c>
      <c r="H503" s="47">
        <v>43315</v>
      </c>
      <c r="I503" s="47">
        <v>44230</v>
      </c>
      <c r="J503" s="48" t="str">
        <f>IF(Ugovori_OPULJP[[#This Row],[DATUM ZAVRŠETKA OPERACIJE]]&gt;DATE(2024,3,31),"u provedbi","završen")</f>
        <v>završen</v>
      </c>
      <c r="K503" s="46" t="s">
        <v>249</v>
      </c>
      <c r="L503" s="46" t="s">
        <v>249</v>
      </c>
      <c r="M503" s="49">
        <v>0.85</v>
      </c>
      <c r="N503" s="49">
        <v>0.15</v>
      </c>
      <c r="O503" s="50">
        <f>Ugovori_OPULJP[[#This Row],[Bespovratna sredstva - Ukupno (EU+Nac) HRK
= Ukupna ugovorena vrijednost bespovratnih sredstava]]*Ugovori_OPULJP[[#This Row],[EU STOPA SUFINANCIRANJA %
EU CO-FINANCING RATE %]]</f>
        <v>2282622.98</v>
      </c>
      <c r="P503" s="51">
        <f>Ugovori_OPULJP[[#This Row],[Bespovratna sredstva - EU dio - HRK]]/7.5345</f>
        <v>302956.13245736278</v>
      </c>
      <c r="Q503" s="50">
        <f>Ugovori_OPULJP[[#This Row],[Bespovratna sredstva - Ukupno (EU+Nac) HRK
= Ukupna ugovorena vrijednost bespovratnih sredstava]]*Ugovori_OPULJP[[#This Row],[STOPA NACIONALNOG SUFINANCIRANJA %]]</f>
        <v>402815.81999999995</v>
      </c>
      <c r="R503" s="51">
        <f>Ugovori_OPULJP[[#This Row],[Bespovratna sredstva - Nacionalni dio - HRK]]/7.5345</f>
        <v>53462.846904240483</v>
      </c>
      <c r="S503" s="50">
        <v>2685438.8</v>
      </c>
      <c r="T503" s="51">
        <f>Ugovori_OPULJP[[#This Row],[Bespovratna sredstva - Ukupno (EU+Nac) HRK
= Ukupna ugovorena vrijednost bespovratnih sredstava]]/7.5345</f>
        <v>356418.97936160327</v>
      </c>
      <c r="U503" s="50">
        <v>0</v>
      </c>
      <c r="V503" s="51">
        <f>Ugovori_OPULJP[[#This Row],[Javni doprinos korisnika - HRK]]/7.5345</f>
        <v>0</v>
      </c>
      <c r="W503" s="50">
        <v>0</v>
      </c>
      <c r="X503" s="51">
        <f>Ugovori_OPULJP[[#This Row],[Privatni doprinos korisnika - HRK]]/7.5345</f>
        <v>0</v>
      </c>
      <c r="Y503" s="52">
        <v>2685438.8</v>
      </c>
      <c r="Z503" s="53">
        <f>Ugovori_OPULJP[[#This Row],[UKUPNI PRIHVATLJIVI IZDACI
TOTAL ELIGIBLE EXPENDITURE
= Bespovratna sredstva ukupno + doprinos korisnika
= Ukupni prihvatljivi troškovi
= Ukupna ugovorena vrijednost projekta HRK]]/7.5345</f>
        <v>356418.97936160327</v>
      </c>
      <c r="AA503" s="44" t="s">
        <v>38</v>
      </c>
      <c r="AB503" s="44" t="s">
        <v>35</v>
      </c>
      <c r="AC503" s="43" t="s">
        <v>2074</v>
      </c>
      <c r="AD503" s="43" t="s">
        <v>747</v>
      </c>
    </row>
    <row r="504" spans="1:30" ht="51" customHeight="1" x14ac:dyDescent="0.2">
      <c r="A504" s="41" t="s">
        <v>2075</v>
      </c>
      <c r="B504" s="42" t="s">
        <v>743</v>
      </c>
      <c r="C504" s="43" t="s">
        <v>744</v>
      </c>
      <c r="D504" s="43" t="s">
        <v>1114</v>
      </c>
      <c r="E504" s="44" t="s">
        <v>76</v>
      </c>
      <c r="F504" s="45" t="s">
        <v>2076</v>
      </c>
      <c r="G504" s="45" t="s">
        <v>2077</v>
      </c>
      <c r="H504" s="47">
        <v>43409</v>
      </c>
      <c r="I504" s="47">
        <v>44232</v>
      </c>
      <c r="J504" s="48" t="str">
        <f>IF(Ugovori_OPULJP[[#This Row],[DATUM ZAVRŠETKA OPERACIJE]]&gt;DATE(2024,3,31),"u provedbi","završen")</f>
        <v>završen</v>
      </c>
      <c r="K504" s="46" t="s">
        <v>99</v>
      </c>
      <c r="L504" s="46" t="s">
        <v>99</v>
      </c>
      <c r="M504" s="49">
        <v>0.85</v>
      </c>
      <c r="N504" s="49">
        <v>0.15</v>
      </c>
      <c r="O504" s="50">
        <f>Ugovori_OPULJP[[#This Row],[Bespovratna sredstva - Ukupno (EU+Nac) HRK
= Ukupna ugovorena vrijednost bespovratnih sredstava]]*Ugovori_OPULJP[[#This Row],[EU STOPA SUFINANCIRANJA %
EU CO-FINANCING RATE %]]</f>
        <v>1864327.61</v>
      </c>
      <c r="P504" s="51">
        <f>Ugovori_OPULJP[[#This Row],[Bespovratna sredstva - EU dio - HRK]]/7.5345</f>
        <v>247438.79620412769</v>
      </c>
      <c r="Q504" s="50">
        <f>Ugovori_OPULJP[[#This Row],[Bespovratna sredstva - Ukupno (EU+Nac) HRK
= Ukupna ugovorena vrijednost bespovratnih sredstava]]*Ugovori_OPULJP[[#This Row],[STOPA NACIONALNOG SUFINANCIRANJA %]]</f>
        <v>328998.99</v>
      </c>
      <c r="R504" s="51">
        <f>Ugovori_OPULJP[[#This Row],[Bespovratna sredstva - Nacionalni dio - HRK]]/7.5345</f>
        <v>43665.669918375468</v>
      </c>
      <c r="S504" s="50">
        <v>2193326.6</v>
      </c>
      <c r="T504" s="51">
        <f>Ugovori_OPULJP[[#This Row],[Bespovratna sredstva - Ukupno (EU+Nac) HRK
= Ukupna ugovorena vrijednost bespovratnih sredstava]]/7.5345</f>
        <v>291104.46612250316</v>
      </c>
      <c r="U504" s="50">
        <v>0</v>
      </c>
      <c r="V504" s="51">
        <f>Ugovori_OPULJP[[#This Row],[Javni doprinos korisnika - HRK]]/7.5345</f>
        <v>0</v>
      </c>
      <c r="W504" s="50">
        <v>0</v>
      </c>
      <c r="X504" s="51">
        <f>Ugovori_OPULJP[[#This Row],[Privatni doprinos korisnika - HRK]]/7.5345</f>
        <v>0</v>
      </c>
      <c r="Y504" s="52">
        <v>2193326.6</v>
      </c>
      <c r="Z504" s="53">
        <f>Ugovori_OPULJP[[#This Row],[UKUPNI PRIHVATLJIVI IZDACI
TOTAL ELIGIBLE EXPENDITURE
= Bespovratna sredstva ukupno + doprinos korisnika
= Ukupni prihvatljivi troškovi
= Ukupna ugovorena vrijednost projekta HRK]]/7.5345</f>
        <v>291104.46612250316</v>
      </c>
      <c r="AA504" s="44" t="s">
        <v>38</v>
      </c>
      <c r="AB504" s="44" t="s">
        <v>35</v>
      </c>
      <c r="AC504" s="43" t="s">
        <v>2078</v>
      </c>
      <c r="AD504" s="43" t="s">
        <v>747</v>
      </c>
    </row>
    <row r="505" spans="1:30" ht="51" customHeight="1" x14ac:dyDescent="0.2">
      <c r="A505" s="41" t="s">
        <v>2079</v>
      </c>
      <c r="B505" s="42" t="s">
        <v>743</v>
      </c>
      <c r="C505" s="43" t="s">
        <v>744</v>
      </c>
      <c r="D505" s="43" t="s">
        <v>1114</v>
      </c>
      <c r="E505" s="44" t="s">
        <v>76</v>
      </c>
      <c r="F505" s="45" t="s">
        <v>2080</v>
      </c>
      <c r="G505" s="45" t="s">
        <v>2081</v>
      </c>
      <c r="H505" s="47">
        <v>43410</v>
      </c>
      <c r="I505" s="47">
        <v>44322</v>
      </c>
      <c r="J505" s="48" t="str">
        <f>IF(Ugovori_OPULJP[[#This Row],[DATUM ZAVRŠETKA OPERACIJE]]&gt;DATE(2024,3,31),"u provedbi","završen")</f>
        <v>završen</v>
      </c>
      <c r="K505" s="46" t="s">
        <v>249</v>
      </c>
      <c r="L505" s="46" t="s">
        <v>249</v>
      </c>
      <c r="M505" s="49">
        <v>0.85</v>
      </c>
      <c r="N505" s="49">
        <v>0.15</v>
      </c>
      <c r="O505" s="50">
        <f>Ugovori_OPULJP[[#This Row],[Bespovratna sredstva - Ukupno (EU+Nac) HRK
= Ukupna ugovorena vrijednost bespovratnih sredstava]]*Ugovori_OPULJP[[#This Row],[EU STOPA SUFINANCIRANJA %
EU CO-FINANCING RATE %]]</f>
        <v>853700.9</v>
      </c>
      <c r="P505" s="51">
        <f>Ugovori_OPULJP[[#This Row],[Bespovratna sredstva - EU dio - HRK]]/7.5345</f>
        <v>113305.58099409383</v>
      </c>
      <c r="Q505" s="50">
        <f>Ugovori_OPULJP[[#This Row],[Bespovratna sredstva - Ukupno (EU+Nac) HRK
= Ukupna ugovorena vrijednost bespovratnih sredstava]]*Ugovori_OPULJP[[#This Row],[STOPA NACIONALNOG SUFINANCIRANJA %]]</f>
        <v>150653.1</v>
      </c>
      <c r="R505" s="51">
        <f>Ugovori_OPULJP[[#This Row],[Bespovratna sredstva - Nacionalni dio - HRK]]/7.5345</f>
        <v>19995.102528369502</v>
      </c>
      <c r="S505" s="50">
        <v>1004354</v>
      </c>
      <c r="T505" s="51">
        <f>Ugovori_OPULJP[[#This Row],[Bespovratna sredstva - Ukupno (EU+Nac) HRK
= Ukupna ugovorena vrijednost bespovratnih sredstava]]/7.5345</f>
        <v>133300.68352246334</v>
      </c>
      <c r="U505" s="50">
        <v>0</v>
      </c>
      <c r="V505" s="51">
        <f>Ugovori_OPULJP[[#This Row],[Javni doprinos korisnika - HRK]]/7.5345</f>
        <v>0</v>
      </c>
      <c r="W505" s="50">
        <v>0</v>
      </c>
      <c r="X505" s="51">
        <f>Ugovori_OPULJP[[#This Row],[Privatni doprinos korisnika - HRK]]/7.5345</f>
        <v>0</v>
      </c>
      <c r="Y505" s="52">
        <v>1004354</v>
      </c>
      <c r="Z505" s="53">
        <f>Ugovori_OPULJP[[#This Row],[UKUPNI PRIHVATLJIVI IZDACI
TOTAL ELIGIBLE EXPENDITURE
= Bespovratna sredstva ukupno + doprinos korisnika
= Ukupni prihvatljivi troškovi
= Ukupna ugovorena vrijednost projekta HRK]]/7.5345</f>
        <v>133300.68352246334</v>
      </c>
      <c r="AA505" s="44" t="s">
        <v>38</v>
      </c>
      <c r="AB505" s="44" t="s">
        <v>35</v>
      </c>
      <c r="AC505" s="43" t="s">
        <v>2082</v>
      </c>
      <c r="AD505" s="43" t="s">
        <v>747</v>
      </c>
    </row>
    <row r="506" spans="1:30" ht="51" customHeight="1" x14ac:dyDescent="0.2">
      <c r="A506" s="41" t="s">
        <v>2083</v>
      </c>
      <c r="B506" s="42" t="s">
        <v>743</v>
      </c>
      <c r="C506" s="43" t="s">
        <v>744</v>
      </c>
      <c r="D506" s="43" t="s">
        <v>1114</v>
      </c>
      <c r="E506" s="44" t="s">
        <v>76</v>
      </c>
      <c r="F506" s="45" t="s">
        <v>2084</v>
      </c>
      <c r="G506" s="45" t="s">
        <v>2085</v>
      </c>
      <c r="H506" s="47">
        <v>43518</v>
      </c>
      <c r="I506" s="47">
        <v>44430</v>
      </c>
      <c r="J506" s="48" t="str">
        <f>IF(Ugovori_OPULJP[[#This Row],[DATUM ZAVRŠETKA OPERACIJE]]&gt;DATE(2024,3,31),"u provedbi","završen")</f>
        <v>završen</v>
      </c>
      <c r="K506" s="46" t="s">
        <v>211</v>
      </c>
      <c r="L506" s="46" t="s">
        <v>211</v>
      </c>
      <c r="M506" s="49">
        <v>0.85</v>
      </c>
      <c r="N506" s="49">
        <v>0.15</v>
      </c>
      <c r="O506" s="50">
        <f>Ugovori_OPULJP[[#This Row],[Bespovratna sredstva - Ukupno (EU+Nac) HRK
= Ukupna ugovorena vrijednost bespovratnih sredstava]]*Ugovori_OPULJP[[#This Row],[EU STOPA SUFINANCIRANJA %
EU CO-FINANCING RATE %]]</f>
        <v>3450587.4864999996</v>
      </c>
      <c r="P506" s="51">
        <f>Ugovori_OPULJP[[#This Row],[Bespovratna sredstva - EU dio - HRK]]/7.5345</f>
        <v>457971.6618886455</v>
      </c>
      <c r="Q506" s="50">
        <f>Ugovori_OPULJP[[#This Row],[Bespovratna sredstva - Ukupno (EU+Nac) HRK
= Ukupna ugovorena vrijednost bespovratnih sredstava]]*Ugovori_OPULJP[[#This Row],[STOPA NACIONALNOG SUFINANCIRANJA %]]</f>
        <v>608927.20349999995</v>
      </c>
      <c r="R506" s="51">
        <f>Ugovori_OPULJP[[#This Row],[Bespovratna sredstva - Nacionalni dio - HRK]]/7.5345</f>
        <v>80818.528568584501</v>
      </c>
      <c r="S506" s="50">
        <v>4059514.69</v>
      </c>
      <c r="T506" s="51">
        <f>Ugovori_OPULJP[[#This Row],[Bespovratna sredstva - Ukupno (EU+Nac) HRK
= Ukupna ugovorena vrijednost bespovratnih sredstava]]/7.5345</f>
        <v>538790.19045723008</v>
      </c>
      <c r="U506" s="50">
        <v>0</v>
      </c>
      <c r="V506" s="51">
        <f>Ugovori_OPULJP[[#This Row],[Javni doprinos korisnika - HRK]]/7.5345</f>
        <v>0</v>
      </c>
      <c r="W506" s="50">
        <v>0</v>
      </c>
      <c r="X506" s="51">
        <f>Ugovori_OPULJP[[#This Row],[Privatni doprinos korisnika - HRK]]/7.5345</f>
        <v>0</v>
      </c>
      <c r="Y506" s="52">
        <v>4059514.69</v>
      </c>
      <c r="Z506" s="53">
        <f>Ugovori_OPULJP[[#This Row],[UKUPNI PRIHVATLJIVI IZDACI
TOTAL ELIGIBLE EXPENDITURE
= Bespovratna sredstva ukupno + doprinos korisnika
= Ukupni prihvatljivi troškovi
= Ukupna ugovorena vrijednost projekta HRK]]/7.5345</f>
        <v>538790.19045723008</v>
      </c>
      <c r="AA506" s="44" t="s">
        <v>38</v>
      </c>
      <c r="AB506" s="44" t="s">
        <v>35</v>
      </c>
      <c r="AC506" s="43" t="s">
        <v>2086</v>
      </c>
      <c r="AD506" s="43" t="s">
        <v>747</v>
      </c>
    </row>
    <row r="507" spans="1:30" ht="51" customHeight="1" x14ac:dyDescent="0.2">
      <c r="A507" s="41" t="s">
        <v>2087</v>
      </c>
      <c r="B507" s="42" t="s">
        <v>743</v>
      </c>
      <c r="C507" s="43" t="s">
        <v>744</v>
      </c>
      <c r="D507" s="43" t="s">
        <v>1114</v>
      </c>
      <c r="E507" s="44" t="s">
        <v>76</v>
      </c>
      <c r="F507" s="45" t="s">
        <v>2088</v>
      </c>
      <c r="G507" s="45" t="s">
        <v>2089</v>
      </c>
      <c r="H507" s="47">
        <v>43448</v>
      </c>
      <c r="I507" s="47">
        <v>44361</v>
      </c>
      <c r="J507" s="48" t="str">
        <f>IF(Ugovori_OPULJP[[#This Row],[DATUM ZAVRŠETKA OPERACIJE]]&gt;DATE(2024,3,31),"u provedbi","završen")</f>
        <v>završen</v>
      </c>
      <c r="K507" s="46" t="s">
        <v>186</v>
      </c>
      <c r="L507" s="46" t="s">
        <v>186</v>
      </c>
      <c r="M507" s="49">
        <v>0.85</v>
      </c>
      <c r="N507" s="49">
        <v>0.15</v>
      </c>
      <c r="O507" s="50">
        <f>Ugovori_OPULJP[[#This Row],[Bespovratna sredstva - Ukupno (EU+Nac) HRK
= Ukupna ugovorena vrijednost bespovratnih sredstava]]*Ugovori_OPULJP[[#This Row],[EU STOPA SUFINANCIRANJA %
EU CO-FINANCING RATE %]]</f>
        <v>1950798.0504999997</v>
      </c>
      <c r="P507" s="51">
        <f>Ugovori_OPULJP[[#This Row],[Bespovratna sredstva - EU dio - HRK]]/7.5345</f>
        <v>258915.39591213744</v>
      </c>
      <c r="Q507" s="50">
        <f>Ugovori_OPULJP[[#This Row],[Bespovratna sredstva - Ukupno (EU+Nac) HRK
= Ukupna ugovorena vrijednost bespovratnih sredstava]]*Ugovori_OPULJP[[#This Row],[STOPA NACIONALNOG SUFINANCIRANJA %]]</f>
        <v>344258.47949999996</v>
      </c>
      <c r="R507" s="51">
        <f>Ugovori_OPULJP[[#This Row],[Bespovratna sredstva - Nacionalni dio - HRK]]/7.5345</f>
        <v>45690.95221978896</v>
      </c>
      <c r="S507" s="50">
        <v>2295056.5299999998</v>
      </c>
      <c r="T507" s="51">
        <f>Ugovori_OPULJP[[#This Row],[Bespovratna sredstva - Ukupno (EU+Nac) HRK
= Ukupna ugovorena vrijednost bespovratnih sredstava]]/7.5345</f>
        <v>304606.34813192644</v>
      </c>
      <c r="U507" s="50">
        <v>0</v>
      </c>
      <c r="V507" s="51">
        <f>Ugovori_OPULJP[[#This Row],[Javni doprinos korisnika - HRK]]/7.5345</f>
        <v>0</v>
      </c>
      <c r="W507" s="50">
        <v>0</v>
      </c>
      <c r="X507" s="51">
        <f>Ugovori_OPULJP[[#This Row],[Privatni doprinos korisnika - HRK]]/7.5345</f>
        <v>0</v>
      </c>
      <c r="Y507" s="52">
        <v>2295056.5299999998</v>
      </c>
      <c r="Z507" s="53">
        <f>Ugovori_OPULJP[[#This Row],[UKUPNI PRIHVATLJIVI IZDACI
TOTAL ELIGIBLE EXPENDITURE
= Bespovratna sredstva ukupno + doprinos korisnika
= Ukupni prihvatljivi troškovi
= Ukupna ugovorena vrijednost projekta HRK]]/7.5345</f>
        <v>304606.34813192644</v>
      </c>
      <c r="AA507" s="44" t="s">
        <v>38</v>
      </c>
      <c r="AB507" s="44" t="s">
        <v>35</v>
      </c>
      <c r="AC507" s="43" t="s">
        <v>2090</v>
      </c>
      <c r="AD507" s="43" t="s">
        <v>747</v>
      </c>
    </row>
    <row r="508" spans="1:30" ht="51" customHeight="1" x14ac:dyDescent="0.2">
      <c r="A508" s="41" t="s">
        <v>2091</v>
      </c>
      <c r="B508" s="42" t="s">
        <v>743</v>
      </c>
      <c r="C508" s="43" t="s">
        <v>744</v>
      </c>
      <c r="D508" s="43" t="s">
        <v>1114</v>
      </c>
      <c r="E508" s="44" t="s">
        <v>76</v>
      </c>
      <c r="F508" s="45" t="s">
        <v>2092</v>
      </c>
      <c r="G508" s="45" t="s">
        <v>2093</v>
      </c>
      <c r="H508" s="47">
        <v>43341</v>
      </c>
      <c r="I508" s="47">
        <v>44255</v>
      </c>
      <c r="J508" s="48" t="str">
        <f>IF(Ugovori_OPULJP[[#This Row],[DATUM ZAVRŠETKA OPERACIJE]]&gt;DATE(2024,3,31),"u provedbi","završen")</f>
        <v>završen</v>
      </c>
      <c r="K508" s="46" t="s">
        <v>79</v>
      </c>
      <c r="L508" s="46" t="s">
        <v>79</v>
      </c>
      <c r="M508" s="49">
        <v>0.85</v>
      </c>
      <c r="N508" s="49">
        <v>0.15</v>
      </c>
      <c r="O508" s="50">
        <f>Ugovori_OPULJP[[#This Row],[Bespovratna sredstva - Ukupno (EU+Nac) HRK
= Ukupna ugovorena vrijednost bespovratnih sredstava]]*Ugovori_OPULJP[[#This Row],[EU STOPA SUFINANCIRANJA %
EU CO-FINANCING RATE %]]</f>
        <v>842873.39599999995</v>
      </c>
      <c r="P508" s="51">
        <f>Ugovori_OPULJP[[#This Row],[Bespovratna sredstva - EU dio - HRK]]/7.5345</f>
        <v>111868.52425509323</v>
      </c>
      <c r="Q508" s="50">
        <f>Ugovori_OPULJP[[#This Row],[Bespovratna sredstva - Ukupno (EU+Nac) HRK
= Ukupna ugovorena vrijednost bespovratnih sredstava]]*Ugovori_OPULJP[[#This Row],[STOPA NACIONALNOG SUFINANCIRANJA %]]</f>
        <v>148742.364</v>
      </c>
      <c r="R508" s="51">
        <f>Ugovori_OPULJP[[#This Row],[Bespovratna sredstva - Nacionalni dio - HRK]]/7.5345</f>
        <v>19741.504280310572</v>
      </c>
      <c r="S508" s="50">
        <v>991615.76</v>
      </c>
      <c r="T508" s="51">
        <f>Ugovori_OPULJP[[#This Row],[Bespovratna sredstva - Ukupno (EU+Nac) HRK
= Ukupna ugovorena vrijednost bespovratnih sredstava]]/7.5345</f>
        <v>131610.02853540381</v>
      </c>
      <c r="U508" s="50">
        <v>0</v>
      </c>
      <c r="V508" s="51">
        <f>Ugovori_OPULJP[[#This Row],[Javni doprinos korisnika - HRK]]/7.5345</f>
        <v>0</v>
      </c>
      <c r="W508" s="50">
        <v>0</v>
      </c>
      <c r="X508" s="51">
        <f>Ugovori_OPULJP[[#This Row],[Privatni doprinos korisnika - HRK]]/7.5345</f>
        <v>0</v>
      </c>
      <c r="Y508" s="52">
        <v>991615.76</v>
      </c>
      <c r="Z508" s="53">
        <f>Ugovori_OPULJP[[#This Row],[UKUPNI PRIHVATLJIVI IZDACI
TOTAL ELIGIBLE EXPENDITURE
= Bespovratna sredstva ukupno + doprinos korisnika
= Ukupni prihvatljivi troškovi
= Ukupna ugovorena vrijednost projekta HRK]]/7.5345</f>
        <v>131610.02853540381</v>
      </c>
      <c r="AA508" s="44" t="s">
        <v>38</v>
      </c>
      <c r="AB508" s="44" t="s">
        <v>35</v>
      </c>
      <c r="AC508" s="43" t="s">
        <v>2094</v>
      </c>
      <c r="AD508" s="43" t="s">
        <v>747</v>
      </c>
    </row>
    <row r="509" spans="1:30" ht="51" customHeight="1" x14ac:dyDescent="0.2">
      <c r="A509" s="41" t="s">
        <v>2095</v>
      </c>
      <c r="B509" s="42" t="s">
        <v>743</v>
      </c>
      <c r="C509" s="43" t="s">
        <v>744</v>
      </c>
      <c r="D509" s="43" t="s">
        <v>1114</v>
      </c>
      <c r="E509" s="44" t="s">
        <v>76</v>
      </c>
      <c r="F509" s="45" t="s">
        <v>2096</v>
      </c>
      <c r="G509" s="45" t="s">
        <v>2097</v>
      </c>
      <c r="H509" s="47">
        <v>43634</v>
      </c>
      <c r="I509" s="47">
        <v>44548</v>
      </c>
      <c r="J509" s="48" t="str">
        <f>IF(Ugovori_OPULJP[[#This Row],[DATUM ZAVRŠETKA OPERACIJE]]&gt;DATE(2024,3,31),"u provedbi","završen")</f>
        <v>završen</v>
      </c>
      <c r="K509" s="46" t="s">
        <v>211</v>
      </c>
      <c r="L509" s="46" t="s">
        <v>211</v>
      </c>
      <c r="M509" s="49">
        <v>0.85</v>
      </c>
      <c r="N509" s="49">
        <v>0.15</v>
      </c>
      <c r="O509" s="50">
        <f>Ugovori_OPULJP[[#This Row],[Bespovratna sredstva - Ukupno (EU+Nac) HRK
= Ukupna ugovorena vrijednost bespovratnih sredstava]]*Ugovori_OPULJP[[#This Row],[EU STOPA SUFINANCIRANJA %
EU CO-FINANCING RATE %]]</f>
        <v>1301900.8</v>
      </c>
      <c r="P509" s="51">
        <f>Ugovori_OPULJP[[#This Row],[Bespovratna sredstva - EU dio - HRK]]/7.5345</f>
        <v>172791.93045324838</v>
      </c>
      <c r="Q509" s="50">
        <f>Ugovori_OPULJP[[#This Row],[Bespovratna sredstva - Ukupno (EU+Nac) HRK
= Ukupna ugovorena vrijednost bespovratnih sredstava]]*Ugovori_OPULJP[[#This Row],[STOPA NACIONALNOG SUFINANCIRANJA %]]</f>
        <v>229747.19999999998</v>
      </c>
      <c r="R509" s="51">
        <f>Ugovori_OPULJP[[#This Row],[Bespovratna sredstva - Nacionalni dio - HRK]]/7.5345</f>
        <v>30492.693609396771</v>
      </c>
      <c r="S509" s="50">
        <v>1531648</v>
      </c>
      <c r="T509" s="51">
        <f>Ugovori_OPULJP[[#This Row],[Bespovratna sredstva - Ukupno (EU+Nac) HRK
= Ukupna ugovorena vrijednost bespovratnih sredstava]]/7.5345</f>
        <v>203284.62406264516</v>
      </c>
      <c r="U509" s="50">
        <v>0</v>
      </c>
      <c r="V509" s="51">
        <f>Ugovori_OPULJP[[#This Row],[Javni doprinos korisnika - HRK]]/7.5345</f>
        <v>0</v>
      </c>
      <c r="W509" s="50">
        <v>0</v>
      </c>
      <c r="X509" s="51">
        <f>Ugovori_OPULJP[[#This Row],[Privatni doprinos korisnika - HRK]]/7.5345</f>
        <v>0</v>
      </c>
      <c r="Y509" s="52">
        <v>1531648</v>
      </c>
      <c r="Z509" s="53">
        <f>Ugovori_OPULJP[[#This Row],[UKUPNI PRIHVATLJIVI IZDACI
TOTAL ELIGIBLE EXPENDITURE
= Bespovratna sredstva ukupno + doprinos korisnika
= Ukupni prihvatljivi troškovi
= Ukupna ugovorena vrijednost projekta HRK]]/7.5345</f>
        <v>203284.62406264516</v>
      </c>
      <c r="AA509" s="44" t="s">
        <v>38</v>
      </c>
      <c r="AB509" s="44" t="s">
        <v>35</v>
      </c>
      <c r="AC509" s="43" t="s">
        <v>2098</v>
      </c>
      <c r="AD509" s="43" t="s">
        <v>747</v>
      </c>
    </row>
    <row r="510" spans="1:30" ht="51" customHeight="1" x14ac:dyDescent="0.2">
      <c r="A510" s="41" t="s">
        <v>2099</v>
      </c>
      <c r="B510" s="42" t="s">
        <v>743</v>
      </c>
      <c r="C510" s="43" t="s">
        <v>744</v>
      </c>
      <c r="D510" s="43" t="s">
        <v>1114</v>
      </c>
      <c r="E510" s="44" t="s">
        <v>76</v>
      </c>
      <c r="F510" s="45" t="s">
        <v>2100</v>
      </c>
      <c r="G510" s="45" t="s">
        <v>641</v>
      </c>
      <c r="H510" s="47">
        <v>43409</v>
      </c>
      <c r="I510" s="47">
        <v>44321</v>
      </c>
      <c r="J510" s="48" t="str">
        <f>IF(Ugovori_OPULJP[[#This Row],[DATUM ZAVRŠETKA OPERACIJE]]&gt;DATE(2024,3,31),"u provedbi","završen")</f>
        <v>završen</v>
      </c>
      <c r="K510" s="46" t="s">
        <v>104</v>
      </c>
      <c r="L510" s="46" t="s">
        <v>104</v>
      </c>
      <c r="M510" s="49">
        <v>0.85</v>
      </c>
      <c r="N510" s="49">
        <v>0.15</v>
      </c>
      <c r="O510" s="50">
        <f>Ugovori_OPULJP[[#This Row],[Bespovratna sredstva - Ukupno (EU+Nac) HRK
= Ukupna ugovorena vrijednost bespovratnih sredstava]]*Ugovori_OPULJP[[#This Row],[EU STOPA SUFINANCIRANJA %
EU CO-FINANCING RATE %]]</f>
        <v>1409240.976</v>
      </c>
      <c r="P510" s="51">
        <f>Ugovori_OPULJP[[#This Row],[Bespovratna sredstva - EU dio - HRK]]/7.5345</f>
        <v>187038.42006768862</v>
      </c>
      <c r="Q510" s="50">
        <f>Ugovori_OPULJP[[#This Row],[Bespovratna sredstva - Ukupno (EU+Nac) HRK
= Ukupna ugovorena vrijednost bespovratnih sredstava]]*Ugovori_OPULJP[[#This Row],[STOPA NACIONALNOG SUFINANCIRANJA %]]</f>
        <v>248689.584</v>
      </c>
      <c r="R510" s="51">
        <f>Ugovori_OPULJP[[#This Row],[Bespovratna sredstva - Nacionalni dio - HRK]]/7.5345</f>
        <v>33006.780011945055</v>
      </c>
      <c r="S510" s="50">
        <v>1657930.56</v>
      </c>
      <c r="T510" s="51">
        <f>Ugovori_OPULJP[[#This Row],[Bespovratna sredstva - Ukupno (EU+Nac) HRK
= Ukupna ugovorena vrijednost bespovratnih sredstava]]/7.5345</f>
        <v>220045.20007963368</v>
      </c>
      <c r="U510" s="50">
        <v>0</v>
      </c>
      <c r="V510" s="51">
        <f>Ugovori_OPULJP[[#This Row],[Javni doprinos korisnika - HRK]]/7.5345</f>
        <v>0</v>
      </c>
      <c r="W510" s="50">
        <v>0</v>
      </c>
      <c r="X510" s="51">
        <f>Ugovori_OPULJP[[#This Row],[Privatni doprinos korisnika - HRK]]/7.5345</f>
        <v>0</v>
      </c>
      <c r="Y510" s="52">
        <v>1657930.56</v>
      </c>
      <c r="Z510" s="53">
        <f>Ugovori_OPULJP[[#This Row],[UKUPNI PRIHVATLJIVI IZDACI
TOTAL ELIGIBLE EXPENDITURE
= Bespovratna sredstva ukupno + doprinos korisnika
= Ukupni prihvatljivi troškovi
= Ukupna ugovorena vrijednost projekta HRK]]/7.5345</f>
        <v>220045.20007963368</v>
      </c>
      <c r="AA510" s="44" t="s">
        <v>38</v>
      </c>
      <c r="AB510" s="44" t="s">
        <v>35</v>
      </c>
      <c r="AC510" s="43" t="s">
        <v>2101</v>
      </c>
      <c r="AD510" s="43" t="s">
        <v>747</v>
      </c>
    </row>
    <row r="511" spans="1:30" ht="51" customHeight="1" x14ac:dyDescent="0.2">
      <c r="A511" s="41" t="s">
        <v>2102</v>
      </c>
      <c r="B511" s="42" t="s">
        <v>743</v>
      </c>
      <c r="C511" s="43" t="s">
        <v>744</v>
      </c>
      <c r="D511" s="43" t="s">
        <v>1114</v>
      </c>
      <c r="E511" s="44" t="s">
        <v>76</v>
      </c>
      <c r="F511" s="45" t="s">
        <v>2103</v>
      </c>
      <c r="G511" s="45" t="s">
        <v>2104</v>
      </c>
      <c r="H511" s="47">
        <v>43482</v>
      </c>
      <c r="I511" s="47">
        <v>44394</v>
      </c>
      <c r="J511" s="48" t="str">
        <f>IF(Ugovori_OPULJP[[#This Row],[DATUM ZAVRŠETKA OPERACIJE]]&gt;DATE(2024,3,31),"u provedbi","završen")</f>
        <v>završen</v>
      </c>
      <c r="K511" s="46" t="s">
        <v>99</v>
      </c>
      <c r="L511" s="46" t="s">
        <v>99</v>
      </c>
      <c r="M511" s="49">
        <v>0.85</v>
      </c>
      <c r="N511" s="49">
        <v>0.15</v>
      </c>
      <c r="O511" s="50">
        <f>Ugovori_OPULJP[[#This Row],[Bespovratna sredstva - Ukupno (EU+Nac) HRK
= Ukupna ugovorena vrijednost bespovratnih sredstava]]*Ugovori_OPULJP[[#This Row],[EU STOPA SUFINANCIRANJA %
EU CO-FINANCING RATE %]]</f>
        <v>2168674.6999999997</v>
      </c>
      <c r="P511" s="51">
        <f>Ugovori_OPULJP[[#This Row],[Bespovratna sredstva - EU dio - HRK]]/7.5345</f>
        <v>287832.59672174655</v>
      </c>
      <c r="Q511" s="50">
        <f>Ugovori_OPULJP[[#This Row],[Bespovratna sredstva - Ukupno (EU+Nac) HRK
= Ukupna ugovorena vrijednost bespovratnih sredstava]]*Ugovori_OPULJP[[#This Row],[STOPA NACIONALNOG SUFINANCIRANJA %]]</f>
        <v>382707.3</v>
      </c>
      <c r="R511" s="51">
        <f>Ugovori_OPULJP[[#This Row],[Bespovratna sredstva - Nacionalni dio - HRK]]/7.5345</f>
        <v>50793.987656778816</v>
      </c>
      <c r="S511" s="50">
        <v>2551382</v>
      </c>
      <c r="T511" s="51">
        <f>Ugovori_OPULJP[[#This Row],[Bespovratna sredstva - Ukupno (EU+Nac) HRK
= Ukupna ugovorena vrijednost bespovratnih sredstava]]/7.5345</f>
        <v>338626.58437852544</v>
      </c>
      <c r="U511" s="50">
        <v>0</v>
      </c>
      <c r="V511" s="51">
        <f>Ugovori_OPULJP[[#This Row],[Javni doprinos korisnika - HRK]]/7.5345</f>
        <v>0</v>
      </c>
      <c r="W511" s="50">
        <v>0</v>
      </c>
      <c r="X511" s="51">
        <f>Ugovori_OPULJP[[#This Row],[Privatni doprinos korisnika - HRK]]/7.5345</f>
        <v>0</v>
      </c>
      <c r="Y511" s="52">
        <v>2551382</v>
      </c>
      <c r="Z511" s="53">
        <f>Ugovori_OPULJP[[#This Row],[UKUPNI PRIHVATLJIVI IZDACI
TOTAL ELIGIBLE EXPENDITURE
= Bespovratna sredstva ukupno + doprinos korisnika
= Ukupni prihvatljivi troškovi
= Ukupna ugovorena vrijednost projekta HRK]]/7.5345</f>
        <v>338626.58437852544</v>
      </c>
      <c r="AA511" s="44" t="s">
        <v>38</v>
      </c>
      <c r="AB511" s="44" t="s">
        <v>35</v>
      </c>
      <c r="AC511" s="43" t="s">
        <v>2105</v>
      </c>
      <c r="AD511" s="43" t="s">
        <v>747</v>
      </c>
    </row>
    <row r="512" spans="1:30" ht="63.75" customHeight="1" x14ac:dyDescent="0.2">
      <c r="A512" s="41" t="s">
        <v>2106</v>
      </c>
      <c r="B512" s="42" t="s">
        <v>743</v>
      </c>
      <c r="C512" s="43" t="s">
        <v>744</v>
      </c>
      <c r="D512" s="43" t="s">
        <v>1114</v>
      </c>
      <c r="E512" s="44" t="s">
        <v>76</v>
      </c>
      <c r="F512" s="45" t="s">
        <v>2107</v>
      </c>
      <c r="G512" s="45" t="s">
        <v>2108</v>
      </c>
      <c r="H512" s="47">
        <v>43301</v>
      </c>
      <c r="I512" s="47">
        <v>44216</v>
      </c>
      <c r="J512" s="48" t="str">
        <f>IF(Ugovori_OPULJP[[#This Row],[DATUM ZAVRŠETKA OPERACIJE]]&gt;DATE(2024,3,31),"u provedbi","završen")</f>
        <v>završen</v>
      </c>
      <c r="K512" s="46" t="s">
        <v>99</v>
      </c>
      <c r="L512" s="46" t="s">
        <v>99</v>
      </c>
      <c r="M512" s="49">
        <v>0.85</v>
      </c>
      <c r="N512" s="49">
        <v>0.15</v>
      </c>
      <c r="O512" s="50">
        <f>Ugovori_OPULJP[[#This Row],[Bespovratna sredstva - Ukupno (EU+Nac) HRK
= Ukupna ugovorena vrijednost bespovratnih sredstava]]*Ugovori_OPULJP[[#This Row],[EU STOPA SUFINANCIRANJA %
EU CO-FINANCING RATE %]]</f>
        <v>6853038.3764999993</v>
      </c>
      <c r="P512" s="51">
        <f>Ugovori_OPULJP[[#This Row],[Bespovratna sredstva - EU dio - HRK]]/7.5345</f>
        <v>909554.49950228934</v>
      </c>
      <c r="Q512" s="50">
        <f>Ugovori_OPULJP[[#This Row],[Bespovratna sredstva - Ukupno (EU+Nac) HRK
= Ukupna ugovorena vrijednost bespovratnih sredstava]]*Ugovori_OPULJP[[#This Row],[STOPA NACIONALNOG SUFINANCIRANJA %]]</f>
        <v>1209359.7134999998</v>
      </c>
      <c r="R512" s="51">
        <f>Ugovori_OPULJP[[#This Row],[Bespovratna sredstva - Nacionalni dio - HRK]]/7.5345</f>
        <v>160509.61755922751</v>
      </c>
      <c r="S512" s="50">
        <v>8062398.0899999999</v>
      </c>
      <c r="T512" s="51">
        <f>Ugovori_OPULJP[[#This Row],[Bespovratna sredstva - Ukupno (EU+Nac) HRK
= Ukupna ugovorena vrijednost bespovratnih sredstava]]/7.5345</f>
        <v>1070064.117061517</v>
      </c>
      <c r="U512" s="50">
        <v>0</v>
      </c>
      <c r="V512" s="51">
        <f>Ugovori_OPULJP[[#This Row],[Javni doprinos korisnika - HRK]]/7.5345</f>
        <v>0</v>
      </c>
      <c r="W512" s="50">
        <v>0</v>
      </c>
      <c r="X512" s="51">
        <f>Ugovori_OPULJP[[#This Row],[Privatni doprinos korisnika - HRK]]/7.5345</f>
        <v>0</v>
      </c>
      <c r="Y512" s="52">
        <v>8062398.0899999999</v>
      </c>
      <c r="Z512" s="53">
        <f>Ugovori_OPULJP[[#This Row],[UKUPNI PRIHVATLJIVI IZDACI
TOTAL ELIGIBLE EXPENDITURE
= Bespovratna sredstva ukupno + doprinos korisnika
= Ukupni prihvatljivi troškovi
= Ukupna ugovorena vrijednost projekta HRK]]/7.5345</f>
        <v>1070064.117061517</v>
      </c>
      <c r="AA512" s="44" t="s">
        <v>38</v>
      </c>
      <c r="AB512" s="44" t="s">
        <v>35</v>
      </c>
      <c r="AC512" s="43" t="s">
        <v>2109</v>
      </c>
      <c r="AD512" s="43" t="s">
        <v>747</v>
      </c>
    </row>
    <row r="513" spans="1:30" ht="51" customHeight="1" x14ac:dyDescent="0.2">
      <c r="A513" s="41" t="s">
        <v>2110</v>
      </c>
      <c r="B513" s="42" t="s">
        <v>743</v>
      </c>
      <c r="C513" s="43" t="s">
        <v>744</v>
      </c>
      <c r="D513" s="43" t="s">
        <v>1114</v>
      </c>
      <c r="E513" s="44" t="s">
        <v>76</v>
      </c>
      <c r="F513" s="45" t="s">
        <v>2111</v>
      </c>
      <c r="G513" s="62" t="s">
        <v>83</v>
      </c>
      <c r="H513" s="47">
        <v>43306</v>
      </c>
      <c r="I513" s="47">
        <v>44221</v>
      </c>
      <c r="J513" s="48" t="str">
        <f>IF(Ugovori_OPULJP[[#This Row],[DATUM ZAVRŠETKA OPERACIJE]]&gt;DATE(2024,3,31),"u provedbi","završen")</f>
        <v>završen</v>
      </c>
      <c r="K513" s="46" t="s">
        <v>84</v>
      </c>
      <c r="L513" s="46" t="s">
        <v>84</v>
      </c>
      <c r="M513" s="49">
        <v>0.85</v>
      </c>
      <c r="N513" s="49">
        <v>0.15</v>
      </c>
      <c r="O513" s="50">
        <f>Ugovori_OPULJP[[#This Row],[Bespovratna sredstva - Ukupno (EU+Nac) HRK
= Ukupna ugovorena vrijednost bespovratnih sredstava]]*Ugovori_OPULJP[[#This Row],[EU STOPA SUFINANCIRANJA %
EU CO-FINANCING RATE %]]</f>
        <v>1424665.382</v>
      </c>
      <c r="P513" s="51">
        <f>Ugovori_OPULJP[[#This Row],[Bespovratna sredstva - EU dio - HRK]]/7.5345</f>
        <v>189085.59055013602</v>
      </c>
      <c r="Q513" s="50">
        <f>Ugovori_OPULJP[[#This Row],[Bespovratna sredstva - Ukupno (EU+Nac) HRK
= Ukupna ugovorena vrijednost bespovratnih sredstava]]*Ugovori_OPULJP[[#This Row],[STOPA NACIONALNOG SUFINANCIRANJA %]]</f>
        <v>251411.53799999997</v>
      </c>
      <c r="R513" s="51">
        <f>Ugovori_OPULJP[[#This Row],[Bespovratna sredstva - Nacionalni dio - HRK]]/7.5345</f>
        <v>33368.045391200474</v>
      </c>
      <c r="S513" s="50">
        <v>1676076.92</v>
      </c>
      <c r="T513" s="51">
        <f>Ugovori_OPULJP[[#This Row],[Bespovratna sredstva - Ukupno (EU+Nac) HRK
= Ukupna ugovorena vrijednost bespovratnih sredstava]]/7.5345</f>
        <v>222453.63594133648</v>
      </c>
      <c r="U513" s="50">
        <v>0</v>
      </c>
      <c r="V513" s="51">
        <f>Ugovori_OPULJP[[#This Row],[Javni doprinos korisnika - HRK]]/7.5345</f>
        <v>0</v>
      </c>
      <c r="W513" s="50">
        <v>0</v>
      </c>
      <c r="X513" s="51">
        <f>Ugovori_OPULJP[[#This Row],[Privatni doprinos korisnika - HRK]]/7.5345</f>
        <v>0</v>
      </c>
      <c r="Y513" s="52">
        <v>1676076.92</v>
      </c>
      <c r="Z513" s="53">
        <f>Ugovori_OPULJP[[#This Row],[UKUPNI PRIHVATLJIVI IZDACI
TOTAL ELIGIBLE EXPENDITURE
= Bespovratna sredstva ukupno + doprinos korisnika
= Ukupni prihvatljivi troškovi
= Ukupna ugovorena vrijednost projekta HRK]]/7.5345</f>
        <v>222453.63594133648</v>
      </c>
      <c r="AA513" s="44" t="s">
        <v>38</v>
      </c>
      <c r="AB513" s="44" t="s">
        <v>35</v>
      </c>
      <c r="AC513" s="43" t="s">
        <v>2112</v>
      </c>
      <c r="AD513" s="43" t="s">
        <v>747</v>
      </c>
    </row>
    <row r="514" spans="1:30" ht="51" customHeight="1" x14ac:dyDescent="0.2">
      <c r="A514" s="41" t="s">
        <v>2113</v>
      </c>
      <c r="B514" s="42" t="s">
        <v>743</v>
      </c>
      <c r="C514" s="43" t="s">
        <v>744</v>
      </c>
      <c r="D514" s="43" t="s">
        <v>1114</v>
      </c>
      <c r="E514" s="44" t="s">
        <v>76</v>
      </c>
      <c r="F514" s="45" t="s">
        <v>2114</v>
      </c>
      <c r="G514" s="45" t="s">
        <v>2115</v>
      </c>
      <c r="H514" s="47">
        <v>43341</v>
      </c>
      <c r="I514" s="47">
        <v>44255</v>
      </c>
      <c r="J514" s="48" t="str">
        <f>IF(Ugovori_OPULJP[[#This Row],[DATUM ZAVRŠETKA OPERACIJE]]&gt;DATE(2024,3,31),"u provedbi","završen")</f>
        <v>završen</v>
      </c>
      <c r="K514" s="46" t="s">
        <v>99</v>
      </c>
      <c r="L514" s="46" t="s">
        <v>99</v>
      </c>
      <c r="M514" s="49">
        <v>0.85</v>
      </c>
      <c r="N514" s="49">
        <v>0.15</v>
      </c>
      <c r="O514" s="50">
        <f>Ugovori_OPULJP[[#This Row],[Bespovratna sredstva - Ukupno (EU+Nac) HRK
= Ukupna ugovorena vrijednost bespovratnih sredstava]]*Ugovori_OPULJP[[#This Row],[EU STOPA SUFINANCIRANJA %
EU CO-FINANCING RATE %]]</f>
        <v>2431738.2250000001</v>
      </c>
      <c r="P514" s="51">
        <f>Ugovori_OPULJP[[#This Row],[Bespovratna sredstva - EU dio - HRK]]/7.5345</f>
        <v>322747.12655119784</v>
      </c>
      <c r="Q514" s="50">
        <f>Ugovori_OPULJP[[#This Row],[Bespovratna sredstva - Ukupno (EU+Nac) HRK
= Ukupna ugovorena vrijednost bespovratnih sredstava]]*Ugovori_OPULJP[[#This Row],[STOPA NACIONALNOG SUFINANCIRANJA %]]</f>
        <v>429130.27499999997</v>
      </c>
      <c r="R514" s="51">
        <f>Ugovori_OPULJP[[#This Row],[Bespovratna sredstva - Nacionalni dio - HRK]]/7.5345</f>
        <v>56955.375273740785</v>
      </c>
      <c r="S514" s="50">
        <v>2860868.5</v>
      </c>
      <c r="T514" s="51">
        <f>Ugovori_OPULJP[[#This Row],[Bespovratna sredstva - Ukupno (EU+Nac) HRK
= Ukupna ugovorena vrijednost bespovratnih sredstava]]/7.5345</f>
        <v>379702.50182493858</v>
      </c>
      <c r="U514" s="50">
        <v>0</v>
      </c>
      <c r="V514" s="51">
        <f>Ugovori_OPULJP[[#This Row],[Javni doprinos korisnika - HRK]]/7.5345</f>
        <v>0</v>
      </c>
      <c r="W514" s="50">
        <v>0</v>
      </c>
      <c r="X514" s="51">
        <f>Ugovori_OPULJP[[#This Row],[Privatni doprinos korisnika - HRK]]/7.5345</f>
        <v>0</v>
      </c>
      <c r="Y514" s="52">
        <v>2860868.5</v>
      </c>
      <c r="Z514" s="53">
        <f>Ugovori_OPULJP[[#This Row],[UKUPNI PRIHVATLJIVI IZDACI
TOTAL ELIGIBLE EXPENDITURE
= Bespovratna sredstva ukupno + doprinos korisnika
= Ukupni prihvatljivi troškovi
= Ukupna ugovorena vrijednost projekta HRK]]/7.5345</f>
        <v>379702.50182493858</v>
      </c>
      <c r="AA514" s="44" t="s">
        <v>38</v>
      </c>
      <c r="AB514" s="44" t="s">
        <v>35</v>
      </c>
      <c r="AC514" s="43" t="s">
        <v>2116</v>
      </c>
      <c r="AD514" s="43" t="s">
        <v>747</v>
      </c>
    </row>
    <row r="515" spans="1:30" ht="51" customHeight="1" x14ac:dyDescent="0.2">
      <c r="A515" s="41" t="s">
        <v>2117</v>
      </c>
      <c r="B515" s="42" t="s">
        <v>743</v>
      </c>
      <c r="C515" s="43" t="s">
        <v>744</v>
      </c>
      <c r="D515" s="43" t="s">
        <v>1114</v>
      </c>
      <c r="E515" s="44" t="s">
        <v>76</v>
      </c>
      <c r="F515" s="45" t="s">
        <v>2118</v>
      </c>
      <c r="G515" s="45" t="s">
        <v>2119</v>
      </c>
      <c r="H515" s="47">
        <v>43370</v>
      </c>
      <c r="I515" s="47">
        <v>44282</v>
      </c>
      <c r="J515" s="48" t="str">
        <f>IF(Ugovori_OPULJP[[#This Row],[DATUM ZAVRŠETKA OPERACIJE]]&gt;DATE(2024,3,31),"u provedbi","završen")</f>
        <v>završen</v>
      </c>
      <c r="K515" s="46" t="s">
        <v>186</v>
      </c>
      <c r="L515" s="46" t="s">
        <v>186</v>
      </c>
      <c r="M515" s="49">
        <v>0.85</v>
      </c>
      <c r="N515" s="49">
        <v>0.15</v>
      </c>
      <c r="O515" s="50">
        <f>Ugovori_OPULJP[[#This Row],[Bespovratna sredstva - Ukupno (EU+Nac) HRK
= Ukupna ugovorena vrijednost bespovratnih sredstava]]*Ugovori_OPULJP[[#This Row],[EU STOPA SUFINANCIRANJA %
EU CO-FINANCING RATE %]]</f>
        <v>1298027.4689999998</v>
      </c>
      <c r="P515" s="51">
        <f>Ugovori_OPULJP[[#This Row],[Bespovratna sredstva - EU dio - HRK]]/7.5345</f>
        <v>172277.85108500894</v>
      </c>
      <c r="Q515" s="50">
        <f>Ugovori_OPULJP[[#This Row],[Bespovratna sredstva - Ukupno (EU+Nac) HRK
= Ukupna ugovorena vrijednost bespovratnih sredstava]]*Ugovori_OPULJP[[#This Row],[STOPA NACIONALNOG SUFINANCIRANJA %]]</f>
        <v>229063.67099999997</v>
      </c>
      <c r="R515" s="51">
        <f>Ugovori_OPULJP[[#This Row],[Bespovratna sredstva - Nacionalni dio - HRK]]/7.5345</f>
        <v>30401.973720883929</v>
      </c>
      <c r="S515" s="50">
        <v>1527091.14</v>
      </c>
      <c r="T515" s="51">
        <f>Ugovori_OPULJP[[#This Row],[Bespovratna sredstva - Ukupno (EU+Nac) HRK
= Ukupna ugovorena vrijednost bespovratnih sredstava]]/7.5345</f>
        <v>202679.82480589286</v>
      </c>
      <c r="U515" s="50">
        <v>0</v>
      </c>
      <c r="V515" s="51">
        <f>Ugovori_OPULJP[[#This Row],[Javni doprinos korisnika - HRK]]/7.5345</f>
        <v>0</v>
      </c>
      <c r="W515" s="50">
        <v>0</v>
      </c>
      <c r="X515" s="51">
        <f>Ugovori_OPULJP[[#This Row],[Privatni doprinos korisnika - HRK]]/7.5345</f>
        <v>0</v>
      </c>
      <c r="Y515" s="52">
        <v>1527091.14</v>
      </c>
      <c r="Z515" s="53">
        <f>Ugovori_OPULJP[[#This Row],[UKUPNI PRIHVATLJIVI IZDACI
TOTAL ELIGIBLE EXPENDITURE
= Bespovratna sredstva ukupno + doprinos korisnika
= Ukupni prihvatljivi troškovi
= Ukupna ugovorena vrijednost projekta HRK]]/7.5345</f>
        <v>202679.82480589286</v>
      </c>
      <c r="AA515" s="44" t="s">
        <v>38</v>
      </c>
      <c r="AB515" s="44" t="s">
        <v>35</v>
      </c>
      <c r="AC515" s="43" t="s">
        <v>2120</v>
      </c>
      <c r="AD515" s="43" t="s">
        <v>747</v>
      </c>
    </row>
    <row r="516" spans="1:30" ht="51" customHeight="1" x14ac:dyDescent="0.2">
      <c r="A516" s="41" t="s">
        <v>2121</v>
      </c>
      <c r="B516" s="42" t="s">
        <v>743</v>
      </c>
      <c r="C516" s="43" t="s">
        <v>744</v>
      </c>
      <c r="D516" s="43" t="s">
        <v>1114</v>
      </c>
      <c r="E516" s="44" t="s">
        <v>76</v>
      </c>
      <c r="F516" s="45" t="s">
        <v>2122</v>
      </c>
      <c r="G516" s="45" t="s">
        <v>2123</v>
      </c>
      <c r="H516" s="47">
        <v>43343</v>
      </c>
      <c r="I516" s="47">
        <v>44255</v>
      </c>
      <c r="J516" s="48" t="str">
        <f>IF(Ugovori_OPULJP[[#This Row],[DATUM ZAVRŠETKA OPERACIJE]]&gt;DATE(2024,3,31),"u provedbi","završen")</f>
        <v>završen</v>
      </c>
      <c r="K516" s="46" t="s">
        <v>99</v>
      </c>
      <c r="L516" s="46" t="s">
        <v>99</v>
      </c>
      <c r="M516" s="49">
        <v>0.85</v>
      </c>
      <c r="N516" s="49">
        <v>0.15</v>
      </c>
      <c r="O516" s="50">
        <f>Ugovori_OPULJP[[#This Row],[Bespovratna sredstva - Ukupno (EU+Nac) HRK
= Ukupna ugovorena vrijednost bespovratnih sredstava]]*Ugovori_OPULJP[[#This Row],[EU STOPA SUFINANCIRANJA %
EU CO-FINANCING RATE %]]</f>
        <v>3280087.9499999997</v>
      </c>
      <c r="P516" s="51">
        <f>Ugovori_OPULJP[[#This Row],[Bespovratna sredstva - EU dio - HRK]]/7.5345</f>
        <v>435342.48457097344</v>
      </c>
      <c r="Q516" s="50">
        <f>Ugovori_OPULJP[[#This Row],[Bespovratna sredstva - Ukupno (EU+Nac) HRK
= Ukupna ugovorena vrijednost bespovratnih sredstava]]*Ugovori_OPULJP[[#This Row],[STOPA NACIONALNOG SUFINANCIRANJA %]]</f>
        <v>578839.04999999993</v>
      </c>
      <c r="R516" s="51">
        <f>Ugovori_OPULJP[[#This Row],[Bespovratna sredstva - Nacionalni dio - HRK]]/7.5345</f>
        <v>76825.144336054131</v>
      </c>
      <c r="S516" s="50">
        <v>3858927</v>
      </c>
      <c r="T516" s="51">
        <f>Ugovori_OPULJP[[#This Row],[Bespovratna sredstva - Ukupno (EU+Nac) HRK
= Ukupna ugovorena vrijednost bespovratnih sredstava]]/7.5345</f>
        <v>512167.62890702765</v>
      </c>
      <c r="U516" s="50">
        <v>0</v>
      </c>
      <c r="V516" s="51">
        <f>Ugovori_OPULJP[[#This Row],[Javni doprinos korisnika - HRK]]/7.5345</f>
        <v>0</v>
      </c>
      <c r="W516" s="50">
        <v>0</v>
      </c>
      <c r="X516" s="51">
        <f>Ugovori_OPULJP[[#This Row],[Privatni doprinos korisnika - HRK]]/7.5345</f>
        <v>0</v>
      </c>
      <c r="Y516" s="52">
        <v>3858927</v>
      </c>
      <c r="Z516" s="53">
        <f>Ugovori_OPULJP[[#This Row],[UKUPNI PRIHVATLJIVI IZDACI
TOTAL ELIGIBLE EXPENDITURE
= Bespovratna sredstva ukupno + doprinos korisnika
= Ukupni prihvatljivi troškovi
= Ukupna ugovorena vrijednost projekta HRK]]/7.5345</f>
        <v>512167.62890702765</v>
      </c>
      <c r="AA516" s="44" t="s">
        <v>38</v>
      </c>
      <c r="AB516" s="44" t="s">
        <v>35</v>
      </c>
      <c r="AC516" s="43" t="s">
        <v>2124</v>
      </c>
      <c r="AD516" s="43" t="s">
        <v>747</v>
      </c>
    </row>
    <row r="517" spans="1:30" ht="51" customHeight="1" x14ac:dyDescent="0.2">
      <c r="A517" s="41" t="s">
        <v>2125</v>
      </c>
      <c r="B517" s="42" t="s">
        <v>743</v>
      </c>
      <c r="C517" s="43" t="s">
        <v>744</v>
      </c>
      <c r="D517" s="43" t="s">
        <v>1114</v>
      </c>
      <c r="E517" s="44" t="s">
        <v>76</v>
      </c>
      <c r="F517" s="45" t="s">
        <v>2126</v>
      </c>
      <c r="G517" s="45" t="s">
        <v>2127</v>
      </c>
      <c r="H517" s="47">
        <v>43343</v>
      </c>
      <c r="I517" s="47">
        <v>44255</v>
      </c>
      <c r="J517" s="48" t="str">
        <f>IF(Ugovori_OPULJP[[#This Row],[DATUM ZAVRŠETKA OPERACIJE]]&gt;DATE(2024,3,31),"u provedbi","završen")</f>
        <v>završen</v>
      </c>
      <c r="K517" s="46" t="s">
        <v>99</v>
      </c>
      <c r="L517" s="46" t="s">
        <v>99</v>
      </c>
      <c r="M517" s="49">
        <v>0.85</v>
      </c>
      <c r="N517" s="49">
        <v>0.15</v>
      </c>
      <c r="O517" s="50">
        <f>Ugovori_OPULJP[[#This Row],[Bespovratna sredstva - Ukupno (EU+Nac) HRK
= Ukupna ugovorena vrijednost bespovratnih sredstava]]*Ugovori_OPULJP[[#This Row],[EU STOPA SUFINANCIRANJA %
EU CO-FINANCING RATE %]]</f>
        <v>3633245.4824999999</v>
      </c>
      <c r="P517" s="51">
        <f>Ugovori_OPULJP[[#This Row],[Bespovratna sredstva - EU dio - HRK]]/7.5345</f>
        <v>482214.54409715306</v>
      </c>
      <c r="Q517" s="50">
        <f>Ugovori_OPULJP[[#This Row],[Bespovratna sredstva - Ukupno (EU+Nac) HRK
= Ukupna ugovorena vrijednost bespovratnih sredstava]]*Ugovori_OPULJP[[#This Row],[STOPA NACIONALNOG SUFINANCIRANJA %]]</f>
        <v>641160.96750000003</v>
      </c>
      <c r="R517" s="51">
        <f>Ugovori_OPULJP[[#This Row],[Bespovratna sredstva - Nacionalni dio - HRK]]/7.5345</f>
        <v>85096.684252438776</v>
      </c>
      <c r="S517" s="50">
        <v>4274406.45</v>
      </c>
      <c r="T517" s="51">
        <f>Ugovori_OPULJP[[#This Row],[Bespovratna sredstva - Ukupno (EU+Nac) HRK
= Ukupna ugovorena vrijednost bespovratnih sredstava]]/7.5345</f>
        <v>567311.22834959184</v>
      </c>
      <c r="U517" s="50">
        <v>0</v>
      </c>
      <c r="V517" s="51">
        <f>Ugovori_OPULJP[[#This Row],[Javni doprinos korisnika - HRK]]/7.5345</f>
        <v>0</v>
      </c>
      <c r="W517" s="50">
        <v>0</v>
      </c>
      <c r="X517" s="51">
        <f>Ugovori_OPULJP[[#This Row],[Privatni doprinos korisnika - HRK]]/7.5345</f>
        <v>0</v>
      </c>
      <c r="Y517" s="52">
        <v>4274406.45</v>
      </c>
      <c r="Z517" s="53">
        <f>Ugovori_OPULJP[[#This Row],[UKUPNI PRIHVATLJIVI IZDACI
TOTAL ELIGIBLE EXPENDITURE
= Bespovratna sredstva ukupno + doprinos korisnika
= Ukupni prihvatljivi troškovi
= Ukupna ugovorena vrijednost projekta HRK]]/7.5345</f>
        <v>567311.22834959184</v>
      </c>
      <c r="AA517" s="44" t="s">
        <v>38</v>
      </c>
      <c r="AB517" s="44" t="s">
        <v>35</v>
      </c>
      <c r="AC517" s="43" t="s">
        <v>2128</v>
      </c>
      <c r="AD517" s="43" t="s">
        <v>747</v>
      </c>
    </row>
    <row r="518" spans="1:30" ht="51" customHeight="1" x14ac:dyDescent="0.2">
      <c r="A518" s="41" t="s">
        <v>2129</v>
      </c>
      <c r="B518" s="42" t="s">
        <v>743</v>
      </c>
      <c r="C518" s="43" t="s">
        <v>744</v>
      </c>
      <c r="D518" s="43" t="s">
        <v>1114</v>
      </c>
      <c r="E518" s="44" t="s">
        <v>76</v>
      </c>
      <c r="F518" s="45" t="s">
        <v>2130</v>
      </c>
      <c r="G518" s="45" t="s">
        <v>2131</v>
      </c>
      <c r="H518" s="47">
        <v>43378</v>
      </c>
      <c r="I518" s="47">
        <v>44291</v>
      </c>
      <c r="J518" s="48" t="str">
        <f>IF(Ugovori_OPULJP[[#This Row],[DATUM ZAVRŠETKA OPERACIJE]]&gt;DATE(2024,3,31),"u provedbi","završen")</f>
        <v>završen</v>
      </c>
      <c r="K518" s="46" t="s">
        <v>333</v>
      </c>
      <c r="L518" s="46" t="s">
        <v>333</v>
      </c>
      <c r="M518" s="49">
        <v>0.85</v>
      </c>
      <c r="N518" s="49">
        <v>0.15</v>
      </c>
      <c r="O518" s="50">
        <f>Ugovori_OPULJP[[#This Row],[Bespovratna sredstva - Ukupno (EU+Nac) HRK
= Ukupna ugovorena vrijednost bespovratnih sredstava]]*Ugovori_OPULJP[[#This Row],[EU STOPA SUFINANCIRANJA %
EU CO-FINANCING RATE %]]</f>
        <v>3432451.997</v>
      </c>
      <c r="P518" s="51">
        <f>Ugovori_OPULJP[[#This Row],[Bespovratna sredstva - EU dio - HRK]]/7.5345</f>
        <v>455564.66879023158</v>
      </c>
      <c r="Q518" s="50">
        <f>Ugovori_OPULJP[[#This Row],[Bespovratna sredstva - Ukupno (EU+Nac) HRK
= Ukupna ugovorena vrijednost bespovratnih sredstava]]*Ugovori_OPULJP[[#This Row],[STOPA NACIONALNOG SUFINANCIRANJA %]]</f>
        <v>605726.82299999997</v>
      </c>
      <c r="R518" s="51">
        <f>Ugovori_OPULJP[[#This Row],[Bespovratna sredstva - Nacionalni dio - HRK]]/7.5345</f>
        <v>80393.765080629091</v>
      </c>
      <c r="S518" s="50">
        <v>4038178.82</v>
      </c>
      <c r="T518" s="51">
        <f>Ugovori_OPULJP[[#This Row],[Bespovratna sredstva - Ukupno (EU+Nac) HRK
= Ukupna ugovorena vrijednost bespovratnih sredstava]]/7.5345</f>
        <v>535958.43387086061</v>
      </c>
      <c r="U518" s="50">
        <v>0</v>
      </c>
      <c r="V518" s="51">
        <f>Ugovori_OPULJP[[#This Row],[Javni doprinos korisnika - HRK]]/7.5345</f>
        <v>0</v>
      </c>
      <c r="W518" s="50">
        <v>0</v>
      </c>
      <c r="X518" s="51">
        <f>Ugovori_OPULJP[[#This Row],[Privatni doprinos korisnika - HRK]]/7.5345</f>
        <v>0</v>
      </c>
      <c r="Y518" s="52">
        <v>4038178.82</v>
      </c>
      <c r="Z518" s="53">
        <f>Ugovori_OPULJP[[#This Row],[UKUPNI PRIHVATLJIVI IZDACI
TOTAL ELIGIBLE EXPENDITURE
= Bespovratna sredstva ukupno + doprinos korisnika
= Ukupni prihvatljivi troškovi
= Ukupna ugovorena vrijednost projekta HRK]]/7.5345</f>
        <v>535958.43387086061</v>
      </c>
      <c r="AA518" s="44" t="s">
        <v>38</v>
      </c>
      <c r="AB518" s="44" t="s">
        <v>35</v>
      </c>
      <c r="AC518" s="43" t="s">
        <v>2132</v>
      </c>
      <c r="AD518" s="43" t="s">
        <v>747</v>
      </c>
    </row>
    <row r="519" spans="1:30" ht="51" customHeight="1" x14ac:dyDescent="0.2">
      <c r="A519" s="41" t="s">
        <v>2133</v>
      </c>
      <c r="B519" s="42" t="s">
        <v>743</v>
      </c>
      <c r="C519" s="43" t="s">
        <v>744</v>
      </c>
      <c r="D519" s="43" t="s">
        <v>1114</v>
      </c>
      <c r="E519" s="44" t="s">
        <v>76</v>
      </c>
      <c r="F519" s="45" t="s">
        <v>2134</v>
      </c>
      <c r="G519" s="45" t="s">
        <v>2135</v>
      </c>
      <c r="H519" s="47">
        <v>43518</v>
      </c>
      <c r="I519" s="47">
        <v>44369</v>
      </c>
      <c r="J519" s="48" t="str">
        <f>IF(Ugovori_OPULJP[[#This Row],[DATUM ZAVRŠETKA OPERACIJE]]&gt;DATE(2024,3,31),"u provedbi","završen")</f>
        <v>završen</v>
      </c>
      <c r="K519" s="46" t="s">
        <v>94</v>
      </c>
      <c r="L519" s="46" t="s">
        <v>94</v>
      </c>
      <c r="M519" s="49">
        <v>0.85</v>
      </c>
      <c r="N519" s="49">
        <v>0.15</v>
      </c>
      <c r="O519" s="50">
        <f>Ugovori_OPULJP[[#This Row],[Bespovratna sredstva - Ukupno (EU+Nac) HRK
= Ukupna ugovorena vrijednost bespovratnih sredstava]]*Ugovori_OPULJP[[#This Row],[EU STOPA SUFINANCIRANJA %
EU CO-FINANCING RATE %]]</f>
        <v>2784740.3265</v>
      </c>
      <c r="P519" s="51">
        <f>Ugovori_OPULJP[[#This Row],[Bespovratna sredstva - EU dio - HRK]]/7.5345</f>
        <v>369598.55683854269</v>
      </c>
      <c r="Q519" s="50">
        <f>Ugovori_OPULJP[[#This Row],[Bespovratna sredstva - Ukupno (EU+Nac) HRK
= Ukupna ugovorena vrijednost bespovratnih sredstava]]*Ugovori_OPULJP[[#This Row],[STOPA NACIONALNOG SUFINANCIRANJA %]]</f>
        <v>491424.76349999994</v>
      </c>
      <c r="R519" s="51">
        <f>Ugovori_OPULJP[[#This Row],[Bespovratna sredstva - Nacionalni dio - HRK]]/7.5345</f>
        <v>65223.274736213411</v>
      </c>
      <c r="S519" s="50">
        <v>3276165.09</v>
      </c>
      <c r="T519" s="51">
        <f>Ugovori_OPULJP[[#This Row],[Bespovratna sredstva - Ukupno (EU+Nac) HRK
= Ukupna ugovorena vrijednost bespovratnih sredstava]]/7.5345</f>
        <v>434821.83157475607</v>
      </c>
      <c r="U519" s="50">
        <v>0</v>
      </c>
      <c r="V519" s="51">
        <f>Ugovori_OPULJP[[#This Row],[Javni doprinos korisnika - HRK]]/7.5345</f>
        <v>0</v>
      </c>
      <c r="W519" s="50">
        <v>0</v>
      </c>
      <c r="X519" s="51">
        <f>Ugovori_OPULJP[[#This Row],[Privatni doprinos korisnika - HRK]]/7.5345</f>
        <v>0</v>
      </c>
      <c r="Y519" s="52">
        <v>3276165.09</v>
      </c>
      <c r="Z519" s="53">
        <f>Ugovori_OPULJP[[#This Row],[UKUPNI PRIHVATLJIVI IZDACI
TOTAL ELIGIBLE EXPENDITURE
= Bespovratna sredstva ukupno + doprinos korisnika
= Ukupni prihvatljivi troškovi
= Ukupna ugovorena vrijednost projekta HRK]]/7.5345</f>
        <v>434821.83157475607</v>
      </c>
      <c r="AA519" s="44" t="s">
        <v>38</v>
      </c>
      <c r="AB519" s="44" t="s">
        <v>35</v>
      </c>
      <c r="AC519" s="43" t="s">
        <v>2136</v>
      </c>
      <c r="AD519" s="43" t="s">
        <v>747</v>
      </c>
    </row>
    <row r="520" spans="1:30" ht="51" customHeight="1" x14ac:dyDescent="0.2">
      <c r="A520" s="41" t="s">
        <v>2137</v>
      </c>
      <c r="B520" s="42" t="s">
        <v>743</v>
      </c>
      <c r="C520" s="43" t="s">
        <v>744</v>
      </c>
      <c r="D520" s="43" t="s">
        <v>1114</v>
      </c>
      <c r="E520" s="44" t="s">
        <v>76</v>
      </c>
      <c r="F520" s="45" t="s">
        <v>2138</v>
      </c>
      <c r="G520" s="45" t="s">
        <v>2139</v>
      </c>
      <c r="H520" s="47">
        <v>43518</v>
      </c>
      <c r="I520" s="47">
        <v>44430</v>
      </c>
      <c r="J520" s="48" t="str">
        <f>IF(Ugovori_OPULJP[[#This Row],[DATUM ZAVRŠETKA OPERACIJE]]&gt;DATE(2024,3,31),"u provedbi","završen")</f>
        <v>završen</v>
      </c>
      <c r="K520" s="46" t="s">
        <v>84</v>
      </c>
      <c r="L520" s="46" t="s">
        <v>84</v>
      </c>
      <c r="M520" s="49">
        <v>0.85</v>
      </c>
      <c r="N520" s="49">
        <v>0.15</v>
      </c>
      <c r="O520" s="50">
        <f>Ugovori_OPULJP[[#This Row],[Bespovratna sredstva - Ukupno (EU+Nac) HRK
= Ukupna ugovorena vrijednost bespovratnih sredstava]]*Ugovori_OPULJP[[#This Row],[EU STOPA SUFINANCIRANJA %
EU CO-FINANCING RATE %]]</f>
        <v>1774680.49</v>
      </c>
      <c r="P520" s="51">
        <f>Ugovori_OPULJP[[#This Row],[Bespovratna sredstva - EU dio - HRK]]/7.5345</f>
        <v>235540.57867144467</v>
      </c>
      <c r="Q520" s="50">
        <f>Ugovori_OPULJP[[#This Row],[Bespovratna sredstva - Ukupno (EU+Nac) HRK
= Ukupna ugovorena vrijednost bespovratnih sredstava]]*Ugovori_OPULJP[[#This Row],[STOPA NACIONALNOG SUFINANCIRANJA %]]</f>
        <v>313178.90999999997</v>
      </c>
      <c r="R520" s="51">
        <f>Ugovori_OPULJP[[#This Row],[Bespovratna sredstva - Nacionalni dio - HRK]]/7.5345</f>
        <v>41565.984471431409</v>
      </c>
      <c r="S520" s="50">
        <v>2087859.4</v>
      </c>
      <c r="T520" s="51">
        <f>Ugovori_OPULJP[[#This Row],[Bespovratna sredstva - Ukupno (EU+Nac) HRK
= Ukupna ugovorena vrijednost bespovratnih sredstava]]/7.5345</f>
        <v>277106.56314287608</v>
      </c>
      <c r="U520" s="50">
        <v>0</v>
      </c>
      <c r="V520" s="51">
        <f>Ugovori_OPULJP[[#This Row],[Javni doprinos korisnika - HRK]]/7.5345</f>
        <v>0</v>
      </c>
      <c r="W520" s="50">
        <v>0</v>
      </c>
      <c r="X520" s="51">
        <f>Ugovori_OPULJP[[#This Row],[Privatni doprinos korisnika - HRK]]/7.5345</f>
        <v>0</v>
      </c>
      <c r="Y520" s="52">
        <v>2087859.4</v>
      </c>
      <c r="Z520" s="53">
        <f>Ugovori_OPULJP[[#This Row],[UKUPNI PRIHVATLJIVI IZDACI
TOTAL ELIGIBLE EXPENDITURE
= Bespovratna sredstva ukupno + doprinos korisnika
= Ukupni prihvatljivi troškovi
= Ukupna ugovorena vrijednost projekta HRK]]/7.5345</f>
        <v>277106.56314287608</v>
      </c>
      <c r="AA520" s="44" t="s">
        <v>38</v>
      </c>
      <c r="AB520" s="44" t="s">
        <v>35</v>
      </c>
      <c r="AC520" s="43" t="s">
        <v>2140</v>
      </c>
      <c r="AD520" s="43" t="s">
        <v>747</v>
      </c>
    </row>
    <row r="521" spans="1:30" ht="51" customHeight="1" x14ac:dyDescent="0.2">
      <c r="A521" s="41" t="s">
        <v>2141</v>
      </c>
      <c r="B521" s="42" t="s">
        <v>743</v>
      </c>
      <c r="C521" s="43" t="s">
        <v>744</v>
      </c>
      <c r="D521" s="43" t="s">
        <v>1114</v>
      </c>
      <c r="E521" s="44" t="s">
        <v>76</v>
      </c>
      <c r="F521" s="45" t="s">
        <v>2142</v>
      </c>
      <c r="G521" s="45" t="s">
        <v>37</v>
      </c>
      <c r="H521" s="47">
        <v>43705</v>
      </c>
      <c r="I521" s="47">
        <v>44620</v>
      </c>
      <c r="J521" s="48" t="str">
        <f>IF(Ugovori_OPULJP[[#This Row],[DATUM ZAVRŠETKA OPERACIJE]]&gt;DATE(2024,3,31),"u provedbi","završen")</f>
        <v>završen</v>
      </c>
      <c r="K521" s="46" t="s">
        <v>37</v>
      </c>
      <c r="L521" s="46" t="s">
        <v>37</v>
      </c>
      <c r="M521" s="49">
        <v>0.85</v>
      </c>
      <c r="N521" s="49">
        <v>0.15</v>
      </c>
      <c r="O521" s="50">
        <f>Ugovori_OPULJP[[#This Row],[Bespovratna sredstva - Ukupno (EU+Nac) HRK
= Ukupna ugovorena vrijednost bespovratnih sredstava]]*Ugovori_OPULJP[[#This Row],[EU STOPA SUFINANCIRANJA %
EU CO-FINANCING RATE %]]</f>
        <v>8425203.4000000004</v>
      </c>
      <c r="P521" s="51">
        <f>Ugovori_OPULJP[[#This Row],[Bespovratna sredstva - EU dio - HRK]]/7.5345</f>
        <v>1118216.6567124559</v>
      </c>
      <c r="Q521" s="50">
        <f>Ugovori_OPULJP[[#This Row],[Bespovratna sredstva - Ukupno (EU+Nac) HRK
= Ukupna ugovorena vrijednost bespovratnih sredstava]]*Ugovori_OPULJP[[#This Row],[STOPA NACIONALNOG SUFINANCIRANJA %]]</f>
        <v>1486800.5999999999</v>
      </c>
      <c r="R521" s="51">
        <f>Ugovori_OPULJP[[#This Row],[Bespovratna sredstva - Nacionalni dio - HRK]]/7.5345</f>
        <v>197332.35118455102</v>
      </c>
      <c r="S521" s="50">
        <v>9912004</v>
      </c>
      <c r="T521" s="51">
        <f>Ugovori_OPULJP[[#This Row],[Bespovratna sredstva - Ukupno (EU+Nac) HRK
= Ukupna ugovorena vrijednost bespovratnih sredstava]]/7.5345</f>
        <v>1315549.007897007</v>
      </c>
      <c r="U521" s="50">
        <v>0</v>
      </c>
      <c r="V521" s="51">
        <f>Ugovori_OPULJP[[#This Row],[Javni doprinos korisnika - HRK]]/7.5345</f>
        <v>0</v>
      </c>
      <c r="W521" s="50">
        <v>0</v>
      </c>
      <c r="X521" s="51">
        <f>Ugovori_OPULJP[[#This Row],[Privatni doprinos korisnika - HRK]]/7.5345</f>
        <v>0</v>
      </c>
      <c r="Y521" s="52">
        <v>9912004</v>
      </c>
      <c r="Z521" s="53">
        <f>Ugovori_OPULJP[[#This Row],[UKUPNI PRIHVATLJIVI IZDACI
TOTAL ELIGIBLE EXPENDITURE
= Bespovratna sredstva ukupno + doprinos korisnika
= Ukupni prihvatljivi troškovi
= Ukupna ugovorena vrijednost projekta HRK]]/7.5345</f>
        <v>1315549.007897007</v>
      </c>
      <c r="AA521" s="44" t="s">
        <v>38</v>
      </c>
      <c r="AB521" s="44" t="s">
        <v>35</v>
      </c>
      <c r="AC521" s="43" t="s">
        <v>2143</v>
      </c>
      <c r="AD521" s="43" t="s">
        <v>747</v>
      </c>
    </row>
    <row r="522" spans="1:30" ht="51" customHeight="1" x14ac:dyDescent="0.2">
      <c r="A522" s="41" t="s">
        <v>2144</v>
      </c>
      <c r="B522" s="42" t="s">
        <v>743</v>
      </c>
      <c r="C522" s="43" t="s">
        <v>744</v>
      </c>
      <c r="D522" s="43" t="s">
        <v>1114</v>
      </c>
      <c r="E522" s="44" t="s">
        <v>76</v>
      </c>
      <c r="F522" s="45" t="s">
        <v>2145</v>
      </c>
      <c r="G522" s="45" t="s">
        <v>2146</v>
      </c>
      <c r="H522" s="47">
        <v>43475</v>
      </c>
      <c r="I522" s="47">
        <v>44387</v>
      </c>
      <c r="J522" s="48" t="str">
        <f>IF(Ugovori_OPULJP[[#This Row],[DATUM ZAVRŠETKA OPERACIJE]]&gt;DATE(2024,3,31),"u provedbi","završen")</f>
        <v>završen</v>
      </c>
      <c r="K522" s="46" t="s">
        <v>79</v>
      </c>
      <c r="L522" s="46" t="s">
        <v>79</v>
      </c>
      <c r="M522" s="49">
        <v>0.85</v>
      </c>
      <c r="N522" s="49">
        <v>0.15</v>
      </c>
      <c r="O522" s="50">
        <f>Ugovori_OPULJP[[#This Row],[Bespovratna sredstva - Ukupno (EU+Nac) HRK
= Ukupna ugovorena vrijednost bespovratnih sredstava]]*Ugovori_OPULJP[[#This Row],[EU STOPA SUFINANCIRANJA %
EU CO-FINANCING RATE %]]</f>
        <v>933974.84899999993</v>
      </c>
      <c r="P522" s="51">
        <f>Ugovori_OPULJP[[#This Row],[Bespovratna sredstva - EU dio - HRK]]/7.5345</f>
        <v>123959.76494790628</v>
      </c>
      <c r="Q522" s="50">
        <f>Ugovori_OPULJP[[#This Row],[Bespovratna sredstva - Ukupno (EU+Nac) HRK
= Ukupna ugovorena vrijednost bespovratnih sredstava]]*Ugovori_OPULJP[[#This Row],[STOPA NACIONALNOG SUFINANCIRANJA %]]</f>
        <v>164819.09099999999</v>
      </c>
      <c r="R522" s="51">
        <f>Ugovori_OPULJP[[#This Row],[Bespovratna sredstva - Nacionalni dio - HRK]]/7.5345</f>
        <v>21875.252637865815</v>
      </c>
      <c r="S522" s="50">
        <v>1098793.94</v>
      </c>
      <c r="T522" s="51">
        <f>Ugovori_OPULJP[[#This Row],[Bespovratna sredstva - Ukupno (EU+Nac) HRK
= Ukupna ugovorena vrijednost bespovratnih sredstava]]/7.5345</f>
        <v>145835.01758577209</v>
      </c>
      <c r="U522" s="50">
        <v>0</v>
      </c>
      <c r="V522" s="51">
        <f>Ugovori_OPULJP[[#This Row],[Javni doprinos korisnika - HRK]]/7.5345</f>
        <v>0</v>
      </c>
      <c r="W522" s="50">
        <v>0</v>
      </c>
      <c r="X522" s="51">
        <f>Ugovori_OPULJP[[#This Row],[Privatni doprinos korisnika - HRK]]/7.5345</f>
        <v>0</v>
      </c>
      <c r="Y522" s="52">
        <v>1098793.94</v>
      </c>
      <c r="Z522" s="53">
        <f>Ugovori_OPULJP[[#This Row],[UKUPNI PRIHVATLJIVI IZDACI
TOTAL ELIGIBLE EXPENDITURE
= Bespovratna sredstva ukupno + doprinos korisnika
= Ukupni prihvatljivi troškovi
= Ukupna ugovorena vrijednost projekta HRK]]/7.5345</f>
        <v>145835.01758577209</v>
      </c>
      <c r="AA522" s="44" t="s">
        <v>38</v>
      </c>
      <c r="AB522" s="44" t="s">
        <v>35</v>
      </c>
      <c r="AC522" s="43" t="s">
        <v>2147</v>
      </c>
      <c r="AD522" s="43" t="s">
        <v>747</v>
      </c>
    </row>
    <row r="523" spans="1:30" ht="51" customHeight="1" x14ac:dyDescent="0.2">
      <c r="A523" s="41" t="s">
        <v>2148</v>
      </c>
      <c r="B523" s="42" t="s">
        <v>743</v>
      </c>
      <c r="C523" s="43" t="s">
        <v>744</v>
      </c>
      <c r="D523" s="43" t="s">
        <v>1114</v>
      </c>
      <c r="E523" s="44" t="s">
        <v>76</v>
      </c>
      <c r="F523" s="45" t="s">
        <v>2149</v>
      </c>
      <c r="G523" s="45" t="s">
        <v>2150</v>
      </c>
      <c r="H523" s="47">
        <v>43518</v>
      </c>
      <c r="I523" s="65">
        <v>44348</v>
      </c>
      <c r="J523" s="48" t="str">
        <f>IF(Ugovori_OPULJP[[#This Row],[DATUM ZAVRŠETKA OPERACIJE]]&gt;DATE(2024,3,31),"u provedbi","završen")</f>
        <v>završen</v>
      </c>
      <c r="K523" s="46" t="s">
        <v>79</v>
      </c>
      <c r="L523" s="46" t="s">
        <v>79</v>
      </c>
      <c r="M523" s="49">
        <v>0.85</v>
      </c>
      <c r="N523" s="49">
        <v>0.15</v>
      </c>
      <c r="O523" s="50">
        <f>Ugovori_OPULJP[[#This Row],[Bespovratna sredstva - Ukupno (EU+Nac) HRK
= Ukupna ugovorena vrijednost bespovratnih sredstava]]*Ugovori_OPULJP[[#This Row],[EU STOPA SUFINANCIRANJA %
EU CO-FINANCING RATE %]]</f>
        <v>1374915.8</v>
      </c>
      <c r="P523" s="51">
        <f>Ugovori_OPULJP[[#This Row],[Bespovratna sredstva - EU dio - HRK]]/7.5345</f>
        <v>182482.6863096423</v>
      </c>
      <c r="Q523" s="50">
        <f>Ugovori_OPULJP[[#This Row],[Bespovratna sredstva - Ukupno (EU+Nac) HRK
= Ukupna ugovorena vrijednost bespovratnih sredstava]]*Ugovori_OPULJP[[#This Row],[STOPA NACIONALNOG SUFINANCIRANJA %]]</f>
        <v>242632.19999999998</v>
      </c>
      <c r="R523" s="51">
        <f>Ugovori_OPULJP[[#This Row],[Bespovratna sredstva - Nacionalni dio - HRK]]/7.5345</f>
        <v>32202.826995819229</v>
      </c>
      <c r="S523" s="50">
        <v>1617548</v>
      </c>
      <c r="T523" s="51">
        <f>Ugovori_OPULJP[[#This Row],[Bespovratna sredstva - Ukupno (EU+Nac) HRK
= Ukupna ugovorena vrijednost bespovratnih sredstava]]/7.5345</f>
        <v>214685.51330546153</v>
      </c>
      <c r="U523" s="50">
        <v>0</v>
      </c>
      <c r="V523" s="51">
        <f>Ugovori_OPULJP[[#This Row],[Javni doprinos korisnika - HRK]]/7.5345</f>
        <v>0</v>
      </c>
      <c r="W523" s="50">
        <v>0</v>
      </c>
      <c r="X523" s="51">
        <f>Ugovori_OPULJP[[#This Row],[Privatni doprinos korisnika - HRK]]/7.5345</f>
        <v>0</v>
      </c>
      <c r="Y523" s="52">
        <v>1617548</v>
      </c>
      <c r="Z523" s="53">
        <f>Ugovori_OPULJP[[#This Row],[UKUPNI PRIHVATLJIVI IZDACI
TOTAL ELIGIBLE EXPENDITURE
= Bespovratna sredstva ukupno + doprinos korisnika
= Ukupni prihvatljivi troškovi
= Ukupna ugovorena vrijednost projekta HRK]]/7.5345</f>
        <v>214685.51330546153</v>
      </c>
      <c r="AA523" s="44" t="s">
        <v>38</v>
      </c>
      <c r="AB523" s="44" t="s">
        <v>35</v>
      </c>
      <c r="AC523" s="43" t="s">
        <v>2151</v>
      </c>
      <c r="AD523" s="43" t="s">
        <v>747</v>
      </c>
    </row>
    <row r="524" spans="1:30" ht="51" customHeight="1" x14ac:dyDescent="0.2">
      <c r="A524" s="41" t="s">
        <v>2152</v>
      </c>
      <c r="B524" s="42" t="s">
        <v>743</v>
      </c>
      <c r="C524" s="43" t="s">
        <v>744</v>
      </c>
      <c r="D524" s="43" t="s">
        <v>1114</v>
      </c>
      <c r="E524" s="44" t="s">
        <v>76</v>
      </c>
      <c r="F524" s="45" t="s">
        <v>1836</v>
      </c>
      <c r="G524" s="45" t="s">
        <v>2153</v>
      </c>
      <c r="H524" s="47">
        <v>43634</v>
      </c>
      <c r="I524" s="47">
        <v>44548</v>
      </c>
      <c r="J524" s="48" t="str">
        <f>IF(Ugovori_OPULJP[[#This Row],[DATUM ZAVRŠETKA OPERACIJE]]&gt;DATE(2024,3,31),"u provedbi","završen")</f>
        <v>završen</v>
      </c>
      <c r="K524" s="46" t="s">
        <v>599</v>
      </c>
      <c r="L524" s="46" t="s">
        <v>599</v>
      </c>
      <c r="M524" s="49">
        <v>0.85</v>
      </c>
      <c r="N524" s="49">
        <v>0.15</v>
      </c>
      <c r="O524" s="50">
        <f>Ugovori_OPULJP[[#This Row],[Bespovratna sredstva - Ukupno (EU+Nac) HRK
= Ukupna ugovorena vrijednost bespovratnih sredstava]]*Ugovori_OPULJP[[#This Row],[EU STOPA SUFINANCIRANJA %
EU CO-FINANCING RATE %]]</f>
        <v>1361063.9449999998</v>
      </c>
      <c r="P524" s="51">
        <f>Ugovori_OPULJP[[#This Row],[Bespovratna sredstva - EU dio - HRK]]/7.5345</f>
        <v>180644.22921229011</v>
      </c>
      <c r="Q524" s="50">
        <f>Ugovori_OPULJP[[#This Row],[Bespovratna sredstva - Ukupno (EU+Nac) HRK
= Ukupna ugovorena vrijednost bespovratnih sredstava]]*Ugovori_OPULJP[[#This Row],[STOPA NACIONALNOG SUFINANCIRANJA %]]</f>
        <v>240187.75499999998</v>
      </c>
      <c r="R524" s="51">
        <f>Ugovori_OPULJP[[#This Row],[Bespovratna sredstva - Nacionalni dio - HRK]]/7.5345</f>
        <v>31878.393390404137</v>
      </c>
      <c r="S524" s="50">
        <v>1601251.7</v>
      </c>
      <c r="T524" s="51">
        <f>Ugovori_OPULJP[[#This Row],[Bespovratna sredstva - Ukupno (EU+Nac) HRK
= Ukupna ugovorena vrijednost bespovratnih sredstava]]/7.5345</f>
        <v>212522.62260269426</v>
      </c>
      <c r="U524" s="50">
        <v>121913.88000000012</v>
      </c>
      <c r="V524" s="51">
        <f>Ugovori_OPULJP[[#This Row],[Javni doprinos korisnika - HRK]]/7.5345</f>
        <v>16180.752538323726</v>
      </c>
      <c r="W524" s="50">
        <v>0</v>
      </c>
      <c r="X524" s="51">
        <f>Ugovori_OPULJP[[#This Row],[Privatni doprinos korisnika - HRK]]/7.5345</f>
        <v>0</v>
      </c>
      <c r="Y524" s="52">
        <v>1723165.58</v>
      </c>
      <c r="Z524" s="53">
        <f>Ugovori_OPULJP[[#This Row],[UKUPNI PRIHVATLJIVI IZDACI
TOTAL ELIGIBLE EXPENDITURE
= Bespovratna sredstva ukupno + doprinos korisnika
= Ukupni prihvatljivi troškovi
= Ukupna ugovorena vrijednost projekta HRK]]/7.5345</f>
        <v>228703.37514101798</v>
      </c>
      <c r="AA524" s="44" t="s">
        <v>38</v>
      </c>
      <c r="AB524" s="44" t="s">
        <v>35</v>
      </c>
      <c r="AC524" s="43" t="s">
        <v>2154</v>
      </c>
      <c r="AD524" s="43" t="s">
        <v>747</v>
      </c>
    </row>
    <row r="525" spans="1:30" ht="51" customHeight="1" x14ac:dyDescent="0.2">
      <c r="A525" s="41" t="s">
        <v>2155</v>
      </c>
      <c r="B525" s="42" t="s">
        <v>743</v>
      </c>
      <c r="C525" s="43" t="s">
        <v>744</v>
      </c>
      <c r="D525" s="43" t="s">
        <v>1114</v>
      </c>
      <c r="E525" s="44" t="s">
        <v>76</v>
      </c>
      <c r="F525" s="45" t="s">
        <v>2156</v>
      </c>
      <c r="G525" s="45" t="s">
        <v>2157</v>
      </c>
      <c r="H525" s="47">
        <v>43518</v>
      </c>
      <c r="I525" s="47">
        <v>44430</v>
      </c>
      <c r="J525" s="48" t="str">
        <f>IF(Ugovori_OPULJP[[#This Row],[DATUM ZAVRŠETKA OPERACIJE]]&gt;DATE(2024,3,31),"u provedbi","završen")</f>
        <v>završen</v>
      </c>
      <c r="K525" s="46" t="s">
        <v>99</v>
      </c>
      <c r="L525" s="46" t="s">
        <v>99</v>
      </c>
      <c r="M525" s="49">
        <v>0.85</v>
      </c>
      <c r="N525" s="49">
        <v>0.15</v>
      </c>
      <c r="O525" s="50">
        <f>Ugovori_OPULJP[[#This Row],[Bespovratna sredstva - Ukupno (EU+Nac) HRK
= Ukupna ugovorena vrijednost bespovratnih sredstava]]*Ugovori_OPULJP[[#This Row],[EU STOPA SUFINANCIRANJA %
EU CO-FINANCING RATE %]]</f>
        <v>1116430.375</v>
      </c>
      <c r="P525" s="51">
        <f>Ugovori_OPULJP[[#This Row],[Bespovratna sredstva - EU dio - HRK]]/7.5345</f>
        <v>148175.77476939411</v>
      </c>
      <c r="Q525" s="50">
        <f>Ugovori_OPULJP[[#This Row],[Bespovratna sredstva - Ukupno (EU+Nac) HRK
= Ukupna ugovorena vrijednost bespovratnih sredstava]]*Ugovori_OPULJP[[#This Row],[STOPA NACIONALNOG SUFINANCIRANJA %]]</f>
        <v>197017.125</v>
      </c>
      <c r="R525" s="51">
        <f>Ugovori_OPULJP[[#This Row],[Bespovratna sredstva - Nacionalni dio - HRK]]/7.5345</f>
        <v>26148.666135775431</v>
      </c>
      <c r="S525" s="50">
        <v>1313447.5</v>
      </c>
      <c r="T525" s="51">
        <f>Ugovori_OPULJP[[#This Row],[Bespovratna sredstva - Ukupno (EU+Nac) HRK
= Ukupna ugovorena vrijednost bespovratnih sredstava]]/7.5345</f>
        <v>174324.44090516955</v>
      </c>
      <c r="U525" s="50">
        <v>0</v>
      </c>
      <c r="V525" s="51">
        <f>Ugovori_OPULJP[[#This Row],[Javni doprinos korisnika - HRK]]/7.5345</f>
        <v>0</v>
      </c>
      <c r="W525" s="50">
        <v>0</v>
      </c>
      <c r="X525" s="51">
        <f>Ugovori_OPULJP[[#This Row],[Privatni doprinos korisnika - HRK]]/7.5345</f>
        <v>0</v>
      </c>
      <c r="Y525" s="52">
        <v>1313447.5</v>
      </c>
      <c r="Z525" s="53">
        <f>Ugovori_OPULJP[[#This Row],[UKUPNI PRIHVATLJIVI IZDACI
TOTAL ELIGIBLE EXPENDITURE
= Bespovratna sredstva ukupno + doprinos korisnika
= Ukupni prihvatljivi troškovi
= Ukupna ugovorena vrijednost projekta HRK]]/7.5345</f>
        <v>174324.44090516955</v>
      </c>
      <c r="AA525" s="44" t="s">
        <v>38</v>
      </c>
      <c r="AB525" s="44" t="s">
        <v>35</v>
      </c>
      <c r="AC525" s="43" t="s">
        <v>2158</v>
      </c>
      <c r="AD525" s="43" t="s">
        <v>747</v>
      </c>
    </row>
    <row r="526" spans="1:30" ht="51" customHeight="1" x14ac:dyDescent="0.2">
      <c r="A526" s="41" t="s">
        <v>2159</v>
      </c>
      <c r="B526" s="42" t="s">
        <v>743</v>
      </c>
      <c r="C526" s="43" t="s">
        <v>744</v>
      </c>
      <c r="D526" s="43" t="s">
        <v>1114</v>
      </c>
      <c r="E526" s="44" t="s">
        <v>76</v>
      </c>
      <c r="F526" s="45" t="s">
        <v>2160</v>
      </c>
      <c r="G526" s="62" t="s">
        <v>2161</v>
      </c>
      <c r="H526" s="47">
        <v>43634</v>
      </c>
      <c r="I526" s="47">
        <v>44548</v>
      </c>
      <c r="J526" s="48" t="str">
        <f>IF(Ugovori_OPULJP[[#This Row],[DATUM ZAVRŠETKA OPERACIJE]]&gt;DATE(2024,3,31),"u provedbi","završen")</f>
        <v>završen</v>
      </c>
      <c r="K526" s="46" t="s">
        <v>99</v>
      </c>
      <c r="L526" s="46" t="s">
        <v>99</v>
      </c>
      <c r="M526" s="49">
        <v>0.85</v>
      </c>
      <c r="N526" s="49">
        <v>0.15</v>
      </c>
      <c r="O526" s="50">
        <f>Ugovori_OPULJP[[#This Row],[Bespovratna sredstva - Ukupno (EU+Nac) HRK
= Ukupna ugovorena vrijednost bespovratnih sredstava]]*Ugovori_OPULJP[[#This Row],[EU STOPA SUFINANCIRANJA %
EU CO-FINANCING RATE %]]</f>
        <v>1542713.3735</v>
      </c>
      <c r="P526" s="51">
        <f>Ugovori_OPULJP[[#This Row],[Bespovratna sredstva - EU dio - HRK]]/7.5345</f>
        <v>204753.25150972194</v>
      </c>
      <c r="Q526" s="50">
        <f>Ugovori_OPULJP[[#This Row],[Bespovratna sredstva - Ukupno (EU+Nac) HRK
= Ukupna ugovorena vrijednost bespovratnih sredstava]]*Ugovori_OPULJP[[#This Row],[STOPA NACIONALNOG SUFINANCIRANJA %]]</f>
        <v>272243.53649999999</v>
      </c>
      <c r="R526" s="51">
        <f>Ugovori_OPULJP[[#This Row],[Bespovratna sredstva - Nacionalni dio - HRK]]/7.5345</f>
        <v>36132.926737009751</v>
      </c>
      <c r="S526" s="50">
        <v>1814956.91</v>
      </c>
      <c r="T526" s="51">
        <f>Ugovori_OPULJP[[#This Row],[Bespovratna sredstva - Ukupno (EU+Nac) HRK
= Ukupna ugovorena vrijednost bespovratnih sredstava]]/7.5345</f>
        <v>240886.17824673167</v>
      </c>
      <c r="U526" s="50">
        <v>0</v>
      </c>
      <c r="V526" s="51">
        <f>Ugovori_OPULJP[[#This Row],[Javni doprinos korisnika - HRK]]/7.5345</f>
        <v>0</v>
      </c>
      <c r="W526" s="50">
        <v>0</v>
      </c>
      <c r="X526" s="51">
        <f>Ugovori_OPULJP[[#This Row],[Privatni doprinos korisnika - HRK]]/7.5345</f>
        <v>0</v>
      </c>
      <c r="Y526" s="52">
        <v>1814956.91</v>
      </c>
      <c r="Z526" s="53">
        <f>Ugovori_OPULJP[[#This Row],[UKUPNI PRIHVATLJIVI IZDACI
TOTAL ELIGIBLE EXPENDITURE
= Bespovratna sredstva ukupno + doprinos korisnika
= Ukupni prihvatljivi troškovi
= Ukupna ugovorena vrijednost projekta HRK]]/7.5345</f>
        <v>240886.17824673167</v>
      </c>
      <c r="AA526" s="44" t="s">
        <v>38</v>
      </c>
      <c r="AB526" s="44" t="s">
        <v>35</v>
      </c>
      <c r="AC526" s="43" t="s">
        <v>2162</v>
      </c>
      <c r="AD526" s="43" t="s">
        <v>747</v>
      </c>
    </row>
    <row r="527" spans="1:30" ht="51" customHeight="1" x14ac:dyDescent="0.2">
      <c r="A527" s="41" t="s">
        <v>2163</v>
      </c>
      <c r="B527" s="42" t="s">
        <v>743</v>
      </c>
      <c r="C527" s="43" t="s">
        <v>744</v>
      </c>
      <c r="D527" s="43" t="s">
        <v>1114</v>
      </c>
      <c r="E527" s="44" t="s">
        <v>76</v>
      </c>
      <c r="F527" s="45" t="s">
        <v>2164</v>
      </c>
      <c r="G527" s="45" t="s">
        <v>2165</v>
      </c>
      <c r="H527" s="47">
        <v>43518</v>
      </c>
      <c r="I527" s="47">
        <v>44430</v>
      </c>
      <c r="J527" s="48" t="str">
        <f>IF(Ugovori_OPULJP[[#This Row],[DATUM ZAVRŠETKA OPERACIJE]]&gt;DATE(2024,3,31),"u provedbi","završen")</f>
        <v>završen</v>
      </c>
      <c r="K527" s="46" t="s">
        <v>99</v>
      </c>
      <c r="L527" s="46" t="s">
        <v>99</v>
      </c>
      <c r="M527" s="49">
        <v>0.85</v>
      </c>
      <c r="N527" s="49">
        <v>0.15</v>
      </c>
      <c r="O527" s="50">
        <f>Ugovori_OPULJP[[#This Row],[Bespovratna sredstva - Ukupno (EU+Nac) HRK
= Ukupna ugovorena vrijednost bespovratnih sredstava]]*Ugovori_OPULJP[[#This Row],[EU STOPA SUFINANCIRANJA %
EU CO-FINANCING RATE %]]</f>
        <v>2145110.4645000002</v>
      </c>
      <c r="P527" s="51">
        <f>Ugovori_OPULJP[[#This Row],[Bespovratna sredstva - EU dio - HRK]]/7.5345</f>
        <v>284705.08520804299</v>
      </c>
      <c r="Q527" s="50">
        <f>Ugovori_OPULJP[[#This Row],[Bespovratna sredstva - Ukupno (EU+Nac) HRK
= Ukupna ugovorena vrijednost bespovratnih sredstava]]*Ugovori_OPULJP[[#This Row],[STOPA NACIONALNOG SUFINANCIRANJA %]]</f>
        <v>378548.90549999999</v>
      </c>
      <c r="R527" s="51">
        <f>Ugovori_OPULJP[[#This Row],[Bespovratna sredstva - Nacionalni dio - HRK]]/7.5345</f>
        <v>50242.073860242876</v>
      </c>
      <c r="S527" s="50">
        <v>2523659.37</v>
      </c>
      <c r="T527" s="51">
        <f>Ugovori_OPULJP[[#This Row],[Bespovratna sredstva - Ukupno (EU+Nac) HRK
= Ukupna ugovorena vrijednost bespovratnih sredstava]]/7.5345</f>
        <v>334947.1590682859</v>
      </c>
      <c r="U527" s="50">
        <v>0</v>
      </c>
      <c r="V527" s="51">
        <f>Ugovori_OPULJP[[#This Row],[Javni doprinos korisnika - HRK]]/7.5345</f>
        <v>0</v>
      </c>
      <c r="W527" s="50">
        <v>0</v>
      </c>
      <c r="X527" s="51">
        <f>Ugovori_OPULJP[[#This Row],[Privatni doprinos korisnika - HRK]]/7.5345</f>
        <v>0</v>
      </c>
      <c r="Y527" s="52">
        <v>2523659.37</v>
      </c>
      <c r="Z527" s="53">
        <f>Ugovori_OPULJP[[#This Row],[UKUPNI PRIHVATLJIVI IZDACI
TOTAL ELIGIBLE EXPENDITURE
= Bespovratna sredstva ukupno + doprinos korisnika
= Ukupni prihvatljivi troškovi
= Ukupna ugovorena vrijednost projekta HRK]]/7.5345</f>
        <v>334947.1590682859</v>
      </c>
      <c r="AA527" s="44" t="s">
        <v>38</v>
      </c>
      <c r="AB527" s="44" t="s">
        <v>35</v>
      </c>
      <c r="AC527" s="43" t="s">
        <v>2166</v>
      </c>
      <c r="AD527" s="43" t="s">
        <v>747</v>
      </c>
    </row>
    <row r="528" spans="1:30" ht="63.75" customHeight="1" x14ac:dyDescent="0.2">
      <c r="A528" s="41" t="s">
        <v>2167</v>
      </c>
      <c r="B528" s="42" t="s">
        <v>743</v>
      </c>
      <c r="C528" s="43" t="s">
        <v>744</v>
      </c>
      <c r="D528" s="43" t="s">
        <v>1114</v>
      </c>
      <c r="E528" s="44" t="s">
        <v>76</v>
      </c>
      <c r="F528" s="45" t="s">
        <v>2168</v>
      </c>
      <c r="G528" s="45" t="s">
        <v>93</v>
      </c>
      <c r="H528" s="47">
        <v>43518</v>
      </c>
      <c r="I528" s="47">
        <v>44430</v>
      </c>
      <c r="J528" s="48" t="str">
        <f>IF(Ugovori_OPULJP[[#This Row],[DATUM ZAVRŠETKA OPERACIJE]]&gt;DATE(2024,3,31),"u provedbi","završen")</f>
        <v>završen</v>
      </c>
      <c r="K528" s="46" t="s">
        <v>94</v>
      </c>
      <c r="L528" s="46" t="s">
        <v>94</v>
      </c>
      <c r="M528" s="49">
        <v>0.85</v>
      </c>
      <c r="N528" s="49">
        <v>0.15</v>
      </c>
      <c r="O528" s="50">
        <f>Ugovori_OPULJP[[#This Row],[Bespovratna sredstva - Ukupno (EU+Nac) HRK
= Ukupna ugovorena vrijednost bespovratnih sredstava]]*Ugovori_OPULJP[[#This Row],[EU STOPA SUFINANCIRANJA %
EU CO-FINANCING RATE %]]</f>
        <v>923785.69499999995</v>
      </c>
      <c r="P528" s="51">
        <f>Ugovori_OPULJP[[#This Row],[Bespovratna sredstva - EU dio - HRK]]/7.5345</f>
        <v>122607.43181365717</v>
      </c>
      <c r="Q528" s="50">
        <f>Ugovori_OPULJP[[#This Row],[Bespovratna sredstva - Ukupno (EU+Nac) HRK
= Ukupna ugovorena vrijednost bespovratnih sredstava]]*Ugovori_OPULJP[[#This Row],[STOPA NACIONALNOG SUFINANCIRANJA %]]</f>
        <v>163021.00499999998</v>
      </c>
      <c r="R528" s="51">
        <f>Ugovori_OPULJP[[#This Row],[Bespovratna sredstva - Nacionalni dio - HRK]]/7.5345</f>
        <v>21636.60561417479</v>
      </c>
      <c r="S528" s="50">
        <v>1086806.7</v>
      </c>
      <c r="T528" s="51">
        <f>Ugovori_OPULJP[[#This Row],[Bespovratna sredstva - Ukupno (EU+Nac) HRK
= Ukupna ugovorena vrijednost bespovratnih sredstava]]/7.5345</f>
        <v>144244.03742783197</v>
      </c>
      <c r="U528" s="50">
        <v>0</v>
      </c>
      <c r="V528" s="51">
        <f>Ugovori_OPULJP[[#This Row],[Javni doprinos korisnika - HRK]]/7.5345</f>
        <v>0</v>
      </c>
      <c r="W528" s="50">
        <v>0</v>
      </c>
      <c r="X528" s="51">
        <f>Ugovori_OPULJP[[#This Row],[Privatni doprinos korisnika - HRK]]/7.5345</f>
        <v>0</v>
      </c>
      <c r="Y528" s="52">
        <v>1086806.7</v>
      </c>
      <c r="Z528" s="53">
        <f>Ugovori_OPULJP[[#This Row],[UKUPNI PRIHVATLJIVI IZDACI
TOTAL ELIGIBLE EXPENDITURE
= Bespovratna sredstva ukupno + doprinos korisnika
= Ukupni prihvatljivi troškovi
= Ukupna ugovorena vrijednost projekta HRK]]/7.5345</f>
        <v>144244.03742783197</v>
      </c>
      <c r="AA528" s="44" t="s">
        <v>38</v>
      </c>
      <c r="AB528" s="44" t="s">
        <v>35</v>
      </c>
      <c r="AC528" s="43" t="s">
        <v>2169</v>
      </c>
      <c r="AD528" s="43" t="s">
        <v>747</v>
      </c>
    </row>
    <row r="529" spans="1:30" ht="51" customHeight="1" x14ac:dyDescent="0.2">
      <c r="A529" s="41" t="s">
        <v>2170</v>
      </c>
      <c r="B529" s="42" t="s">
        <v>743</v>
      </c>
      <c r="C529" s="43" t="s">
        <v>744</v>
      </c>
      <c r="D529" s="43" t="s">
        <v>1114</v>
      </c>
      <c r="E529" s="44" t="s">
        <v>76</v>
      </c>
      <c r="F529" s="45" t="s">
        <v>2171</v>
      </c>
      <c r="G529" s="45" t="s">
        <v>2172</v>
      </c>
      <c r="H529" s="47">
        <v>43634</v>
      </c>
      <c r="I529" s="47">
        <v>44487</v>
      </c>
      <c r="J529" s="48" t="str">
        <f>IF(Ugovori_OPULJP[[#This Row],[DATUM ZAVRŠETKA OPERACIJE]]&gt;DATE(2024,3,31),"u provedbi","završen")</f>
        <v>završen</v>
      </c>
      <c r="K529" s="46" t="s">
        <v>99</v>
      </c>
      <c r="L529" s="46" t="s">
        <v>99</v>
      </c>
      <c r="M529" s="49">
        <v>0.85</v>
      </c>
      <c r="N529" s="49">
        <v>0.15</v>
      </c>
      <c r="O529" s="50">
        <f>Ugovori_OPULJP[[#This Row],[Bespovratna sredstva - Ukupno (EU+Nac) HRK
= Ukupna ugovorena vrijednost bespovratnih sredstava]]*Ugovori_OPULJP[[#This Row],[EU STOPA SUFINANCIRANJA %
EU CO-FINANCING RATE %]]</f>
        <v>1675555.7764999999</v>
      </c>
      <c r="P529" s="51">
        <f>Ugovori_OPULJP[[#This Row],[Bespovratna sredstva - EU dio - HRK]]/7.5345</f>
        <v>222384.46831242947</v>
      </c>
      <c r="Q529" s="50">
        <f>Ugovori_OPULJP[[#This Row],[Bespovratna sredstva - Ukupno (EU+Nac) HRK
= Ukupna ugovorena vrijednost bespovratnih sredstava]]*Ugovori_OPULJP[[#This Row],[STOPA NACIONALNOG SUFINANCIRANJA %]]</f>
        <v>295686.31349999999</v>
      </c>
      <c r="R529" s="51">
        <f>Ugovori_OPULJP[[#This Row],[Bespovratna sredstva - Nacionalni dio - HRK]]/7.5345</f>
        <v>39244.317937487554</v>
      </c>
      <c r="S529" s="50">
        <v>1971242.09</v>
      </c>
      <c r="T529" s="51">
        <f>Ugovori_OPULJP[[#This Row],[Bespovratna sredstva - Ukupno (EU+Nac) HRK
= Ukupna ugovorena vrijednost bespovratnih sredstava]]/7.5345</f>
        <v>261628.78624991706</v>
      </c>
      <c r="U529" s="50">
        <v>0</v>
      </c>
      <c r="V529" s="51">
        <f>Ugovori_OPULJP[[#This Row],[Javni doprinos korisnika - HRK]]/7.5345</f>
        <v>0</v>
      </c>
      <c r="W529" s="50">
        <v>0</v>
      </c>
      <c r="X529" s="51">
        <f>Ugovori_OPULJP[[#This Row],[Privatni doprinos korisnika - HRK]]/7.5345</f>
        <v>0</v>
      </c>
      <c r="Y529" s="52">
        <v>1971242.09</v>
      </c>
      <c r="Z529" s="53">
        <f>Ugovori_OPULJP[[#This Row],[UKUPNI PRIHVATLJIVI IZDACI
TOTAL ELIGIBLE EXPENDITURE
= Bespovratna sredstva ukupno + doprinos korisnika
= Ukupni prihvatljivi troškovi
= Ukupna ugovorena vrijednost projekta HRK]]/7.5345</f>
        <v>261628.78624991706</v>
      </c>
      <c r="AA529" s="44" t="s">
        <v>38</v>
      </c>
      <c r="AB529" s="44" t="s">
        <v>35</v>
      </c>
      <c r="AC529" s="43" t="s">
        <v>2173</v>
      </c>
      <c r="AD529" s="43" t="s">
        <v>747</v>
      </c>
    </row>
    <row r="530" spans="1:30" ht="51" customHeight="1" x14ac:dyDescent="0.2">
      <c r="A530" s="41" t="s">
        <v>2174</v>
      </c>
      <c r="B530" s="42" t="s">
        <v>743</v>
      </c>
      <c r="C530" s="43" t="s">
        <v>744</v>
      </c>
      <c r="D530" s="43" t="s">
        <v>1114</v>
      </c>
      <c r="E530" s="44" t="s">
        <v>76</v>
      </c>
      <c r="F530" s="45" t="s">
        <v>2175</v>
      </c>
      <c r="G530" s="45" t="s">
        <v>234</v>
      </c>
      <c r="H530" s="47">
        <v>43448</v>
      </c>
      <c r="I530" s="47">
        <v>44361</v>
      </c>
      <c r="J530" s="48" t="str">
        <f>IF(Ugovori_OPULJP[[#This Row],[DATUM ZAVRŠETKA OPERACIJE]]&gt;DATE(2024,3,31),"u provedbi","završen")</f>
        <v>završen</v>
      </c>
      <c r="K530" s="46" t="s">
        <v>99</v>
      </c>
      <c r="L530" s="46" t="s">
        <v>99</v>
      </c>
      <c r="M530" s="49">
        <v>0.85</v>
      </c>
      <c r="N530" s="49">
        <v>0.15</v>
      </c>
      <c r="O530" s="50">
        <f>Ugovori_OPULJP[[#This Row],[Bespovratna sredstva - Ukupno (EU+Nac) HRK
= Ukupna ugovorena vrijednost bespovratnih sredstava]]*Ugovori_OPULJP[[#This Row],[EU STOPA SUFINANCIRANJA %
EU CO-FINANCING RATE %]]</f>
        <v>5535620.0869999994</v>
      </c>
      <c r="P530" s="51">
        <f>Ugovori_OPULJP[[#This Row],[Bespovratna sredstva - EU dio - HRK]]/7.5345</f>
        <v>734703.04426305648</v>
      </c>
      <c r="Q530" s="50">
        <f>Ugovori_OPULJP[[#This Row],[Bespovratna sredstva - Ukupno (EU+Nac) HRK
= Ukupna ugovorena vrijednost bespovratnih sredstava]]*Ugovori_OPULJP[[#This Row],[STOPA NACIONALNOG SUFINANCIRANJA %]]</f>
        <v>976874.13299999991</v>
      </c>
      <c r="R530" s="51">
        <f>Ugovori_OPULJP[[#This Row],[Bespovratna sredstva - Nacionalni dio - HRK]]/7.5345</f>
        <v>129653.47839936291</v>
      </c>
      <c r="S530" s="50">
        <v>6512494.2199999997</v>
      </c>
      <c r="T530" s="51">
        <f>Ugovori_OPULJP[[#This Row],[Bespovratna sredstva - Ukupno (EU+Nac) HRK
= Ukupna ugovorena vrijednost bespovratnih sredstava]]/7.5345</f>
        <v>864356.52266241948</v>
      </c>
      <c r="U530" s="50">
        <v>0</v>
      </c>
      <c r="V530" s="51">
        <f>Ugovori_OPULJP[[#This Row],[Javni doprinos korisnika - HRK]]/7.5345</f>
        <v>0</v>
      </c>
      <c r="W530" s="50">
        <v>0</v>
      </c>
      <c r="X530" s="51">
        <f>Ugovori_OPULJP[[#This Row],[Privatni doprinos korisnika - HRK]]/7.5345</f>
        <v>0</v>
      </c>
      <c r="Y530" s="52">
        <v>6512494.2199999997</v>
      </c>
      <c r="Z530" s="53">
        <f>Ugovori_OPULJP[[#This Row],[UKUPNI PRIHVATLJIVI IZDACI
TOTAL ELIGIBLE EXPENDITURE
= Bespovratna sredstva ukupno + doprinos korisnika
= Ukupni prihvatljivi troškovi
= Ukupna ugovorena vrijednost projekta HRK]]/7.5345</f>
        <v>864356.52266241948</v>
      </c>
      <c r="AA530" s="44" t="s">
        <v>38</v>
      </c>
      <c r="AB530" s="44" t="s">
        <v>35</v>
      </c>
      <c r="AC530" s="43" t="s">
        <v>2176</v>
      </c>
      <c r="AD530" s="43" t="s">
        <v>747</v>
      </c>
    </row>
    <row r="531" spans="1:30" ht="51" customHeight="1" x14ac:dyDescent="0.2">
      <c r="A531" s="41" t="s">
        <v>2177</v>
      </c>
      <c r="B531" s="42" t="s">
        <v>743</v>
      </c>
      <c r="C531" s="43" t="s">
        <v>744</v>
      </c>
      <c r="D531" s="43" t="s">
        <v>1114</v>
      </c>
      <c r="E531" s="44" t="s">
        <v>76</v>
      </c>
      <c r="F531" s="45" t="s">
        <v>2178</v>
      </c>
      <c r="G531" s="45" t="s">
        <v>1057</v>
      </c>
      <c r="H531" s="47">
        <v>43462</v>
      </c>
      <c r="I531" s="47">
        <v>44375</v>
      </c>
      <c r="J531" s="48" t="str">
        <f>IF(Ugovori_OPULJP[[#This Row],[DATUM ZAVRŠETKA OPERACIJE]]&gt;DATE(2024,3,31),"u provedbi","završen")</f>
        <v>završen</v>
      </c>
      <c r="K531" s="46" t="s">
        <v>84</v>
      </c>
      <c r="L531" s="46" t="s">
        <v>84</v>
      </c>
      <c r="M531" s="49">
        <v>0.85</v>
      </c>
      <c r="N531" s="49">
        <v>0.15</v>
      </c>
      <c r="O531" s="50">
        <f>Ugovori_OPULJP[[#This Row],[Bespovratna sredstva - Ukupno (EU+Nac) HRK
= Ukupna ugovorena vrijednost bespovratnih sredstava]]*Ugovori_OPULJP[[#This Row],[EU STOPA SUFINANCIRANJA %
EU CO-FINANCING RATE %]]</f>
        <v>1280841.2</v>
      </c>
      <c r="P531" s="51">
        <f>Ugovori_OPULJP[[#This Row],[Bespovratna sredstva - EU dio - HRK]]/7.5345</f>
        <v>169996.84119715972</v>
      </c>
      <c r="Q531" s="50">
        <f>Ugovori_OPULJP[[#This Row],[Bespovratna sredstva - Ukupno (EU+Nac) HRK
= Ukupna ugovorena vrijednost bespovratnih sredstava]]*Ugovori_OPULJP[[#This Row],[STOPA NACIONALNOG SUFINANCIRANJA %]]</f>
        <v>226030.8</v>
      </c>
      <c r="R531" s="51">
        <f>Ugovori_OPULJP[[#This Row],[Bespovratna sredstva - Nacionalni dio - HRK]]/7.5345</f>
        <v>29999.442564204655</v>
      </c>
      <c r="S531" s="50">
        <v>1506872</v>
      </c>
      <c r="T531" s="51">
        <f>Ugovori_OPULJP[[#This Row],[Bespovratna sredstva - Ukupno (EU+Nac) HRK
= Ukupna ugovorena vrijednost bespovratnih sredstava]]/7.5345</f>
        <v>199996.28376136438</v>
      </c>
      <c r="U531" s="50">
        <v>0</v>
      </c>
      <c r="V531" s="51">
        <f>Ugovori_OPULJP[[#This Row],[Javni doprinos korisnika - HRK]]/7.5345</f>
        <v>0</v>
      </c>
      <c r="W531" s="50">
        <v>0</v>
      </c>
      <c r="X531" s="51">
        <f>Ugovori_OPULJP[[#This Row],[Privatni doprinos korisnika - HRK]]/7.5345</f>
        <v>0</v>
      </c>
      <c r="Y531" s="52">
        <v>1506872</v>
      </c>
      <c r="Z531" s="53">
        <f>Ugovori_OPULJP[[#This Row],[UKUPNI PRIHVATLJIVI IZDACI
TOTAL ELIGIBLE EXPENDITURE
= Bespovratna sredstva ukupno + doprinos korisnika
= Ukupni prihvatljivi troškovi
= Ukupna ugovorena vrijednost projekta HRK]]/7.5345</f>
        <v>199996.28376136438</v>
      </c>
      <c r="AA531" s="44" t="s">
        <v>38</v>
      </c>
      <c r="AB531" s="44" t="s">
        <v>35</v>
      </c>
      <c r="AC531" s="43" t="s">
        <v>2179</v>
      </c>
      <c r="AD531" s="43" t="s">
        <v>747</v>
      </c>
    </row>
    <row r="532" spans="1:30" ht="51" customHeight="1" x14ac:dyDescent="0.2">
      <c r="A532" s="41" t="s">
        <v>2180</v>
      </c>
      <c r="B532" s="42" t="s">
        <v>743</v>
      </c>
      <c r="C532" s="43" t="s">
        <v>744</v>
      </c>
      <c r="D532" s="43" t="s">
        <v>1114</v>
      </c>
      <c r="E532" s="44" t="s">
        <v>76</v>
      </c>
      <c r="F532" s="45" t="s">
        <v>2181</v>
      </c>
      <c r="G532" s="45" t="s">
        <v>2182</v>
      </c>
      <c r="H532" s="47">
        <v>43634</v>
      </c>
      <c r="I532" s="47">
        <v>44548</v>
      </c>
      <c r="J532" s="48" t="str">
        <f>IF(Ugovori_OPULJP[[#This Row],[DATUM ZAVRŠETKA OPERACIJE]]&gt;DATE(2024,3,31),"u provedbi","završen")</f>
        <v>završen</v>
      </c>
      <c r="K532" s="46" t="s">
        <v>79</v>
      </c>
      <c r="L532" s="46" t="s">
        <v>79</v>
      </c>
      <c r="M532" s="49">
        <v>0.85</v>
      </c>
      <c r="N532" s="49">
        <v>0.15</v>
      </c>
      <c r="O532" s="50">
        <f>Ugovori_OPULJP[[#This Row],[Bespovratna sredstva - Ukupno (EU+Nac) HRK
= Ukupna ugovorena vrijednost bespovratnih sredstava]]*Ugovori_OPULJP[[#This Row],[EU STOPA SUFINANCIRANJA %
EU CO-FINANCING RATE %]]</f>
        <v>1704367.0874999999</v>
      </c>
      <c r="P532" s="51">
        <f>Ugovori_OPULJP[[#This Row],[Bespovratna sredstva - EU dio - HRK]]/7.5345</f>
        <v>226208.38642245668</v>
      </c>
      <c r="Q532" s="50">
        <f>Ugovori_OPULJP[[#This Row],[Bespovratna sredstva - Ukupno (EU+Nac) HRK
= Ukupna ugovorena vrijednost bespovratnih sredstava]]*Ugovori_OPULJP[[#This Row],[STOPA NACIONALNOG SUFINANCIRANJA %]]</f>
        <v>300770.66249999998</v>
      </c>
      <c r="R532" s="51">
        <f>Ugovori_OPULJP[[#This Row],[Bespovratna sredstva - Nacionalni dio - HRK]]/7.5345</f>
        <v>39919.127015727645</v>
      </c>
      <c r="S532" s="50">
        <v>2005137.75</v>
      </c>
      <c r="T532" s="51">
        <f>Ugovori_OPULJP[[#This Row],[Bespovratna sredstva - Ukupno (EU+Nac) HRK
= Ukupna ugovorena vrijednost bespovratnih sredstava]]/7.5345</f>
        <v>266127.51343818434</v>
      </c>
      <c r="U532" s="50">
        <v>0</v>
      </c>
      <c r="V532" s="51">
        <f>Ugovori_OPULJP[[#This Row],[Javni doprinos korisnika - HRK]]/7.5345</f>
        <v>0</v>
      </c>
      <c r="W532" s="50">
        <v>0</v>
      </c>
      <c r="X532" s="51">
        <f>Ugovori_OPULJP[[#This Row],[Privatni doprinos korisnika - HRK]]/7.5345</f>
        <v>0</v>
      </c>
      <c r="Y532" s="52">
        <v>2005137.75</v>
      </c>
      <c r="Z532" s="53">
        <f>Ugovori_OPULJP[[#This Row],[UKUPNI PRIHVATLJIVI IZDACI
TOTAL ELIGIBLE EXPENDITURE
= Bespovratna sredstva ukupno + doprinos korisnika
= Ukupni prihvatljivi troškovi
= Ukupna ugovorena vrijednost projekta HRK]]/7.5345</f>
        <v>266127.51343818434</v>
      </c>
      <c r="AA532" s="44" t="s">
        <v>38</v>
      </c>
      <c r="AB532" s="44" t="s">
        <v>35</v>
      </c>
      <c r="AC532" s="43" t="s">
        <v>2183</v>
      </c>
      <c r="AD532" s="43" t="s">
        <v>747</v>
      </c>
    </row>
    <row r="533" spans="1:30" ht="51" customHeight="1" x14ac:dyDescent="0.2">
      <c r="A533" s="41" t="s">
        <v>2184</v>
      </c>
      <c r="B533" s="42" t="s">
        <v>743</v>
      </c>
      <c r="C533" s="43" t="s">
        <v>744</v>
      </c>
      <c r="D533" s="43" t="s">
        <v>1114</v>
      </c>
      <c r="E533" s="44" t="s">
        <v>76</v>
      </c>
      <c r="F533" s="45" t="s">
        <v>2185</v>
      </c>
      <c r="G533" s="62" t="s">
        <v>2186</v>
      </c>
      <c r="H533" s="47">
        <v>43634</v>
      </c>
      <c r="I533" s="47">
        <v>44487</v>
      </c>
      <c r="J533" s="48" t="str">
        <f>IF(Ugovori_OPULJP[[#This Row],[DATUM ZAVRŠETKA OPERACIJE]]&gt;DATE(2024,3,31),"u provedbi","završen")</f>
        <v>završen</v>
      </c>
      <c r="K533" s="46" t="s">
        <v>99</v>
      </c>
      <c r="L533" s="46" t="s">
        <v>99</v>
      </c>
      <c r="M533" s="49">
        <v>0.85</v>
      </c>
      <c r="N533" s="49">
        <v>0.15</v>
      </c>
      <c r="O533" s="50">
        <f>Ugovori_OPULJP[[#This Row],[Bespovratna sredstva - Ukupno (EU+Nac) HRK
= Ukupna ugovorena vrijednost bespovratnih sredstava]]*Ugovori_OPULJP[[#This Row],[EU STOPA SUFINANCIRANJA %
EU CO-FINANCING RATE %]]</f>
        <v>1406168.243</v>
      </c>
      <c r="P533" s="51">
        <f>Ugovori_OPULJP[[#This Row],[Bespovratna sredstva - EU dio - HRK]]/7.5345</f>
        <v>186630.59831442032</v>
      </c>
      <c r="Q533" s="50">
        <f>Ugovori_OPULJP[[#This Row],[Bespovratna sredstva - Ukupno (EU+Nac) HRK
= Ukupna ugovorena vrijednost bespovratnih sredstava]]*Ugovori_OPULJP[[#This Row],[STOPA NACIONALNOG SUFINANCIRANJA %]]</f>
        <v>248147.337</v>
      </c>
      <c r="R533" s="51">
        <f>Ugovori_OPULJP[[#This Row],[Bespovratna sredstva - Nacionalni dio - HRK]]/7.5345</f>
        <v>32934.811467250642</v>
      </c>
      <c r="S533" s="50">
        <v>1654315.58</v>
      </c>
      <c r="T533" s="51">
        <f>Ugovori_OPULJP[[#This Row],[Bespovratna sredstva - Ukupno (EU+Nac) HRK
= Ukupna ugovorena vrijednost bespovratnih sredstava]]/7.5345</f>
        <v>219565.40978167098</v>
      </c>
      <c r="U533" s="50">
        <v>0</v>
      </c>
      <c r="V533" s="51">
        <f>Ugovori_OPULJP[[#This Row],[Javni doprinos korisnika - HRK]]/7.5345</f>
        <v>0</v>
      </c>
      <c r="W533" s="50">
        <v>0</v>
      </c>
      <c r="X533" s="51">
        <f>Ugovori_OPULJP[[#This Row],[Privatni doprinos korisnika - HRK]]/7.5345</f>
        <v>0</v>
      </c>
      <c r="Y533" s="52">
        <v>1654315.58</v>
      </c>
      <c r="Z533" s="53">
        <f>Ugovori_OPULJP[[#This Row],[UKUPNI PRIHVATLJIVI IZDACI
TOTAL ELIGIBLE EXPENDITURE
= Bespovratna sredstva ukupno + doprinos korisnika
= Ukupni prihvatljivi troškovi
= Ukupna ugovorena vrijednost projekta HRK]]/7.5345</f>
        <v>219565.40978167098</v>
      </c>
      <c r="AA533" s="44" t="s">
        <v>38</v>
      </c>
      <c r="AB533" s="44" t="s">
        <v>35</v>
      </c>
      <c r="AC533" s="43" t="s">
        <v>2187</v>
      </c>
      <c r="AD533" s="43" t="s">
        <v>747</v>
      </c>
    </row>
    <row r="534" spans="1:30" ht="51" customHeight="1" x14ac:dyDescent="0.2">
      <c r="A534" s="41" t="s">
        <v>2188</v>
      </c>
      <c r="B534" s="42" t="s">
        <v>743</v>
      </c>
      <c r="C534" s="43" t="s">
        <v>744</v>
      </c>
      <c r="D534" s="43" t="s">
        <v>1114</v>
      </c>
      <c r="E534" s="44" t="s">
        <v>76</v>
      </c>
      <c r="F534" s="45" t="s">
        <v>2189</v>
      </c>
      <c r="G534" s="45" t="s">
        <v>2190</v>
      </c>
      <c r="H534" s="47">
        <v>43634</v>
      </c>
      <c r="I534" s="47">
        <v>44487</v>
      </c>
      <c r="J534" s="48" t="str">
        <f>IF(Ugovori_OPULJP[[#This Row],[DATUM ZAVRŠETKA OPERACIJE]]&gt;DATE(2024,3,31),"u provedbi","završen")</f>
        <v>završen</v>
      </c>
      <c r="K534" s="46" t="s">
        <v>249</v>
      </c>
      <c r="L534" s="46" t="s">
        <v>249</v>
      </c>
      <c r="M534" s="49">
        <v>0.85</v>
      </c>
      <c r="N534" s="49">
        <v>0.15</v>
      </c>
      <c r="O534" s="50">
        <f>Ugovori_OPULJP[[#This Row],[Bespovratna sredstva - Ukupno (EU+Nac) HRK
= Ukupna ugovorena vrijednost bespovratnih sredstava]]*Ugovori_OPULJP[[#This Row],[EU STOPA SUFINANCIRANJA %
EU CO-FINANCING RATE %]]</f>
        <v>964379.13649999991</v>
      </c>
      <c r="P534" s="51">
        <f>Ugovori_OPULJP[[#This Row],[Bespovratna sredstva - EU dio - HRK]]/7.5345</f>
        <v>127995.10737275198</v>
      </c>
      <c r="Q534" s="50">
        <f>Ugovori_OPULJP[[#This Row],[Bespovratna sredstva - Ukupno (EU+Nac) HRK
= Ukupna ugovorena vrijednost bespovratnih sredstava]]*Ugovori_OPULJP[[#This Row],[STOPA NACIONALNOG SUFINANCIRANJA %]]</f>
        <v>170184.55349999998</v>
      </c>
      <c r="R534" s="51">
        <f>Ugovori_OPULJP[[#This Row],[Bespovratna sredstva - Nacionalni dio - HRK]]/7.5345</f>
        <v>22587.371889309175</v>
      </c>
      <c r="S534" s="50">
        <v>1134563.69</v>
      </c>
      <c r="T534" s="51">
        <f>Ugovori_OPULJP[[#This Row],[Bespovratna sredstva - Ukupno (EU+Nac) HRK
= Ukupna ugovorena vrijednost bespovratnih sredstava]]/7.5345</f>
        <v>150582.47926206116</v>
      </c>
      <c r="U534" s="50">
        <v>0</v>
      </c>
      <c r="V534" s="51">
        <f>Ugovori_OPULJP[[#This Row],[Javni doprinos korisnika - HRK]]/7.5345</f>
        <v>0</v>
      </c>
      <c r="W534" s="50">
        <v>0</v>
      </c>
      <c r="X534" s="51">
        <f>Ugovori_OPULJP[[#This Row],[Privatni doprinos korisnika - HRK]]/7.5345</f>
        <v>0</v>
      </c>
      <c r="Y534" s="52">
        <v>1134563.69</v>
      </c>
      <c r="Z534" s="53">
        <f>Ugovori_OPULJP[[#This Row],[UKUPNI PRIHVATLJIVI IZDACI
TOTAL ELIGIBLE EXPENDITURE
= Bespovratna sredstva ukupno + doprinos korisnika
= Ukupni prihvatljivi troškovi
= Ukupna ugovorena vrijednost projekta HRK]]/7.5345</f>
        <v>150582.47926206116</v>
      </c>
      <c r="AA534" s="44" t="s">
        <v>38</v>
      </c>
      <c r="AB534" s="44" t="s">
        <v>35</v>
      </c>
      <c r="AC534" s="43" t="s">
        <v>2191</v>
      </c>
      <c r="AD534" s="43" t="s">
        <v>747</v>
      </c>
    </row>
    <row r="535" spans="1:30" ht="51" customHeight="1" x14ac:dyDescent="0.2">
      <c r="A535" s="41" t="s">
        <v>2192</v>
      </c>
      <c r="B535" s="42" t="s">
        <v>743</v>
      </c>
      <c r="C535" s="43" t="s">
        <v>744</v>
      </c>
      <c r="D535" s="43" t="s">
        <v>1114</v>
      </c>
      <c r="E535" s="44" t="s">
        <v>76</v>
      </c>
      <c r="F535" s="45" t="s">
        <v>2193</v>
      </c>
      <c r="G535" s="45" t="s">
        <v>2194</v>
      </c>
      <c r="H535" s="47">
        <v>43634</v>
      </c>
      <c r="I535" s="47">
        <v>44548</v>
      </c>
      <c r="J535" s="48" t="str">
        <f>IF(Ugovori_OPULJP[[#This Row],[DATUM ZAVRŠETKA OPERACIJE]]&gt;DATE(2024,3,31),"u provedbi","završen")</f>
        <v>završen</v>
      </c>
      <c r="K535" s="46" t="s">
        <v>186</v>
      </c>
      <c r="L535" s="46" t="s">
        <v>186</v>
      </c>
      <c r="M535" s="49">
        <v>0.85</v>
      </c>
      <c r="N535" s="49">
        <v>0.15</v>
      </c>
      <c r="O535" s="50">
        <f>Ugovori_OPULJP[[#This Row],[Bespovratna sredstva - Ukupno (EU+Nac) HRK
= Ukupna ugovorena vrijednost bespovratnih sredstava]]*Ugovori_OPULJP[[#This Row],[EU STOPA SUFINANCIRANJA %
EU CO-FINANCING RATE %]]</f>
        <v>1758843.392</v>
      </c>
      <c r="P535" s="51">
        <f>Ugovori_OPULJP[[#This Row],[Bespovratna sredstva - EU dio - HRK]]/7.5345</f>
        <v>233438.634547747</v>
      </c>
      <c r="Q535" s="50">
        <f>Ugovori_OPULJP[[#This Row],[Bespovratna sredstva - Ukupno (EU+Nac) HRK
= Ukupna ugovorena vrijednost bespovratnih sredstava]]*Ugovori_OPULJP[[#This Row],[STOPA NACIONALNOG SUFINANCIRANJA %]]</f>
        <v>310384.12799999997</v>
      </c>
      <c r="R535" s="51">
        <f>Ugovori_OPULJP[[#This Row],[Bespovratna sredstva - Nacionalni dio - HRK]]/7.5345</f>
        <v>41195.053155484762</v>
      </c>
      <c r="S535" s="50">
        <v>2069227.52</v>
      </c>
      <c r="T535" s="51">
        <f>Ugovori_OPULJP[[#This Row],[Bespovratna sredstva - Ukupno (EU+Nac) HRK
= Ukupna ugovorena vrijednost bespovratnih sredstava]]/7.5345</f>
        <v>274633.68770323182</v>
      </c>
      <c r="U535" s="50">
        <v>0</v>
      </c>
      <c r="V535" s="51">
        <f>Ugovori_OPULJP[[#This Row],[Javni doprinos korisnika - HRK]]/7.5345</f>
        <v>0</v>
      </c>
      <c r="W535" s="50">
        <v>0</v>
      </c>
      <c r="X535" s="51">
        <f>Ugovori_OPULJP[[#This Row],[Privatni doprinos korisnika - HRK]]/7.5345</f>
        <v>0</v>
      </c>
      <c r="Y535" s="52">
        <v>2069227.52</v>
      </c>
      <c r="Z535" s="53">
        <f>Ugovori_OPULJP[[#This Row],[UKUPNI PRIHVATLJIVI IZDACI
TOTAL ELIGIBLE EXPENDITURE
= Bespovratna sredstva ukupno + doprinos korisnika
= Ukupni prihvatljivi troškovi
= Ukupna ugovorena vrijednost projekta HRK]]/7.5345</f>
        <v>274633.68770323182</v>
      </c>
      <c r="AA535" s="44" t="s">
        <v>38</v>
      </c>
      <c r="AB535" s="44" t="s">
        <v>35</v>
      </c>
      <c r="AC535" s="43" t="s">
        <v>2195</v>
      </c>
      <c r="AD535" s="43" t="s">
        <v>747</v>
      </c>
    </row>
    <row r="536" spans="1:30" ht="51" customHeight="1" x14ac:dyDescent="0.2">
      <c r="A536" s="41" t="s">
        <v>2196</v>
      </c>
      <c r="B536" s="42" t="s">
        <v>743</v>
      </c>
      <c r="C536" s="43" t="s">
        <v>744</v>
      </c>
      <c r="D536" s="43" t="s">
        <v>1114</v>
      </c>
      <c r="E536" s="44" t="s">
        <v>76</v>
      </c>
      <c r="F536" s="45" t="s">
        <v>2197</v>
      </c>
      <c r="G536" s="45" t="s">
        <v>2198</v>
      </c>
      <c r="H536" s="47">
        <v>43634</v>
      </c>
      <c r="I536" s="47">
        <v>44548</v>
      </c>
      <c r="J536" s="48" t="str">
        <f>IF(Ugovori_OPULJP[[#This Row],[DATUM ZAVRŠETKA OPERACIJE]]&gt;DATE(2024,3,31),"u provedbi","završen")</f>
        <v>završen</v>
      </c>
      <c r="K536" s="46" t="s">
        <v>211</v>
      </c>
      <c r="L536" s="46" t="s">
        <v>37</v>
      </c>
      <c r="M536" s="49">
        <v>0.85</v>
      </c>
      <c r="N536" s="49">
        <v>0.15</v>
      </c>
      <c r="O536" s="50">
        <f>Ugovori_OPULJP[[#This Row],[Bespovratna sredstva - Ukupno (EU+Nac) HRK
= Ukupna ugovorena vrijednost bespovratnih sredstava]]*Ugovori_OPULJP[[#This Row],[EU STOPA SUFINANCIRANJA %
EU CO-FINANCING RATE %]]</f>
        <v>3836846.5180000002</v>
      </c>
      <c r="P536" s="51">
        <f>Ugovori_OPULJP[[#This Row],[Bespovratna sredstva - EU dio - HRK]]/7.5345</f>
        <v>509237.04532483907</v>
      </c>
      <c r="Q536" s="50">
        <f>Ugovori_OPULJP[[#This Row],[Bespovratna sredstva - Ukupno (EU+Nac) HRK
= Ukupna ugovorena vrijednost bespovratnih sredstava]]*Ugovori_OPULJP[[#This Row],[STOPA NACIONALNOG SUFINANCIRANJA %]]</f>
        <v>677090.56200000003</v>
      </c>
      <c r="R536" s="51">
        <f>Ugovori_OPULJP[[#This Row],[Bespovratna sredstva - Nacionalni dio - HRK]]/7.5345</f>
        <v>89865.360939677485</v>
      </c>
      <c r="S536" s="50">
        <v>4513937.08</v>
      </c>
      <c r="T536" s="51">
        <f>Ugovori_OPULJP[[#This Row],[Bespovratna sredstva - Ukupno (EU+Nac) HRK
= Ukupna ugovorena vrijednost bespovratnih sredstava]]/7.5345</f>
        <v>599102.40626451652</v>
      </c>
      <c r="U536" s="50">
        <v>0</v>
      </c>
      <c r="V536" s="51">
        <f>Ugovori_OPULJP[[#This Row],[Javni doprinos korisnika - HRK]]/7.5345</f>
        <v>0</v>
      </c>
      <c r="W536" s="50">
        <v>0</v>
      </c>
      <c r="X536" s="51">
        <f>Ugovori_OPULJP[[#This Row],[Privatni doprinos korisnika - HRK]]/7.5345</f>
        <v>0</v>
      </c>
      <c r="Y536" s="52">
        <v>4513937.08</v>
      </c>
      <c r="Z536" s="53">
        <f>Ugovori_OPULJP[[#This Row],[UKUPNI PRIHVATLJIVI IZDACI
TOTAL ELIGIBLE EXPENDITURE
= Bespovratna sredstva ukupno + doprinos korisnika
= Ukupni prihvatljivi troškovi
= Ukupna ugovorena vrijednost projekta HRK]]/7.5345</f>
        <v>599102.40626451652</v>
      </c>
      <c r="AA536" s="44" t="s">
        <v>38</v>
      </c>
      <c r="AB536" s="44" t="s">
        <v>35</v>
      </c>
      <c r="AC536" s="43" t="s">
        <v>2199</v>
      </c>
      <c r="AD536" s="43" t="s">
        <v>747</v>
      </c>
    </row>
    <row r="537" spans="1:30" ht="51" customHeight="1" x14ac:dyDescent="0.2">
      <c r="A537" s="41" t="s">
        <v>2200</v>
      </c>
      <c r="B537" s="42" t="s">
        <v>743</v>
      </c>
      <c r="C537" s="43" t="s">
        <v>744</v>
      </c>
      <c r="D537" s="43" t="s">
        <v>1114</v>
      </c>
      <c r="E537" s="44" t="s">
        <v>76</v>
      </c>
      <c r="F537" s="45" t="s">
        <v>2201</v>
      </c>
      <c r="G537" s="45" t="s">
        <v>2202</v>
      </c>
      <c r="H537" s="47">
        <v>43482</v>
      </c>
      <c r="I537" s="47">
        <v>44394</v>
      </c>
      <c r="J537" s="48" t="str">
        <f>IF(Ugovori_OPULJP[[#This Row],[DATUM ZAVRŠETKA OPERACIJE]]&gt;DATE(2024,3,31),"u provedbi","završen")</f>
        <v>završen</v>
      </c>
      <c r="K537" s="46" t="s">
        <v>892</v>
      </c>
      <c r="L537" s="46" t="s">
        <v>37</v>
      </c>
      <c r="M537" s="49">
        <v>0.85</v>
      </c>
      <c r="N537" s="49">
        <v>0.15</v>
      </c>
      <c r="O537" s="50">
        <f>Ugovori_OPULJP[[#This Row],[Bespovratna sredstva - Ukupno (EU+Nac) HRK
= Ukupna ugovorena vrijednost bespovratnih sredstava]]*Ugovori_OPULJP[[#This Row],[EU STOPA SUFINANCIRANJA %
EU CO-FINANCING RATE %]]</f>
        <v>998908.69499999995</v>
      </c>
      <c r="P537" s="51">
        <f>Ugovori_OPULJP[[#This Row],[Bespovratna sredstva - EU dio - HRK]]/7.5345</f>
        <v>132577.96735018911</v>
      </c>
      <c r="Q537" s="50">
        <f>Ugovori_OPULJP[[#This Row],[Bespovratna sredstva - Ukupno (EU+Nac) HRK
= Ukupna ugovorena vrijednost bespovratnih sredstava]]*Ugovori_OPULJP[[#This Row],[STOPA NACIONALNOG SUFINANCIRANJA %]]</f>
        <v>176278.00499999998</v>
      </c>
      <c r="R537" s="51">
        <f>Ugovori_OPULJP[[#This Row],[Bespovratna sredstva - Nacionalni dio - HRK]]/7.5345</f>
        <v>23396.111885327489</v>
      </c>
      <c r="S537" s="50">
        <v>1175186.7</v>
      </c>
      <c r="T537" s="51">
        <f>Ugovori_OPULJP[[#This Row],[Bespovratna sredstva - Ukupno (EU+Nac) HRK
= Ukupna ugovorena vrijednost bespovratnih sredstava]]/7.5345</f>
        <v>155974.0792355166</v>
      </c>
      <c r="U537" s="50">
        <v>0</v>
      </c>
      <c r="V537" s="51">
        <f>Ugovori_OPULJP[[#This Row],[Javni doprinos korisnika - HRK]]/7.5345</f>
        <v>0</v>
      </c>
      <c r="W537" s="50">
        <v>0</v>
      </c>
      <c r="X537" s="51">
        <f>Ugovori_OPULJP[[#This Row],[Privatni doprinos korisnika - HRK]]/7.5345</f>
        <v>0</v>
      </c>
      <c r="Y537" s="52">
        <v>1175186.7</v>
      </c>
      <c r="Z537" s="53">
        <f>Ugovori_OPULJP[[#This Row],[UKUPNI PRIHVATLJIVI IZDACI
TOTAL ELIGIBLE EXPENDITURE
= Bespovratna sredstva ukupno + doprinos korisnika
= Ukupni prihvatljivi troškovi
= Ukupna ugovorena vrijednost projekta HRK]]/7.5345</f>
        <v>155974.0792355166</v>
      </c>
      <c r="AA537" s="44" t="s">
        <v>38</v>
      </c>
      <c r="AB537" s="44" t="s">
        <v>35</v>
      </c>
      <c r="AC537" s="43" t="s">
        <v>2203</v>
      </c>
      <c r="AD537" s="43" t="s">
        <v>747</v>
      </c>
    </row>
    <row r="538" spans="1:30" ht="51" customHeight="1" x14ac:dyDescent="0.2">
      <c r="A538" s="41" t="s">
        <v>2204</v>
      </c>
      <c r="B538" s="42" t="s">
        <v>743</v>
      </c>
      <c r="C538" s="43" t="s">
        <v>744</v>
      </c>
      <c r="D538" s="43" t="s">
        <v>1114</v>
      </c>
      <c r="E538" s="44" t="s">
        <v>76</v>
      </c>
      <c r="F538" s="45" t="s">
        <v>2205</v>
      </c>
      <c r="G538" s="45" t="s">
        <v>2206</v>
      </c>
      <c r="H538" s="47">
        <v>43634</v>
      </c>
      <c r="I538" s="47">
        <v>44548</v>
      </c>
      <c r="J538" s="48" t="str">
        <f>IF(Ugovori_OPULJP[[#This Row],[DATUM ZAVRŠETKA OPERACIJE]]&gt;DATE(2024,3,31),"u provedbi","završen")</f>
        <v>završen</v>
      </c>
      <c r="K538" s="46" t="s">
        <v>211</v>
      </c>
      <c r="L538" s="46" t="s">
        <v>211</v>
      </c>
      <c r="M538" s="49">
        <v>0.85</v>
      </c>
      <c r="N538" s="49">
        <v>0.15</v>
      </c>
      <c r="O538" s="50">
        <f>Ugovori_OPULJP[[#This Row],[Bespovratna sredstva - Ukupno (EU+Nac) HRK
= Ukupna ugovorena vrijednost bespovratnih sredstava]]*Ugovori_OPULJP[[#This Row],[EU STOPA SUFINANCIRANJA %
EU CO-FINANCING RATE %]]</f>
        <v>1896923.75</v>
      </c>
      <c r="P538" s="51">
        <f>Ugovori_OPULJP[[#This Row],[Bespovratna sredstva - EU dio - HRK]]/7.5345</f>
        <v>251765.04744840399</v>
      </c>
      <c r="Q538" s="50">
        <f>Ugovori_OPULJP[[#This Row],[Bespovratna sredstva - Ukupno (EU+Nac) HRK
= Ukupna ugovorena vrijednost bespovratnih sredstava]]*Ugovori_OPULJP[[#This Row],[STOPA NACIONALNOG SUFINANCIRANJA %]]</f>
        <v>334751.25</v>
      </c>
      <c r="R538" s="51">
        <f>Ugovori_OPULJP[[#This Row],[Bespovratna sredstva - Nacionalni dio - HRK]]/7.5345</f>
        <v>44429.12602030659</v>
      </c>
      <c r="S538" s="50">
        <v>2231675</v>
      </c>
      <c r="T538" s="51">
        <f>Ugovori_OPULJP[[#This Row],[Bespovratna sredstva - Ukupno (EU+Nac) HRK
= Ukupna ugovorena vrijednost bespovratnih sredstava]]/7.5345</f>
        <v>296194.17346871056</v>
      </c>
      <c r="U538" s="50">
        <v>0</v>
      </c>
      <c r="V538" s="51">
        <f>Ugovori_OPULJP[[#This Row],[Javni doprinos korisnika - HRK]]/7.5345</f>
        <v>0</v>
      </c>
      <c r="W538" s="50">
        <v>0</v>
      </c>
      <c r="X538" s="51">
        <f>Ugovori_OPULJP[[#This Row],[Privatni doprinos korisnika - HRK]]/7.5345</f>
        <v>0</v>
      </c>
      <c r="Y538" s="52">
        <v>2231675</v>
      </c>
      <c r="Z538" s="53">
        <f>Ugovori_OPULJP[[#This Row],[UKUPNI PRIHVATLJIVI IZDACI
TOTAL ELIGIBLE EXPENDITURE
= Bespovratna sredstva ukupno + doprinos korisnika
= Ukupni prihvatljivi troškovi
= Ukupna ugovorena vrijednost projekta HRK]]/7.5345</f>
        <v>296194.17346871056</v>
      </c>
      <c r="AA538" s="44" t="s">
        <v>38</v>
      </c>
      <c r="AB538" s="44" t="s">
        <v>35</v>
      </c>
      <c r="AC538" s="43" t="s">
        <v>2207</v>
      </c>
      <c r="AD538" s="43" t="s">
        <v>747</v>
      </c>
    </row>
    <row r="539" spans="1:30" ht="51" customHeight="1" x14ac:dyDescent="0.2">
      <c r="A539" s="41" t="s">
        <v>2208</v>
      </c>
      <c r="B539" s="42" t="s">
        <v>743</v>
      </c>
      <c r="C539" s="43" t="s">
        <v>744</v>
      </c>
      <c r="D539" s="43" t="s">
        <v>1114</v>
      </c>
      <c r="E539" s="44" t="s">
        <v>76</v>
      </c>
      <c r="F539" s="45" t="s">
        <v>2209</v>
      </c>
      <c r="G539" s="45" t="s">
        <v>2210</v>
      </c>
      <c r="H539" s="47">
        <v>43634</v>
      </c>
      <c r="I539" s="47">
        <v>44548</v>
      </c>
      <c r="J539" s="48" t="str">
        <f>IF(Ugovori_OPULJP[[#This Row],[DATUM ZAVRŠETKA OPERACIJE]]&gt;DATE(2024,3,31),"u provedbi","završen")</f>
        <v>završen</v>
      </c>
      <c r="K539" s="46" t="s">
        <v>99</v>
      </c>
      <c r="L539" s="46" t="s">
        <v>99</v>
      </c>
      <c r="M539" s="49">
        <v>0.85</v>
      </c>
      <c r="N539" s="49">
        <v>0.15</v>
      </c>
      <c r="O539" s="50">
        <f>Ugovori_OPULJP[[#This Row],[Bespovratna sredstva - Ukupno (EU+Nac) HRK
= Ukupna ugovorena vrijednost bespovratnih sredstava]]*Ugovori_OPULJP[[#This Row],[EU STOPA SUFINANCIRANJA %
EU CO-FINANCING RATE %]]</f>
        <v>3509742.8964999998</v>
      </c>
      <c r="P539" s="51">
        <f>Ugovori_OPULJP[[#This Row],[Bespovratna sredstva - EU dio - HRK]]/7.5345</f>
        <v>465822.93403676414</v>
      </c>
      <c r="Q539" s="50">
        <f>Ugovori_OPULJP[[#This Row],[Bespovratna sredstva - Ukupno (EU+Nac) HRK
= Ukupna ugovorena vrijednost bespovratnih sredstava]]*Ugovori_OPULJP[[#This Row],[STOPA NACIONALNOG SUFINANCIRANJA %]]</f>
        <v>619366.39350000001</v>
      </c>
      <c r="R539" s="51">
        <f>Ugovori_OPULJP[[#This Row],[Bespovratna sredstva - Nacionalni dio - HRK]]/7.5345</f>
        <v>82204.047182958384</v>
      </c>
      <c r="S539" s="50">
        <v>4129109.29</v>
      </c>
      <c r="T539" s="51">
        <f>Ugovori_OPULJP[[#This Row],[Bespovratna sredstva - Ukupno (EU+Nac) HRK
= Ukupna ugovorena vrijednost bespovratnih sredstava]]/7.5345</f>
        <v>548026.98121972254</v>
      </c>
      <c r="U539" s="50">
        <v>0</v>
      </c>
      <c r="V539" s="51">
        <f>Ugovori_OPULJP[[#This Row],[Javni doprinos korisnika - HRK]]/7.5345</f>
        <v>0</v>
      </c>
      <c r="W539" s="50">
        <v>0</v>
      </c>
      <c r="X539" s="51">
        <f>Ugovori_OPULJP[[#This Row],[Privatni doprinos korisnika - HRK]]/7.5345</f>
        <v>0</v>
      </c>
      <c r="Y539" s="52">
        <v>4129109.29</v>
      </c>
      <c r="Z539" s="53">
        <f>Ugovori_OPULJP[[#This Row],[UKUPNI PRIHVATLJIVI IZDACI
TOTAL ELIGIBLE EXPENDITURE
= Bespovratna sredstva ukupno + doprinos korisnika
= Ukupni prihvatljivi troškovi
= Ukupna ugovorena vrijednost projekta HRK]]/7.5345</f>
        <v>548026.98121972254</v>
      </c>
      <c r="AA539" s="44" t="s">
        <v>38</v>
      </c>
      <c r="AB539" s="44" t="s">
        <v>35</v>
      </c>
      <c r="AC539" s="43" t="s">
        <v>2211</v>
      </c>
      <c r="AD539" s="43" t="s">
        <v>747</v>
      </c>
    </row>
    <row r="540" spans="1:30" ht="51" customHeight="1" x14ac:dyDescent="0.2">
      <c r="A540" s="41" t="s">
        <v>2212</v>
      </c>
      <c r="B540" s="42" t="s">
        <v>743</v>
      </c>
      <c r="C540" s="43" t="s">
        <v>744</v>
      </c>
      <c r="D540" s="43" t="s">
        <v>1114</v>
      </c>
      <c r="E540" s="44" t="s">
        <v>76</v>
      </c>
      <c r="F540" s="45" t="s">
        <v>2213</v>
      </c>
      <c r="G540" s="45" t="s">
        <v>2214</v>
      </c>
      <c r="H540" s="47">
        <v>43634</v>
      </c>
      <c r="I540" s="47">
        <v>44548</v>
      </c>
      <c r="J540" s="48" t="str">
        <f>IF(Ugovori_OPULJP[[#This Row],[DATUM ZAVRŠETKA OPERACIJE]]&gt;DATE(2024,3,31),"u provedbi","završen")</f>
        <v>završen</v>
      </c>
      <c r="K540" s="46" t="s">
        <v>84</v>
      </c>
      <c r="L540" s="46" t="s">
        <v>84</v>
      </c>
      <c r="M540" s="49">
        <v>0.85</v>
      </c>
      <c r="N540" s="49">
        <v>0.15</v>
      </c>
      <c r="O540" s="50">
        <f>Ugovori_OPULJP[[#This Row],[Bespovratna sredstva - Ukupno (EU+Nac) HRK
= Ukupna ugovorena vrijednost bespovratnih sredstava]]*Ugovori_OPULJP[[#This Row],[EU STOPA SUFINANCIRANJA %
EU CO-FINANCING RATE %]]</f>
        <v>1080753.9369999999</v>
      </c>
      <c r="P540" s="51">
        <f>Ugovori_OPULJP[[#This Row],[Bespovratna sredstva - EU dio - HRK]]/7.5345</f>
        <v>143440.69772380381</v>
      </c>
      <c r="Q540" s="50">
        <f>Ugovori_OPULJP[[#This Row],[Bespovratna sredstva - Ukupno (EU+Nac) HRK
= Ukupna ugovorena vrijednost bespovratnih sredstava]]*Ugovori_OPULJP[[#This Row],[STOPA NACIONALNOG SUFINANCIRANJA %]]</f>
        <v>190721.283</v>
      </c>
      <c r="R540" s="51">
        <f>Ugovori_OPULJP[[#This Row],[Bespovratna sredstva - Nacionalni dio - HRK]]/7.5345</f>
        <v>25313.064304200674</v>
      </c>
      <c r="S540" s="50">
        <v>1271475.22</v>
      </c>
      <c r="T540" s="51">
        <f>Ugovori_OPULJP[[#This Row],[Bespovratna sredstva - Ukupno (EU+Nac) HRK
= Ukupna ugovorena vrijednost bespovratnih sredstava]]/7.5345</f>
        <v>168753.76202800451</v>
      </c>
      <c r="U540" s="50">
        <v>0</v>
      </c>
      <c r="V540" s="51">
        <f>Ugovori_OPULJP[[#This Row],[Javni doprinos korisnika - HRK]]/7.5345</f>
        <v>0</v>
      </c>
      <c r="W540" s="50">
        <v>0</v>
      </c>
      <c r="X540" s="51">
        <f>Ugovori_OPULJP[[#This Row],[Privatni doprinos korisnika - HRK]]/7.5345</f>
        <v>0</v>
      </c>
      <c r="Y540" s="52">
        <v>1271475.22</v>
      </c>
      <c r="Z540" s="53">
        <f>Ugovori_OPULJP[[#This Row],[UKUPNI PRIHVATLJIVI IZDACI
TOTAL ELIGIBLE EXPENDITURE
= Bespovratna sredstva ukupno + doprinos korisnika
= Ukupni prihvatljivi troškovi
= Ukupna ugovorena vrijednost projekta HRK]]/7.5345</f>
        <v>168753.76202800451</v>
      </c>
      <c r="AA540" s="44" t="s">
        <v>38</v>
      </c>
      <c r="AB540" s="44" t="s">
        <v>35</v>
      </c>
      <c r="AC540" s="43" t="s">
        <v>2215</v>
      </c>
      <c r="AD540" s="43" t="s">
        <v>747</v>
      </c>
    </row>
    <row r="541" spans="1:30" ht="51" customHeight="1" x14ac:dyDescent="0.2">
      <c r="A541" s="41" t="s">
        <v>2216</v>
      </c>
      <c r="B541" s="42" t="s">
        <v>743</v>
      </c>
      <c r="C541" s="43" t="s">
        <v>744</v>
      </c>
      <c r="D541" s="43" t="s">
        <v>1114</v>
      </c>
      <c r="E541" s="44" t="s">
        <v>76</v>
      </c>
      <c r="F541" s="45" t="s">
        <v>2217</v>
      </c>
      <c r="G541" s="45" t="s">
        <v>2218</v>
      </c>
      <c r="H541" s="47">
        <v>43634</v>
      </c>
      <c r="I541" s="47">
        <v>44548</v>
      </c>
      <c r="J541" s="48" t="str">
        <f>IF(Ugovori_OPULJP[[#This Row],[DATUM ZAVRŠETKA OPERACIJE]]&gt;DATE(2024,3,31),"u provedbi","završen")</f>
        <v>završen</v>
      </c>
      <c r="K541" s="46" t="s">
        <v>84</v>
      </c>
      <c r="L541" s="46" t="s">
        <v>84</v>
      </c>
      <c r="M541" s="49">
        <v>0.85</v>
      </c>
      <c r="N541" s="49">
        <v>0.15</v>
      </c>
      <c r="O541" s="50">
        <f>Ugovori_OPULJP[[#This Row],[Bespovratna sredstva - Ukupno (EU+Nac) HRK
= Ukupna ugovorena vrijednost bespovratnih sredstava]]*Ugovori_OPULJP[[#This Row],[EU STOPA SUFINANCIRANJA %
EU CO-FINANCING RATE %]]</f>
        <v>1569510.5585</v>
      </c>
      <c r="P541" s="51">
        <f>Ugovori_OPULJP[[#This Row],[Bespovratna sredstva - EU dio - HRK]]/7.5345</f>
        <v>208309.84916052822</v>
      </c>
      <c r="Q541" s="50">
        <f>Ugovori_OPULJP[[#This Row],[Bespovratna sredstva - Ukupno (EU+Nac) HRK
= Ukupna ugovorena vrijednost bespovratnih sredstava]]*Ugovori_OPULJP[[#This Row],[STOPA NACIONALNOG SUFINANCIRANJA %]]</f>
        <v>276972.45149999997</v>
      </c>
      <c r="R541" s="51">
        <f>Ugovori_OPULJP[[#This Row],[Bespovratna sredstva - Nacionalni dio - HRK]]/7.5345</f>
        <v>36760.561616563798</v>
      </c>
      <c r="S541" s="50">
        <v>1846483.01</v>
      </c>
      <c r="T541" s="51">
        <f>Ugovori_OPULJP[[#This Row],[Bespovratna sredstva - Ukupno (EU+Nac) HRK
= Ukupna ugovorena vrijednost bespovratnih sredstava]]/7.5345</f>
        <v>245070.41077709204</v>
      </c>
      <c r="U541" s="50">
        <v>0</v>
      </c>
      <c r="V541" s="51">
        <f>Ugovori_OPULJP[[#This Row],[Javni doprinos korisnika - HRK]]/7.5345</f>
        <v>0</v>
      </c>
      <c r="W541" s="50">
        <v>0</v>
      </c>
      <c r="X541" s="51">
        <f>Ugovori_OPULJP[[#This Row],[Privatni doprinos korisnika - HRK]]/7.5345</f>
        <v>0</v>
      </c>
      <c r="Y541" s="52">
        <v>1846483.01</v>
      </c>
      <c r="Z541" s="53">
        <f>Ugovori_OPULJP[[#This Row],[UKUPNI PRIHVATLJIVI IZDACI
TOTAL ELIGIBLE EXPENDITURE
= Bespovratna sredstva ukupno + doprinos korisnika
= Ukupni prihvatljivi troškovi
= Ukupna ugovorena vrijednost projekta HRK]]/7.5345</f>
        <v>245070.41077709204</v>
      </c>
      <c r="AA541" s="44" t="s">
        <v>38</v>
      </c>
      <c r="AB541" s="44" t="s">
        <v>35</v>
      </c>
      <c r="AC541" s="43" t="s">
        <v>2219</v>
      </c>
      <c r="AD541" s="43" t="s">
        <v>747</v>
      </c>
    </row>
    <row r="542" spans="1:30" ht="51" customHeight="1" x14ac:dyDescent="0.2">
      <c r="A542" s="41" t="s">
        <v>2220</v>
      </c>
      <c r="B542" s="42" t="s">
        <v>743</v>
      </c>
      <c r="C542" s="43" t="s">
        <v>744</v>
      </c>
      <c r="D542" s="43" t="s">
        <v>1114</v>
      </c>
      <c r="E542" s="44" t="s">
        <v>76</v>
      </c>
      <c r="F542" s="45" t="s">
        <v>2221</v>
      </c>
      <c r="G542" s="45" t="s">
        <v>2222</v>
      </c>
      <c r="H542" s="47">
        <v>43634</v>
      </c>
      <c r="I542" s="47">
        <v>44548</v>
      </c>
      <c r="J542" s="48" t="str">
        <f>IF(Ugovori_OPULJP[[#This Row],[DATUM ZAVRŠETKA OPERACIJE]]&gt;DATE(2024,3,31),"u provedbi","završen")</f>
        <v>završen</v>
      </c>
      <c r="K542" s="46" t="s">
        <v>211</v>
      </c>
      <c r="L542" s="46" t="s">
        <v>211</v>
      </c>
      <c r="M542" s="49">
        <v>0.85</v>
      </c>
      <c r="N542" s="49">
        <v>0.15</v>
      </c>
      <c r="O542" s="50">
        <f>Ugovori_OPULJP[[#This Row],[Bespovratna sredstva - Ukupno (EU+Nac) HRK
= Ukupna ugovorena vrijednost bespovratnih sredstava]]*Ugovori_OPULJP[[#This Row],[EU STOPA SUFINANCIRANJA %
EU CO-FINANCING RATE %]]</f>
        <v>1722740.645</v>
      </c>
      <c r="P542" s="51">
        <f>Ugovori_OPULJP[[#This Row],[Bespovratna sredstva - EU dio - HRK]]/7.5345</f>
        <v>228646.9765744243</v>
      </c>
      <c r="Q542" s="50">
        <f>Ugovori_OPULJP[[#This Row],[Bespovratna sredstva - Ukupno (EU+Nac) HRK
= Ukupna ugovorena vrijednost bespovratnih sredstava]]*Ugovori_OPULJP[[#This Row],[STOPA NACIONALNOG SUFINANCIRANJA %]]</f>
        <v>304013.05499999999</v>
      </c>
      <c r="R542" s="51">
        <f>Ugovori_OPULJP[[#This Row],[Bespovratna sredstva - Nacionalni dio - HRK]]/7.5345</f>
        <v>40349.466454310168</v>
      </c>
      <c r="S542" s="50">
        <v>2026753.7</v>
      </c>
      <c r="T542" s="51">
        <f>Ugovori_OPULJP[[#This Row],[Bespovratna sredstva - Ukupno (EU+Nac) HRK
= Ukupna ugovorena vrijednost bespovratnih sredstava]]/7.5345</f>
        <v>268996.44302873447</v>
      </c>
      <c r="U542" s="50">
        <v>0</v>
      </c>
      <c r="V542" s="51">
        <f>Ugovori_OPULJP[[#This Row],[Javni doprinos korisnika - HRK]]/7.5345</f>
        <v>0</v>
      </c>
      <c r="W542" s="50">
        <v>0</v>
      </c>
      <c r="X542" s="51">
        <f>Ugovori_OPULJP[[#This Row],[Privatni doprinos korisnika - HRK]]/7.5345</f>
        <v>0</v>
      </c>
      <c r="Y542" s="52">
        <v>2026753.7</v>
      </c>
      <c r="Z542" s="53">
        <f>Ugovori_OPULJP[[#This Row],[UKUPNI PRIHVATLJIVI IZDACI
TOTAL ELIGIBLE EXPENDITURE
= Bespovratna sredstva ukupno + doprinos korisnika
= Ukupni prihvatljivi troškovi
= Ukupna ugovorena vrijednost projekta HRK]]/7.5345</f>
        <v>268996.44302873447</v>
      </c>
      <c r="AA542" s="44" t="s">
        <v>38</v>
      </c>
      <c r="AB542" s="44" t="s">
        <v>35</v>
      </c>
      <c r="AC542" s="43" t="s">
        <v>2223</v>
      </c>
      <c r="AD542" s="43" t="s">
        <v>747</v>
      </c>
    </row>
    <row r="543" spans="1:30" ht="51" customHeight="1" x14ac:dyDescent="0.2">
      <c r="A543" s="41" t="s">
        <v>2224</v>
      </c>
      <c r="B543" s="42" t="s">
        <v>743</v>
      </c>
      <c r="C543" s="43" t="s">
        <v>744</v>
      </c>
      <c r="D543" s="43" t="s">
        <v>1114</v>
      </c>
      <c r="E543" s="44" t="s">
        <v>76</v>
      </c>
      <c r="F543" s="45" t="s">
        <v>2225</v>
      </c>
      <c r="G543" s="45" t="s">
        <v>2226</v>
      </c>
      <c r="H543" s="47">
        <v>43448</v>
      </c>
      <c r="I543" s="47">
        <v>44361</v>
      </c>
      <c r="J543" s="48" t="str">
        <f>IF(Ugovori_OPULJP[[#This Row],[DATUM ZAVRŠETKA OPERACIJE]]&gt;DATE(2024,3,31),"u provedbi","završen")</f>
        <v>završen</v>
      </c>
      <c r="K543" s="46" t="s">
        <v>94</v>
      </c>
      <c r="L543" s="46" t="s">
        <v>94</v>
      </c>
      <c r="M543" s="49">
        <v>0.85</v>
      </c>
      <c r="N543" s="49">
        <v>0.15</v>
      </c>
      <c r="O543" s="50">
        <f>Ugovori_OPULJP[[#This Row],[Bespovratna sredstva - Ukupno (EU+Nac) HRK
= Ukupna ugovorena vrijednost bespovratnih sredstava]]*Ugovori_OPULJP[[#This Row],[EU STOPA SUFINANCIRANJA %
EU CO-FINANCING RATE %]]</f>
        <v>8376547.5724999998</v>
      </c>
      <c r="P543" s="51">
        <f>Ugovori_OPULJP[[#This Row],[Bespovratna sredstva - EU dio - HRK]]/7.5345</f>
        <v>1111758.9186409183</v>
      </c>
      <c r="Q543" s="50">
        <f>Ugovori_OPULJP[[#This Row],[Bespovratna sredstva - Ukupno (EU+Nac) HRK
= Ukupna ugovorena vrijednost bespovratnih sredstava]]*Ugovori_OPULJP[[#This Row],[STOPA NACIONALNOG SUFINANCIRANJA %]]</f>
        <v>1478214.2774999999</v>
      </c>
      <c r="R543" s="51">
        <f>Ugovori_OPULJP[[#This Row],[Bespovratna sredstva - Nacionalni dio - HRK]]/7.5345</f>
        <v>196192.75034839733</v>
      </c>
      <c r="S543" s="50">
        <v>9854761.8499999996</v>
      </c>
      <c r="T543" s="51">
        <f>Ugovori_OPULJP[[#This Row],[Bespovratna sredstva - Ukupno (EU+Nac) HRK
= Ukupna ugovorena vrijednost bespovratnih sredstava]]/7.5345</f>
        <v>1307951.6689893156</v>
      </c>
      <c r="U543" s="50">
        <v>0</v>
      </c>
      <c r="V543" s="51">
        <f>Ugovori_OPULJP[[#This Row],[Javni doprinos korisnika - HRK]]/7.5345</f>
        <v>0</v>
      </c>
      <c r="W543" s="50">
        <v>0</v>
      </c>
      <c r="X543" s="51">
        <f>Ugovori_OPULJP[[#This Row],[Privatni doprinos korisnika - HRK]]/7.5345</f>
        <v>0</v>
      </c>
      <c r="Y543" s="52">
        <v>9854761.8499999996</v>
      </c>
      <c r="Z543" s="53">
        <f>Ugovori_OPULJP[[#This Row],[UKUPNI PRIHVATLJIVI IZDACI
TOTAL ELIGIBLE EXPENDITURE
= Bespovratna sredstva ukupno + doprinos korisnika
= Ukupni prihvatljivi troškovi
= Ukupna ugovorena vrijednost projekta HRK]]/7.5345</f>
        <v>1307951.6689893156</v>
      </c>
      <c r="AA543" s="44" t="s">
        <v>38</v>
      </c>
      <c r="AB543" s="44" t="s">
        <v>35</v>
      </c>
      <c r="AC543" s="43" t="s">
        <v>2227</v>
      </c>
      <c r="AD543" s="43" t="s">
        <v>747</v>
      </c>
    </row>
    <row r="544" spans="1:30" ht="51" customHeight="1" x14ac:dyDescent="0.2">
      <c r="A544" s="41" t="s">
        <v>2228</v>
      </c>
      <c r="B544" s="42" t="s">
        <v>743</v>
      </c>
      <c r="C544" s="43" t="s">
        <v>744</v>
      </c>
      <c r="D544" s="43" t="s">
        <v>1114</v>
      </c>
      <c r="E544" s="44" t="s">
        <v>76</v>
      </c>
      <c r="F544" s="45" t="s">
        <v>2229</v>
      </c>
      <c r="G544" s="45" t="s">
        <v>2230</v>
      </c>
      <c r="H544" s="47">
        <v>43482</v>
      </c>
      <c r="I544" s="47">
        <v>44394</v>
      </c>
      <c r="J544" s="48" t="str">
        <f>IF(Ugovori_OPULJP[[#This Row],[DATUM ZAVRŠETKA OPERACIJE]]&gt;DATE(2024,3,31),"u provedbi","završen")</f>
        <v>završen</v>
      </c>
      <c r="K544" s="46" t="s">
        <v>79</v>
      </c>
      <c r="L544" s="46" t="s">
        <v>79</v>
      </c>
      <c r="M544" s="49">
        <v>0.85</v>
      </c>
      <c r="N544" s="49">
        <v>0.15</v>
      </c>
      <c r="O544" s="50">
        <f>Ugovori_OPULJP[[#This Row],[Bespovratna sredstva - Ukupno (EU+Nac) HRK
= Ukupna ugovorena vrijednost bespovratnih sredstava]]*Ugovori_OPULJP[[#This Row],[EU STOPA SUFINANCIRANJA %
EU CO-FINANCING RATE %]]</f>
        <v>952139.66350000002</v>
      </c>
      <c r="P544" s="51">
        <f>Ugovori_OPULJP[[#This Row],[Bespovratna sredstva - EU dio - HRK]]/7.5345</f>
        <v>126370.65014267701</v>
      </c>
      <c r="Q544" s="50">
        <f>Ugovori_OPULJP[[#This Row],[Bespovratna sredstva - Ukupno (EU+Nac) HRK
= Ukupna ugovorena vrijednost bespovratnih sredstava]]*Ugovori_OPULJP[[#This Row],[STOPA NACIONALNOG SUFINANCIRANJA %]]</f>
        <v>168024.6465</v>
      </c>
      <c r="R544" s="51">
        <f>Ugovori_OPULJP[[#This Row],[Bespovratna sredstva - Nacionalni dio - HRK]]/7.5345</f>
        <v>22300.702966354766</v>
      </c>
      <c r="S544" s="50">
        <v>1120164.31</v>
      </c>
      <c r="T544" s="51">
        <f>Ugovori_OPULJP[[#This Row],[Bespovratna sredstva - Ukupno (EU+Nac) HRK
= Ukupna ugovorena vrijednost bespovratnih sredstava]]/7.5345</f>
        <v>148671.3531090318</v>
      </c>
      <c r="U544" s="50">
        <v>0</v>
      </c>
      <c r="V544" s="51">
        <f>Ugovori_OPULJP[[#This Row],[Javni doprinos korisnika - HRK]]/7.5345</f>
        <v>0</v>
      </c>
      <c r="W544" s="50">
        <v>0</v>
      </c>
      <c r="X544" s="51">
        <f>Ugovori_OPULJP[[#This Row],[Privatni doprinos korisnika - HRK]]/7.5345</f>
        <v>0</v>
      </c>
      <c r="Y544" s="52">
        <v>1120164.31</v>
      </c>
      <c r="Z544" s="53">
        <f>Ugovori_OPULJP[[#This Row],[UKUPNI PRIHVATLJIVI IZDACI
TOTAL ELIGIBLE EXPENDITURE
= Bespovratna sredstva ukupno + doprinos korisnika
= Ukupni prihvatljivi troškovi
= Ukupna ugovorena vrijednost projekta HRK]]/7.5345</f>
        <v>148671.3531090318</v>
      </c>
      <c r="AA544" s="44" t="s">
        <v>38</v>
      </c>
      <c r="AB544" s="44" t="s">
        <v>35</v>
      </c>
      <c r="AC544" s="43" t="s">
        <v>2231</v>
      </c>
      <c r="AD544" s="43" t="s">
        <v>747</v>
      </c>
    </row>
    <row r="545" spans="1:30" ht="51" customHeight="1" x14ac:dyDescent="0.2">
      <c r="A545" s="41" t="s">
        <v>2232</v>
      </c>
      <c r="B545" s="42" t="s">
        <v>743</v>
      </c>
      <c r="C545" s="43" t="s">
        <v>744</v>
      </c>
      <c r="D545" s="43" t="s">
        <v>1114</v>
      </c>
      <c r="E545" s="44" t="s">
        <v>76</v>
      </c>
      <c r="F545" s="45" t="s">
        <v>1836</v>
      </c>
      <c r="G545" s="45" t="s">
        <v>2233</v>
      </c>
      <c r="H545" s="47">
        <v>43482</v>
      </c>
      <c r="I545" s="47">
        <v>44394</v>
      </c>
      <c r="J545" s="48" t="str">
        <f>IF(Ugovori_OPULJP[[#This Row],[DATUM ZAVRŠETKA OPERACIJE]]&gt;DATE(2024,3,31),"u provedbi","završen")</f>
        <v>završen</v>
      </c>
      <c r="K545" s="46" t="s">
        <v>186</v>
      </c>
      <c r="L545" s="46" t="s">
        <v>186</v>
      </c>
      <c r="M545" s="49">
        <v>0.85</v>
      </c>
      <c r="N545" s="49">
        <v>0.15</v>
      </c>
      <c r="O545" s="50">
        <f>Ugovori_OPULJP[[#This Row],[Bespovratna sredstva - Ukupno (EU+Nac) HRK
= Ukupna ugovorena vrijednost bespovratnih sredstava]]*Ugovori_OPULJP[[#This Row],[EU STOPA SUFINANCIRANJA %
EU CO-FINANCING RATE %]]</f>
        <v>1168681.7874999999</v>
      </c>
      <c r="P545" s="51">
        <f>Ugovori_OPULJP[[#This Row],[Bespovratna sredstva - EU dio - HRK]]/7.5345</f>
        <v>155110.72898002519</v>
      </c>
      <c r="Q545" s="50">
        <f>Ugovori_OPULJP[[#This Row],[Bespovratna sredstva - Ukupno (EU+Nac) HRK
= Ukupna ugovorena vrijednost bespovratnih sredstava]]*Ugovori_OPULJP[[#This Row],[STOPA NACIONALNOG SUFINANCIRANJA %]]</f>
        <v>206237.96249999999</v>
      </c>
      <c r="R545" s="51">
        <f>Ugovori_OPULJP[[#This Row],[Bespovratna sredstva - Nacionalni dio - HRK]]/7.5345</f>
        <v>27372.481584710331</v>
      </c>
      <c r="S545" s="50">
        <v>1374919.75</v>
      </c>
      <c r="T545" s="51">
        <f>Ugovori_OPULJP[[#This Row],[Bespovratna sredstva - Ukupno (EU+Nac) HRK
= Ukupna ugovorena vrijednost bespovratnih sredstava]]/7.5345</f>
        <v>182483.21056473555</v>
      </c>
      <c r="U545" s="50">
        <v>0</v>
      </c>
      <c r="V545" s="51">
        <f>Ugovori_OPULJP[[#This Row],[Javni doprinos korisnika - HRK]]/7.5345</f>
        <v>0</v>
      </c>
      <c r="W545" s="50">
        <v>0</v>
      </c>
      <c r="X545" s="51">
        <f>Ugovori_OPULJP[[#This Row],[Privatni doprinos korisnika - HRK]]/7.5345</f>
        <v>0</v>
      </c>
      <c r="Y545" s="52">
        <v>1374919.75</v>
      </c>
      <c r="Z545" s="53">
        <f>Ugovori_OPULJP[[#This Row],[UKUPNI PRIHVATLJIVI IZDACI
TOTAL ELIGIBLE EXPENDITURE
= Bespovratna sredstva ukupno + doprinos korisnika
= Ukupni prihvatljivi troškovi
= Ukupna ugovorena vrijednost projekta HRK]]/7.5345</f>
        <v>182483.21056473555</v>
      </c>
      <c r="AA545" s="44" t="s">
        <v>38</v>
      </c>
      <c r="AB545" s="44" t="s">
        <v>35</v>
      </c>
      <c r="AC545" s="43" t="s">
        <v>2234</v>
      </c>
      <c r="AD545" s="43" t="s">
        <v>747</v>
      </c>
    </row>
    <row r="546" spans="1:30" ht="51" customHeight="1" x14ac:dyDescent="0.2">
      <c r="A546" s="41" t="s">
        <v>2235</v>
      </c>
      <c r="B546" s="42" t="s">
        <v>743</v>
      </c>
      <c r="C546" s="43" t="s">
        <v>744</v>
      </c>
      <c r="D546" s="43" t="s">
        <v>1114</v>
      </c>
      <c r="E546" s="44" t="s">
        <v>76</v>
      </c>
      <c r="F546" s="45" t="s">
        <v>2236</v>
      </c>
      <c r="G546" s="45" t="s">
        <v>2237</v>
      </c>
      <c r="H546" s="47">
        <v>43467</v>
      </c>
      <c r="I546" s="47">
        <v>44379</v>
      </c>
      <c r="J546" s="48" t="str">
        <f>IF(Ugovori_OPULJP[[#This Row],[DATUM ZAVRŠETKA OPERACIJE]]&gt;DATE(2024,3,31),"u provedbi","završen")</f>
        <v>završen</v>
      </c>
      <c r="K546" s="46" t="s">
        <v>599</v>
      </c>
      <c r="L546" s="46" t="s">
        <v>599</v>
      </c>
      <c r="M546" s="49">
        <v>0.85</v>
      </c>
      <c r="N546" s="49">
        <v>0.15</v>
      </c>
      <c r="O546" s="50">
        <f>Ugovori_OPULJP[[#This Row],[Bespovratna sredstva - Ukupno (EU+Nac) HRK
= Ukupna ugovorena vrijednost bespovratnih sredstava]]*Ugovori_OPULJP[[#This Row],[EU STOPA SUFINANCIRANJA %
EU CO-FINANCING RATE %]]</f>
        <v>1443522.7</v>
      </c>
      <c r="P546" s="51">
        <f>Ugovori_OPULJP[[#This Row],[Bespovratna sredstva - EU dio - HRK]]/7.5345</f>
        <v>191588.38675426372</v>
      </c>
      <c r="Q546" s="50">
        <f>Ugovori_OPULJP[[#This Row],[Bespovratna sredstva - Ukupno (EU+Nac) HRK
= Ukupna ugovorena vrijednost bespovratnih sredstava]]*Ugovori_OPULJP[[#This Row],[STOPA NACIONALNOG SUFINANCIRANJA %]]</f>
        <v>254739.3</v>
      </c>
      <c r="R546" s="51">
        <f>Ugovori_OPULJP[[#This Row],[Bespovratna sredstva - Nacionalni dio - HRK]]/7.5345</f>
        <v>33809.71530957595</v>
      </c>
      <c r="S546" s="50">
        <v>1698262</v>
      </c>
      <c r="T546" s="51">
        <f>Ugovori_OPULJP[[#This Row],[Bespovratna sredstva - Ukupno (EU+Nac) HRK
= Ukupna ugovorena vrijednost bespovratnih sredstava]]/7.5345</f>
        <v>225398.10206383964</v>
      </c>
      <c r="U546" s="50">
        <v>0</v>
      </c>
      <c r="V546" s="51">
        <f>Ugovori_OPULJP[[#This Row],[Javni doprinos korisnika - HRK]]/7.5345</f>
        <v>0</v>
      </c>
      <c r="W546" s="50">
        <v>0</v>
      </c>
      <c r="X546" s="51">
        <f>Ugovori_OPULJP[[#This Row],[Privatni doprinos korisnika - HRK]]/7.5345</f>
        <v>0</v>
      </c>
      <c r="Y546" s="52">
        <v>1698262</v>
      </c>
      <c r="Z546" s="53">
        <f>Ugovori_OPULJP[[#This Row],[UKUPNI PRIHVATLJIVI IZDACI
TOTAL ELIGIBLE EXPENDITURE
= Bespovratna sredstva ukupno + doprinos korisnika
= Ukupni prihvatljivi troškovi
= Ukupna ugovorena vrijednost projekta HRK]]/7.5345</f>
        <v>225398.10206383964</v>
      </c>
      <c r="AA546" s="44" t="s">
        <v>38</v>
      </c>
      <c r="AB546" s="44" t="s">
        <v>35</v>
      </c>
      <c r="AC546" s="43" t="s">
        <v>2238</v>
      </c>
      <c r="AD546" s="43" t="s">
        <v>747</v>
      </c>
    </row>
    <row r="547" spans="1:30" ht="51" customHeight="1" x14ac:dyDescent="0.2">
      <c r="A547" s="41" t="s">
        <v>2239</v>
      </c>
      <c r="B547" s="42" t="s">
        <v>743</v>
      </c>
      <c r="C547" s="43" t="s">
        <v>744</v>
      </c>
      <c r="D547" s="43" t="s">
        <v>1114</v>
      </c>
      <c r="E547" s="44" t="s">
        <v>76</v>
      </c>
      <c r="F547" s="45" t="s">
        <v>2240</v>
      </c>
      <c r="G547" s="45" t="s">
        <v>2241</v>
      </c>
      <c r="H547" s="47">
        <v>43654</v>
      </c>
      <c r="I547" s="47">
        <v>44569</v>
      </c>
      <c r="J547" s="48" t="str">
        <f>IF(Ugovori_OPULJP[[#This Row],[DATUM ZAVRŠETKA OPERACIJE]]&gt;DATE(2024,3,31),"u provedbi","završen")</f>
        <v>završen</v>
      </c>
      <c r="K547" s="46" t="s">
        <v>244</v>
      </c>
      <c r="L547" s="46" t="s">
        <v>244</v>
      </c>
      <c r="M547" s="49">
        <v>0.85</v>
      </c>
      <c r="N547" s="49">
        <v>0.15</v>
      </c>
      <c r="O547" s="50">
        <f>Ugovori_OPULJP[[#This Row],[Bespovratna sredstva - Ukupno (EU+Nac) HRK
= Ukupna ugovorena vrijednost bespovratnih sredstava]]*Ugovori_OPULJP[[#This Row],[EU STOPA SUFINANCIRANJA %
EU CO-FINANCING RATE %]]</f>
        <v>5148476.4859999996</v>
      </c>
      <c r="P547" s="51">
        <f>Ugovori_OPULJP[[#This Row],[Bespovratna sredstva - EU dio - HRK]]/7.5345</f>
        <v>683320.25827858504</v>
      </c>
      <c r="Q547" s="50">
        <f>Ugovori_OPULJP[[#This Row],[Bespovratna sredstva - Ukupno (EU+Nac) HRK
= Ukupna ugovorena vrijednost bespovratnih sredstava]]*Ugovori_OPULJP[[#This Row],[STOPA NACIONALNOG SUFINANCIRANJA %]]</f>
        <v>908554.674</v>
      </c>
      <c r="R547" s="51">
        <f>Ugovori_OPULJP[[#This Row],[Bespovratna sredstva - Nacionalni dio - HRK]]/7.5345</f>
        <v>120585.92793151502</v>
      </c>
      <c r="S547" s="50">
        <v>6057031.1600000001</v>
      </c>
      <c r="T547" s="51">
        <f>Ugovori_OPULJP[[#This Row],[Bespovratna sredstva - Ukupno (EU+Nac) HRK
= Ukupna ugovorena vrijednost bespovratnih sredstava]]/7.5345</f>
        <v>803906.18621010019</v>
      </c>
      <c r="U547" s="50">
        <v>0</v>
      </c>
      <c r="V547" s="51">
        <f>Ugovori_OPULJP[[#This Row],[Javni doprinos korisnika - HRK]]/7.5345</f>
        <v>0</v>
      </c>
      <c r="W547" s="50">
        <v>0</v>
      </c>
      <c r="X547" s="51">
        <f>Ugovori_OPULJP[[#This Row],[Privatni doprinos korisnika - HRK]]/7.5345</f>
        <v>0</v>
      </c>
      <c r="Y547" s="52">
        <v>6057031.1600000001</v>
      </c>
      <c r="Z547" s="53">
        <f>Ugovori_OPULJP[[#This Row],[UKUPNI PRIHVATLJIVI IZDACI
TOTAL ELIGIBLE EXPENDITURE
= Bespovratna sredstva ukupno + doprinos korisnika
= Ukupni prihvatljivi troškovi
= Ukupna ugovorena vrijednost projekta HRK]]/7.5345</f>
        <v>803906.18621010019</v>
      </c>
      <c r="AA547" s="44" t="s">
        <v>38</v>
      </c>
      <c r="AB547" s="44" t="s">
        <v>35</v>
      </c>
      <c r="AC547" s="43" t="s">
        <v>2242</v>
      </c>
      <c r="AD547" s="43" t="s">
        <v>747</v>
      </c>
    </row>
    <row r="548" spans="1:30" ht="51" customHeight="1" x14ac:dyDescent="0.2">
      <c r="A548" s="41" t="s">
        <v>2243</v>
      </c>
      <c r="B548" s="42" t="s">
        <v>743</v>
      </c>
      <c r="C548" s="43" t="s">
        <v>744</v>
      </c>
      <c r="D548" s="43" t="s">
        <v>1114</v>
      </c>
      <c r="E548" s="44" t="s">
        <v>76</v>
      </c>
      <c r="F548" s="45" t="s">
        <v>2244</v>
      </c>
      <c r="G548" s="45" t="s">
        <v>2245</v>
      </c>
      <c r="H548" s="47">
        <v>43634</v>
      </c>
      <c r="I548" s="47">
        <v>44548</v>
      </c>
      <c r="J548" s="48" t="str">
        <f>IF(Ugovori_OPULJP[[#This Row],[DATUM ZAVRŠETKA OPERACIJE]]&gt;DATE(2024,3,31),"u provedbi","završen")</f>
        <v>završen</v>
      </c>
      <c r="K548" s="46" t="s">
        <v>425</v>
      </c>
      <c r="L548" s="46" t="s">
        <v>425</v>
      </c>
      <c r="M548" s="49">
        <v>0.85</v>
      </c>
      <c r="N548" s="49">
        <v>0.15</v>
      </c>
      <c r="O548" s="50">
        <f>Ugovori_OPULJP[[#This Row],[Bespovratna sredstva - Ukupno (EU+Nac) HRK
= Ukupna ugovorena vrijednost bespovratnih sredstava]]*Ugovori_OPULJP[[#This Row],[EU STOPA SUFINANCIRANJA %
EU CO-FINANCING RATE %]]</f>
        <v>2320865.8825000003</v>
      </c>
      <c r="P548" s="51">
        <f>Ugovori_OPULJP[[#This Row],[Bespovratna sredstva - EU dio - HRK]]/7.5345</f>
        <v>308031.83787908952</v>
      </c>
      <c r="Q548" s="50">
        <f>Ugovori_OPULJP[[#This Row],[Bespovratna sredstva - Ukupno (EU+Nac) HRK
= Ukupna ugovorena vrijednost bespovratnih sredstava]]*Ugovori_OPULJP[[#This Row],[STOPA NACIONALNOG SUFINANCIRANJA %]]</f>
        <v>409564.5675</v>
      </c>
      <c r="R548" s="51">
        <f>Ugovori_OPULJP[[#This Row],[Bespovratna sredstva - Nacionalni dio - HRK]]/7.5345</f>
        <v>54358.559625721675</v>
      </c>
      <c r="S548" s="50">
        <v>2730430.45</v>
      </c>
      <c r="T548" s="51">
        <f>Ugovori_OPULJP[[#This Row],[Bespovratna sredstva - Ukupno (EU+Nac) HRK
= Ukupna ugovorena vrijednost bespovratnih sredstava]]/7.5345</f>
        <v>362390.39750481123</v>
      </c>
      <c r="U548" s="50">
        <v>0</v>
      </c>
      <c r="V548" s="51">
        <f>Ugovori_OPULJP[[#This Row],[Javni doprinos korisnika - HRK]]/7.5345</f>
        <v>0</v>
      </c>
      <c r="W548" s="50">
        <v>0</v>
      </c>
      <c r="X548" s="51">
        <f>Ugovori_OPULJP[[#This Row],[Privatni doprinos korisnika - HRK]]/7.5345</f>
        <v>0</v>
      </c>
      <c r="Y548" s="52">
        <v>2730430.45</v>
      </c>
      <c r="Z548" s="53">
        <f>Ugovori_OPULJP[[#This Row],[UKUPNI PRIHVATLJIVI IZDACI
TOTAL ELIGIBLE EXPENDITURE
= Bespovratna sredstva ukupno + doprinos korisnika
= Ukupni prihvatljivi troškovi
= Ukupna ugovorena vrijednost projekta HRK]]/7.5345</f>
        <v>362390.39750481123</v>
      </c>
      <c r="AA548" s="44" t="s">
        <v>38</v>
      </c>
      <c r="AB548" s="44" t="s">
        <v>35</v>
      </c>
      <c r="AC548" s="43" t="s">
        <v>2246</v>
      </c>
      <c r="AD548" s="43" t="s">
        <v>747</v>
      </c>
    </row>
    <row r="549" spans="1:30" ht="51" customHeight="1" x14ac:dyDescent="0.2">
      <c r="A549" s="41" t="s">
        <v>2247</v>
      </c>
      <c r="B549" s="42" t="s">
        <v>743</v>
      </c>
      <c r="C549" s="43" t="s">
        <v>744</v>
      </c>
      <c r="D549" s="43" t="s">
        <v>1114</v>
      </c>
      <c r="E549" s="44" t="s">
        <v>76</v>
      </c>
      <c r="F549" s="45" t="s">
        <v>2248</v>
      </c>
      <c r="G549" s="45" t="s">
        <v>2249</v>
      </c>
      <c r="H549" s="47">
        <v>43634</v>
      </c>
      <c r="I549" s="47">
        <v>44548</v>
      </c>
      <c r="J549" s="48" t="str">
        <f>IF(Ugovori_OPULJP[[#This Row],[DATUM ZAVRŠETKA OPERACIJE]]&gt;DATE(2024,3,31),"u provedbi","završen")</f>
        <v>završen</v>
      </c>
      <c r="K549" s="46" t="s">
        <v>599</v>
      </c>
      <c r="L549" s="46" t="s">
        <v>599</v>
      </c>
      <c r="M549" s="49">
        <v>0.85</v>
      </c>
      <c r="N549" s="49">
        <v>0.15</v>
      </c>
      <c r="O549" s="50">
        <f>Ugovori_OPULJP[[#This Row],[Bespovratna sredstva - Ukupno (EU+Nac) HRK
= Ukupna ugovorena vrijednost bespovratnih sredstava]]*Ugovori_OPULJP[[#This Row],[EU STOPA SUFINANCIRANJA %
EU CO-FINANCING RATE %]]</f>
        <v>1842796.1155000001</v>
      </c>
      <c r="P549" s="51">
        <f>Ugovori_OPULJP[[#This Row],[Bespovratna sredstva - EU dio - HRK]]/7.5345</f>
        <v>244581.07578472359</v>
      </c>
      <c r="Q549" s="50">
        <f>Ugovori_OPULJP[[#This Row],[Bespovratna sredstva - Ukupno (EU+Nac) HRK
= Ukupna ugovorena vrijednost bespovratnih sredstava]]*Ugovori_OPULJP[[#This Row],[STOPA NACIONALNOG SUFINANCIRANJA %]]</f>
        <v>325199.31450000004</v>
      </c>
      <c r="R549" s="51">
        <f>Ugovori_OPULJP[[#This Row],[Bespovratna sredstva - Nacionalni dio - HRK]]/7.5345</f>
        <v>43161.366314951229</v>
      </c>
      <c r="S549" s="50">
        <v>2167995.4300000002</v>
      </c>
      <c r="T549" s="51">
        <f>Ugovori_OPULJP[[#This Row],[Bespovratna sredstva - Ukupno (EU+Nac) HRK
= Ukupna ugovorena vrijednost bespovratnih sredstava]]/7.5345</f>
        <v>287742.44209967484</v>
      </c>
      <c r="U549" s="50">
        <v>0</v>
      </c>
      <c r="V549" s="51">
        <f>Ugovori_OPULJP[[#This Row],[Javni doprinos korisnika - HRK]]/7.5345</f>
        <v>0</v>
      </c>
      <c r="W549" s="50">
        <v>0</v>
      </c>
      <c r="X549" s="51">
        <f>Ugovori_OPULJP[[#This Row],[Privatni doprinos korisnika - HRK]]/7.5345</f>
        <v>0</v>
      </c>
      <c r="Y549" s="52">
        <v>2167995.4300000002</v>
      </c>
      <c r="Z549" s="53">
        <f>Ugovori_OPULJP[[#This Row],[UKUPNI PRIHVATLJIVI IZDACI
TOTAL ELIGIBLE EXPENDITURE
= Bespovratna sredstva ukupno + doprinos korisnika
= Ukupni prihvatljivi troškovi
= Ukupna ugovorena vrijednost projekta HRK]]/7.5345</f>
        <v>287742.44209967484</v>
      </c>
      <c r="AA549" s="44" t="s">
        <v>38</v>
      </c>
      <c r="AB549" s="44" t="s">
        <v>35</v>
      </c>
      <c r="AC549" s="43" t="s">
        <v>2246</v>
      </c>
      <c r="AD549" s="43" t="s">
        <v>747</v>
      </c>
    </row>
    <row r="550" spans="1:30" ht="51" customHeight="1" x14ac:dyDescent="0.2">
      <c r="A550" s="41" t="s">
        <v>2250</v>
      </c>
      <c r="B550" s="42" t="s">
        <v>743</v>
      </c>
      <c r="C550" s="43" t="s">
        <v>744</v>
      </c>
      <c r="D550" s="43" t="s">
        <v>1114</v>
      </c>
      <c r="E550" s="44" t="s">
        <v>76</v>
      </c>
      <c r="F550" s="45" t="s">
        <v>2251</v>
      </c>
      <c r="G550" s="45" t="s">
        <v>2252</v>
      </c>
      <c r="H550" s="47">
        <v>43880</v>
      </c>
      <c r="I550" s="47">
        <v>44792</v>
      </c>
      <c r="J550" s="48" t="str">
        <f>IF(Ugovori_OPULJP[[#This Row],[DATUM ZAVRŠETKA OPERACIJE]]&gt;DATE(2024,3,31),"u provedbi","završen")</f>
        <v>završen</v>
      </c>
      <c r="K550" s="46" t="s">
        <v>84</v>
      </c>
      <c r="L550" s="46" t="s">
        <v>84</v>
      </c>
      <c r="M550" s="49">
        <v>0.85</v>
      </c>
      <c r="N550" s="49">
        <v>0.15</v>
      </c>
      <c r="O550" s="50">
        <f>Ugovori_OPULJP[[#This Row],[Bespovratna sredstva - Ukupno (EU+Nac) HRK
= Ukupna ugovorena vrijednost bespovratnih sredstava]]*Ugovori_OPULJP[[#This Row],[EU STOPA SUFINANCIRANJA %
EU CO-FINANCING RATE %]]</f>
        <v>1135277.1869999999</v>
      </c>
      <c r="P550" s="51">
        <f>Ugovori_OPULJP[[#This Row],[Bespovratna sredstva - EU dio - HRK]]/7.5345</f>
        <v>150677.17658769657</v>
      </c>
      <c r="Q550" s="50">
        <f>Ugovori_OPULJP[[#This Row],[Bespovratna sredstva - Ukupno (EU+Nac) HRK
= Ukupna ugovorena vrijednost bespovratnih sredstava]]*Ugovori_OPULJP[[#This Row],[STOPA NACIONALNOG SUFINANCIRANJA %]]</f>
        <v>200343.033</v>
      </c>
      <c r="R550" s="51">
        <f>Ugovori_OPULJP[[#This Row],[Bespovratna sredstva - Nacionalni dio - HRK]]/7.5345</f>
        <v>26590.089986064104</v>
      </c>
      <c r="S550" s="50">
        <v>1335620.22</v>
      </c>
      <c r="T550" s="51">
        <f>Ugovori_OPULJP[[#This Row],[Bespovratna sredstva - Ukupno (EU+Nac) HRK
= Ukupna ugovorena vrijednost bespovratnih sredstava]]/7.5345</f>
        <v>177267.26657376069</v>
      </c>
      <c r="U550" s="50">
        <v>0</v>
      </c>
      <c r="V550" s="51">
        <f>Ugovori_OPULJP[[#This Row],[Javni doprinos korisnika - HRK]]/7.5345</f>
        <v>0</v>
      </c>
      <c r="W550" s="50">
        <v>0</v>
      </c>
      <c r="X550" s="51">
        <f>Ugovori_OPULJP[[#This Row],[Privatni doprinos korisnika - HRK]]/7.5345</f>
        <v>0</v>
      </c>
      <c r="Y550" s="52">
        <v>1335620.22</v>
      </c>
      <c r="Z550" s="53">
        <f>Ugovori_OPULJP[[#This Row],[UKUPNI PRIHVATLJIVI IZDACI
TOTAL ELIGIBLE EXPENDITURE
= Bespovratna sredstva ukupno + doprinos korisnika
= Ukupni prihvatljivi troškovi
= Ukupna ugovorena vrijednost projekta HRK]]/7.5345</f>
        <v>177267.26657376069</v>
      </c>
      <c r="AA550" s="44" t="s">
        <v>38</v>
      </c>
      <c r="AB550" s="44" t="s">
        <v>35</v>
      </c>
      <c r="AC550" s="43" t="s">
        <v>2253</v>
      </c>
      <c r="AD550" s="43" t="s">
        <v>747</v>
      </c>
    </row>
    <row r="551" spans="1:30" ht="51" customHeight="1" x14ac:dyDescent="0.2">
      <c r="A551" s="41" t="s">
        <v>2254</v>
      </c>
      <c r="B551" s="42" t="s">
        <v>743</v>
      </c>
      <c r="C551" s="43" t="s">
        <v>744</v>
      </c>
      <c r="D551" s="43" t="s">
        <v>1114</v>
      </c>
      <c r="E551" s="44" t="s">
        <v>76</v>
      </c>
      <c r="F551" s="45" t="s">
        <v>2255</v>
      </c>
      <c r="G551" s="45" t="s">
        <v>2256</v>
      </c>
      <c r="H551" s="47">
        <v>43880</v>
      </c>
      <c r="I551" s="47">
        <v>44792</v>
      </c>
      <c r="J551" s="48" t="str">
        <f>IF(Ugovori_OPULJP[[#This Row],[DATUM ZAVRŠETKA OPERACIJE]]&gt;DATE(2024,3,31),"u provedbi","završen")</f>
        <v>završen</v>
      </c>
      <c r="K551" s="46" t="s">
        <v>84</v>
      </c>
      <c r="L551" s="46" t="s">
        <v>84</v>
      </c>
      <c r="M551" s="49">
        <v>0.85</v>
      </c>
      <c r="N551" s="49">
        <v>0.15</v>
      </c>
      <c r="O551" s="50">
        <f>Ugovori_OPULJP[[#This Row],[Bespovratna sredstva - Ukupno (EU+Nac) HRK
= Ukupna ugovorena vrijednost bespovratnih sredstava]]*Ugovori_OPULJP[[#This Row],[EU STOPA SUFINANCIRANJA %
EU CO-FINANCING RATE %]]</f>
        <v>1089906.0060000001</v>
      </c>
      <c r="P551" s="51">
        <f>Ugovori_OPULJP[[#This Row],[Bespovratna sredstva - EU dio - HRK]]/7.5345</f>
        <v>144655.38602428828</v>
      </c>
      <c r="Q551" s="50">
        <f>Ugovori_OPULJP[[#This Row],[Bespovratna sredstva - Ukupno (EU+Nac) HRK
= Ukupna ugovorena vrijednost bespovratnih sredstava]]*Ugovori_OPULJP[[#This Row],[STOPA NACIONALNOG SUFINANCIRANJA %]]</f>
        <v>192336.35400000002</v>
      </c>
      <c r="R551" s="51">
        <f>Ugovori_OPULJP[[#This Row],[Bespovratna sredstva - Nacionalni dio - HRK]]/7.5345</f>
        <v>25527.421063109698</v>
      </c>
      <c r="S551" s="50">
        <v>1282242.3600000001</v>
      </c>
      <c r="T551" s="51">
        <f>Ugovori_OPULJP[[#This Row],[Bespovratna sredstva - Ukupno (EU+Nac) HRK
= Ukupna ugovorena vrijednost bespovratnih sredstava]]/7.5345</f>
        <v>170182.80708739796</v>
      </c>
      <c r="U551" s="50">
        <v>0</v>
      </c>
      <c r="V551" s="51">
        <f>Ugovori_OPULJP[[#This Row],[Javni doprinos korisnika - HRK]]/7.5345</f>
        <v>0</v>
      </c>
      <c r="W551" s="50">
        <v>0</v>
      </c>
      <c r="X551" s="51">
        <f>Ugovori_OPULJP[[#This Row],[Privatni doprinos korisnika - HRK]]/7.5345</f>
        <v>0</v>
      </c>
      <c r="Y551" s="52">
        <v>1282242.3600000001</v>
      </c>
      <c r="Z551" s="53">
        <f>Ugovori_OPULJP[[#This Row],[UKUPNI PRIHVATLJIVI IZDACI
TOTAL ELIGIBLE EXPENDITURE
= Bespovratna sredstva ukupno + doprinos korisnika
= Ukupni prihvatljivi troškovi
= Ukupna ugovorena vrijednost projekta HRK]]/7.5345</f>
        <v>170182.80708739796</v>
      </c>
      <c r="AA551" s="44" t="s">
        <v>38</v>
      </c>
      <c r="AB551" s="44" t="s">
        <v>35</v>
      </c>
      <c r="AC551" s="43" t="s">
        <v>2257</v>
      </c>
      <c r="AD551" s="43" t="s">
        <v>747</v>
      </c>
    </row>
    <row r="552" spans="1:30" ht="51" customHeight="1" x14ac:dyDescent="0.2">
      <c r="A552" s="41" t="s">
        <v>2258</v>
      </c>
      <c r="B552" s="42" t="s">
        <v>743</v>
      </c>
      <c r="C552" s="43" t="s">
        <v>744</v>
      </c>
      <c r="D552" s="43" t="s">
        <v>1114</v>
      </c>
      <c r="E552" s="44" t="s">
        <v>76</v>
      </c>
      <c r="F552" s="45" t="s">
        <v>2259</v>
      </c>
      <c r="G552" s="45" t="s">
        <v>2260</v>
      </c>
      <c r="H552" s="47">
        <v>43881</v>
      </c>
      <c r="I552" s="47">
        <v>44793</v>
      </c>
      <c r="J552" s="48" t="str">
        <f>IF(Ugovori_OPULJP[[#This Row],[DATUM ZAVRŠETKA OPERACIJE]]&gt;DATE(2024,3,31),"u provedbi","završen")</f>
        <v>završen</v>
      </c>
      <c r="K552" s="46" t="s">
        <v>155</v>
      </c>
      <c r="L552" s="46" t="s">
        <v>37</v>
      </c>
      <c r="M552" s="49">
        <v>0.85</v>
      </c>
      <c r="N552" s="49">
        <v>0.15</v>
      </c>
      <c r="O552" s="50">
        <f>Ugovori_OPULJP[[#This Row],[Bespovratna sredstva - Ukupno (EU+Nac) HRK
= Ukupna ugovorena vrijednost bespovratnih sredstava]]*Ugovori_OPULJP[[#This Row],[EU STOPA SUFINANCIRANJA %
EU CO-FINANCING RATE %]]</f>
        <v>1044238.3024999999</v>
      </c>
      <c r="P552" s="51">
        <f>Ugovori_OPULJP[[#This Row],[Bespovratna sredstva - EU dio - HRK]]/7.5345</f>
        <v>138594.2401619218</v>
      </c>
      <c r="Q552" s="50">
        <f>Ugovori_OPULJP[[#This Row],[Bespovratna sredstva - Ukupno (EU+Nac) HRK
= Ukupna ugovorena vrijednost bespovratnih sredstava]]*Ugovori_OPULJP[[#This Row],[STOPA NACIONALNOG SUFINANCIRANJA %]]</f>
        <v>184277.34749999997</v>
      </c>
      <c r="R552" s="51">
        <f>Ugovori_OPULJP[[#This Row],[Bespovratna sredstva - Nacionalni dio - HRK]]/7.5345</f>
        <v>24457.807087397963</v>
      </c>
      <c r="S552" s="50">
        <v>1228515.6499999999</v>
      </c>
      <c r="T552" s="51">
        <f>Ugovori_OPULJP[[#This Row],[Bespovratna sredstva - Ukupno (EU+Nac) HRK
= Ukupna ugovorena vrijednost bespovratnih sredstava]]/7.5345</f>
        <v>163052.04724931979</v>
      </c>
      <c r="U552" s="50">
        <v>0</v>
      </c>
      <c r="V552" s="51">
        <f>Ugovori_OPULJP[[#This Row],[Javni doprinos korisnika - HRK]]/7.5345</f>
        <v>0</v>
      </c>
      <c r="W552" s="50">
        <v>0</v>
      </c>
      <c r="X552" s="51">
        <f>Ugovori_OPULJP[[#This Row],[Privatni doprinos korisnika - HRK]]/7.5345</f>
        <v>0</v>
      </c>
      <c r="Y552" s="52">
        <v>1228515.6499999999</v>
      </c>
      <c r="Z552" s="53">
        <f>Ugovori_OPULJP[[#This Row],[UKUPNI PRIHVATLJIVI IZDACI
TOTAL ELIGIBLE EXPENDITURE
= Bespovratna sredstva ukupno + doprinos korisnika
= Ukupni prihvatljivi troškovi
= Ukupna ugovorena vrijednost projekta HRK]]/7.5345</f>
        <v>163052.04724931979</v>
      </c>
      <c r="AA552" s="44" t="s">
        <v>38</v>
      </c>
      <c r="AB552" s="44" t="s">
        <v>35</v>
      </c>
      <c r="AC552" s="43" t="s">
        <v>2261</v>
      </c>
      <c r="AD552" s="43" t="s">
        <v>747</v>
      </c>
    </row>
    <row r="553" spans="1:30" ht="51" customHeight="1" x14ac:dyDescent="0.2">
      <c r="A553" s="41" t="s">
        <v>2262</v>
      </c>
      <c r="B553" s="42" t="s">
        <v>743</v>
      </c>
      <c r="C553" s="43" t="s">
        <v>744</v>
      </c>
      <c r="D553" s="43" t="s">
        <v>1114</v>
      </c>
      <c r="E553" s="44" t="s">
        <v>76</v>
      </c>
      <c r="F553" s="45" t="s">
        <v>2263</v>
      </c>
      <c r="G553" s="45" t="s">
        <v>2264</v>
      </c>
      <c r="H553" s="47">
        <v>43880</v>
      </c>
      <c r="I553" s="47">
        <v>44792</v>
      </c>
      <c r="J553" s="48" t="str">
        <f>IF(Ugovori_OPULJP[[#This Row],[DATUM ZAVRŠETKA OPERACIJE]]&gt;DATE(2024,3,31),"u provedbi","završen")</f>
        <v>završen</v>
      </c>
      <c r="K553" s="46" t="s">
        <v>84</v>
      </c>
      <c r="L553" s="46" t="s">
        <v>84</v>
      </c>
      <c r="M553" s="49">
        <v>0.85</v>
      </c>
      <c r="N553" s="49">
        <v>0.15</v>
      </c>
      <c r="O553" s="50">
        <f>Ugovori_OPULJP[[#This Row],[Bespovratna sredstva - Ukupno (EU+Nac) HRK
= Ukupna ugovorena vrijednost bespovratnih sredstava]]*Ugovori_OPULJP[[#This Row],[EU STOPA SUFINANCIRANJA %
EU CO-FINANCING RATE %]]</f>
        <v>1337578.632</v>
      </c>
      <c r="P553" s="51">
        <f>Ugovori_OPULJP[[#This Row],[Bespovratna sredstva - EU dio - HRK]]/7.5345</f>
        <v>177527.19251443358</v>
      </c>
      <c r="Q553" s="50">
        <f>Ugovori_OPULJP[[#This Row],[Bespovratna sredstva - Ukupno (EU+Nac) HRK
= Ukupna ugovorena vrijednost bespovratnih sredstava]]*Ugovori_OPULJP[[#This Row],[STOPA NACIONALNOG SUFINANCIRANJA %]]</f>
        <v>236043.28799999997</v>
      </c>
      <c r="R553" s="51">
        <f>Ugovori_OPULJP[[#This Row],[Bespovratna sredstva - Nacionalni dio - HRK]]/7.5345</f>
        <v>31328.328090782394</v>
      </c>
      <c r="S553" s="50">
        <v>1573621.92</v>
      </c>
      <c r="T553" s="51">
        <f>Ugovori_OPULJP[[#This Row],[Bespovratna sredstva - Ukupno (EU+Nac) HRK
= Ukupna ugovorena vrijednost bespovratnih sredstava]]/7.5345</f>
        <v>208855.52060521598</v>
      </c>
      <c r="U553" s="50">
        <v>0</v>
      </c>
      <c r="V553" s="51">
        <f>Ugovori_OPULJP[[#This Row],[Javni doprinos korisnika - HRK]]/7.5345</f>
        <v>0</v>
      </c>
      <c r="W553" s="50">
        <v>0</v>
      </c>
      <c r="X553" s="51">
        <f>Ugovori_OPULJP[[#This Row],[Privatni doprinos korisnika - HRK]]/7.5345</f>
        <v>0</v>
      </c>
      <c r="Y553" s="52">
        <v>1573621.92</v>
      </c>
      <c r="Z553" s="53">
        <f>Ugovori_OPULJP[[#This Row],[UKUPNI PRIHVATLJIVI IZDACI
TOTAL ELIGIBLE EXPENDITURE
= Bespovratna sredstva ukupno + doprinos korisnika
= Ukupni prihvatljivi troškovi
= Ukupna ugovorena vrijednost projekta HRK]]/7.5345</f>
        <v>208855.52060521598</v>
      </c>
      <c r="AA553" s="44" t="s">
        <v>38</v>
      </c>
      <c r="AB553" s="44" t="s">
        <v>35</v>
      </c>
      <c r="AC553" s="43" t="s">
        <v>2265</v>
      </c>
      <c r="AD553" s="43" t="s">
        <v>747</v>
      </c>
    </row>
    <row r="554" spans="1:30" ht="51" customHeight="1" x14ac:dyDescent="0.2">
      <c r="A554" s="41" t="s">
        <v>2266</v>
      </c>
      <c r="B554" s="42" t="s">
        <v>743</v>
      </c>
      <c r="C554" s="43" t="s">
        <v>744</v>
      </c>
      <c r="D554" s="43" t="s">
        <v>1114</v>
      </c>
      <c r="E554" s="44" t="s">
        <v>76</v>
      </c>
      <c r="F554" s="45" t="s">
        <v>2267</v>
      </c>
      <c r="G554" s="45" t="s">
        <v>2268</v>
      </c>
      <c r="H554" s="47">
        <v>43896</v>
      </c>
      <c r="I554" s="47">
        <v>44810</v>
      </c>
      <c r="J554" s="48" t="str">
        <f>IF(Ugovori_OPULJP[[#This Row],[DATUM ZAVRŠETKA OPERACIJE]]&gt;DATE(2024,3,31),"u provedbi","završen")</f>
        <v>završen</v>
      </c>
      <c r="K554" s="46" t="s">
        <v>84</v>
      </c>
      <c r="L554" s="46" t="s">
        <v>84</v>
      </c>
      <c r="M554" s="49">
        <v>0.85</v>
      </c>
      <c r="N554" s="49">
        <v>0.15</v>
      </c>
      <c r="O554" s="50">
        <f>Ugovori_OPULJP[[#This Row],[Bespovratna sredstva - Ukupno (EU+Nac) HRK
= Ukupna ugovorena vrijednost bespovratnih sredstava]]*Ugovori_OPULJP[[#This Row],[EU STOPA SUFINANCIRANJA %
EU CO-FINANCING RATE %]]</f>
        <v>968156.30699999991</v>
      </c>
      <c r="P554" s="51">
        <f>Ugovori_OPULJP[[#This Row],[Bespovratna sredstva - EU dio - HRK]]/7.5345</f>
        <v>128496.42404937287</v>
      </c>
      <c r="Q554" s="50">
        <f>Ugovori_OPULJP[[#This Row],[Bespovratna sredstva - Ukupno (EU+Nac) HRK
= Ukupna ugovorena vrijednost bespovratnih sredstava]]*Ugovori_OPULJP[[#This Row],[STOPA NACIONALNOG SUFINANCIRANJA %]]</f>
        <v>170851.11299999998</v>
      </c>
      <c r="R554" s="51">
        <f>Ugovori_OPULJP[[#This Row],[Bespovratna sredstva - Nacionalni dio - HRK]]/7.5345</f>
        <v>22675.839538124623</v>
      </c>
      <c r="S554" s="50">
        <v>1139007.42</v>
      </c>
      <c r="T554" s="51">
        <f>Ugovori_OPULJP[[#This Row],[Bespovratna sredstva - Ukupno (EU+Nac) HRK
= Ukupna ugovorena vrijednost bespovratnih sredstava]]/7.5345</f>
        <v>151172.26358749749</v>
      </c>
      <c r="U554" s="50">
        <v>0</v>
      </c>
      <c r="V554" s="51">
        <f>Ugovori_OPULJP[[#This Row],[Javni doprinos korisnika - HRK]]/7.5345</f>
        <v>0</v>
      </c>
      <c r="W554" s="50">
        <v>0</v>
      </c>
      <c r="X554" s="51">
        <f>Ugovori_OPULJP[[#This Row],[Privatni doprinos korisnika - HRK]]/7.5345</f>
        <v>0</v>
      </c>
      <c r="Y554" s="52">
        <v>1139007.42</v>
      </c>
      <c r="Z554" s="53">
        <f>Ugovori_OPULJP[[#This Row],[UKUPNI PRIHVATLJIVI IZDACI
TOTAL ELIGIBLE EXPENDITURE
= Bespovratna sredstva ukupno + doprinos korisnika
= Ukupni prihvatljivi troškovi
= Ukupna ugovorena vrijednost projekta HRK]]/7.5345</f>
        <v>151172.26358749749</v>
      </c>
      <c r="AA554" s="44" t="s">
        <v>38</v>
      </c>
      <c r="AB554" s="44" t="s">
        <v>35</v>
      </c>
      <c r="AC554" s="43" t="s">
        <v>2269</v>
      </c>
      <c r="AD554" s="43" t="s">
        <v>747</v>
      </c>
    </row>
    <row r="555" spans="1:30" ht="51" customHeight="1" x14ac:dyDescent="0.2">
      <c r="A555" s="41" t="s">
        <v>2270</v>
      </c>
      <c r="B555" s="42" t="s">
        <v>743</v>
      </c>
      <c r="C555" s="43" t="s">
        <v>744</v>
      </c>
      <c r="D555" s="43" t="s">
        <v>1114</v>
      </c>
      <c r="E555" s="44" t="s">
        <v>76</v>
      </c>
      <c r="F555" s="45" t="s">
        <v>2271</v>
      </c>
      <c r="G555" s="45" t="s">
        <v>2272</v>
      </c>
      <c r="H555" s="47">
        <v>43882</v>
      </c>
      <c r="I555" s="47">
        <v>44794</v>
      </c>
      <c r="J555" s="48" t="str">
        <f>IF(Ugovori_OPULJP[[#This Row],[DATUM ZAVRŠETKA OPERACIJE]]&gt;DATE(2024,3,31),"u provedbi","završen")</f>
        <v>završen</v>
      </c>
      <c r="K555" s="46" t="s">
        <v>84</v>
      </c>
      <c r="L555" s="46" t="s">
        <v>84</v>
      </c>
      <c r="M555" s="49">
        <v>0.85</v>
      </c>
      <c r="N555" s="49">
        <v>0.15</v>
      </c>
      <c r="O555" s="50">
        <f>Ugovori_OPULJP[[#This Row],[Bespovratna sredstva - Ukupno (EU+Nac) HRK
= Ukupna ugovorena vrijednost bespovratnih sredstava]]*Ugovori_OPULJP[[#This Row],[EU STOPA SUFINANCIRANJA %
EU CO-FINANCING RATE %]]</f>
        <v>943261.66</v>
      </c>
      <c r="P555" s="51">
        <f>Ugovori_OPULJP[[#This Row],[Bespovratna sredstva - EU dio - HRK]]/7.5345</f>
        <v>125192.33658504214</v>
      </c>
      <c r="Q555" s="50">
        <f>Ugovori_OPULJP[[#This Row],[Bespovratna sredstva - Ukupno (EU+Nac) HRK
= Ukupna ugovorena vrijednost bespovratnih sredstava]]*Ugovori_OPULJP[[#This Row],[STOPA NACIONALNOG SUFINANCIRANJA %]]</f>
        <v>166457.94</v>
      </c>
      <c r="R555" s="51">
        <f>Ugovori_OPULJP[[#This Row],[Bespovratna sredstva - Nacionalni dio - HRK]]/7.5345</f>
        <v>22092.76527971332</v>
      </c>
      <c r="S555" s="50">
        <v>1109719.6000000001</v>
      </c>
      <c r="T555" s="51">
        <f>Ugovori_OPULJP[[#This Row],[Bespovratna sredstva - Ukupno (EU+Nac) HRK
= Ukupna ugovorena vrijednost bespovratnih sredstava]]/7.5345</f>
        <v>147285.10186475547</v>
      </c>
      <c r="U555" s="50">
        <v>0</v>
      </c>
      <c r="V555" s="51">
        <f>Ugovori_OPULJP[[#This Row],[Javni doprinos korisnika - HRK]]/7.5345</f>
        <v>0</v>
      </c>
      <c r="W555" s="50">
        <v>0</v>
      </c>
      <c r="X555" s="51">
        <f>Ugovori_OPULJP[[#This Row],[Privatni doprinos korisnika - HRK]]/7.5345</f>
        <v>0</v>
      </c>
      <c r="Y555" s="52">
        <v>1109719.6000000001</v>
      </c>
      <c r="Z555" s="53">
        <f>Ugovori_OPULJP[[#This Row],[UKUPNI PRIHVATLJIVI IZDACI
TOTAL ELIGIBLE EXPENDITURE
= Bespovratna sredstva ukupno + doprinos korisnika
= Ukupni prihvatljivi troškovi
= Ukupna ugovorena vrijednost projekta HRK]]/7.5345</f>
        <v>147285.10186475547</v>
      </c>
      <c r="AA555" s="44" t="s">
        <v>38</v>
      </c>
      <c r="AB555" s="44" t="s">
        <v>35</v>
      </c>
      <c r="AC555" s="43" t="s">
        <v>2273</v>
      </c>
      <c r="AD555" s="43" t="s">
        <v>747</v>
      </c>
    </row>
    <row r="556" spans="1:30" ht="51" customHeight="1" x14ac:dyDescent="0.2">
      <c r="A556" s="41" t="s">
        <v>2274</v>
      </c>
      <c r="B556" s="42" t="s">
        <v>743</v>
      </c>
      <c r="C556" s="43" t="s">
        <v>744</v>
      </c>
      <c r="D556" s="43" t="s">
        <v>1114</v>
      </c>
      <c r="E556" s="44" t="s">
        <v>76</v>
      </c>
      <c r="F556" s="45" t="s">
        <v>2275</v>
      </c>
      <c r="G556" s="45" t="s">
        <v>1061</v>
      </c>
      <c r="H556" s="47">
        <v>43880</v>
      </c>
      <c r="I556" s="47">
        <v>44792</v>
      </c>
      <c r="J556" s="48" t="str">
        <f>IF(Ugovori_OPULJP[[#This Row],[DATUM ZAVRŠETKA OPERACIJE]]&gt;DATE(2024,3,31),"u provedbi","završen")</f>
        <v>završen</v>
      </c>
      <c r="K556" s="46" t="s">
        <v>371</v>
      </c>
      <c r="L556" s="46" t="s">
        <v>371</v>
      </c>
      <c r="M556" s="49">
        <v>0.85</v>
      </c>
      <c r="N556" s="49">
        <v>0.15</v>
      </c>
      <c r="O556" s="50">
        <f>Ugovori_OPULJP[[#This Row],[Bespovratna sredstva - Ukupno (EU+Nac) HRK
= Ukupna ugovorena vrijednost bespovratnih sredstava]]*Ugovori_OPULJP[[#This Row],[EU STOPA SUFINANCIRANJA %
EU CO-FINANCING RATE %]]</f>
        <v>2160430.3289999999</v>
      </c>
      <c r="P556" s="51">
        <f>Ugovori_OPULJP[[#This Row],[Bespovratna sredstva - EU dio - HRK]]/7.5345</f>
        <v>286738.38064901449</v>
      </c>
      <c r="Q556" s="50">
        <f>Ugovori_OPULJP[[#This Row],[Bespovratna sredstva - Ukupno (EU+Nac) HRK
= Ukupna ugovorena vrijednost bespovratnih sredstava]]*Ugovori_OPULJP[[#This Row],[STOPA NACIONALNOG SUFINANCIRANJA %]]</f>
        <v>381252.41100000002</v>
      </c>
      <c r="R556" s="51">
        <f>Ugovori_OPULJP[[#This Row],[Bespovratna sredstva - Nacionalni dio - HRK]]/7.5345</f>
        <v>50600.890702767269</v>
      </c>
      <c r="S556" s="50">
        <v>2541682.7400000002</v>
      </c>
      <c r="T556" s="51">
        <f>Ugovori_OPULJP[[#This Row],[Bespovratna sredstva - Ukupno (EU+Nac) HRK
= Ukupna ugovorena vrijednost bespovratnih sredstava]]/7.5345</f>
        <v>337339.27135178179</v>
      </c>
      <c r="U556" s="50">
        <v>0</v>
      </c>
      <c r="V556" s="51">
        <f>Ugovori_OPULJP[[#This Row],[Javni doprinos korisnika - HRK]]/7.5345</f>
        <v>0</v>
      </c>
      <c r="W556" s="50">
        <v>0</v>
      </c>
      <c r="X556" s="51">
        <f>Ugovori_OPULJP[[#This Row],[Privatni doprinos korisnika - HRK]]/7.5345</f>
        <v>0</v>
      </c>
      <c r="Y556" s="52">
        <v>2541682.7400000002</v>
      </c>
      <c r="Z556" s="53">
        <f>Ugovori_OPULJP[[#This Row],[UKUPNI PRIHVATLJIVI IZDACI
TOTAL ELIGIBLE EXPENDITURE
= Bespovratna sredstva ukupno + doprinos korisnika
= Ukupni prihvatljivi troškovi
= Ukupna ugovorena vrijednost projekta HRK]]/7.5345</f>
        <v>337339.27135178179</v>
      </c>
      <c r="AA556" s="44" t="s">
        <v>38</v>
      </c>
      <c r="AB556" s="44" t="s">
        <v>35</v>
      </c>
      <c r="AC556" s="43" t="s">
        <v>2276</v>
      </c>
      <c r="AD556" s="43" t="s">
        <v>747</v>
      </c>
    </row>
    <row r="557" spans="1:30" ht="51" customHeight="1" x14ac:dyDescent="0.2">
      <c r="A557" s="41" t="s">
        <v>2277</v>
      </c>
      <c r="B557" s="42" t="s">
        <v>743</v>
      </c>
      <c r="C557" s="43" t="s">
        <v>744</v>
      </c>
      <c r="D557" s="43" t="s">
        <v>1114</v>
      </c>
      <c r="E557" s="44" t="s">
        <v>76</v>
      </c>
      <c r="F557" s="45" t="s">
        <v>2278</v>
      </c>
      <c r="G557" s="45" t="s">
        <v>2279</v>
      </c>
      <c r="H557" s="47">
        <v>43880</v>
      </c>
      <c r="I557" s="47">
        <v>44792</v>
      </c>
      <c r="J557" s="48" t="str">
        <f>IF(Ugovori_OPULJP[[#This Row],[DATUM ZAVRŠETKA OPERACIJE]]&gt;DATE(2024,3,31),"u provedbi","završen")</f>
        <v>završen</v>
      </c>
      <c r="K557" s="46" t="s">
        <v>84</v>
      </c>
      <c r="L557" s="46" t="s">
        <v>84</v>
      </c>
      <c r="M557" s="49">
        <v>0.85</v>
      </c>
      <c r="N557" s="49">
        <v>0.15</v>
      </c>
      <c r="O557" s="50">
        <f>Ugovori_OPULJP[[#This Row],[Bespovratna sredstva - Ukupno (EU+Nac) HRK
= Ukupna ugovorena vrijednost bespovratnih sredstava]]*Ugovori_OPULJP[[#This Row],[EU STOPA SUFINANCIRANJA %
EU CO-FINANCING RATE %]]</f>
        <v>1173831.368</v>
      </c>
      <c r="P557" s="51">
        <f>Ugovori_OPULJP[[#This Row],[Bespovratna sredstva - EU dio - HRK]]/7.5345</f>
        <v>155794.19576614239</v>
      </c>
      <c r="Q557" s="50">
        <f>Ugovori_OPULJP[[#This Row],[Bespovratna sredstva - Ukupno (EU+Nac) HRK
= Ukupna ugovorena vrijednost bespovratnih sredstava]]*Ugovori_OPULJP[[#This Row],[STOPA NACIONALNOG SUFINANCIRANJA %]]</f>
        <v>207146.712</v>
      </c>
      <c r="R557" s="51">
        <f>Ugovori_OPULJP[[#This Row],[Bespovratna sredstva - Nacionalni dio - HRK]]/7.5345</f>
        <v>27493.093370495717</v>
      </c>
      <c r="S557" s="50">
        <v>1380978.08</v>
      </c>
      <c r="T557" s="51">
        <f>Ugovori_OPULJP[[#This Row],[Bespovratna sredstva - Ukupno (EU+Nac) HRK
= Ukupna ugovorena vrijednost bespovratnih sredstava]]/7.5345</f>
        <v>183287.28913663814</v>
      </c>
      <c r="U557" s="50">
        <v>0</v>
      </c>
      <c r="V557" s="51">
        <f>Ugovori_OPULJP[[#This Row],[Javni doprinos korisnika - HRK]]/7.5345</f>
        <v>0</v>
      </c>
      <c r="W557" s="50">
        <v>0</v>
      </c>
      <c r="X557" s="51">
        <f>Ugovori_OPULJP[[#This Row],[Privatni doprinos korisnika - HRK]]/7.5345</f>
        <v>0</v>
      </c>
      <c r="Y557" s="52">
        <v>1380978.08</v>
      </c>
      <c r="Z557" s="53">
        <f>Ugovori_OPULJP[[#This Row],[UKUPNI PRIHVATLJIVI IZDACI
TOTAL ELIGIBLE EXPENDITURE
= Bespovratna sredstva ukupno + doprinos korisnika
= Ukupni prihvatljivi troškovi
= Ukupna ugovorena vrijednost projekta HRK]]/7.5345</f>
        <v>183287.28913663814</v>
      </c>
      <c r="AA557" s="44" t="s">
        <v>38</v>
      </c>
      <c r="AB557" s="44" t="s">
        <v>35</v>
      </c>
      <c r="AC557" s="43" t="s">
        <v>2280</v>
      </c>
      <c r="AD557" s="43" t="s">
        <v>747</v>
      </c>
    </row>
    <row r="558" spans="1:30" ht="51" customHeight="1" x14ac:dyDescent="0.2">
      <c r="A558" s="41" t="s">
        <v>2281</v>
      </c>
      <c r="B558" s="42" t="s">
        <v>743</v>
      </c>
      <c r="C558" s="43" t="s">
        <v>744</v>
      </c>
      <c r="D558" s="43" t="s">
        <v>1114</v>
      </c>
      <c r="E558" s="44" t="s">
        <v>76</v>
      </c>
      <c r="F558" s="45" t="s">
        <v>2282</v>
      </c>
      <c r="G558" s="45" t="s">
        <v>2283</v>
      </c>
      <c r="H558" s="47">
        <v>43880</v>
      </c>
      <c r="I558" s="47">
        <v>44792</v>
      </c>
      <c r="J558" s="48" t="str">
        <f>IF(Ugovori_OPULJP[[#This Row],[DATUM ZAVRŠETKA OPERACIJE]]&gt;DATE(2024,3,31),"u provedbi","završen")</f>
        <v>završen</v>
      </c>
      <c r="K558" s="46" t="s">
        <v>94</v>
      </c>
      <c r="L558" s="46" t="s">
        <v>94</v>
      </c>
      <c r="M558" s="49">
        <v>0.85</v>
      </c>
      <c r="N558" s="49">
        <v>0.15</v>
      </c>
      <c r="O558" s="50">
        <f>Ugovori_OPULJP[[#This Row],[Bespovratna sredstva - Ukupno (EU+Nac) HRK
= Ukupna ugovorena vrijednost bespovratnih sredstava]]*Ugovori_OPULJP[[#This Row],[EU STOPA SUFINANCIRANJA %
EU CO-FINANCING RATE %]]</f>
        <v>2210611.6770000001</v>
      </c>
      <c r="P558" s="51">
        <f>Ugovori_OPULJP[[#This Row],[Bespovratna sredstva - EU dio - HRK]]/7.5345</f>
        <v>293398.59008560621</v>
      </c>
      <c r="Q558" s="50">
        <f>Ugovori_OPULJP[[#This Row],[Bespovratna sredstva - Ukupno (EU+Nac) HRK
= Ukupna ugovorena vrijednost bespovratnih sredstava]]*Ugovori_OPULJP[[#This Row],[STOPA NACIONALNOG SUFINANCIRANJA %]]</f>
        <v>390107.94300000003</v>
      </c>
      <c r="R558" s="51">
        <f>Ugovori_OPULJP[[#This Row],[Bespovratna sredstva - Nacionalni dio - HRK]]/7.5345</f>
        <v>51776.221779812862</v>
      </c>
      <c r="S558" s="50">
        <v>2600719.62</v>
      </c>
      <c r="T558" s="51">
        <f>Ugovori_OPULJP[[#This Row],[Bespovratna sredstva - Ukupno (EU+Nac) HRK
= Ukupna ugovorena vrijednost bespovratnih sredstava]]/7.5345</f>
        <v>345174.81186541909</v>
      </c>
      <c r="U558" s="50">
        <v>0</v>
      </c>
      <c r="V558" s="51">
        <f>Ugovori_OPULJP[[#This Row],[Javni doprinos korisnika - HRK]]/7.5345</f>
        <v>0</v>
      </c>
      <c r="W558" s="50">
        <v>0</v>
      </c>
      <c r="X558" s="51">
        <f>Ugovori_OPULJP[[#This Row],[Privatni doprinos korisnika - HRK]]/7.5345</f>
        <v>0</v>
      </c>
      <c r="Y558" s="52">
        <v>2600719.62</v>
      </c>
      <c r="Z558" s="53">
        <f>Ugovori_OPULJP[[#This Row],[UKUPNI PRIHVATLJIVI IZDACI
TOTAL ELIGIBLE EXPENDITURE
= Bespovratna sredstva ukupno + doprinos korisnika
= Ukupni prihvatljivi troškovi
= Ukupna ugovorena vrijednost projekta HRK]]/7.5345</f>
        <v>345174.81186541909</v>
      </c>
      <c r="AA558" s="44" t="s">
        <v>38</v>
      </c>
      <c r="AB558" s="44" t="s">
        <v>35</v>
      </c>
      <c r="AC558" s="43" t="s">
        <v>2284</v>
      </c>
      <c r="AD558" s="43" t="s">
        <v>747</v>
      </c>
    </row>
    <row r="559" spans="1:30" ht="51" customHeight="1" x14ac:dyDescent="0.2">
      <c r="A559" s="41" t="s">
        <v>2285</v>
      </c>
      <c r="B559" s="42" t="s">
        <v>743</v>
      </c>
      <c r="C559" s="43" t="s">
        <v>744</v>
      </c>
      <c r="D559" s="43" t="s">
        <v>1114</v>
      </c>
      <c r="E559" s="44" t="s">
        <v>76</v>
      </c>
      <c r="F559" s="45" t="s">
        <v>2286</v>
      </c>
      <c r="G559" s="45" t="s">
        <v>2287</v>
      </c>
      <c r="H559" s="47">
        <v>43880</v>
      </c>
      <c r="I559" s="47">
        <v>44792</v>
      </c>
      <c r="J559" s="48" t="str">
        <f>IF(Ugovori_OPULJP[[#This Row],[DATUM ZAVRŠETKA OPERACIJE]]&gt;DATE(2024,3,31),"u provedbi","završen")</f>
        <v>završen</v>
      </c>
      <c r="K559" s="46" t="s">
        <v>186</v>
      </c>
      <c r="L559" s="46" t="s">
        <v>186</v>
      </c>
      <c r="M559" s="49">
        <v>0.85</v>
      </c>
      <c r="N559" s="49">
        <v>0.15</v>
      </c>
      <c r="O559" s="50">
        <f>Ugovori_OPULJP[[#This Row],[Bespovratna sredstva - Ukupno (EU+Nac) HRK
= Ukupna ugovorena vrijednost bespovratnih sredstava]]*Ugovori_OPULJP[[#This Row],[EU STOPA SUFINANCIRANJA %
EU CO-FINANCING RATE %]]</f>
        <v>8483468.477500001</v>
      </c>
      <c r="P559" s="51">
        <f>Ugovori_OPULJP[[#This Row],[Bespovratna sredstva - EU dio - HRK]]/7.5345</f>
        <v>1125949.761430752</v>
      </c>
      <c r="Q559" s="50">
        <f>Ugovori_OPULJP[[#This Row],[Bespovratna sredstva - Ukupno (EU+Nac) HRK
= Ukupna ugovorena vrijednost bespovratnih sredstava]]*Ugovori_OPULJP[[#This Row],[STOPA NACIONALNOG SUFINANCIRANJA %]]</f>
        <v>1497082.6725000001</v>
      </c>
      <c r="R559" s="51">
        <f>Ugovori_OPULJP[[#This Row],[Bespovratna sredstva - Nacionalni dio - HRK]]/7.5345</f>
        <v>198697.01672307387</v>
      </c>
      <c r="S559" s="50">
        <v>9980551.1500000004</v>
      </c>
      <c r="T559" s="51">
        <f>Ugovori_OPULJP[[#This Row],[Bespovratna sredstva - Ukupno (EU+Nac) HRK
= Ukupna ugovorena vrijednost bespovratnih sredstava]]/7.5345</f>
        <v>1324646.7781538258</v>
      </c>
      <c r="U559" s="50">
        <v>0</v>
      </c>
      <c r="V559" s="51">
        <f>Ugovori_OPULJP[[#This Row],[Javni doprinos korisnika - HRK]]/7.5345</f>
        <v>0</v>
      </c>
      <c r="W559" s="50">
        <v>0</v>
      </c>
      <c r="X559" s="51">
        <f>Ugovori_OPULJP[[#This Row],[Privatni doprinos korisnika - HRK]]/7.5345</f>
        <v>0</v>
      </c>
      <c r="Y559" s="52">
        <v>9980551.1500000004</v>
      </c>
      <c r="Z559" s="53">
        <f>Ugovori_OPULJP[[#This Row],[UKUPNI PRIHVATLJIVI IZDACI
TOTAL ELIGIBLE EXPENDITURE
= Bespovratna sredstva ukupno + doprinos korisnika
= Ukupni prihvatljivi troškovi
= Ukupna ugovorena vrijednost projekta HRK]]/7.5345</f>
        <v>1324646.7781538258</v>
      </c>
      <c r="AA559" s="44" t="s">
        <v>38</v>
      </c>
      <c r="AB559" s="44" t="s">
        <v>35</v>
      </c>
      <c r="AC559" s="43" t="s">
        <v>2288</v>
      </c>
      <c r="AD559" s="43" t="s">
        <v>747</v>
      </c>
    </row>
    <row r="560" spans="1:30" ht="51" customHeight="1" x14ac:dyDescent="0.2">
      <c r="A560" s="41" t="s">
        <v>2289</v>
      </c>
      <c r="B560" s="42" t="s">
        <v>743</v>
      </c>
      <c r="C560" s="43" t="s">
        <v>744</v>
      </c>
      <c r="D560" s="43" t="s">
        <v>1114</v>
      </c>
      <c r="E560" s="44" t="s">
        <v>76</v>
      </c>
      <c r="F560" s="45" t="s">
        <v>2290</v>
      </c>
      <c r="G560" s="45" t="s">
        <v>2291</v>
      </c>
      <c r="H560" s="47">
        <v>43880</v>
      </c>
      <c r="I560" s="47">
        <v>44792</v>
      </c>
      <c r="J560" s="48" t="str">
        <f>IF(Ugovori_OPULJP[[#This Row],[DATUM ZAVRŠETKA OPERACIJE]]&gt;DATE(2024,3,31),"u provedbi","završen")</f>
        <v>završen</v>
      </c>
      <c r="K560" s="46" t="s">
        <v>155</v>
      </c>
      <c r="L560" s="46" t="s">
        <v>155</v>
      </c>
      <c r="M560" s="49">
        <v>0.85</v>
      </c>
      <c r="N560" s="49">
        <v>0.15</v>
      </c>
      <c r="O560" s="50">
        <f>Ugovori_OPULJP[[#This Row],[Bespovratna sredstva - Ukupno (EU+Nac) HRK
= Ukupna ugovorena vrijednost bespovratnih sredstava]]*Ugovori_OPULJP[[#This Row],[EU STOPA SUFINANCIRANJA %
EU CO-FINANCING RATE %]]</f>
        <v>2644004.2200000002</v>
      </c>
      <c r="P560" s="51">
        <f>Ugovori_OPULJP[[#This Row],[Bespovratna sredstva - EU dio - HRK]]/7.5345</f>
        <v>350919.66553852282</v>
      </c>
      <c r="Q560" s="50">
        <f>Ugovori_OPULJP[[#This Row],[Bespovratna sredstva - Ukupno (EU+Nac) HRK
= Ukupna ugovorena vrijednost bespovratnih sredstava]]*Ugovori_OPULJP[[#This Row],[STOPA NACIONALNOG SUFINANCIRANJA %]]</f>
        <v>466588.98000000004</v>
      </c>
      <c r="R560" s="51">
        <f>Ugovori_OPULJP[[#This Row],[Bespovratna sredstva - Nacionalni dio - HRK]]/7.5345</f>
        <v>61926.999800915786</v>
      </c>
      <c r="S560" s="50">
        <v>3110593.2</v>
      </c>
      <c r="T560" s="51">
        <f>Ugovori_OPULJP[[#This Row],[Bespovratna sredstva - Ukupno (EU+Nac) HRK
= Ukupna ugovorena vrijednost bespovratnih sredstava]]/7.5345</f>
        <v>412846.66533943859</v>
      </c>
      <c r="U560" s="50">
        <v>0</v>
      </c>
      <c r="V560" s="51">
        <f>Ugovori_OPULJP[[#This Row],[Javni doprinos korisnika - HRK]]/7.5345</f>
        <v>0</v>
      </c>
      <c r="W560" s="50">
        <v>0</v>
      </c>
      <c r="X560" s="51">
        <f>Ugovori_OPULJP[[#This Row],[Privatni doprinos korisnika - HRK]]/7.5345</f>
        <v>0</v>
      </c>
      <c r="Y560" s="52">
        <v>3110593.2</v>
      </c>
      <c r="Z560" s="53">
        <f>Ugovori_OPULJP[[#This Row],[UKUPNI PRIHVATLJIVI IZDACI
TOTAL ELIGIBLE EXPENDITURE
= Bespovratna sredstva ukupno + doprinos korisnika
= Ukupni prihvatljivi troškovi
= Ukupna ugovorena vrijednost projekta HRK]]/7.5345</f>
        <v>412846.66533943859</v>
      </c>
      <c r="AA560" s="44" t="s">
        <v>38</v>
      </c>
      <c r="AB560" s="44" t="s">
        <v>35</v>
      </c>
      <c r="AC560" s="43" t="s">
        <v>2292</v>
      </c>
      <c r="AD560" s="43" t="s">
        <v>747</v>
      </c>
    </row>
    <row r="561" spans="1:30" ht="51" customHeight="1" x14ac:dyDescent="0.2">
      <c r="A561" s="41" t="s">
        <v>2293</v>
      </c>
      <c r="B561" s="42" t="s">
        <v>743</v>
      </c>
      <c r="C561" s="43" t="s">
        <v>744</v>
      </c>
      <c r="D561" s="43" t="s">
        <v>1114</v>
      </c>
      <c r="E561" s="44" t="s">
        <v>76</v>
      </c>
      <c r="F561" s="45" t="s">
        <v>2294</v>
      </c>
      <c r="G561" s="45" t="s">
        <v>2295</v>
      </c>
      <c r="H561" s="47">
        <v>43880</v>
      </c>
      <c r="I561" s="47">
        <v>44792</v>
      </c>
      <c r="J561" s="48" t="str">
        <f>IF(Ugovori_OPULJP[[#This Row],[DATUM ZAVRŠETKA OPERACIJE]]&gt;DATE(2024,3,31),"u provedbi","završen")</f>
        <v>završen</v>
      </c>
      <c r="K561" s="46" t="s">
        <v>211</v>
      </c>
      <c r="L561" s="46" t="s">
        <v>211</v>
      </c>
      <c r="M561" s="49">
        <v>0.85</v>
      </c>
      <c r="N561" s="49">
        <v>0.15</v>
      </c>
      <c r="O561" s="50">
        <f>Ugovori_OPULJP[[#This Row],[Bespovratna sredstva - Ukupno (EU+Nac) HRK
= Ukupna ugovorena vrijednost bespovratnih sredstava]]*Ugovori_OPULJP[[#This Row],[EU STOPA SUFINANCIRANJA %
EU CO-FINANCING RATE %]]</f>
        <v>2044398.75</v>
      </c>
      <c r="P561" s="51">
        <f>Ugovori_OPULJP[[#This Row],[Bespovratna sredstva - EU dio - HRK]]/7.5345</f>
        <v>271338.34361935098</v>
      </c>
      <c r="Q561" s="50">
        <f>Ugovori_OPULJP[[#This Row],[Bespovratna sredstva - Ukupno (EU+Nac) HRK
= Ukupna ugovorena vrijednost bespovratnih sredstava]]*Ugovori_OPULJP[[#This Row],[STOPA NACIONALNOG SUFINANCIRANJA %]]</f>
        <v>360776.25</v>
      </c>
      <c r="R561" s="51">
        <f>Ugovori_OPULJP[[#This Row],[Bespovratna sredstva - Nacionalni dio - HRK]]/7.5345</f>
        <v>47883.237109297232</v>
      </c>
      <c r="S561" s="50">
        <v>2405175</v>
      </c>
      <c r="T561" s="51">
        <f>Ugovori_OPULJP[[#This Row],[Bespovratna sredstva - Ukupno (EU+Nac) HRK
= Ukupna ugovorena vrijednost bespovratnih sredstava]]/7.5345</f>
        <v>319221.58072864817</v>
      </c>
      <c r="U561" s="50">
        <v>0</v>
      </c>
      <c r="V561" s="51">
        <f>Ugovori_OPULJP[[#This Row],[Javni doprinos korisnika - HRK]]/7.5345</f>
        <v>0</v>
      </c>
      <c r="W561" s="50">
        <v>0</v>
      </c>
      <c r="X561" s="51">
        <f>Ugovori_OPULJP[[#This Row],[Privatni doprinos korisnika - HRK]]/7.5345</f>
        <v>0</v>
      </c>
      <c r="Y561" s="52">
        <v>2405175</v>
      </c>
      <c r="Z561" s="53">
        <f>Ugovori_OPULJP[[#This Row],[UKUPNI PRIHVATLJIVI IZDACI
TOTAL ELIGIBLE EXPENDITURE
= Bespovratna sredstva ukupno + doprinos korisnika
= Ukupni prihvatljivi troškovi
= Ukupna ugovorena vrijednost projekta HRK]]/7.5345</f>
        <v>319221.58072864817</v>
      </c>
      <c r="AA561" s="44" t="s">
        <v>38</v>
      </c>
      <c r="AB561" s="44" t="s">
        <v>35</v>
      </c>
      <c r="AC561" s="43" t="s">
        <v>2296</v>
      </c>
      <c r="AD561" s="43" t="s">
        <v>747</v>
      </c>
    </row>
    <row r="562" spans="1:30" ht="51" customHeight="1" x14ac:dyDescent="0.2">
      <c r="A562" s="41" t="s">
        <v>2297</v>
      </c>
      <c r="B562" s="42" t="s">
        <v>743</v>
      </c>
      <c r="C562" s="43" t="s">
        <v>744</v>
      </c>
      <c r="D562" s="43" t="s">
        <v>1114</v>
      </c>
      <c r="E562" s="44" t="s">
        <v>76</v>
      </c>
      <c r="F562" s="45" t="s">
        <v>2298</v>
      </c>
      <c r="G562" s="45" t="s">
        <v>2299</v>
      </c>
      <c r="H562" s="47">
        <v>43880</v>
      </c>
      <c r="I562" s="47">
        <v>44742</v>
      </c>
      <c r="J562" s="48" t="str">
        <f>IF(Ugovori_OPULJP[[#This Row],[DATUM ZAVRŠETKA OPERACIJE]]&gt;DATE(2024,3,31),"u provedbi","završen")</f>
        <v>završen</v>
      </c>
      <c r="K562" s="46" t="s">
        <v>99</v>
      </c>
      <c r="L562" s="46" t="s">
        <v>99</v>
      </c>
      <c r="M562" s="49">
        <v>0.85</v>
      </c>
      <c r="N562" s="49">
        <v>0.15</v>
      </c>
      <c r="O562" s="50">
        <f>Ugovori_OPULJP[[#This Row],[Bespovratna sredstva - Ukupno (EU+Nac) HRK
= Ukupna ugovorena vrijednost bespovratnih sredstava]]*Ugovori_OPULJP[[#This Row],[EU STOPA SUFINANCIRANJA %
EU CO-FINANCING RATE %]]</f>
        <v>3124319.1684999997</v>
      </c>
      <c r="P562" s="51">
        <f>Ugovori_OPULJP[[#This Row],[Bespovratna sredstva - EU dio - HRK]]/7.5345</f>
        <v>414668.41442696919</v>
      </c>
      <c r="Q562" s="50">
        <f>Ugovori_OPULJP[[#This Row],[Bespovratna sredstva - Ukupno (EU+Nac) HRK
= Ukupna ugovorena vrijednost bespovratnih sredstava]]*Ugovori_OPULJP[[#This Row],[STOPA NACIONALNOG SUFINANCIRANJA %]]</f>
        <v>551350.44149999996</v>
      </c>
      <c r="R562" s="51">
        <f>Ugovori_OPULJP[[#This Row],[Bespovratna sredstva - Nacionalni dio - HRK]]/7.5345</f>
        <v>73176.779016523986</v>
      </c>
      <c r="S562" s="50">
        <v>3675669.61</v>
      </c>
      <c r="T562" s="51">
        <f>Ugovori_OPULJP[[#This Row],[Bespovratna sredstva - Ukupno (EU+Nac) HRK
= Ukupna ugovorena vrijednost bespovratnih sredstava]]/7.5345</f>
        <v>487845.19344349322</v>
      </c>
      <c r="U562" s="50">
        <v>0</v>
      </c>
      <c r="V562" s="51">
        <f>Ugovori_OPULJP[[#This Row],[Javni doprinos korisnika - HRK]]/7.5345</f>
        <v>0</v>
      </c>
      <c r="W562" s="50">
        <v>0</v>
      </c>
      <c r="X562" s="51">
        <f>Ugovori_OPULJP[[#This Row],[Privatni doprinos korisnika - HRK]]/7.5345</f>
        <v>0</v>
      </c>
      <c r="Y562" s="52">
        <v>3675669.61</v>
      </c>
      <c r="Z562" s="53">
        <f>Ugovori_OPULJP[[#This Row],[UKUPNI PRIHVATLJIVI IZDACI
TOTAL ELIGIBLE EXPENDITURE
= Bespovratna sredstva ukupno + doprinos korisnika
= Ukupni prihvatljivi troškovi
= Ukupna ugovorena vrijednost projekta HRK]]/7.5345</f>
        <v>487845.19344349322</v>
      </c>
      <c r="AA562" s="44" t="s">
        <v>38</v>
      </c>
      <c r="AB562" s="44" t="s">
        <v>35</v>
      </c>
      <c r="AC562" s="43" t="s">
        <v>2300</v>
      </c>
      <c r="AD562" s="43" t="s">
        <v>747</v>
      </c>
    </row>
    <row r="563" spans="1:30" ht="51" customHeight="1" x14ac:dyDescent="0.2">
      <c r="A563" s="41" t="s">
        <v>2301</v>
      </c>
      <c r="B563" s="42" t="s">
        <v>743</v>
      </c>
      <c r="C563" s="43" t="s">
        <v>744</v>
      </c>
      <c r="D563" s="43" t="s">
        <v>1114</v>
      </c>
      <c r="E563" s="44" t="s">
        <v>76</v>
      </c>
      <c r="F563" s="45" t="s">
        <v>2302</v>
      </c>
      <c r="G563" s="45" t="s">
        <v>2303</v>
      </c>
      <c r="H563" s="47">
        <v>43880</v>
      </c>
      <c r="I563" s="47">
        <v>44792</v>
      </c>
      <c r="J563" s="48" t="str">
        <f>IF(Ugovori_OPULJP[[#This Row],[DATUM ZAVRŠETKA OPERACIJE]]&gt;DATE(2024,3,31),"u provedbi","završen")</f>
        <v>završen</v>
      </c>
      <c r="K563" s="46" t="s">
        <v>425</v>
      </c>
      <c r="L563" s="46" t="s">
        <v>425</v>
      </c>
      <c r="M563" s="49">
        <v>0.85</v>
      </c>
      <c r="N563" s="49">
        <v>0.15</v>
      </c>
      <c r="O563" s="50">
        <f>Ugovori_OPULJP[[#This Row],[Bespovratna sredstva - Ukupno (EU+Nac) HRK
= Ukupna ugovorena vrijednost bespovratnih sredstava]]*Ugovori_OPULJP[[#This Row],[EU STOPA SUFINANCIRANJA %
EU CO-FINANCING RATE %]]</f>
        <v>1862589.7</v>
      </c>
      <c r="P563" s="51">
        <f>Ugovori_OPULJP[[#This Row],[Bespovratna sredstva - EU dio - HRK]]/7.5345</f>
        <v>247208.13590815579</v>
      </c>
      <c r="Q563" s="50">
        <f>Ugovori_OPULJP[[#This Row],[Bespovratna sredstva - Ukupno (EU+Nac) HRK
= Ukupna ugovorena vrijednost bespovratnih sredstava]]*Ugovori_OPULJP[[#This Row],[STOPA NACIONALNOG SUFINANCIRANJA %]]</f>
        <v>328692.3</v>
      </c>
      <c r="R563" s="51">
        <f>Ugovori_OPULJP[[#This Row],[Bespovratna sredstva - Nacionalni dio - HRK]]/7.5345</f>
        <v>43624.965160262786</v>
      </c>
      <c r="S563" s="50">
        <v>2191282</v>
      </c>
      <c r="T563" s="51">
        <f>Ugovori_OPULJP[[#This Row],[Bespovratna sredstva - Ukupno (EU+Nac) HRK
= Ukupna ugovorena vrijednost bespovratnih sredstava]]/7.5345</f>
        <v>290833.10106841859</v>
      </c>
      <c r="U563" s="50">
        <v>0</v>
      </c>
      <c r="V563" s="51">
        <f>Ugovori_OPULJP[[#This Row],[Javni doprinos korisnika - HRK]]/7.5345</f>
        <v>0</v>
      </c>
      <c r="W563" s="50">
        <v>0</v>
      </c>
      <c r="X563" s="51">
        <f>Ugovori_OPULJP[[#This Row],[Privatni doprinos korisnika - HRK]]/7.5345</f>
        <v>0</v>
      </c>
      <c r="Y563" s="52">
        <v>2191282</v>
      </c>
      <c r="Z563" s="53">
        <f>Ugovori_OPULJP[[#This Row],[UKUPNI PRIHVATLJIVI IZDACI
TOTAL ELIGIBLE EXPENDITURE
= Bespovratna sredstva ukupno + doprinos korisnika
= Ukupni prihvatljivi troškovi
= Ukupna ugovorena vrijednost projekta HRK]]/7.5345</f>
        <v>290833.10106841859</v>
      </c>
      <c r="AA563" s="44" t="s">
        <v>38</v>
      </c>
      <c r="AB563" s="44" t="s">
        <v>35</v>
      </c>
      <c r="AC563" s="43" t="s">
        <v>2304</v>
      </c>
      <c r="AD563" s="43" t="s">
        <v>747</v>
      </c>
    </row>
    <row r="564" spans="1:30" ht="51" customHeight="1" x14ac:dyDescent="0.2">
      <c r="A564" s="41" t="s">
        <v>2305</v>
      </c>
      <c r="B564" s="42" t="s">
        <v>743</v>
      </c>
      <c r="C564" s="43" t="s">
        <v>744</v>
      </c>
      <c r="D564" s="43" t="s">
        <v>1114</v>
      </c>
      <c r="E564" s="44" t="s">
        <v>76</v>
      </c>
      <c r="F564" s="45" t="s">
        <v>2306</v>
      </c>
      <c r="G564" s="45" t="s">
        <v>2307</v>
      </c>
      <c r="H564" s="47">
        <v>43880</v>
      </c>
      <c r="I564" s="47">
        <v>44792</v>
      </c>
      <c r="J564" s="48" t="str">
        <f>IF(Ugovori_OPULJP[[#This Row],[DATUM ZAVRŠETKA OPERACIJE]]&gt;DATE(2024,3,31),"u provedbi","završen")</f>
        <v>završen</v>
      </c>
      <c r="K564" s="46" t="s">
        <v>186</v>
      </c>
      <c r="L564" s="46" t="s">
        <v>186</v>
      </c>
      <c r="M564" s="49">
        <v>0.85</v>
      </c>
      <c r="N564" s="49">
        <v>0.15</v>
      </c>
      <c r="O564" s="50">
        <f>Ugovori_OPULJP[[#This Row],[Bespovratna sredstva - Ukupno (EU+Nac) HRK
= Ukupna ugovorena vrijednost bespovratnih sredstava]]*Ugovori_OPULJP[[#This Row],[EU STOPA SUFINANCIRANJA %
EU CO-FINANCING RATE %]]</f>
        <v>2365725.1340000001</v>
      </c>
      <c r="P564" s="51">
        <f>Ugovori_OPULJP[[#This Row],[Bespovratna sredstva - EU dio - HRK]]/7.5345</f>
        <v>313985.68372154754</v>
      </c>
      <c r="Q564" s="50">
        <f>Ugovori_OPULJP[[#This Row],[Bespovratna sredstva - Ukupno (EU+Nac) HRK
= Ukupna ugovorena vrijednost bespovratnih sredstava]]*Ugovori_OPULJP[[#This Row],[STOPA NACIONALNOG SUFINANCIRANJA %]]</f>
        <v>417480.90600000002</v>
      </c>
      <c r="R564" s="51">
        <f>Ugovori_OPULJP[[#This Row],[Bespovratna sredstva - Nacionalni dio - HRK]]/7.5345</f>
        <v>55409.238303802507</v>
      </c>
      <c r="S564" s="50">
        <v>2783206.04</v>
      </c>
      <c r="T564" s="51">
        <f>Ugovori_OPULJP[[#This Row],[Bespovratna sredstva - Ukupno (EU+Nac) HRK
= Ukupna ugovorena vrijednost bespovratnih sredstava]]/7.5345</f>
        <v>369394.92202535004</v>
      </c>
      <c r="U564" s="50">
        <v>0</v>
      </c>
      <c r="V564" s="51">
        <f>Ugovori_OPULJP[[#This Row],[Javni doprinos korisnika - HRK]]/7.5345</f>
        <v>0</v>
      </c>
      <c r="W564" s="50">
        <v>0</v>
      </c>
      <c r="X564" s="51">
        <f>Ugovori_OPULJP[[#This Row],[Privatni doprinos korisnika - HRK]]/7.5345</f>
        <v>0</v>
      </c>
      <c r="Y564" s="52">
        <v>2783206.04</v>
      </c>
      <c r="Z564" s="53">
        <f>Ugovori_OPULJP[[#This Row],[UKUPNI PRIHVATLJIVI IZDACI
TOTAL ELIGIBLE EXPENDITURE
= Bespovratna sredstva ukupno + doprinos korisnika
= Ukupni prihvatljivi troškovi
= Ukupna ugovorena vrijednost projekta HRK]]/7.5345</f>
        <v>369394.92202535004</v>
      </c>
      <c r="AA564" s="44" t="s">
        <v>38</v>
      </c>
      <c r="AB564" s="44" t="s">
        <v>35</v>
      </c>
      <c r="AC564" s="43" t="s">
        <v>2308</v>
      </c>
      <c r="AD564" s="43" t="s">
        <v>747</v>
      </c>
    </row>
    <row r="565" spans="1:30" ht="51" customHeight="1" x14ac:dyDescent="0.2">
      <c r="A565" s="41" t="s">
        <v>2309</v>
      </c>
      <c r="B565" s="42" t="s">
        <v>743</v>
      </c>
      <c r="C565" s="43" t="s">
        <v>744</v>
      </c>
      <c r="D565" s="43" t="s">
        <v>1114</v>
      </c>
      <c r="E565" s="44" t="s">
        <v>76</v>
      </c>
      <c r="F565" s="45" t="s">
        <v>2310</v>
      </c>
      <c r="G565" s="45" t="s">
        <v>2311</v>
      </c>
      <c r="H565" s="47">
        <v>43888</v>
      </c>
      <c r="I565" s="47">
        <v>44800</v>
      </c>
      <c r="J565" s="48" t="str">
        <f>IF(Ugovori_OPULJP[[#This Row],[DATUM ZAVRŠETKA OPERACIJE]]&gt;DATE(2024,3,31),"u provedbi","završen")</f>
        <v>završen</v>
      </c>
      <c r="K565" s="46" t="s">
        <v>84</v>
      </c>
      <c r="L565" s="46" t="s">
        <v>84</v>
      </c>
      <c r="M565" s="49">
        <v>0.85</v>
      </c>
      <c r="N565" s="49">
        <v>0.15</v>
      </c>
      <c r="O565" s="50">
        <f>Ugovori_OPULJP[[#This Row],[Bespovratna sredstva - Ukupno (EU+Nac) HRK
= Ukupna ugovorena vrijednost bespovratnih sredstava]]*Ugovori_OPULJP[[#This Row],[EU STOPA SUFINANCIRANJA %
EU CO-FINANCING RATE %]]</f>
        <v>1237709.5989999999</v>
      </c>
      <c r="P565" s="51">
        <f>Ugovori_OPULJP[[#This Row],[Bespovratna sredstva - EU dio - HRK]]/7.5345</f>
        <v>164272.29398102063</v>
      </c>
      <c r="Q565" s="50">
        <f>Ugovori_OPULJP[[#This Row],[Bespovratna sredstva - Ukupno (EU+Nac) HRK
= Ukupna ugovorena vrijednost bespovratnih sredstava]]*Ugovori_OPULJP[[#This Row],[STOPA NACIONALNOG SUFINANCIRANJA %]]</f>
        <v>218419.34099999999</v>
      </c>
      <c r="R565" s="51">
        <f>Ugovori_OPULJP[[#This Row],[Bespovratna sredstva - Nacionalni dio - HRK]]/7.5345</f>
        <v>28989.228349591875</v>
      </c>
      <c r="S565" s="50">
        <v>1456128.94</v>
      </c>
      <c r="T565" s="51">
        <f>Ugovori_OPULJP[[#This Row],[Bespovratna sredstva - Ukupno (EU+Nac) HRK
= Ukupna ugovorena vrijednost bespovratnih sredstava]]/7.5345</f>
        <v>193261.5223306125</v>
      </c>
      <c r="U565" s="50">
        <v>0</v>
      </c>
      <c r="V565" s="51">
        <f>Ugovori_OPULJP[[#This Row],[Javni doprinos korisnika - HRK]]/7.5345</f>
        <v>0</v>
      </c>
      <c r="W565" s="50">
        <v>0</v>
      </c>
      <c r="X565" s="51">
        <f>Ugovori_OPULJP[[#This Row],[Privatni doprinos korisnika - HRK]]/7.5345</f>
        <v>0</v>
      </c>
      <c r="Y565" s="52">
        <v>1456128.94</v>
      </c>
      <c r="Z565" s="53">
        <f>Ugovori_OPULJP[[#This Row],[UKUPNI PRIHVATLJIVI IZDACI
TOTAL ELIGIBLE EXPENDITURE
= Bespovratna sredstva ukupno + doprinos korisnika
= Ukupni prihvatljivi troškovi
= Ukupna ugovorena vrijednost projekta HRK]]/7.5345</f>
        <v>193261.5223306125</v>
      </c>
      <c r="AA565" s="44" t="s">
        <v>38</v>
      </c>
      <c r="AB565" s="44" t="s">
        <v>35</v>
      </c>
      <c r="AC565" s="43" t="s">
        <v>2312</v>
      </c>
      <c r="AD565" s="43" t="s">
        <v>747</v>
      </c>
    </row>
    <row r="566" spans="1:30" ht="51" customHeight="1" x14ac:dyDescent="0.2">
      <c r="A566" s="41" t="s">
        <v>2313</v>
      </c>
      <c r="B566" s="42" t="s">
        <v>743</v>
      </c>
      <c r="C566" s="43" t="s">
        <v>744</v>
      </c>
      <c r="D566" s="43" t="s">
        <v>1114</v>
      </c>
      <c r="E566" s="44" t="s">
        <v>76</v>
      </c>
      <c r="F566" s="45" t="s">
        <v>2314</v>
      </c>
      <c r="G566" s="45" t="s">
        <v>2315</v>
      </c>
      <c r="H566" s="47">
        <v>43880</v>
      </c>
      <c r="I566" s="47">
        <v>44792</v>
      </c>
      <c r="J566" s="48" t="str">
        <f>IF(Ugovori_OPULJP[[#This Row],[DATUM ZAVRŠETKA OPERACIJE]]&gt;DATE(2024,3,31),"u provedbi","završen")</f>
        <v>završen</v>
      </c>
      <c r="K566" s="46" t="s">
        <v>84</v>
      </c>
      <c r="L566" s="46" t="s">
        <v>84</v>
      </c>
      <c r="M566" s="49">
        <v>0.85</v>
      </c>
      <c r="N566" s="49">
        <v>0.15</v>
      </c>
      <c r="O566" s="50">
        <f>Ugovori_OPULJP[[#This Row],[Bespovratna sredstva - Ukupno (EU+Nac) HRK
= Ukupna ugovorena vrijednost bespovratnih sredstava]]*Ugovori_OPULJP[[#This Row],[EU STOPA SUFINANCIRANJA %
EU CO-FINANCING RATE %]]</f>
        <v>979287.54999999993</v>
      </c>
      <c r="P566" s="51">
        <f>Ugovori_OPULJP[[#This Row],[Bespovratna sredstva - EU dio - HRK]]/7.5345</f>
        <v>129973.79388147852</v>
      </c>
      <c r="Q566" s="50">
        <f>Ugovori_OPULJP[[#This Row],[Bespovratna sredstva - Ukupno (EU+Nac) HRK
= Ukupna ugovorena vrijednost bespovratnih sredstava]]*Ugovori_OPULJP[[#This Row],[STOPA NACIONALNOG SUFINANCIRANJA %]]</f>
        <v>172815.44999999998</v>
      </c>
      <c r="R566" s="51">
        <f>Ugovori_OPULJP[[#This Row],[Bespovratna sredstva - Nacionalni dio - HRK]]/7.5345</f>
        <v>22936.551861437383</v>
      </c>
      <c r="S566" s="50">
        <v>1152103</v>
      </c>
      <c r="T566" s="51">
        <f>Ugovori_OPULJP[[#This Row],[Bespovratna sredstva - Ukupno (EU+Nac) HRK
= Ukupna ugovorena vrijednost bespovratnih sredstava]]/7.5345</f>
        <v>152910.3457429159</v>
      </c>
      <c r="U566" s="50">
        <v>0</v>
      </c>
      <c r="V566" s="51">
        <f>Ugovori_OPULJP[[#This Row],[Javni doprinos korisnika - HRK]]/7.5345</f>
        <v>0</v>
      </c>
      <c r="W566" s="50">
        <v>0</v>
      </c>
      <c r="X566" s="51">
        <f>Ugovori_OPULJP[[#This Row],[Privatni doprinos korisnika - HRK]]/7.5345</f>
        <v>0</v>
      </c>
      <c r="Y566" s="52">
        <v>1152103</v>
      </c>
      <c r="Z566" s="53">
        <f>Ugovori_OPULJP[[#This Row],[UKUPNI PRIHVATLJIVI IZDACI
TOTAL ELIGIBLE EXPENDITURE
= Bespovratna sredstva ukupno + doprinos korisnika
= Ukupni prihvatljivi troškovi
= Ukupna ugovorena vrijednost projekta HRK]]/7.5345</f>
        <v>152910.3457429159</v>
      </c>
      <c r="AA566" s="44" t="s">
        <v>38</v>
      </c>
      <c r="AB566" s="44" t="s">
        <v>35</v>
      </c>
      <c r="AC566" s="43" t="s">
        <v>2316</v>
      </c>
      <c r="AD566" s="43" t="s">
        <v>747</v>
      </c>
    </row>
    <row r="567" spans="1:30" ht="51" customHeight="1" x14ac:dyDescent="0.2">
      <c r="A567" s="41" t="s">
        <v>2317</v>
      </c>
      <c r="B567" s="42" t="s">
        <v>743</v>
      </c>
      <c r="C567" s="43" t="s">
        <v>744</v>
      </c>
      <c r="D567" s="43" t="s">
        <v>1114</v>
      </c>
      <c r="E567" s="44" t="s">
        <v>76</v>
      </c>
      <c r="F567" s="45" t="s">
        <v>2318</v>
      </c>
      <c r="G567" s="45" t="s">
        <v>2319</v>
      </c>
      <c r="H567" s="47">
        <v>43880</v>
      </c>
      <c r="I567" s="47">
        <v>44792</v>
      </c>
      <c r="J567" s="48" t="str">
        <f>IF(Ugovori_OPULJP[[#This Row],[DATUM ZAVRŠETKA OPERACIJE]]&gt;DATE(2024,3,31),"u provedbi","završen")</f>
        <v>završen</v>
      </c>
      <c r="K567" s="46" t="s">
        <v>155</v>
      </c>
      <c r="L567" s="46" t="s">
        <v>155</v>
      </c>
      <c r="M567" s="49">
        <v>0.85</v>
      </c>
      <c r="N567" s="49">
        <v>0.15</v>
      </c>
      <c r="O567" s="50">
        <f>Ugovori_OPULJP[[#This Row],[Bespovratna sredstva - Ukupno (EU+Nac) HRK
= Ukupna ugovorena vrijednost bespovratnih sredstava]]*Ugovori_OPULJP[[#This Row],[EU STOPA SUFINANCIRANJA %
EU CO-FINANCING RATE %]]</f>
        <v>1389254.11</v>
      </c>
      <c r="P567" s="51">
        <f>Ugovori_OPULJP[[#This Row],[Bespovratna sredstva - EU dio - HRK]]/7.5345</f>
        <v>184385.70708076184</v>
      </c>
      <c r="Q567" s="50">
        <f>Ugovori_OPULJP[[#This Row],[Bespovratna sredstva - Ukupno (EU+Nac) HRK
= Ukupna ugovorena vrijednost bespovratnih sredstava]]*Ugovori_OPULJP[[#This Row],[STOPA NACIONALNOG SUFINANCIRANJA %]]</f>
        <v>245162.49</v>
      </c>
      <c r="R567" s="51">
        <f>Ugovori_OPULJP[[#This Row],[Bespovratna sredstva - Nacionalni dio - HRK]]/7.5345</f>
        <v>32538.654190722671</v>
      </c>
      <c r="S567" s="50">
        <v>1634416.6</v>
      </c>
      <c r="T567" s="51">
        <f>Ugovori_OPULJP[[#This Row],[Bespovratna sredstva - Ukupno (EU+Nac) HRK
= Ukupna ugovorena vrijednost bespovratnih sredstava]]/7.5345</f>
        <v>216924.36127148449</v>
      </c>
      <c r="U567" s="50">
        <v>0</v>
      </c>
      <c r="V567" s="51">
        <f>Ugovori_OPULJP[[#This Row],[Javni doprinos korisnika - HRK]]/7.5345</f>
        <v>0</v>
      </c>
      <c r="W567" s="50">
        <v>0</v>
      </c>
      <c r="X567" s="51">
        <f>Ugovori_OPULJP[[#This Row],[Privatni doprinos korisnika - HRK]]/7.5345</f>
        <v>0</v>
      </c>
      <c r="Y567" s="52">
        <v>1634416.6</v>
      </c>
      <c r="Z567" s="53">
        <f>Ugovori_OPULJP[[#This Row],[UKUPNI PRIHVATLJIVI IZDACI
TOTAL ELIGIBLE EXPENDITURE
= Bespovratna sredstva ukupno + doprinos korisnika
= Ukupni prihvatljivi troškovi
= Ukupna ugovorena vrijednost projekta HRK]]/7.5345</f>
        <v>216924.36127148449</v>
      </c>
      <c r="AA567" s="44" t="s">
        <v>38</v>
      </c>
      <c r="AB567" s="44" t="s">
        <v>35</v>
      </c>
      <c r="AC567" s="43" t="s">
        <v>2320</v>
      </c>
      <c r="AD567" s="43" t="s">
        <v>747</v>
      </c>
    </row>
    <row r="568" spans="1:30" ht="51" customHeight="1" x14ac:dyDescent="0.2">
      <c r="A568" s="41" t="s">
        <v>2321</v>
      </c>
      <c r="B568" s="42" t="s">
        <v>743</v>
      </c>
      <c r="C568" s="43" t="s">
        <v>744</v>
      </c>
      <c r="D568" s="43" t="s">
        <v>1114</v>
      </c>
      <c r="E568" s="44" t="s">
        <v>76</v>
      </c>
      <c r="F568" s="45" t="s">
        <v>2322</v>
      </c>
      <c r="G568" s="45" t="s">
        <v>2323</v>
      </c>
      <c r="H568" s="47">
        <v>43880</v>
      </c>
      <c r="I568" s="47">
        <v>44853</v>
      </c>
      <c r="J568" s="48" t="str">
        <f>IF(Ugovori_OPULJP[[#This Row],[DATUM ZAVRŠETKA OPERACIJE]]&gt;DATE(2024,3,31),"u provedbi","završen")</f>
        <v>završen</v>
      </c>
      <c r="K568" s="46" t="s">
        <v>425</v>
      </c>
      <c r="L568" s="46" t="s">
        <v>425</v>
      </c>
      <c r="M568" s="49">
        <v>0.85</v>
      </c>
      <c r="N568" s="49">
        <v>0.15</v>
      </c>
      <c r="O568" s="50">
        <f>Ugovori_OPULJP[[#This Row],[Bespovratna sredstva - Ukupno (EU+Nac) HRK
= Ukupna ugovorena vrijednost bespovratnih sredstava]]*Ugovori_OPULJP[[#This Row],[EU STOPA SUFINANCIRANJA %
EU CO-FINANCING RATE %]]</f>
        <v>945022.34149999998</v>
      </c>
      <c r="P568" s="51">
        <f>Ugovori_OPULJP[[#This Row],[Bespovratna sredstva - EU dio - HRK]]/7.5345</f>
        <v>125426.0191784458</v>
      </c>
      <c r="Q568" s="50">
        <f>Ugovori_OPULJP[[#This Row],[Bespovratna sredstva - Ukupno (EU+Nac) HRK
= Ukupna ugovorena vrijednost bespovratnih sredstava]]*Ugovori_OPULJP[[#This Row],[STOPA NACIONALNOG SUFINANCIRANJA %]]</f>
        <v>166768.64849999998</v>
      </c>
      <c r="R568" s="51">
        <f>Ugovori_OPULJP[[#This Row],[Bespovratna sredstva - Nacionalni dio - HRK]]/7.5345</f>
        <v>22134.003384431609</v>
      </c>
      <c r="S568" s="50">
        <v>1111790.99</v>
      </c>
      <c r="T568" s="51">
        <f>Ugovori_OPULJP[[#This Row],[Bespovratna sredstva - Ukupno (EU+Nac) HRK
= Ukupna ugovorena vrijednost bespovratnih sredstava]]/7.5345</f>
        <v>147560.02256287742</v>
      </c>
      <c r="U568" s="50">
        <v>0</v>
      </c>
      <c r="V568" s="51">
        <f>Ugovori_OPULJP[[#This Row],[Javni doprinos korisnika - HRK]]/7.5345</f>
        <v>0</v>
      </c>
      <c r="W568" s="50">
        <v>0</v>
      </c>
      <c r="X568" s="51">
        <f>Ugovori_OPULJP[[#This Row],[Privatni doprinos korisnika - HRK]]/7.5345</f>
        <v>0</v>
      </c>
      <c r="Y568" s="52">
        <v>1111790.99</v>
      </c>
      <c r="Z568" s="53">
        <f>Ugovori_OPULJP[[#This Row],[UKUPNI PRIHVATLJIVI IZDACI
TOTAL ELIGIBLE EXPENDITURE
= Bespovratna sredstva ukupno + doprinos korisnika
= Ukupni prihvatljivi troškovi
= Ukupna ugovorena vrijednost projekta HRK]]/7.5345</f>
        <v>147560.02256287742</v>
      </c>
      <c r="AA568" s="44" t="s">
        <v>38</v>
      </c>
      <c r="AB568" s="44" t="s">
        <v>35</v>
      </c>
      <c r="AC568" s="43" t="s">
        <v>2324</v>
      </c>
      <c r="AD568" s="43" t="s">
        <v>747</v>
      </c>
    </row>
    <row r="569" spans="1:30" ht="51" customHeight="1" x14ac:dyDescent="0.2">
      <c r="A569" s="41" t="s">
        <v>2325</v>
      </c>
      <c r="B569" s="42" t="s">
        <v>743</v>
      </c>
      <c r="C569" s="43" t="s">
        <v>744</v>
      </c>
      <c r="D569" s="43" t="s">
        <v>1114</v>
      </c>
      <c r="E569" s="44" t="s">
        <v>76</v>
      </c>
      <c r="F569" s="45" t="s">
        <v>2326</v>
      </c>
      <c r="G569" s="45" t="s">
        <v>2327</v>
      </c>
      <c r="H569" s="47">
        <v>43880</v>
      </c>
      <c r="I569" s="47">
        <v>44792</v>
      </c>
      <c r="J569" s="48" t="str">
        <f>IF(Ugovori_OPULJP[[#This Row],[DATUM ZAVRŠETKA OPERACIJE]]&gt;DATE(2024,3,31),"u provedbi","završen")</f>
        <v>završen</v>
      </c>
      <c r="K569" s="46" t="s">
        <v>104</v>
      </c>
      <c r="L569" s="46" t="s">
        <v>104</v>
      </c>
      <c r="M569" s="49">
        <v>0.85</v>
      </c>
      <c r="N569" s="49">
        <v>0.15</v>
      </c>
      <c r="O569" s="50">
        <f>Ugovori_OPULJP[[#This Row],[Bespovratna sredstva - Ukupno (EU+Nac) HRK
= Ukupna ugovorena vrijednost bespovratnih sredstava]]*Ugovori_OPULJP[[#This Row],[EU STOPA SUFINANCIRANJA %
EU CO-FINANCING RATE %]]</f>
        <v>1080116.93</v>
      </c>
      <c r="P569" s="51">
        <f>Ugovori_OPULJP[[#This Row],[Bespovratna sredstva - EU dio - HRK]]/7.5345</f>
        <v>143356.15236578404</v>
      </c>
      <c r="Q569" s="50">
        <f>Ugovori_OPULJP[[#This Row],[Bespovratna sredstva - Ukupno (EU+Nac) HRK
= Ukupna ugovorena vrijednost bespovratnih sredstava]]*Ugovori_OPULJP[[#This Row],[STOPA NACIONALNOG SUFINANCIRANJA %]]</f>
        <v>190608.87</v>
      </c>
      <c r="R569" s="51">
        <f>Ugovori_OPULJP[[#This Row],[Bespovratna sredstva - Nacionalni dio - HRK]]/7.5345</f>
        <v>25298.144535138363</v>
      </c>
      <c r="S569" s="50">
        <v>1270725.8</v>
      </c>
      <c r="T569" s="51">
        <f>Ugovori_OPULJP[[#This Row],[Bespovratna sredstva - Ukupno (EU+Nac) HRK
= Ukupna ugovorena vrijednost bespovratnih sredstava]]/7.5345</f>
        <v>168654.29690092243</v>
      </c>
      <c r="U569" s="50">
        <v>0</v>
      </c>
      <c r="V569" s="51">
        <f>Ugovori_OPULJP[[#This Row],[Javni doprinos korisnika - HRK]]/7.5345</f>
        <v>0</v>
      </c>
      <c r="W569" s="50">
        <v>0</v>
      </c>
      <c r="X569" s="51">
        <f>Ugovori_OPULJP[[#This Row],[Privatni doprinos korisnika - HRK]]/7.5345</f>
        <v>0</v>
      </c>
      <c r="Y569" s="52">
        <v>1270725.8</v>
      </c>
      <c r="Z569" s="53">
        <f>Ugovori_OPULJP[[#This Row],[UKUPNI PRIHVATLJIVI IZDACI
TOTAL ELIGIBLE EXPENDITURE
= Bespovratna sredstva ukupno + doprinos korisnika
= Ukupni prihvatljivi troškovi
= Ukupna ugovorena vrijednost projekta HRK]]/7.5345</f>
        <v>168654.29690092243</v>
      </c>
      <c r="AA569" s="44" t="s">
        <v>38</v>
      </c>
      <c r="AB569" s="44" t="s">
        <v>35</v>
      </c>
      <c r="AC569" s="43" t="s">
        <v>2328</v>
      </c>
      <c r="AD569" s="43" t="s">
        <v>747</v>
      </c>
    </row>
    <row r="570" spans="1:30" ht="51" customHeight="1" x14ac:dyDescent="0.2">
      <c r="A570" s="41" t="s">
        <v>2329</v>
      </c>
      <c r="B570" s="42" t="s">
        <v>743</v>
      </c>
      <c r="C570" s="43" t="s">
        <v>744</v>
      </c>
      <c r="D570" s="43" t="s">
        <v>1114</v>
      </c>
      <c r="E570" s="44" t="s">
        <v>76</v>
      </c>
      <c r="F570" s="45" t="s">
        <v>2330</v>
      </c>
      <c r="G570" s="45" t="s">
        <v>2331</v>
      </c>
      <c r="H570" s="47">
        <v>43880</v>
      </c>
      <c r="I570" s="47">
        <v>44792</v>
      </c>
      <c r="J570" s="48" t="str">
        <f>IF(Ugovori_OPULJP[[#This Row],[DATUM ZAVRŠETKA OPERACIJE]]&gt;DATE(2024,3,31),"u provedbi","završen")</f>
        <v>završen</v>
      </c>
      <c r="K570" s="46" t="s">
        <v>271</v>
      </c>
      <c r="L570" s="46" t="s">
        <v>37</v>
      </c>
      <c r="M570" s="49">
        <v>0.85</v>
      </c>
      <c r="N570" s="49">
        <v>0.15</v>
      </c>
      <c r="O570" s="50">
        <f>Ugovori_OPULJP[[#This Row],[Bespovratna sredstva - Ukupno (EU+Nac) HRK
= Ukupna ugovorena vrijednost bespovratnih sredstava]]*Ugovori_OPULJP[[#This Row],[EU STOPA SUFINANCIRANJA %
EU CO-FINANCING RATE %]]</f>
        <v>1086947.2749999999</v>
      </c>
      <c r="P570" s="51">
        <f>Ugovori_OPULJP[[#This Row],[Bespovratna sredstva - EU dio - HRK]]/7.5345</f>
        <v>144262.69493662484</v>
      </c>
      <c r="Q570" s="50">
        <f>Ugovori_OPULJP[[#This Row],[Bespovratna sredstva - Ukupno (EU+Nac) HRK
= Ukupna ugovorena vrijednost bespovratnih sredstava]]*Ugovori_OPULJP[[#This Row],[STOPA NACIONALNOG SUFINANCIRANJA %]]</f>
        <v>191814.22500000001</v>
      </c>
      <c r="R570" s="51">
        <f>Ugovori_OPULJP[[#This Row],[Bespovratna sredstva - Nacionalni dio - HRK]]/7.5345</f>
        <v>25458.122635874974</v>
      </c>
      <c r="S570" s="50">
        <v>1278761.5</v>
      </c>
      <c r="T570" s="51">
        <f>Ugovori_OPULJP[[#This Row],[Bespovratna sredstva - Ukupno (EU+Nac) HRK
= Ukupna ugovorena vrijednost bespovratnih sredstava]]/7.5345</f>
        <v>169720.81757249983</v>
      </c>
      <c r="U570" s="50">
        <v>0</v>
      </c>
      <c r="V570" s="51">
        <f>Ugovori_OPULJP[[#This Row],[Javni doprinos korisnika - HRK]]/7.5345</f>
        <v>0</v>
      </c>
      <c r="W570" s="50">
        <v>0</v>
      </c>
      <c r="X570" s="51">
        <f>Ugovori_OPULJP[[#This Row],[Privatni doprinos korisnika - HRK]]/7.5345</f>
        <v>0</v>
      </c>
      <c r="Y570" s="52">
        <v>1278761.5</v>
      </c>
      <c r="Z570" s="53">
        <f>Ugovori_OPULJP[[#This Row],[UKUPNI PRIHVATLJIVI IZDACI
TOTAL ELIGIBLE EXPENDITURE
= Bespovratna sredstva ukupno + doprinos korisnika
= Ukupni prihvatljivi troškovi
= Ukupna ugovorena vrijednost projekta HRK]]/7.5345</f>
        <v>169720.81757249983</v>
      </c>
      <c r="AA570" s="44" t="s">
        <v>38</v>
      </c>
      <c r="AB570" s="44" t="s">
        <v>35</v>
      </c>
      <c r="AC570" s="43" t="s">
        <v>2332</v>
      </c>
      <c r="AD570" s="43" t="s">
        <v>747</v>
      </c>
    </row>
    <row r="571" spans="1:30" ht="51" customHeight="1" x14ac:dyDescent="0.2">
      <c r="A571" s="41" t="s">
        <v>2333</v>
      </c>
      <c r="B571" s="42" t="s">
        <v>743</v>
      </c>
      <c r="C571" s="43" t="s">
        <v>744</v>
      </c>
      <c r="D571" s="43" t="s">
        <v>1114</v>
      </c>
      <c r="E571" s="44" t="s">
        <v>76</v>
      </c>
      <c r="F571" s="45" t="s">
        <v>2334</v>
      </c>
      <c r="G571" s="45" t="s">
        <v>2335</v>
      </c>
      <c r="H571" s="47">
        <v>43880</v>
      </c>
      <c r="I571" s="47">
        <v>44731</v>
      </c>
      <c r="J571" s="48" t="str">
        <f>IF(Ugovori_OPULJP[[#This Row],[DATUM ZAVRŠETKA OPERACIJE]]&gt;DATE(2024,3,31),"u provedbi","završen")</f>
        <v>završen</v>
      </c>
      <c r="K571" s="46" t="s">
        <v>99</v>
      </c>
      <c r="L571" s="46" t="s">
        <v>99</v>
      </c>
      <c r="M571" s="49">
        <v>0.85</v>
      </c>
      <c r="N571" s="49">
        <v>0.15</v>
      </c>
      <c r="O571" s="50">
        <f>Ugovori_OPULJP[[#This Row],[Bespovratna sredstva - Ukupno (EU+Nac) HRK
= Ukupna ugovorena vrijednost bespovratnih sredstava]]*Ugovori_OPULJP[[#This Row],[EU STOPA SUFINANCIRANJA %
EU CO-FINANCING RATE %]]</f>
        <v>1570331.3779999998</v>
      </c>
      <c r="P571" s="51">
        <f>Ugovori_OPULJP[[#This Row],[Bespovratna sredstva - EU dio - HRK]]/7.5345</f>
        <v>208418.79062976968</v>
      </c>
      <c r="Q571" s="50">
        <f>Ugovori_OPULJP[[#This Row],[Bespovratna sredstva - Ukupno (EU+Nac) HRK
= Ukupna ugovorena vrijednost bespovratnih sredstava]]*Ugovori_OPULJP[[#This Row],[STOPA NACIONALNOG SUFINANCIRANJA %]]</f>
        <v>277117.30199999997</v>
      </c>
      <c r="R571" s="51">
        <f>Ugovori_OPULJP[[#This Row],[Bespovratna sredstva - Nacionalni dio - HRK]]/7.5345</f>
        <v>36779.78658172406</v>
      </c>
      <c r="S571" s="50">
        <v>1847448.68</v>
      </c>
      <c r="T571" s="51">
        <f>Ugovori_OPULJP[[#This Row],[Bespovratna sredstva - Ukupno (EU+Nac) HRK
= Ukupna ugovorena vrijednost bespovratnih sredstava]]/7.5345</f>
        <v>245198.57721149377</v>
      </c>
      <c r="U571" s="50">
        <v>0</v>
      </c>
      <c r="V571" s="51">
        <f>Ugovori_OPULJP[[#This Row],[Javni doprinos korisnika - HRK]]/7.5345</f>
        <v>0</v>
      </c>
      <c r="W571" s="50">
        <v>0</v>
      </c>
      <c r="X571" s="51">
        <f>Ugovori_OPULJP[[#This Row],[Privatni doprinos korisnika - HRK]]/7.5345</f>
        <v>0</v>
      </c>
      <c r="Y571" s="52">
        <v>1847448.68</v>
      </c>
      <c r="Z571" s="53">
        <f>Ugovori_OPULJP[[#This Row],[UKUPNI PRIHVATLJIVI IZDACI
TOTAL ELIGIBLE EXPENDITURE
= Bespovratna sredstva ukupno + doprinos korisnika
= Ukupni prihvatljivi troškovi
= Ukupna ugovorena vrijednost projekta HRK]]/7.5345</f>
        <v>245198.57721149377</v>
      </c>
      <c r="AA571" s="44" t="s">
        <v>38</v>
      </c>
      <c r="AB571" s="44" t="s">
        <v>35</v>
      </c>
      <c r="AC571" s="43" t="s">
        <v>2336</v>
      </c>
      <c r="AD571" s="43" t="s">
        <v>747</v>
      </c>
    </row>
    <row r="572" spans="1:30" ht="51" customHeight="1" x14ac:dyDescent="0.2">
      <c r="A572" s="41" t="s">
        <v>2337</v>
      </c>
      <c r="B572" s="42" t="s">
        <v>743</v>
      </c>
      <c r="C572" s="43" t="s">
        <v>744</v>
      </c>
      <c r="D572" s="43" t="s">
        <v>1114</v>
      </c>
      <c r="E572" s="44" t="s">
        <v>76</v>
      </c>
      <c r="F572" s="45" t="s">
        <v>2338</v>
      </c>
      <c r="G572" s="45" t="s">
        <v>2339</v>
      </c>
      <c r="H572" s="47">
        <v>43880</v>
      </c>
      <c r="I572" s="47">
        <v>44853</v>
      </c>
      <c r="J572" s="48" t="str">
        <f>IF(Ugovori_OPULJP[[#This Row],[DATUM ZAVRŠETKA OPERACIJE]]&gt;DATE(2024,3,31),"u provedbi","završen")</f>
        <v>završen</v>
      </c>
      <c r="K572" s="46" t="s">
        <v>104</v>
      </c>
      <c r="L572" s="46" t="s">
        <v>104</v>
      </c>
      <c r="M572" s="49">
        <v>0.85</v>
      </c>
      <c r="N572" s="49">
        <v>0.15</v>
      </c>
      <c r="O572" s="50">
        <f>Ugovori_OPULJP[[#This Row],[Bespovratna sredstva - Ukupno (EU+Nac) HRK
= Ukupna ugovorena vrijednost bespovratnih sredstava]]*Ugovori_OPULJP[[#This Row],[EU STOPA SUFINANCIRANJA %
EU CO-FINANCING RATE %]]</f>
        <v>2597426.3620000002</v>
      </c>
      <c r="P572" s="51">
        <f>Ugovori_OPULJP[[#This Row],[Bespovratna sredstva - EU dio - HRK]]/7.5345</f>
        <v>344737.72141482512</v>
      </c>
      <c r="Q572" s="50">
        <f>Ugovori_OPULJP[[#This Row],[Bespovratna sredstva - Ukupno (EU+Nac) HRK
= Ukupna ugovorena vrijednost bespovratnih sredstava]]*Ugovori_OPULJP[[#This Row],[STOPA NACIONALNOG SUFINANCIRANJA %]]</f>
        <v>458369.35800000001</v>
      </c>
      <c r="R572" s="51">
        <f>Ugovori_OPULJP[[#This Row],[Bespovratna sredstva - Nacionalni dio - HRK]]/7.5345</f>
        <v>60836.068484969139</v>
      </c>
      <c r="S572" s="50">
        <v>3055795.72</v>
      </c>
      <c r="T572" s="51">
        <f>Ugovori_OPULJP[[#This Row],[Bespovratna sredstva - Ukupno (EU+Nac) HRK
= Ukupna ugovorena vrijednost bespovratnih sredstava]]/7.5345</f>
        <v>405573.78989979427</v>
      </c>
      <c r="U572" s="50">
        <v>0</v>
      </c>
      <c r="V572" s="51">
        <f>Ugovori_OPULJP[[#This Row],[Javni doprinos korisnika - HRK]]/7.5345</f>
        <v>0</v>
      </c>
      <c r="W572" s="50">
        <v>0</v>
      </c>
      <c r="X572" s="51">
        <f>Ugovori_OPULJP[[#This Row],[Privatni doprinos korisnika - HRK]]/7.5345</f>
        <v>0</v>
      </c>
      <c r="Y572" s="52">
        <v>3055795.72</v>
      </c>
      <c r="Z572" s="53">
        <f>Ugovori_OPULJP[[#This Row],[UKUPNI PRIHVATLJIVI IZDACI
TOTAL ELIGIBLE EXPENDITURE
= Bespovratna sredstva ukupno + doprinos korisnika
= Ukupni prihvatljivi troškovi
= Ukupna ugovorena vrijednost projekta HRK]]/7.5345</f>
        <v>405573.78989979427</v>
      </c>
      <c r="AA572" s="44" t="s">
        <v>38</v>
      </c>
      <c r="AB572" s="44" t="s">
        <v>35</v>
      </c>
      <c r="AC572" s="43" t="s">
        <v>1256</v>
      </c>
      <c r="AD572" s="43" t="s">
        <v>747</v>
      </c>
    </row>
    <row r="573" spans="1:30" ht="51" customHeight="1" x14ac:dyDescent="0.2">
      <c r="A573" s="41" t="s">
        <v>2340</v>
      </c>
      <c r="B573" s="42" t="s">
        <v>743</v>
      </c>
      <c r="C573" s="43" t="s">
        <v>744</v>
      </c>
      <c r="D573" s="43" t="s">
        <v>1114</v>
      </c>
      <c r="E573" s="44" t="s">
        <v>76</v>
      </c>
      <c r="F573" s="45" t="s">
        <v>2193</v>
      </c>
      <c r="G573" s="45" t="s">
        <v>2341</v>
      </c>
      <c r="H573" s="47">
        <v>43880</v>
      </c>
      <c r="I573" s="47">
        <v>44731</v>
      </c>
      <c r="J573" s="48" t="str">
        <f>IF(Ugovori_OPULJP[[#This Row],[DATUM ZAVRŠETKA OPERACIJE]]&gt;DATE(2024,3,31),"u provedbi","završen")</f>
        <v>završen</v>
      </c>
      <c r="K573" s="46" t="s">
        <v>99</v>
      </c>
      <c r="L573" s="46" t="s">
        <v>99</v>
      </c>
      <c r="M573" s="49">
        <v>0.85</v>
      </c>
      <c r="N573" s="49">
        <v>0.15</v>
      </c>
      <c r="O573" s="50">
        <f>Ugovori_OPULJP[[#This Row],[Bespovratna sredstva - Ukupno (EU+Nac) HRK
= Ukupna ugovorena vrijednost bespovratnih sredstava]]*Ugovori_OPULJP[[#This Row],[EU STOPA SUFINANCIRANJA %
EU CO-FINANCING RATE %]]</f>
        <v>3569859.0104999999</v>
      </c>
      <c r="P573" s="51">
        <f>Ugovori_OPULJP[[#This Row],[Bespovratna sredstva - EU dio - HRK]]/7.5345</f>
        <v>473801.71351781802</v>
      </c>
      <c r="Q573" s="50">
        <f>Ugovori_OPULJP[[#This Row],[Bespovratna sredstva - Ukupno (EU+Nac) HRK
= Ukupna ugovorena vrijednost bespovratnih sredstava]]*Ugovori_OPULJP[[#This Row],[STOPA NACIONALNOG SUFINANCIRANJA %]]</f>
        <v>629975.11949999991</v>
      </c>
      <c r="R573" s="51">
        <f>Ugovori_OPULJP[[#This Row],[Bespovratna sredstva - Nacionalni dio - HRK]]/7.5345</f>
        <v>83612.067091379635</v>
      </c>
      <c r="S573" s="50">
        <v>4199834.13</v>
      </c>
      <c r="T573" s="51">
        <f>Ugovori_OPULJP[[#This Row],[Bespovratna sredstva - Ukupno (EU+Nac) HRK
= Ukupna ugovorena vrijednost bespovratnih sredstava]]/7.5345</f>
        <v>557413.78060919768</v>
      </c>
      <c r="U573" s="50">
        <v>0</v>
      </c>
      <c r="V573" s="51">
        <f>Ugovori_OPULJP[[#This Row],[Javni doprinos korisnika - HRK]]/7.5345</f>
        <v>0</v>
      </c>
      <c r="W573" s="50">
        <v>0</v>
      </c>
      <c r="X573" s="51">
        <f>Ugovori_OPULJP[[#This Row],[Privatni doprinos korisnika - HRK]]/7.5345</f>
        <v>0</v>
      </c>
      <c r="Y573" s="52">
        <v>4199834.13</v>
      </c>
      <c r="Z573" s="53">
        <f>Ugovori_OPULJP[[#This Row],[UKUPNI PRIHVATLJIVI IZDACI
TOTAL ELIGIBLE EXPENDITURE
= Bespovratna sredstva ukupno + doprinos korisnika
= Ukupni prihvatljivi troškovi
= Ukupna ugovorena vrijednost projekta HRK]]/7.5345</f>
        <v>557413.78060919768</v>
      </c>
      <c r="AA573" s="44" t="s">
        <v>38</v>
      </c>
      <c r="AB573" s="44" t="s">
        <v>35</v>
      </c>
      <c r="AC573" s="43" t="s">
        <v>2342</v>
      </c>
      <c r="AD573" s="43" t="s">
        <v>747</v>
      </c>
    </row>
    <row r="574" spans="1:30" ht="51" customHeight="1" x14ac:dyDescent="0.2">
      <c r="A574" s="41" t="s">
        <v>2343</v>
      </c>
      <c r="B574" s="42" t="s">
        <v>743</v>
      </c>
      <c r="C574" s="43" t="s">
        <v>744</v>
      </c>
      <c r="D574" s="43" t="s">
        <v>1114</v>
      </c>
      <c r="E574" s="44" t="s">
        <v>76</v>
      </c>
      <c r="F574" s="45" t="s">
        <v>2193</v>
      </c>
      <c r="G574" s="45" t="s">
        <v>2344</v>
      </c>
      <c r="H574" s="47">
        <v>43880</v>
      </c>
      <c r="I574" s="47">
        <v>44731</v>
      </c>
      <c r="J574" s="48" t="str">
        <f>IF(Ugovori_OPULJP[[#This Row],[DATUM ZAVRŠETKA OPERACIJE]]&gt;DATE(2024,3,31),"u provedbi","završen")</f>
        <v>završen</v>
      </c>
      <c r="K574" s="46" t="s">
        <v>99</v>
      </c>
      <c r="L574" s="46" t="s">
        <v>99</v>
      </c>
      <c r="M574" s="49">
        <v>0.85</v>
      </c>
      <c r="N574" s="49">
        <v>0.15</v>
      </c>
      <c r="O574" s="50">
        <f>Ugovori_OPULJP[[#This Row],[Bespovratna sredstva - Ukupno (EU+Nac) HRK
= Ukupna ugovorena vrijednost bespovratnih sredstava]]*Ugovori_OPULJP[[#This Row],[EU STOPA SUFINANCIRANJA %
EU CO-FINANCING RATE %]]</f>
        <v>1731791.7764999999</v>
      </c>
      <c r="P574" s="51">
        <f>Ugovori_OPULJP[[#This Row],[Bespovratna sredstva - EU dio - HRK]]/7.5345</f>
        <v>229848.26816643437</v>
      </c>
      <c r="Q574" s="50">
        <f>Ugovori_OPULJP[[#This Row],[Bespovratna sredstva - Ukupno (EU+Nac) HRK
= Ukupna ugovorena vrijednost bespovratnih sredstava]]*Ugovori_OPULJP[[#This Row],[STOPA NACIONALNOG SUFINANCIRANJA %]]</f>
        <v>305610.31349999999</v>
      </c>
      <c r="R574" s="51">
        <f>Ugovori_OPULJP[[#This Row],[Bespovratna sredstva - Nacionalni dio - HRK]]/7.5345</f>
        <v>40561.4590881943</v>
      </c>
      <c r="S574" s="50">
        <v>2037402.09</v>
      </c>
      <c r="T574" s="51">
        <f>Ugovori_OPULJP[[#This Row],[Bespovratna sredstva - Ukupno (EU+Nac) HRK
= Ukupna ugovorena vrijednost bespovratnih sredstava]]/7.5345</f>
        <v>270409.72725462873</v>
      </c>
      <c r="U574" s="50">
        <v>0</v>
      </c>
      <c r="V574" s="51">
        <f>Ugovori_OPULJP[[#This Row],[Javni doprinos korisnika - HRK]]/7.5345</f>
        <v>0</v>
      </c>
      <c r="W574" s="50">
        <v>0</v>
      </c>
      <c r="X574" s="51">
        <f>Ugovori_OPULJP[[#This Row],[Privatni doprinos korisnika - HRK]]/7.5345</f>
        <v>0</v>
      </c>
      <c r="Y574" s="52">
        <v>2037402.09</v>
      </c>
      <c r="Z574" s="53">
        <f>Ugovori_OPULJP[[#This Row],[UKUPNI PRIHVATLJIVI IZDACI
TOTAL ELIGIBLE EXPENDITURE
= Bespovratna sredstva ukupno + doprinos korisnika
= Ukupni prihvatljivi troškovi
= Ukupna ugovorena vrijednost projekta HRK]]/7.5345</f>
        <v>270409.72725462873</v>
      </c>
      <c r="AA574" s="44" t="s">
        <v>38</v>
      </c>
      <c r="AB574" s="44" t="s">
        <v>35</v>
      </c>
      <c r="AC574" s="43" t="s">
        <v>2345</v>
      </c>
      <c r="AD574" s="43" t="s">
        <v>747</v>
      </c>
    </row>
    <row r="575" spans="1:30" ht="51" customHeight="1" x14ac:dyDescent="0.2">
      <c r="A575" s="41" t="s">
        <v>2346</v>
      </c>
      <c r="B575" s="42" t="s">
        <v>743</v>
      </c>
      <c r="C575" s="43" t="s">
        <v>744</v>
      </c>
      <c r="D575" s="43" t="s">
        <v>1114</v>
      </c>
      <c r="E575" s="44" t="s">
        <v>76</v>
      </c>
      <c r="F575" s="45" t="s">
        <v>2347</v>
      </c>
      <c r="G575" s="45" t="s">
        <v>2348</v>
      </c>
      <c r="H575" s="47">
        <v>43880</v>
      </c>
      <c r="I575" s="47">
        <v>44792</v>
      </c>
      <c r="J575" s="48" t="str">
        <f>IF(Ugovori_OPULJP[[#This Row],[DATUM ZAVRŠETKA OPERACIJE]]&gt;DATE(2024,3,31),"u provedbi","završen")</f>
        <v>završen</v>
      </c>
      <c r="K575" s="46" t="s">
        <v>425</v>
      </c>
      <c r="L575" s="46" t="s">
        <v>425</v>
      </c>
      <c r="M575" s="49">
        <v>0.85</v>
      </c>
      <c r="N575" s="49">
        <v>0.15</v>
      </c>
      <c r="O575" s="50">
        <f>Ugovori_OPULJP[[#This Row],[Bespovratna sredstva - Ukupno (EU+Nac) HRK
= Ukupna ugovorena vrijednost bespovratnih sredstava]]*Ugovori_OPULJP[[#This Row],[EU STOPA SUFINANCIRANJA %
EU CO-FINANCING RATE %]]</f>
        <v>1304563.051</v>
      </c>
      <c r="P575" s="51">
        <f>Ugovori_OPULJP[[#This Row],[Bespovratna sredstva - EU dio - HRK]]/7.5345</f>
        <v>173145.27188267303</v>
      </c>
      <c r="Q575" s="50">
        <f>Ugovori_OPULJP[[#This Row],[Bespovratna sredstva - Ukupno (EU+Nac) HRK
= Ukupna ugovorena vrijednost bespovratnih sredstava]]*Ugovori_OPULJP[[#This Row],[STOPA NACIONALNOG SUFINANCIRANJA %]]</f>
        <v>230217.00899999999</v>
      </c>
      <c r="R575" s="51">
        <f>Ugovori_OPULJP[[#This Row],[Bespovratna sredstva - Nacionalni dio - HRK]]/7.5345</f>
        <v>30555.047979295239</v>
      </c>
      <c r="S575" s="50">
        <v>1534780.06</v>
      </c>
      <c r="T575" s="51">
        <f>Ugovori_OPULJP[[#This Row],[Bespovratna sredstva - Ukupno (EU+Nac) HRK
= Ukupna ugovorena vrijednost bespovratnih sredstava]]/7.5345</f>
        <v>203700.31986196828</v>
      </c>
      <c r="U575" s="50">
        <v>0</v>
      </c>
      <c r="V575" s="51">
        <f>Ugovori_OPULJP[[#This Row],[Javni doprinos korisnika - HRK]]/7.5345</f>
        <v>0</v>
      </c>
      <c r="W575" s="50">
        <v>0</v>
      </c>
      <c r="X575" s="51">
        <f>Ugovori_OPULJP[[#This Row],[Privatni doprinos korisnika - HRK]]/7.5345</f>
        <v>0</v>
      </c>
      <c r="Y575" s="52">
        <v>1534780.06</v>
      </c>
      <c r="Z575" s="53">
        <f>Ugovori_OPULJP[[#This Row],[UKUPNI PRIHVATLJIVI IZDACI
TOTAL ELIGIBLE EXPENDITURE
= Bespovratna sredstva ukupno + doprinos korisnika
= Ukupni prihvatljivi troškovi
= Ukupna ugovorena vrijednost projekta HRK]]/7.5345</f>
        <v>203700.31986196828</v>
      </c>
      <c r="AA575" s="44" t="s">
        <v>38</v>
      </c>
      <c r="AB575" s="44" t="s">
        <v>35</v>
      </c>
      <c r="AC575" s="43" t="s">
        <v>2349</v>
      </c>
      <c r="AD575" s="43" t="s">
        <v>747</v>
      </c>
    </row>
    <row r="576" spans="1:30" ht="51" customHeight="1" x14ac:dyDescent="0.2">
      <c r="A576" s="41" t="s">
        <v>2350</v>
      </c>
      <c r="B576" s="42" t="s">
        <v>743</v>
      </c>
      <c r="C576" s="43" t="s">
        <v>744</v>
      </c>
      <c r="D576" s="43" t="s">
        <v>1114</v>
      </c>
      <c r="E576" s="44" t="s">
        <v>76</v>
      </c>
      <c r="F576" s="45" t="s">
        <v>2351</v>
      </c>
      <c r="G576" s="45" t="s">
        <v>2352</v>
      </c>
      <c r="H576" s="47">
        <v>43880</v>
      </c>
      <c r="I576" s="47">
        <v>44792</v>
      </c>
      <c r="J576" s="48" t="str">
        <f>IF(Ugovori_OPULJP[[#This Row],[DATUM ZAVRŠETKA OPERACIJE]]&gt;DATE(2024,3,31),"u provedbi","završen")</f>
        <v>završen</v>
      </c>
      <c r="K576" s="46" t="s">
        <v>211</v>
      </c>
      <c r="L576" s="46" t="s">
        <v>211</v>
      </c>
      <c r="M576" s="49">
        <v>0.85</v>
      </c>
      <c r="N576" s="49">
        <v>0.15</v>
      </c>
      <c r="O576" s="50">
        <f>Ugovori_OPULJP[[#This Row],[Bespovratna sredstva - Ukupno (EU+Nac) HRK
= Ukupna ugovorena vrijednost bespovratnih sredstava]]*Ugovori_OPULJP[[#This Row],[EU STOPA SUFINANCIRANJA %
EU CO-FINANCING RATE %]]</f>
        <v>2972531.6</v>
      </c>
      <c r="P576" s="51">
        <f>Ugovori_OPULJP[[#This Row],[Bespovratna sredstva - EU dio - HRK]]/7.5345</f>
        <v>394522.74205322185</v>
      </c>
      <c r="Q576" s="50">
        <f>Ugovori_OPULJP[[#This Row],[Bespovratna sredstva - Ukupno (EU+Nac) HRK
= Ukupna ugovorena vrijednost bespovratnih sredstava]]*Ugovori_OPULJP[[#This Row],[STOPA NACIONALNOG SUFINANCIRANJA %]]</f>
        <v>524564.4</v>
      </c>
      <c r="R576" s="51">
        <f>Ugovori_OPULJP[[#This Row],[Bespovratna sredstva - Nacionalni dio - HRK]]/7.5345</f>
        <v>69621.660362333263</v>
      </c>
      <c r="S576" s="50">
        <v>3497096</v>
      </c>
      <c r="T576" s="51">
        <f>Ugovori_OPULJP[[#This Row],[Bespovratna sredstva - Ukupno (EU+Nac) HRK
= Ukupna ugovorena vrijednost bespovratnih sredstava]]/7.5345</f>
        <v>464144.40241555509</v>
      </c>
      <c r="U576" s="50">
        <v>0</v>
      </c>
      <c r="V576" s="51">
        <f>Ugovori_OPULJP[[#This Row],[Javni doprinos korisnika - HRK]]/7.5345</f>
        <v>0</v>
      </c>
      <c r="W576" s="50">
        <v>0</v>
      </c>
      <c r="X576" s="51">
        <f>Ugovori_OPULJP[[#This Row],[Privatni doprinos korisnika - HRK]]/7.5345</f>
        <v>0</v>
      </c>
      <c r="Y576" s="52">
        <v>3497096</v>
      </c>
      <c r="Z576" s="53">
        <f>Ugovori_OPULJP[[#This Row],[UKUPNI PRIHVATLJIVI IZDACI
TOTAL ELIGIBLE EXPENDITURE
= Bespovratna sredstva ukupno + doprinos korisnika
= Ukupni prihvatljivi troškovi
= Ukupna ugovorena vrijednost projekta HRK]]/7.5345</f>
        <v>464144.40241555509</v>
      </c>
      <c r="AA576" s="44" t="s">
        <v>38</v>
      </c>
      <c r="AB576" s="44" t="s">
        <v>35</v>
      </c>
      <c r="AC576" s="43" t="s">
        <v>1199</v>
      </c>
      <c r="AD576" s="43" t="s">
        <v>747</v>
      </c>
    </row>
    <row r="577" spans="1:30" ht="63.75" customHeight="1" x14ac:dyDescent="0.2">
      <c r="A577" s="41" t="s">
        <v>2353</v>
      </c>
      <c r="B577" s="42" t="s">
        <v>743</v>
      </c>
      <c r="C577" s="43" t="s">
        <v>744</v>
      </c>
      <c r="D577" s="43" t="s">
        <v>1114</v>
      </c>
      <c r="E577" s="44" t="s">
        <v>76</v>
      </c>
      <c r="F577" s="45" t="s">
        <v>2354</v>
      </c>
      <c r="G577" s="45" t="s">
        <v>2355</v>
      </c>
      <c r="H577" s="47">
        <v>43880</v>
      </c>
      <c r="I577" s="47">
        <v>44792</v>
      </c>
      <c r="J577" s="48" t="str">
        <f>IF(Ugovori_OPULJP[[#This Row],[DATUM ZAVRŠETKA OPERACIJE]]&gt;DATE(2024,3,31),"u provedbi","završen")</f>
        <v>završen</v>
      </c>
      <c r="K577" s="46" t="s">
        <v>99</v>
      </c>
      <c r="L577" s="46" t="s">
        <v>99</v>
      </c>
      <c r="M577" s="49">
        <v>0.85</v>
      </c>
      <c r="N577" s="49">
        <v>0.15</v>
      </c>
      <c r="O577" s="50">
        <f>Ugovori_OPULJP[[#This Row],[Bespovratna sredstva - Ukupno (EU+Nac) HRK
= Ukupna ugovorena vrijednost bespovratnih sredstava]]*Ugovori_OPULJP[[#This Row],[EU STOPA SUFINANCIRANJA %
EU CO-FINANCING RATE %]]</f>
        <v>2730711.3429999999</v>
      </c>
      <c r="P577" s="51">
        <f>Ugovori_OPULJP[[#This Row],[Bespovratna sredstva - EU dio - HRK]]/7.5345</f>
        <v>362427.67841263517</v>
      </c>
      <c r="Q577" s="50">
        <f>Ugovori_OPULJP[[#This Row],[Bespovratna sredstva - Ukupno (EU+Nac) HRK
= Ukupna ugovorena vrijednost bespovratnih sredstava]]*Ugovori_OPULJP[[#This Row],[STOPA NACIONALNOG SUFINANCIRANJA %]]</f>
        <v>481890.23699999996</v>
      </c>
      <c r="R577" s="51">
        <f>Ugovori_OPULJP[[#This Row],[Bespovratna sredstva - Nacionalni dio - HRK]]/7.5345</f>
        <v>63957.825602229736</v>
      </c>
      <c r="S577" s="50">
        <v>3212601.58</v>
      </c>
      <c r="T577" s="51">
        <f>Ugovori_OPULJP[[#This Row],[Bespovratna sredstva - Ukupno (EU+Nac) HRK
= Ukupna ugovorena vrijednost bespovratnih sredstava]]/7.5345</f>
        <v>426385.50401486491</v>
      </c>
      <c r="U577" s="50">
        <v>0</v>
      </c>
      <c r="V577" s="51">
        <f>Ugovori_OPULJP[[#This Row],[Javni doprinos korisnika - HRK]]/7.5345</f>
        <v>0</v>
      </c>
      <c r="W577" s="50">
        <v>0</v>
      </c>
      <c r="X577" s="51">
        <f>Ugovori_OPULJP[[#This Row],[Privatni doprinos korisnika - HRK]]/7.5345</f>
        <v>0</v>
      </c>
      <c r="Y577" s="52">
        <v>3212601.58</v>
      </c>
      <c r="Z577" s="53">
        <f>Ugovori_OPULJP[[#This Row],[UKUPNI PRIHVATLJIVI IZDACI
TOTAL ELIGIBLE EXPENDITURE
= Bespovratna sredstva ukupno + doprinos korisnika
= Ukupni prihvatljivi troškovi
= Ukupna ugovorena vrijednost projekta HRK]]/7.5345</f>
        <v>426385.50401486491</v>
      </c>
      <c r="AA577" s="44" t="s">
        <v>38</v>
      </c>
      <c r="AB577" s="44" t="s">
        <v>35</v>
      </c>
      <c r="AC577" s="43" t="s">
        <v>2356</v>
      </c>
      <c r="AD577" s="43" t="s">
        <v>747</v>
      </c>
    </row>
    <row r="578" spans="1:30" ht="51" customHeight="1" x14ac:dyDescent="0.2">
      <c r="A578" s="41" t="s">
        <v>2357</v>
      </c>
      <c r="B578" s="42" t="s">
        <v>743</v>
      </c>
      <c r="C578" s="43" t="s">
        <v>744</v>
      </c>
      <c r="D578" s="43" t="s">
        <v>2358</v>
      </c>
      <c r="E578" s="44" t="s">
        <v>76</v>
      </c>
      <c r="F578" s="45" t="s">
        <v>2359</v>
      </c>
      <c r="G578" s="45" t="s">
        <v>1392</v>
      </c>
      <c r="H578" s="47">
        <v>43346</v>
      </c>
      <c r="I578" s="47">
        <v>43893</v>
      </c>
      <c r="J578" s="48" t="str">
        <f>IF(Ugovori_OPULJP[[#This Row],[DATUM ZAVRŠETKA OPERACIJE]]&gt;DATE(2024,3,31),"u provedbi","završen")</f>
        <v>završen</v>
      </c>
      <c r="K578" s="46" t="s">
        <v>94</v>
      </c>
      <c r="L578" s="46" t="s">
        <v>94</v>
      </c>
      <c r="M578" s="49">
        <v>0.85</v>
      </c>
      <c r="N578" s="49">
        <v>0.15</v>
      </c>
      <c r="O578" s="50">
        <f>Ugovori_OPULJP[[#This Row],[Bespovratna sredstva - Ukupno (EU+Nac) HRK
= Ukupna ugovorena vrijednost bespovratnih sredstava]]*Ugovori_OPULJP[[#This Row],[EU STOPA SUFINANCIRANJA %
EU CO-FINANCING RATE %]]</f>
        <v>801776.90749999997</v>
      </c>
      <c r="P578" s="51">
        <f>Ugovori_OPULJP[[#This Row],[Bespovratna sredstva - EU dio - HRK]]/7.5345</f>
        <v>106414.08288539384</v>
      </c>
      <c r="Q578" s="50">
        <f>Ugovori_OPULJP[[#This Row],[Bespovratna sredstva - Ukupno (EU+Nac) HRK
= Ukupna ugovorena vrijednost bespovratnih sredstava]]*Ugovori_OPULJP[[#This Row],[STOPA NACIONALNOG SUFINANCIRANJA %]]</f>
        <v>141490.04249999998</v>
      </c>
      <c r="R578" s="51">
        <f>Ugovori_OPULJP[[#This Row],[Bespovratna sredstva - Nacionalni dio - HRK]]/7.5345</f>
        <v>18778.955803304794</v>
      </c>
      <c r="S578" s="50">
        <v>943266.95</v>
      </c>
      <c r="T578" s="51">
        <f>Ugovori_OPULJP[[#This Row],[Bespovratna sredstva - Ukupno (EU+Nac) HRK
= Ukupna ugovorena vrijednost bespovratnih sredstava]]/7.5345</f>
        <v>125193.03868869864</v>
      </c>
      <c r="U578" s="50">
        <v>0</v>
      </c>
      <c r="V578" s="51">
        <f>Ugovori_OPULJP[[#This Row],[Javni doprinos korisnika - HRK]]/7.5345</f>
        <v>0</v>
      </c>
      <c r="W578" s="50">
        <v>0</v>
      </c>
      <c r="X578" s="51">
        <f>Ugovori_OPULJP[[#This Row],[Privatni doprinos korisnika - HRK]]/7.5345</f>
        <v>0</v>
      </c>
      <c r="Y578" s="52">
        <v>943266.95</v>
      </c>
      <c r="Z578" s="53">
        <f>Ugovori_OPULJP[[#This Row],[UKUPNI PRIHVATLJIVI IZDACI
TOTAL ELIGIBLE EXPENDITURE
= Bespovratna sredstva ukupno + doprinos korisnika
= Ukupni prihvatljivi troškovi
= Ukupna ugovorena vrijednost projekta HRK]]/7.5345</f>
        <v>125193.03868869864</v>
      </c>
      <c r="AA578" s="44" t="s">
        <v>38</v>
      </c>
      <c r="AB578" s="44" t="s">
        <v>35</v>
      </c>
      <c r="AC578" s="43" t="s">
        <v>2360</v>
      </c>
      <c r="AD578" s="43" t="s">
        <v>747</v>
      </c>
    </row>
    <row r="579" spans="1:30" ht="51" customHeight="1" x14ac:dyDescent="0.2">
      <c r="A579" s="41" t="s">
        <v>2361</v>
      </c>
      <c r="B579" s="42" t="s">
        <v>743</v>
      </c>
      <c r="C579" s="43" t="s">
        <v>744</v>
      </c>
      <c r="D579" s="43" t="s">
        <v>2358</v>
      </c>
      <c r="E579" s="44" t="s">
        <v>76</v>
      </c>
      <c r="F579" s="45" t="s">
        <v>2362</v>
      </c>
      <c r="G579" s="45" t="s">
        <v>275</v>
      </c>
      <c r="H579" s="47">
        <v>43344</v>
      </c>
      <c r="I579" s="47">
        <v>43891</v>
      </c>
      <c r="J579" s="48" t="str">
        <f>IF(Ugovori_OPULJP[[#This Row],[DATUM ZAVRŠETKA OPERACIJE]]&gt;DATE(2024,3,31),"u provedbi","završen")</f>
        <v>završen</v>
      </c>
      <c r="K579" s="46" t="s">
        <v>94</v>
      </c>
      <c r="L579" s="46" t="s">
        <v>94</v>
      </c>
      <c r="M579" s="49">
        <v>0.85</v>
      </c>
      <c r="N579" s="49">
        <v>0.15</v>
      </c>
      <c r="O579" s="50">
        <f>Ugovori_OPULJP[[#This Row],[Bespovratna sredstva - Ukupno (EU+Nac) HRK
= Ukupna ugovorena vrijednost bespovratnih sredstava]]*Ugovori_OPULJP[[#This Row],[EU STOPA SUFINANCIRANJA %
EU CO-FINANCING RATE %]]</f>
        <v>676319.5</v>
      </c>
      <c r="P579" s="51">
        <f>Ugovori_OPULJP[[#This Row],[Bespovratna sredstva - EU dio - HRK]]/7.5345</f>
        <v>89763.02342557568</v>
      </c>
      <c r="Q579" s="50">
        <f>Ugovori_OPULJP[[#This Row],[Bespovratna sredstva - Ukupno (EU+Nac) HRK
= Ukupna ugovorena vrijednost bespovratnih sredstava]]*Ugovori_OPULJP[[#This Row],[STOPA NACIONALNOG SUFINANCIRANJA %]]</f>
        <v>119350.5</v>
      </c>
      <c r="R579" s="51">
        <f>Ugovori_OPULJP[[#This Row],[Bespovratna sredstva - Nacionalni dio - HRK]]/7.5345</f>
        <v>15840.533545689826</v>
      </c>
      <c r="S579" s="50">
        <v>795670</v>
      </c>
      <c r="T579" s="51">
        <f>Ugovori_OPULJP[[#This Row],[Bespovratna sredstva - Ukupno (EU+Nac) HRK
= Ukupna ugovorena vrijednost bespovratnih sredstava]]/7.5345</f>
        <v>105603.55697126551</v>
      </c>
      <c r="U579" s="50">
        <v>0</v>
      </c>
      <c r="V579" s="51">
        <f>Ugovori_OPULJP[[#This Row],[Javni doprinos korisnika - HRK]]/7.5345</f>
        <v>0</v>
      </c>
      <c r="W579" s="50">
        <v>0</v>
      </c>
      <c r="X579" s="51">
        <f>Ugovori_OPULJP[[#This Row],[Privatni doprinos korisnika - HRK]]/7.5345</f>
        <v>0</v>
      </c>
      <c r="Y579" s="52">
        <v>795670</v>
      </c>
      <c r="Z579" s="53">
        <f>Ugovori_OPULJP[[#This Row],[UKUPNI PRIHVATLJIVI IZDACI
TOTAL ELIGIBLE EXPENDITURE
= Bespovratna sredstva ukupno + doprinos korisnika
= Ukupni prihvatljivi troškovi
= Ukupna ugovorena vrijednost projekta HRK]]/7.5345</f>
        <v>105603.55697126551</v>
      </c>
      <c r="AA579" s="44" t="s">
        <v>38</v>
      </c>
      <c r="AB579" s="44" t="s">
        <v>35</v>
      </c>
      <c r="AC579" s="43" t="s">
        <v>2363</v>
      </c>
      <c r="AD579" s="43" t="s">
        <v>747</v>
      </c>
    </row>
    <row r="580" spans="1:30" ht="51" customHeight="1" x14ac:dyDescent="0.2">
      <c r="A580" s="41" t="s">
        <v>2364</v>
      </c>
      <c r="B580" s="42" t="s">
        <v>743</v>
      </c>
      <c r="C580" s="43" t="s">
        <v>744</v>
      </c>
      <c r="D580" s="43" t="s">
        <v>2358</v>
      </c>
      <c r="E580" s="44" t="s">
        <v>76</v>
      </c>
      <c r="F580" s="45" t="s">
        <v>2365</v>
      </c>
      <c r="G580" s="62" t="s">
        <v>181</v>
      </c>
      <c r="H580" s="47">
        <v>43344</v>
      </c>
      <c r="I580" s="47">
        <v>43891</v>
      </c>
      <c r="J580" s="48" t="str">
        <f>IF(Ugovori_OPULJP[[#This Row],[DATUM ZAVRŠETKA OPERACIJE]]&gt;DATE(2024,3,31),"u provedbi","završen")</f>
        <v>završen</v>
      </c>
      <c r="K580" s="46" t="s">
        <v>2366</v>
      </c>
      <c r="L580" s="46" t="s">
        <v>37</v>
      </c>
      <c r="M580" s="49">
        <v>0.85</v>
      </c>
      <c r="N580" s="49">
        <v>0.15</v>
      </c>
      <c r="O580" s="50">
        <f>Ugovori_OPULJP[[#This Row],[Bespovratna sredstva - Ukupno (EU+Nac) HRK
= Ukupna ugovorena vrijednost bespovratnih sredstava]]*Ugovori_OPULJP[[#This Row],[EU STOPA SUFINANCIRANJA %
EU CO-FINANCING RATE %]]</f>
        <v>784891.86149999988</v>
      </c>
      <c r="P580" s="51">
        <f>Ugovori_OPULJP[[#This Row],[Bespovratna sredstva - EU dio - HRK]]/7.5345</f>
        <v>104173.05216006369</v>
      </c>
      <c r="Q580" s="50">
        <f>Ugovori_OPULJP[[#This Row],[Bespovratna sredstva - Ukupno (EU+Nac) HRK
= Ukupna ugovorena vrijednost bespovratnih sredstava]]*Ugovori_OPULJP[[#This Row],[STOPA NACIONALNOG SUFINANCIRANJA %]]</f>
        <v>138510.32849999997</v>
      </c>
      <c r="R580" s="51">
        <f>Ugovori_OPULJP[[#This Row],[Bespovratna sredstva - Nacionalni dio - HRK]]/7.5345</f>
        <v>18383.479792952414</v>
      </c>
      <c r="S580" s="50">
        <v>923402.19</v>
      </c>
      <c r="T580" s="51">
        <f>Ugovori_OPULJP[[#This Row],[Bespovratna sredstva - Ukupno (EU+Nac) HRK
= Ukupna ugovorena vrijednost bespovratnih sredstava]]/7.5345</f>
        <v>122556.53195301611</v>
      </c>
      <c r="U580" s="50">
        <v>0</v>
      </c>
      <c r="V580" s="51">
        <f>Ugovori_OPULJP[[#This Row],[Javni doprinos korisnika - HRK]]/7.5345</f>
        <v>0</v>
      </c>
      <c r="W580" s="50">
        <v>0</v>
      </c>
      <c r="X580" s="51">
        <f>Ugovori_OPULJP[[#This Row],[Privatni doprinos korisnika - HRK]]/7.5345</f>
        <v>0</v>
      </c>
      <c r="Y580" s="52">
        <v>923402.19</v>
      </c>
      <c r="Z580" s="53">
        <f>Ugovori_OPULJP[[#This Row],[UKUPNI PRIHVATLJIVI IZDACI
TOTAL ELIGIBLE EXPENDITURE
= Bespovratna sredstva ukupno + doprinos korisnika
= Ukupni prihvatljivi troškovi
= Ukupna ugovorena vrijednost projekta HRK]]/7.5345</f>
        <v>122556.53195301611</v>
      </c>
      <c r="AA580" s="44" t="s">
        <v>38</v>
      </c>
      <c r="AB580" s="44" t="s">
        <v>35</v>
      </c>
      <c r="AC580" s="43" t="s">
        <v>2367</v>
      </c>
      <c r="AD580" s="43" t="s">
        <v>747</v>
      </c>
    </row>
    <row r="581" spans="1:30" ht="51" customHeight="1" x14ac:dyDescent="0.2">
      <c r="A581" s="41" t="s">
        <v>2368</v>
      </c>
      <c r="B581" s="42" t="s">
        <v>743</v>
      </c>
      <c r="C581" s="43" t="s">
        <v>744</v>
      </c>
      <c r="D581" s="43" t="s">
        <v>2358</v>
      </c>
      <c r="E581" s="44" t="s">
        <v>76</v>
      </c>
      <c r="F581" s="45" t="s">
        <v>2369</v>
      </c>
      <c r="G581" s="45" t="s">
        <v>2202</v>
      </c>
      <c r="H581" s="47">
        <v>43344</v>
      </c>
      <c r="I581" s="47">
        <v>43952</v>
      </c>
      <c r="J581" s="48" t="str">
        <f>IF(Ugovori_OPULJP[[#This Row],[DATUM ZAVRŠETKA OPERACIJE]]&gt;DATE(2024,3,31),"u provedbi","završen")</f>
        <v>završen</v>
      </c>
      <c r="K581" s="46" t="s">
        <v>2370</v>
      </c>
      <c r="L581" s="46" t="s">
        <v>37</v>
      </c>
      <c r="M581" s="49">
        <v>0.85</v>
      </c>
      <c r="N581" s="49">
        <v>0.15</v>
      </c>
      <c r="O581" s="50">
        <f>Ugovori_OPULJP[[#This Row],[Bespovratna sredstva - Ukupno (EU+Nac) HRK
= Ukupna ugovorena vrijednost bespovratnih sredstava]]*Ugovori_OPULJP[[#This Row],[EU STOPA SUFINANCIRANJA %
EU CO-FINANCING RATE %]]</f>
        <v>841866.60499999998</v>
      </c>
      <c r="P581" s="51">
        <f>Ugovori_OPULJP[[#This Row],[Bespovratna sredstva - EU dio - HRK]]/7.5345</f>
        <v>111734.90012608666</v>
      </c>
      <c r="Q581" s="50">
        <f>Ugovori_OPULJP[[#This Row],[Bespovratna sredstva - Ukupno (EU+Nac) HRK
= Ukupna ugovorena vrijednost bespovratnih sredstava]]*Ugovori_OPULJP[[#This Row],[STOPA NACIONALNOG SUFINANCIRANJA %]]</f>
        <v>148564.69500000001</v>
      </c>
      <c r="R581" s="51">
        <f>Ugovori_OPULJP[[#This Row],[Bespovratna sredstva - Nacionalni dio - HRK]]/7.5345</f>
        <v>19717.923551662352</v>
      </c>
      <c r="S581" s="50">
        <v>990431.3</v>
      </c>
      <c r="T581" s="51">
        <f>Ugovori_OPULJP[[#This Row],[Bespovratna sredstva - Ukupno (EU+Nac) HRK
= Ukupna ugovorena vrijednost bespovratnih sredstava]]/7.5345</f>
        <v>131452.82367774902</v>
      </c>
      <c r="U581" s="50">
        <v>0</v>
      </c>
      <c r="V581" s="51">
        <f>Ugovori_OPULJP[[#This Row],[Javni doprinos korisnika - HRK]]/7.5345</f>
        <v>0</v>
      </c>
      <c r="W581" s="50">
        <v>0</v>
      </c>
      <c r="X581" s="51">
        <f>Ugovori_OPULJP[[#This Row],[Privatni doprinos korisnika - HRK]]/7.5345</f>
        <v>0</v>
      </c>
      <c r="Y581" s="52">
        <v>990431.3</v>
      </c>
      <c r="Z581" s="53">
        <f>Ugovori_OPULJP[[#This Row],[UKUPNI PRIHVATLJIVI IZDACI
TOTAL ELIGIBLE EXPENDITURE
= Bespovratna sredstva ukupno + doprinos korisnika
= Ukupni prihvatljivi troškovi
= Ukupna ugovorena vrijednost projekta HRK]]/7.5345</f>
        <v>131452.82367774902</v>
      </c>
      <c r="AA581" s="44" t="s">
        <v>38</v>
      </c>
      <c r="AB581" s="44" t="s">
        <v>35</v>
      </c>
      <c r="AC581" s="43" t="s">
        <v>2371</v>
      </c>
      <c r="AD581" s="43" t="s">
        <v>747</v>
      </c>
    </row>
    <row r="582" spans="1:30" ht="51" customHeight="1" x14ac:dyDescent="0.2">
      <c r="A582" s="41" t="s">
        <v>2372</v>
      </c>
      <c r="B582" s="42" t="s">
        <v>743</v>
      </c>
      <c r="C582" s="43" t="s">
        <v>744</v>
      </c>
      <c r="D582" s="43" t="s">
        <v>2358</v>
      </c>
      <c r="E582" s="44" t="s">
        <v>76</v>
      </c>
      <c r="F582" s="45" t="s">
        <v>2373</v>
      </c>
      <c r="G582" s="45" t="s">
        <v>2374</v>
      </c>
      <c r="H582" s="47">
        <v>43344</v>
      </c>
      <c r="I582" s="47">
        <v>44075</v>
      </c>
      <c r="J582" s="48" t="str">
        <f>IF(Ugovori_OPULJP[[#This Row],[DATUM ZAVRŠETKA OPERACIJE]]&gt;DATE(2024,3,31),"u provedbi","završen")</f>
        <v>završen</v>
      </c>
      <c r="K582" s="46" t="s">
        <v>2375</v>
      </c>
      <c r="L582" s="46" t="s">
        <v>37</v>
      </c>
      <c r="M582" s="49">
        <v>0.85</v>
      </c>
      <c r="N582" s="49">
        <v>0.15</v>
      </c>
      <c r="O582" s="50">
        <f>Ugovori_OPULJP[[#This Row],[Bespovratna sredstva - Ukupno (EU+Nac) HRK
= Ukupna ugovorena vrijednost bespovratnih sredstava]]*Ugovori_OPULJP[[#This Row],[EU STOPA SUFINANCIRANJA %
EU CO-FINANCING RATE %]]</f>
        <v>1274385.1779999998</v>
      </c>
      <c r="P582" s="51">
        <f>Ugovori_OPULJP[[#This Row],[Bespovratna sredstva - EU dio - HRK]]/7.5345</f>
        <v>169139.97982613309</v>
      </c>
      <c r="Q582" s="50">
        <f>Ugovori_OPULJP[[#This Row],[Bespovratna sredstva - Ukupno (EU+Nac) HRK
= Ukupna ugovorena vrijednost bespovratnih sredstava]]*Ugovori_OPULJP[[#This Row],[STOPA NACIONALNOG SUFINANCIRANJA %]]</f>
        <v>224891.50199999998</v>
      </c>
      <c r="R582" s="51">
        <f>Ugovori_OPULJP[[#This Row],[Bespovratna sredstva - Nacionalni dio - HRK]]/7.5345</f>
        <v>29848.231734023488</v>
      </c>
      <c r="S582" s="50">
        <v>1499276.68</v>
      </c>
      <c r="T582" s="51">
        <f>Ugovori_OPULJP[[#This Row],[Bespovratna sredstva - Ukupno (EU+Nac) HRK
= Ukupna ugovorena vrijednost bespovratnih sredstava]]/7.5345</f>
        <v>198988.2115601566</v>
      </c>
      <c r="U582" s="50">
        <v>0</v>
      </c>
      <c r="V582" s="51">
        <f>Ugovori_OPULJP[[#This Row],[Javni doprinos korisnika - HRK]]/7.5345</f>
        <v>0</v>
      </c>
      <c r="W582" s="50">
        <v>0</v>
      </c>
      <c r="X582" s="51">
        <f>Ugovori_OPULJP[[#This Row],[Privatni doprinos korisnika - HRK]]/7.5345</f>
        <v>0</v>
      </c>
      <c r="Y582" s="52">
        <v>1499276.68</v>
      </c>
      <c r="Z582" s="53">
        <f>Ugovori_OPULJP[[#This Row],[UKUPNI PRIHVATLJIVI IZDACI
TOTAL ELIGIBLE EXPENDITURE
= Bespovratna sredstva ukupno + doprinos korisnika
= Ukupni prihvatljivi troškovi
= Ukupna ugovorena vrijednost projekta HRK]]/7.5345</f>
        <v>198988.2115601566</v>
      </c>
      <c r="AA582" s="44" t="s">
        <v>38</v>
      </c>
      <c r="AB582" s="44" t="s">
        <v>35</v>
      </c>
      <c r="AC582" s="43" t="s">
        <v>2376</v>
      </c>
      <c r="AD582" s="43" t="s">
        <v>747</v>
      </c>
    </row>
    <row r="583" spans="1:30" ht="51" customHeight="1" x14ac:dyDescent="0.2">
      <c r="A583" s="41" t="s">
        <v>2377</v>
      </c>
      <c r="B583" s="42" t="s">
        <v>743</v>
      </c>
      <c r="C583" s="43" t="s">
        <v>744</v>
      </c>
      <c r="D583" s="43" t="s">
        <v>2358</v>
      </c>
      <c r="E583" s="44" t="s">
        <v>76</v>
      </c>
      <c r="F583" s="45" t="s">
        <v>2378</v>
      </c>
      <c r="G583" s="45" t="s">
        <v>1171</v>
      </c>
      <c r="H583" s="47">
        <v>43557</v>
      </c>
      <c r="I583" s="47">
        <v>44167</v>
      </c>
      <c r="J583" s="48" t="str">
        <f>IF(Ugovori_OPULJP[[#This Row],[DATUM ZAVRŠETKA OPERACIJE]]&gt;DATE(2024,3,31),"u provedbi","završen")</f>
        <v>završen</v>
      </c>
      <c r="K583" s="46" t="s">
        <v>333</v>
      </c>
      <c r="L583" s="46" t="s">
        <v>333</v>
      </c>
      <c r="M583" s="49">
        <v>0.85</v>
      </c>
      <c r="N583" s="49">
        <v>0.15</v>
      </c>
      <c r="O583" s="50">
        <f>Ugovori_OPULJP[[#This Row],[Bespovratna sredstva - Ukupno (EU+Nac) HRK
= Ukupna ugovorena vrijednost bespovratnih sredstava]]*Ugovori_OPULJP[[#This Row],[EU STOPA SUFINANCIRANJA %
EU CO-FINANCING RATE %]]</f>
        <v>1172715.4454999999</v>
      </c>
      <c r="P583" s="51">
        <f>Ugovori_OPULJP[[#This Row],[Bespovratna sredstva - EU dio - HRK]]/7.5345</f>
        <v>155646.08739796933</v>
      </c>
      <c r="Q583" s="50">
        <f>Ugovori_OPULJP[[#This Row],[Bespovratna sredstva - Ukupno (EU+Nac) HRK
= Ukupna ugovorena vrijednost bespovratnih sredstava]]*Ugovori_OPULJP[[#This Row],[STOPA NACIONALNOG SUFINANCIRANJA %]]</f>
        <v>206949.78449999998</v>
      </c>
      <c r="R583" s="51">
        <f>Ugovori_OPULJP[[#This Row],[Bespovratna sredstva - Nacionalni dio - HRK]]/7.5345</f>
        <v>27466.956599641646</v>
      </c>
      <c r="S583" s="50">
        <v>1379665.23</v>
      </c>
      <c r="T583" s="51">
        <f>Ugovori_OPULJP[[#This Row],[Bespovratna sredstva - Ukupno (EU+Nac) HRK
= Ukupna ugovorena vrijednost bespovratnih sredstava]]/7.5345</f>
        <v>183113.04399761098</v>
      </c>
      <c r="U583" s="50">
        <v>0</v>
      </c>
      <c r="V583" s="51">
        <f>Ugovori_OPULJP[[#This Row],[Javni doprinos korisnika - HRK]]/7.5345</f>
        <v>0</v>
      </c>
      <c r="W583" s="50">
        <v>0</v>
      </c>
      <c r="X583" s="51">
        <f>Ugovori_OPULJP[[#This Row],[Privatni doprinos korisnika - HRK]]/7.5345</f>
        <v>0</v>
      </c>
      <c r="Y583" s="52">
        <v>1379665.23</v>
      </c>
      <c r="Z583" s="53">
        <f>Ugovori_OPULJP[[#This Row],[UKUPNI PRIHVATLJIVI IZDACI
TOTAL ELIGIBLE EXPENDITURE
= Bespovratna sredstva ukupno + doprinos korisnika
= Ukupni prihvatljivi troškovi
= Ukupna ugovorena vrijednost projekta HRK]]/7.5345</f>
        <v>183113.04399761098</v>
      </c>
      <c r="AA583" s="44" t="s">
        <v>38</v>
      </c>
      <c r="AB583" s="44" t="s">
        <v>35</v>
      </c>
      <c r="AC583" s="43" t="s">
        <v>2379</v>
      </c>
      <c r="AD583" s="43" t="s">
        <v>747</v>
      </c>
    </row>
    <row r="584" spans="1:30" ht="51" customHeight="1" x14ac:dyDescent="0.2">
      <c r="A584" s="41" t="s">
        <v>2380</v>
      </c>
      <c r="B584" s="42" t="s">
        <v>743</v>
      </c>
      <c r="C584" s="43" t="s">
        <v>744</v>
      </c>
      <c r="D584" s="43" t="s">
        <v>2358</v>
      </c>
      <c r="E584" s="44" t="s">
        <v>76</v>
      </c>
      <c r="F584" s="45" t="s">
        <v>2381</v>
      </c>
      <c r="G584" s="45" t="s">
        <v>215</v>
      </c>
      <c r="H584" s="47">
        <v>43263</v>
      </c>
      <c r="I584" s="47">
        <v>43994</v>
      </c>
      <c r="J584" s="48" t="str">
        <f>IF(Ugovori_OPULJP[[#This Row],[DATUM ZAVRŠETKA OPERACIJE]]&gt;DATE(2024,3,31),"u provedbi","završen")</f>
        <v>završen</v>
      </c>
      <c r="K584" s="46" t="s">
        <v>2382</v>
      </c>
      <c r="L584" s="46" t="s">
        <v>37</v>
      </c>
      <c r="M584" s="49">
        <v>0.85</v>
      </c>
      <c r="N584" s="49">
        <v>0.15</v>
      </c>
      <c r="O584" s="50">
        <f>Ugovori_OPULJP[[#This Row],[Bespovratna sredstva - Ukupno (EU+Nac) HRK
= Ukupna ugovorena vrijednost bespovratnih sredstava]]*Ugovori_OPULJP[[#This Row],[EU STOPA SUFINANCIRANJA %
EU CO-FINANCING RATE %]]</f>
        <v>1274166.4305</v>
      </c>
      <c r="P584" s="51">
        <f>Ugovori_OPULJP[[#This Row],[Bespovratna sredstva - EU dio - HRK]]/7.5345</f>
        <v>169110.94704359944</v>
      </c>
      <c r="Q584" s="50">
        <f>Ugovori_OPULJP[[#This Row],[Bespovratna sredstva - Ukupno (EU+Nac) HRK
= Ukupna ugovorena vrijednost bespovratnih sredstava]]*Ugovori_OPULJP[[#This Row],[STOPA NACIONALNOG SUFINANCIRANJA %]]</f>
        <v>224852.8995</v>
      </c>
      <c r="R584" s="51">
        <f>Ugovori_OPULJP[[#This Row],[Bespovratna sredstva - Nacionalni dio - HRK]]/7.5345</f>
        <v>29843.108301811666</v>
      </c>
      <c r="S584" s="50">
        <v>1499019.33</v>
      </c>
      <c r="T584" s="51">
        <f>Ugovori_OPULJP[[#This Row],[Bespovratna sredstva - Ukupno (EU+Nac) HRK
= Ukupna ugovorena vrijednost bespovratnih sredstava]]/7.5345</f>
        <v>198954.05534541112</v>
      </c>
      <c r="U584" s="50">
        <v>0</v>
      </c>
      <c r="V584" s="51">
        <f>Ugovori_OPULJP[[#This Row],[Javni doprinos korisnika - HRK]]/7.5345</f>
        <v>0</v>
      </c>
      <c r="W584" s="50">
        <v>0</v>
      </c>
      <c r="X584" s="51">
        <f>Ugovori_OPULJP[[#This Row],[Privatni doprinos korisnika - HRK]]/7.5345</f>
        <v>0</v>
      </c>
      <c r="Y584" s="52">
        <v>1499019.33</v>
      </c>
      <c r="Z584" s="53">
        <f>Ugovori_OPULJP[[#This Row],[UKUPNI PRIHVATLJIVI IZDACI
TOTAL ELIGIBLE EXPENDITURE
= Bespovratna sredstva ukupno + doprinos korisnika
= Ukupni prihvatljivi troškovi
= Ukupna ugovorena vrijednost projekta HRK]]/7.5345</f>
        <v>198954.05534541112</v>
      </c>
      <c r="AA584" s="44" t="s">
        <v>38</v>
      </c>
      <c r="AB584" s="44" t="s">
        <v>35</v>
      </c>
      <c r="AC584" s="43" t="s">
        <v>2383</v>
      </c>
      <c r="AD584" s="43" t="s">
        <v>747</v>
      </c>
    </row>
    <row r="585" spans="1:30" ht="51" customHeight="1" x14ac:dyDescent="0.2">
      <c r="A585" s="41" t="s">
        <v>2384</v>
      </c>
      <c r="B585" s="42" t="s">
        <v>743</v>
      </c>
      <c r="C585" s="43" t="s">
        <v>744</v>
      </c>
      <c r="D585" s="43" t="s">
        <v>2358</v>
      </c>
      <c r="E585" s="44" t="s">
        <v>76</v>
      </c>
      <c r="F585" s="45" t="s">
        <v>2310</v>
      </c>
      <c r="G585" s="45" t="s">
        <v>2385</v>
      </c>
      <c r="H585" s="47">
        <v>43266</v>
      </c>
      <c r="I585" s="47">
        <v>43997</v>
      </c>
      <c r="J585" s="48" t="str">
        <f>IF(Ugovori_OPULJP[[#This Row],[DATUM ZAVRŠETKA OPERACIJE]]&gt;DATE(2024,3,31),"u provedbi","završen")</f>
        <v>završen</v>
      </c>
      <c r="K585" s="46" t="s">
        <v>84</v>
      </c>
      <c r="L585" s="46" t="s">
        <v>84</v>
      </c>
      <c r="M585" s="49">
        <v>0.85</v>
      </c>
      <c r="N585" s="49">
        <v>0.15</v>
      </c>
      <c r="O585" s="50">
        <f>Ugovori_OPULJP[[#This Row],[Bespovratna sredstva - Ukupno (EU+Nac) HRK
= Ukupna ugovorena vrijednost bespovratnih sredstava]]*Ugovori_OPULJP[[#This Row],[EU STOPA SUFINANCIRANJA %
EU CO-FINANCING RATE %]]</f>
        <v>1066469.5</v>
      </c>
      <c r="P585" s="51">
        <f>Ugovori_OPULJP[[#This Row],[Bespovratna sredstva - EU dio - HRK]]/7.5345</f>
        <v>141544.82712854203</v>
      </c>
      <c r="Q585" s="50">
        <f>Ugovori_OPULJP[[#This Row],[Bespovratna sredstva - Ukupno (EU+Nac) HRK
= Ukupna ugovorena vrijednost bespovratnih sredstava]]*Ugovori_OPULJP[[#This Row],[STOPA NACIONALNOG SUFINANCIRANJA %]]</f>
        <v>188200.5</v>
      </c>
      <c r="R585" s="51">
        <f>Ugovori_OPULJP[[#This Row],[Bespovratna sredstva - Nacionalni dio - HRK]]/7.5345</f>
        <v>24978.498905036828</v>
      </c>
      <c r="S585" s="50">
        <v>1254670</v>
      </c>
      <c r="T585" s="51">
        <f>Ugovori_OPULJP[[#This Row],[Bespovratna sredstva - Ukupno (EU+Nac) HRK
= Ukupna ugovorena vrijednost bespovratnih sredstava]]/7.5345</f>
        <v>166523.32603357887</v>
      </c>
      <c r="U585" s="50">
        <v>0</v>
      </c>
      <c r="V585" s="51">
        <f>Ugovori_OPULJP[[#This Row],[Javni doprinos korisnika - HRK]]/7.5345</f>
        <v>0</v>
      </c>
      <c r="W585" s="50">
        <v>0</v>
      </c>
      <c r="X585" s="51">
        <f>Ugovori_OPULJP[[#This Row],[Privatni doprinos korisnika - HRK]]/7.5345</f>
        <v>0</v>
      </c>
      <c r="Y585" s="52">
        <v>1254670</v>
      </c>
      <c r="Z585" s="53">
        <f>Ugovori_OPULJP[[#This Row],[UKUPNI PRIHVATLJIVI IZDACI
TOTAL ELIGIBLE EXPENDITURE
= Bespovratna sredstva ukupno + doprinos korisnika
= Ukupni prihvatljivi troškovi
= Ukupna ugovorena vrijednost projekta HRK]]/7.5345</f>
        <v>166523.32603357887</v>
      </c>
      <c r="AA585" s="44" t="s">
        <v>38</v>
      </c>
      <c r="AB585" s="44" t="s">
        <v>35</v>
      </c>
      <c r="AC585" s="43" t="s">
        <v>2386</v>
      </c>
      <c r="AD585" s="43" t="s">
        <v>747</v>
      </c>
    </row>
    <row r="586" spans="1:30" ht="51" customHeight="1" x14ac:dyDescent="0.2">
      <c r="A586" s="41" t="s">
        <v>2387</v>
      </c>
      <c r="B586" s="42" t="s">
        <v>743</v>
      </c>
      <c r="C586" s="43" t="s">
        <v>744</v>
      </c>
      <c r="D586" s="43" t="s">
        <v>2358</v>
      </c>
      <c r="E586" s="44" t="s">
        <v>76</v>
      </c>
      <c r="F586" s="45" t="s">
        <v>2388</v>
      </c>
      <c r="G586" s="45" t="s">
        <v>1431</v>
      </c>
      <c r="H586" s="47">
        <v>43346</v>
      </c>
      <c r="I586" s="47">
        <v>44077</v>
      </c>
      <c r="J586" s="48" t="str">
        <f>IF(Ugovori_OPULJP[[#This Row],[DATUM ZAVRŠETKA OPERACIJE]]&gt;DATE(2024,3,31),"u provedbi","završen")</f>
        <v>završen</v>
      </c>
      <c r="K586" s="46" t="s">
        <v>99</v>
      </c>
      <c r="L586" s="46" t="s">
        <v>99</v>
      </c>
      <c r="M586" s="49">
        <v>0.85</v>
      </c>
      <c r="N586" s="49">
        <v>0.15</v>
      </c>
      <c r="O586" s="50">
        <f>Ugovori_OPULJP[[#This Row],[Bespovratna sredstva - Ukupno (EU+Nac) HRK
= Ukupna ugovorena vrijednost bespovratnih sredstava]]*Ugovori_OPULJP[[#This Row],[EU STOPA SUFINANCIRANJA %
EU CO-FINANCING RATE %]]</f>
        <v>1225322.328</v>
      </c>
      <c r="P586" s="51">
        <f>Ugovori_OPULJP[[#This Row],[Bespovratna sredstva - EU dio - HRK]]/7.5345</f>
        <v>162628.22058530757</v>
      </c>
      <c r="Q586" s="50">
        <f>Ugovori_OPULJP[[#This Row],[Bespovratna sredstva - Ukupno (EU+Nac) HRK
= Ukupna ugovorena vrijednost bespovratnih sredstava]]*Ugovori_OPULJP[[#This Row],[STOPA NACIONALNOG SUFINANCIRANJA %]]</f>
        <v>216233.35199999998</v>
      </c>
      <c r="R586" s="51">
        <f>Ugovori_OPULJP[[#This Row],[Bespovratna sredstva - Nacionalni dio - HRK]]/7.5345</f>
        <v>28699.097750348395</v>
      </c>
      <c r="S586" s="50">
        <v>1441555.68</v>
      </c>
      <c r="T586" s="51">
        <f>Ugovori_OPULJP[[#This Row],[Bespovratna sredstva - Ukupno (EU+Nac) HRK
= Ukupna ugovorena vrijednost bespovratnih sredstava]]/7.5345</f>
        <v>191327.31833565596</v>
      </c>
      <c r="U586" s="50">
        <v>0</v>
      </c>
      <c r="V586" s="51">
        <f>Ugovori_OPULJP[[#This Row],[Javni doprinos korisnika - HRK]]/7.5345</f>
        <v>0</v>
      </c>
      <c r="W586" s="50">
        <v>0</v>
      </c>
      <c r="X586" s="51">
        <f>Ugovori_OPULJP[[#This Row],[Privatni doprinos korisnika - HRK]]/7.5345</f>
        <v>0</v>
      </c>
      <c r="Y586" s="52">
        <v>1441555.68</v>
      </c>
      <c r="Z586" s="53">
        <f>Ugovori_OPULJP[[#This Row],[UKUPNI PRIHVATLJIVI IZDACI
TOTAL ELIGIBLE EXPENDITURE
= Bespovratna sredstva ukupno + doprinos korisnika
= Ukupni prihvatljivi troškovi
= Ukupna ugovorena vrijednost projekta HRK]]/7.5345</f>
        <v>191327.31833565596</v>
      </c>
      <c r="AA586" s="44" t="s">
        <v>38</v>
      </c>
      <c r="AB586" s="44" t="s">
        <v>35</v>
      </c>
      <c r="AC586" s="43" t="s">
        <v>2389</v>
      </c>
      <c r="AD586" s="43" t="s">
        <v>747</v>
      </c>
    </row>
    <row r="587" spans="1:30" ht="51" customHeight="1" x14ac:dyDescent="0.2">
      <c r="A587" s="41" t="s">
        <v>2390</v>
      </c>
      <c r="B587" s="42" t="s">
        <v>743</v>
      </c>
      <c r="C587" s="43" t="s">
        <v>744</v>
      </c>
      <c r="D587" s="43" t="s">
        <v>2358</v>
      </c>
      <c r="E587" s="44" t="s">
        <v>76</v>
      </c>
      <c r="F587" s="45" t="s">
        <v>2391</v>
      </c>
      <c r="G587" s="62" t="s">
        <v>2161</v>
      </c>
      <c r="H587" s="47">
        <v>43342</v>
      </c>
      <c r="I587" s="47">
        <v>43890</v>
      </c>
      <c r="J587" s="48" t="str">
        <f>IF(Ugovori_OPULJP[[#This Row],[DATUM ZAVRŠETKA OPERACIJE]]&gt;DATE(2024,3,31),"u provedbi","završen")</f>
        <v>završen</v>
      </c>
      <c r="K587" s="46" t="s">
        <v>99</v>
      </c>
      <c r="L587" s="46" t="s">
        <v>99</v>
      </c>
      <c r="M587" s="49">
        <v>0.85</v>
      </c>
      <c r="N587" s="49">
        <v>0.15</v>
      </c>
      <c r="O587" s="50">
        <f>Ugovori_OPULJP[[#This Row],[Bespovratna sredstva - Ukupno (EU+Nac) HRK
= Ukupna ugovorena vrijednost bespovratnih sredstava]]*Ugovori_OPULJP[[#This Row],[EU STOPA SUFINANCIRANJA %
EU CO-FINANCING RATE %]]</f>
        <v>346605.39249999996</v>
      </c>
      <c r="P587" s="51">
        <f>Ugovori_OPULJP[[#This Row],[Bespovratna sredstva - EU dio - HRK]]/7.5345</f>
        <v>46002.441104253761</v>
      </c>
      <c r="Q587" s="50">
        <f>Ugovori_OPULJP[[#This Row],[Bespovratna sredstva - Ukupno (EU+Nac) HRK
= Ukupna ugovorena vrijednost bespovratnih sredstava]]*Ugovori_OPULJP[[#This Row],[STOPA NACIONALNOG SUFINANCIRANJA %]]</f>
        <v>61165.657499999994</v>
      </c>
      <c r="R587" s="51">
        <f>Ugovori_OPULJP[[#This Row],[Bespovratna sredstva - Nacionalni dio - HRK]]/7.5345</f>
        <v>8118.0778419271337</v>
      </c>
      <c r="S587" s="50">
        <v>407771.05</v>
      </c>
      <c r="T587" s="51">
        <f>Ugovori_OPULJP[[#This Row],[Bespovratna sredstva - Ukupno (EU+Nac) HRK
= Ukupna ugovorena vrijednost bespovratnih sredstava]]/7.5345</f>
        <v>54120.518946180899</v>
      </c>
      <c r="U587" s="50">
        <v>0</v>
      </c>
      <c r="V587" s="51">
        <f>Ugovori_OPULJP[[#This Row],[Javni doprinos korisnika - HRK]]/7.5345</f>
        <v>0</v>
      </c>
      <c r="W587" s="50">
        <v>0</v>
      </c>
      <c r="X587" s="51">
        <f>Ugovori_OPULJP[[#This Row],[Privatni doprinos korisnika - HRK]]/7.5345</f>
        <v>0</v>
      </c>
      <c r="Y587" s="52">
        <v>407771.05</v>
      </c>
      <c r="Z587" s="53">
        <f>Ugovori_OPULJP[[#This Row],[UKUPNI PRIHVATLJIVI IZDACI
TOTAL ELIGIBLE EXPENDITURE
= Bespovratna sredstva ukupno + doprinos korisnika
= Ukupni prihvatljivi troškovi
= Ukupna ugovorena vrijednost projekta HRK]]/7.5345</f>
        <v>54120.518946180899</v>
      </c>
      <c r="AA587" s="44" t="s">
        <v>38</v>
      </c>
      <c r="AB587" s="44" t="s">
        <v>35</v>
      </c>
      <c r="AC587" s="43" t="s">
        <v>2392</v>
      </c>
      <c r="AD587" s="43" t="s">
        <v>747</v>
      </c>
    </row>
    <row r="588" spans="1:30" ht="51" customHeight="1" x14ac:dyDescent="0.2">
      <c r="A588" s="41" t="s">
        <v>2393</v>
      </c>
      <c r="B588" s="42" t="s">
        <v>743</v>
      </c>
      <c r="C588" s="43" t="s">
        <v>744</v>
      </c>
      <c r="D588" s="43" t="s">
        <v>2358</v>
      </c>
      <c r="E588" s="44" t="s">
        <v>76</v>
      </c>
      <c r="F588" s="45" t="s">
        <v>2394</v>
      </c>
      <c r="G588" s="45" t="s">
        <v>1557</v>
      </c>
      <c r="H588" s="47">
        <v>43344</v>
      </c>
      <c r="I588" s="47">
        <v>44075</v>
      </c>
      <c r="J588" s="48" t="str">
        <f>IF(Ugovori_OPULJP[[#This Row],[DATUM ZAVRŠETKA OPERACIJE]]&gt;DATE(2024,3,31),"u provedbi","završen")</f>
        <v>završen</v>
      </c>
      <c r="K588" s="46" t="s">
        <v>84</v>
      </c>
      <c r="L588" s="46" t="s">
        <v>84</v>
      </c>
      <c r="M588" s="49">
        <v>0.85</v>
      </c>
      <c r="N588" s="49">
        <v>0.15</v>
      </c>
      <c r="O588" s="50">
        <f>Ugovori_OPULJP[[#This Row],[Bespovratna sredstva - Ukupno (EU+Nac) HRK
= Ukupna ugovorena vrijednost bespovratnih sredstava]]*Ugovori_OPULJP[[#This Row],[EU STOPA SUFINANCIRANJA %
EU CO-FINANCING RATE %]]</f>
        <v>1133418.8999999999</v>
      </c>
      <c r="P588" s="51">
        <f>Ugovori_OPULJP[[#This Row],[Bespovratna sredstva - EU dio - HRK]]/7.5345</f>
        <v>150430.53951821619</v>
      </c>
      <c r="Q588" s="50">
        <f>Ugovori_OPULJP[[#This Row],[Bespovratna sredstva - Ukupno (EU+Nac) HRK
= Ukupna ugovorena vrijednost bespovratnih sredstava]]*Ugovori_OPULJP[[#This Row],[STOPA NACIONALNOG SUFINANCIRANJA %]]</f>
        <v>200015.1</v>
      </c>
      <c r="R588" s="51">
        <f>Ugovori_OPULJP[[#This Row],[Bespovratna sredstva - Nacionalni dio - HRK]]/7.5345</f>
        <v>26546.56579733227</v>
      </c>
      <c r="S588" s="50">
        <v>1333434</v>
      </c>
      <c r="T588" s="51">
        <f>Ugovori_OPULJP[[#This Row],[Bespovratna sredstva - Ukupno (EU+Nac) HRK
= Ukupna ugovorena vrijednost bespovratnih sredstava]]/7.5345</f>
        <v>176977.10531554846</v>
      </c>
      <c r="U588" s="50">
        <v>0</v>
      </c>
      <c r="V588" s="51">
        <f>Ugovori_OPULJP[[#This Row],[Javni doprinos korisnika - HRK]]/7.5345</f>
        <v>0</v>
      </c>
      <c r="W588" s="50">
        <v>0</v>
      </c>
      <c r="X588" s="51">
        <f>Ugovori_OPULJP[[#This Row],[Privatni doprinos korisnika - HRK]]/7.5345</f>
        <v>0</v>
      </c>
      <c r="Y588" s="52">
        <v>1333434</v>
      </c>
      <c r="Z588" s="53">
        <f>Ugovori_OPULJP[[#This Row],[UKUPNI PRIHVATLJIVI IZDACI
TOTAL ELIGIBLE EXPENDITURE
= Bespovratna sredstva ukupno + doprinos korisnika
= Ukupni prihvatljivi troškovi
= Ukupna ugovorena vrijednost projekta HRK]]/7.5345</f>
        <v>176977.10531554846</v>
      </c>
      <c r="AA588" s="44" t="s">
        <v>38</v>
      </c>
      <c r="AB588" s="44" t="s">
        <v>35</v>
      </c>
      <c r="AC588" s="43" t="s">
        <v>2395</v>
      </c>
      <c r="AD588" s="43" t="s">
        <v>747</v>
      </c>
    </row>
    <row r="589" spans="1:30" ht="51" customHeight="1" x14ac:dyDescent="0.2">
      <c r="A589" s="41" t="s">
        <v>2396</v>
      </c>
      <c r="B589" s="42" t="s">
        <v>743</v>
      </c>
      <c r="C589" s="43" t="s">
        <v>744</v>
      </c>
      <c r="D589" s="43" t="s">
        <v>2358</v>
      </c>
      <c r="E589" s="44" t="s">
        <v>76</v>
      </c>
      <c r="F589" s="45" t="s">
        <v>2397</v>
      </c>
      <c r="G589" s="45" t="s">
        <v>2398</v>
      </c>
      <c r="H589" s="47">
        <v>43344</v>
      </c>
      <c r="I589" s="47">
        <v>44075</v>
      </c>
      <c r="J589" s="48" t="str">
        <f>IF(Ugovori_OPULJP[[#This Row],[DATUM ZAVRŠETKA OPERACIJE]]&gt;DATE(2024,3,31),"u provedbi","završen")</f>
        <v>završen</v>
      </c>
      <c r="K589" s="46" t="s">
        <v>149</v>
      </c>
      <c r="L589" s="46" t="s">
        <v>130</v>
      </c>
      <c r="M589" s="49">
        <v>0.85</v>
      </c>
      <c r="N589" s="49">
        <v>0.15</v>
      </c>
      <c r="O589" s="50">
        <f>Ugovori_OPULJP[[#This Row],[Bespovratna sredstva - Ukupno (EU+Nac) HRK
= Ukupna ugovorena vrijednost bespovratnih sredstava]]*Ugovori_OPULJP[[#This Row],[EU STOPA SUFINANCIRANJA %
EU CO-FINANCING RATE %]]</f>
        <v>1203447.9180000001</v>
      </c>
      <c r="P589" s="51">
        <f>Ugovori_OPULJP[[#This Row],[Bespovratna sredstva - EU dio - HRK]]/7.5345</f>
        <v>159724.9874576946</v>
      </c>
      <c r="Q589" s="50">
        <f>Ugovori_OPULJP[[#This Row],[Bespovratna sredstva - Ukupno (EU+Nac) HRK
= Ukupna ugovorena vrijednost bespovratnih sredstava]]*Ugovori_OPULJP[[#This Row],[STOPA NACIONALNOG SUFINANCIRANJA %]]</f>
        <v>212373.16200000001</v>
      </c>
      <c r="R589" s="51">
        <f>Ugovori_OPULJP[[#This Row],[Bespovratna sredstva - Nacionalni dio - HRK]]/7.5345</f>
        <v>28186.762492534341</v>
      </c>
      <c r="S589" s="50">
        <v>1415821.08</v>
      </c>
      <c r="T589" s="51">
        <f>Ugovori_OPULJP[[#This Row],[Bespovratna sredstva - Ukupno (EU+Nac) HRK
= Ukupna ugovorena vrijednost bespovratnih sredstava]]/7.5345</f>
        <v>187911.74995022896</v>
      </c>
      <c r="U589" s="50">
        <v>0</v>
      </c>
      <c r="V589" s="51">
        <f>Ugovori_OPULJP[[#This Row],[Javni doprinos korisnika - HRK]]/7.5345</f>
        <v>0</v>
      </c>
      <c r="W589" s="50">
        <v>0</v>
      </c>
      <c r="X589" s="51">
        <f>Ugovori_OPULJP[[#This Row],[Privatni doprinos korisnika - HRK]]/7.5345</f>
        <v>0</v>
      </c>
      <c r="Y589" s="52">
        <v>1415821.08</v>
      </c>
      <c r="Z589" s="53">
        <f>Ugovori_OPULJP[[#This Row],[UKUPNI PRIHVATLJIVI IZDACI
TOTAL ELIGIBLE EXPENDITURE
= Bespovratna sredstva ukupno + doprinos korisnika
= Ukupni prihvatljivi troškovi
= Ukupna ugovorena vrijednost projekta HRK]]/7.5345</f>
        <v>187911.74995022896</v>
      </c>
      <c r="AA589" s="44" t="s">
        <v>38</v>
      </c>
      <c r="AB589" s="44" t="s">
        <v>35</v>
      </c>
      <c r="AC589" s="43" t="s">
        <v>2399</v>
      </c>
      <c r="AD589" s="43" t="s">
        <v>747</v>
      </c>
    </row>
    <row r="590" spans="1:30" ht="51" customHeight="1" x14ac:dyDescent="0.2">
      <c r="A590" s="41" t="s">
        <v>2400</v>
      </c>
      <c r="B590" s="42" t="s">
        <v>743</v>
      </c>
      <c r="C590" s="43" t="s">
        <v>744</v>
      </c>
      <c r="D590" s="43" t="s">
        <v>2358</v>
      </c>
      <c r="E590" s="44" t="s">
        <v>76</v>
      </c>
      <c r="F590" s="45" t="s">
        <v>2401</v>
      </c>
      <c r="G590" s="45" t="s">
        <v>2402</v>
      </c>
      <c r="H590" s="47">
        <v>43348</v>
      </c>
      <c r="I590" s="47">
        <v>44079</v>
      </c>
      <c r="J590" s="48" t="str">
        <f>IF(Ugovori_OPULJP[[#This Row],[DATUM ZAVRŠETKA OPERACIJE]]&gt;DATE(2024,3,31),"u provedbi","završen")</f>
        <v>završen</v>
      </c>
      <c r="K590" s="46" t="s">
        <v>84</v>
      </c>
      <c r="L590" s="46" t="s">
        <v>249</v>
      </c>
      <c r="M590" s="49">
        <v>0.85</v>
      </c>
      <c r="N590" s="49">
        <v>0.15</v>
      </c>
      <c r="O590" s="50">
        <f>Ugovori_OPULJP[[#This Row],[Bespovratna sredstva - Ukupno (EU+Nac) HRK
= Ukupna ugovorena vrijednost bespovratnih sredstava]]*Ugovori_OPULJP[[#This Row],[EU STOPA SUFINANCIRANJA %
EU CO-FINANCING RATE %]]</f>
        <v>905871.10349999997</v>
      </c>
      <c r="P590" s="51">
        <f>Ugovori_OPULJP[[#This Row],[Bespovratna sredstva - EU dio - HRK]]/7.5345</f>
        <v>120229.75691817638</v>
      </c>
      <c r="Q590" s="50">
        <f>Ugovori_OPULJP[[#This Row],[Bespovratna sredstva - Ukupno (EU+Nac) HRK
= Ukupna ugovorena vrijednost bespovratnih sredstava]]*Ugovori_OPULJP[[#This Row],[STOPA NACIONALNOG SUFINANCIRANJA %]]</f>
        <v>159859.60649999999</v>
      </c>
      <c r="R590" s="51">
        <f>Ugovori_OPULJP[[#This Row],[Bespovratna sredstva - Nacionalni dio - HRK]]/7.5345</f>
        <v>21217.015926737007</v>
      </c>
      <c r="S590" s="50">
        <v>1065730.71</v>
      </c>
      <c r="T590" s="51">
        <f>Ugovori_OPULJP[[#This Row],[Bespovratna sredstva - Ukupno (EU+Nac) HRK
= Ukupna ugovorena vrijednost bespovratnih sredstava]]/7.5345</f>
        <v>141446.77284491339</v>
      </c>
      <c r="U590" s="50">
        <v>0</v>
      </c>
      <c r="V590" s="51">
        <f>Ugovori_OPULJP[[#This Row],[Javni doprinos korisnika - HRK]]/7.5345</f>
        <v>0</v>
      </c>
      <c r="W590" s="50">
        <v>0</v>
      </c>
      <c r="X590" s="51">
        <f>Ugovori_OPULJP[[#This Row],[Privatni doprinos korisnika - HRK]]/7.5345</f>
        <v>0</v>
      </c>
      <c r="Y590" s="52">
        <v>1065730.71</v>
      </c>
      <c r="Z590" s="53">
        <f>Ugovori_OPULJP[[#This Row],[UKUPNI PRIHVATLJIVI IZDACI
TOTAL ELIGIBLE EXPENDITURE
= Bespovratna sredstva ukupno + doprinos korisnika
= Ukupni prihvatljivi troškovi
= Ukupna ugovorena vrijednost projekta HRK]]/7.5345</f>
        <v>141446.77284491339</v>
      </c>
      <c r="AA590" s="44" t="s">
        <v>38</v>
      </c>
      <c r="AB590" s="44" t="s">
        <v>35</v>
      </c>
      <c r="AC590" s="43" t="s">
        <v>2403</v>
      </c>
      <c r="AD590" s="43" t="s">
        <v>747</v>
      </c>
    </row>
    <row r="591" spans="1:30" ht="51" customHeight="1" x14ac:dyDescent="0.2">
      <c r="A591" s="41" t="s">
        <v>2404</v>
      </c>
      <c r="B591" s="42" t="s">
        <v>743</v>
      </c>
      <c r="C591" s="43" t="s">
        <v>744</v>
      </c>
      <c r="D591" s="43" t="s">
        <v>2358</v>
      </c>
      <c r="E591" s="44" t="s">
        <v>76</v>
      </c>
      <c r="F591" s="45" t="s">
        <v>2405</v>
      </c>
      <c r="G591" s="62" t="s">
        <v>83</v>
      </c>
      <c r="H591" s="47">
        <v>43344</v>
      </c>
      <c r="I591" s="47">
        <v>44075</v>
      </c>
      <c r="J591" s="48" t="str">
        <f>IF(Ugovori_OPULJP[[#This Row],[DATUM ZAVRŠETKA OPERACIJE]]&gt;DATE(2024,3,31),"u provedbi","završen")</f>
        <v>završen</v>
      </c>
      <c r="K591" s="46" t="s">
        <v>84</v>
      </c>
      <c r="L591" s="46" t="s">
        <v>84</v>
      </c>
      <c r="M591" s="49">
        <v>0.85</v>
      </c>
      <c r="N591" s="49">
        <v>0.15</v>
      </c>
      <c r="O591" s="50">
        <f>Ugovori_OPULJP[[#This Row],[Bespovratna sredstva - Ukupno (EU+Nac) HRK
= Ukupna ugovorena vrijednost bespovratnih sredstava]]*Ugovori_OPULJP[[#This Row],[EU STOPA SUFINANCIRANJA %
EU CO-FINANCING RATE %]]</f>
        <v>695441.1</v>
      </c>
      <c r="P591" s="51">
        <f>Ugovori_OPULJP[[#This Row],[Bespovratna sredstva - EU dio - HRK]]/7.5345</f>
        <v>92300.895878956784</v>
      </c>
      <c r="Q591" s="50">
        <f>Ugovori_OPULJP[[#This Row],[Bespovratna sredstva - Ukupno (EU+Nac) HRK
= Ukupna ugovorena vrijednost bespovratnih sredstava]]*Ugovori_OPULJP[[#This Row],[STOPA NACIONALNOG SUFINANCIRANJA %]]</f>
        <v>122724.9</v>
      </c>
      <c r="R591" s="51">
        <f>Ugovori_OPULJP[[#This Row],[Bespovratna sredstva - Nacionalni dio - HRK]]/7.5345</f>
        <v>16288.393390404139</v>
      </c>
      <c r="S591" s="50">
        <v>818166</v>
      </c>
      <c r="T591" s="51">
        <f>Ugovori_OPULJP[[#This Row],[Bespovratna sredstva - Ukupno (EU+Nac) HRK
= Ukupna ugovorena vrijednost bespovratnih sredstava]]/7.5345</f>
        <v>108589.28926936093</v>
      </c>
      <c r="U591" s="50">
        <v>0</v>
      </c>
      <c r="V591" s="51">
        <f>Ugovori_OPULJP[[#This Row],[Javni doprinos korisnika - HRK]]/7.5345</f>
        <v>0</v>
      </c>
      <c r="W591" s="50">
        <v>0</v>
      </c>
      <c r="X591" s="51">
        <f>Ugovori_OPULJP[[#This Row],[Privatni doprinos korisnika - HRK]]/7.5345</f>
        <v>0</v>
      </c>
      <c r="Y591" s="52">
        <v>818166</v>
      </c>
      <c r="Z591" s="53">
        <f>Ugovori_OPULJP[[#This Row],[UKUPNI PRIHVATLJIVI IZDACI
TOTAL ELIGIBLE EXPENDITURE
= Bespovratna sredstva ukupno + doprinos korisnika
= Ukupni prihvatljivi troškovi
= Ukupna ugovorena vrijednost projekta HRK]]/7.5345</f>
        <v>108589.28926936093</v>
      </c>
      <c r="AA591" s="44" t="s">
        <v>38</v>
      </c>
      <c r="AB591" s="44" t="s">
        <v>35</v>
      </c>
      <c r="AC591" s="43" t="s">
        <v>2406</v>
      </c>
      <c r="AD591" s="43" t="s">
        <v>747</v>
      </c>
    </row>
    <row r="592" spans="1:30" ht="51" customHeight="1" x14ac:dyDescent="0.2">
      <c r="A592" s="41" t="s">
        <v>2407</v>
      </c>
      <c r="B592" s="42" t="s">
        <v>743</v>
      </c>
      <c r="C592" s="43" t="s">
        <v>744</v>
      </c>
      <c r="D592" s="43" t="s">
        <v>2358</v>
      </c>
      <c r="E592" s="44" t="s">
        <v>76</v>
      </c>
      <c r="F592" s="45" t="s">
        <v>2408</v>
      </c>
      <c r="G592" s="45" t="s">
        <v>481</v>
      </c>
      <c r="H592" s="47">
        <v>43347</v>
      </c>
      <c r="I592" s="47">
        <v>44078</v>
      </c>
      <c r="J592" s="48" t="str">
        <f>IF(Ugovori_OPULJP[[#This Row],[DATUM ZAVRŠETKA OPERACIJE]]&gt;DATE(2024,3,31),"u provedbi","završen")</f>
        <v>završen</v>
      </c>
      <c r="K592" s="46" t="s">
        <v>2409</v>
      </c>
      <c r="L592" s="46" t="s">
        <v>79</v>
      </c>
      <c r="M592" s="49">
        <v>0.85</v>
      </c>
      <c r="N592" s="49">
        <v>0.15</v>
      </c>
      <c r="O592" s="50">
        <f>Ugovori_OPULJP[[#This Row],[Bespovratna sredstva - Ukupno (EU+Nac) HRK
= Ukupna ugovorena vrijednost bespovratnih sredstava]]*Ugovori_OPULJP[[#This Row],[EU STOPA SUFINANCIRANJA %
EU CO-FINANCING RATE %]]</f>
        <v>682901.1605</v>
      </c>
      <c r="P592" s="51">
        <f>Ugovori_OPULJP[[#This Row],[Bespovratna sredstva - EU dio - HRK]]/7.5345</f>
        <v>90636.559891167286</v>
      </c>
      <c r="Q592" s="50">
        <f>Ugovori_OPULJP[[#This Row],[Bespovratna sredstva - Ukupno (EU+Nac) HRK
= Ukupna ugovorena vrijednost bespovratnih sredstava]]*Ugovori_OPULJP[[#This Row],[STOPA NACIONALNOG SUFINANCIRANJA %]]</f>
        <v>120511.96949999999</v>
      </c>
      <c r="R592" s="51">
        <f>Ugovori_OPULJP[[#This Row],[Bespovratna sredstva - Nacionalni dio - HRK]]/7.5345</f>
        <v>15994.687039617756</v>
      </c>
      <c r="S592" s="50">
        <v>803413.13</v>
      </c>
      <c r="T592" s="51">
        <f>Ugovori_OPULJP[[#This Row],[Bespovratna sredstva - Ukupno (EU+Nac) HRK
= Ukupna ugovorena vrijednost bespovratnih sredstava]]/7.5345</f>
        <v>106631.24693078506</v>
      </c>
      <c r="U592" s="50">
        <v>0</v>
      </c>
      <c r="V592" s="51">
        <f>Ugovori_OPULJP[[#This Row],[Javni doprinos korisnika - HRK]]/7.5345</f>
        <v>0</v>
      </c>
      <c r="W592" s="50">
        <v>0</v>
      </c>
      <c r="X592" s="51">
        <f>Ugovori_OPULJP[[#This Row],[Privatni doprinos korisnika - HRK]]/7.5345</f>
        <v>0</v>
      </c>
      <c r="Y592" s="52">
        <v>803413.13</v>
      </c>
      <c r="Z592" s="53">
        <f>Ugovori_OPULJP[[#This Row],[UKUPNI PRIHVATLJIVI IZDACI
TOTAL ELIGIBLE EXPENDITURE
= Bespovratna sredstva ukupno + doprinos korisnika
= Ukupni prihvatljivi troškovi
= Ukupna ugovorena vrijednost projekta HRK]]/7.5345</f>
        <v>106631.24693078506</v>
      </c>
      <c r="AA592" s="44" t="s">
        <v>38</v>
      </c>
      <c r="AB592" s="44" t="s">
        <v>35</v>
      </c>
      <c r="AC592" s="43" t="s">
        <v>2410</v>
      </c>
      <c r="AD592" s="43" t="s">
        <v>747</v>
      </c>
    </row>
    <row r="593" spans="1:30" ht="51" customHeight="1" x14ac:dyDescent="0.2">
      <c r="A593" s="41" t="s">
        <v>2411</v>
      </c>
      <c r="B593" s="42" t="s">
        <v>743</v>
      </c>
      <c r="C593" s="43" t="s">
        <v>744</v>
      </c>
      <c r="D593" s="43" t="s">
        <v>2358</v>
      </c>
      <c r="E593" s="44" t="s">
        <v>76</v>
      </c>
      <c r="F593" s="45" t="s">
        <v>2412</v>
      </c>
      <c r="G593" s="45" t="s">
        <v>1663</v>
      </c>
      <c r="H593" s="47">
        <v>43347</v>
      </c>
      <c r="I593" s="47">
        <v>44078</v>
      </c>
      <c r="J593" s="48" t="str">
        <f>IF(Ugovori_OPULJP[[#This Row],[DATUM ZAVRŠETKA OPERACIJE]]&gt;DATE(2024,3,31),"u provedbi","završen")</f>
        <v>završen</v>
      </c>
      <c r="K593" s="46" t="s">
        <v>155</v>
      </c>
      <c r="L593" s="46" t="s">
        <v>37</v>
      </c>
      <c r="M593" s="49">
        <v>0.85</v>
      </c>
      <c r="N593" s="49">
        <v>0.15</v>
      </c>
      <c r="O593" s="50">
        <f>Ugovori_OPULJP[[#This Row],[Bespovratna sredstva - Ukupno (EU+Nac) HRK
= Ukupna ugovorena vrijednost bespovratnih sredstava]]*Ugovori_OPULJP[[#This Row],[EU STOPA SUFINANCIRANJA %
EU CO-FINANCING RATE %]]</f>
        <v>1134318.7185</v>
      </c>
      <c r="P593" s="51">
        <f>Ugovori_OPULJP[[#This Row],[Bespovratna sredstva - EU dio - HRK]]/7.5345</f>
        <v>150549.96595659963</v>
      </c>
      <c r="Q593" s="50">
        <f>Ugovori_OPULJP[[#This Row],[Bespovratna sredstva - Ukupno (EU+Nac) HRK
= Ukupna ugovorena vrijednost bespovratnih sredstava]]*Ugovori_OPULJP[[#This Row],[STOPA NACIONALNOG SUFINANCIRANJA %]]</f>
        <v>200173.8915</v>
      </c>
      <c r="R593" s="51">
        <f>Ugovori_OPULJP[[#This Row],[Bespovratna sredstva - Nacionalni dio - HRK]]/7.5345</f>
        <v>26567.641051164643</v>
      </c>
      <c r="S593" s="50">
        <v>1334492.6100000001</v>
      </c>
      <c r="T593" s="51">
        <f>Ugovori_OPULJP[[#This Row],[Bespovratna sredstva - Ukupno (EU+Nac) HRK
= Ukupna ugovorena vrijednost bespovratnih sredstava]]/7.5345</f>
        <v>177117.60700776428</v>
      </c>
      <c r="U593" s="50">
        <v>0</v>
      </c>
      <c r="V593" s="51">
        <f>Ugovori_OPULJP[[#This Row],[Javni doprinos korisnika - HRK]]/7.5345</f>
        <v>0</v>
      </c>
      <c r="W593" s="50">
        <v>0</v>
      </c>
      <c r="X593" s="51">
        <f>Ugovori_OPULJP[[#This Row],[Privatni doprinos korisnika - HRK]]/7.5345</f>
        <v>0</v>
      </c>
      <c r="Y593" s="52">
        <v>1334492.6100000001</v>
      </c>
      <c r="Z593" s="53">
        <f>Ugovori_OPULJP[[#This Row],[UKUPNI PRIHVATLJIVI IZDACI
TOTAL ELIGIBLE EXPENDITURE
= Bespovratna sredstva ukupno + doprinos korisnika
= Ukupni prihvatljivi troškovi
= Ukupna ugovorena vrijednost projekta HRK]]/7.5345</f>
        <v>177117.60700776428</v>
      </c>
      <c r="AA593" s="44" t="s">
        <v>38</v>
      </c>
      <c r="AB593" s="44" t="s">
        <v>35</v>
      </c>
      <c r="AC593" s="43" t="s">
        <v>2413</v>
      </c>
      <c r="AD593" s="43" t="s">
        <v>747</v>
      </c>
    </row>
    <row r="594" spans="1:30" ht="51" customHeight="1" x14ac:dyDescent="0.2">
      <c r="A594" s="41" t="s">
        <v>2414</v>
      </c>
      <c r="B594" s="42" t="s">
        <v>743</v>
      </c>
      <c r="C594" s="43" t="s">
        <v>744</v>
      </c>
      <c r="D594" s="43" t="s">
        <v>2358</v>
      </c>
      <c r="E594" s="44" t="s">
        <v>76</v>
      </c>
      <c r="F594" s="45" t="s">
        <v>1766</v>
      </c>
      <c r="G594" s="45" t="s">
        <v>2415</v>
      </c>
      <c r="H594" s="47">
        <v>43353</v>
      </c>
      <c r="I594" s="47">
        <v>44084</v>
      </c>
      <c r="J594" s="48" t="str">
        <f>IF(Ugovori_OPULJP[[#This Row],[DATUM ZAVRŠETKA OPERACIJE]]&gt;DATE(2024,3,31),"u provedbi","završen")</f>
        <v>završen</v>
      </c>
      <c r="K594" s="46" t="s">
        <v>99</v>
      </c>
      <c r="L594" s="46" t="s">
        <v>99</v>
      </c>
      <c r="M594" s="49">
        <v>0.85</v>
      </c>
      <c r="N594" s="49">
        <v>0.15</v>
      </c>
      <c r="O594" s="50">
        <f>Ugovori_OPULJP[[#This Row],[Bespovratna sredstva - Ukupno (EU+Nac) HRK
= Ukupna ugovorena vrijednost bespovratnih sredstava]]*Ugovori_OPULJP[[#This Row],[EU STOPA SUFINANCIRANJA %
EU CO-FINANCING RATE %]]</f>
        <v>832325.1</v>
      </c>
      <c r="P594" s="51">
        <f>Ugovori_OPULJP[[#This Row],[Bespovratna sredstva - EU dio - HRK]]/7.5345</f>
        <v>110468.52478598447</v>
      </c>
      <c r="Q594" s="50">
        <f>Ugovori_OPULJP[[#This Row],[Bespovratna sredstva - Ukupno (EU+Nac) HRK
= Ukupna ugovorena vrijednost bespovratnih sredstava]]*Ugovori_OPULJP[[#This Row],[STOPA NACIONALNOG SUFINANCIRANJA %]]</f>
        <v>146880.9</v>
      </c>
      <c r="R594" s="51">
        <f>Ugovori_OPULJP[[#This Row],[Bespovratna sredstva - Nacionalni dio - HRK]]/7.5345</f>
        <v>19494.445550467844</v>
      </c>
      <c r="S594" s="50">
        <v>979206</v>
      </c>
      <c r="T594" s="51">
        <f>Ugovori_OPULJP[[#This Row],[Bespovratna sredstva - Ukupno (EU+Nac) HRK
= Ukupna ugovorena vrijednost bespovratnih sredstava]]/7.5345</f>
        <v>129962.97033645232</v>
      </c>
      <c r="U594" s="50">
        <v>0</v>
      </c>
      <c r="V594" s="51">
        <f>Ugovori_OPULJP[[#This Row],[Javni doprinos korisnika - HRK]]/7.5345</f>
        <v>0</v>
      </c>
      <c r="W594" s="50">
        <v>0</v>
      </c>
      <c r="X594" s="51">
        <f>Ugovori_OPULJP[[#This Row],[Privatni doprinos korisnika - HRK]]/7.5345</f>
        <v>0</v>
      </c>
      <c r="Y594" s="52">
        <v>979206</v>
      </c>
      <c r="Z594" s="53">
        <f>Ugovori_OPULJP[[#This Row],[UKUPNI PRIHVATLJIVI IZDACI
TOTAL ELIGIBLE EXPENDITURE
= Bespovratna sredstva ukupno + doprinos korisnika
= Ukupni prihvatljivi troškovi
= Ukupna ugovorena vrijednost projekta HRK]]/7.5345</f>
        <v>129962.97033645232</v>
      </c>
      <c r="AA594" s="44" t="s">
        <v>38</v>
      </c>
      <c r="AB594" s="44" t="s">
        <v>35</v>
      </c>
      <c r="AC594" s="43" t="s">
        <v>2416</v>
      </c>
      <c r="AD594" s="43" t="s">
        <v>747</v>
      </c>
    </row>
    <row r="595" spans="1:30" ht="51" customHeight="1" x14ac:dyDescent="0.2">
      <c r="A595" s="41" t="s">
        <v>2417</v>
      </c>
      <c r="B595" s="42" t="s">
        <v>743</v>
      </c>
      <c r="C595" s="43" t="s">
        <v>744</v>
      </c>
      <c r="D595" s="43" t="s">
        <v>2358</v>
      </c>
      <c r="E595" s="44" t="s">
        <v>76</v>
      </c>
      <c r="F595" s="45" t="s">
        <v>2418</v>
      </c>
      <c r="G595" s="45" t="s">
        <v>1330</v>
      </c>
      <c r="H595" s="47">
        <v>43348</v>
      </c>
      <c r="I595" s="47">
        <v>44079</v>
      </c>
      <c r="J595" s="48" t="str">
        <f>IF(Ugovori_OPULJP[[#This Row],[DATUM ZAVRŠETKA OPERACIJE]]&gt;DATE(2024,3,31),"u provedbi","završen")</f>
        <v>završen</v>
      </c>
      <c r="K595" s="46" t="s">
        <v>2419</v>
      </c>
      <c r="L595" s="46" t="s">
        <v>94</v>
      </c>
      <c r="M595" s="49">
        <v>0.85</v>
      </c>
      <c r="N595" s="49">
        <v>0.15</v>
      </c>
      <c r="O595" s="50">
        <f>Ugovori_OPULJP[[#This Row],[Bespovratna sredstva - Ukupno (EU+Nac) HRK
= Ukupna ugovorena vrijednost bespovratnih sredstava]]*Ugovori_OPULJP[[#This Row],[EU STOPA SUFINANCIRANJA %
EU CO-FINANCING RATE %]]</f>
        <v>1265961.4994999999</v>
      </c>
      <c r="P595" s="51">
        <f>Ugovori_OPULJP[[#This Row],[Bespovratna sredstva - EU dio - HRK]]/7.5345</f>
        <v>168021.9655584312</v>
      </c>
      <c r="Q595" s="50">
        <f>Ugovori_OPULJP[[#This Row],[Bespovratna sredstva - Ukupno (EU+Nac) HRK
= Ukupna ugovorena vrijednost bespovratnih sredstava]]*Ugovori_OPULJP[[#This Row],[STOPA NACIONALNOG SUFINANCIRANJA %]]</f>
        <v>223404.9705</v>
      </c>
      <c r="R595" s="51">
        <f>Ugovori_OPULJP[[#This Row],[Bespovratna sredstva - Nacionalni dio - HRK]]/7.5345</f>
        <v>29650.935098546684</v>
      </c>
      <c r="S595" s="50">
        <v>1489366.47</v>
      </c>
      <c r="T595" s="51">
        <f>Ugovori_OPULJP[[#This Row],[Bespovratna sredstva - Ukupno (EU+Nac) HRK
= Ukupna ugovorena vrijednost bespovratnih sredstava]]/7.5345</f>
        <v>197672.9006569779</v>
      </c>
      <c r="U595" s="50">
        <v>0</v>
      </c>
      <c r="V595" s="51">
        <f>Ugovori_OPULJP[[#This Row],[Javni doprinos korisnika - HRK]]/7.5345</f>
        <v>0</v>
      </c>
      <c r="W595" s="50">
        <v>0</v>
      </c>
      <c r="X595" s="51">
        <f>Ugovori_OPULJP[[#This Row],[Privatni doprinos korisnika - HRK]]/7.5345</f>
        <v>0</v>
      </c>
      <c r="Y595" s="52">
        <v>1489366.47</v>
      </c>
      <c r="Z595" s="53">
        <f>Ugovori_OPULJP[[#This Row],[UKUPNI PRIHVATLJIVI IZDACI
TOTAL ELIGIBLE EXPENDITURE
= Bespovratna sredstva ukupno + doprinos korisnika
= Ukupni prihvatljivi troškovi
= Ukupna ugovorena vrijednost projekta HRK]]/7.5345</f>
        <v>197672.9006569779</v>
      </c>
      <c r="AA595" s="44" t="s">
        <v>38</v>
      </c>
      <c r="AB595" s="44" t="s">
        <v>35</v>
      </c>
      <c r="AC595" s="43" t="s">
        <v>2420</v>
      </c>
      <c r="AD595" s="43" t="s">
        <v>747</v>
      </c>
    </row>
    <row r="596" spans="1:30" ht="51" customHeight="1" x14ac:dyDescent="0.2">
      <c r="A596" s="41" t="s">
        <v>2421</v>
      </c>
      <c r="B596" s="42" t="s">
        <v>743</v>
      </c>
      <c r="C596" s="43" t="s">
        <v>744</v>
      </c>
      <c r="D596" s="43" t="s">
        <v>2358</v>
      </c>
      <c r="E596" s="44" t="s">
        <v>76</v>
      </c>
      <c r="F596" s="45" t="s">
        <v>2422</v>
      </c>
      <c r="G596" s="45" t="s">
        <v>2423</v>
      </c>
      <c r="H596" s="47">
        <v>43557</v>
      </c>
      <c r="I596" s="47">
        <v>44288</v>
      </c>
      <c r="J596" s="48" t="str">
        <f>IF(Ugovori_OPULJP[[#This Row],[DATUM ZAVRŠETKA OPERACIJE]]&gt;DATE(2024,3,31),"u provedbi","završen")</f>
        <v>završen</v>
      </c>
      <c r="K596" s="46" t="s">
        <v>84</v>
      </c>
      <c r="L596" s="46" t="s">
        <v>84</v>
      </c>
      <c r="M596" s="49">
        <v>0.85</v>
      </c>
      <c r="N596" s="49">
        <v>0.15</v>
      </c>
      <c r="O596" s="50">
        <f>Ugovori_OPULJP[[#This Row],[Bespovratna sredstva - Ukupno (EU+Nac) HRK
= Ukupna ugovorena vrijednost bespovratnih sredstava]]*Ugovori_OPULJP[[#This Row],[EU STOPA SUFINANCIRANJA %
EU CO-FINANCING RATE %]]</f>
        <v>813347.03949999996</v>
      </c>
      <c r="P596" s="51">
        <f>Ugovori_OPULJP[[#This Row],[Bespovratna sredstva - EU dio - HRK]]/7.5345</f>
        <v>107949.70329816178</v>
      </c>
      <c r="Q596" s="50">
        <f>Ugovori_OPULJP[[#This Row],[Bespovratna sredstva - Ukupno (EU+Nac) HRK
= Ukupna ugovorena vrijednost bespovratnih sredstava]]*Ugovori_OPULJP[[#This Row],[STOPA NACIONALNOG SUFINANCIRANJA %]]</f>
        <v>143531.83049999998</v>
      </c>
      <c r="R596" s="51">
        <f>Ugovori_OPULJP[[#This Row],[Bespovratna sredstva - Nacionalni dio - HRK]]/7.5345</f>
        <v>19049.947640852079</v>
      </c>
      <c r="S596" s="50">
        <v>956878.87</v>
      </c>
      <c r="T596" s="51">
        <f>Ugovori_OPULJP[[#This Row],[Bespovratna sredstva - Ukupno (EU+Nac) HRK
= Ukupna ugovorena vrijednost bespovratnih sredstava]]/7.5345</f>
        <v>126999.65093901387</v>
      </c>
      <c r="U596" s="50">
        <v>0</v>
      </c>
      <c r="V596" s="51">
        <f>Ugovori_OPULJP[[#This Row],[Javni doprinos korisnika - HRK]]/7.5345</f>
        <v>0</v>
      </c>
      <c r="W596" s="50">
        <v>0</v>
      </c>
      <c r="X596" s="51">
        <f>Ugovori_OPULJP[[#This Row],[Privatni doprinos korisnika - HRK]]/7.5345</f>
        <v>0</v>
      </c>
      <c r="Y596" s="52">
        <v>956878.87</v>
      </c>
      <c r="Z596" s="53">
        <f>Ugovori_OPULJP[[#This Row],[UKUPNI PRIHVATLJIVI IZDACI
TOTAL ELIGIBLE EXPENDITURE
= Bespovratna sredstva ukupno + doprinos korisnika
= Ukupni prihvatljivi troškovi
= Ukupna ugovorena vrijednost projekta HRK]]/7.5345</f>
        <v>126999.65093901387</v>
      </c>
      <c r="AA596" s="44" t="s">
        <v>38</v>
      </c>
      <c r="AB596" s="44" t="s">
        <v>35</v>
      </c>
      <c r="AC596" s="43" t="s">
        <v>2424</v>
      </c>
      <c r="AD596" s="43" t="s">
        <v>747</v>
      </c>
    </row>
    <row r="597" spans="1:30" ht="51" customHeight="1" x14ac:dyDescent="0.2">
      <c r="A597" s="41" t="s">
        <v>2425</v>
      </c>
      <c r="B597" s="42" t="s">
        <v>743</v>
      </c>
      <c r="C597" s="43" t="s">
        <v>744</v>
      </c>
      <c r="D597" s="43" t="s">
        <v>2358</v>
      </c>
      <c r="E597" s="44" t="s">
        <v>76</v>
      </c>
      <c r="F597" s="45" t="s">
        <v>2426</v>
      </c>
      <c r="G597" s="45" t="s">
        <v>1091</v>
      </c>
      <c r="H597" s="47">
        <v>43344</v>
      </c>
      <c r="I597" s="47">
        <v>44075</v>
      </c>
      <c r="J597" s="48" t="str">
        <f>IF(Ugovori_OPULJP[[#This Row],[DATUM ZAVRŠETKA OPERACIJE]]&gt;DATE(2024,3,31),"u provedbi","završen")</f>
        <v>završen</v>
      </c>
      <c r="K597" s="46" t="s">
        <v>84</v>
      </c>
      <c r="L597" s="46" t="s">
        <v>84</v>
      </c>
      <c r="M597" s="49">
        <v>0.85</v>
      </c>
      <c r="N597" s="49">
        <v>0.15</v>
      </c>
      <c r="O597" s="50">
        <f>Ugovori_OPULJP[[#This Row],[Bespovratna sredstva - Ukupno (EU+Nac) HRK
= Ukupna ugovorena vrijednost bespovratnih sredstava]]*Ugovori_OPULJP[[#This Row],[EU STOPA SUFINANCIRANJA %
EU CO-FINANCING RATE %]]</f>
        <v>1055246.0319999999</v>
      </c>
      <c r="P597" s="51">
        <f>Ugovori_OPULJP[[#This Row],[Bespovratna sredstva - EU dio - HRK]]/7.5345</f>
        <v>140055.21693543033</v>
      </c>
      <c r="Q597" s="50">
        <f>Ugovori_OPULJP[[#This Row],[Bespovratna sredstva - Ukupno (EU+Nac) HRK
= Ukupna ugovorena vrijednost bespovratnih sredstava]]*Ugovori_OPULJP[[#This Row],[STOPA NACIONALNOG SUFINANCIRANJA %]]</f>
        <v>186219.88799999998</v>
      </c>
      <c r="R597" s="51">
        <f>Ugovori_OPULJP[[#This Row],[Bespovratna sredstva - Nacionalni dio - HRK]]/7.5345</f>
        <v>24715.626518017118</v>
      </c>
      <c r="S597" s="50">
        <v>1241465.92</v>
      </c>
      <c r="T597" s="51">
        <f>Ugovori_OPULJP[[#This Row],[Bespovratna sredstva - Ukupno (EU+Nac) HRK
= Ukupna ugovorena vrijednost bespovratnih sredstava]]/7.5345</f>
        <v>164770.84345344745</v>
      </c>
      <c r="U597" s="50">
        <v>0</v>
      </c>
      <c r="V597" s="51">
        <f>Ugovori_OPULJP[[#This Row],[Javni doprinos korisnika - HRK]]/7.5345</f>
        <v>0</v>
      </c>
      <c r="W597" s="50">
        <v>0</v>
      </c>
      <c r="X597" s="51">
        <f>Ugovori_OPULJP[[#This Row],[Privatni doprinos korisnika - HRK]]/7.5345</f>
        <v>0</v>
      </c>
      <c r="Y597" s="52">
        <v>1241465.92</v>
      </c>
      <c r="Z597" s="53">
        <f>Ugovori_OPULJP[[#This Row],[UKUPNI PRIHVATLJIVI IZDACI
TOTAL ELIGIBLE EXPENDITURE
= Bespovratna sredstva ukupno + doprinos korisnika
= Ukupni prihvatljivi troškovi
= Ukupna ugovorena vrijednost projekta HRK]]/7.5345</f>
        <v>164770.84345344745</v>
      </c>
      <c r="AA597" s="44" t="s">
        <v>38</v>
      </c>
      <c r="AB597" s="44" t="s">
        <v>35</v>
      </c>
      <c r="AC597" s="43" t="s">
        <v>2427</v>
      </c>
      <c r="AD597" s="43" t="s">
        <v>747</v>
      </c>
    </row>
    <row r="598" spans="1:30" ht="51" customHeight="1" x14ac:dyDescent="0.2">
      <c r="A598" s="41" t="s">
        <v>2428</v>
      </c>
      <c r="B598" s="42" t="s">
        <v>743</v>
      </c>
      <c r="C598" s="43" t="s">
        <v>744</v>
      </c>
      <c r="D598" s="43" t="s">
        <v>2358</v>
      </c>
      <c r="E598" s="44" t="s">
        <v>76</v>
      </c>
      <c r="F598" s="45" t="s">
        <v>2429</v>
      </c>
      <c r="G598" s="45" t="s">
        <v>1380</v>
      </c>
      <c r="H598" s="47">
        <v>43344</v>
      </c>
      <c r="I598" s="47">
        <v>44075</v>
      </c>
      <c r="J598" s="48" t="str">
        <f>IF(Ugovori_OPULJP[[#This Row],[DATUM ZAVRŠETKA OPERACIJE]]&gt;DATE(2024,3,31),"u provedbi","završen")</f>
        <v>završen</v>
      </c>
      <c r="K598" s="46" t="s">
        <v>594</v>
      </c>
      <c r="L598" s="46" t="s">
        <v>594</v>
      </c>
      <c r="M598" s="49">
        <v>0.85</v>
      </c>
      <c r="N598" s="49">
        <v>0.15</v>
      </c>
      <c r="O598" s="50">
        <f>Ugovori_OPULJP[[#This Row],[Bespovratna sredstva - Ukupno (EU+Nac) HRK
= Ukupna ugovorena vrijednost bespovratnih sredstava]]*Ugovori_OPULJP[[#This Row],[EU STOPA SUFINANCIRANJA %
EU CO-FINANCING RATE %]]</f>
        <v>1274999.8045000001</v>
      </c>
      <c r="P598" s="51">
        <f>Ugovori_OPULJP[[#This Row],[Bespovratna sredstva - EU dio - HRK]]/7.5345</f>
        <v>169221.55478133919</v>
      </c>
      <c r="Q598" s="50">
        <f>Ugovori_OPULJP[[#This Row],[Bespovratna sredstva - Ukupno (EU+Nac) HRK
= Ukupna ugovorena vrijednost bespovratnih sredstava]]*Ugovori_OPULJP[[#This Row],[STOPA NACIONALNOG SUFINANCIRANJA %]]</f>
        <v>224999.96549999999</v>
      </c>
      <c r="R598" s="51">
        <f>Ugovori_OPULJP[[#This Row],[Bespovratna sredstva - Nacionalni dio - HRK]]/7.5345</f>
        <v>29862.627314353969</v>
      </c>
      <c r="S598" s="50">
        <v>1499999.77</v>
      </c>
      <c r="T598" s="51">
        <f>Ugovori_OPULJP[[#This Row],[Bespovratna sredstva - Ukupno (EU+Nac) HRK
= Ukupna ugovorena vrijednost bespovratnih sredstava]]/7.5345</f>
        <v>199084.18209569313</v>
      </c>
      <c r="U598" s="50">
        <v>0</v>
      </c>
      <c r="V598" s="51">
        <f>Ugovori_OPULJP[[#This Row],[Javni doprinos korisnika - HRK]]/7.5345</f>
        <v>0</v>
      </c>
      <c r="W598" s="50">
        <v>0</v>
      </c>
      <c r="X598" s="51">
        <f>Ugovori_OPULJP[[#This Row],[Privatni doprinos korisnika - HRK]]/7.5345</f>
        <v>0</v>
      </c>
      <c r="Y598" s="52">
        <v>1499999.77</v>
      </c>
      <c r="Z598" s="53">
        <f>Ugovori_OPULJP[[#This Row],[UKUPNI PRIHVATLJIVI IZDACI
TOTAL ELIGIBLE EXPENDITURE
= Bespovratna sredstva ukupno + doprinos korisnika
= Ukupni prihvatljivi troškovi
= Ukupna ugovorena vrijednost projekta HRK]]/7.5345</f>
        <v>199084.18209569313</v>
      </c>
      <c r="AA598" s="44" t="s">
        <v>38</v>
      </c>
      <c r="AB598" s="44" t="s">
        <v>35</v>
      </c>
      <c r="AC598" s="43" t="s">
        <v>2430</v>
      </c>
      <c r="AD598" s="43" t="s">
        <v>747</v>
      </c>
    </row>
    <row r="599" spans="1:30" ht="51" customHeight="1" x14ac:dyDescent="0.2">
      <c r="A599" s="41" t="s">
        <v>2431</v>
      </c>
      <c r="B599" s="42" t="s">
        <v>743</v>
      </c>
      <c r="C599" s="43" t="s">
        <v>744</v>
      </c>
      <c r="D599" s="43" t="s">
        <v>2358</v>
      </c>
      <c r="E599" s="44" t="s">
        <v>76</v>
      </c>
      <c r="F599" s="45" t="s">
        <v>2432</v>
      </c>
      <c r="G599" s="45" t="s">
        <v>2433</v>
      </c>
      <c r="H599" s="47">
        <v>43556</v>
      </c>
      <c r="I599" s="47">
        <v>44287</v>
      </c>
      <c r="J599" s="48" t="str">
        <f>IF(Ugovori_OPULJP[[#This Row],[DATUM ZAVRŠETKA OPERACIJE]]&gt;DATE(2024,3,31),"u provedbi","završen")</f>
        <v>završen</v>
      </c>
      <c r="K599" s="46" t="s">
        <v>2434</v>
      </c>
      <c r="L599" s="46" t="s">
        <v>99</v>
      </c>
      <c r="M599" s="49">
        <v>0.85</v>
      </c>
      <c r="N599" s="49">
        <v>0.15</v>
      </c>
      <c r="O599" s="50">
        <f>Ugovori_OPULJP[[#This Row],[Bespovratna sredstva - Ukupno (EU+Nac) HRK
= Ukupna ugovorena vrijednost bespovratnih sredstava]]*Ugovori_OPULJP[[#This Row],[EU STOPA SUFINANCIRANJA %
EU CO-FINANCING RATE %]]</f>
        <v>1044217.0609999999</v>
      </c>
      <c r="P599" s="51">
        <f>Ugovori_OPULJP[[#This Row],[Bespovratna sredstva - EU dio - HRK]]/7.5345</f>
        <v>138591.42093038687</v>
      </c>
      <c r="Q599" s="50">
        <f>Ugovori_OPULJP[[#This Row],[Bespovratna sredstva - Ukupno (EU+Nac) HRK
= Ukupna ugovorena vrijednost bespovratnih sredstava]]*Ugovori_OPULJP[[#This Row],[STOPA NACIONALNOG SUFINANCIRANJA %]]</f>
        <v>184273.59899999999</v>
      </c>
      <c r="R599" s="51">
        <f>Ugovori_OPULJP[[#This Row],[Bespovratna sredstva - Nacionalni dio - HRK]]/7.5345</f>
        <v>24457.309575950625</v>
      </c>
      <c r="S599" s="50">
        <v>1228490.6599999999</v>
      </c>
      <c r="T599" s="51">
        <f>Ugovori_OPULJP[[#This Row],[Bespovratna sredstva - Ukupno (EU+Nac) HRK
= Ukupna ugovorena vrijednost bespovratnih sredstava]]/7.5345</f>
        <v>163048.73050633748</v>
      </c>
      <c r="U599" s="50">
        <v>0</v>
      </c>
      <c r="V599" s="51">
        <f>Ugovori_OPULJP[[#This Row],[Javni doprinos korisnika - HRK]]/7.5345</f>
        <v>0</v>
      </c>
      <c r="W599" s="50">
        <v>0</v>
      </c>
      <c r="X599" s="51">
        <f>Ugovori_OPULJP[[#This Row],[Privatni doprinos korisnika - HRK]]/7.5345</f>
        <v>0</v>
      </c>
      <c r="Y599" s="52">
        <v>1228490.6599999999</v>
      </c>
      <c r="Z599" s="53">
        <f>Ugovori_OPULJP[[#This Row],[UKUPNI PRIHVATLJIVI IZDACI
TOTAL ELIGIBLE EXPENDITURE
= Bespovratna sredstva ukupno + doprinos korisnika
= Ukupni prihvatljivi troškovi
= Ukupna ugovorena vrijednost projekta HRK]]/7.5345</f>
        <v>163048.73050633748</v>
      </c>
      <c r="AA599" s="44" t="s">
        <v>38</v>
      </c>
      <c r="AB599" s="44" t="s">
        <v>35</v>
      </c>
      <c r="AC599" s="43" t="s">
        <v>2435</v>
      </c>
      <c r="AD599" s="43" t="s">
        <v>747</v>
      </c>
    </row>
    <row r="600" spans="1:30" ht="51" customHeight="1" x14ac:dyDescent="0.2">
      <c r="A600" s="41" t="s">
        <v>2436</v>
      </c>
      <c r="B600" s="42" t="s">
        <v>743</v>
      </c>
      <c r="C600" s="43" t="s">
        <v>744</v>
      </c>
      <c r="D600" s="43" t="s">
        <v>2358</v>
      </c>
      <c r="E600" s="44" t="s">
        <v>76</v>
      </c>
      <c r="F600" s="45" t="s">
        <v>2437</v>
      </c>
      <c r="G600" s="45" t="s">
        <v>37</v>
      </c>
      <c r="H600" s="47">
        <v>43557</v>
      </c>
      <c r="I600" s="47">
        <v>44257</v>
      </c>
      <c r="J600" s="48" t="str">
        <f>IF(Ugovori_OPULJP[[#This Row],[DATUM ZAVRŠETKA OPERACIJE]]&gt;DATE(2024,3,31),"u provedbi","završen")</f>
        <v>završen</v>
      </c>
      <c r="K600" s="46" t="s">
        <v>37</v>
      </c>
      <c r="L600" s="46" t="s">
        <v>37</v>
      </c>
      <c r="M600" s="49">
        <v>0.85</v>
      </c>
      <c r="N600" s="49">
        <v>0.15</v>
      </c>
      <c r="O600" s="50">
        <f>Ugovori_OPULJP[[#This Row],[Bespovratna sredstva - Ukupno (EU+Nac) HRK
= Ukupna ugovorena vrijednost bespovratnih sredstava]]*Ugovori_OPULJP[[#This Row],[EU STOPA SUFINANCIRANJA %
EU CO-FINANCING RATE %]]</f>
        <v>1126338.638</v>
      </c>
      <c r="P600" s="51">
        <f>Ugovori_OPULJP[[#This Row],[Bespovratna sredstva - EU dio - HRK]]/7.5345</f>
        <v>149490.82726126484</v>
      </c>
      <c r="Q600" s="50">
        <f>Ugovori_OPULJP[[#This Row],[Bespovratna sredstva - Ukupno (EU+Nac) HRK
= Ukupna ugovorena vrijednost bespovratnih sredstava]]*Ugovori_OPULJP[[#This Row],[STOPA NACIONALNOG SUFINANCIRANJA %]]</f>
        <v>198765.64199999999</v>
      </c>
      <c r="R600" s="51">
        <f>Ugovori_OPULJP[[#This Row],[Bespovratna sredstva - Nacionalni dio - HRK]]/7.5345</f>
        <v>26380.734222576146</v>
      </c>
      <c r="S600" s="50">
        <v>1325104.28</v>
      </c>
      <c r="T600" s="51">
        <f>Ugovori_OPULJP[[#This Row],[Bespovratna sredstva - Ukupno (EU+Nac) HRK
= Ukupna ugovorena vrijednost bespovratnih sredstava]]/7.5345</f>
        <v>175871.56148384098</v>
      </c>
      <c r="U600" s="50">
        <v>0</v>
      </c>
      <c r="V600" s="51">
        <f>Ugovori_OPULJP[[#This Row],[Javni doprinos korisnika - HRK]]/7.5345</f>
        <v>0</v>
      </c>
      <c r="W600" s="50">
        <v>0</v>
      </c>
      <c r="X600" s="51">
        <f>Ugovori_OPULJP[[#This Row],[Privatni doprinos korisnika - HRK]]/7.5345</f>
        <v>0</v>
      </c>
      <c r="Y600" s="52">
        <v>1325104.28</v>
      </c>
      <c r="Z600" s="53">
        <f>Ugovori_OPULJP[[#This Row],[UKUPNI PRIHVATLJIVI IZDACI
TOTAL ELIGIBLE EXPENDITURE
= Bespovratna sredstva ukupno + doprinos korisnika
= Ukupni prihvatljivi troškovi
= Ukupna ugovorena vrijednost projekta HRK]]/7.5345</f>
        <v>175871.56148384098</v>
      </c>
      <c r="AA600" s="44" t="s">
        <v>38</v>
      </c>
      <c r="AB600" s="44" t="s">
        <v>35</v>
      </c>
      <c r="AC600" s="43" t="s">
        <v>2438</v>
      </c>
      <c r="AD600" s="43" t="s">
        <v>747</v>
      </c>
    </row>
    <row r="601" spans="1:30" ht="51" customHeight="1" x14ac:dyDescent="0.2">
      <c r="A601" s="41" t="s">
        <v>2439</v>
      </c>
      <c r="B601" s="42" t="s">
        <v>743</v>
      </c>
      <c r="C601" s="43" t="s">
        <v>744</v>
      </c>
      <c r="D601" s="43" t="s">
        <v>2358</v>
      </c>
      <c r="E601" s="44" t="s">
        <v>76</v>
      </c>
      <c r="F601" s="45" t="s">
        <v>2440</v>
      </c>
      <c r="G601" s="45" t="s">
        <v>2441</v>
      </c>
      <c r="H601" s="47">
        <v>43556</v>
      </c>
      <c r="I601" s="47">
        <v>44105</v>
      </c>
      <c r="J601" s="48" t="str">
        <f>IF(Ugovori_OPULJP[[#This Row],[DATUM ZAVRŠETKA OPERACIJE]]&gt;DATE(2024,3,31),"u provedbi","završen")</f>
        <v>završen</v>
      </c>
      <c r="K601" s="46" t="s">
        <v>271</v>
      </c>
      <c r="L601" s="46" t="s">
        <v>271</v>
      </c>
      <c r="M601" s="49">
        <v>0.85</v>
      </c>
      <c r="N601" s="49">
        <v>0.15</v>
      </c>
      <c r="O601" s="50">
        <f>Ugovori_OPULJP[[#This Row],[Bespovratna sredstva - Ukupno (EU+Nac) HRK
= Ukupna ugovorena vrijednost bespovratnih sredstava]]*Ugovori_OPULJP[[#This Row],[EU STOPA SUFINANCIRANJA %
EU CO-FINANCING RATE %]]</f>
        <v>460343.93499999994</v>
      </c>
      <c r="P601" s="51">
        <f>Ugovori_OPULJP[[#This Row],[Bespovratna sredstva - EU dio - HRK]]/7.5345</f>
        <v>61098.139889840058</v>
      </c>
      <c r="Q601" s="50">
        <f>Ugovori_OPULJP[[#This Row],[Bespovratna sredstva - Ukupno (EU+Nac) HRK
= Ukupna ugovorena vrijednost bespovratnih sredstava]]*Ugovori_OPULJP[[#This Row],[STOPA NACIONALNOG SUFINANCIRANJA %]]</f>
        <v>81237.164999999994</v>
      </c>
      <c r="R601" s="51">
        <f>Ugovori_OPULJP[[#This Row],[Bespovratna sredstva - Nacionalni dio - HRK]]/7.5345</f>
        <v>10782.024686442364</v>
      </c>
      <c r="S601" s="50">
        <v>541581.1</v>
      </c>
      <c r="T601" s="51">
        <f>Ugovori_OPULJP[[#This Row],[Bespovratna sredstva - Ukupno (EU+Nac) HRK
= Ukupna ugovorena vrijednost bespovratnih sredstava]]/7.5345</f>
        <v>71880.164576282434</v>
      </c>
      <c r="U601" s="50">
        <v>0</v>
      </c>
      <c r="V601" s="51">
        <f>Ugovori_OPULJP[[#This Row],[Javni doprinos korisnika - HRK]]/7.5345</f>
        <v>0</v>
      </c>
      <c r="W601" s="50">
        <v>0</v>
      </c>
      <c r="X601" s="51">
        <f>Ugovori_OPULJP[[#This Row],[Privatni doprinos korisnika - HRK]]/7.5345</f>
        <v>0</v>
      </c>
      <c r="Y601" s="52">
        <v>541581.1</v>
      </c>
      <c r="Z601" s="53">
        <f>Ugovori_OPULJP[[#This Row],[UKUPNI PRIHVATLJIVI IZDACI
TOTAL ELIGIBLE EXPENDITURE
= Bespovratna sredstva ukupno + doprinos korisnika
= Ukupni prihvatljivi troškovi
= Ukupna ugovorena vrijednost projekta HRK]]/7.5345</f>
        <v>71880.164576282434</v>
      </c>
      <c r="AA601" s="44" t="s">
        <v>38</v>
      </c>
      <c r="AB601" s="44" t="s">
        <v>35</v>
      </c>
      <c r="AC601" s="43" t="s">
        <v>2442</v>
      </c>
      <c r="AD601" s="43" t="s">
        <v>747</v>
      </c>
    </row>
    <row r="602" spans="1:30" ht="63.75" customHeight="1" x14ac:dyDescent="0.2">
      <c r="A602" s="41" t="s">
        <v>2443</v>
      </c>
      <c r="B602" s="42" t="s">
        <v>743</v>
      </c>
      <c r="C602" s="43" t="s">
        <v>744</v>
      </c>
      <c r="D602" s="43" t="s">
        <v>2358</v>
      </c>
      <c r="E602" s="44" t="s">
        <v>76</v>
      </c>
      <c r="F602" s="45" t="s">
        <v>2444</v>
      </c>
      <c r="G602" s="45" t="s">
        <v>2260</v>
      </c>
      <c r="H602" s="47">
        <v>43479</v>
      </c>
      <c r="I602" s="47">
        <v>44210</v>
      </c>
      <c r="J602" s="48" t="str">
        <f>IF(Ugovori_OPULJP[[#This Row],[DATUM ZAVRŠETKA OPERACIJE]]&gt;DATE(2024,3,31),"u provedbi","završen")</f>
        <v>završen</v>
      </c>
      <c r="K602" s="46" t="s">
        <v>2445</v>
      </c>
      <c r="L602" s="46" t="s">
        <v>37</v>
      </c>
      <c r="M602" s="49">
        <v>0.85</v>
      </c>
      <c r="N602" s="49">
        <v>0.15</v>
      </c>
      <c r="O602" s="50">
        <f>Ugovori_OPULJP[[#This Row],[Bespovratna sredstva - Ukupno (EU+Nac) HRK
= Ukupna ugovorena vrijednost bespovratnih sredstava]]*Ugovori_OPULJP[[#This Row],[EU STOPA SUFINANCIRANJA %
EU CO-FINANCING RATE %]]</f>
        <v>1172105.1369999999</v>
      </c>
      <c r="P602" s="51">
        <f>Ugovori_OPULJP[[#This Row],[Bespovratna sredstva - EU dio - HRK]]/7.5345</f>
        <v>155565.08553985</v>
      </c>
      <c r="Q602" s="50">
        <f>Ugovori_OPULJP[[#This Row],[Bespovratna sredstva - Ukupno (EU+Nac) HRK
= Ukupna ugovorena vrijednost bespovratnih sredstava]]*Ugovori_OPULJP[[#This Row],[STOPA NACIONALNOG SUFINANCIRANJA %]]</f>
        <v>206842.08299999998</v>
      </c>
      <c r="R602" s="51">
        <f>Ugovori_OPULJP[[#This Row],[Bespovratna sredstva - Nacionalni dio - HRK]]/7.5345</f>
        <v>27452.662154091176</v>
      </c>
      <c r="S602" s="50">
        <v>1378947.22</v>
      </c>
      <c r="T602" s="51">
        <f>Ugovori_OPULJP[[#This Row],[Bespovratna sredstva - Ukupno (EU+Nac) HRK
= Ukupna ugovorena vrijednost bespovratnih sredstava]]/7.5345</f>
        <v>183017.7476939412</v>
      </c>
      <c r="U602" s="50">
        <v>0</v>
      </c>
      <c r="V602" s="51">
        <f>Ugovori_OPULJP[[#This Row],[Javni doprinos korisnika - HRK]]/7.5345</f>
        <v>0</v>
      </c>
      <c r="W602" s="50">
        <v>0</v>
      </c>
      <c r="X602" s="51">
        <f>Ugovori_OPULJP[[#This Row],[Privatni doprinos korisnika - HRK]]/7.5345</f>
        <v>0</v>
      </c>
      <c r="Y602" s="52">
        <v>1378947.22</v>
      </c>
      <c r="Z602" s="53">
        <f>Ugovori_OPULJP[[#This Row],[UKUPNI PRIHVATLJIVI IZDACI
TOTAL ELIGIBLE EXPENDITURE
= Bespovratna sredstva ukupno + doprinos korisnika
= Ukupni prihvatljivi troškovi
= Ukupna ugovorena vrijednost projekta HRK]]/7.5345</f>
        <v>183017.7476939412</v>
      </c>
      <c r="AA602" s="44" t="s">
        <v>38</v>
      </c>
      <c r="AB602" s="44" t="s">
        <v>35</v>
      </c>
      <c r="AC602" s="43" t="s">
        <v>2446</v>
      </c>
      <c r="AD602" s="43" t="s">
        <v>747</v>
      </c>
    </row>
    <row r="603" spans="1:30" ht="51" customHeight="1" x14ac:dyDescent="0.2">
      <c r="A603" s="41" t="s">
        <v>2447</v>
      </c>
      <c r="B603" s="42" t="s">
        <v>743</v>
      </c>
      <c r="C603" s="43" t="s">
        <v>744</v>
      </c>
      <c r="D603" s="43" t="s">
        <v>2358</v>
      </c>
      <c r="E603" s="44" t="s">
        <v>76</v>
      </c>
      <c r="F603" s="45" t="s">
        <v>2448</v>
      </c>
      <c r="G603" s="45" t="s">
        <v>2449</v>
      </c>
      <c r="H603" s="47">
        <v>43553</v>
      </c>
      <c r="I603" s="47">
        <v>44103</v>
      </c>
      <c r="J603" s="48" t="str">
        <f>IF(Ugovori_OPULJP[[#This Row],[DATUM ZAVRŠETKA OPERACIJE]]&gt;DATE(2024,3,31),"u provedbi","završen")</f>
        <v>završen</v>
      </c>
      <c r="K603" s="46" t="s">
        <v>154</v>
      </c>
      <c r="L603" s="46" t="s">
        <v>37</v>
      </c>
      <c r="M603" s="49">
        <v>0.85</v>
      </c>
      <c r="N603" s="49">
        <v>0.15</v>
      </c>
      <c r="O603" s="50">
        <f>Ugovori_OPULJP[[#This Row],[Bespovratna sredstva - Ukupno (EU+Nac) HRK
= Ukupna ugovorena vrijednost bespovratnih sredstava]]*Ugovori_OPULJP[[#This Row],[EU STOPA SUFINANCIRANJA %
EU CO-FINANCING RATE %]]</f>
        <v>1194491.5784999998</v>
      </c>
      <c r="P603" s="51">
        <f>Ugovori_OPULJP[[#This Row],[Bespovratna sredstva - EU dio - HRK]]/7.5345</f>
        <v>158536.27692613972</v>
      </c>
      <c r="Q603" s="50">
        <f>Ugovori_OPULJP[[#This Row],[Bespovratna sredstva - Ukupno (EU+Nac) HRK
= Ukupna ugovorena vrijednost bespovratnih sredstava]]*Ugovori_OPULJP[[#This Row],[STOPA NACIONALNOG SUFINANCIRANJA %]]</f>
        <v>210792.63149999999</v>
      </c>
      <c r="R603" s="51">
        <f>Ugovori_OPULJP[[#This Row],[Bespovratna sredstva - Nacionalni dio - HRK]]/7.5345</f>
        <v>27976.990045789367</v>
      </c>
      <c r="S603" s="50">
        <v>1405284.21</v>
      </c>
      <c r="T603" s="51">
        <f>Ugovori_OPULJP[[#This Row],[Bespovratna sredstva - Ukupno (EU+Nac) HRK
= Ukupna ugovorena vrijednost bespovratnih sredstava]]/7.5345</f>
        <v>186513.26697192912</v>
      </c>
      <c r="U603" s="50">
        <v>0</v>
      </c>
      <c r="V603" s="51">
        <f>Ugovori_OPULJP[[#This Row],[Javni doprinos korisnika - HRK]]/7.5345</f>
        <v>0</v>
      </c>
      <c r="W603" s="50">
        <v>0</v>
      </c>
      <c r="X603" s="51">
        <f>Ugovori_OPULJP[[#This Row],[Privatni doprinos korisnika - HRK]]/7.5345</f>
        <v>0</v>
      </c>
      <c r="Y603" s="52">
        <v>1405284.21</v>
      </c>
      <c r="Z603" s="53">
        <f>Ugovori_OPULJP[[#This Row],[UKUPNI PRIHVATLJIVI IZDACI
TOTAL ELIGIBLE EXPENDITURE
= Bespovratna sredstva ukupno + doprinos korisnika
= Ukupni prihvatljivi troškovi
= Ukupna ugovorena vrijednost projekta HRK]]/7.5345</f>
        <v>186513.26697192912</v>
      </c>
      <c r="AA603" s="44" t="s">
        <v>38</v>
      </c>
      <c r="AB603" s="44" t="s">
        <v>35</v>
      </c>
      <c r="AC603" s="43" t="s">
        <v>2450</v>
      </c>
      <c r="AD603" s="43" t="s">
        <v>747</v>
      </c>
    </row>
    <row r="604" spans="1:30" ht="51" customHeight="1" x14ac:dyDescent="0.2">
      <c r="A604" s="41" t="s">
        <v>2451</v>
      </c>
      <c r="B604" s="42" t="s">
        <v>743</v>
      </c>
      <c r="C604" s="43" t="s">
        <v>744</v>
      </c>
      <c r="D604" s="43" t="s">
        <v>2358</v>
      </c>
      <c r="E604" s="44" t="s">
        <v>76</v>
      </c>
      <c r="F604" s="45" t="s">
        <v>2452</v>
      </c>
      <c r="G604" s="45" t="s">
        <v>2453</v>
      </c>
      <c r="H604" s="47">
        <v>43349</v>
      </c>
      <c r="I604" s="47">
        <v>44049</v>
      </c>
      <c r="J604" s="48" t="str">
        <f>IF(Ugovori_OPULJP[[#This Row],[DATUM ZAVRŠETKA OPERACIJE]]&gt;DATE(2024,3,31),"u provedbi","završen")</f>
        <v>završen</v>
      </c>
      <c r="K604" s="46" t="s">
        <v>333</v>
      </c>
      <c r="L604" s="46" t="s">
        <v>333</v>
      </c>
      <c r="M604" s="49">
        <v>0.85</v>
      </c>
      <c r="N604" s="49">
        <v>0.15</v>
      </c>
      <c r="O604" s="50">
        <f>Ugovori_OPULJP[[#This Row],[Bespovratna sredstva - Ukupno (EU+Nac) HRK
= Ukupna ugovorena vrijednost bespovratnih sredstava]]*Ugovori_OPULJP[[#This Row],[EU STOPA SUFINANCIRANJA %
EU CO-FINANCING RATE %]]</f>
        <v>634774.22</v>
      </c>
      <c r="P604" s="51">
        <f>Ugovori_OPULJP[[#This Row],[Bespovratna sredstva - EU dio - HRK]]/7.5345</f>
        <v>84249.017187603677</v>
      </c>
      <c r="Q604" s="50">
        <f>Ugovori_OPULJP[[#This Row],[Bespovratna sredstva - Ukupno (EU+Nac) HRK
= Ukupna ugovorena vrijednost bespovratnih sredstava]]*Ugovori_OPULJP[[#This Row],[STOPA NACIONALNOG SUFINANCIRANJA %]]</f>
        <v>112018.98</v>
      </c>
      <c r="R604" s="51">
        <f>Ugovori_OPULJP[[#This Row],[Bespovratna sredstva - Nacionalni dio - HRK]]/7.5345</f>
        <v>14867.473621341825</v>
      </c>
      <c r="S604" s="50">
        <v>746793.2</v>
      </c>
      <c r="T604" s="51">
        <f>Ugovori_OPULJP[[#This Row],[Bespovratna sredstva - Ukupno (EU+Nac) HRK
= Ukupna ugovorena vrijednost bespovratnih sredstava]]/7.5345</f>
        <v>99116.490808945498</v>
      </c>
      <c r="U604" s="50">
        <v>0</v>
      </c>
      <c r="V604" s="51">
        <f>Ugovori_OPULJP[[#This Row],[Javni doprinos korisnika - HRK]]/7.5345</f>
        <v>0</v>
      </c>
      <c r="W604" s="50">
        <v>0</v>
      </c>
      <c r="X604" s="51">
        <f>Ugovori_OPULJP[[#This Row],[Privatni doprinos korisnika - HRK]]/7.5345</f>
        <v>0</v>
      </c>
      <c r="Y604" s="52">
        <v>746793.2</v>
      </c>
      <c r="Z604" s="53">
        <f>Ugovori_OPULJP[[#This Row],[UKUPNI PRIHVATLJIVI IZDACI
TOTAL ELIGIBLE EXPENDITURE
= Bespovratna sredstva ukupno + doprinos korisnika
= Ukupni prihvatljivi troškovi
= Ukupna ugovorena vrijednost projekta HRK]]/7.5345</f>
        <v>99116.490808945498</v>
      </c>
      <c r="AA604" s="44" t="s">
        <v>38</v>
      </c>
      <c r="AB604" s="44" t="s">
        <v>35</v>
      </c>
      <c r="AC604" s="43" t="s">
        <v>2454</v>
      </c>
      <c r="AD604" s="43" t="s">
        <v>747</v>
      </c>
    </row>
    <row r="605" spans="1:30" ht="51" customHeight="1" x14ac:dyDescent="0.2">
      <c r="A605" s="41" t="s">
        <v>2455</v>
      </c>
      <c r="B605" s="42" t="s">
        <v>743</v>
      </c>
      <c r="C605" s="43" t="s">
        <v>744</v>
      </c>
      <c r="D605" s="43" t="s">
        <v>2358</v>
      </c>
      <c r="E605" s="44" t="s">
        <v>76</v>
      </c>
      <c r="F605" s="45" t="s">
        <v>2456</v>
      </c>
      <c r="G605" s="45" t="s">
        <v>1978</v>
      </c>
      <c r="H605" s="47">
        <v>43346</v>
      </c>
      <c r="I605" s="47">
        <v>44077</v>
      </c>
      <c r="J605" s="48" t="str">
        <f>IF(Ugovori_OPULJP[[#This Row],[DATUM ZAVRŠETKA OPERACIJE]]&gt;DATE(2024,3,31),"u provedbi","završen")</f>
        <v>završen</v>
      </c>
      <c r="K605" s="46" t="s">
        <v>599</v>
      </c>
      <c r="L605" s="46" t="s">
        <v>599</v>
      </c>
      <c r="M605" s="49">
        <v>0.85</v>
      </c>
      <c r="N605" s="49">
        <v>0.15</v>
      </c>
      <c r="O605" s="50">
        <f>Ugovori_OPULJP[[#This Row],[Bespovratna sredstva - Ukupno (EU+Nac) HRK
= Ukupna ugovorena vrijednost bespovratnih sredstava]]*Ugovori_OPULJP[[#This Row],[EU STOPA SUFINANCIRANJA %
EU CO-FINANCING RATE %]]</f>
        <v>406944.64</v>
      </c>
      <c r="P605" s="51">
        <f>Ugovori_OPULJP[[#This Row],[Bespovratna sredstva - EU dio - HRK]]/7.5345</f>
        <v>54010.835490078971</v>
      </c>
      <c r="Q605" s="50">
        <f>Ugovori_OPULJP[[#This Row],[Bespovratna sredstva - Ukupno (EU+Nac) HRK
= Ukupna ugovorena vrijednost bespovratnih sredstava]]*Ugovori_OPULJP[[#This Row],[STOPA NACIONALNOG SUFINANCIRANJA %]]</f>
        <v>71813.759999999995</v>
      </c>
      <c r="R605" s="51">
        <f>Ugovori_OPULJP[[#This Row],[Bespovratna sredstva - Nacionalni dio - HRK]]/7.5345</f>
        <v>9531.3239100139344</v>
      </c>
      <c r="S605" s="50">
        <v>478758.40000000002</v>
      </c>
      <c r="T605" s="51">
        <f>Ugovori_OPULJP[[#This Row],[Bespovratna sredstva - Ukupno (EU+Nac) HRK
= Ukupna ugovorena vrijednost bespovratnih sredstava]]/7.5345</f>
        <v>63542.159400092904</v>
      </c>
      <c r="U605" s="50">
        <v>0</v>
      </c>
      <c r="V605" s="51">
        <f>Ugovori_OPULJP[[#This Row],[Javni doprinos korisnika - HRK]]/7.5345</f>
        <v>0</v>
      </c>
      <c r="W605" s="50">
        <v>0</v>
      </c>
      <c r="X605" s="51">
        <f>Ugovori_OPULJP[[#This Row],[Privatni doprinos korisnika - HRK]]/7.5345</f>
        <v>0</v>
      </c>
      <c r="Y605" s="52">
        <v>478758.40000000002</v>
      </c>
      <c r="Z605" s="53">
        <f>Ugovori_OPULJP[[#This Row],[UKUPNI PRIHVATLJIVI IZDACI
TOTAL ELIGIBLE EXPENDITURE
= Bespovratna sredstva ukupno + doprinos korisnika
= Ukupni prihvatljivi troškovi
= Ukupna ugovorena vrijednost projekta HRK]]/7.5345</f>
        <v>63542.159400092904</v>
      </c>
      <c r="AA605" s="44" t="s">
        <v>38</v>
      </c>
      <c r="AB605" s="44" t="s">
        <v>35</v>
      </c>
      <c r="AC605" s="43" t="s">
        <v>2457</v>
      </c>
      <c r="AD605" s="43" t="s">
        <v>747</v>
      </c>
    </row>
    <row r="606" spans="1:30" ht="51" customHeight="1" x14ac:dyDescent="0.2">
      <c r="A606" s="41" t="s">
        <v>2458</v>
      </c>
      <c r="B606" s="42" t="s">
        <v>743</v>
      </c>
      <c r="C606" s="43" t="s">
        <v>744</v>
      </c>
      <c r="D606" s="43" t="s">
        <v>2358</v>
      </c>
      <c r="E606" s="44" t="s">
        <v>76</v>
      </c>
      <c r="F606" s="45" t="s">
        <v>2459</v>
      </c>
      <c r="G606" s="45" t="s">
        <v>1498</v>
      </c>
      <c r="H606" s="47">
        <v>43347</v>
      </c>
      <c r="I606" s="47">
        <v>44078</v>
      </c>
      <c r="J606" s="48" t="str">
        <f>IF(Ugovori_OPULJP[[#This Row],[DATUM ZAVRŠETKA OPERACIJE]]&gt;DATE(2024,3,31),"u provedbi","završen")</f>
        <v>završen</v>
      </c>
      <c r="K606" s="46" t="s">
        <v>186</v>
      </c>
      <c r="L606" s="46" t="s">
        <v>186</v>
      </c>
      <c r="M606" s="49">
        <v>0.85</v>
      </c>
      <c r="N606" s="49">
        <v>0.15</v>
      </c>
      <c r="O606" s="50">
        <f>Ugovori_OPULJP[[#This Row],[Bespovratna sredstva - Ukupno (EU+Nac) HRK
= Ukupna ugovorena vrijednost bespovratnih sredstava]]*Ugovori_OPULJP[[#This Row],[EU STOPA SUFINANCIRANJA %
EU CO-FINANCING RATE %]]</f>
        <v>1185119.9035</v>
      </c>
      <c r="P606" s="51">
        <f>Ugovori_OPULJP[[#This Row],[Bespovratna sredstva - EU dio - HRK]]/7.5345</f>
        <v>157292.44190059061</v>
      </c>
      <c r="Q606" s="50">
        <f>Ugovori_OPULJP[[#This Row],[Bespovratna sredstva - Ukupno (EU+Nac) HRK
= Ukupna ugovorena vrijednost bespovratnih sredstava]]*Ugovori_OPULJP[[#This Row],[STOPA NACIONALNOG SUFINANCIRANJA %]]</f>
        <v>209138.80649999998</v>
      </c>
      <c r="R606" s="51">
        <f>Ugovori_OPULJP[[#This Row],[Bespovratna sredstva - Nacionalni dio - HRK]]/7.5345</f>
        <v>27757.489747163047</v>
      </c>
      <c r="S606" s="50">
        <v>1394258.71</v>
      </c>
      <c r="T606" s="51">
        <f>Ugovori_OPULJP[[#This Row],[Bespovratna sredstva - Ukupno (EU+Nac) HRK
= Ukupna ugovorena vrijednost bespovratnih sredstava]]/7.5345</f>
        <v>185049.93164775366</v>
      </c>
      <c r="U606" s="50">
        <v>0</v>
      </c>
      <c r="V606" s="51">
        <f>Ugovori_OPULJP[[#This Row],[Javni doprinos korisnika - HRK]]/7.5345</f>
        <v>0</v>
      </c>
      <c r="W606" s="50">
        <v>0</v>
      </c>
      <c r="X606" s="51">
        <f>Ugovori_OPULJP[[#This Row],[Privatni doprinos korisnika - HRK]]/7.5345</f>
        <v>0</v>
      </c>
      <c r="Y606" s="52">
        <v>1394258.71</v>
      </c>
      <c r="Z606" s="53">
        <f>Ugovori_OPULJP[[#This Row],[UKUPNI PRIHVATLJIVI IZDACI
TOTAL ELIGIBLE EXPENDITURE
= Bespovratna sredstva ukupno + doprinos korisnika
= Ukupni prihvatljivi troškovi
= Ukupna ugovorena vrijednost projekta HRK]]/7.5345</f>
        <v>185049.93164775366</v>
      </c>
      <c r="AA606" s="44" t="s">
        <v>38</v>
      </c>
      <c r="AB606" s="44" t="s">
        <v>35</v>
      </c>
      <c r="AC606" s="43" t="s">
        <v>2460</v>
      </c>
      <c r="AD606" s="43" t="s">
        <v>747</v>
      </c>
    </row>
    <row r="607" spans="1:30" ht="51" customHeight="1" x14ac:dyDescent="0.2">
      <c r="A607" s="41" t="s">
        <v>2461</v>
      </c>
      <c r="B607" s="42" t="s">
        <v>743</v>
      </c>
      <c r="C607" s="43" t="s">
        <v>744</v>
      </c>
      <c r="D607" s="43" t="s">
        <v>2358</v>
      </c>
      <c r="E607" s="44" t="s">
        <v>76</v>
      </c>
      <c r="F607" s="45" t="s">
        <v>2462</v>
      </c>
      <c r="G607" s="45" t="s">
        <v>2463</v>
      </c>
      <c r="H607" s="47">
        <v>43475</v>
      </c>
      <c r="I607" s="47">
        <v>44022</v>
      </c>
      <c r="J607" s="48" t="str">
        <f>IF(Ugovori_OPULJP[[#This Row],[DATUM ZAVRŠETKA OPERACIJE]]&gt;DATE(2024,3,31),"u provedbi","završen")</f>
        <v>završen</v>
      </c>
      <c r="K607" s="46" t="s">
        <v>99</v>
      </c>
      <c r="L607" s="46" t="s">
        <v>99</v>
      </c>
      <c r="M607" s="49">
        <v>0.85</v>
      </c>
      <c r="N607" s="49">
        <v>0.15</v>
      </c>
      <c r="O607" s="50">
        <f>Ugovori_OPULJP[[#This Row],[Bespovratna sredstva - Ukupno (EU+Nac) HRK
= Ukupna ugovorena vrijednost bespovratnih sredstava]]*Ugovori_OPULJP[[#This Row],[EU STOPA SUFINANCIRANJA %
EU CO-FINANCING RATE %]]</f>
        <v>713409.87899999996</v>
      </c>
      <c r="P607" s="51">
        <f>Ugovori_OPULJP[[#This Row],[Bespovratna sredstva - EU dio - HRK]]/7.5345</f>
        <v>94685.76269161854</v>
      </c>
      <c r="Q607" s="50">
        <f>Ugovori_OPULJP[[#This Row],[Bespovratna sredstva - Ukupno (EU+Nac) HRK
= Ukupna ugovorena vrijednost bespovratnih sredstava]]*Ugovori_OPULJP[[#This Row],[STOPA NACIONALNOG SUFINANCIRANJA %]]</f>
        <v>125895.86099999999</v>
      </c>
      <c r="R607" s="51">
        <f>Ugovori_OPULJP[[#This Row],[Bespovratna sredstva - Nacionalni dio - HRK]]/7.5345</f>
        <v>16709.252239697391</v>
      </c>
      <c r="S607" s="50">
        <v>839305.74</v>
      </c>
      <c r="T607" s="51">
        <f>Ugovori_OPULJP[[#This Row],[Bespovratna sredstva - Ukupno (EU+Nac) HRK
= Ukupna ugovorena vrijednost bespovratnih sredstava]]/7.5345</f>
        <v>111395.01493131593</v>
      </c>
      <c r="U607" s="50">
        <v>0</v>
      </c>
      <c r="V607" s="51">
        <f>Ugovori_OPULJP[[#This Row],[Javni doprinos korisnika - HRK]]/7.5345</f>
        <v>0</v>
      </c>
      <c r="W607" s="50">
        <v>0</v>
      </c>
      <c r="X607" s="51">
        <f>Ugovori_OPULJP[[#This Row],[Privatni doprinos korisnika - HRK]]/7.5345</f>
        <v>0</v>
      </c>
      <c r="Y607" s="52">
        <v>839305.74</v>
      </c>
      <c r="Z607" s="53">
        <f>Ugovori_OPULJP[[#This Row],[UKUPNI PRIHVATLJIVI IZDACI
TOTAL ELIGIBLE EXPENDITURE
= Bespovratna sredstva ukupno + doprinos korisnika
= Ukupni prihvatljivi troškovi
= Ukupna ugovorena vrijednost projekta HRK]]/7.5345</f>
        <v>111395.01493131593</v>
      </c>
      <c r="AA607" s="44" t="s">
        <v>38</v>
      </c>
      <c r="AB607" s="44" t="s">
        <v>35</v>
      </c>
      <c r="AC607" s="43" t="s">
        <v>2464</v>
      </c>
      <c r="AD607" s="43" t="s">
        <v>747</v>
      </c>
    </row>
    <row r="608" spans="1:30" ht="51" customHeight="1" x14ac:dyDescent="0.2">
      <c r="A608" s="41" t="s">
        <v>2465</v>
      </c>
      <c r="B608" s="42" t="s">
        <v>743</v>
      </c>
      <c r="C608" s="43" t="s">
        <v>744</v>
      </c>
      <c r="D608" s="43" t="s">
        <v>2358</v>
      </c>
      <c r="E608" s="44" t="s">
        <v>76</v>
      </c>
      <c r="F608" s="45" t="s">
        <v>2466</v>
      </c>
      <c r="G608" s="45" t="s">
        <v>2467</v>
      </c>
      <c r="H608" s="47">
        <v>43472</v>
      </c>
      <c r="I608" s="47">
        <v>44203</v>
      </c>
      <c r="J608" s="48" t="str">
        <f>IF(Ugovori_OPULJP[[#This Row],[DATUM ZAVRŠETKA OPERACIJE]]&gt;DATE(2024,3,31),"u provedbi","završen")</f>
        <v>završen</v>
      </c>
      <c r="K608" s="46" t="s">
        <v>216</v>
      </c>
      <c r="L608" s="46" t="s">
        <v>173</v>
      </c>
      <c r="M608" s="49">
        <v>0.85</v>
      </c>
      <c r="N608" s="49">
        <v>0.15</v>
      </c>
      <c r="O608" s="50">
        <f>Ugovori_OPULJP[[#This Row],[Bespovratna sredstva - Ukupno (EU+Nac) HRK
= Ukupna ugovorena vrijednost bespovratnih sredstava]]*Ugovori_OPULJP[[#This Row],[EU STOPA SUFINANCIRANJA %
EU CO-FINANCING RATE %]]</f>
        <v>908381.23849999998</v>
      </c>
      <c r="P608" s="51">
        <f>Ugovori_OPULJP[[#This Row],[Bespovratna sredstva - EU dio - HRK]]/7.5345</f>
        <v>120562.90908487623</v>
      </c>
      <c r="Q608" s="50">
        <f>Ugovori_OPULJP[[#This Row],[Bespovratna sredstva - Ukupno (EU+Nac) HRK
= Ukupna ugovorena vrijednost bespovratnih sredstava]]*Ugovori_OPULJP[[#This Row],[STOPA NACIONALNOG SUFINANCIRANJA %]]</f>
        <v>160302.57149999999</v>
      </c>
      <c r="R608" s="51">
        <f>Ugovori_OPULJP[[#This Row],[Bespovratna sredstva - Nacionalni dio - HRK]]/7.5345</f>
        <v>21275.807485566391</v>
      </c>
      <c r="S608" s="50">
        <v>1068683.81</v>
      </c>
      <c r="T608" s="51">
        <f>Ugovori_OPULJP[[#This Row],[Bespovratna sredstva - Ukupno (EU+Nac) HRK
= Ukupna ugovorena vrijednost bespovratnih sredstava]]/7.5345</f>
        <v>141838.71657044263</v>
      </c>
      <c r="U608" s="50">
        <v>0</v>
      </c>
      <c r="V608" s="51">
        <f>Ugovori_OPULJP[[#This Row],[Javni doprinos korisnika - HRK]]/7.5345</f>
        <v>0</v>
      </c>
      <c r="W608" s="50">
        <v>0</v>
      </c>
      <c r="X608" s="51">
        <f>Ugovori_OPULJP[[#This Row],[Privatni doprinos korisnika - HRK]]/7.5345</f>
        <v>0</v>
      </c>
      <c r="Y608" s="52">
        <v>1068683.81</v>
      </c>
      <c r="Z608" s="53">
        <f>Ugovori_OPULJP[[#This Row],[UKUPNI PRIHVATLJIVI IZDACI
TOTAL ELIGIBLE EXPENDITURE
= Bespovratna sredstva ukupno + doprinos korisnika
= Ukupni prihvatljivi troškovi
= Ukupna ugovorena vrijednost projekta HRK]]/7.5345</f>
        <v>141838.71657044263</v>
      </c>
      <c r="AA608" s="44" t="s">
        <v>38</v>
      </c>
      <c r="AB608" s="44" t="s">
        <v>35</v>
      </c>
      <c r="AC608" s="43" t="s">
        <v>2468</v>
      </c>
      <c r="AD608" s="43" t="s">
        <v>747</v>
      </c>
    </row>
    <row r="609" spans="1:30" ht="51" customHeight="1" x14ac:dyDescent="0.2">
      <c r="A609" s="41" t="s">
        <v>2469</v>
      </c>
      <c r="B609" s="42" t="s">
        <v>743</v>
      </c>
      <c r="C609" s="43" t="s">
        <v>744</v>
      </c>
      <c r="D609" s="43" t="s">
        <v>2358</v>
      </c>
      <c r="E609" s="44" t="s">
        <v>76</v>
      </c>
      <c r="F609" s="45" t="s">
        <v>2470</v>
      </c>
      <c r="G609" s="45" t="s">
        <v>2471</v>
      </c>
      <c r="H609" s="47">
        <v>43756</v>
      </c>
      <c r="I609" s="47">
        <v>44487</v>
      </c>
      <c r="J609" s="48" t="str">
        <f>IF(Ugovori_OPULJP[[#This Row],[DATUM ZAVRŠETKA OPERACIJE]]&gt;DATE(2024,3,31),"u provedbi","završen")</f>
        <v>završen</v>
      </c>
      <c r="K609" s="46" t="s">
        <v>37</v>
      </c>
      <c r="L609" s="46" t="s">
        <v>37</v>
      </c>
      <c r="M609" s="49">
        <v>0.85</v>
      </c>
      <c r="N609" s="49">
        <v>0.15</v>
      </c>
      <c r="O609" s="50">
        <f>Ugovori_OPULJP[[#This Row],[Bespovratna sredstva - Ukupno (EU+Nac) HRK
= Ukupna ugovorena vrijednost bespovratnih sredstava]]*Ugovori_OPULJP[[#This Row],[EU STOPA SUFINANCIRANJA %
EU CO-FINANCING RATE %]]</f>
        <v>1246444.08</v>
      </c>
      <c r="P609" s="51">
        <f>Ugovori_OPULJP[[#This Row],[Bespovratna sredstva - EU dio - HRK]]/7.5345</f>
        <v>165431.55882938483</v>
      </c>
      <c r="Q609" s="50">
        <f>Ugovori_OPULJP[[#This Row],[Bespovratna sredstva - Ukupno (EU+Nac) HRK
= Ukupna ugovorena vrijednost bespovratnih sredstava]]*Ugovori_OPULJP[[#This Row],[STOPA NACIONALNOG SUFINANCIRANJA %]]</f>
        <v>219960.72</v>
      </c>
      <c r="R609" s="51">
        <f>Ugovori_OPULJP[[#This Row],[Bespovratna sredstva - Nacionalni dio - HRK]]/7.5345</f>
        <v>29193.804499303205</v>
      </c>
      <c r="S609" s="50">
        <v>1466404.8</v>
      </c>
      <c r="T609" s="51">
        <f>Ugovori_OPULJP[[#This Row],[Bespovratna sredstva - Ukupno (EU+Nac) HRK
= Ukupna ugovorena vrijednost bespovratnih sredstava]]/7.5345</f>
        <v>194625.36332868802</v>
      </c>
      <c r="U609" s="50">
        <v>0</v>
      </c>
      <c r="V609" s="51">
        <f>Ugovori_OPULJP[[#This Row],[Javni doprinos korisnika - HRK]]/7.5345</f>
        <v>0</v>
      </c>
      <c r="W609" s="50">
        <v>0</v>
      </c>
      <c r="X609" s="51">
        <f>Ugovori_OPULJP[[#This Row],[Privatni doprinos korisnika - HRK]]/7.5345</f>
        <v>0</v>
      </c>
      <c r="Y609" s="52">
        <v>1466404.8</v>
      </c>
      <c r="Z609" s="53">
        <f>Ugovori_OPULJP[[#This Row],[UKUPNI PRIHVATLJIVI IZDACI
TOTAL ELIGIBLE EXPENDITURE
= Bespovratna sredstva ukupno + doprinos korisnika
= Ukupni prihvatljivi troškovi
= Ukupna ugovorena vrijednost projekta HRK]]/7.5345</f>
        <v>194625.36332868802</v>
      </c>
      <c r="AA609" s="44" t="s">
        <v>38</v>
      </c>
      <c r="AB609" s="44" t="s">
        <v>35</v>
      </c>
      <c r="AC609" s="43" t="s">
        <v>2472</v>
      </c>
      <c r="AD609" s="43" t="s">
        <v>747</v>
      </c>
    </row>
    <row r="610" spans="1:30" ht="51" customHeight="1" x14ac:dyDescent="0.2">
      <c r="A610" s="41" t="s">
        <v>2473</v>
      </c>
      <c r="B610" s="42" t="s">
        <v>743</v>
      </c>
      <c r="C610" s="43" t="s">
        <v>744</v>
      </c>
      <c r="D610" s="43" t="s">
        <v>2358</v>
      </c>
      <c r="E610" s="44" t="s">
        <v>76</v>
      </c>
      <c r="F610" s="45" t="s">
        <v>2474</v>
      </c>
      <c r="G610" s="45" t="s">
        <v>1403</v>
      </c>
      <c r="H610" s="47">
        <v>43557</v>
      </c>
      <c r="I610" s="47">
        <v>44167</v>
      </c>
      <c r="J610" s="48" t="str">
        <f>IF(Ugovori_OPULJP[[#This Row],[DATUM ZAVRŠETKA OPERACIJE]]&gt;DATE(2024,3,31),"u provedbi","završen")</f>
        <v>završen</v>
      </c>
      <c r="K610" s="46" t="s">
        <v>2475</v>
      </c>
      <c r="L610" s="46" t="s">
        <v>84</v>
      </c>
      <c r="M610" s="49">
        <v>0.85</v>
      </c>
      <c r="N610" s="49">
        <v>0.15</v>
      </c>
      <c r="O610" s="50">
        <f>Ugovori_OPULJP[[#This Row],[Bespovratna sredstva - Ukupno (EU+Nac) HRK
= Ukupna ugovorena vrijednost bespovratnih sredstava]]*Ugovori_OPULJP[[#This Row],[EU STOPA SUFINANCIRANJA %
EU CO-FINANCING RATE %]]</f>
        <v>430115.18949999998</v>
      </c>
      <c r="P610" s="51">
        <f>Ugovori_OPULJP[[#This Row],[Bespovratna sredstva - EU dio - HRK]]/7.5345</f>
        <v>57086.095892229074</v>
      </c>
      <c r="Q610" s="50">
        <f>Ugovori_OPULJP[[#This Row],[Bespovratna sredstva - Ukupno (EU+Nac) HRK
= Ukupna ugovorena vrijednost bespovratnih sredstava]]*Ugovori_OPULJP[[#This Row],[STOPA NACIONALNOG SUFINANCIRANJA %]]</f>
        <v>75902.680500000002</v>
      </c>
      <c r="R610" s="51">
        <f>Ugovori_OPULJP[[#This Row],[Bespovratna sredstva - Nacionalni dio - HRK]]/7.5345</f>
        <v>10074.016922158073</v>
      </c>
      <c r="S610" s="50">
        <v>506017.87</v>
      </c>
      <c r="T610" s="51">
        <f>Ugovori_OPULJP[[#This Row],[Bespovratna sredstva - Ukupno (EU+Nac) HRK
= Ukupna ugovorena vrijednost bespovratnih sredstava]]/7.5345</f>
        <v>67160.112814387146</v>
      </c>
      <c r="U610" s="50">
        <v>0</v>
      </c>
      <c r="V610" s="51">
        <f>Ugovori_OPULJP[[#This Row],[Javni doprinos korisnika - HRK]]/7.5345</f>
        <v>0</v>
      </c>
      <c r="W610" s="50">
        <v>0</v>
      </c>
      <c r="X610" s="51">
        <f>Ugovori_OPULJP[[#This Row],[Privatni doprinos korisnika - HRK]]/7.5345</f>
        <v>0</v>
      </c>
      <c r="Y610" s="52">
        <v>506017.87</v>
      </c>
      <c r="Z610" s="53">
        <f>Ugovori_OPULJP[[#This Row],[UKUPNI PRIHVATLJIVI IZDACI
TOTAL ELIGIBLE EXPENDITURE
= Bespovratna sredstva ukupno + doprinos korisnika
= Ukupni prihvatljivi troškovi
= Ukupna ugovorena vrijednost projekta HRK]]/7.5345</f>
        <v>67160.112814387146</v>
      </c>
      <c r="AA610" s="44" t="s">
        <v>38</v>
      </c>
      <c r="AB610" s="44" t="s">
        <v>35</v>
      </c>
      <c r="AC610" s="43" t="s">
        <v>2476</v>
      </c>
      <c r="AD610" s="43" t="s">
        <v>747</v>
      </c>
    </row>
    <row r="611" spans="1:30" ht="51" customHeight="1" x14ac:dyDescent="0.2">
      <c r="A611" s="41" t="s">
        <v>2477</v>
      </c>
      <c r="B611" s="42" t="s">
        <v>743</v>
      </c>
      <c r="C611" s="43" t="s">
        <v>744</v>
      </c>
      <c r="D611" s="43" t="s">
        <v>2358</v>
      </c>
      <c r="E611" s="44" t="s">
        <v>76</v>
      </c>
      <c r="F611" s="45" t="s">
        <v>2478</v>
      </c>
      <c r="G611" s="45" t="s">
        <v>2479</v>
      </c>
      <c r="H611" s="47">
        <v>43348</v>
      </c>
      <c r="I611" s="47">
        <v>44017</v>
      </c>
      <c r="J611" s="48" t="str">
        <f>IF(Ugovori_OPULJP[[#This Row],[DATUM ZAVRŠETKA OPERACIJE]]&gt;DATE(2024,3,31),"u provedbi","završen")</f>
        <v>završen</v>
      </c>
      <c r="K611" s="46" t="s">
        <v>2480</v>
      </c>
      <c r="L611" s="46" t="s">
        <v>79</v>
      </c>
      <c r="M611" s="49">
        <v>0.85</v>
      </c>
      <c r="N611" s="49">
        <v>0.15</v>
      </c>
      <c r="O611" s="50">
        <f>Ugovori_OPULJP[[#This Row],[Bespovratna sredstva - Ukupno (EU+Nac) HRK
= Ukupna ugovorena vrijednost bespovratnih sredstava]]*Ugovori_OPULJP[[#This Row],[EU STOPA SUFINANCIRANJA %
EU CO-FINANCING RATE %]]</f>
        <v>952974.96699999995</v>
      </c>
      <c r="P611" s="51">
        <f>Ugovori_OPULJP[[#This Row],[Bespovratna sredstva - EU dio - HRK]]/7.5345</f>
        <v>126481.51396907558</v>
      </c>
      <c r="Q611" s="50">
        <f>Ugovori_OPULJP[[#This Row],[Bespovratna sredstva - Ukupno (EU+Nac) HRK
= Ukupna ugovorena vrijednost bespovratnih sredstava]]*Ugovori_OPULJP[[#This Row],[STOPA NACIONALNOG SUFINANCIRANJA %]]</f>
        <v>168172.05299999999</v>
      </c>
      <c r="R611" s="51">
        <f>Ugovori_OPULJP[[#This Row],[Bespovratna sredstva - Nacionalni dio - HRK]]/7.5345</f>
        <v>22320.267171013336</v>
      </c>
      <c r="S611" s="50">
        <v>1121147.02</v>
      </c>
      <c r="T611" s="51">
        <f>Ugovori_OPULJP[[#This Row],[Bespovratna sredstva - Ukupno (EU+Nac) HRK
= Ukupna ugovorena vrijednost bespovratnih sredstava]]/7.5345</f>
        <v>148801.78114008892</v>
      </c>
      <c r="U611" s="50">
        <v>0</v>
      </c>
      <c r="V611" s="51">
        <f>Ugovori_OPULJP[[#This Row],[Javni doprinos korisnika - HRK]]/7.5345</f>
        <v>0</v>
      </c>
      <c r="W611" s="50">
        <v>0</v>
      </c>
      <c r="X611" s="51">
        <f>Ugovori_OPULJP[[#This Row],[Privatni doprinos korisnika - HRK]]/7.5345</f>
        <v>0</v>
      </c>
      <c r="Y611" s="52">
        <v>1121147.02</v>
      </c>
      <c r="Z611" s="53">
        <f>Ugovori_OPULJP[[#This Row],[UKUPNI PRIHVATLJIVI IZDACI
TOTAL ELIGIBLE EXPENDITURE
= Bespovratna sredstva ukupno + doprinos korisnika
= Ukupni prihvatljivi troškovi
= Ukupna ugovorena vrijednost projekta HRK]]/7.5345</f>
        <v>148801.78114008892</v>
      </c>
      <c r="AA611" s="44" t="s">
        <v>38</v>
      </c>
      <c r="AB611" s="44" t="s">
        <v>35</v>
      </c>
      <c r="AC611" s="43" t="s">
        <v>2481</v>
      </c>
      <c r="AD611" s="43" t="s">
        <v>747</v>
      </c>
    </row>
    <row r="612" spans="1:30" ht="51" customHeight="1" x14ac:dyDescent="0.2">
      <c r="A612" s="41" t="s">
        <v>2482</v>
      </c>
      <c r="B612" s="42" t="s">
        <v>743</v>
      </c>
      <c r="C612" s="43" t="s">
        <v>744</v>
      </c>
      <c r="D612" s="43" t="s">
        <v>2358</v>
      </c>
      <c r="E612" s="44" t="s">
        <v>76</v>
      </c>
      <c r="F612" s="45" t="s">
        <v>635</v>
      </c>
      <c r="G612" s="45" t="s">
        <v>2483</v>
      </c>
      <c r="H612" s="47">
        <v>43348</v>
      </c>
      <c r="I612" s="47">
        <v>43987</v>
      </c>
      <c r="J612" s="48" t="str">
        <f>IF(Ugovori_OPULJP[[#This Row],[DATUM ZAVRŠETKA OPERACIJE]]&gt;DATE(2024,3,31),"u provedbi","završen")</f>
        <v>završen</v>
      </c>
      <c r="K612" s="46" t="s">
        <v>333</v>
      </c>
      <c r="L612" s="46" t="s">
        <v>333</v>
      </c>
      <c r="M612" s="49">
        <v>0.85</v>
      </c>
      <c r="N612" s="49">
        <v>0.15</v>
      </c>
      <c r="O612" s="50">
        <f>Ugovori_OPULJP[[#This Row],[Bespovratna sredstva - Ukupno (EU+Nac) HRK
= Ukupna ugovorena vrijednost bespovratnih sredstava]]*Ugovori_OPULJP[[#This Row],[EU STOPA SUFINANCIRANJA %
EU CO-FINANCING RATE %]]</f>
        <v>863506.38099999994</v>
      </c>
      <c r="P612" s="51">
        <f>Ugovori_OPULJP[[#This Row],[Bespovratna sredstva - EU dio - HRK]]/7.5345</f>
        <v>114606.99197027007</v>
      </c>
      <c r="Q612" s="50">
        <f>Ugovori_OPULJP[[#This Row],[Bespovratna sredstva - Ukupno (EU+Nac) HRK
= Ukupna ugovorena vrijednost bespovratnih sredstava]]*Ugovori_OPULJP[[#This Row],[STOPA NACIONALNOG SUFINANCIRANJA %]]</f>
        <v>152383.47899999999</v>
      </c>
      <c r="R612" s="51">
        <f>Ugovori_OPULJP[[#This Row],[Bespovratna sredstva - Nacionalni dio - HRK]]/7.5345</f>
        <v>20224.763288871189</v>
      </c>
      <c r="S612" s="50">
        <v>1015889.86</v>
      </c>
      <c r="T612" s="51">
        <f>Ugovori_OPULJP[[#This Row],[Bespovratna sredstva - Ukupno (EU+Nac) HRK
= Ukupna ugovorena vrijednost bespovratnih sredstava]]/7.5345</f>
        <v>134831.75525914127</v>
      </c>
      <c r="U612" s="50">
        <v>0</v>
      </c>
      <c r="V612" s="51">
        <f>Ugovori_OPULJP[[#This Row],[Javni doprinos korisnika - HRK]]/7.5345</f>
        <v>0</v>
      </c>
      <c r="W612" s="50">
        <v>0</v>
      </c>
      <c r="X612" s="51">
        <f>Ugovori_OPULJP[[#This Row],[Privatni doprinos korisnika - HRK]]/7.5345</f>
        <v>0</v>
      </c>
      <c r="Y612" s="52">
        <v>1015889.86</v>
      </c>
      <c r="Z612" s="53">
        <f>Ugovori_OPULJP[[#This Row],[UKUPNI PRIHVATLJIVI IZDACI
TOTAL ELIGIBLE EXPENDITURE
= Bespovratna sredstva ukupno + doprinos korisnika
= Ukupni prihvatljivi troškovi
= Ukupna ugovorena vrijednost projekta HRK]]/7.5345</f>
        <v>134831.75525914127</v>
      </c>
      <c r="AA612" s="44" t="s">
        <v>38</v>
      </c>
      <c r="AB612" s="44" t="s">
        <v>35</v>
      </c>
      <c r="AC612" s="43" t="s">
        <v>2484</v>
      </c>
      <c r="AD612" s="43" t="s">
        <v>747</v>
      </c>
    </row>
    <row r="613" spans="1:30" ht="51" customHeight="1" x14ac:dyDescent="0.2">
      <c r="A613" s="41" t="s">
        <v>2485</v>
      </c>
      <c r="B613" s="42" t="s">
        <v>743</v>
      </c>
      <c r="C613" s="43" t="s">
        <v>744</v>
      </c>
      <c r="D613" s="43" t="s">
        <v>2358</v>
      </c>
      <c r="E613" s="44" t="s">
        <v>76</v>
      </c>
      <c r="F613" s="45" t="s">
        <v>2486</v>
      </c>
      <c r="G613" s="45" t="s">
        <v>1071</v>
      </c>
      <c r="H613" s="47">
        <v>43344</v>
      </c>
      <c r="I613" s="47">
        <v>44044</v>
      </c>
      <c r="J613" s="48" t="str">
        <f>IF(Ugovori_OPULJP[[#This Row],[DATUM ZAVRŠETKA OPERACIJE]]&gt;DATE(2024,3,31),"u provedbi","završen")</f>
        <v>završen</v>
      </c>
      <c r="K613" s="46" t="s">
        <v>104</v>
      </c>
      <c r="L613" s="46" t="s">
        <v>104</v>
      </c>
      <c r="M613" s="49">
        <v>0.85</v>
      </c>
      <c r="N613" s="49">
        <v>0.15</v>
      </c>
      <c r="O613" s="50">
        <f>Ugovori_OPULJP[[#This Row],[Bespovratna sredstva - Ukupno (EU+Nac) HRK
= Ukupna ugovorena vrijednost bespovratnih sredstava]]*Ugovori_OPULJP[[#This Row],[EU STOPA SUFINANCIRANJA %
EU CO-FINANCING RATE %]]</f>
        <v>754241.6264999999</v>
      </c>
      <c r="P613" s="51">
        <f>Ugovori_OPULJP[[#This Row],[Bespovratna sredstva - EU dio - HRK]]/7.5345</f>
        <v>100105.06689229542</v>
      </c>
      <c r="Q613" s="50">
        <f>Ugovori_OPULJP[[#This Row],[Bespovratna sredstva - Ukupno (EU+Nac) HRK
= Ukupna ugovorena vrijednost bespovratnih sredstava]]*Ugovori_OPULJP[[#This Row],[STOPA NACIONALNOG SUFINANCIRANJA %]]</f>
        <v>133101.46349999998</v>
      </c>
      <c r="R613" s="51">
        <f>Ugovori_OPULJP[[#This Row],[Bespovratna sredstva - Nacionalni dio - HRK]]/7.5345</f>
        <v>17665.60003981684</v>
      </c>
      <c r="S613" s="50">
        <v>887343.09</v>
      </c>
      <c r="T613" s="51">
        <f>Ugovori_OPULJP[[#This Row],[Bespovratna sredstva - Ukupno (EU+Nac) HRK
= Ukupna ugovorena vrijednost bespovratnih sredstava]]/7.5345</f>
        <v>117770.66693211228</v>
      </c>
      <c r="U613" s="50">
        <v>0</v>
      </c>
      <c r="V613" s="51">
        <f>Ugovori_OPULJP[[#This Row],[Javni doprinos korisnika - HRK]]/7.5345</f>
        <v>0</v>
      </c>
      <c r="W613" s="50">
        <v>0</v>
      </c>
      <c r="X613" s="51">
        <f>Ugovori_OPULJP[[#This Row],[Privatni doprinos korisnika - HRK]]/7.5345</f>
        <v>0</v>
      </c>
      <c r="Y613" s="52">
        <v>887343.09</v>
      </c>
      <c r="Z613" s="53">
        <f>Ugovori_OPULJP[[#This Row],[UKUPNI PRIHVATLJIVI IZDACI
TOTAL ELIGIBLE EXPENDITURE
= Bespovratna sredstva ukupno + doprinos korisnika
= Ukupni prihvatljivi troškovi
= Ukupna ugovorena vrijednost projekta HRK]]/7.5345</f>
        <v>117770.66693211228</v>
      </c>
      <c r="AA613" s="44" t="s">
        <v>38</v>
      </c>
      <c r="AB613" s="44" t="s">
        <v>35</v>
      </c>
      <c r="AC613" s="43" t="s">
        <v>2487</v>
      </c>
      <c r="AD613" s="43" t="s">
        <v>747</v>
      </c>
    </row>
    <row r="614" spans="1:30" ht="51" customHeight="1" x14ac:dyDescent="0.2">
      <c r="A614" s="41" t="s">
        <v>2488</v>
      </c>
      <c r="B614" s="42" t="s">
        <v>743</v>
      </c>
      <c r="C614" s="43" t="s">
        <v>744</v>
      </c>
      <c r="D614" s="43" t="s">
        <v>2358</v>
      </c>
      <c r="E614" s="44" t="s">
        <v>76</v>
      </c>
      <c r="F614" s="45" t="s">
        <v>2489</v>
      </c>
      <c r="G614" s="45" t="s">
        <v>2490</v>
      </c>
      <c r="H614" s="47">
        <v>43476</v>
      </c>
      <c r="I614" s="47">
        <v>44206</v>
      </c>
      <c r="J614" s="48" t="str">
        <f>IF(Ugovori_OPULJP[[#This Row],[DATUM ZAVRŠETKA OPERACIJE]]&gt;DATE(2024,3,31),"u provedbi","završen")</f>
        <v>završen</v>
      </c>
      <c r="K614" s="46" t="s">
        <v>2491</v>
      </c>
      <c r="L614" s="46" t="s">
        <v>594</v>
      </c>
      <c r="M614" s="49">
        <v>0.85</v>
      </c>
      <c r="N614" s="49">
        <v>0.15</v>
      </c>
      <c r="O614" s="50">
        <f>Ugovori_OPULJP[[#This Row],[Bespovratna sredstva - Ukupno (EU+Nac) HRK
= Ukupna ugovorena vrijednost bespovratnih sredstava]]*Ugovori_OPULJP[[#This Row],[EU STOPA SUFINANCIRANJA %
EU CO-FINANCING RATE %]]</f>
        <v>1181018.9680000001</v>
      </c>
      <c r="P614" s="51">
        <f>Ugovori_OPULJP[[#This Row],[Bespovratna sredstva - EU dio - HRK]]/7.5345</f>
        <v>156748.15422390337</v>
      </c>
      <c r="Q614" s="50">
        <f>Ugovori_OPULJP[[#This Row],[Bespovratna sredstva - Ukupno (EU+Nac) HRK
= Ukupna ugovorena vrijednost bespovratnih sredstava]]*Ugovori_OPULJP[[#This Row],[STOPA NACIONALNOG SUFINANCIRANJA %]]</f>
        <v>208415.11199999999</v>
      </c>
      <c r="R614" s="51">
        <f>Ugovori_OPULJP[[#This Row],[Bespovratna sredstva - Nacionalni dio - HRK]]/7.5345</f>
        <v>27661.438980688828</v>
      </c>
      <c r="S614" s="50">
        <v>1389434.08</v>
      </c>
      <c r="T614" s="51">
        <f>Ugovori_OPULJP[[#This Row],[Bespovratna sredstva - Ukupno (EU+Nac) HRK
= Ukupna ugovorena vrijednost bespovratnih sredstava]]/7.5345</f>
        <v>184409.59320459221</v>
      </c>
      <c r="U614" s="50">
        <v>0</v>
      </c>
      <c r="V614" s="51">
        <f>Ugovori_OPULJP[[#This Row],[Javni doprinos korisnika - HRK]]/7.5345</f>
        <v>0</v>
      </c>
      <c r="W614" s="50">
        <v>0</v>
      </c>
      <c r="X614" s="51">
        <f>Ugovori_OPULJP[[#This Row],[Privatni doprinos korisnika - HRK]]/7.5345</f>
        <v>0</v>
      </c>
      <c r="Y614" s="52">
        <v>1389434.08</v>
      </c>
      <c r="Z614" s="53">
        <f>Ugovori_OPULJP[[#This Row],[UKUPNI PRIHVATLJIVI IZDACI
TOTAL ELIGIBLE EXPENDITURE
= Bespovratna sredstva ukupno + doprinos korisnika
= Ukupni prihvatljivi troškovi
= Ukupna ugovorena vrijednost projekta HRK]]/7.5345</f>
        <v>184409.59320459221</v>
      </c>
      <c r="AA614" s="44" t="s">
        <v>38</v>
      </c>
      <c r="AB614" s="44" t="s">
        <v>35</v>
      </c>
      <c r="AC614" s="43" t="s">
        <v>2492</v>
      </c>
      <c r="AD614" s="43" t="s">
        <v>747</v>
      </c>
    </row>
    <row r="615" spans="1:30" ht="51" customHeight="1" x14ac:dyDescent="0.2">
      <c r="A615" s="41" t="s">
        <v>2493</v>
      </c>
      <c r="B615" s="42" t="s">
        <v>743</v>
      </c>
      <c r="C615" s="43" t="s">
        <v>744</v>
      </c>
      <c r="D615" s="43" t="s">
        <v>2358</v>
      </c>
      <c r="E615" s="44" t="s">
        <v>76</v>
      </c>
      <c r="F615" s="45" t="s">
        <v>2494</v>
      </c>
      <c r="G615" s="45" t="s">
        <v>1057</v>
      </c>
      <c r="H615" s="47">
        <v>43343</v>
      </c>
      <c r="I615" s="47">
        <v>44074</v>
      </c>
      <c r="J615" s="48" t="str">
        <f>IF(Ugovori_OPULJP[[#This Row],[DATUM ZAVRŠETKA OPERACIJE]]&gt;DATE(2024,3,31),"u provedbi","završen")</f>
        <v>završen</v>
      </c>
      <c r="K615" s="46" t="s">
        <v>84</v>
      </c>
      <c r="L615" s="46" t="s">
        <v>84</v>
      </c>
      <c r="M615" s="49">
        <v>0.85</v>
      </c>
      <c r="N615" s="49">
        <v>0.15</v>
      </c>
      <c r="O615" s="50">
        <f>Ugovori_OPULJP[[#This Row],[Bespovratna sredstva - Ukupno (EU+Nac) HRK
= Ukupna ugovorena vrijednost bespovratnih sredstava]]*Ugovori_OPULJP[[#This Row],[EU STOPA SUFINANCIRANJA %
EU CO-FINANCING RATE %]]</f>
        <v>988737</v>
      </c>
      <c r="P615" s="51">
        <f>Ugovori_OPULJP[[#This Row],[Bespovratna sredstva - EU dio - HRK]]/7.5345</f>
        <v>131227.95142345212</v>
      </c>
      <c r="Q615" s="50">
        <f>Ugovori_OPULJP[[#This Row],[Bespovratna sredstva - Ukupno (EU+Nac) HRK
= Ukupna ugovorena vrijednost bespovratnih sredstava]]*Ugovori_OPULJP[[#This Row],[STOPA NACIONALNOG SUFINANCIRANJA %]]</f>
        <v>174483</v>
      </c>
      <c r="R615" s="51">
        <f>Ugovori_OPULJP[[#This Row],[Bespovratna sredstva - Nacionalni dio - HRK]]/7.5345</f>
        <v>23157.873780609196</v>
      </c>
      <c r="S615" s="50">
        <v>1163220</v>
      </c>
      <c r="T615" s="51">
        <f>Ugovori_OPULJP[[#This Row],[Bespovratna sredstva - Ukupno (EU+Nac) HRK
= Ukupna ugovorena vrijednost bespovratnih sredstava]]/7.5345</f>
        <v>154385.82520406132</v>
      </c>
      <c r="U615" s="50">
        <v>0</v>
      </c>
      <c r="V615" s="51">
        <f>Ugovori_OPULJP[[#This Row],[Javni doprinos korisnika - HRK]]/7.5345</f>
        <v>0</v>
      </c>
      <c r="W615" s="50">
        <v>0</v>
      </c>
      <c r="X615" s="51">
        <f>Ugovori_OPULJP[[#This Row],[Privatni doprinos korisnika - HRK]]/7.5345</f>
        <v>0</v>
      </c>
      <c r="Y615" s="52">
        <v>1163220</v>
      </c>
      <c r="Z615" s="53">
        <f>Ugovori_OPULJP[[#This Row],[UKUPNI PRIHVATLJIVI IZDACI
TOTAL ELIGIBLE EXPENDITURE
= Bespovratna sredstva ukupno + doprinos korisnika
= Ukupni prihvatljivi troškovi
= Ukupna ugovorena vrijednost projekta HRK]]/7.5345</f>
        <v>154385.82520406132</v>
      </c>
      <c r="AA615" s="44" t="s">
        <v>38</v>
      </c>
      <c r="AB615" s="44" t="s">
        <v>35</v>
      </c>
      <c r="AC615" s="43" t="s">
        <v>2495</v>
      </c>
      <c r="AD615" s="43" t="s">
        <v>747</v>
      </c>
    </row>
    <row r="616" spans="1:30" ht="51" customHeight="1" x14ac:dyDescent="0.2">
      <c r="A616" s="41" t="s">
        <v>2496</v>
      </c>
      <c r="B616" s="42" t="s">
        <v>743</v>
      </c>
      <c r="C616" s="43" t="s">
        <v>744</v>
      </c>
      <c r="D616" s="43" t="s">
        <v>2358</v>
      </c>
      <c r="E616" s="44" t="s">
        <v>76</v>
      </c>
      <c r="F616" s="45" t="s">
        <v>2497</v>
      </c>
      <c r="G616" s="45" t="s">
        <v>1278</v>
      </c>
      <c r="H616" s="47">
        <v>43474</v>
      </c>
      <c r="I616" s="47">
        <v>44205</v>
      </c>
      <c r="J616" s="48" t="str">
        <f>IF(Ugovori_OPULJP[[#This Row],[DATUM ZAVRŠETKA OPERACIJE]]&gt;DATE(2024,3,31),"u provedbi","završen")</f>
        <v>završen</v>
      </c>
      <c r="K616" s="46" t="s">
        <v>333</v>
      </c>
      <c r="L616" s="46" t="s">
        <v>333</v>
      </c>
      <c r="M616" s="49">
        <v>0.85</v>
      </c>
      <c r="N616" s="49">
        <v>0.15</v>
      </c>
      <c r="O616" s="50">
        <f>Ugovori_OPULJP[[#This Row],[Bespovratna sredstva - Ukupno (EU+Nac) HRK
= Ukupna ugovorena vrijednost bespovratnih sredstava]]*Ugovori_OPULJP[[#This Row],[EU STOPA SUFINANCIRANJA %
EU CO-FINANCING RATE %]]</f>
        <v>1206912.399</v>
      </c>
      <c r="P616" s="51">
        <f>Ugovori_OPULJP[[#This Row],[Bespovratna sredstva - EU dio - HRK]]/7.5345</f>
        <v>160184.80310571371</v>
      </c>
      <c r="Q616" s="50">
        <f>Ugovori_OPULJP[[#This Row],[Bespovratna sredstva - Ukupno (EU+Nac) HRK
= Ukupna ugovorena vrijednost bespovratnih sredstava]]*Ugovori_OPULJP[[#This Row],[STOPA NACIONALNOG SUFINANCIRANJA %]]</f>
        <v>212984.541</v>
      </c>
      <c r="R616" s="51">
        <f>Ugovori_OPULJP[[#This Row],[Bespovratna sredstva - Nacionalni dio - HRK]]/7.5345</f>
        <v>28267.906430420066</v>
      </c>
      <c r="S616" s="50">
        <v>1419896.94</v>
      </c>
      <c r="T616" s="51">
        <f>Ugovori_OPULJP[[#This Row],[Bespovratna sredstva - Ukupno (EU+Nac) HRK
= Ukupna ugovorena vrijednost bespovratnih sredstava]]/7.5345</f>
        <v>188452.70953613377</v>
      </c>
      <c r="U616" s="50">
        <v>0</v>
      </c>
      <c r="V616" s="51">
        <f>Ugovori_OPULJP[[#This Row],[Javni doprinos korisnika - HRK]]/7.5345</f>
        <v>0</v>
      </c>
      <c r="W616" s="50">
        <v>0</v>
      </c>
      <c r="X616" s="51">
        <f>Ugovori_OPULJP[[#This Row],[Privatni doprinos korisnika - HRK]]/7.5345</f>
        <v>0</v>
      </c>
      <c r="Y616" s="52">
        <v>1419896.94</v>
      </c>
      <c r="Z616" s="53">
        <f>Ugovori_OPULJP[[#This Row],[UKUPNI PRIHVATLJIVI IZDACI
TOTAL ELIGIBLE EXPENDITURE
= Bespovratna sredstva ukupno + doprinos korisnika
= Ukupni prihvatljivi troškovi
= Ukupna ugovorena vrijednost projekta HRK]]/7.5345</f>
        <v>188452.70953613377</v>
      </c>
      <c r="AA616" s="44" t="s">
        <v>38</v>
      </c>
      <c r="AB616" s="44" t="s">
        <v>35</v>
      </c>
      <c r="AC616" s="43" t="s">
        <v>2498</v>
      </c>
      <c r="AD616" s="43" t="s">
        <v>747</v>
      </c>
    </row>
    <row r="617" spans="1:30" ht="51" customHeight="1" x14ac:dyDescent="0.2">
      <c r="A617" s="41" t="s">
        <v>2499</v>
      </c>
      <c r="B617" s="42" t="s">
        <v>743</v>
      </c>
      <c r="C617" s="43" t="s">
        <v>744</v>
      </c>
      <c r="D617" s="43" t="s">
        <v>2358</v>
      </c>
      <c r="E617" s="44" t="s">
        <v>76</v>
      </c>
      <c r="F617" s="45" t="s">
        <v>2500</v>
      </c>
      <c r="G617" s="45" t="s">
        <v>2501</v>
      </c>
      <c r="H617" s="47">
        <v>43759</v>
      </c>
      <c r="I617" s="47">
        <v>44307</v>
      </c>
      <c r="J617" s="48" t="str">
        <f>IF(Ugovori_OPULJP[[#This Row],[DATUM ZAVRŠETKA OPERACIJE]]&gt;DATE(2024,3,31),"u provedbi","završen")</f>
        <v>završen</v>
      </c>
      <c r="K617" s="46" t="s">
        <v>37</v>
      </c>
      <c r="L617" s="46" t="s">
        <v>37</v>
      </c>
      <c r="M617" s="49">
        <v>0.85</v>
      </c>
      <c r="N617" s="49">
        <v>0.15</v>
      </c>
      <c r="O617" s="50">
        <f>Ugovori_OPULJP[[#This Row],[Bespovratna sredstva - Ukupno (EU+Nac) HRK
= Ukupna ugovorena vrijednost bespovratnih sredstava]]*Ugovori_OPULJP[[#This Row],[EU STOPA SUFINANCIRANJA %
EU CO-FINANCING RATE %]]</f>
        <v>558481.875</v>
      </c>
      <c r="P617" s="51">
        <f>Ugovori_OPULJP[[#This Row],[Bespovratna sredstva - EU dio - HRK]]/7.5345</f>
        <v>74123.282898666133</v>
      </c>
      <c r="Q617" s="50">
        <f>Ugovori_OPULJP[[#This Row],[Bespovratna sredstva - Ukupno (EU+Nac) HRK
= Ukupna ugovorena vrijednost bespovratnih sredstava]]*Ugovori_OPULJP[[#This Row],[STOPA NACIONALNOG SUFINANCIRANJA %]]</f>
        <v>98555.625</v>
      </c>
      <c r="R617" s="51">
        <f>Ugovori_OPULJP[[#This Row],[Bespovratna sredstva - Nacionalni dio - HRK]]/7.5345</f>
        <v>13080.579335058728</v>
      </c>
      <c r="S617" s="50">
        <v>657037.5</v>
      </c>
      <c r="T617" s="51">
        <f>Ugovori_OPULJP[[#This Row],[Bespovratna sredstva - Ukupno (EU+Nac) HRK
= Ukupna ugovorena vrijednost bespovratnih sredstava]]/7.5345</f>
        <v>87203.862233724867</v>
      </c>
      <c r="U617" s="50">
        <v>0</v>
      </c>
      <c r="V617" s="51">
        <f>Ugovori_OPULJP[[#This Row],[Javni doprinos korisnika - HRK]]/7.5345</f>
        <v>0</v>
      </c>
      <c r="W617" s="50">
        <v>0</v>
      </c>
      <c r="X617" s="51">
        <f>Ugovori_OPULJP[[#This Row],[Privatni doprinos korisnika - HRK]]/7.5345</f>
        <v>0</v>
      </c>
      <c r="Y617" s="52">
        <v>657037.5</v>
      </c>
      <c r="Z617" s="53">
        <f>Ugovori_OPULJP[[#This Row],[UKUPNI PRIHVATLJIVI IZDACI
TOTAL ELIGIBLE EXPENDITURE
= Bespovratna sredstva ukupno + doprinos korisnika
= Ukupni prihvatljivi troškovi
= Ukupna ugovorena vrijednost projekta HRK]]/7.5345</f>
        <v>87203.862233724867</v>
      </c>
      <c r="AA617" s="44" t="s">
        <v>38</v>
      </c>
      <c r="AB617" s="44" t="s">
        <v>35</v>
      </c>
      <c r="AC617" s="43" t="s">
        <v>2502</v>
      </c>
      <c r="AD617" s="43" t="s">
        <v>747</v>
      </c>
    </row>
    <row r="618" spans="1:30" ht="51" customHeight="1" x14ac:dyDescent="0.2">
      <c r="A618" s="41" t="s">
        <v>2503</v>
      </c>
      <c r="B618" s="42" t="s">
        <v>743</v>
      </c>
      <c r="C618" s="43" t="s">
        <v>744</v>
      </c>
      <c r="D618" s="43" t="s">
        <v>2358</v>
      </c>
      <c r="E618" s="44" t="s">
        <v>76</v>
      </c>
      <c r="F618" s="45" t="s">
        <v>2504</v>
      </c>
      <c r="G618" s="45" t="s">
        <v>308</v>
      </c>
      <c r="H618" s="47">
        <v>43760</v>
      </c>
      <c r="I618" s="47">
        <v>44491</v>
      </c>
      <c r="J618" s="48" t="str">
        <f>IF(Ugovori_OPULJP[[#This Row],[DATUM ZAVRŠETKA OPERACIJE]]&gt;DATE(2024,3,31),"u provedbi","završen")</f>
        <v>završen</v>
      </c>
      <c r="K618" s="46" t="s">
        <v>2505</v>
      </c>
      <c r="L618" s="46" t="s">
        <v>37</v>
      </c>
      <c r="M618" s="49">
        <v>0.85</v>
      </c>
      <c r="N618" s="49">
        <v>0.15</v>
      </c>
      <c r="O618" s="50">
        <f>Ugovori_OPULJP[[#This Row],[Bespovratna sredstva - Ukupno (EU+Nac) HRK
= Ukupna ugovorena vrijednost bespovratnih sredstava]]*Ugovori_OPULJP[[#This Row],[EU STOPA SUFINANCIRANJA %
EU CO-FINANCING RATE %]]</f>
        <v>1101930.004</v>
      </c>
      <c r="P618" s="51">
        <f>Ugovori_OPULJP[[#This Row],[Bespovratna sredstva - EU dio - HRK]]/7.5345</f>
        <v>146251.24480722009</v>
      </c>
      <c r="Q618" s="50">
        <f>Ugovori_OPULJP[[#This Row],[Bespovratna sredstva - Ukupno (EU+Nac) HRK
= Ukupna ugovorena vrijednost bespovratnih sredstava]]*Ugovori_OPULJP[[#This Row],[STOPA NACIONALNOG SUFINANCIRANJA %]]</f>
        <v>194458.236</v>
      </c>
      <c r="R618" s="51">
        <f>Ugovori_OPULJP[[#This Row],[Bespovratna sredstva - Nacionalni dio - HRK]]/7.5345</f>
        <v>25809.043201274137</v>
      </c>
      <c r="S618" s="50">
        <v>1296388.24</v>
      </c>
      <c r="T618" s="51">
        <f>Ugovori_OPULJP[[#This Row],[Bespovratna sredstva - Ukupno (EU+Nac) HRK
= Ukupna ugovorena vrijednost bespovratnih sredstava]]/7.5345</f>
        <v>172060.28800849424</v>
      </c>
      <c r="U618" s="50">
        <v>0</v>
      </c>
      <c r="V618" s="51">
        <f>Ugovori_OPULJP[[#This Row],[Javni doprinos korisnika - HRK]]/7.5345</f>
        <v>0</v>
      </c>
      <c r="W618" s="50">
        <v>0</v>
      </c>
      <c r="X618" s="51">
        <f>Ugovori_OPULJP[[#This Row],[Privatni doprinos korisnika - HRK]]/7.5345</f>
        <v>0</v>
      </c>
      <c r="Y618" s="52">
        <v>1296388.24</v>
      </c>
      <c r="Z618" s="53">
        <f>Ugovori_OPULJP[[#This Row],[UKUPNI PRIHVATLJIVI IZDACI
TOTAL ELIGIBLE EXPENDITURE
= Bespovratna sredstva ukupno + doprinos korisnika
= Ukupni prihvatljivi troškovi
= Ukupna ugovorena vrijednost projekta HRK]]/7.5345</f>
        <v>172060.28800849424</v>
      </c>
      <c r="AA618" s="44" t="s">
        <v>38</v>
      </c>
      <c r="AB618" s="44" t="s">
        <v>35</v>
      </c>
      <c r="AC618" s="43" t="s">
        <v>2506</v>
      </c>
      <c r="AD618" s="43" t="s">
        <v>747</v>
      </c>
    </row>
    <row r="619" spans="1:30" ht="51" customHeight="1" x14ac:dyDescent="0.2">
      <c r="A619" s="41" t="s">
        <v>2507</v>
      </c>
      <c r="B619" s="42" t="s">
        <v>743</v>
      </c>
      <c r="C619" s="43" t="s">
        <v>744</v>
      </c>
      <c r="D619" s="43" t="s">
        <v>2358</v>
      </c>
      <c r="E619" s="44" t="s">
        <v>76</v>
      </c>
      <c r="F619" s="45" t="s">
        <v>2508</v>
      </c>
      <c r="G619" s="45" t="s">
        <v>665</v>
      </c>
      <c r="H619" s="47">
        <v>43474</v>
      </c>
      <c r="I619" s="47">
        <v>44205</v>
      </c>
      <c r="J619" s="48" t="str">
        <f>IF(Ugovori_OPULJP[[#This Row],[DATUM ZAVRŠETKA OPERACIJE]]&gt;DATE(2024,3,31),"u provedbi","završen")</f>
        <v>završen</v>
      </c>
      <c r="K619" s="46" t="s">
        <v>244</v>
      </c>
      <c r="L619" s="46" t="s">
        <v>244</v>
      </c>
      <c r="M619" s="49">
        <v>0.85</v>
      </c>
      <c r="N619" s="49">
        <v>0.15</v>
      </c>
      <c r="O619" s="50">
        <f>Ugovori_OPULJP[[#This Row],[Bespovratna sredstva - Ukupno (EU+Nac) HRK
= Ukupna ugovorena vrijednost bespovratnih sredstava]]*Ugovori_OPULJP[[#This Row],[EU STOPA SUFINANCIRANJA %
EU CO-FINANCING RATE %]]</f>
        <v>669381.97849999997</v>
      </c>
      <c r="P619" s="51">
        <f>Ugovori_OPULJP[[#This Row],[Bespovratna sredstva - EU dio - HRK]]/7.5345</f>
        <v>88842.256088658833</v>
      </c>
      <c r="Q619" s="50">
        <f>Ugovori_OPULJP[[#This Row],[Bespovratna sredstva - Ukupno (EU+Nac) HRK
= Ukupna ugovorena vrijednost bespovratnih sredstava]]*Ugovori_OPULJP[[#This Row],[STOPA NACIONALNOG SUFINANCIRANJA %]]</f>
        <v>118126.23149999999</v>
      </c>
      <c r="R619" s="51">
        <f>Ugovori_OPULJP[[#This Row],[Bespovratna sredstva - Nacionalni dio - HRK]]/7.5345</f>
        <v>15678.045192116264</v>
      </c>
      <c r="S619" s="50">
        <v>787508.21</v>
      </c>
      <c r="T619" s="51">
        <f>Ugovori_OPULJP[[#This Row],[Bespovratna sredstva - Ukupno (EU+Nac) HRK
= Ukupna ugovorena vrijednost bespovratnih sredstava]]/7.5345</f>
        <v>104520.30128077509</v>
      </c>
      <c r="U619" s="50">
        <v>0</v>
      </c>
      <c r="V619" s="51">
        <f>Ugovori_OPULJP[[#This Row],[Javni doprinos korisnika - HRK]]/7.5345</f>
        <v>0</v>
      </c>
      <c r="W619" s="50">
        <v>0</v>
      </c>
      <c r="X619" s="51">
        <f>Ugovori_OPULJP[[#This Row],[Privatni doprinos korisnika - HRK]]/7.5345</f>
        <v>0</v>
      </c>
      <c r="Y619" s="52">
        <v>787508.21</v>
      </c>
      <c r="Z619" s="53">
        <f>Ugovori_OPULJP[[#This Row],[UKUPNI PRIHVATLJIVI IZDACI
TOTAL ELIGIBLE EXPENDITURE
= Bespovratna sredstva ukupno + doprinos korisnika
= Ukupni prihvatljivi troškovi
= Ukupna ugovorena vrijednost projekta HRK]]/7.5345</f>
        <v>104520.30128077509</v>
      </c>
      <c r="AA619" s="44" t="s">
        <v>38</v>
      </c>
      <c r="AB619" s="44" t="s">
        <v>35</v>
      </c>
      <c r="AC619" s="43" t="s">
        <v>2509</v>
      </c>
      <c r="AD619" s="43" t="s">
        <v>747</v>
      </c>
    </row>
    <row r="620" spans="1:30" ht="51" customHeight="1" x14ac:dyDescent="0.2">
      <c r="A620" s="41" t="s">
        <v>2510</v>
      </c>
      <c r="B620" s="42" t="s">
        <v>743</v>
      </c>
      <c r="C620" s="43" t="s">
        <v>744</v>
      </c>
      <c r="D620" s="43" t="s">
        <v>2358</v>
      </c>
      <c r="E620" s="44" t="s">
        <v>76</v>
      </c>
      <c r="F620" s="45" t="s">
        <v>2511</v>
      </c>
      <c r="G620" s="45" t="s">
        <v>2512</v>
      </c>
      <c r="H620" s="47">
        <v>43348</v>
      </c>
      <c r="I620" s="47">
        <v>44079</v>
      </c>
      <c r="J620" s="48" t="str">
        <f>IF(Ugovori_OPULJP[[#This Row],[DATUM ZAVRŠETKA OPERACIJE]]&gt;DATE(2024,3,31),"u provedbi","završen")</f>
        <v>završen</v>
      </c>
      <c r="K620" s="46" t="s">
        <v>2513</v>
      </c>
      <c r="L620" s="46" t="s">
        <v>37</v>
      </c>
      <c r="M620" s="49">
        <v>0.85</v>
      </c>
      <c r="N620" s="49">
        <v>0.15</v>
      </c>
      <c r="O620" s="50">
        <f>Ugovori_OPULJP[[#This Row],[Bespovratna sredstva - Ukupno (EU+Nac) HRK
= Ukupna ugovorena vrijednost bespovratnih sredstava]]*Ugovori_OPULJP[[#This Row],[EU STOPA SUFINANCIRANJA %
EU CO-FINANCING RATE %]]</f>
        <v>1270151.26</v>
      </c>
      <c r="P620" s="51">
        <f>Ugovori_OPULJP[[#This Row],[Bespovratna sredstva - EU dio - HRK]]/7.5345</f>
        <v>168578.04233857588</v>
      </c>
      <c r="Q620" s="50">
        <f>Ugovori_OPULJP[[#This Row],[Bespovratna sredstva - Ukupno (EU+Nac) HRK
= Ukupna ugovorena vrijednost bespovratnih sredstava]]*Ugovori_OPULJP[[#This Row],[STOPA NACIONALNOG SUFINANCIRANJA %]]</f>
        <v>224144.34</v>
      </c>
      <c r="R620" s="51">
        <f>Ugovori_OPULJP[[#This Row],[Bespovratna sredstva - Nacionalni dio - HRK]]/7.5345</f>
        <v>29749.066295042801</v>
      </c>
      <c r="S620" s="50">
        <v>1494295.6</v>
      </c>
      <c r="T620" s="51">
        <f>Ugovori_OPULJP[[#This Row],[Bespovratna sredstva - Ukupno (EU+Nac) HRK
= Ukupna ugovorena vrijednost bespovratnih sredstava]]/7.5345</f>
        <v>198327.10863361869</v>
      </c>
      <c r="U620" s="50">
        <v>0</v>
      </c>
      <c r="V620" s="51">
        <f>Ugovori_OPULJP[[#This Row],[Javni doprinos korisnika - HRK]]/7.5345</f>
        <v>0</v>
      </c>
      <c r="W620" s="50">
        <v>0</v>
      </c>
      <c r="X620" s="51">
        <f>Ugovori_OPULJP[[#This Row],[Privatni doprinos korisnika - HRK]]/7.5345</f>
        <v>0</v>
      </c>
      <c r="Y620" s="52">
        <v>1494295.6</v>
      </c>
      <c r="Z620" s="53">
        <f>Ugovori_OPULJP[[#This Row],[UKUPNI PRIHVATLJIVI IZDACI
TOTAL ELIGIBLE EXPENDITURE
= Bespovratna sredstva ukupno + doprinos korisnika
= Ukupni prihvatljivi troškovi
= Ukupna ugovorena vrijednost projekta HRK]]/7.5345</f>
        <v>198327.10863361869</v>
      </c>
      <c r="AA620" s="44" t="s">
        <v>38</v>
      </c>
      <c r="AB620" s="44" t="s">
        <v>35</v>
      </c>
      <c r="AC620" s="43" t="s">
        <v>2514</v>
      </c>
      <c r="AD620" s="43" t="s">
        <v>747</v>
      </c>
    </row>
    <row r="621" spans="1:30" ht="51" customHeight="1" x14ac:dyDescent="0.2">
      <c r="A621" s="41" t="s">
        <v>2515</v>
      </c>
      <c r="B621" s="42" t="s">
        <v>743</v>
      </c>
      <c r="C621" s="43" t="s">
        <v>744</v>
      </c>
      <c r="D621" s="43" t="s">
        <v>2358</v>
      </c>
      <c r="E621" s="44" t="s">
        <v>76</v>
      </c>
      <c r="F621" s="45" t="s">
        <v>2516</v>
      </c>
      <c r="G621" s="45" t="s">
        <v>1509</v>
      </c>
      <c r="H621" s="47">
        <v>43343</v>
      </c>
      <c r="I621" s="47">
        <v>44043</v>
      </c>
      <c r="J621" s="48" t="str">
        <f>IF(Ugovori_OPULJP[[#This Row],[DATUM ZAVRŠETKA OPERACIJE]]&gt;DATE(2024,3,31),"u provedbi","završen")</f>
        <v>završen</v>
      </c>
      <c r="K621" s="46" t="s">
        <v>99</v>
      </c>
      <c r="L621" s="46" t="s">
        <v>99</v>
      </c>
      <c r="M621" s="49">
        <v>0.85</v>
      </c>
      <c r="N621" s="49">
        <v>0.15</v>
      </c>
      <c r="O621" s="50">
        <f>Ugovori_OPULJP[[#This Row],[Bespovratna sredstva - Ukupno (EU+Nac) HRK
= Ukupna ugovorena vrijednost bespovratnih sredstava]]*Ugovori_OPULJP[[#This Row],[EU STOPA SUFINANCIRANJA %
EU CO-FINANCING RATE %]]</f>
        <v>1207138.8134999999</v>
      </c>
      <c r="P621" s="51">
        <f>Ugovori_OPULJP[[#This Row],[Bespovratna sredstva - EU dio - HRK]]/7.5345</f>
        <v>160214.8534740195</v>
      </c>
      <c r="Q621" s="50">
        <f>Ugovori_OPULJP[[#This Row],[Bespovratna sredstva - Ukupno (EU+Nac) HRK
= Ukupna ugovorena vrijednost bespovratnih sredstava]]*Ugovori_OPULJP[[#This Row],[STOPA NACIONALNOG SUFINANCIRANJA %]]</f>
        <v>213024.49650000001</v>
      </c>
      <c r="R621" s="51">
        <f>Ugovori_OPULJP[[#This Row],[Bespovratna sredstva - Nacionalni dio - HRK]]/7.5345</f>
        <v>28273.209436591678</v>
      </c>
      <c r="S621" s="50">
        <v>1420163.31</v>
      </c>
      <c r="T621" s="51">
        <f>Ugovori_OPULJP[[#This Row],[Bespovratna sredstva - Ukupno (EU+Nac) HRK
= Ukupna ugovorena vrijednost bespovratnih sredstava]]/7.5345</f>
        <v>188488.06291061119</v>
      </c>
      <c r="U621" s="50">
        <v>0</v>
      </c>
      <c r="V621" s="51">
        <f>Ugovori_OPULJP[[#This Row],[Javni doprinos korisnika - HRK]]/7.5345</f>
        <v>0</v>
      </c>
      <c r="W621" s="50">
        <v>0</v>
      </c>
      <c r="X621" s="51">
        <f>Ugovori_OPULJP[[#This Row],[Privatni doprinos korisnika - HRK]]/7.5345</f>
        <v>0</v>
      </c>
      <c r="Y621" s="52">
        <v>1420163.31</v>
      </c>
      <c r="Z621" s="53">
        <f>Ugovori_OPULJP[[#This Row],[UKUPNI PRIHVATLJIVI IZDACI
TOTAL ELIGIBLE EXPENDITURE
= Bespovratna sredstva ukupno + doprinos korisnika
= Ukupni prihvatljivi troškovi
= Ukupna ugovorena vrijednost projekta HRK]]/7.5345</f>
        <v>188488.06291061119</v>
      </c>
      <c r="AA621" s="44" t="s">
        <v>38</v>
      </c>
      <c r="AB621" s="44" t="s">
        <v>35</v>
      </c>
      <c r="AC621" s="43" t="s">
        <v>2517</v>
      </c>
      <c r="AD621" s="43" t="s">
        <v>747</v>
      </c>
    </row>
    <row r="622" spans="1:30" ht="51" customHeight="1" x14ac:dyDescent="0.2">
      <c r="A622" s="41" t="s">
        <v>2518</v>
      </c>
      <c r="B622" s="42" t="s">
        <v>743</v>
      </c>
      <c r="C622" s="43" t="s">
        <v>744</v>
      </c>
      <c r="D622" s="43" t="s">
        <v>2358</v>
      </c>
      <c r="E622" s="44" t="s">
        <v>76</v>
      </c>
      <c r="F622" s="45" t="s">
        <v>2519</v>
      </c>
      <c r="G622" s="45" t="s">
        <v>632</v>
      </c>
      <c r="H622" s="47">
        <v>43346</v>
      </c>
      <c r="I622" s="47">
        <v>43893</v>
      </c>
      <c r="J622" s="48" t="str">
        <f>IF(Ugovori_OPULJP[[#This Row],[DATUM ZAVRŠETKA OPERACIJE]]&gt;DATE(2024,3,31),"u provedbi","završen")</f>
        <v>završen</v>
      </c>
      <c r="K622" s="46" t="s">
        <v>333</v>
      </c>
      <c r="L622" s="46" t="s">
        <v>333</v>
      </c>
      <c r="M622" s="49">
        <v>0.85</v>
      </c>
      <c r="N622" s="49">
        <v>0.15</v>
      </c>
      <c r="O622" s="50">
        <f>Ugovori_OPULJP[[#This Row],[Bespovratna sredstva - Ukupno (EU+Nac) HRK
= Ukupna ugovorena vrijednost bespovratnih sredstava]]*Ugovori_OPULJP[[#This Row],[EU STOPA SUFINANCIRANJA %
EU CO-FINANCING RATE %]]</f>
        <v>715200.23400000005</v>
      </c>
      <c r="P622" s="51">
        <f>Ugovori_OPULJP[[#This Row],[Bespovratna sredstva - EU dio - HRK]]/7.5345</f>
        <v>94923.383635277729</v>
      </c>
      <c r="Q622" s="50">
        <f>Ugovori_OPULJP[[#This Row],[Bespovratna sredstva - Ukupno (EU+Nac) HRK
= Ukupna ugovorena vrijednost bespovratnih sredstava]]*Ugovori_OPULJP[[#This Row],[STOPA NACIONALNOG SUFINANCIRANJA %]]</f>
        <v>126211.806</v>
      </c>
      <c r="R622" s="51">
        <f>Ugovori_OPULJP[[#This Row],[Bespovratna sredstva - Nacionalni dio - HRK]]/7.5345</f>
        <v>16751.185347401948</v>
      </c>
      <c r="S622" s="50">
        <v>841412.04</v>
      </c>
      <c r="T622" s="51">
        <f>Ugovori_OPULJP[[#This Row],[Bespovratna sredstva - Ukupno (EU+Nac) HRK
= Ukupna ugovorena vrijednost bespovratnih sredstava]]/7.5345</f>
        <v>111674.56898267967</v>
      </c>
      <c r="U622" s="50">
        <v>0</v>
      </c>
      <c r="V622" s="51">
        <f>Ugovori_OPULJP[[#This Row],[Javni doprinos korisnika - HRK]]/7.5345</f>
        <v>0</v>
      </c>
      <c r="W622" s="50">
        <v>0</v>
      </c>
      <c r="X622" s="51">
        <f>Ugovori_OPULJP[[#This Row],[Privatni doprinos korisnika - HRK]]/7.5345</f>
        <v>0</v>
      </c>
      <c r="Y622" s="52">
        <v>841412.04</v>
      </c>
      <c r="Z622" s="53">
        <f>Ugovori_OPULJP[[#This Row],[UKUPNI PRIHVATLJIVI IZDACI
TOTAL ELIGIBLE EXPENDITURE
= Bespovratna sredstva ukupno + doprinos korisnika
= Ukupni prihvatljivi troškovi
= Ukupna ugovorena vrijednost projekta HRK]]/7.5345</f>
        <v>111674.56898267967</v>
      </c>
      <c r="AA622" s="44" t="s">
        <v>38</v>
      </c>
      <c r="AB622" s="44" t="s">
        <v>35</v>
      </c>
      <c r="AC622" s="43" t="s">
        <v>2520</v>
      </c>
      <c r="AD622" s="43" t="s">
        <v>747</v>
      </c>
    </row>
    <row r="623" spans="1:30" ht="51" customHeight="1" x14ac:dyDescent="0.2">
      <c r="A623" s="41" t="s">
        <v>2521</v>
      </c>
      <c r="B623" s="42" t="s">
        <v>743</v>
      </c>
      <c r="C623" s="43" t="s">
        <v>744</v>
      </c>
      <c r="D623" s="43" t="s">
        <v>2358</v>
      </c>
      <c r="E623" s="44" t="s">
        <v>76</v>
      </c>
      <c r="F623" s="45" t="s">
        <v>2522</v>
      </c>
      <c r="G623" s="45" t="s">
        <v>172</v>
      </c>
      <c r="H623" s="47">
        <v>43348</v>
      </c>
      <c r="I623" s="47">
        <v>44079</v>
      </c>
      <c r="J623" s="48" t="str">
        <f>IF(Ugovori_OPULJP[[#This Row],[DATUM ZAVRŠETKA OPERACIJE]]&gt;DATE(2024,3,31),"u provedbi","završen")</f>
        <v>završen</v>
      </c>
      <c r="K623" s="46" t="s">
        <v>173</v>
      </c>
      <c r="L623" s="46" t="s">
        <v>173</v>
      </c>
      <c r="M623" s="49">
        <v>0.85</v>
      </c>
      <c r="N623" s="49">
        <v>0.15</v>
      </c>
      <c r="O623" s="50">
        <f>Ugovori_OPULJP[[#This Row],[Bespovratna sredstva - Ukupno (EU+Nac) HRK
= Ukupna ugovorena vrijednost bespovratnih sredstava]]*Ugovori_OPULJP[[#This Row],[EU STOPA SUFINANCIRANJA %
EU CO-FINANCING RATE %]]</f>
        <v>1274996.0814999999</v>
      </c>
      <c r="P623" s="51">
        <f>Ugovori_OPULJP[[#This Row],[Bespovratna sredstva - EU dio - HRK]]/7.5345</f>
        <v>169221.0606543234</v>
      </c>
      <c r="Q623" s="50">
        <f>Ugovori_OPULJP[[#This Row],[Bespovratna sredstva - Ukupno (EU+Nac) HRK
= Ukupna ugovorena vrijednost bespovratnih sredstava]]*Ugovori_OPULJP[[#This Row],[STOPA NACIONALNOG SUFINANCIRANJA %]]</f>
        <v>224999.30849999998</v>
      </c>
      <c r="R623" s="51">
        <f>Ugovori_OPULJP[[#This Row],[Bespovratna sredstva - Nacionalni dio - HRK]]/7.5345</f>
        <v>29862.540115468841</v>
      </c>
      <c r="S623" s="50">
        <v>1499995.39</v>
      </c>
      <c r="T623" s="51">
        <f>Ugovori_OPULJP[[#This Row],[Bespovratna sredstva - Ukupno (EU+Nac) HRK
= Ukupna ugovorena vrijednost bespovratnih sredstava]]/7.5345</f>
        <v>199083.60076979228</v>
      </c>
      <c r="U623" s="50">
        <v>0</v>
      </c>
      <c r="V623" s="51">
        <f>Ugovori_OPULJP[[#This Row],[Javni doprinos korisnika - HRK]]/7.5345</f>
        <v>0</v>
      </c>
      <c r="W623" s="50">
        <v>0</v>
      </c>
      <c r="X623" s="51">
        <f>Ugovori_OPULJP[[#This Row],[Privatni doprinos korisnika - HRK]]/7.5345</f>
        <v>0</v>
      </c>
      <c r="Y623" s="52">
        <v>1499995.39</v>
      </c>
      <c r="Z623" s="53">
        <f>Ugovori_OPULJP[[#This Row],[UKUPNI PRIHVATLJIVI IZDACI
TOTAL ELIGIBLE EXPENDITURE
= Bespovratna sredstva ukupno + doprinos korisnika
= Ukupni prihvatljivi troškovi
= Ukupna ugovorena vrijednost projekta HRK]]/7.5345</f>
        <v>199083.60076979228</v>
      </c>
      <c r="AA623" s="44" t="s">
        <v>38</v>
      </c>
      <c r="AB623" s="44" t="s">
        <v>35</v>
      </c>
      <c r="AC623" s="43" t="s">
        <v>2523</v>
      </c>
      <c r="AD623" s="43" t="s">
        <v>747</v>
      </c>
    </row>
    <row r="624" spans="1:30" ht="51" customHeight="1" x14ac:dyDescent="0.2">
      <c r="A624" s="41" t="s">
        <v>2524</v>
      </c>
      <c r="B624" s="42" t="s">
        <v>743</v>
      </c>
      <c r="C624" s="43" t="s">
        <v>744</v>
      </c>
      <c r="D624" s="43" t="s">
        <v>2358</v>
      </c>
      <c r="E624" s="44" t="s">
        <v>76</v>
      </c>
      <c r="F624" s="45" t="s">
        <v>2525</v>
      </c>
      <c r="G624" s="45" t="s">
        <v>2526</v>
      </c>
      <c r="H624" s="47">
        <v>43344</v>
      </c>
      <c r="I624" s="47">
        <v>44075</v>
      </c>
      <c r="J624" s="48" t="str">
        <f>IF(Ugovori_OPULJP[[#This Row],[DATUM ZAVRŠETKA OPERACIJE]]&gt;DATE(2024,3,31),"u provedbi","završen")</f>
        <v>završen</v>
      </c>
      <c r="K624" s="46" t="s">
        <v>79</v>
      </c>
      <c r="L624" s="46" t="s">
        <v>79</v>
      </c>
      <c r="M624" s="49">
        <v>0.85</v>
      </c>
      <c r="N624" s="49">
        <v>0.15</v>
      </c>
      <c r="O624" s="50">
        <f>Ugovori_OPULJP[[#This Row],[Bespovratna sredstva - Ukupno (EU+Nac) HRK
= Ukupna ugovorena vrijednost bespovratnih sredstava]]*Ugovori_OPULJP[[#This Row],[EU STOPA SUFINANCIRANJA %
EU CO-FINANCING RATE %]]</f>
        <v>1068093.7734999999</v>
      </c>
      <c r="P624" s="51">
        <f>Ugovori_OPULJP[[#This Row],[Bespovratna sredstva - EU dio - HRK]]/7.5345</f>
        <v>141760.40526909547</v>
      </c>
      <c r="Q624" s="50">
        <f>Ugovori_OPULJP[[#This Row],[Bespovratna sredstva - Ukupno (EU+Nac) HRK
= Ukupna ugovorena vrijednost bespovratnih sredstava]]*Ugovori_OPULJP[[#This Row],[STOPA NACIONALNOG SUFINANCIRANJA %]]</f>
        <v>188487.13649999999</v>
      </c>
      <c r="R624" s="51">
        <f>Ugovori_OPULJP[[#This Row],[Bespovratna sredstva - Nacionalni dio - HRK]]/7.5345</f>
        <v>25016.542106310968</v>
      </c>
      <c r="S624" s="50">
        <v>1256580.9099999999</v>
      </c>
      <c r="T624" s="51">
        <f>Ugovori_OPULJP[[#This Row],[Bespovratna sredstva - Ukupno (EU+Nac) HRK
= Ukupna ugovorena vrijednost bespovratnih sredstava]]/7.5345</f>
        <v>166776.94737540645</v>
      </c>
      <c r="U624" s="50">
        <v>0</v>
      </c>
      <c r="V624" s="51">
        <f>Ugovori_OPULJP[[#This Row],[Javni doprinos korisnika - HRK]]/7.5345</f>
        <v>0</v>
      </c>
      <c r="W624" s="50">
        <v>0</v>
      </c>
      <c r="X624" s="51">
        <f>Ugovori_OPULJP[[#This Row],[Privatni doprinos korisnika - HRK]]/7.5345</f>
        <v>0</v>
      </c>
      <c r="Y624" s="52">
        <v>1256580.9099999999</v>
      </c>
      <c r="Z624" s="53">
        <f>Ugovori_OPULJP[[#This Row],[UKUPNI PRIHVATLJIVI IZDACI
TOTAL ELIGIBLE EXPENDITURE
= Bespovratna sredstva ukupno + doprinos korisnika
= Ukupni prihvatljivi troškovi
= Ukupna ugovorena vrijednost projekta HRK]]/7.5345</f>
        <v>166776.94737540645</v>
      </c>
      <c r="AA624" s="44" t="s">
        <v>38</v>
      </c>
      <c r="AB624" s="44" t="s">
        <v>35</v>
      </c>
      <c r="AC624" s="43" t="s">
        <v>2527</v>
      </c>
      <c r="AD624" s="43" t="s">
        <v>747</v>
      </c>
    </row>
    <row r="625" spans="1:30" ht="51" customHeight="1" x14ac:dyDescent="0.2">
      <c r="A625" s="41" t="s">
        <v>2528</v>
      </c>
      <c r="B625" s="42" t="s">
        <v>743</v>
      </c>
      <c r="C625" s="43" t="s">
        <v>744</v>
      </c>
      <c r="D625" s="43" t="s">
        <v>2358</v>
      </c>
      <c r="E625" s="44" t="s">
        <v>76</v>
      </c>
      <c r="F625" s="62" t="s">
        <v>77</v>
      </c>
      <c r="G625" s="45" t="s">
        <v>78</v>
      </c>
      <c r="H625" s="47">
        <v>43346</v>
      </c>
      <c r="I625" s="47">
        <v>44077</v>
      </c>
      <c r="J625" s="48" t="str">
        <f>IF(Ugovori_OPULJP[[#This Row],[DATUM ZAVRŠETKA OPERACIJE]]&gt;DATE(2024,3,31),"u provedbi","završen")</f>
        <v>završen</v>
      </c>
      <c r="K625" s="46" t="s">
        <v>79</v>
      </c>
      <c r="L625" s="46" t="s">
        <v>79</v>
      </c>
      <c r="M625" s="49">
        <v>0.85</v>
      </c>
      <c r="N625" s="49">
        <v>0.15</v>
      </c>
      <c r="O625" s="50">
        <f>Ugovori_OPULJP[[#This Row],[Bespovratna sredstva - Ukupno (EU+Nac) HRK
= Ukupna ugovorena vrijednost bespovratnih sredstava]]*Ugovori_OPULJP[[#This Row],[EU STOPA SUFINANCIRANJA %
EU CO-FINANCING RATE %]]</f>
        <v>785020.81499999994</v>
      </c>
      <c r="P625" s="51">
        <f>Ugovori_OPULJP[[#This Row],[Bespovratna sredstva - EU dio - HRK]]/7.5345</f>
        <v>104190.16723073859</v>
      </c>
      <c r="Q625" s="50">
        <f>Ugovori_OPULJP[[#This Row],[Bespovratna sredstva - Ukupno (EU+Nac) HRK
= Ukupna ugovorena vrijednost bespovratnih sredstava]]*Ugovori_OPULJP[[#This Row],[STOPA NACIONALNOG SUFINANCIRANJA %]]</f>
        <v>138533.08499999999</v>
      </c>
      <c r="R625" s="51">
        <f>Ugovori_OPULJP[[#This Row],[Bespovratna sredstva - Nacionalni dio - HRK]]/7.5345</f>
        <v>18386.500099542103</v>
      </c>
      <c r="S625" s="50">
        <v>923553.9</v>
      </c>
      <c r="T625" s="51">
        <f>Ugovori_OPULJP[[#This Row],[Bespovratna sredstva - Ukupno (EU+Nac) HRK
= Ukupna ugovorena vrijednost bespovratnih sredstava]]/7.5345</f>
        <v>122576.6673302807</v>
      </c>
      <c r="U625" s="50">
        <v>0</v>
      </c>
      <c r="V625" s="51">
        <f>Ugovori_OPULJP[[#This Row],[Javni doprinos korisnika - HRK]]/7.5345</f>
        <v>0</v>
      </c>
      <c r="W625" s="50">
        <v>0</v>
      </c>
      <c r="X625" s="51">
        <f>Ugovori_OPULJP[[#This Row],[Privatni doprinos korisnika - HRK]]/7.5345</f>
        <v>0</v>
      </c>
      <c r="Y625" s="52">
        <v>923553.9</v>
      </c>
      <c r="Z625" s="53">
        <f>Ugovori_OPULJP[[#This Row],[UKUPNI PRIHVATLJIVI IZDACI
TOTAL ELIGIBLE EXPENDITURE
= Bespovratna sredstva ukupno + doprinos korisnika
= Ukupni prihvatljivi troškovi
= Ukupna ugovorena vrijednost projekta HRK]]/7.5345</f>
        <v>122576.6673302807</v>
      </c>
      <c r="AA625" s="44" t="s">
        <v>38</v>
      </c>
      <c r="AB625" s="44" t="s">
        <v>35</v>
      </c>
      <c r="AC625" s="43" t="s">
        <v>2529</v>
      </c>
      <c r="AD625" s="43" t="s">
        <v>747</v>
      </c>
    </row>
    <row r="626" spans="1:30" ht="51" customHeight="1" x14ac:dyDescent="0.2">
      <c r="A626" s="41" t="s">
        <v>2530</v>
      </c>
      <c r="B626" s="42" t="s">
        <v>743</v>
      </c>
      <c r="C626" s="43" t="s">
        <v>744</v>
      </c>
      <c r="D626" s="43" t="s">
        <v>2358</v>
      </c>
      <c r="E626" s="44" t="s">
        <v>76</v>
      </c>
      <c r="F626" s="45" t="s">
        <v>2531</v>
      </c>
      <c r="G626" s="45" t="s">
        <v>2532</v>
      </c>
      <c r="H626" s="47">
        <v>43349</v>
      </c>
      <c r="I626" s="47">
        <v>44080</v>
      </c>
      <c r="J626" s="48" t="str">
        <f>IF(Ugovori_OPULJP[[#This Row],[DATUM ZAVRŠETKA OPERACIJE]]&gt;DATE(2024,3,31),"u provedbi","završen")</f>
        <v>završen</v>
      </c>
      <c r="K626" s="46" t="s">
        <v>155</v>
      </c>
      <c r="L626" s="46" t="s">
        <v>155</v>
      </c>
      <c r="M626" s="49">
        <v>0.85</v>
      </c>
      <c r="N626" s="49">
        <v>0.15</v>
      </c>
      <c r="O626" s="50">
        <f>Ugovori_OPULJP[[#This Row],[Bespovratna sredstva - Ukupno (EU+Nac) HRK
= Ukupna ugovorena vrijednost bespovratnih sredstava]]*Ugovori_OPULJP[[#This Row],[EU STOPA SUFINANCIRANJA %
EU CO-FINANCING RATE %]]</f>
        <v>1011759.743</v>
      </c>
      <c r="P626" s="51">
        <f>Ugovori_OPULJP[[#This Row],[Bespovratna sredstva - EU dio - HRK]]/7.5345</f>
        <v>134283.5945318203</v>
      </c>
      <c r="Q626" s="50">
        <f>Ugovori_OPULJP[[#This Row],[Bespovratna sredstva - Ukupno (EU+Nac) HRK
= Ukupna ugovorena vrijednost bespovratnih sredstava]]*Ugovori_OPULJP[[#This Row],[STOPA NACIONALNOG SUFINANCIRANJA %]]</f>
        <v>178545.837</v>
      </c>
      <c r="R626" s="51">
        <f>Ugovori_OPULJP[[#This Row],[Bespovratna sredstva - Nacionalni dio - HRK]]/7.5345</f>
        <v>23697.104917380049</v>
      </c>
      <c r="S626" s="50">
        <v>1190305.58</v>
      </c>
      <c r="T626" s="51">
        <f>Ugovori_OPULJP[[#This Row],[Bespovratna sredstva - Ukupno (EU+Nac) HRK
= Ukupna ugovorena vrijednost bespovratnih sredstava]]/7.5345</f>
        <v>157980.69944920036</v>
      </c>
      <c r="U626" s="50">
        <v>0</v>
      </c>
      <c r="V626" s="51">
        <f>Ugovori_OPULJP[[#This Row],[Javni doprinos korisnika - HRK]]/7.5345</f>
        <v>0</v>
      </c>
      <c r="W626" s="50">
        <v>0</v>
      </c>
      <c r="X626" s="51">
        <f>Ugovori_OPULJP[[#This Row],[Privatni doprinos korisnika - HRK]]/7.5345</f>
        <v>0</v>
      </c>
      <c r="Y626" s="52">
        <v>1190305.58</v>
      </c>
      <c r="Z626" s="53">
        <f>Ugovori_OPULJP[[#This Row],[UKUPNI PRIHVATLJIVI IZDACI
TOTAL ELIGIBLE EXPENDITURE
= Bespovratna sredstva ukupno + doprinos korisnika
= Ukupni prihvatljivi troškovi
= Ukupna ugovorena vrijednost projekta HRK]]/7.5345</f>
        <v>157980.69944920036</v>
      </c>
      <c r="AA626" s="44" t="s">
        <v>38</v>
      </c>
      <c r="AB626" s="44" t="s">
        <v>35</v>
      </c>
      <c r="AC626" s="43" t="s">
        <v>2533</v>
      </c>
      <c r="AD626" s="43" t="s">
        <v>747</v>
      </c>
    </row>
    <row r="627" spans="1:30" ht="51" customHeight="1" x14ac:dyDescent="0.2">
      <c r="A627" s="41" t="s">
        <v>2534</v>
      </c>
      <c r="B627" s="42" t="s">
        <v>743</v>
      </c>
      <c r="C627" s="43" t="s">
        <v>744</v>
      </c>
      <c r="D627" s="43" t="s">
        <v>2358</v>
      </c>
      <c r="E627" s="44" t="s">
        <v>76</v>
      </c>
      <c r="F627" s="45" t="s">
        <v>2535</v>
      </c>
      <c r="G627" s="45" t="s">
        <v>2536</v>
      </c>
      <c r="H627" s="47">
        <v>43349</v>
      </c>
      <c r="I627" s="47">
        <v>44080</v>
      </c>
      <c r="J627" s="48" t="str">
        <f>IF(Ugovori_OPULJP[[#This Row],[DATUM ZAVRŠETKA OPERACIJE]]&gt;DATE(2024,3,31),"u provedbi","završen")</f>
        <v>završen</v>
      </c>
      <c r="K627" s="46" t="s">
        <v>338</v>
      </c>
      <c r="L627" s="46" t="s">
        <v>338</v>
      </c>
      <c r="M627" s="49">
        <v>0.85</v>
      </c>
      <c r="N627" s="49">
        <v>0.15</v>
      </c>
      <c r="O627" s="50">
        <f>Ugovori_OPULJP[[#This Row],[Bespovratna sredstva - Ukupno (EU+Nac) HRK
= Ukupna ugovorena vrijednost bespovratnih sredstava]]*Ugovori_OPULJP[[#This Row],[EU STOPA SUFINANCIRANJA %
EU CO-FINANCING RATE %]]</f>
        <v>439197.15049999999</v>
      </c>
      <c r="P627" s="51">
        <f>Ugovori_OPULJP[[#This Row],[Bespovratna sredstva - EU dio - HRK]]/7.5345</f>
        <v>58291.479262061177</v>
      </c>
      <c r="Q627" s="50">
        <f>Ugovori_OPULJP[[#This Row],[Bespovratna sredstva - Ukupno (EU+Nac) HRK
= Ukupna ugovorena vrijednost bespovratnih sredstava]]*Ugovori_OPULJP[[#This Row],[STOPA NACIONALNOG SUFINANCIRANJA %]]</f>
        <v>77505.379499999995</v>
      </c>
      <c r="R627" s="51">
        <f>Ugovori_OPULJP[[#This Row],[Bespovratna sredstva - Nacionalni dio - HRK]]/7.5345</f>
        <v>10286.731634481384</v>
      </c>
      <c r="S627" s="50">
        <v>516702.53</v>
      </c>
      <c r="T627" s="51">
        <f>Ugovori_OPULJP[[#This Row],[Bespovratna sredstva - Ukupno (EU+Nac) HRK
= Ukupna ugovorena vrijednost bespovratnih sredstava]]/7.5345</f>
        <v>68578.210896542572</v>
      </c>
      <c r="U627" s="50">
        <v>0</v>
      </c>
      <c r="V627" s="51">
        <f>Ugovori_OPULJP[[#This Row],[Javni doprinos korisnika - HRK]]/7.5345</f>
        <v>0</v>
      </c>
      <c r="W627" s="50">
        <v>0</v>
      </c>
      <c r="X627" s="51">
        <f>Ugovori_OPULJP[[#This Row],[Privatni doprinos korisnika - HRK]]/7.5345</f>
        <v>0</v>
      </c>
      <c r="Y627" s="52">
        <v>516702.53</v>
      </c>
      <c r="Z627" s="53">
        <f>Ugovori_OPULJP[[#This Row],[UKUPNI PRIHVATLJIVI IZDACI
TOTAL ELIGIBLE EXPENDITURE
= Bespovratna sredstva ukupno + doprinos korisnika
= Ukupni prihvatljivi troškovi
= Ukupna ugovorena vrijednost projekta HRK]]/7.5345</f>
        <v>68578.210896542572</v>
      </c>
      <c r="AA627" s="44" t="s">
        <v>38</v>
      </c>
      <c r="AB627" s="44" t="s">
        <v>35</v>
      </c>
      <c r="AC627" s="43" t="s">
        <v>2537</v>
      </c>
      <c r="AD627" s="43" t="s">
        <v>747</v>
      </c>
    </row>
    <row r="628" spans="1:30" ht="51" customHeight="1" x14ac:dyDescent="0.2">
      <c r="A628" s="41" t="s">
        <v>2538</v>
      </c>
      <c r="B628" s="42" t="s">
        <v>743</v>
      </c>
      <c r="C628" s="43" t="s">
        <v>744</v>
      </c>
      <c r="D628" s="43" t="s">
        <v>2358</v>
      </c>
      <c r="E628" s="44" t="s">
        <v>76</v>
      </c>
      <c r="F628" s="45" t="s">
        <v>2539</v>
      </c>
      <c r="G628" s="45" t="s">
        <v>2540</v>
      </c>
      <c r="H628" s="47">
        <v>43473</v>
      </c>
      <c r="I628" s="47">
        <v>44204</v>
      </c>
      <c r="J628" s="48" t="str">
        <f>IF(Ugovori_OPULJP[[#This Row],[DATUM ZAVRŠETKA OPERACIJE]]&gt;DATE(2024,3,31),"u provedbi","završen")</f>
        <v>završen</v>
      </c>
      <c r="K628" s="46" t="s">
        <v>425</v>
      </c>
      <c r="L628" s="46" t="s">
        <v>425</v>
      </c>
      <c r="M628" s="49">
        <v>0.85</v>
      </c>
      <c r="N628" s="49">
        <v>0.15</v>
      </c>
      <c r="O628" s="50">
        <f>Ugovori_OPULJP[[#This Row],[Bespovratna sredstva - Ukupno (EU+Nac) HRK
= Ukupna ugovorena vrijednost bespovratnih sredstava]]*Ugovori_OPULJP[[#This Row],[EU STOPA SUFINANCIRANJA %
EU CO-FINANCING RATE %]]</f>
        <v>1238365</v>
      </c>
      <c r="P628" s="51">
        <f>Ugovori_OPULJP[[#This Row],[Bespovratna sredstva - EU dio - HRK]]/7.5345</f>
        <v>164359.28064237838</v>
      </c>
      <c r="Q628" s="50">
        <f>Ugovori_OPULJP[[#This Row],[Bespovratna sredstva - Ukupno (EU+Nac) HRK
= Ukupna ugovorena vrijednost bespovratnih sredstava]]*Ugovori_OPULJP[[#This Row],[STOPA NACIONALNOG SUFINANCIRANJA %]]</f>
        <v>218535</v>
      </c>
      <c r="R628" s="51">
        <f>Ugovori_OPULJP[[#This Row],[Bespovratna sredstva - Nacionalni dio - HRK]]/7.5345</f>
        <v>29004.578936890302</v>
      </c>
      <c r="S628" s="50">
        <v>1456900</v>
      </c>
      <c r="T628" s="51">
        <f>Ugovori_OPULJP[[#This Row],[Bespovratna sredstva - Ukupno (EU+Nac) HRK
= Ukupna ugovorena vrijednost bespovratnih sredstava]]/7.5345</f>
        <v>193363.8595792687</v>
      </c>
      <c r="U628" s="50">
        <v>0</v>
      </c>
      <c r="V628" s="51">
        <f>Ugovori_OPULJP[[#This Row],[Javni doprinos korisnika - HRK]]/7.5345</f>
        <v>0</v>
      </c>
      <c r="W628" s="50">
        <v>0</v>
      </c>
      <c r="X628" s="51">
        <f>Ugovori_OPULJP[[#This Row],[Privatni doprinos korisnika - HRK]]/7.5345</f>
        <v>0</v>
      </c>
      <c r="Y628" s="52">
        <v>1456900</v>
      </c>
      <c r="Z628" s="53">
        <f>Ugovori_OPULJP[[#This Row],[UKUPNI PRIHVATLJIVI IZDACI
TOTAL ELIGIBLE EXPENDITURE
= Bespovratna sredstva ukupno + doprinos korisnika
= Ukupni prihvatljivi troškovi
= Ukupna ugovorena vrijednost projekta HRK]]/7.5345</f>
        <v>193363.8595792687</v>
      </c>
      <c r="AA628" s="44" t="s">
        <v>38</v>
      </c>
      <c r="AB628" s="44" t="s">
        <v>35</v>
      </c>
      <c r="AC628" s="43" t="s">
        <v>2541</v>
      </c>
      <c r="AD628" s="43" t="s">
        <v>747</v>
      </c>
    </row>
    <row r="629" spans="1:30" ht="51" customHeight="1" x14ac:dyDescent="0.2">
      <c r="A629" s="41" t="s">
        <v>2542</v>
      </c>
      <c r="B629" s="42" t="s">
        <v>743</v>
      </c>
      <c r="C629" s="43" t="s">
        <v>744</v>
      </c>
      <c r="D629" s="43" t="s">
        <v>2358</v>
      </c>
      <c r="E629" s="44" t="s">
        <v>76</v>
      </c>
      <c r="F629" s="45" t="s">
        <v>2543</v>
      </c>
      <c r="G629" s="45" t="s">
        <v>1683</v>
      </c>
      <c r="H629" s="47">
        <v>43560</v>
      </c>
      <c r="I629" s="47">
        <v>44291</v>
      </c>
      <c r="J629" s="48" t="str">
        <f>IF(Ugovori_OPULJP[[#This Row],[DATUM ZAVRŠETKA OPERACIJE]]&gt;DATE(2024,3,31),"u provedbi","završen")</f>
        <v>završen</v>
      </c>
      <c r="K629" s="46" t="s">
        <v>2544</v>
      </c>
      <c r="L629" s="46" t="s">
        <v>371</v>
      </c>
      <c r="M629" s="49">
        <v>0.85</v>
      </c>
      <c r="N629" s="49">
        <v>0.15</v>
      </c>
      <c r="O629" s="50">
        <f>Ugovori_OPULJP[[#This Row],[Bespovratna sredstva - Ukupno (EU+Nac) HRK
= Ukupna ugovorena vrijednost bespovratnih sredstava]]*Ugovori_OPULJP[[#This Row],[EU STOPA SUFINANCIRANJA %
EU CO-FINANCING RATE %]]</f>
        <v>1271191.6600000001</v>
      </c>
      <c r="P629" s="51">
        <f>Ugovori_OPULJP[[#This Row],[Bespovratna sredstva - EU dio - HRK]]/7.5345</f>
        <v>168716.12714845047</v>
      </c>
      <c r="Q629" s="50">
        <f>Ugovori_OPULJP[[#This Row],[Bespovratna sredstva - Ukupno (EU+Nac) HRK
= Ukupna ugovorena vrijednost bespovratnih sredstava]]*Ugovori_OPULJP[[#This Row],[STOPA NACIONALNOG SUFINANCIRANJA %]]</f>
        <v>224327.94</v>
      </c>
      <c r="R629" s="51">
        <f>Ugovori_OPULJP[[#This Row],[Bespovratna sredstva - Nacionalni dio - HRK]]/7.5345</f>
        <v>29773.434202667726</v>
      </c>
      <c r="S629" s="50">
        <v>1495519.6</v>
      </c>
      <c r="T629" s="51">
        <f>Ugovori_OPULJP[[#This Row],[Bespovratna sredstva - Ukupno (EU+Nac) HRK
= Ukupna ugovorena vrijednost bespovratnih sredstava]]/7.5345</f>
        <v>198489.5613511182</v>
      </c>
      <c r="U629" s="50">
        <v>0</v>
      </c>
      <c r="V629" s="51">
        <f>Ugovori_OPULJP[[#This Row],[Javni doprinos korisnika - HRK]]/7.5345</f>
        <v>0</v>
      </c>
      <c r="W629" s="50">
        <v>0</v>
      </c>
      <c r="X629" s="51">
        <f>Ugovori_OPULJP[[#This Row],[Privatni doprinos korisnika - HRK]]/7.5345</f>
        <v>0</v>
      </c>
      <c r="Y629" s="52">
        <v>1495519.6</v>
      </c>
      <c r="Z629" s="53">
        <f>Ugovori_OPULJP[[#This Row],[UKUPNI PRIHVATLJIVI IZDACI
TOTAL ELIGIBLE EXPENDITURE
= Bespovratna sredstva ukupno + doprinos korisnika
= Ukupni prihvatljivi troškovi
= Ukupna ugovorena vrijednost projekta HRK]]/7.5345</f>
        <v>198489.5613511182</v>
      </c>
      <c r="AA629" s="44" t="s">
        <v>38</v>
      </c>
      <c r="AB629" s="44" t="s">
        <v>35</v>
      </c>
      <c r="AC629" s="43" t="s">
        <v>2545</v>
      </c>
      <c r="AD629" s="43" t="s">
        <v>747</v>
      </c>
    </row>
    <row r="630" spans="1:30" ht="51" customHeight="1" x14ac:dyDescent="0.2">
      <c r="A630" s="41" t="s">
        <v>2546</v>
      </c>
      <c r="B630" s="42" t="s">
        <v>743</v>
      </c>
      <c r="C630" s="43" t="s">
        <v>744</v>
      </c>
      <c r="D630" s="43" t="s">
        <v>2358</v>
      </c>
      <c r="E630" s="44" t="s">
        <v>76</v>
      </c>
      <c r="F630" s="45" t="s">
        <v>2547</v>
      </c>
      <c r="G630" s="45" t="s">
        <v>139</v>
      </c>
      <c r="H630" s="47">
        <v>43346</v>
      </c>
      <c r="I630" s="47">
        <v>44077</v>
      </c>
      <c r="J630" s="48" t="str">
        <f>IF(Ugovori_OPULJP[[#This Row],[DATUM ZAVRŠETKA OPERACIJE]]&gt;DATE(2024,3,31),"u provedbi","završen")</f>
        <v>završen</v>
      </c>
      <c r="K630" s="46" t="s">
        <v>690</v>
      </c>
      <c r="L630" s="46" t="s">
        <v>37</v>
      </c>
      <c r="M630" s="49">
        <v>0.85</v>
      </c>
      <c r="N630" s="49">
        <v>0.15</v>
      </c>
      <c r="O630" s="50">
        <f>Ugovori_OPULJP[[#This Row],[Bespovratna sredstva - Ukupno (EU+Nac) HRK
= Ukupna ugovorena vrijednost bespovratnih sredstava]]*Ugovori_OPULJP[[#This Row],[EU STOPA SUFINANCIRANJA %
EU CO-FINANCING RATE %]]</f>
        <v>1236423.43</v>
      </c>
      <c r="P630" s="51">
        <f>Ugovori_OPULJP[[#This Row],[Bespovratna sredstva - EU dio - HRK]]/7.5345</f>
        <v>164101.59001924479</v>
      </c>
      <c r="Q630" s="50">
        <f>Ugovori_OPULJP[[#This Row],[Bespovratna sredstva - Ukupno (EU+Nac) HRK
= Ukupna ugovorena vrijednost bespovratnih sredstava]]*Ugovori_OPULJP[[#This Row],[STOPA NACIONALNOG SUFINANCIRANJA %]]</f>
        <v>218192.37</v>
      </c>
      <c r="R630" s="51">
        <f>Ugovori_OPULJP[[#This Row],[Bespovratna sredstva - Nacionalni dio - HRK]]/7.5345</f>
        <v>28959.104121043198</v>
      </c>
      <c r="S630" s="50">
        <v>1454615.8</v>
      </c>
      <c r="T630" s="51">
        <f>Ugovori_OPULJP[[#This Row],[Bespovratna sredstva - Ukupno (EU+Nac) HRK
= Ukupna ugovorena vrijednost bespovratnih sredstava]]/7.5345</f>
        <v>193060.69414028802</v>
      </c>
      <c r="U630" s="50">
        <v>0</v>
      </c>
      <c r="V630" s="51">
        <f>Ugovori_OPULJP[[#This Row],[Javni doprinos korisnika - HRK]]/7.5345</f>
        <v>0</v>
      </c>
      <c r="W630" s="50">
        <v>0</v>
      </c>
      <c r="X630" s="51">
        <f>Ugovori_OPULJP[[#This Row],[Privatni doprinos korisnika - HRK]]/7.5345</f>
        <v>0</v>
      </c>
      <c r="Y630" s="52">
        <v>1454615.8</v>
      </c>
      <c r="Z630" s="53">
        <f>Ugovori_OPULJP[[#This Row],[UKUPNI PRIHVATLJIVI IZDACI
TOTAL ELIGIBLE EXPENDITURE
= Bespovratna sredstva ukupno + doprinos korisnika
= Ukupni prihvatljivi troškovi
= Ukupna ugovorena vrijednost projekta HRK]]/7.5345</f>
        <v>193060.69414028802</v>
      </c>
      <c r="AA630" s="44" t="s">
        <v>38</v>
      </c>
      <c r="AB630" s="44" t="s">
        <v>35</v>
      </c>
      <c r="AC630" s="43" t="s">
        <v>2548</v>
      </c>
      <c r="AD630" s="43" t="s">
        <v>747</v>
      </c>
    </row>
    <row r="631" spans="1:30" ht="51" customHeight="1" x14ac:dyDescent="0.2">
      <c r="A631" s="41" t="s">
        <v>2549</v>
      </c>
      <c r="B631" s="42" t="s">
        <v>743</v>
      </c>
      <c r="C631" s="43" t="s">
        <v>744</v>
      </c>
      <c r="D631" s="43" t="s">
        <v>2358</v>
      </c>
      <c r="E631" s="44" t="s">
        <v>76</v>
      </c>
      <c r="F631" s="45" t="s">
        <v>2550</v>
      </c>
      <c r="G631" s="45" t="s">
        <v>2069</v>
      </c>
      <c r="H631" s="47">
        <v>43346</v>
      </c>
      <c r="I631" s="47">
        <v>44077</v>
      </c>
      <c r="J631" s="48" t="str">
        <f>IF(Ugovori_OPULJP[[#This Row],[DATUM ZAVRŠETKA OPERACIJE]]&gt;DATE(2024,3,31),"u provedbi","završen")</f>
        <v>završen</v>
      </c>
      <c r="K631" s="46" t="s">
        <v>79</v>
      </c>
      <c r="L631" s="46" t="s">
        <v>79</v>
      </c>
      <c r="M631" s="49">
        <v>0.85</v>
      </c>
      <c r="N631" s="49">
        <v>0.15</v>
      </c>
      <c r="O631" s="50">
        <f>Ugovori_OPULJP[[#This Row],[Bespovratna sredstva - Ukupno (EU+Nac) HRK
= Ukupna ugovorena vrijednost bespovratnih sredstava]]*Ugovori_OPULJP[[#This Row],[EU STOPA SUFINANCIRANJA %
EU CO-FINANCING RATE %]]</f>
        <v>876159.26</v>
      </c>
      <c r="P631" s="51">
        <f>Ugovori_OPULJP[[#This Row],[Bespovratna sredstva - EU dio - HRK]]/7.5345</f>
        <v>116286.31760568052</v>
      </c>
      <c r="Q631" s="50">
        <f>Ugovori_OPULJP[[#This Row],[Bespovratna sredstva - Ukupno (EU+Nac) HRK
= Ukupna ugovorena vrijednost bespovratnih sredstava]]*Ugovori_OPULJP[[#This Row],[STOPA NACIONALNOG SUFINANCIRANJA %]]</f>
        <v>154616.34</v>
      </c>
      <c r="R631" s="51">
        <f>Ugovori_OPULJP[[#This Row],[Bespovratna sredstva - Nacionalni dio - HRK]]/7.5345</f>
        <v>20521.114871590682</v>
      </c>
      <c r="S631" s="50">
        <v>1030775.6</v>
      </c>
      <c r="T631" s="51">
        <f>Ugovori_OPULJP[[#This Row],[Bespovratna sredstva - Ukupno (EU+Nac) HRK
= Ukupna ugovorena vrijednost bespovratnih sredstava]]/7.5345</f>
        <v>136807.43247727121</v>
      </c>
      <c r="U631" s="50">
        <v>0</v>
      </c>
      <c r="V631" s="51">
        <f>Ugovori_OPULJP[[#This Row],[Javni doprinos korisnika - HRK]]/7.5345</f>
        <v>0</v>
      </c>
      <c r="W631" s="50">
        <v>0</v>
      </c>
      <c r="X631" s="51">
        <f>Ugovori_OPULJP[[#This Row],[Privatni doprinos korisnika - HRK]]/7.5345</f>
        <v>0</v>
      </c>
      <c r="Y631" s="52">
        <v>1030775.6</v>
      </c>
      <c r="Z631" s="53">
        <f>Ugovori_OPULJP[[#This Row],[UKUPNI PRIHVATLJIVI IZDACI
TOTAL ELIGIBLE EXPENDITURE
= Bespovratna sredstva ukupno + doprinos korisnika
= Ukupni prihvatljivi troškovi
= Ukupna ugovorena vrijednost projekta HRK]]/7.5345</f>
        <v>136807.43247727121</v>
      </c>
      <c r="AA631" s="44" t="s">
        <v>38</v>
      </c>
      <c r="AB631" s="44" t="s">
        <v>35</v>
      </c>
      <c r="AC631" s="43" t="s">
        <v>2551</v>
      </c>
      <c r="AD631" s="43" t="s">
        <v>747</v>
      </c>
    </row>
    <row r="632" spans="1:30" ht="51" customHeight="1" x14ac:dyDescent="0.2">
      <c r="A632" s="41" t="s">
        <v>2552</v>
      </c>
      <c r="B632" s="42" t="s">
        <v>743</v>
      </c>
      <c r="C632" s="43" t="s">
        <v>744</v>
      </c>
      <c r="D632" s="43" t="s">
        <v>2358</v>
      </c>
      <c r="E632" s="44" t="s">
        <v>76</v>
      </c>
      <c r="F632" s="45" t="s">
        <v>2553</v>
      </c>
      <c r="G632" s="45" t="s">
        <v>2554</v>
      </c>
      <c r="H632" s="47">
        <v>43349</v>
      </c>
      <c r="I632" s="47">
        <v>44080</v>
      </c>
      <c r="J632" s="48" t="str">
        <f>IF(Ugovori_OPULJP[[#This Row],[DATUM ZAVRŠETKA OPERACIJE]]&gt;DATE(2024,3,31),"u provedbi","završen")</f>
        <v>završen</v>
      </c>
      <c r="K632" s="46" t="s">
        <v>543</v>
      </c>
      <c r="L632" s="46" t="s">
        <v>271</v>
      </c>
      <c r="M632" s="49">
        <v>0.85</v>
      </c>
      <c r="N632" s="49">
        <v>0.15</v>
      </c>
      <c r="O632" s="50">
        <f>Ugovori_OPULJP[[#This Row],[Bespovratna sredstva - Ukupno (EU+Nac) HRK
= Ukupna ugovorena vrijednost bespovratnih sredstava]]*Ugovori_OPULJP[[#This Row],[EU STOPA SUFINANCIRANJA %
EU CO-FINANCING RATE %]]</f>
        <v>1243766.75</v>
      </c>
      <c r="P632" s="51">
        <f>Ugovori_OPULJP[[#This Row],[Bespovratna sredstva - EU dio - HRK]]/7.5345</f>
        <v>165076.21607273209</v>
      </c>
      <c r="Q632" s="50">
        <f>Ugovori_OPULJP[[#This Row],[Bespovratna sredstva - Ukupno (EU+Nac) HRK
= Ukupna ugovorena vrijednost bespovratnih sredstava]]*Ugovori_OPULJP[[#This Row],[STOPA NACIONALNOG SUFINANCIRANJA %]]</f>
        <v>219488.25</v>
      </c>
      <c r="R632" s="51">
        <f>Ugovori_OPULJP[[#This Row],[Bespovratna sredstva - Nacionalni dio - HRK]]/7.5345</f>
        <v>29131.096954011544</v>
      </c>
      <c r="S632" s="50">
        <v>1463255</v>
      </c>
      <c r="T632" s="51">
        <f>Ugovori_OPULJP[[#This Row],[Bespovratna sredstva - Ukupno (EU+Nac) HRK
= Ukupna ugovorena vrijednost bespovratnih sredstava]]/7.5345</f>
        <v>194207.31302674362</v>
      </c>
      <c r="U632" s="50">
        <v>0</v>
      </c>
      <c r="V632" s="51">
        <f>Ugovori_OPULJP[[#This Row],[Javni doprinos korisnika - HRK]]/7.5345</f>
        <v>0</v>
      </c>
      <c r="W632" s="50">
        <v>0</v>
      </c>
      <c r="X632" s="51">
        <f>Ugovori_OPULJP[[#This Row],[Privatni doprinos korisnika - HRK]]/7.5345</f>
        <v>0</v>
      </c>
      <c r="Y632" s="52">
        <v>1463255</v>
      </c>
      <c r="Z632" s="53">
        <f>Ugovori_OPULJP[[#This Row],[UKUPNI PRIHVATLJIVI IZDACI
TOTAL ELIGIBLE EXPENDITURE
= Bespovratna sredstva ukupno + doprinos korisnika
= Ukupni prihvatljivi troškovi
= Ukupna ugovorena vrijednost projekta HRK]]/7.5345</f>
        <v>194207.31302674362</v>
      </c>
      <c r="AA632" s="44" t="s">
        <v>38</v>
      </c>
      <c r="AB632" s="44" t="s">
        <v>35</v>
      </c>
      <c r="AC632" s="43" t="s">
        <v>2555</v>
      </c>
      <c r="AD632" s="43" t="s">
        <v>747</v>
      </c>
    </row>
    <row r="633" spans="1:30" ht="51" customHeight="1" x14ac:dyDescent="0.2">
      <c r="A633" s="41" t="s">
        <v>2556</v>
      </c>
      <c r="B633" s="42" t="s">
        <v>743</v>
      </c>
      <c r="C633" s="43" t="s">
        <v>744</v>
      </c>
      <c r="D633" s="43" t="s">
        <v>2358</v>
      </c>
      <c r="E633" s="44" t="s">
        <v>76</v>
      </c>
      <c r="F633" s="45" t="s">
        <v>2557</v>
      </c>
      <c r="G633" s="45" t="s">
        <v>2558</v>
      </c>
      <c r="H633" s="47">
        <v>43560</v>
      </c>
      <c r="I633" s="47">
        <v>44291</v>
      </c>
      <c r="J633" s="48" t="str">
        <f>IF(Ugovori_OPULJP[[#This Row],[DATUM ZAVRŠETKA OPERACIJE]]&gt;DATE(2024,3,31),"u provedbi","završen")</f>
        <v>završen</v>
      </c>
      <c r="K633" s="46" t="s">
        <v>160</v>
      </c>
      <c r="L633" s="46" t="s">
        <v>249</v>
      </c>
      <c r="M633" s="49">
        <v>0.85</v>
      </c>
      <c r="N633" s="49">
        <v>0.15</v>
      </c>
      <c r="O633" s="50">
        <f>Ugovori_OPULJP[[#This Row],[Bespovratna sredstva - Ukupno (EU+Nac) HRK
= Ukupna ugovorena vrijednost bespovratnih sredstava]]*Ugovori_OPULJP[[#This Row],[EU STOPA SUFINANCIRANJA %
EU CO-FINANCING RATE %]]</f>
        <v>655450.83550000004</v>
      </c>
      <c r="P633" s="51">
        <f>Ugovori_OPULJP[[#This Row],[Bespovratna sredstva - EU dio - HRK]]/7.5345</f>
        <v>86993.275665273075</v>
      </c>
      <c r="Q633" s="50">
        <f>Ugovori_OPULJP[[#This Row],[Bespovratna sredstva - Ukupno (EU+Nac) HRK
= Ukupna ugovorena vrijednost bespovratnih sredstava]]*Ugovori_OPULJP[[#This Row],[STOPA NACIONALNOG SUFINANCIRANJA %]]</f>
        <v>115667.7945</v>
      </c>
      <c r="R633" s="51">
        <f>Ugovori_OPULJP[[#This Row],[Bespovratna sredstva - Nacionalni dio - HRK]]/7.5345</f>
        <v>15351.754529165837</v>
      </c>
      <c r="S633" s="50">
        <v>771118.63</v>
      </c>
      <c r="T633" s="51">
        <f>Ugovori_OPULJP[[#This Row],[Bespovratna sredstva - Ukupno (EU+Nac) HRK
= Ukupna ugovorena vrijednost bespovratnih sredstava]]/7.5345</f>
        <v>102345.03019443891</v>
      </c>
      <c r="U633" s="50">
        <v>0</v>
      </c>
      <c r="V633" s="51">
        <f>Ugovori_OPULJP[[#This Row],[Javni doprinos korisnika - HRK]]/7.5345</f>
        <v>0</v>
      </c>
      <c r="W633" s="50">
        <v>0</v>
      </c>
      <c r="X633" s="51">
        <f>Ugovori_OPULJP[[#This Row],[Privatni doprinos korisnika - HRK]]/7.5345</f>
        <v>0</v>
      </c>
      <c r="Y633" s="52">
        <v>771118.63</v>
      </c>
      <c r="Z633" s="53">
        <f>Ugovori_OPULJP[[#This Row],[UKUPNI PRIHVATLJIVI IZDACI
TOTAL ELIGIBLE EXPENDITURE
= Bespovratna sredstva ukupno + doprinos korisnika
= Ukupni prihvatljivi troškovi
= Ukupna ugovorena vrijednost projekta HRK]]/7.5345</f>
        <v>102345.03019443891</v>
      </c>
      <c r="AA633" s="44" t="s">
        <v>38</v>
      </c>
      <c r="AB633" s="44" t="s">
        <v>35</v>
      </c>
      <c r="AC633" s="43" t="s">
        <v>2559</v>
      </c>
      <c r="AD633" s="43" t="s">
        <v>747</v>
      </c>
    </row>
    <row r="634" spans="1:30" ht="51" customHeight="1" x14ac:dyDescent="0.2">
      <c r="A634" s="41" t="s">
        <v>2560</v>
      </c>
      <c r="B634" s="42" t="s">
        <v>743</v>
      </c>
      <c r="C634" s="43" t="s">
        <v>744</v>
      </c>
      <c r="D634" s="43" t="s">
        <v>2358</v>
      </c>
      <c r="E634" s="44" t="s">
        <v>76</v>
      </c>
      <c r="F634" s="45" t="s">
        <v>2561</v>
      </c>
      <c r="G634" s="45" t="s">
        <v>108</v>
      </c>
      <c r="H634" s="47">
        <v>43755</v>
      </c>
      <c r="I634" s="47">
        <v>44486</v>
      </c>
      <c r="J634" s="48" t="str">
        <f>IF(Ugovori_OPULJP[[#This Row],[DATUM ZAVRŠETKA OPERACIJE]]&gt;DATE(2024,3,31),"u provedbi","završen")</f>
        <v>završen</v>
      </c>
      <c r="K634" s="46" t="s">
        <v>99</v>
      </c>
      <c r="L634" s="46" t="s">
        <v>37</v>
      </c>
      <c r="M634" s="49">
        <v>0.85</v>
      </c>
      <c r="N634" s="49">
        <v>0.15</v>
      </c>
      <c r="O634" s="50">
        <f>Ugovori_OPULJP[[#This Row],[Bespovratna sredstva - Ukupno (EU+Nac) HRK
= Ukupna ugovorena vrijednost bespovratnih sredstava]]*Ugovori_OPULJP[[#This Row],[EU STOPA SUFINANCIRANJA %
EU CO-FINANCING RATE %]]</f>
        <v>894904.48</v>
      </c>
      <c r="P634" s="51">
        <f>Ugovori_OPULJP[[#This Row],[Bespovratna sredstva - EU dio - HRK]]/7.5345</f>
        <v>118774.23584843054</v>
      </c>
      <c r="Q634" s="50">
        <f>Ugovori_OPULJP[[#This Row],[Bespovratna sredstva - Ukupno (EU+Nac) HRK
= Ukupna ugovorena vrijednost bespovratnih sredstava]]*Ugovori_OPULJP[[#This Row],[STOPA NACIONALNOG SUFINANCIRANJA %]]</f>
        <v>157924.32</v>
      </c>
      <c r="R634" s="51">
        <f>Ugovori_OPULJP[[#This Row],[Bespovratna sredstva - Nacionalni dio - HRK]]/7.5345</f>
        <v>20960.159267370098</v>
      </c>
      <c r="S634" s="50">
        <v>1052828.8</v>
      </c>
      <c r="T634" s="51">
        <f>Ugovori_OPULJP[[#This Row],[Bespovratna sredstva - Ukupno (EU+Nac) HRK
= Ukupna ugovorena vrijednost bespovratnih sredstava]]/7.5345</f>
        <v>139734.39511580064</v>
      </c>
      <c r="U634" s="50">
        <v>0</v>
      </c>
      <c r="V634" s="51">
        <f>Ugovori_OPULJP[[#This Row],[Javni doprinos korisnika - HRK]]/7.5345</f>
        <v>0</v>
      </c>
      <c r="W634" s="50">
        <v>0</v>
      </c>
      <c r="X634" s="51">
        <f>Ugovori_OPULJP[[#This Row],[Privatni doprinos korisnika - HRK]]/7.5345</f>
        <v>0</v>
      </c>
      <c r="Y634" s="52">
        <v>1052828.8</v>
      </c>
      <c r="Z634" s="53">
        <f>Ugovori_OPULJP[[#This Row],[UKUPNI PRIHVATLJIVI IZDACI
TOTAL ELIGIBLE EXPENDITURE
= Bespovratna sredstva ukupno + doprinos korisnika
= Ukupni prihvatljivi troškovi
= Ukupna ugovorena vrijednost projekta HRK]]/7.5345</f>
        <v>139734.39511580064</v>
      </c>
      <c r="AA634" s="44" t="s">
        <v>38</v>
      </c>
      <c r="AB634" s="44" t="s">
        <v>35</v>
      </c>
      <c r="AC634" s="43" t="s">
        <v>2562</v>
      </c>
      <c r="AD634" s="43" t="s">
        <v>747</v>
      </c>
    </row>
    <row r="635" spans="1:30" ht="51" customHeight="1" x14ac:dyDescent="0.2">
      <c r="A635" s="41" t="s">
        <v>2563</v>
      </c>
      <c r="B635" s="42" t="s">
        <v>743</v>
      </c>
      <c r="C635" s="43" t="s">
        <v>744</v>
      </c>
      <c r="D635" s="43" t="s">
        <v>2358</v>
      </c>
      <c r="E635" s="44" t="s">
        <v>76</v>
      </c>
      <c r="F635" s="45" t="s">
        <v>2564</v>
      </c>
      <c r="G635" s="45" t="s">
        <v>2172</v>
      </c>
      <c r="H635" s="47">
        <v>43556</v>
      </c>
      <c r="I635" s="47">
        <v>44287</v>
      </c>
      <c r="J635" s="48" t="str">
        <f>IF(Ugovori_OPULJP[[#This Row],[DATUM ZAVRŠETKA OPERACIJE]]&gt;DATE(2024,3,31),"u provedbi","završen")</f>
        <v>završen</v>
      </c>
      <c r="K635" s="46" t="s">
        <v>99</v>
      </c>
      <c r="L635" s="46" t="s">
        <v>99</v>
      </c>
      <c r="M635" s="49">
        <v>0.85</v>
      </c>
      <c r="N635" s="49">
        <v>0.15</v>
      </c>
      <c r="O635" s="50">
        <f>Ugovori_OPULJP[[#This Row],[Bespovratna sredstva - Ukupno (EU+Nac) HRK
= Ukupna ugovorena vrijednost bespovratnih sredstava]]*Ugovori_OPULJP[[#This Row],[EU STOPA SUFINANCIRANJA %
EU CO-FINANCING RATE %]]</f>
        <v>1034982.5335</v>
      </c>
      <c r="P635" s="51">
        <f>Ugovori_OPULJP[[#This Row],[Bespovratna sredstva - EU dio - HRK]]/7.5345</f>
        <v>137365.78850620479</v>
      </c>
      <c r="Q635" s="50">
        <f>Ugovori_OPULJP[[#This Row],[Bespovratna sredstva - Ukupno (EU+Nac) HRK
= Ukupna ugovorena vrijednost bespovratnih sredstava]]*Ugovori_OPULJP[[#This Row],[STOPA NACIONALNOG SUFINANCIRANJA %]]</f>
        <v>182643.97649999999</v>
      </c>
      <c r="R635" s="51">
        <f>Ugovori_OPULJP[[#This Row],[Bespovratna sredstva - Nacionalni dio - HRK]]/7.5345</f>
        <v>24241.021501094961</v>
      </c>
      <c r="S635" s="50">
        <v>1217626.51</v>
      </c>
      <c r="T635" s="51">
        <f>Ugovori_OPULJP[[#This Row],[Bespovratna sredstva - Ukupno (EU+Nac) HRK
= Ukupna ugovorena vrijednost bespovratnih sredstava]]/7.5345</f>
        <v>161606.81000729973</v>
      </c>
      <c r="U635" s="50">
        <v>0</v>
      </c>
      <c r="V635" s="51">
        <f>Ugovori_OPULJP[[#This Row],[Javni doprinos korisnika - HRK]]/7.5345</f>
        <v>0</v>
      </c>
      <c r="W635" s="50">
        <v>0</v>
      </c>
      <c r="X635" s="51">
        <f>Ugovori_OPULJP[[#This Row],[Privatni doprinos korisnika - HRK]]/7.5345</f>
        <v>0</v>
      </c>
      <c r="Y635" s="52">
        <v>1217626.51</v>
      </c>
      <c r="Z635" s="53">
        <f>Ugovori_OPULJP[[#This Row],[UKUPNI PRIHVATLJIVI IZDACI
TOTAL ELIGIBLE EXPENDITURE
= Bespovratna sredstva ukupno + doprinos korisnika
= Ukupni prihvatljivi troškovi
= Ukupna ugovorena vrijednost projekta HRK]]/7.5345</f>
        <v>161606.81000729973</v>
      </c>
      <c r="AA635" s="44" t="s">
        <v>38</v>
      </c>
      <c r="AB635" s="44" t="s">
        <v>35</v>
      </c>
      <c r="AC635" s="43" t="s">
        <v>2565</v>
      </c>
      <c r="AD635" s="43" t="s">
        <v>747</v>
      </c>
    </row>
    <row r="636" spans="1:30" ht="51" customHeight="1" x14ac:dyDescent="0.2">
      <c r="A636" s="41" t="s">
        <v>2566</v>
      </c>
      <c r="B636" s="42" t="s">
        <v>743</v>
      </c>
      <c r="C636" s="43" t="s">
        <v>744</v>
      </c>
      <c r="D636" s="43" t="s">
        <v>2358</v>
      </c>
      <c r="E636" s="44" t="s">
        <v>76</v>
      </c>
      <c r="F636" s="45" t="s">
        <v>1414</v>
      </c>
      <c r="G636" s="45" t="s">
        <v>1214</v>
      </c>
      <c r="H636" s="47">
        <v>43556</v>
      </c>
      <c r="I636" s="47">
        <v>44287</v>
      </c>
      <c r="J636" s="48" t="str">
        <f>IF(Ugovori_OPULJP[[#This Row],[DATUM ZAVRŠETKA OPERACIJE]]&gt;DATE(2024,3,31),"u provedbi","završen")</f>
        <v>završen</v>
      </c>
      <c r="K636" s="46" t="s">
        <v>371</v>
      </c>
      <c r="L636" s="46" t="s">
        <v>371</v>
      </c>
      <c r="M636" s="49">
        <v>0.85</v>
      </c>
      <c r="N636" s="49">
        <v>0.15</v>
      </c>
      <c r="O636" s="50">
        <f>Ugovori_OPULJP[[#This Row],[Bespovratna sredstva - Ukupno (EU+Nac) HRK
= Ukupna ugovorena vrijednost bespovratnih sredstava]]*Ugovori_OPULJP[[#This Row],[EU STOPA SUFINANCIRANJA %
EU CO-FINANCING RATE %]]</f>
        <v>877995.12399999995</v>
      </c>
      <c r="P636" s="51">
        <f>Ugovori_OPULJP[[#This Row],[Bespovratna sredstva - EU dio - HRK]]/7.5345</f>
        <v>116529.97863162783</v>
      </c>
      <c r="Q636" s="50">
        <f>Ugovori_OPULJP[[#This Row],[Bespovratna sredstva - Ukupno (EU+Nac) HRK
= Ukupna ugovorena vrijednost bespovratnih sredstava]]*Ugovori_OPULJP[[#This Row],[STOPA NACIONALNOG SUFINANCIRANJA %]]</f>
        <v>154940.31599999999</v>
      </c>
      <c r="R636" s="51">
        <f>Ugovori_OPULJP[[#This Row],[Bespovratna sredstva - Nacionalni dio - HRK]]/7.5345</f>
        <v>20564.113876169617</v>
      </c>
      <c r="S636" s="50">
        <v>1032935.44</v>
      </c>
      <c r="T636" s="51">
        <f>Ugovori_OPULJP[[#This Row],[Bespovratna sredstva - Ukupno (EU+Nac) HRK
= Ukupna ugovorena vrijednost bespovratnih sredstava]]/7.5345</f>
        <v>137094.09250779744</v>
      </c>
      <c r="U636" s="50">
        <v>0</v>
      </c>
      <c r="V636" s="51">
        <f>Ugovori_OPULJP[[#This Row],[Javni doprinos korisnika - HRK]]/7.5345</f>
        <v>0</v>
      </c>
      <c r="W636" s="50">
        <v>0</v>
      </c>
      <c r="X636" s="51">
        <f>Ugovori_OPULJP[[#This Row],[Privatni doprinos korisnika - HRK]]/7.5345</f>
        <v>0</v>
      </c>
      <c r="Y636" s="52">
        <v>1032935.44</v>
      </c>
      <c r="Z636" s="53">
        <f>Ugovori_OPULJP[[#This Row],[UKUPNI PRIHVATLJIVI IZDACI
TOTAL ELIGIBLE EXPENDITURE
= Bespovratna sredstva ukupno + doprinos korisnika
= Ukupni prihvatljivi troškovi
= Ukupna ugovorena vrijednost projekta HRK]]/7.5345</f>
        <v>137094.09250779744</v>
      </c>
      <c r="AA636" s="44" t="s">
        <v>38</v>
      </c>
      <c r="AB636" s="44" t="s">
        <v>35</v>
      </c>
      <c r="AC636" s="43" t="s">
        <v>2567</v>
      </c>
      <c r="AD636" s="43" t="s">
        <v>747</v>
      </c>
    </row>
    <row r="637" spans="1:30" ht="51" customHeight="1" x14ac:dyDescent="0.2">
      <c r="A637" s="41" t="s">
        <v>2568</v>
      </c>
      <c r="B637" s="42" t="s">
        <v>743</v>
      </c>
      <c r="C637" s="43" t="s">
        <v>744</v>
      </c>
      <c r="D637" s="43" t="s">
        <v>2358</v>
      </c>
      <c r="E637" s="44" t="s">
        <v>76</v>
      </c>
      <c r="F637" s="45" t="s">
        <v>2569</v>
      </c>
      <c r="G637" s="45" t="s">
        <v>2570</v>
      </c>
      <c r="H637" s="47">
        <v>43343</v>
      </c>
      <c r="I637" s="47">
        <v>44074</v>
      </c>
      <c r="J637" s="48" t="str">
        <f>IF(Ugovori_OPULJP[[#This Row],[DATUM ZAVRŠETKA OPERACIJE]]&gt;DATE(2024,3,31),"u provedbi","završen")</f>
        <v>završen</v>
      </c>
      <c r="K637" s="46" t="s">
        <v>338</v>
      </c>
      <c r="L637" s="46" t="s">
        <v>338</v>
      </c>
      <c r="M637" s="49">
        <v>0.85</v>
      </c>
      <c r="N637" s="49">
        <v>0.15</v>
      </c>
      <c r="O637" s="50">
        <f>Ugovori_OPULJP[[#This Row],[Bespovratna sredstva - Ukupno (EU+Nac) HRK
= Ukupna ugovorena vrijednost bespovratnih sredstava]]*Ugovori_OPULJP[[#This Row],[EU STOPA SUFINANCIRANJA %
EU CO-FINANCING RATE %]]</f>
        <v>985151.27500000002</v>
      </c>
      <c r="P637" s="51">
        <f>Ugovori_OPULJP[[#This Row],[Bespovratna sredstva - EU dio - HRK]]/7.5345</f>
        <v>130752.04393124959</v>
      </c>
      <c r="Q637" s="50">
        <f>Ugovori_OPULJP[[#This Row],[Bespovratna sredstva - Ukupno (EU+Nac) HRK
= Ukupna ugovorena vrijednost bespovratnih sredstava]]*Ugovori_OPULJP[[#This Row],[STOPA NACIONALNOG SUFINANCIRANJA %]]</f>
        <v>173850.22500000001</v>
      </c>
      <c r="R637" s="51">
        <f>Ugovori_OPULJP[[#This Row],[Bespovratna sredstva - Nacionalni dio - HRK]]/7.5345</f>
        <v>23073.890105514631</v>
      </c>
      <c r="S637" s="50">
        <v>1159001.5</v>
      </c>
      <c r="T637" s="51">
        <f>Ugovori_OPULJP[[#This Row],[Bespovratna sredstva - Ukupno (EU+Nac) HRK
= Ukupna ugovorena vrijednost bespovratnih sredstava]]/7.5345</f>
        <v>153825.9340367642</v>
      </c>
      <c r="U637" s="50">
        <v>0</v>
      </c>
      <c r="V637" s="51">
        <f>Ugovori_OPULJP[[#This Row],[Javni doprinos korisnika - HRK]]/7.5345</f>
        <v>0</v>
      </c>
      <c r="W637" s="50">
        <v>0</v>
      </c>
      <c r="X637" s="51">
        <f>Ugovori_OPULJP[[#This Row],[Privatni doprinos korisnika - HRK]]/7.5345</f>
        <v>0</v>
      </c>
      <c r="Y637" s="52">
        <v>1159001.5</v>
      </c>
      <c r="Z637" s="53">
        <f>Ugovori_OPULJP[[#This Row],[UKUPNI PRIHVATLJIVI IZDACI
TOTAL ELIGIBLE EXPENDITURE
= Bespovratna sredstva ukupno + doprinos korisnika
= Ukupni prihvatljivi troškovi
= Ukupna ugovorena vrijednost projekta HRK]]/7.5345</f>
        <v>153825.9340367642</v>
      </c>
      <c r="AA637" s="44" t="s">
        <v>38</v>
      </c>
      <c r="AB637" s="44" t="s">
        <v>35</v>
      </c>
      <c r="AC637" s="43" t="s">
        <v>2571</v>
      </c>
      <c r="AD637" s="43" t="s">
        <v>747</v>
      </c>
    </row>
    <row r="638" spans="1:30" ht="51" customHeight="1" x14ac:dyDescent="0.2">
      <c r="A638" s="41" t="s">
        <v>2572</v>
      </c>
      <c r="B638" s="42" t="s">
        <v>743</v>
      </c>
      <c r="C638" s="43" t="s">
        <v>744</v>
      </c>
      <c r="D638" s="43" t="s">
        <v>2358</v>
      </c>
      <c r="E638" s="44" t="s">
        <v>76</v>
      </c>
      <c r="F638" s="45" t="s">
        <v>2573</v>
      </c>
      <c r="G638" s="45" t="s">
        <v>2303</v>
      </c>
      <c r="H638" s="47">
        <v>43346</v>
      </c>
      <c r="I638" s="47">
        <v>44077</v>
      </c>
      <c r="J638" s="48" t="str">
        <f>IF(Ugovori_OPULJP[[#This Row],[DATUM ZAVRŠETKA OPERACIJE]]&gt;DATE(2024,3,31),"u provedbi","završen")</f>
        <v>završen</v>
      </c>
      <c r="K638" s="46" t="s">
        <v>425</v>
      </c>
      <c r="L638" s="46" t="s">
        <v>425</v>
      </c>
      <c r="M638" s="49">
        <v>0.85</v>
      </c>
      <c r="N638" s="49">
        <v>0.15</v>
      </c>
      <c r="O638" s="50">
        <f>Ugovori_OPULJP[[#This Row],[Bespovratna sredstva - Ukupno (EU+Nac) HRK
= Ukupna ugovorena vrijednost bespovratnih sredstava]]*Ugovori_OPULJP[[#This Row],[EU STOPA SUFINANCIRANJA %
EU CO-FINANCING RATE %]]</f>
        <v>1089201.56</v>
      </c>
      <c r="P638" s="51">
        <f>Ugovori_OPULJP[[#This Row],[Bespovratna sredstva - EU dio - HRK]]/7.5345</f>
        <v>144561.88997279183</v>
      </c>
      <c r="Q638" s="50">
        <f>Ugovori_OPULJP[[#This Row],[Bespovratna sredstva - Ukupno (EU+Nac) HRK
= Ukupna ugovorena vrijednost bespovratnih sredstava]]*Ugovori_OPULJP[[#This Row],[STOPA NACIONALNOG SUFINANCIRANJA %]]</f>
        <v>192212.04</v>
      </c>
      <c r="R638" s="51">
        <f>Ugovori_OPULJP[[#This Row],[Bespovratna sredstva - Nacionalni dio - HRK]]/7.5345</f>
        <v>25510.921759904439</v>
      </c>
      <c r="S638" s="50">
        <v>1281413.6000000001</v>
      </c>
      <c r="T638" s="51">
        <f>Ugovori_OPULJP[[#This Row],[Bespovratna sredstva - Ukupno (EU+Nac) HRK
= Ukupna ugovorena vrijednost bespovratnih sredstava]]/7.5345</f>
        <v>170072.81173269625</v>
      </c>
      <c r="U638" s="50">
        <v>0</v>
      </c>
      <c r="V638" s="51">
        <f>Ugovori_OPULJP[[#This Row],[Javni doprinos korisnika - HRK]]/7.5345</f>
        <v>0</v>
      </c>
      <c r="W638" s="50">
        <v>0</v>
      </c>
      <c r="X638" s="51">
        <f>Ugovori_OPULJP[[#This Row],[Privatni doprinos korisnika - HRK]]/7.5345</f>
        <v>0</v>
      </c>
      <c r="Y638" s="52">
        <v>1281413.6000000001</v>
      </c>
      <c r="Z638" s="53">
        <f>Ugovori_OPULJP[[#This Row],[UKUPNI PRIHVATLJIVI IZDACI
TOTAL ELIGIBLE EXPENDITURE
= Bespovratna sredstva ukupno + doprinos korisnika
= Ukupni prihvatljivi troškovi
= Ukupna ugovorena vrijednost projekta HRK]]/7.5345</f>
        <v>170072.81173269625</v>
      </c>
      <c r="AA638" s="44" t="s">
        <v>38</v>
      </c>
      <c r="AB638" s="44" t="s">
        <v>35</v>
      </c>
      <c r="AC638" s="43" t="s">
        <v>2574</v>
      </c>
      <c r="AD638" s="43" t="s">
        <v>747</v>
      </c>
    </row>
    <row r="639" spans="1:30" ht="51" customHeight="1" x14ac:dyDescent="0.2">
      <c r="A639" s="41" t="s">
        <v>2575</v>
      </c>
      <c r="B639" s="42" t="s">
        <v>743</v>
      </c>
      <c r="C639" s="43" t="s">
        <v>744</v>
      </c>
      <c r="D639" s="43" t="s">
        <v>2358</v>
      </c>
      <c r="E639" s="44" t="s">
        <v>76</v>
      </c>
      <c r="F639" s="45" t="s">
        <v>2576</v>
      </c>
      <c r="G639" s="45" t="s">
        <v>1443</v>
      </c>
      <c r="H639" s="47">
        <v>43556</v>
      </c>
      <c r="I639" s="47">
        <v>44287</v>
      </c>
      <c r="J639" s="48" t="str">
        <f>IF(Ugovori_OPULJP[[#This Row],[DATUM ZAVRŠETKA OPERACIJE]]&gt;DATE(2024,3,31),"u provedbi","završen")</f>
        <v>završen</v>
      </c>
      <c r="K639" s="46" t="s">
        <v>186</v>
      </c>
      <c r="L639" s="46" t="s">
        <v>186</v>
      </c>
      <c r="M639" s="49">
        <v>0.85</v>
      </c>
      <c r="N639" s="49">
        <v>0.15</v>
      </c>
      <c r="O639" s="50">
        <f>Ugovori_OPULJP[[#This Row],[Bespovratna sredstva - Ukupno (EU+Nac) HRK
= Ukupna ugovorena vrijednost bespovratnih sredstava]]*Ugovori_OPULJP[[#This Row],[EU STOPA SUFINANCIRANJA %
EU CO-FINANCING RATE %]]</f>
        <v>1195768.6100000001</v>
      </c>
      <c r="P639" s="51">
        <f>Ugovori_OPULJP[[#This Row],[Bespovratna sredstva - EU dio - HRK]]/7.5345</f>
        <v>158705.7681332537</v>
      </c>
      <c r="Q639" s="50">
        <f>Ugovori_OPULJP[[#This Row],[Bespovratna sredstva - Ukupno (EU+Nac) HRK
= Ukupna ugovorena vrijednost bespovratnih sredstava]]*Ugovori_OPULJP[[#This Row],[STOPA NACIONALNOG SUFINANCIRANJA %]]</f>
        <v>211017.99000000002</v>
      </c>
      <c r="R639" s="51">
        <f>Ugovori_OPULJP[[#This Row],[Bespovratna sredstva - Nacionalni dio - HRK]]/7.5345</f>
        <v>28006.900258809477</v>
      </c>
      <c r="S639" s="50">
        <v>1406786.6</v>
      </c>
      <c r="T639" s="51">
        <f>Ugovori_OPULJP[[#This Row],[Bespovratna sredstva - Ukupno (EU+Nac) HRK
= Ukupna ugovorena vrijednost bespovratnih sredstava]]/7.5345</f>
        <v>186712.66839206318</v>
      </c>
      <c r="U639" s="50">
        <v>0</v>
      </c>
      <c r="V639" s="51">
        <f>Ugovori_OPULJP[[#This Row],[Javni doprinos korisnika - HRK]]/7.5345</f>
        <v>0</v>
      </c>
      <c r="W639" s="50">
        <v>0</v>
      </c>
      <c r="X639" s="51">
        <f>Ugovori_OPULJP[[#This Row],[Privatni doprinos korisnika - HRK]]/7.5345</f>
        <v>0</v>
      </c>
      <c r="Y639" s="52">
        <v>1406786.6</v>
      </c>
      <c r="Z639" s="53">
        <f>Ugovori_OPULJP[[#This Row],[UKUPNI PRIHVATLJIVI IZDACI
TOTAL ELIGIBLE EXPENDITURE
= Bespovratna sredstva ukupno + doprinos korisnika
= Ukupni prihvatljivi troškovi
= Ukupna ugovorena vrijednost projekta HRK]]/7.5345</f>
        <v>186712.66839206318</v>
      </c>
      <c r="AA639" s="44" t="s">
        <v>38</v>
      </c>
      <c r="AB639" s="44" t="s">
        <v>35</v>
      </c>
      <c r="AC639" s="43" t="s">
        <v>2577</v>
      </c>
      <c r="AD639" s="43" t="s">
        <v>747</v>
      </c>
    </row>
    <row r="640" spans="1:30" ht="51" customHeight="1" x14ac:dyDescent="0.2">
      <c r="A640" s="41" t="s">
        <v>2578</v>
      </c>
      <c r="B640" s="42" t="s">
        <v>743</v>
      </c>
      <c r="C640" s="43" t="s">
        <v>744</v>
      </c>
      <c r="D640" s="43" t="s">
        <v>2358</v>
      </c>
      <c r="E640" s="44" t="s">
        <v>76</v>
      </c>
      <c r="F640" s="45" t="s">
        <v>2579</v>
      </c>
      <c r="G640" s="45" t="s">
        <v>2580</v>
      </c>
      <c r="H640" s="47">
        <v>43556</v>
      </c>
      <c r="I640" s="47">
        <v>44287</v>
      </c>
      <c r="J640" s="48" t="str">
        <f>IF(Ugovori_OPULJP[[#This Row],[DATUM ZAVRŠETKA OPERACIJE]]&gt;DATE(2024,3,31),"u provedbi","završen")</f>
        <v>završen</v>
      </c>
      <c r="K640" s="46" t="s">
        <v>79</v>
      </c>
      <c r="L640" s="46" t="s">
        <v>79</v>
      </c>
      <c r="M640" s="49">
        <v>0.85</v>
      </c>
      <c r="N640" s="49">
        <v>0.15</v>
      </c>
      <c r="O640" s="50">
        <f>Ugovori_OPULJP[[#This Row],[Bespovratna sredstva - Ukupno (EU+Nac) HRK
= Ukupna ugovorena vrijednost bespovratnih sredstava]]*Ugovori_OPULJP[[#This Row],[EU STOPA SUFINANCIRANJA %
EU CO-FINANCING RATE %]]</f>
        <v>597359.94850000006</v>
      </c>
      <c r="P640" s="51">
        <f>Ugovori_OPULJP[[#This Row],[Bespovratna sredstva - EU dio - HRK]]/7.5345</f>
        <v>79283.289999336383</v>
      </c>
      <c r="Q640" s="50">
        <f>Ugovori_OPULJP[[#This Row],[Bespovratna sredstva - Ukupno (EU+Nac) HRK
= Ukupna ugovorena vrijednost bespovratnih sredstava]]*Ugovori_OPULJP[[#This Row],[STOPA NACIONALNOG SUFINANCIRANJA %]]</f>
        <v>105416.4615</v>
      </c>
      <c r="R640" s="51">
        <f>Ugovori_OPULJP[[#This Row],[Bespovratna sredstva - Nacionalni dio - HRK]]/7.5345</f>
        <v>13991.168823412303</v>
      </c>
      <c r="S640" s="50">
        <v>702776.41</v>
      </c>
      <c r="T640" s="51">
        <f>Ugovori_OPULJP[[#This Row],[Bespovratna sredstva - Ukupno (EU+Nac) HRK
= Ukupna ugovorena vrijednost bespovratnih sredstava]]/7.5345</f>
        <v>93274.458822748682</v>
      </c>
      <c r="U640" s="50">
        <v>0</v>
      </c>
      <c r="V640" s="51">
        <f>Ugovori_OPULJP[[#This Row],[Javni doprinos korisnika - HRK]]/7.5345</f>
        <v>0</v>
      </c>
      <c r="W640" s="50">
        <v>0</v>
      </c>
      <c r="X640" s="51">
        <f>Ugovori_OPULJP[[#This Row],[Privatni doprinos korisnika - HRK]]/7.5345</f>
        <v>0</v>
      </c>
      <c r="Y640" s="52">
        <v>702776.41</v>
      </c>
      <c r="Z640" s="53">
        <f>Ugovori_OPULJP[[#This Row],[UKUPNI PRIHVATLJIVI IZDACI
TOTAL ELIGIBLE EXPENDITURE
= Bespovratna sredstva ukupno + doprinos korisnika
= Ukupni prihvatljivi troškovi
= Ukupna ugovorena vrijednost projekta HRK]]/7.5345</f>
        <v>93274.458822748682</v>
      </c>
      <c r="AA640" s="44" t="s">
        <v>38</v>
      </c>
      <c r="AB640" s="44" t="s">
        <v>35</v>
      </c>
      <c r="AC640" s="43" t="s">
        <v>2581</v>
      </c>
      <c r="AD640" s="43" t="s">
        <v>747</v>
      </c>
    </row>
    <row r="641" spans="1:30" ht="51" customHeight="1" x14ac:dyDescent="0.2">
      <c r="A641" s="41" t="s">
        <v>2582</v>
      </c>
      <c r="B641" s="42" t="s">
        <v>743</v>
      </c>
      <c r="C641" s="43" t="s">
        <v>744</v>
      </c>
      <c r="D641" s="43" t="s">
        <v>2358</v>
      </c>
      <c r="E641" s="44" t="s">
        <v>76</v>
      </c>
      <c r="F641" s="45" t="s">
        <v>2583</v>
      </c>
      <c r="G641" s="45" t="s">
        <v>2584</v>
      </c>
      <c r="H641" s="47">
        <v>43344</v>
      </c>
      <c r="I641" s="47">
        <v>43952</v>
      </c>
      <c r="J641" s="48" t="str">
        <f>IF(Ugovori_OPULJP[[#This Row],[DATUM ZAVRŠETKA OPERACIJE]]&gt;DATE(2024,3,31),"u provedbi","završen")</f>
        <v>završen</v>
      </c>
      <c r="K641" s="46" t="s">
        <v>2585</v>
      </c>
      <c r="L641" s="46" t="s">
        <v>37</v>
      </c>
      <c r="M641" s="49">
        <v>0.85</v>
      </c>
      <c r="N641" s="49">
        <v>0.15</v>
      </c>
      <c r="O641" s="50">
        <f>Ugovori_OPULJP[[#This Row],[Bespovratna sredstva - Ukupno (EU+Nac) HRK
= Ukupna ugovorena vrijednost bespovratnih sredstava]]*Ugovori_OPULJP[[#This Row],[EU STOPA SUFINANCIRANJA %
EU CO-FINANCING RATE %]]</f>
        <v>1269629.2749999999</v>
      </c>
      <c r="P641" s="51">
        <f>Ugovori_OPULJP[[#This Row],[Bespovratna sredstva - EU dio - HRK]]/7.5345</f>
        <v>168508.76302342556</v>
      </c>
      <c r="Q641" s="50">
        <f>Ugovori_OPULJP[[#This Row],[Bespovratna sredstva - Ukupno (EU+Nac) HRK
= Ukupna ugovorena vrijednost bespovratnih sredstava]]*Ugovori_OPULJP[[#This Row],[STOPA NACIONALNOG SUFINANCIRANJA %]]</f>
        <v>224052.22500000001</v>
      </c>
      <c r="R641" s="51">
        <f>Ugovori_OPULJP[[#This Row],[Bespovratna sredstva - Nacionalni dio - HRK]]/7.5345</f>
        <v>29736.840533545688</v>
      </c>
      <c r="S641" s="50">
        <v>1493681.5</v>
      </c>
      <c r="T641" s="51">
        <f>Ugovori_OPULJP[[#This Row],[Bespovratna sredstva - Ukupno (EU+Nac) HRK
= Ukupna ugovorena vrijednost bespovratnih sredstava]]/7.5345</f>
        <v>198245.60355697124</v>
      </c>
      <c r="U641" s="50">
        <v>0</v>
      </c>
      <c r="V641" s="51">
        <f>Ugovori_OPULJP[[#This Row],[Javni doprinos korisnika - HRK]]/7.5345</f>
        <v>0</v>
      </c>
      <c r="W641" s="50">
        <v>0</v>
      </c>
      <c r="X641" s="51">
        <f>Ugovori_OPULJP[[#This Row],[Privatni doprinos korisnika - HRK]]/7.5345</f>
        <v>0</v>
      </c>
      <c r="Y641" s="52">
        <v>1493681.5</v>
      </c>
      <c r="Z641" s="53">
        <f>Ugovori_OPULJP[[#This Row],[UKUPNI PRIHVATLJIVI IZDACI
TOTAL ELIGIBLE EXPENDITURE
= Bespovratna sredstva ukupno + doprinos korisnika
= Ukupni prihvatljivi troškovi
= Ukupna ugovorena vrijednost projekta HRK]]/7.5345</f>
        <v>198245.60355697124</v>
      </c>
      <c r="AA641" s="44" t="s">
        <v>38</v>
      </c>
      <c r="AB641" s="44" t="s">
        <v>35</v>
      </c>
      <c r="AC641" s="43" t="s">
        <v>2586</v>
      </c>
      <c r="AD641" s="43" t="s">
        <v>747</v>
      </c>
    </row>
    <row r="642" spans="1:30" ht="51" customHeight="1" x14ac:dyDescent="0.2">
      <c r="A642" s="41" t="s">
        <v>2587</v>
      </c>
      <c r="B642" s="42" t="s">
        <v>743</v>
      </c>
      <c r="C642" s="43" t="s">
        <v>744</v>
      </c>
      <c r="D642" s="43" t="s">
        <v>2358</v>
      </c>
      <c r="E642" s="44" t="s">
        <v>76</v>
      </c>
      <c r="F642" s="45" t="s">
        <v>2588</v>
      </c>
      <c r="G642" s="45" t="s">
        <v>1342</v>
      </c>
      <c r="H642" s="47">
        <v>43556</v>
      </c>
      <c r="I642" s="47">
        <v>44287</v>
      </c>
      <c r="J642" s="48" t="str">
        <f>IF(Ugovori_OPULJP[[#This Row],[DATUM ZAVRŠETKA OPERACIJE]]&gt;DATE(2024,3,31),"u provedbi","završen")</f>
        <v>završen</v>
      </c>
      <c r="K642" s="46" t="s">
        <v>99</v>
      </c>
      <c r="L642" s="46" t="s">
        <v>99</v>
      </c>
      <c r="M642" s="49">
        <v>0.85</v>
      </c>
      <c r="N642" s="49">
        <v>0.15</v>
      </c>
      <c r="O642" s="50">
        <f>Ugovori_OPULJP[[#This Row],[Bespovratna sredstva - Ukupno (EU+Nac) HRK
= Ukupna ugovorena vrijednost bespovratnih sredstava]]*Ugovori_OPULJP[[#This Row],[EU STOPA SUFINANCIRANJA %
EU CO-FINANCING RATE %]]</f>
        <v>1127666.6100000001</v>
      </c>
      <c r="P642" s="51">
        <f>Ugovori_OPULJP[[#This Row],[Bespovratna sredstva - EU dio - HRK]]/7.5345</f>
        <v>149667.07943460083</v>
      </c>
      <c r="Q642" s="50">
        <f>Ugovori_OPULJP[[#This Row],[Bespovratna sredstva - Ukupno (EU+Nac) HRK
= Ukupna ugovorena vrijednost bespovratnih sredstava]]*Ugovori_OPULJP[[#This Row],[STOPA NACIONALNOG SUFINANCIRANJA %]]</f>
        <v>198999.99000000002</v>
      </c>
      <c r="R642" s="51">
        <f>Ugovori_OPULJP[[#This Row],[Bespovratna sredstva - Nacionalni dio - HRK]]/7.5345</f>
        <v>26411.837547282503</v>
      </c>
      <c r="S642" s="50">
        <v>1326666.6000000001</v>
      </c>
      <c r="T642" s="51">
        <f>Ugovori_OPULJP[[#This Row],[Bespovratna sredstva - Ukupno (EU+Nac) HRK
= Ukupna ugovorena vrijednost bespovratnih sredstava]]/7.5345</f>
        <v>176078.91698188335</v>
      </c>
      <c r="U642" s="50">
        <v>0</v>
      </c>
      <c r="V642" s="51">
        <f>Ugovori_OPULJP[[#This Row],[Javni doprinos korisnika - HRK]]/7.5345</f>
        <v>0</v>
      </c>
      <c r="W642" s="50">
        <v>0</v>
      </c>
      <c r="X642" s="51">
        <f>Ugovori_OPULJP[[#This Row],[Privatni doprinos korisnika - HRK]]/7.5345</f>
        <v>0</v>
      </c>
      <c r="Y642" s="52">
        <v>1326666.6000000001</v>
      </c>
      <c r="Z642" s="53">
        <f>Ugovori_OPULJP[[#This Row],[UKUPNI PRIHVATLJIVI IZDACI
TOTAL ELIGIBLE EXPENDITURE
= Bespovratna sredstva ukupno + doprinos korisnika
= Ukupni prihvatljivi troškovi
= Ukupna ugovorena vrijednost projekta HRK]]/7.5345</f>
        <v>176078.91698188335</v>
      </c>
      <c r="AA642" s="44" t="s">
        <v>38</v>
      </c>
      <c r="AB642" s="44" t="s">
        <v>35</v>
      </c>
      <c r="AC642" s="43" t="s">
        <v>2589</v>
      </c>
      <c r="AD642" s="43" t="s">
        <v>747</v>
      </c>
    </row>
    <row r="643" spans="1:30" ht="51" customHeight="1" x14ac:dyDescent="0.2">
      <c r="A643" s="41" t="s">
        <v>2590</v>
      </c>
      <c r="B643" s="42" t="s">
        <v>743</v>
      </c>
      <c r="C643" s="43" t="s">
        <v>744</v>
      </c>
      <c r="D643" s="43" t="s">
        <v>2358</v>
      </c>
      <c r="E643" s="44" t="s">
        <v>76</v>
      </c>
      <c r="F643" s="45" t="s">
        <v>2591</v>
      </c>
      <c r="G643" s="45" t="s">
        <v>2592</v>
      </c>
      <c r="H643" s="47">
        <v>43476</v>
      </c>
      <c r="I643" s="47">
        <v>44207</v>
      </c>
      <c r="J643" s="48" t="str">
        <f>IF(Ugovori_OPULJP[[#This Row],[DATUM ZAVRŠETKA OPERACIJE]]&gt;DATE(2024,3,31),"u provedbi","završen")</f>
        <v>završen</v>
      </c>
      <c r="K643" s="46" t="s">
        <v>2593</v>
      </c>
      <c r="L643" s="46" t="s">
        <v>84</v>
      </c>
      <c r="M643" s="49">
        <v>0.85</v>
      </c>
      <c r="N643" s="49">
        <v>0.15</v>
      </c>
      <c r="O643" s="50">
        <f>Ugovori_OPULJP[[#This Row],[Bespovratna sredstva - Ukupno (EU+Nac) HRK
= Ukupna ugovorena vrijednost bespovratnih sredstava]]*Ugovori_OPULJP[[#This Row],[EU STOPA SUFINANCIRANJA %
EU CO-FINANCING RATE %]]</f>
        <v>886837.72499999998</v>
      </c>
      <c r="P643" s="51">
        <f>Ugovori_OPULJP[[#This Row],[Bespovratna sredstva - EU dio - HRK]]/7.5345</f>
        <v>117703.59347003781</v>
      </c>
      <c r="Q643" s="50">
        <f>Ugovori_OPULJP[[#This Row],[Bespovratna sredstva - Ukupno (EU+Nac) HRK
= Ukupna ugovorena vrijednost bespovratnih sredstava]]*Ugovori_OPULJP[[#This Row],[STOPA NACIONALNOG SUFINANCIRANJA %]]</f>
        <v>156500.77499999999</v>
      </c>
      <c r="R643" s="51">
        <f>Ugovori_OPULJP[[#This Row],[Bespovratna sredstva - Nacionalni dio - HRK]]/7.5345</f>
        <v>20771.222377065496</v>
      </c>
      <c r="S643" s="50">
        <v>1043338.5</v>
      </c>
      <c r="T643" s="51">
        <f>Ugovori_OPULJP[[#This Row],[Bespovratna sredstva - Ukupno (EU+Nac) HRK
= Ukupna ugovorena vrijednost bespovratnih sredstava]]/7.5345</f>
        <v>138474.81584710331</v>
      </c>
      <c r="U643" s="50">
        <v>0</v>
      </c>
      <c r="V643" s="51">
        <f>Ugovori_OPULJP[[#This Row],[Javni doprinos korisnika - HRK]]/7.5345</f>
        <v>0</v>
      </c>
      <c r="W643" s="50">
        <v>0</v>
      </c>
      <c r="X643" s="51">
        <f>Ugovori_OPULJP[[#This Row],[Privatni doprinos korisnika - HRK]]/7.5345</f>
        <v>0</v>
      </c>
      <c r="Y643" s="52">
        <v>1043338.5</v>
      </c>
      <c r="Z643" s="53">
        <f>Ugovori_OPULJP[[#This Row],[UKUPNI PRIHVATLJIVI IZDACI
TOTAL ELIGIBLE EXPENDITURE
= Bespovratna sredstva ukupno + doprinos korisnika
= Ukupni prihvatljivi troškovi
= Ukupna ugovorena vrijednost projekta HRK]]/7.5345</f>
        <v>138474.81584710331</v>
      </c>
      <c r="AA643" s="44" t="s">
        <v>38</v>
      </c>
      <c r="AB643" s="44" t="s">
        <v>35</v>
      </c>
      <c r="AC643" s="43" t="s">
        <v>2594</v>
      </c>
      <c r="AD643" s="43" t="s">
        <v>747</v>
      </c>
    </row>
    <row r="644" spans="1:30" ht="51" customHeight="1" x14ac:dyDescent="0.2">
      <c r="A644" s="41" t="s">
        <v>2595</v>
      </c>
      <c r="B644" s="42" t="s">
        <v>743</v>
      </c>
      <c r="C644" s="43" t="s">
        <v>744</v>
      </c>
      <c r="D644" s="43" t="s">
        <v>2358</v>
      </c>
      <c r="E644" s="44" t="s">
        <v>76</v>
      </c>
      <c r="F644" s="45" t="s">
        <v>2596</v>
      </c>
      <c r="G644" s="45" t="s">
        <v>2597</v>
      </c>
      <c r="H644" s="47">
        <v>43347</v>
      </c>
      <c r="I644" s="47">
        <v>44078</v>
      </c>
      <c r="J644" s="48" t="str">
        <f>IF(Ugovori_OPULJP[[#This Row],[DATUM ZAVRŠETKA OPERACIJE]]&gt;DATE(2024,3,31),"u provedbi","završen")</f>
        <v>završen</v>
      </c>
      <c r="K644" s="46" t="s">
        <v>2598</v>
      </c>
      <c r="L644" s="46" t="s">
        <v>37</v>
      </c>
      <c r="M644" s="49">
        <v>0.85</v>
      </c>
      <c r="N644" s="49">
        <v>0.15</v>
      </c>
      <c r="O644" s="50">
        <f>Ugovori_OPULJP[[#This Row],[Bespovratna sredstva - Ukupno (EU+Nac) HRK
= Ukupna ugovorena vrijednost bespovratnih sredstava]]*Ugovori_OPULJP[[#This Row],[EU STOPA SUFINANCIRANJA %
EU CO-FINANCING RATE %]]</f>
        <v>738216.5</v>
      </c>
      <c r="P644" s="51">
        <f>Ugovori_OPULJP[[#This Row],[Bespovratna sredstva - EU dio - HRK]]/7.5345</f>
        <v>97978.167098015794</v>
      </c>
      <c r="Q644" s="50">
        <f>Ugovori_OPULJP[[#This Row],[Bespovratna sredstva - Ukupno (EU+Nac) HRK
= Ukupna ugovorena vrijednost bespovratnih sredstava]]*Ugovori_OPULJP[[#This Row],[STOPA NACIONALNOG SUFINANCIRANJA %]]</f>
        <v>130273.5</v>
      </c>
      <c r="R644" s="51">
        <f>Ugovori_OPULJP[[#This Row],[Bespovratna sredstva - Nacionalni dio - HRK]]/7.5345</f>
        <v>17290.264782002785</v>
      </c>
      <c r="S644" s="50">
        <v>868490</v>
      </c>
      <c r="T644" s="51">
        <f>Ugovori_OPULJP[[#This Row],[Bespovratna sredstva - Ukupno (EU+Nac) HRK
= Ukupna ugovorena vrijednost bespovratnih sredstava]]/7.5345</f>
        <v>115268.43188001857</v>
      </c>
      <c r="U644" s="50">
        <v>0</v>
      </c>
      <c r="V644" s="51">
        <f>Ugovori_OPULJP[[#This Row],[Javni doprinos korisnika - HRK]]/7.5345</f>
        <v>0</v>
      </c>
      <c r="W644" s="50">
        <v>0</v>
      </c>
      <c r="X644" s="51">
        <f>Ugovori_OPULJP[[#This Row],[Privatni doprinos korisnika - HRK]]/7.5345</f>
        <v>0</v>
      </c>
      <c r="Y644" s="52">
        <v>868490</v>
      </c>
      <c r="Z644" s="53">
        <f>Ugovori_OPULJP[[#This Row],[UKUPNI PRIHVATLJIVI IZDACI
TOTAL ELIGIBLE EXPENDITURE
= Bespovratna sredstva ukupno + doprinos korisnika
= Ukupni prihvatljivi troškovi
= Ukupna ugovorena vrijednost projekta HRK]]/7.5345</f>
        <v>115268.43188001857</v>
      </c>
      <c r="AA644" s="44" t="s">
        <v>38</v>
      </c>
      <c r="AB644" s="44" t="s">
        <v>35</v>
      </c>
      <c r="AC644" s="43" t="s">
        <v>2599</v>
      </c>
      <c r="AD644" s="43" t="s">
        <v>747</v>
      </c>
    </row>
    <row r="645" spans="1:30" ht="76.5" customHeight="1" x14ac:dyDescent="0.2">
      <c r="A645" s="41" t="s">
        <v>2600</v>
      </c>
      <c r="B645" s="42" t="s">
        <v>743</v>
      </c>
      <c r="C645" s="43" t="s">
        <v>744</v>
      </c>
      <c r="D645" s="43" t="s">
        <v>2358</v>
      </c>
      <c r="E645" s="44" t="s">
        <v>76</v>
      </c>
      <c r="F645" s="45" t="s">
        <v>2601</v>
      </c>
      <c r="G645" s="45" t="s">
        <v>1892</v>
      </c>
      <c r="H645" s="47">
        <v>43476</v>
      </c>
      <c r="I645" s="47">
        <v>44207</v>
      </c>
      <c r="J645" s="48" t="str">
        <f>IF(Ugovori_OPULJP[[#This Row],[DATUM ZAVRŠETKA OPERACIJE]]&gt;DATE(2024,3,31),"u provedbi","završen")</f>
        <v>završen</v>
      </c>
      <c r="K645" s="46" t="s">
        <v>84</v>
      </c>
      <c r="L645" s="46" t="s">
        <v>84</v>
      </c>
      <c r="M645" s="49">
        <v>0.85</v>
      </c>
      <c r="N645" s="49">
        <v>0.15</v>
      </c>
      <c r="O645" s="50">
        <f>Ugovori_OPULJP[[#This Row],[Bespovratna sredstva - Ukupno (EU+Nac) HRK
= Ukupna ugovorena vrijednost bespovratnih sredstava]]*Ugovori_OPULJP[[#This Row],[EU STOPA SUFINANCIRANJA %
EU CO-FINANCING RATE %]]</f>
        <v>504505.59999999998</v>
      </c>
      <c r="P645" s="51">
        <f>Ugovori_OPULJP[[#This Row],[Bespovratna sredstva - EU dio - HRK]]/7.5345</f>
        <v>66959.400092905955</v>
      </c>
      <c r="Q645" s="50">
        <f>Ugovori_OPULJP[[#This Row],[Bespovratna sredstva - Ukupno (EU+Nac) HRK
= Ukupna ugovorena vrijednost bespovratnih sredstava]]*Ugovori_OPULJP[[#This Row],[STOPA NACIONALNOG SUFINANCIRANJA %]]</f>
        <v>89030.399999999994</v>
      </c>
      <c r="R645" s="51">
        <f>Ugovori_OPULJP[[#This Row],[Bespovratna sredstva - Nacionalni dio - HRK]]/7.5345</f>
        <v>11816.364722277522</v>
      </c>
      <c r="S645" s="50">
        <v>593536</v>
      </c>
      <c r="T645" s="51">
        <f>Ugovori_OPULJP[[#This Row],[Bespovratna sredstva - Ukupno (EU+Nac) HRK
= Ukupna ugovorena vrijednost bespovratnih sredstava]]/7.5345</f>
        <v>78775.764815183487</v>
      </c>
      <c r="U645" s="50">
        <v>0</v>
      </c>
      <c r="V645" s="51">
        <f>Ugovori_OPULJP[[#This Row],[Javni doprinos korisnika - HRK]]/7.5345</f>
        <v>0</v>
      </c>
      <c r="W645" s="50">
        <v>0</v>
      </c>
      <c r="X645" s="51">
        <f>Ugovori_OPULJP[[#This Row],[Privatni doprinos korisnika - HRK]]/7.5345</f>
        <v>0</v>
      </c>
      <c r="Y645" s="52">
        <v>593536</v>
      </c>
      <c r="Z645" s="53">
        <f>Ugovori_OPULJP[[#This Row],[UKUPNI PRIHVATLJIVI IZDACI
TOTAL ELIGIBLE EXPENDITURE
= Bespovratna sredstva ukupno + doprinos korisnika
= Ukupni prihvatljivi troškovi
= Ukupna ugovorena vrijednost projekta HRK]]/7.5345</f>
        <v>78775.764815183487</v>
      </c>
      <c r="AA645" s="44" t="s">
        <v>38</v>
      </c>
      <c r="AB645" s="44" t="s">
        <v>35</v>
      </c>
      <c r="AC645" s="43" t="s">
        <v>2602</v>
      </c>
      <c r="AD645" s="43" t="s">
        <v>747</v>
      </c>
    </row>
    <row r="646" spans="1:30" ht="51" customHeight="1" x14ac:dyDescent="0.2">
      <c r="A646" s="41" t="s">
        <v>2603</v>
      </c>
      <c r="B646" s="42" t="s">
        <v>743</v>
      </c>
      <c r="C646" s="43" t="s">
        <v>744</v>
      </c>
      <c r="D646" s="43" t="s">
        <v>2358</v>
      </c>
      <c r="E646" s="44" t="s">
        <v>76</v>
      </c>
      <c r="F646" s="45" t="s">
        <v>2604</v>
      </c>
      <c r="G646" s="45" t="s">
        <v>641</v>
      </c>
      <c r="H646" s="47">
        <v>43756</v>
      </c>
      <c r="I646" s="47">
        <v>44304</v>
      </c>
      <c r="J646" s="48" t="str">
        <f>IF(Ugovori_OPULJP[[#This Row],[DATUM ZAVRŠETKA OPERACIJE]]&gt;DATE(2024,3,31),"u provedbi","završen")</f>
        <v>završen</v>
      </c>
      <c r="K646" s="46" t="s">
        <v>2605</v>
      </c>
      <c r="L646" s="46" t="s">
        <v>104</v>
      </c>
      <c r="M646" s="49">
        <v>0.85</v>
      </c>
      <c r="N646" s="49">
        <v>0.15</v>
      </c>
      <c r="O646" s="50">
        <f>Ugovori_OPULJP[[#This Row],[Bespovratna sredstva - Ukupno (EU+Nac) HRK
= Ukupna ugovorena vrijednost bespovratnih sredstava]]*Ugovori_OPULJP[[#This Row],[EU STOPA SUFINANCIRANJA %
EU CO-FINANCING RATE %]]</f>
        <v>708320.20649999997</v>
      </c>
      <c r="P646" s="51">
        <f>Ugovori_OPULJP[[#This Row],[Bespovratna sredstva - EU dio - HRK]]/7.5345</f>
        <v>94010.24706350785</v>
      </c>
      <c r="Q646" s="50">
        <f>Ugovori_OPULJP[[#This Row],[Bespovratna sredstva - Ukupno (EU+Nac) HRK
= Ukupna ugovorena vrijednost bespovratnih sredstava]]*Ugovori_OPULJP[[#This Row],[STOPA NACIONALNOG SUFINANCIRANJA %]]</f>
        <v>124997.6835</v>
      </c>
      <c r="R646" s="51">
        <f>Ugovori_OPULJP[[#This Row],[Bespovratna sredstva - Nacionalni dio - HRK]]/7.5345</f>
        <v>16590.043599442564</v>
      </c>
      <c r="S646" s="50">
        <v>833317.89</v>
      </c>
      <c r="T646" s="51">
        <f>Ugovori_OPULJP[[#This Row],[Bespovratna sredstva - Ukupno (EU+Nac) HRK
= Ukupna ugovorena vrijednost bespovratnih sredstava]]/7.5345</f>
        <v>110600.29066295043</v>
      </c>
      <c r="U646" s="50">
        <v>0</v>
      </c>
      <c r="V646" s="51">
        <f>Ugovori_OPULJP[[#This Row],[Javni doprinos korisnika - HRK]]/7.5345</f>
        <v>0</v>
      </c>
      <c r="W646" s="50">
        <v>0</v>
      </c>
      <c r="X646" s="51">
        <f>Ugovori_OPULJP[[#This Row],[Privatni doprinos korisnika - HRK]]/7.5345</f>
        <v>0</v>
      </c>
      <c r="Y646" s="52">
        <v>833317.89</v>
      </c>
      <c r="Z646" s="53">
        <f>Ugovori_OPULJP[[#This Row],[UKUPNI PRIHVATLJIVI IZDACI
TOTAL ELIGIBLE EXPENDITURE
= Bespovratna sredstva ukupno + doprinos korisnika
= Ukupni prihvatljivi troškovi
= Ukupna ugovorena vrijednost projekta HRK]]/7.5345</f>
        <v>110600.29066295043</v>
      </c>
      <c r="AA646" s="44" t="s">
        <v>38</v>
      </c>
      <c r="AB646" s="44" t="s">
        <v>35</v>
      </c>
      <c r="AC646" s="43" t="s">
        <v>2606</v>
      </c>
      <c r="AD646" s="43" t="s">
        <v>747</v>
      </c>
    </row>
    <row r="647" spans="1:30" ht="51" customHeight="1" x14ac:dyDescent="0.2">
      <c r="A647" s="41" t="s">
        <v>2607</v>
      </c>
      <c r="B647" s="42" t="s">
        <v>743</v>
      </c>
      <c r="C647" s="43" t="s">
        <v>744</v>
      </c>
      <c r="D647" s="43" t="s">
        <v>2358</v>
      </c>
      <c r="E647" s="44" t="s">
        <v>76</v>
      </c>
      <c r="F647" s="45" t="s">
        <v>2608</v>
      </c>
      <c r="G647" s="45" t="s">
        <v>661</v>
      </c>
      <c r="H647" s="47">
        <v>43346</v>
      </c>
      <c r="I647" s="47">
        <v>43954</v>
      </c>
      <c r="J647" s="48" t="str">
        <f>IF(Ugovori_OPULJP[[#This Row],[DATUM ZAVRŠETKA OPERACIJE]]&gt;DATE(2024,3,31),"u provedbi","završen")</f>
        <v>završen</v>
      </c>
      <c r="K647" s="46" t="s">
        <v>244</v>
      </c>
      <c r="L647" s="46" t="s">
        <v>244</v>
      </c>
      <c r="M647" s="49">
        <v>0.85</v>
      </c>
      <c r="N647" s="49">
        <v>0.15</v>
      </c>
      <c r="O647" s="50">
        <f>Ugovori_OPULJP[[#This Row],[Bespovratna sredstva - Ukupno (EU+Nac) HRK
= Ukupna ugovorena vrijednost bespovratnih sredstava]]*Ugovori_OPULJP[[#This Row],[EU STOPA SUFINANCIRANJA %
EU CO-FINANCING RATE %]]</f>
        <v>535731.37</v>
      </c>
      <c r="P647" s="51">
        <f>Ugovori_OPULJP[[#This Row],[Bespovratna sredstva - EU dio - HRK]]/7.5345</f>
        <v>71103.771982215141</v>
      </c>
      <c r="Q647" s="50">
        <f>Ugovori_OPULJP[[#This Row],[Bespovratna sredstva - Ukupno (EU+Nac) HRK
= Ukupna ugovorena vrijednost bespovratnih sredstava]]*Ugovori_OPULJP[[#This Row],[STOPA NACIONALNOG SUFINANCIRANJA %]]</f>
        <v>94540.829999999987</v>
      </c>
      <c r="R647" s="51">
        <f>Ugovori_OPULJP[[#This Row],[Bespovratna sredstva - Nacionalni dio - HRK]]/7.5345</f>
        <v>12547.724467449729</v>
      </c>
      <c r="S647" s="50">
        <v>630272.19999999995</v>
      </c>
      <c r="T647" s="51">
        <f>Ugovori_OPULJP[[#This Row],[Bespovratna sredstva - Ukupno (EU+Nac) HRK
= Ukupna ugovorena vrijednost bespovratnih sredstava]]/7.5345</f>
        <v>83651.496449664861</v>
      </c>
      <c r="U647" s="50">
        <v>0</v>
      </c>
      <c r="V647" s="51">
        <f>Ugovori_OPULJP[[#This Row],[Javni doprinos korisnika - HRK]]/7.5345</f>
        <v>0</v>
      </c>
      <c r="W647" s="50">
        <v>0</v>
      </c>
      <c r="X647" s="51">
        <f>Ugovori_OPULJP[[#This Row],[Privatni doprinos korisnika - HRK]]/7.5345</f>
        <v>0</v>
      </c>
      <c r="Y647" s="52">
        <v>630272.19999999995</v>
      </c>
      <c r="Z647" s="53">
        <f>Ugovori_OPULJP[[#This Row],[UKUPNI PRIHVATLJIVI IZDACI
TOTAL ELIGIBLE EXPENDITURE
= Bespovratna sredstva ukupno + doprinos korisnika
= Ukupni prihvatljivi troškovi
= Ukupna ugovorena vrijednost projekta HRK]]/7.5345</f>
        <v>83651.496449664861</v>
      </c>
      <c r="AA647" s="44" t="s">
        <v>38</v>
      </c>
      <c r="AB647" s="44" t="s">
        <v>35</v>
      </c>
      <c r="AC647" s="43" t="s">
        <v>2609</v>
      </c>
      <c r="AD647" s="43" t="s">
        <v>747</v>
      </c>
    </row>
    <row r="648" spans="1:30" ht="51" customHeight="1" x14ac:dyDescent="0.2">
      <c r="A648" s="41" t="s">
        <v>2610</v>
      </c>
      <c r="B648" s="42" t="s">
        <v>743</v>
      </c>
      <c r="C648" s="43" t="s">
        <v>744</v>
      </c>
      <c r="D648" s="43" t="s">
        <v>2358</v>
      </c>
      <c r="E648" s="44" t="s">
        <v>76</v>
      </c>
      <c r="F648" s="45" t="s">
        <v>2611</v>
      </c>
      <c r="G648" s="45" t="s">
        <v>1713</v>
      </c>
      <c r="H648" s="47">
        <v>43763</v>
      </c>
      <c r="I648" s="47">
        <v>44494</v>
      </c>
      <c r="J648" s="48" t="str">
        <f>IF(Ugovori_OPULJP[[#This Row],[DATUM ZAVRŠETKA OPERACIJE]]&gt;DATE(2024,3,31),"u provedbi","završen")</f>
        <v>završen</v>
      </c>
      <c r="K648" s="46" t="s">
        <v>186</v>
      </c>
      <c r="L648" s="46" t="s">
        <v>186</v>
      </c>
      <c r="M648" s="49">
        <v>0.85</v>
      </c>
      <c r="N648" s="49">
        <v>0.15</v>
      </c>
      <c r="O648" s="50">
        <f>Ugovori_OPULJP[[#This Row],[Bespovratna sredstva - Ukupno (EU+Nac) HRK
= Ukupna ugovorena vrijednost bespovratnih sredstava]]*Ugovori_OPULJP[[#This Row],[EU STOPA SUFINANCIRANJA %
EU CO-FINANCING RATE %]]</f>
        <v>921115.92150000005</v>
      </c>
      <c r="P648" s="51">
        <f>Ugovori_OPULJP[[#This Row],[Bespovratna sredstva - EU dio - HRK]]/7.5345</f>
        <v>122253.09197690623</v>
      </c>
      <c r="Q648" s="50">
        <f>Ugovori_OPULJP[[#This Row],[Bespovratna sredstva - Ukupno (EU+Nac) HRK
= Ukupna ugovorena vrijednost bespovratnih sredstava]]*Ugovori_OPULJP[[#This Row],[STOPA NACIONALNOG SUFINANCIRANJA %]]</f>
        <v>162549.86850000001</v>
      </c>
      <c r="R648" s="51">
        <f>Ugovori_OPULJP[[#This Row],[Bespovratna sredstva - Nacionalni dio - HRK]]/7.5345</f>
        <v>21574.075054748158</v>
      </c>
      <c r="S648" s="50">
        <v>1083665.79</v>
      </c>
      <c r="T648" s="51">
        <f>Ugovori_OPULJP[[#This Row],[Bespovratna sredstva - Ukupno (EU+Nac) HRK
= Ukupna ugovorena vrijednost bespovratnih sredstava]]/7.5345</f>
        <v>143827.16703165439</v>
      </c>
      <c r="U648" s="50">
        <v>0</v>
      </c>
      <c r="V648" s="51">
        <f>Ugovori_OPULJP[[#This Row],[Javni doprinos korisnika - HRK]]/7.5345</f>
        <v>0</v>
      </c>
      <c r="W648" s="50">
        <v>0</v>
      </c>
      <c r="X648" s="51">
        <f>Ugovori_OPULJP[[#This Row],[Privatni doprinos korisnika - HRK]]/7.5345</f>
        <v>0</v>
      </c>
      <c r="Y648" s="52">
        <v>1083665.79</v>
      </c>
      <c r="Z648" s="53">
        <f>Ugovori_OPULJP[[#This Row],[UKUPNI PRIHVATLJIVI IZDACI
TOTAL ELIGIBLE EXPENDITURE
= Bespovratna sredstva ukupno + doprinos korisnika
= Ukupni prihvatljivi troškovi
= Ukupna ugovorena vrijednost projekta HRK]]/7.5345</f>
        <v>143827.16703165439</v>
      </c>
      <c r="AA648" s="44" t="s">
        <v>38</v>
      </c>
      <c r="AB648" s="44" t="s">
        <v>35</v>
      </c>
      <c r="AC648" s="43" t="s">
        <v>2612</v>
      </c>
      <c r="AD648" s="43" t="s">
        <v>747</v>
      </c>
    </row>
    <row r="649" spans="1:30" ht="51" customHeight="1" x14ac:dyDescent="0.2">
      <c r="A649" s="41" t="s">
        <v>2613</v>
      </c>
      <c r="B649" s="42" t="s">
        <v>743</v>
      </c>
      <c r="C649" s="43" t="s">
        <v>744</v>
      </c>
      <c r="D649" s="43" t="s">
        <v>2358</v>
      </c>
      <c r="E649" s="44" t="s">
        <v>76</v>
      </c>
      <c r="F649" s="45" t="s">
        <v>2550</v>
      </c>
      <c r="G649" s="45" t="s">
        <v>2614</v>
      </c>
      <c r="H649" s="47">
        <v>43557</v>
      </c>
      <c r="I649" s="47">
        <v>44167</v>
      </c>
      <c r="J649" s="48" t="str">
        <f>IF(Ugovori_OPULJP[[#This Row],[DATUM ZAVRŠETKA OPERACIJE]]&gt;DATE(2024,3,31),"u provedbi","završen")</f>
        <v>završen</v>
      </c>
      <c r="K649" s="46" t="s">
        <v>2615</v>
      </c>
      <c r="L649" s="46" t="s">
        <v>37</v>
      </c>
      <c r="M649" s="49">
        <v>0.85</v>
      </c>
      <c r="N649" s="49">
        <v>0.15</v>
      </c>
      <c r="O649" s="50">
        <f>Ugovori_OPULJP[[#This Row],[Bespovratna sredstva - Ukupno (EU+Nac) HRK
= Ukupna ugovorena vrijednost bespovratnih sredstava]]*Ugovori_OPULJP[[#This Row],[EU STOPA SUFINANCIRANJA %
EU CO-FINANCING RATE %]]</f>
        <v>896624.26800000004</v>
      </c>
      <c r="P649" s="51">
        <f>Ugovori_OPULJP[[#This Row],[Bespovratna sredstva - EU dio - HRK]]/7.5345</f>
        <v>119002.49094166832</v>
      </c>
      <c r="Q649" s="50">
        <f>Ugovori_OPULJP[[#This Row],[Bespovratna sredstva - Ukupno (EU+Nac) HRK
= Ukupna ugovorena vrijednost bespovratnih sredstava]]*Ugovori_OPULJP[[#This Row],[STOPA NACIONALNOG SUFINANCIRANJA %]]</f>
        <v>158227.81200000001</v>
      </c>
      <c r="R649" s="51">
        <f>Ugovori_OPULJP[[#This Row],[Bespovratna sredstva - Nacionalni dio - HRK]]/7.5345</f>
        <v>21000.43957794147</v>
      </c>
      <c r="S649" s="50">
        <v>1054852.08</v>
      </c>
      <c r="T649" s="51">
        <f>Ugovori_OPULJP[[#This Row],[Bespovratna sredstva - Ukupno (EU+Nac) HRK
= Ukupna ugovorena vrijednost bespovratnih sredstava]]/7.5345</f>
        <v>140002.9305196098</v>
      </c>
      <c r="U649" s="50">
        <v>0</v>
      </c>
      <c r="V649" s="51">
        <f>Ugovori_OPULJP[[#This Row],[Javni doprinos korisnika - HRK]]/7.5345</f>
        <v>0</v>
      </c>
      <c r="W649" s="50">
        <v>0</v>
      </c>
      <c r="X649" s="51">
        <f>Ugovori_OPULJP[[#This Row],[Privatni doprinos korisnika - HRK]]/7.5345</f>
        <v>0</v>
      </c>
      <c r="Y649" s="52">
        <v>1054852.08</v>
      </c>
      <c r="Z649" s="53">
        <f>Ugovori_OPULJP[[#This Row],[UKUPNI PRIHVATLJIVI IZDACI
TOTAL ELIGIBLE EXPENDITURE
= Bespovratna sredstva ukupno + doprinos korisnika
= Ukupni prihvatljivi troškovi
= Ukupna ugovorena vrijednost projekta HRK]]/7.5345</f>
        <v>140002.9305196098</v>
      </c>
      <c r="AA649" s="44" t="s">
        <v>38</v>
      </c>
      <c r="AB649" s="44" t="s">
        <v>35</v>
      </c>
      <c r="AC649" s="43" t="s">
        <v>2616</v>
      </c>
      <c r="AD649" s="43" t="s">
        <v>747</v>
      </c>
    </row>
    <row r="650" spans="1:30" ht="51" customHeight="1" x14ac:dyDescent="0.2">
      <c r="A650" s="41" t="s">
        <v>2617</v>
      </c>
      <c r="B650" s="42" t="s">
        <v>743</v>
      </c>
      <c r="C650" s="43" t="s">
        <v>744</v>
      </c>
      <c r="D650" s="43" t="s">
        <v>2358</v>
      </c>
      <c r="E650" s="44" t="s">
        <v>76</v>
      </c>
      <c r="F650" s="45" t="s">
        <v>2618</v>
      </c>
      <c r="G650" s="45" t="s">
        <v>2619</v>
      </c>
      <c r="H650" s="47">
        <v>43797</v>
      </c>
      <c r="I650" s="47">
        <v>44528</v>
      </c>
      <c r="J650" s="48" t="str">
        <f>IF(Ugovori_OPULJP[[#This Row],[DATUM ZAVRŠETKA OPERACIJE]]&gt;DATE(2024,3,31),"u provedbi","završen")</f>
        <v>završen</v>
      </c>
      <c r="K650" s="46" t="s">
        <v>36</v>
      </c>
      <c r="L650" s="46" t="s">
        <v>37</v>
      </c>
      <c r="M650" s="49">
        <v>0.85</v>
      </c>
      <c r="N650" s="49">
        <v>0.15</v>
      </c>
      <c r="O650" s="50">
        <f>Ugovori_OPULJP[[#This Row],[Bespovratna sredstva - Ukupno (EU+Nac) HRK
= Ukupna ugovorena vrijednost bespovratnih sredstava]]*Ugovori_OPULJP[[#This Row],[EU STOPA SUFINANCIRANJA %
EU CO-FINANCING RATE %]]</f>
        <v>1207430.4484999999</v>
      </c>
      <c r="P650" s="51">
        <f>Ugovori_OPULJP[[#This Row],[Bespovratna sredstva - EU dio - HRK]]/7.5345</f>
        <v>160253.5600902515</v>
      </c>
      <c r="Q650" s="50">
        <f>Ugovori_OPULJP[[#This Row],[Bespovratna sredstva - Ukupno (EU+Nac) HRK
= Ukupna ugovorena vrijednost bespovratnih sredstava]]*Ugovori_OPULJP[[#This Row],[STOPA NACIONALNOG SUFINANCIRANJA %]]</f>
        <v>213075.96149999998</v>
      </c>
      <c r="R650" s="51">
        <f>Ugovori_OPULJP[[#This Row],[Bespovratna sredstva - Nacionalni dio - HRK]]/7.5345</f>
        <v>28280.040015926734</v>
      </c>
      <c r="S650" s="50">
        <v>1420506.41</v>
      </c>
      <c r="T650" s="51">
        <f>Ugovori_OPULJP[[#This Row],[Bespovratna sredstva - Ukupno (EU+Nac) HRK
= Ukupna ugovorena vrijednost bespovratnih sredstava]]/7.5345</f>
        <v>188533.60010617823</v>
      </c>
      <c r="U650" s="50">
        <v>0</v>
      </c>
      <c r="V650" s="51">
        <f>Ugovori_OPULJP[[#This Row],[Javni doprinos korisnika - HRK]]/7.5345</f>
        <v>0</v>
      </c>
      <c r="W650" s="50">
        <v>0</v>
      </c>
      <c r="X650" s="51">
        <f>Ugovori_OPULJP[[#This Row],[Privatni doprinos korisnika - HRK]]/7.5345</f>
        <v>0</v>
      </c>
      <c r="Y650" s="52">
        <v>1420506.41</v>
      </c>
      <c r="Z650" s="53">
        <f>Ugovori_OPULJP[[#This Row],[UKUPNI PRIHVATLJIVI IZDACI
TOTAL ELIGIBLE EXPENDITURE
= Bespovratna sredstva ukupno + doprinos korisnika
= Ukupni prihvatljivi troškovi
= Ukupna ugovorena vrijednost projekta HRK]]/7.5345</f>
        <v>188533.60010617823</v>
      </c>
      <c r="AA650" s="44" t="s">
        <v>38</v>
      </c>
      <c r="AB650" s="44" t="s">
        <v>35</v>
      </c>
      <c r="AC650" s="43" t="s">
        <v>2620</v>
      </c>
      <c r="AD650" s="43" t="s">
        <v>747</v>
      </c>
    </row>
    <row r="651" spans="1:30" ht="51" customHeight="1" x14ac:dyDescent="0.2">
      <c r="A651" s="41" t="s">
        <v>2621</v>
      </c>
      <c r="B651" s="42" t="s">
        <v>743</v>
      </c>
      <c r="C651" s="43" t="s">
        <v>744</v>
      </c>
      <c r="D651" s="43" t="s">
        <v>2358</v>
      </c>
      <c r="E651" s="44" t="s">
        <v>76</v>
      </c>
      <c r="F651" s="45" t="s">
        <v>2622</v>
      </c>
      <c r="G651" s="45" t="s">
        <v>1930</v>
      </c>
      <c r="H651" s="47">
        <v>43761</v>
      </c>
      <c r="I651" s="47">
        <v>44309</v>
      </c>
      <c r="J651" s="48" t="str">
        <f>IF(Ugovori_OPULJP[[#This Row],[DATUM ZAVRŠETKA OPERACIJE]]&gt;DATE(2024,3,31),"u provedbi","završen")</f>
        <v>završen</v>
      </c>
      <c r="K651" s="46" t="s">
        <v>249</v>
      </c>
      <c r="L651" s="46" t="s">
        <v>249</v>
      </c>
      <c r="M651" s="49">
        <v>0.85</v>
      </c>
      <c r="N651" s="49">
        <v>0.15</v>
      </c>
      <c r="O651" s="50">
        <f>Ugovori_OPULJP[[#This Row],[Bespovratna sredstva - Ukupno (EU+Nac) HRK
= Ukupna ugovorena vrijednost bespovratnih sredstava]]*Ugovori_OPULJP[[#This Row],[EU STOPA SUFINANCIRANJA %
EU CO-FINANCING RATE %]]</f>
        <v>790965.3835</v>
      </c>
      <c r="P651" s="51">
        <f>Ugovori_OPULJP[[#This Row],[Bespovratna sredstva - EU dio - HRK]]/7.5345</f>
        <v>104979.14705687172</v>
      </c>
      <c r="Q651" s="50">
        <f>Ugovori_OPULJP[[#This Row],[Bespovratna sredstva - Ukupno (EU+Nac) HRK
= Ukupna ugovorena vrijednost bespovratnih sredstava]]*Ugovori_OPULJP[[#This Row],[STOPA NACIONALNOG SUFINANCIRANJA %]]</f>
        <v>139582.12649999998</v>
      </c>
      <c r="R651" s="51">
        <f>Ugovori_OPULJP[[#This Row],[Bespovratna sredstva - Nacionalni dio - HRK]]/7.5345</f>
        <v>18525.731833565595</v>
      </c>
      <c r="S651" s="50">
        <v>930547.51</v>
      </c>
      <c r="T651" s="51">
        <f>Ugovori_OPULJP[[#This Row],[Bespovratna sredstva - Ukupno (EU+Nac) HRK
= Ukupna ugovorena vrijednost bespovratnih sredstava]]/7.5345</f>
        <v>123504.87889043732</v>
      </c>
      <c r="U651" s="50">
        <v>0</v>
      </c>
      <c r="V651" s="51">
        <f>Ugovori_OPULJP[[#This Row],[Javni doprinos korisnika - HRK]]/7.5345</f>
        <v>0</v>
      </c>
      <c r="W651" s="50">
        <v>0</v>
      </c>
      <c r="X651" s="51">
        <f>Ugovori_OPULJP[[#This Row],[Privatni doprinos korisnika - HRK]]/7.5345</f>
        <v>0</v>
      </c>
      <c r="Y651" s="52">
        <v>930547.51</v>
      </c>
      <c r="Z651" s="53">
        <f>Ugovori_OPULJP[[#This Row],[UKUPNI PRIHVATLJIVI IZDACI
TOTAL ELIGIBLE EXPENDITURE
= Bespovratna sredstva ukupno + doprinos korisnika
= Ukupni prihvatljivi troškovi
= Ukupna ugovorena vrijednost projekta HRK]]/7.5345</f>
        <v>123504.87889043732</v>
      </c>
      <c r="AA651" s="44" t="s">
        <v>38</v>
      </c>
      <c r="AB651" s="44" t="s">
        <v>35</v>
      </c>
      <c r="AC651" s="43" t="s">
        <v>2623</v>
      </c>
      <c r="AD651" s="43" t="s">
        <v>747</v>
      </c>
    </row>
    <row r="652" spans="1:30" ht="51" customHeight="1" x14ac:dyDescent="0.2">
      <c r="A652" s="41" t="s">
        <v>2624</v>
      </c>
      <c r="B652" s="42" t="s">
        <v>743</v>
      </c>
      <c r="C652" s="43" t="s">
        <v>744</v>
      </c>
      <c r="D652" s="43" t="s">
        <v>2358</v>
      </c>
      <c r="E652" s="44" t="s">
        <v>76</v>
      </c>
      <c r="F652" s="45" t="s">
        <v>2625</v>
      </c>
      <c r="G652" s="69" t="s">
        <v>2626</v>
      </c>
      <c r="H652" s="47">
        <v>43760</v>
      </c>
      <c r="I652" s="47">
        <v>44310</v>
      </c>
      <c r="J652" s="48" t="str">
        <f>IF(Ugovori_OPULJP[[#This Row],[DATUM ZAVRŠETKA OPERACIJE]]&gt;DATE(2024,3,31),"u provedbi","završen")</f>
        <v>završen</v>
      </c>
      <c r="K652" s="46" t="s">
        <v>155</v>
      </c>
      <c r="L652" s="46" t="s">
        <v>155</v>
      </c>
      <c r="M652" s="49">
        <v>0.85</v>
      </c>
      <c r="N652" s="49">
        <v>0.15</v>
      </c>
      <c r="O652" s="50">
        <f>Ugovori_OPULJP[[#This Row],[Bespovratna sredstva - Ukupno (EU+Nac) HRK
= Ukupna ugovorena vrijednost bespovratnih sredstava]]*Ugovori_OPULJP[[#This Row],[EU STOPA SUFINANCIRANJA %
EU CO-FINANCING RATE %]]</f>
        <v>791179.86399999994</v>
      </c>
      <c r="P652" s="51">
        <f>Ugovori_OPULJP[[#This Row],[Bespovratna sredstva - EU dio - HRK]]/7.5345</f>
        <v>105007.61351118189</v>
      </c>
      <c r="Q652" s="50">
        <f>Ugovori_OPULJP[[#This Row],[Bespovratna sredstva - Ukupno (EU+Nac) HRK
= Ukupna ugovorena vrijednost bespovratnih sredstava]]*Ugovori_OPULJP[[#This Row],[STOPA NACIONALNOG SUFINANCIRANJA %]]</f>
        <v>139619.976</v>
      </c>
      <c r="R652" s="51">
        <f>Ugovori_OPULJP[[#This Row],[Bespovratna sredstva - Nacionalni dio - HRK]]/7.5345</f>
        <v>18530.755325502687</v>
      </c>
      <c r="S652" s="50">
        <v>930799.84</v>
      </c>
      <c r="T652" s="51">
        <f>Ugovori_OPULJP[[#This Row],[Bespovratna sredstva - Ukupno (EU+Nac) HRK
= Ukupna ugovorena vrijednost bespovratnih sredstava]]/7.5345</f>
        <v>123538.36883668457</v>
      </c>
      <c r="U652" s="50">
        <v>0</v>
      </c>
      <c r="V652" s="51">
        <f>Ugovori_OPULJP[[#This Row],[Javni doprinos korisnika - HRK]]/7.5345</f>
        <v>0</v>
      </c>
      <c r="W652" s="50">
        <v>0</v>
      </c>
      <c r="X652" s="51">
        <f>Ugovori_OPULJP[[#This Row],[Privatni doprinos korisnika - HRK]]/7.5345</f>
        <v>0</v>
      </c>
      <c r="Y652" s="52">
        <v>930799.84</v>
      </c>
      <c r="Z652" s="53">
        <f>Ugovori_OPULJP[[#This Row],[UKUPNI PRIHVATLJIVI IZDACI
TOTAL ELIGIBLE EXPENDITURE
= Bespovratna sredstva ukupno + doprinos korisnika
= Ukupni prihvatljivi troškovi
= Ukupna ugovorena vrijednost projekta HRK]]/7.5345</f>
        <v>123538.36883668457</v>
      </c>
      <c r="AA652" s="44" t="s">
        <v>38</v>
      </c>
      <c r="AB652" s="44" t="s">
        <v>35</v>
      </c>
      <c r="AC652" s="43" t="s">
        <v>2627</v>
      </c>
      <c r="AD652" s="43" t="s">
        <v>747</v>
      </c>
    </row>
    <row r="653" spans="1:30" ht="51" customHeight="1" x14ac:dyDescent="0.2">
      <c r="A653" s="41" t="s">
        <v>2628</v>
      </c>
      <c r="B653" s="42" t="s">
        <v>743</v>
      </c>
      <c r="C653" s="43" t="s">
        <v>744</v>
      </c>
      <c r="D653" s="43" t="s">
        <v>2358</v>
      </c>
      <c r="E653" s="44" t="s">
        <v>76</v>
      </c>
      <c r="F653" s="45" t="s">
        <v>2629</v>
      </c>
      <c r="G653" s="45" t="s">
        <v>2630</v>
      </c>
      <c r="H653" s="47">
        <v>43759</v>
      </c>
      <c r="I653" s="47">
        <v>44307</v>
      </c>
      <c r="J653" s="48" t="str">
        <f>IF(Ugovori_OPULJP[[#This Row],[DATUM ZAVRŠETKA OPERACIJE]]&gt;DATE(2024,3,31),"u provedbi","završen")</f>
        <v>završen</v>
      </c>
      <c r="K653" s="46" t="s">
        <v>338</v>
      </c>
      <c r="L653" s="46" t="s">
        <v>338</v>
      </c>
      <c r="M653" s="49">
        <v>0.85</v>
      </c>
      <c r="N653" s="49">
        <v>0.15</v>
      </c>
      <c r="O653" s="50">
        <f>Ugovori_OPULJP[[#This Row],[Bespovratna sredstva - Ukupno (EU+Nac) HRK
= Ukupna ugovorena vrijednost bespovratnih sredstava]]*Ugovori_OPULJP[[#This Row],[EU STOPA SUFINANCIRANJA %
EU CO-FINANCING RATE %]]</f>
        <v>374372.49549999996</v>
      </c>
      <c r="P653" s="51">
        <f>Ugovori_OPULJP[[#This Row],[Bespovratna sredstva - EU dio - HRK]]/7.5345</f>
        <v>49687.768995951948</v>
      </c>
      <c r="Q653" s="50">
        <f>Ugovori_OPULJP[[#This Row],[Bespovratna sredstva - Ukupno (EU+Nac) HRK
= Ukupna ugovorena vrijednost bespovratnih sredstava]]*Ugovori_OPULJP[[#This Row],[STOPA NACIONALNOG SUFINANCIRANJA %]]</f>
        <v>66065.734499999991</v>
      </c>
      <c r="R653" s="51">
        <f>Ugovori_OPULJP[[#This Row],[Bespovratna sredstva - Nacionalni dio - HRK]]/7.5345</f>
        <v>8768.4298228150492</v>
      </c>
      <c r="S653" s="50">
        <v>440438.23</v>
      </c>
      <c r="T653" s="51">
        <f>Ugovori_OPULJP[[#This Row],[Bespovratna sredstva - Ukupno (EU+Nac) HRK
= Ukupna ugovorena vrijednost bespovratnih sredstava]]/7.5345</f>
        <v>58456.198818766999</v>
      </c>
      <c r="U653" s="50">
        <v>0</v>
      </c>
      <c r="V653" s="51">
        <f>Ugovori_OPULJP[[#This Row],[Javni doprinos korisnika - HRK]]/7.5345</f>
        <v>0</v>
      </c>
      <c r="W653" s="50">
        <v>0</v>
      </c>
      <c r="X653" s="51">
        <f>Ugovori_OPULJP[[#This Row],[Privatni doprinos korisnika - HRK]]/7.5345</f>
        <v>0</v>
      </c>
      <c r="Y653" s="52">
        <v>440438.23</v>
      </c>
      <c r="Z653" s="53">
        <f>Ugovori_OPULJP[[#This Row],[UKUPNI PRIHVATLJIVI IZDACI
TOTAL ELIGIBLE EXPENDITURE
= Bespovratna sredstva ukupno + doprinos korisnika
= Ukupni prihvatljivi troškovi
= Ukupna ugovorena vrijednost projekta HRK]]/7.5345</f>
        <v>58456.198818766999</v>
      </c>
      <c r="AA653" s="44" t="s">
        <v>38</v>
      </c>
      <c r="AB653" s="44" t="s">
        <v>35</v>
      </c>
      <c r="AC653" s="43" t="s">
        <v>2631</v>
      </c>
      <c r="AD653" s="43" t="s">
        <v>747</v>
      </c>
    </row>
    <row r="654" spans="1:30" ht="51" customHeight="1" x14ac:dyDescent="0.2">
      <c r="A654" s="41" t="s">
        <v>2632</v>
      </c>
      <c r="B654" s="42" t="s">
        <v>743</v>
      </c>
      <c r="C654" s="43" t="s">
        <v>744</v>
      </c>
      <c r="D654" s="43" t="s">
        <v>2358</v>
      </c>
      <c r="E654" s="44" t="s">
        <v>76</v>
      </c>
      <c r="F654" s="45" t="s">
        <v>2633</v>
      </c>
      <c r="G654" s="45" t="s">
        <v>653</v>
      </c>
      <c r="H654" s="47">
        <v>43759</v>
      </c>
      <c r="I654" s="47">
        <v>44307</v>
      </c>
      <c r="J654" s="48" t="str">
        <f>IF(Ugovori_OPULJP[[#This Row],[DATUM ZAVRŠETKA OPERACIJE]]&gt;DATE(2024,3,31),"u provedbi","završen")</f>
        <v>završen</v>
      </c>
      <c r="K654" s="46" t="s">
        <v>84</v>
      </c>
      <c r="L654" s="46" t="s">
        <v>84</v>
      </c>
      <c r="M654" s="49">
        <v>0.85</v>
      </c>
      <c r="N654" s="49">
        <v>0.15</v>
      </c>
      <c r="O654" s="50">
        <f>Ugovori_OPULJP[[#This Row],[Bespovratna sredstva - Ukupno (EU+Nac) HRK
= Ukupna ugovorena vrijednost bespovratnih sredstava]]*Ugovori_OPULJP[[#This Row],[EU STOPA SUFINANCIRANJA %
EU CO-FINANCING RATE %]]</f>
        <v>663776.75549999997</v>
      </c>
      <c r="P654" s="51">
        <f>Ugovori_OPULJP[[#This Row],[Bespovratna sredstva - EU dio - HRK]]/7.5345</f>
        <v>88098.315150308568</v>
      </c>
      <c r="Q654" s="50">
        <f>Ugovori_OPULJP[[#This Row],[Bespovratna sredstva - Ukupno (EU+Nac) HRK
= Ukupna ugovorena vrijednost bespovratnih sredstava]]*Ugovori_OPULJP[[#This Row],[STOPA NACIONALNOG SUFINANCIRANJA %]]</f>
        <v>117137.07449999999</v>
      </c>
      <c r="R654" s="51">
        <f>Ugovori_OPULJP[[#This Row],[Bespovratna sredstva - Nacionalni dio - HRK]]/7.5345</f>
        <v>15546.761497113277</v>
      </c>
      <c r="S654" s="50">
        <v>780913.83</v>
      </c>
      <c r="T654" s="51">
        <f>Ugovori_OPULJP[[#This Row],[Bespovratna sredstva - Ukupno (EU+Nac) HRK
= Ukupna ugovorena vrijednost bespovratnih sredstava]]/7.5345</f>
        <v>103645.07664742185</v>
      </c>
      <c r="U654" s="50">
        <v>0</v>
      </c>
      <c r="V654" s="51">
        <f>Ugovori_OPULJP[[#This Row],[Javni doprinos korisnika - HRK]]/7.5345</f>
        <v>0</v>
      </c>
      <c r="W654" s="50">
        <v>0</v>
      </c>
      <c r="X654" s="51">
        <f>Ugovori_OPULJP[[#This Row],[Privatni doprinos korisnika - HRK]]/7.5345</f>
        <v>0</v>
      </c>
      <c r="Y654" s="52">
        <v>780913.83</v>
      </c>
      <c r="Z654" s="53">
        <f>Ugovori_OPULJP[[#This Row],[UKUPNI PRIHVATLJIVI IZDACI
TOTAL ELIGIBLE EXPENDITURE
= Bespovratna sredstva ukupno + doprinos korisnika
= Ukupni prihvatljivi troškovi
= Ukupna ugovorena vrijednost projekta HRK]]/7.5345</f>
        <v>103645.07664742185</v>
      </c>
      <c r="AA654" s="44" t="s">
        <v>38</v>
      </c>
      <c r="AB654" s="44" t="s">
        <v>35</v>
      </c>
      <c r="AC654" s="43" t="s">
        <v>2634</v>
      </c>
      <c r="AD654" s="43" t="s">
        <v>747</v>
      </c>
    </row>
    <row r="655" spans="1:30" ht="51" customHeight="1" x14ac:dyDescent="0.2">
      <c r="A655" s="41" t="s">
        <v>2635</v>
      </c>
      <c r="B655" s="42" t="s">
        <v>743</v>
      </c>
      <c r="C655" s="43" t="s">
        <v>744</v>
      </c>
      <c r="D655" s="43" t="s">
        <v>2358</v>
      </c>
      <c r="E655" s="44" t="s">
        <v>76</v>
      </c>
      <c r="F655" s="45" t="s">
        <v>2636</v>
      </c>
      <c r="G655" s="45" t="s">
        <v>2637</v>
      </c>
      <c r="H655" s="47">
        <v>43896</v>
      </c>
      <c r="I655" s="47">
        <v>44567</v>
      </c>
      <c r="J655" s="48" t="str">
        <f>IF(Ugovori_OPULJP[[#This Row],[DATUM ZAVRŠETKA OPERACIJE]]&gt;DATE(2024,3,31),"u provedbi","završen")</f>
        <v>završen</v>
      </c>
      <c r="K655" s="46" t="s">
        <v>2638</v>
      </c>
      <c r="L655" s="46" t="s">
        <v>84</v>
      </c>
      <c r="M655" s="49">
        <v>0.85</v>
      </c>
      <c r="N655" s="49">
        <v>0.15</v>
      </c>
      <c r="O655" s="50">
        <f>Ugovori_OPULJP[[#This Row],[Bespovratna sredstva - Ukupno (EU+Nac) HRK
= Ukupna ugovorena vrijednost bespovratnih sredstava]]*Ugovori_OPULJP[[#This Row],[EU STOPA SUFINANCIRANJA %
EU CO-FINANCING RATE %]]</f>
        <v>706143.70500000007</v>
      </c>
      <c r="P655" s="51">
        <f>Ugovori_OPULJP[[#This Row],[Bespovratna sredstva - EU dio - HRK]]/7.5345</f>
        <v>93721.37567190922</v>
      </c>
      <c r="Q655" s="50">
        <f>Ugovori_OPULJP[[#This Row],[Bespovratna sredstva - Ukupno (EU+Nac) HRK
= Ukupna ugovorena vrijednost bespovratnih sredstava]]*Ugovori_OPULJP[[#This Row],[STOPA NACIONALNOG SUFINANCIRANJA %]]</f>
        <v>124613.595</v>
      </c>
      <c r="R655" s="51">
        <f>Ugovori_OPULJP[[#This Row],[Bespovratna sredstva - Nacionalni dio - HRK]]/7.5345</f>
        <v>16539.066295042801</v>
      </c>
      <c r="S655" s="50">
        <v>830757.3</v>
      </c>
      <c r="T655" s="51">
        <f>Ugovori_OPULJP[[#This Row],[Bespovratna sredstva - Ukupno (EU+Nac) HRK
= Ukupna ugovorena vrijednost bespovratnih sredstava]]/7.5345</f>
        <v>110260.44196695201</v>
      </c>
      <c r="U655" s="50">
        <v>0</v>
      </c>
      <c r="V655" s="51">
        <f>Ugovori_OPULJP[[#This Row],[Javni doprinos korisnika - HRK]]/7.5345</f>
        <v>0</v>
      </c>
      <c r="W655" s="50">
        <v>0</v>
      </c>
      <c r="X655" s="51">
        <f>Ugovori_OPULJP[[#This Row],[Privatni doprinos korisnika - HRK]]/7.5345</f>
        <v>0</v>
      </c>
      <c r="Y655" s="52">
        <v>830757.3</v>
      </c>
      <c r="Z655" s="53">
        <f>Ugovori_OPULJP[[#This Row],[UKUPNI PRIHVATLJIVI IZDACI
TOTAL ELIGIBLE EXPENDITURE
= Bespovratna sredstva ukupno + doprinos korisnika
= Ukupni prihvatljivi troškovi
= Ukupna ugovorena vrijednost projekta HRK]]/7.5345</f>
        <v>110260.44196695201</v>
      </c>
      <c r="AA655" s="44" t="s">
        <v>38</v>
      </c>
      <c r="AB655" s="44" t="s">
        <v>35</v>
      </c>
      <c r="AC655" s="43" t="s">
        <v>2639</v>
      </c>
      <c r="AD655" s="43" t="s">
        <v>747</v>
      </c>
    </row>
    <row r="656" spans="1:30" ht="51" customHeight="1" x14ac:dyDescent="0.2">
      <c r="A656" s="41" t="s">
        <v>2640</v>
      </c>
      <c r="B656" s="42" t="s">
        <v>743</v>
      </c>
      <c r="C656" s="43" t="s">
        <v>744</v>
      </c>
      <c r="D656" s="43" t="s">
        <v>2358</v>
      </c>
      <c r="E656" s="44" t="s">
        <v>76</v>
      </c>
      <c r="F656" s="45" t="s">
        <v>2641</v>
      </c>
      <c r="G656" s="45" t="s">
        <v>2165</v>
      </c>
      <c r="H656" s="47">
        <v>43902</v>
      </c>
      <c r="I656" s="47">
        <v>44632</v>
      </c>
      <c r="J656" s="48" t="str">
        <f>IF(Ugovori_OPULJP[[#This Row],[DATUM ZAVRŠETKA OPERACIJE]]&gt;DATE(2024,3,31),"u provedbi","završen")</f>
        <v>završen</v>
      </c>
      <c r="K656" s="46" t="s">
        <v>99</v>
      </c>
      <c r="L656" s="46" t="s">
        <v>99</v>
      </c>
      <c r="M656" s="49">
        <v>0.85</v>
      </c>
      <c r="N656" s="49">
        <v>0.15</v>
      </c>
      <c r="O656" s="50">
        <f>Ugovori_OPULJP[[#This Row],[Bespovratna sredstva - Ukupno (EU+Nac) HRK
= Ukupna ugovorena vrijednost bespovratnih sredstava]]*Ugovori_OPULJP[[#This Row],[EU STOPA SUFINANCIRANJA %
EU CO-FINANCING RATE %]]</f>
        <v>840101.75</v>
      </c>
      <c r="P656" s="51">
        <f>Ugovori_OPULJP[[#This Row],[Bespovratna sredstva - EU dio - HRK]]/7.5345</f>
        <v>111500.66361404207</v>
      </c>
      <c r="Q656" s="50">
        <f>Ugovori_OPULJP[[#This Row],[Bespovratna sredstva - Ukupno (EU+Nac) HRK
= Ukupna ugovorena vrijednost bespovratnih sredstava]]*Ugovori_OPULJP[[#This Row],[STOPA NACIONALNOG SUFINANCIRANJA %]]</f>
        <v>148253.25</v>
      </c>
      <c r="R656" s="51">
        <f>Ugovori_OPULJP[[#This Row],[Bespovratna sredstva - Nacionalni dio - HRK]]/7.5345</f>
        <v>19676.58769659566</v>
      </c>
      <c r="S656" s="50">
        <v>988355</v>
      </c>
      <c r="T656" s="51">
        <f>Ugovori_OPULJP[[#This Row],[Bespovratna sredstva - Ukupno (EU+Nac) HRK
= Ukupna ugovorena vrijednost bespovratnih sredstava]]/7.5345</f>
        <v>131177.25131063772</v>
      </c>
      <c r="U656" s="50">
        <v>0</v>
      </c>
      <c r="V656" s="51">
        <f>Ugovori_OPULJP[[#This Row],[Javni doprinos korisnika - HRK]]/7.5345</f>
        <v>0</v>
      </c>
      <c r="W656" s="50">
        <v>0</v>
      </c>
      <c r="X656" s="51">
        <f>Ugovori_OPULJP[[#This Row],[Privatni doprinos korisnika - HRK]]/7.5345</f>
        <v>0</v>
      </c>
      <c r="Y656" s="52">
        <v>988355</v>
      </c>
      <c r="Z656" s="53">
        <f>Ugovori_OPULJP[[#This Row],[UKUPNI PRIHVATLJIVI IZDACI
TOTAL ELIGIBLE EXPENDITURE
= Bespovratna sredstva ukupno + doprinos korisnika
= Ukupni prihvatljivi troškovi
= Ukupna ugovorena vrijednost projekta HRK]]/7.5345</f>
        <v>131177.25131063772</v>
      </c>
      <c r="AA656" s="44" t="s">
        <v>38</v>
      </c>
      <c r="AB656" s="44" t="s">
        <v>35</v>
      </c>
      <c r="AC656" s="43" t="s">
        <v>2642</v>
      </c>
      <c r="AD656" s="43" t="s">
        <v>747</v>
      </c>
    </row>
    <row r="657" spans="1:30" ht="51" customHeight="1" x14ac:dyDescent="0.2">
      <c r="A657" s="41" t="s">
        <v>2643</v>
      </c>
      <c r="B657" s="42" t="s">
        <v>743</v>
      </c>
      <c r="C657" s="43" t="s">
        <v>744</v>
      </c>
      <c r="D657" s="43" t="s">
        <v>2358</v>
      </c>
      <c r="E657" s="44" t="s">
        <v>76</v>
      </c>
      <c r="F657" s="45" t="s">
        <v>2644</v>
      </c>
      <c r="G657" s="45" t="s">
        <v>1779</v>
      </c>
      <c r="H657" s="47">
        <v>43903</v>
      </c>
      <c r="I657" s="47">
        <v>44633</v>
      </c>
      <c r="J657" s="48" t="str">
        <f>IF(Ugovori_OPULJP[[#This Row],[DATUM ZAVRŠETKA OPERACIJE]]&gt;DATE(2024,3,31),"u provedbi","završen")</f>
        <v>završen</v>
      </c>
      <c r="K657" s="46" t="s">
        <v>94</v>
      </c>
      <c r="L657" s="46" t="s">
        <v>94</v>
      </c>
      <c r="M657" s="49">
        <v>0.85</v>
      </c>
      <c r="N657" s="49">
        <v>0.15</v>
      </c>
      <c r="O657" s="50">
        <f>Ugovori_OPULJP[[#This Row],[Bespovratna sredstva - Ukupno (EU+Nac) HRK
= Ukupna ugovorena vrijednost bespovratnih sredstava]]*Ugovori_OPULJP[[#This Row],[EU STOPA SUFINANCIRANJA %
EU CO-FINANCING RATE %]]</f>
        <v>1266423.942</v>
      </c>
      <c r="P657" s="51">
        <f>Ugovori_OPULJP[[#This Row],[Bespovratna sredstva - EU dio - HRK]]/7.5345</f>
        <v>168083.3422257615</v>
      </c>
      <c r="Q657" s="50">
        <f>Ugovori_OPULJP[[#This Row],[Bespovratna sredstva - Ukupno (EU+Nac) HRK
= Ukupna ugovorena vrijednost bespovratnih sredstava]]*Ugovori_OPULJP[[#This Row],[STOPA NACIONALNOG SUFINANCIRANJA %]]</f>
        <v>223486.57800000001</v>
      </c>
      <c r="R657" s="51">
        <f>Ugovori_OPULJP[[#This Row],[Bespovratna sredstva - Nacionalni dio - HRK]]/7.5345</f>
        <v>29661.766275134381</v>
      </c>
      <c r="S657" s="50">
        <v>1489910.52</v>
      </c>
      <c r="T657" s="51">
        <f>Ugovori_OPULJP[[#This Row],[Bespovratna sredstva - Ukupno (EU+Nac) HRK
= Ukupna ugovorena vrijednost bespovratnih sredstava]]/7.5345</f>
        <v>197745.10850089588</v>
      </c>
      <c r="U657" s="50">
        <v>0</v>
      </c>
      <c r="V657" s="51">
        <f>Ugovori_OPULJP[[#This Row],[Javni doprinos korisnika - HRK]]/7.5345</f>
        <v>0</v>
      </c>
      <c r="W657" s="50">
        <v>0</v>
      </c>
      <c r="X657" s="51">
        <f>Ugovori_OPULJP[[#This Row],[Privatni doprinos korisnika - HRK]]/7.5345</f>
        <v>0</v>
      </c>
      <c r="Y657" s="52">
        <v>1489910.52</v>
      </c>
      <c r="Z657" s="53">
        <f>Ugovori_OPULJP[[#This Row],[UKUPNI PRIHVATLJIVI IZDACI
TOTAL ELIGIBLE EXPENDITURE
= Bespovratna sredstva ukupno + doprinos korisnika
= Ukupni prihvatljivi troškovi
= Ukupna ugovorena vrijednost projekta HRK]]/7.5345</f>
        <v>197745.10850089588</v>
      </c>
      <c r="AA657" s="44" t="s">
        <v>38</v>
      </c>
      <c r="AB657" s="44" t="s">
        <v>35</v>
      </c>
      <c r="AC657" s="43" t="s">
        <v>2645</v>
      </c>
      <c r="AD657" s="43" t="s">
        <v>747</v>
      </c>
    </row>
    <row r="658" spans="1:30" ht="51" customHeight="1" x14ac:dyDescent="0.2">
      <c r="A658" s="41" t="s">
        <v>2646</v>
      </c>
      <c r="B658" s="42" t="s">
        <v>743</v>
      </c>
      <c r="C658" s="43" t="s">
        <v>744</v>
      </c>
      <c r="D658" s="43" t="s">
        <v>2358</v>
      </c>
      <c r="E658" s="44" t="s">
        <v>76</v>
      </c>
      <c r="F658" s="45" t="s">
        <v>2647</v>
      </c>
      <c r="G658" s="45" t="s">
        <v>2648</v>
      </c>
      <c r="H658" s="47">
        <v>43896</v>
      </c>
      <c r="I658" s="47">
        <v>44445</v>
      </c>
      <c r="J658" s="48" t="str">
        <f>IF(Ugovori_OPULJP[[#This Row],[DATUM ZAVRŠETKA OPERACIJE]]&gt;DATE(2024,3,31),"u provedbi","završen")</f>
        <v>završen</v>
      </c>
      <c r="K658" s="46" t="s">
        <v>94</v>
      </c>
      <c r="L658" s="46" t="s">
        <v>94</v>
      </c>
      <c r="M658" s="49">
        <v>0.85</v>
      </c>
      <c r="N658" s="49">
        <v>0.15</v>
      </c>
      <c r="O658" s="50">
        <f>Ugovori_OPULJP[[#This Row],[Bespovratna sredstva - Ukupno (EU+Nac) HRK
= Ukupna ugovorena vrijednost bespovratnih sredstava]]*Ugovori_OPULJP[[#This Row],[EU STOPA SUFINANCIRANJA %
EU CO-FINANCING RATE %]]</f>
        <v>509813</v>
      </c>
      <c r="P658" s="51">
        <f>Ugovori_OPULJP[[#This Row],[Bespovratna sredstva - EU dio - HRK]]/7.5345</f>
        <v>67663.81312628575</v>
      </c>
      <c r="Q658" s="50">
        <f>Ugovori_OPULJP[[#This Row],[Bespovratna sredstva - Ukupno (EU+Nac) HRK
= Ukupna ugovorena vrijednost bespovratnih sredstava]]*Ugovori_OPULJP[[#This Row],[STOPA NACIONALNOG SUFINANCIRANJA %]]</f>
        <v>89967</v>
      </c>
      <c r="R658" s="51">
        <f>Ugovori_OPULJP[[#This Row],[Bespovratna sredstva - Nacionalni dio - HRK]]/7.5345</f>
        <v>11940.672904638661</v>
      </c>
      <c r="S658" s="50">
        <v>599780</v>
      </c>
      <c r="T658" s="51">
        <f>Ugovori_OPULJP[[#This Row],[Bespovratna sredstva - Ukupno (EU+Nac) HRK
= Ukupna ugovorena vrijednost bespovratnih sredstava]]/7.5345</f>
        <v>79604.48603092441</v>
      </c>
      <c r="U658" s="50">
        <v>0</v>
      </c>
      <c r="V658" s="51">
        <f>Ugovori_OPULJP[[#This Row],[Javni doprinos korisnika - HRK]]/7.5345</f>
        <v>0</v>
      </c>
      <c r="W658" s="50">
        <v>0</v>
      </c>
      <c r="X658" s="51">
        <f>Ugovori_OPULJP[[#This Row],[Privatni doprinos korisnika - HRK]]/7.5345</f>
        <v>0</v>
      </c>
      <c r="Y658" s="52">
        <v>599780</v>
      </c>
      <c r="Z658" s="53">
        <f>Ugovori_OPULJP[[#This Row],[UKUPNI PRIHVATLJIVI IZDACI
TOTAL ELIGIBLE EXPENDITURE
= Bespovratna sredstva ukupno + doprinos korisnika
= Ukupni prihvatljivi troškovi
= Ukupna ugovorena vrijednost projekta HRK]]/7.5345</f>
        <v>79604.48603092441</v>
      </c>
      <c r="AA658" s="44" t="s">
        <v>38</v>
      </c>
      <c r="AB658" s="44" t="s">
        <v>35</v>
      </c>
      <c r="AC658" s="43" t="s">
        <v>2649</v>
      </c>
      <c r="AD658" s="43" t="s">
        <v>747</v>
      </c>
    </row>
    <row r="659" spans="1:30" ht="51" customHeight="1" x14ac:dyDescent="0.2">
      <c r="A659" s="41" t="s">
        <v>2650</v>
      </c>
      <c r="B659" s="42" t="s">
        <v>743</v>
      </c>
      <c r="C659" s="43" t="s">
        <v>744</v>
      </c>
      <c r="D659" s="43" t="s">
        <v>2358</v>
      </c>
      <c r="E659" s="44" t="s">
        <v>76</v>
      </c>
      <c r="F659" s="45" t="s">
        <v>2651</v>
      </c>
      <c r="G659" s="45" t="s">
        <v>2652</v>
      </c>
      <c r="H659" s="47">
        <v>43901</v>
      </c>
      <c r="I659" s="47">
        <v>44692</v>
      </c>
      <c r="J659" s="48" t="str">
        <f>IF(Ugovori_OPULJP[[#This Row],[DATUM ZAVRŠETKA OPERACIJE]]&gt;DATE(2024,3,31),"u provedbi","završen")</f>
        <v>završen</v>
      </c>
      <c r="K659" s="46" t="s">
        <v>2653</v>
      </c>
      <c r="L659" s="46" t="s">
        <v>37</v>
      </c>
      <c r="M659" s="49">
        <v>0.85</v>
      </c>
      <c r="N659" s="49">
        <v>0.15</v>
      </c>
      <c r="O659" s="50">
        <f>Ugovori_OPULJP[[#This Row],[Bespovratna sredstva - Ukupno (EU+Nac) HRK
= Ukupna ugovorena vrijednost bespovratnih sredstava]]*Ugovori_OPULJP[[#This Row],[EU STOPA SUFINANCIRANJA %
EU CO-FINANCING RATE %]]</f>
        <v>730541.5014999999</v>
      </c>
      <c r="P659" s="51">
        <f>Ugovori_OPULJP[[#This Row],[Bespovratna sredstva - EU dio - HRK]]/7.5345</f>
        <v>96959.519742517732</v>
      </c>
      <c r="Q659" s="50">
        <f>Ugovori_OPULJP[[#This Row],[Bespovratna sredstva - Ukupno (EU+Nac) HRK
= Ukupna ugovorena vrijednost bespovratnih sredstava]]*Ugovori_OPULJP[[#This Row],[STOPA NACIONALNOG SUFINANCIRANJA %]]</f>
        <v>128919.08849999998</v>
      </c>
      <c r="R659" s="51">
        <f>Ugovori_OPULJP[[#This Row],[Bespovratna sredstva - Nacionalni dio - HRK]]/7.5345</f>
        <v>17110.503483973716</v>
      </c>
      <c r="S659" s="50">
        <v>859460.59</v>
      </c>
      <c r="T659" s="51">
        <f>Ugovori_OPULJP[[#This Row],[Bespovratna sredstva - Ukupno (EU+Nac) HRK
= Ukupna ugovorena vrijednost bespovratnih sredstava]]/7.5345</f>
        <v>114070.02322649147</v>
      </c>
      <c r="U659" s="50">
        <v>0</v>
      </c>
      <c r="V659" s="51">
        <f>Ugovori_OPULJP[[#This Row],[Javni doprinos korisnika - HRK]]/7.5345</f>
        <v>0</v>
      </c>
      <c r="W659" s="50">
        <v>0</v>
      </c>
      <c r="X659" s="51">
        <f>Ugovori_OPULJP[[#This Row],[Privatni doprinos korisnika - HRK]]/7.5345</f>
        <v>0</v>
      </c>
      <c r="Y659" s="52">
        <v>859460.59</v>
      </c>
      <c r="Z659" s="53">
        <f>Ugovori_OPULJP[[#This Row],[UKUPNI PRIHVATLJIVI IZDACI
TOTAL ELIGIBLE EXPENDITURE
= Bespovratna sredstva ukupno + doprinos korisnika
= Ukupni prihvatljivi troškovi
= Ukupna ugovorena vrijednost projekta HRK]]/7.5345</f>
        <v>114070.02322649147</v>
      </c>
      <c r="AA659" s="44" t="s">
        <v>38</v>
      </c>
      <c r="AB659" s="44" t="s">
        <v>35</v>
      </c>
      <c r="AC659" s="43" t="s">
        <v>2654</v>
      </c>
      <c r="AD659" s="43" t="s">
        <v>747</v>
      </c>
    </row>
    <row r="660" spans="1:30" ht="51" customHeight="1" x14ac:dyDescent="0.2">
      <c r="A660" s="41" t="s">
        <v>2655</v>
      </c>
      <c r="B660" s="42" t="s">
        <v>743</v>
      </c>
      <c r="C660" s="43" t="s">
        <v>744</v>
      </c>
      <c r="D660" s="43" t="s">
        <v>2358</v>
      </c>
      <c r="E660" s="44" t="s">
        <v>76</v>
      </c>
      <c r="F660" s="45" t="s">
        <v>2656</v>
      </c>
      <c r="G660" s="45" t="s">
        <v>2657</v>
      </c>
      <c r="H660" s="47">
        <v>43901</v>
      </c>
      <c r="I660" s="47">
        <v>44450</v>
      </c>
      <c r="J660" s="48" t="str">
        <f>IF(Ugovori_OPULJP[[#This Row],[DATUM ZAVRŠETKA OPERACIJE]]&gt;DATE(2024,3,31),"u provedbi","završen")</f>
        <v>završen</v>
      </c>
      <c r="K660" s="46" t="s">
        <v>249</v>
      </c>
      <c r="L660" s="46" t="s">
        <v>249</v>
      </c>
      <c r="M660" s="49">
        <v>0.85</v>
      </c>
      <c r="N660" s="49">
        <v>0.15</v>
      </c>
      <c r="O660" s="50">
        <f>Ugovori_OPULJP[[#This Row],[Bespovratna sredstva - Ukupno (EU+Nac) HRK
= Ukupna ugovorena vrijednost bespovratnih sredstava]]*Ugovori_OPULJP[[#This Row],[EU STOPA SUFINANCIRANJA %
EU CO-FINANCING RATE %]]</f>
        <v>945132.74799999991</v>
      </c>
      <c r="P660" s="51">
        <f>Ugovori_OPULJP[[#This Row],[Bespovratna sredstva - EU dio - HRK]]/7.5345</f>
        <v>125440.67263919303</v>
      </c>
      <c r="Q660" s="50">
        <f>Ugovori_OPULJP[[#This Row],[Bespovratna sredstva - Ukupno (EU+Nac) HRK
= Ukupna ugovorena vrijednost bespovratnih sredstava]]*Ugovori_OPULJP[[#This Row],[STOPA NACIONALNOG SUFINANCIRANJA %]]</f>
        <v>166788.13199999998</v>
      </c>
      <c r="R660" s="51">
        <f>Ugovori_OPULJP[[#This Row],[Bespovratna sredstva - Nacionalni dio - HRK]]/7.5345</f>
        <v>22136.589289269359</v>
      </c>
      <c r="S660" s="50">
        <v>1111920.8799999999</v>
      </c>
      <c r="T660" s="51">
        <f>Ugovori_OPULJP[[#This Row],[Bespovratna sredstva - Ukupno (EU+Nac) HRK
= Ukupna ugovorena vrijednost bespovratnih sredstava]]/7.5345</f>
        <v>147577.26192846239</v>
      </c>
      <c r="U660" s="50">
        <v>0</v>
      </c>
      <c r="V660" s="51">
        <f>Ugovori_OPULJP[[#This Row],[Javni doprinos korisnika - HRK]]/7.5345</f>
        <v>0</v>
      </c>
      <c r="W660" s="50">
        <v>0</v>
      </c>
      <c r="X660" s="51">
        <f>Ugovori_OPULJP[[#This Row],[Privatni doprinos korisnika - HRK]]/7.5345</f>
        <v>0</v>
      </c>
      <c r="Y660" s="52">
        <v>1111920.8799999999</v>
      </c>
      <c r="Z660" s="53">
        <f>Ugovori_OPULJP[[#This Row],[UKUPNI PRIHVATLJIVI IZDACI
TOTAL ELIGIBLE EXPENDITURE
= Bespovratna sredstva ukupno + doprinos korisnika
= Ukupni prihvatljivi troškovi
= Ukupna ugovorena vrijednost projekta HRK]]/7.5345</f>
        <v>147577.26192846239</v>
      </c>
      <c r="AA660" s="44" t="s">
        <v>38</v>
      </c>
      <c r="AB660" s="44" t="s">
        <v>35</v>
      </c>
      <c r="AC660" s="43" t="s">
        <v>2658</v>
      </c>
      <c r="AD660" s="43" t="s">
        <v>747</v>
      </c>
    </row>
    <row r="661" spans="1:30" ht="51" customHeight="1" x14ac:dyDescent="0.2">
      <c r="A661" s="41" t="s">
        <v>2659</v>
      </c>
      <c r="B661" s="42" t="s">
        <v>743</v>
      </c>
      <c r="C661" s="43" t="s">
        <v>744</v>
      </c>
      <c r="D661" s="43" t="s">
        <v>2358</v>
      </c>
      <c r="E661" s="44" t="s">
        <v>76</v>
      </c>
      <c r="F661" s="45" t="s">
        <v>2660</v>
      </c>
      <c r="G661" s="45" t="s">
        <v>2661</v>
      </c>
      <c r="H661" s="47">
        <v>43896</v>
      </c>
      <c r="I661" s="47">
        <v>44626</v>
      </c>
      <c r="J661" s="48" t="str">
        <f>IF(Ugovori_OPULJP[[#This Row],[DATUM ZAVRŠETKA OPERACIJE]]&gt;DATE(2024,3,31),"u provedbi","završen")</f>
        <v>završen</v>
      </c>
      <c r="K661" s="46" t="s">
        <v>2662</v>
      </c>
      <c r="L661" s="46" t="s">
        <v>99</v>
      </c>
      <c r="M661" s="49">
        <v>0.85</v>
      </c>
      <c r="N661" s="49">
        <v>0.15</v>
      </c>
      <c r="O661" s="50">
        <f>Ugovori_OPULJP[[#This Row],[Bespovratna sredstva - Ukupno (EU+Nac) HRK
= Ukupna ugovorena vrijednost bespovratnih sredstava]]*Ugovori_OPULJP[[#This Row],[EU STOPA SUFINANCIRANJA %
EU CO-FINANCING RATE %]]</f>
        <v>1248001.365</v>
      </c>
      <c r="P661" s="51">
        <f>Ugovori_OPULJP[[#This Row],[Bespovratna sredstva - EU dio - HRK]]/7.5345</f>
        <v>165638.2460680868</v>
      </c>
      <c r="Q661" s="50">
        <f>Ugovori_OPULJP[[#This Row],[Bespovratna sredstva - Ukupno (EU+Nac) HRK
= Ukupna ugovorena vrijednost bespovratnih sredstava]]*Ugovori_OPULJP[[#This Row],[STOPA NACIONALNOG SUFINANCIRANJA %]]</f>
        <v>220235.53499999997</v>
      </c>
      <c r="R661" s="51">
        <f>Ugovori_OPULJP[[#This Row],[Bespovratna sredstva - Nacionalni dio - HRK]]/7.5345</f>
        <v>29230.278717897665</v>
      </c>
      <c r="S661" s="50">
        <v>1468236.9</v>
      </c>
      <c r="T661" s="51">
        <f>Ugovori_OPULJP[[#This Row],[Bespovratna sredstva - Ukupno (EU+Nac) HRK
= Ukupna ugovorena vrijednost bespovratnih sredstava]]/7.5345</f>
        <v>194868.52478598445</v>
      </c>
      <c r="U661" s="50">
        <v>0</v>
      </c>
      <c r="V661" s="51">
        <f>Ugovori_OPULJP[[#This Row],[Javni doprinos korisnika - HRK]]/7.5345</f>
        <v>0</v>
      </c>
      <c r="W661" s="50">
        <v>0</v>
      </c>
      <c r="X661" s="51">
        <f>Ugovori_OPULJP[[#This Row],[Privatni doprinos korisnika - HRK]]/7.5345</f>
        <v>0</v>
      </c>
      <c r="Y661" s="52">
        <v>1468236.9</v>
      </c>
      <c r="Z661" s="53">
        <f>Ugovori_OPULJP[[#This Row],[UKUPNI PRIHVATLJIVI IZDACI
TOTAL ELIGIBLE EXPENDITURE
= Bespovratna sredstva ukupno + doprinos korisnika
= Ukupni prihvatljivi troškovi
= Ukupna ugovorena vrijednost projekta HRK]]/7.5345</f>
        <v>194868.52478598445</v>
      </c>
      <c r="AA661" s="44" t="s">
        <v>38</v>
      </c>
      <c r="AB661" s="44" t="s">
        <v>35</v>
      </c>
      <c r="AC661" s="43" t="s">
        <v>2663</v>
      </c>
      <c r="AD661" s="43" t="s">
        <v>747</v>
      </c>
    </row>
    <row r="662" spans="1:30" ht="51" customHeight="1" x14ac:dyDescent="0.2">
      <c r="A662" s="41" t="s">
        <v>2664</v>
      </c>
      <c r="B662" s="42" t="s">
        <v>743</v>
      </c>
      <c r="C662" s="43" t="s">
        <v>744</v>
      </c>
      <c r="D662" s="43" t="s">
        <v>2358</v>
      </c>
      <c r="E662" s="44" t="s">
        <v>76</v>
      </c>
      <c r="F662" s="45" t="s">
        <v>2665</v>
      </c>
      <c r="G662" s="45" t="s">
        <v>2666</v>
      </c>
      <c r="H662" s="47">
        <v>43903</v>
      </c>
      <c r="I662" s="47">
        <v>44633</v>
      </c>
      <c r="J662" s="48" t="str">
        <f>IF(Ugovori_OPULJP[[#This Row],[DATUM ZAVRŠETKA OPERACIJE]]&gt;DATE(2024,3,31),"u provedbi","završen")</f>
        <v>završen</v>
      </c>
      <c r="K662" s="46" t="s">
        <v>972</v>
      </c>
      <c r="L662" s="46" t="s">
        <v>79</v>
      </c>
      <c r="M662" s="49">
        <v>0.85</v>
      </c>
      <c r="N662" s="49">
        <v>0.15</v>
      </c>
      <c r="O662" s="50">
        <f>Ugovori_OPULJP[[#This Row],[Bespovratna sredstva - Ukupno (EU+Nac) HRK
= Ukupna ugovorena vrijednost bespovratnih sredstava]]*Ugovori_OPULJP[[#This Row],[EU STOPA SUFINANCIRANJA %
EU CO-FINANCING RATE %]]</f>
        <v>755526.19750000001</v>
      </c>
      <c r="P662" s="51">
        <f>Ugovori_OPULJP[[#This Row],[Bespovratna sredstva - EU dio - HRK]]/7.5345</f>
        <v>100275.55876302342</v>
      </c>
      <c r="Q662" s="50">
        <f>Ugovori_OPULJP[[#This Row],[Bespovratna sredstva - Ukupno (EU+Nac) HRK
= Ukupna ugovorena vrijednost bespovratnih sredstava]]*Ugovori_OPULJP[[#This Row],[STOPA NACIONALNOG SUFINANCIRANJA %]]</f>
        <v>133328.1525</v>
      </c>
      <c r="R662" s="51">
        <f>Ugovori_OPULJP[[#This Row],[Bespovratna sredstva - Nacionalni dio - HRK]]/7.5345</f>
        <v>17695.686840533544</v>
      </c>
      <c r="S662" s="50">
        <v>888854.35</v>
      </c>
      <c r="T662" s="51">
        <f>Ugovori_OPULJP[[#This Row],[Bespovratna sredstva - Ukupno (EU+Nac) HRK
= Ukupna ugovorena vrijednost bespovratnih sredstava]]/7.5345</f>
        <v>117971.24560355696</v>
      </c>
      <c r="U662" s="50">
        <v>0</v>
      </c>
      <c r="V662" s="51">
        <f>Ugovori_OPULJP[[#This Row],[Javni doprinos korisnika - HRK]]/7.5345</f>
        <v>0</v>
      </c>
      <c r="W662" s="50">
        <v>0</v>
      </c>
      <c r="X662" s="51">
        <f>Ugovori_OPULJP[[#This Row],[Privatni doprinos korisnika - HRK]]/7.5345</f>
        <v>0</v>
      </c>
      <c r="Y662" s="52">
        <v>888854.35</v>
      </c>
      <c r="Z662" s="53">
        <f>Ugovori_OPULJP[[#This Row],[UKUPNI PRIHVATLJIVI IZDACI
TOTAL ELIGIBLE EXPENDITURE
= Bespovratna sredstva ukupno + doprinos korisnika
= Ukupni prihvatljivi troškovi
= Ukupna ugovorena vrijednost projekta HRK]]/7.5345</f>
        <v>117971.24560355696</v>
      </c>
      <c r="AA662" s="44" t="s">
        <v>38</v>
      </c>
      <c r="AB662" s="44" t="s">
        <v>35</v>
      </c>
      <c r="AC662" s="43" t="s">
        <v>2667</v>
      </c>
      <c r="AD662" s="43" t="s">
        <v>747</v>
      </c>
    </row>
    <row r="663" spans="1:30" ht="51" customHeight="1" x14ac:dyDescent="0.2">
      <c r="A663" s="41" t="s">
        <v>2668</v>
      </c>
      <c r="B663" s="42" t="s">
        <v>743</v>
      </c>
      <c r="C663" s="43" t="s">
        <v>744</v>
      </c>
      <c r="D663" s="43" t="s">
        <v>2358</v>
      </c>
      <c r="E663" s="44" t="s">
        <v>76</v>
      </c>
      <c r="F663" s="45" t="s">
        <v>2669</v>
      </c>
      <c r="G663" s="62" t="s">
        <v>153</v>
      </c>
      <c r="H663" s="47">
        <v>43901</v>
      </c>
      <c r="I663" s="47">
        <v>44572</v>
      </c>
      <c r="J663" s="48" t="str">
        <f>IF(Ugovori_OPULJP[[#This Row],[DATUM ZAVRŠETKA OPERACIJE]]&gt;DATE(2024,3,31),"u provedbi","završen")</f>
        <v>završen</v>
      </c>
      <c r="K663" s="46" t="s">
        <v>37</v>
      </c>
      <c r="L663" s="46" t="s">
        <v>155</v>
      </c>
      <c r="M663" s="49">
        <v>0.85</v>
      </c>
      <c r="N663" s="49">
        <v>0.15</v>
      </c>
      <c r="O663" s="50">
        <f>Ugovori_OPULJP[[#This Row],[Bespovratna sredstva - Ukupno (EU+Nac) HRK
= Ukupna ugovorena vrijednost bespovratnih sredstava]]*Ugovori_OPULJP[[#This Row],[EU STOPA SUFINANCIRANJA %
EU CO-FINANCING RATE %]]</f>
        <v>1274492.0314999998</v>
      </c>
      <c r="P663" s="51">
        <f>Ugovori_OPULJP[[#This Row],[Bespovratna sredstva - EU dio - HRK]]/7.5345</f>
        <v>169154.16172274202</v>
      </c>
      <c r="Q663" s="50">
        <f>Ugovori_OPULJP[[#This Row],[Bespovratna sredstva - Ukupno (EU+Nac) HRK
= Ukupna ugovorena vrijednost bespovratnih sredstava]]*Ugovori_OPULJP[[#This Row],[STOPA NACIONALNOG SUFINANCIRANJA %]]</f>
        <v>224910.35849999997</v>
      </c>
      <c r="R663" s="51">
        <f>Ugovori_OPULJP[[#This Row],[Bespovratna sredstva - Nacionalni dio - HRK]]/7.5345</f>
        <v>29850.734421660356</v>
      </c>
      <c r="S663" s="50">
        <v>1499402.39</v>
      </c>
      <c r="T663" s="51">
        <f>Ugovori_OPULJP[[#This Row],[Bespovratna sredstva - Ukupno (EU+Nac) HRK
= Ukupna ugovorena vrijednost bespovratnih sredstava]]/7.5345</f>
        <v>199004.89614440239</v>
      </c>
      <c r="U663" s="50">
        <v>0</v>
      </c>
      <c r="V663" s="51">
        <f>Ugovori_OPULJP[[#This Row],[Javni doprinos korisnika - HRK]]/7.5345</f>
        <v>0</v>
      </c>
      <c r="W663" s="50">
        <v>0</v>
      </c>
      <c r="X663" s="51">
        <f>Ugovori_OPULJP[[#This Row],[Privatni doprinos korisnika - HRK]]/7.5345</f>
        <v>0</v>
      </c>
      <c r="Y663" s="52">
        <v>1499402.39</v>
      </c>
      <c r="Z663" s="53">
        <f>Ugovori_OPULJP[[#This Row],[UKUPNI PRIHVATLJIVI IZDACI
TOTAL ELIGIBLE EXPENDITURE
= Bespovratna sredstva ukupno + doprinos korisnika
= Ukupni prihvatljivi troškovi
= Ukupna ugovorena vrijednost projekta HRK]]/7.5345</f>
        <v>199004.89614440239</v>
      </c>
      <c r="AA663" s="44" t="s">
        <v>38</v>
      </c>
      <c r="AB663" s="44" t="s">
        <v>35</v>
      </c>
      <c r="AC663" s="43" t="s">
        <v>2670</v>
      </c>
      <c r="AD663" s="43" t="s">
        <v>747</v>
      </c>
    </row>
    <row r="664" spans="1:30" ht="51" customHeight="1" x14ac:dyDescent="0.2">
      <c r="A664" s="41" t="s">
        <v>2671</v>
      </c>
      <c r="B664" s="42" t="s">
        <v>743</v>
      </c>
      <c r="C664" s="43" t="s">
        <v>744</v>
      </c>
      <c r="D664" s="43" t="s">
        <v>2358</v>
      </c>
      <c r="E664" s="44" t="s">
        <v>76</v>
      </c>
      <c r="F664" s="45" t="s">
        <v>2672</v>
      </c>
      <c r="G664" s="45" t="s">
        <v>2673</v>
      </c>
      <c r="H664" s="47">
        <v>44028</v>
      </c>
      <c r="I664" s="47">
        <v>44758</v>
      </c>
      <c r="J664" s="48" t="str">
        <f>IF(Ugovori_OPULJP[[#This Row],[DATUM ZAVRŠETKA OPERACIJE]]&gt;DATE(2024,3,31),"u provedbi","završen")</f>
        <v>završen</v>
      </c>
      <c r="K664" s="46" t="s">
        <v>36</v>
      </c>
      <c r="L664" s="46" t="s">
        <v>99</v>
      </c>
      <c r="M664" s="49">
        <v>0.85</v>
      </c>
      <c r="N664" s="49">
        <v>0.15</v>
      </c>
      <c r="O664" s="50">
        <f>Ugovori_OPULJP[[#This Row],[Bespovratna sredstva - Ukupno (EU+Nac) HRK
= Ukupna ugovorena vrijednost bespovratnih sredstava]]*Ugovori_OPULJP[[#This Row],[EU STOPA SUFINANCIRANJA %
EU CO-FINANCING RATE %]]</f>
        <v>945510.2585</v>
      </c>
      <c r="P664" s="51">
        <f>Ugovori_OPULJP[[#This Row],[Bespovratna sredstva - EU dio - HRK]]/7.5345</f>
        <v>125490.77689295905</v>
      </c>
      <c r="Q664" s="50">
        <f>Ugovori_OPULJP[[#This Row],[Bespovratna sredstva - Ukupno (EU+Nac) HRK
= Ukupna ugovorena vrijednost bespovratnih sredstava]]*Ugovori_OPULJP[[#This Row],[STOPA NACIONALNOG SUFINANCIRANJA %]]</f>
        <v>166854.75149999998</v>
      </c>
      <c r="R664" s="51">
        <f>Ugovori_OPULJP[[#This Row],[Bespovratna sredstva - Nacionalni dio - HRK]]/7.5345</f>
        <v>22145.431216404537</v>
      </c>
      <c r="S664" s="50">
        <v>1112365.01</v>
      </c>
      <c r="T664" s="51">
        <f>Ugovori_OPULJP[[#This Row],[Bespovratna sredstva - Ukupno (EU+Nac) HRK
= Ukupna ugovorena vrijednost bespovratnih sredstava]]/7.5345</f>
        <v>147636.20810936359</v>
      </c>
      <c r="U664" s="50">
        <v>0</v>
      </c>
      <c r="V664" s="51">
        <f>Ugovori_OPULJP[[#This Row],[Javni doprinos korisnika - HRK]]/7.5345</f>
        <v>0</v>
      </c>
      <c r="W664" s="50">
        <v>0</v>
      </c>
      <c r="X664" s="51">
        <f>Ugovori_OPULJP[[#This Row],[Privatni doprinos korisnika - HRK]]/7.5345</f>
        <v>0</v>
      </c>
      <c r="Y664" s="52">
        <v>1112365.01</v>
      </c>
      <c r="Z664" s="53">
        <f>Ugovori_OPULJP[[#This Row],[UKUPNI PRIHVATLJIVI IZDACI
TOTAL ELIGIBLE EXPENDITURE
= Bespovratna sredstva ukupno + doprinos korisnika
= Ukupni prihvatljivi troškovi
= Ukupna ugovorena vrijednost projekta HRK]]/7.5345</f>
        <v>147636.20810936359</v>
      </c>
      <c r="AA664" s="44" t="s">
        <v>38</v>
      </c>
      <c r="AB664" s="44" t="s">
        <v>35</v>
      </c>
      <c r="AC664" s="43" t="s">
        <v>2674</v>
      </c>
      <c r="AD664" s="43" t="s">
        <v>747</v>
      </c>
    </row>
    <row r="665" spans="1:30" ht="51" customHeight="1" x14ac:dyDescent="0.2">
      <c r="A665" s="41" t="s">
        <v>2675</v>
      </c>
      <c r="B665" s="42" t="s">
        <v>743</v>
      </c>
      <c r="C665" s="43" t="s">
        <v>744</v>
      </c>
      <c r="D665" s="43" t="s">
        <v>2676</v>
      </c>
      <c r="E665" s="44" t="s">
        <v>34</v>
      </c>
      <c r="F665" s="45" t="s">
        <v>2676</v>
      </c>
      <c r="G665" s="45" t="s">
        <v>2677</v>
      </c>
      <c r="H665" s="47">
        <v>43300</v>
      </c>
      <c r="I665" s="47">
        <v>44396</v>
      </c>
      <c r="J665" s="48" t="str">
        <f>IF(Ugovori_OPULJP[[#This Row],[DATUM ZAVRŠETKA OPERACIJE]]&gt;DATE(2024,3,31),"u provedbi","završen")</f>
        <v>završen</v>
      </c>
      <c r="K665" s="46" t="s">
        <v>36</v>
      </c>
      <c r="L665" s="46" t="s">
        <v>37</v>
      </c>
      <c r="M665" s="49">
        <v>0.85</v>
      </c>
      <c r="N665" s="49">
        <v>0.15</v>
      </c>
      <c r="O665" s="50">
        <f>Ugovori_OPULJP[[#This Row],[Bespovratna sredstva - Ukupno (EU+Nac) HRK
= Ukupna ugovorena vrijednost bespovratnih sredstava]]*Ugovori_OPULJP[[#This Row],[EU STOPA SUFINANCIRANJA %
EU CO-FINANCING RATE %]]</f>
        <v>1349295.2785</v>
      </c>
      <c r="P665" s="51">
        <f>Ugovori_OPULJP[[#This Row],[Bespovratna sredstva - EU dio - HRK]]/7.5345</f>
        <v>179082.258743115</v>
      </c>
      <c r="Q665" s="50">
        <f>Ugovori_OPULJP[[#This Row],[Bespovratna sredstva - Ukupno (EU+Nac) HRK
= Ukupna ugovorena vrijednost bespovratnih sredstava]]*Ugovori_OPULJP[[#This Row],[STOPA NACIONALNOG SUFINANCIRANJA %]]</f>
        <v>238110.93149999998</v>
      </c>
      <c r="R665" s="51">
        <f>Ugovori_OPULJP[[#This Row],[Bespovratna sredstva - Nacionalni dio - HRK]]/7.5345</f>
        <v>31602.751542902643</v>
      </c>
      <c r="S665" s="50">
        <v>1587406.21</v>
      </c>
      <c r="T665" s="51">
        <f>Ugovori_OPULJP[[#This Row],[Bespovratna sredstva - Ukupno (EU+Nac) HRK
= Ukupna ugovorena vrijednost bespovratnih sredstava]]/7.5345</f>
        <v>210685.01028601764</v>
      </c>
      <c r="U665" s="50">
        <v>0</v>
      </c>
      <c r="V665" s="51">
        <f>Ugovori_OPULJP[[#This Row],[Javni doprinos korisnika - HRK]]/7.5345</f>
        <v>0</v>
      </c>
      <c r="W665" s="50">
        <v>0</v>
      </c>
      <c r="X665" s="51">
        <f>Ugovori_OPULJP[[#This Row],[Privatni doprinos korisnika - HRK]]/7.5345</f>
        <v>0</v>
      </c>
      <c r="Y665" s="52">
        <v>1587406.21</v>
      </c>
      <c r="Z665" s="53">
        <f>Ugovori_OPULJP[[#This Row],[UKUPNI PRIHVATLJIVI IZDACI
TOTAL ELIGIBLE EXPENDITURE
= Bespovratna sredstva ukupno + doprinos korisnika
= Ukupni prihvatljivi troškovi
= Ukupna ugovorena vrijednost projekta HRK]]/7.5345</f>
        <v>210685.01028601764</v>
      </c>
      <c r="AA665" s="44" t="s">
        <v>38</v>
      </c>
      <c r="AB665" s="44" t="s">
        <v>753</v>
      </c>
      <c r="AC665" s="43" t="s">
        <v>2678</v>
      </c>
      <c r="AD665" s="43" t="s">
        <v>747</v>
      </c>
    </row>
    <row r="666" spans="1:30" ht="51" customHeight="1" x14ac:dyDescent="0.2">
      <c r="A666" s="41" t="s">
        <v>2679</v>
      </c>
      <c r="B666" s="42" t="s">
        <v>743</v>
      </c>
      <c r="C666" s="43" t="s">
        <v>744</v>
      </c>
      <c r="D666" s="43" t="s">
        <v>2680</v>
      </c>
      <c r="E666" s="44" t="s">
        <v>76</v>
      </c>
      <c r="F666" s="45" t="s">
        <v>2681</v>
      </c>
      <c r="G666" s="45" t="s">
        <v>2682</v>
      </c>
      <c r="H666" s="47">
        <v>43370</v>
      </c>
      <c r="I666" s="47">
        <v>44466</v>
      </c>
      <c r="J666" s="48" t="str">
        <f>IF(Ugovori_OPULJP[[#This Row],[DATUM ZAVRŠETKA OPERACIJE]]&gt;DATE(2024,3,31),"u provedbi","završen")</f>
        <v>završen</v>
      </c>
      <c r="K666" s="46" t="s">
        <v>2683</v>
      </c>
      <c r="L666" s="46" t="s">
        <v>94</v>
      </c>
      <c r="M666" s="49">
        <v>0.85</v>
      </c>
      <c r="N666" s="49">
        <v>0.15</v>
      </c>
      <c r="O666" s="50">
        <f>Ugovori_OPULJP[[#This Row],[Bespovratna sredstva - Ukupno (EU+Nac) HRK
= Ukupna ugovorena vrijednost bespovratnih sredstava]]*Ugovori_OPULJP[[#This Row],[EU STOPA SUFINANCIRANJA %
EU CO-FINANCING RATE %]]</f>
        <v>1273261.75</v>
      </c>
      <c r="P666" s="51">
        <f>Ugovori_OPULJP[[#This Row],[Bespovratna sredstva - EU dio - HRK]]/7.5345</f>
        <v>168990.87530692149</v>
      </c>
      <c r="Q666" s="50">
        <f>Ugovori_OPULJP[[#This Row],[Bespovratna sredstva - Ukupno (EU+Nac) HRK
= Ukupna ugovorena vrijednost bespovratnih sredstava]]*Ugovori_OPULJP[[#This Row],[STOPA NACIONALNOG SUFINANCIRANJA %]]</f>
        <v>224693.25</v>
      </c>
      <c r="R666" s="51">
        <f>Ugovori_OPULJP[[#This Row],[Bespovratna sredstva - Nacionalni dio - HRK]]/7.5345</f>
        <v>29821.919171809674</v>
      </c>
      <c r="S666" s="50">
        <v>1497955</v>
      </c>
      <c r="T666" s="51">
        <f>Ugovori_OPULJP[[#This Row],[Bespovratna sredstva - Ukupno (EU+Nac) HRK
= Ukupna ugovorena vrijednost bespovratnih sredstava]]/7.5345</f>
        <v>198812.79447873117</v>
      </c>
      <c r="U666" s="50">
        <v>0</v>
      </c>
      <c r="V666" s="51">
        <f>Ugovori_OPULJP[[#This Row],[Javni doprinos korisnika - HRK]]/7.5345</f>
        <v>0</v>
      </c>
      <c r="W666" s="50">
        <v>0</v>
      </c>
      <c r="X666" s="51">
        <f>Ugovori_OPULJP[[#This Row],[Privatni doprinos korisnika - HRK]]/7.5345</f>
        <v>0</v>
      </c>
      <c r="Y666" s="52">
        <v>1497955</v>
      </c>
      <c r="Z666" s="53">
        <f>Ugovori_OPULJP[[#This Row],[UKUPNI PRIHVATLJIVI IZDACI
TOTAL ELIGIBLE EXPENDITURE
= Bespovratna sredstva ukupno + doprinos korisnika
= Ukupni prihvatljivi troškovi
= Ukupna ugovorena vrijednost projekta HRK]]/7.5345</f>
        <v>198812.79447873117</v>
      </c>
      <c r="AA666" s="44" t="s">
        <v>38</v>
      </c>
      <c r="AB666" s="44" t="s">
        <v>753</v>
      </c>
      <c r="AC666" s="43" t="s">
        <v>2684</v>
      </c>
      <c r="AD666" s="43" t="s">
        <v>747</v>
      </c>
    </row>
    <row r="667" spans="1:30" ht="51" customHeight="1" x14ac:dyDescent="0.2">
      <c r="A667" s="41" t="s">
        <v>2685</v>
      </c>
      <c r="B667" s="42" t="s">
        <v>743</v>
      </c>
      <c r="C667" s="43" t="s">
        <v>744</v>
      </c>
      <c r="D667" s="43" t="s">
        <v>2680</v>
      </c>
      <c r="E667" s="44" t="s">
        <v>76</v>
      </c>
      <c r="F667" s="45" t="s">
        <v>2686</v>
      </c>
      <c r="G667" s="45" t="s">
        <v>2687</v>
      </c>
      <c r="H667" s="47">
        <v>43370</v>
      </c>
      <c r="I667" s="47">
        <v>44162</v>
      </c>
      <c r="J667" s="48" t="str">
        <f>IF(Ugovori_OPULJP[[#This Row],[DATUM ZAVRŠETKA OPERACIJE]]&gt;DATE(2024,3,31),"u provedbi","završen")</f>
        <v>završen</v>
      </c>
      <c r="K667" s="46" t="s">
        <v>2688</v>
      </c>
      <c r="L667" s="46" t="s">
        <v>37</v>
      </c>
      <c r="M667" s="49">
        <v>0.85</v>
      </c>
      <c r="N667" s="49">
        <v>0.15</v>
      </c>
      <c r="O667" s="50">
        <f>Ugovori_OPULJP[[#This Row],[Bespovratna sredstva - Ukupno (EU+Nac) HRK
= Ukupna ugovorena vrijednost bespovratnih sredstava]]*Ugovori_OPULJP[[#This Row],[EU STOPA SUFINANCIRANJA %
EU CO-FINANCING RATE %]]</f>
        <v>822275.98349999997</v>
      </c>
      <c r="P667" s="51">
        <f>Ugovori_OPULJP[[#This Row],[Bespovratna sredstva - EU dio - HRK]]/7.5345</f>
        <v>109134.7778220187</v>
      </c>
      <c r="Q667" s="50">
        <f>Ugovori_OPULJP[[#This Row],[Bespovratna sredstva - Ukupno (EU+Nac) HRK
= Ukupna ugovorena vrijednost bespovratnih sredstava]]*Ugovori_OPULJP[[#This Row],[STOPA NACIONALNOG SUFINANCIRANJA %]]</f>
        <v>145107.52650000001</v>
      </c>
      <c r="R667" s="51">
        <f>Ugovori_OPULJP[[#This Row],[Bespovratna sredstva - Nacionalni dio - HRK]]/7.5345</f>
        <v>19259.078439179772</v>
      </c>
      <c r="S667" s="50">
        <v>967383.51</v>
      </c>
      <c r="T667" s="51">
        <f>Ugovori_OPULJP[[#This Row],[Bespovratna sredstva - Ukupno (EU+Nac) HRK
= Ukupna ugovorena vrijednost bespovratnih sredstava]]/7.5345</f>
        <v>128393.85626119848</v>
      </c>
      <c r="U667" s="50">
        <v>0</v>
      </c>
      <c r="V667" s="51">
        <f>Ugovori_OPULJP[[#This Row],[Javni doprinos korisnika - HRK]]/7.5345</f>
        <v>0</v>
      </c>
      <c r="W667" s="50">
        <v>0</v>
      </c>
      <c r="X667" s="51">
        <f>Ugovori_OPULJP[[#This Row],[Privatni doprinos korisnika - HRK]]/7.5345</f>
        <v>0</v>
      </c>
      <c r="Y667" s="52">
        <v>967383.51</v>
      </c>
      <c r="Z667" s="53">
        <f>Ugovori_OPULJP[[#This Row],[UKUPNI PRIHVATLJIVI IZDACI
TOTAL ELIGIBLE EXPENDITURE
= Bespovratna sredstva ukupno + doprinos korisnika
= Ukupni prihvatljivi troškovi
= Ukupna ugovorena vrijednost projekta HRK]]/7.5345</f>
        <v>128393.85626119848</v>
      </c>
      <c r="AA667" s="44" t="s">
        <v>38</v>
      </c>
      <c r="AB667" s="44" t="s">
        <v>753</v>
      </c>
      <c r="AC667" s="43" t="s">
        <v>2689</v>
      </c>
      <c r="AD667" s="43" t="s">
        <v>747</v>
      </c>
    </row>
    <row r="668" spans="1:30" ht="51" customHeight="1" x14ac:dyDescent="0.2">
      <c r="A668" s="41" t="s">
        <v>2690</v>
      </c>
      <c r="B668" s="42" t="s">
        <v>743</v>
      </c>
      <c r="C668" s="43" t="s">
        <v>744</v>
      </c>
      <c r="D668" s="43" t="s">
        <v>2680</v>
      </c>
      <c r="E668" s="44" t="s">
        <v>76</v>
      </c>
      <c r="F668" s="45" t="s">
        <v>2691</v>
      </c>
      <c r="G668" s="45" t="s">
        <v>2692</v>
      </c>
      <c r="H668" s="47">
        <v>43370</v>
      </c>
      <c r="I668" s="47">
        <v>44466</v>
      </c>
      <c r="J668" s="48" t="str">
        <f>IF(Ugovori_OPULJP[[#This Row],[DATUM ZAVRŠETKA OPERACIJE]]&gt;DATE(2024,3,31),"u provedbi","završen")</f>
        <v>završen</v>
      </c>
      <c r="K668" s="46" t="s">
        <v>2693</v>
      </c>
      <c r="L668" s="46" t="s">
        <v>37</v>
      </c>
      <c r="M668" s="49">
        <v>0.85</v>
      </c>
      <c r="N668" s="49">
        <v>0.15</v>
      </c>
      <c r="O668" s="50">
        <f>Ugovori_OPULJP[[#This Row],[Bespovratna sredstva - Ukupno (EU+Nac) HRK
= Ukupna ugovorena vrijednost bespovratnih sredstava]]*Ugovori_OPULJP[[#This Row],[EU STOPA SUFINANCIRANJA %
EU CO-FINANCING RATE %]]</f>
        <v>1273257.5</v>
      </c>
      <c r="P668" s="51">
        <f>Ugovori_OPULJP[[#This Row],[Bespovratna sredstva - EU dio - HRK]]/7.5345</f>
        <v>168990.31123498571</v>
      </c>
      <c r="Q668" s="50">
        <f>Ugovori_OPULJP[[#This Row],[Bespovratna sredstva - Ukupno (EU+Nac) HRK
= Ukupna ugovorena vrijednost bespovratnih sredstava]]*Ugovori_OPULJP[[#This Row],[STOPA NACIONALNOG SUFINANCIRANJA %]]</f>
        <v>224692.5</v>
      </c>
      <c r="R668" s="51">
        <f>Ugovori_OPULJP[[#This Row],[Bespovratna sredstva - Nacionalni dio - HRK]]/7.5345</f>
        <v>29821.819629703365</v>
      </c>
      <c r="S668" s="50">
        <v>1497950</v>
      </c>
      <c r="T668" s="51">
        <f>Ugovori_OPULJP[[#This Row],[Bespovratna sredstva - Ukupno (EU+Nac) HRK
= Ukupna ugovorena vrijednost bespovratnih sredstava]]/7.5345</f>
        <v>198812.1308646891</v>
      </c>
      <c r="U668" s="50">
        <v>0</v>
      </c>
      <c r="V668" s="51">
        <f>Ugovori_OPULJP[[#This Row],[Javni doprinos korisnika - HRK]]/7.5345</f>
        <v>0</v>
      </c>
      <c r="W668" s="50">
        <v>0</v>
      </c>
      <c r="X668" s="51">
        <f>Ugovori_OPULJP[[#This Row],[Privatni doprinos korisnika - HRK]]/7.5345</f>
        <v>0</v>
      </c>
      <c r="Y668" s="52">
        <v>1497950</v>
      </c>
      <c r="Z668" s="53">
        <f>Ugovori_OPULJP[[#This Row],[UKUPNI PRIHVATLJIVI IZDACI
TOTAL ELIGIBLE EXPENDITURE
= Bespovratna sredstva ukupno + doprinos korisnika
= Ukupni prihvatljivi troškovi
= Ukupna ugovorena vrijednost projekta HRK]]/7.5345</f>
        <v>198812.1308646891</v>
      </c>
      <c r="AA668" s="44" t="s">
        <v>38</v>
      </c>
      <c r="AB668" s="44" t="s">
        <v>753</v>
      </c>
      <c r="AC668" s="43" t="s">
        <v>2694</v>
      </c>
      <c r="AD668" s="43" t="s">
        <v>747</v>
      </c>
    </row>
    <row r="669" spans="1:30" ht="51" customHeight="1" x14ac:dyDescent="0.2">
      <c r="A669" s="41" t="s">
        <v>2695</v>
      </c>
      <c r="B669" s="42" t="s">
        <v>743</v>
      </c>
      <c r="C669" s="43" t="s">
        <v>744</v>
      </c>
      <c r="D669" s="43" t="s">
        <v>2680</v>
      </c>
      <c r="E669" s="44" t="s">
        <v>76</v>
      </c>
      <c r="F669" s="45" t="s">
        <v>2696</v>
      </c>
      <c r="G669" s="45" t="s">
        <v>2697</v>
      </c>
      <c r="H669" s="47">
        <v>43370</v>
      </c>
      <c r="I669" s="47">
        <v>44101</v>
      </c>
      <c r="J669" s="48" t="str">
        <f>IF(Ugovori_OPULJP[[#This Row],[DATUM ZAVRŠETKA OPERACIJE]]&gt;DATE(2024,3,31),"u provedbi","završen")</f>
        <v>završen</v>
      </c>
      <c r="K669" s="46" t="s">
        <v>154</v>
      </c>
      <c r="L669" s="46" t="s">
        <v>155</v>
      </c>
      <c r="M669" s="49">
        <v>0.85</v>
      </c>
      <c r="N669" s="49">
        <v>0.15</v>
      </c>
      <c r="O669" s="50">
        <f>Ugovori_OPULJP[[#This Row],[Bespovratna sredstva - Ukupno (EU+Nac) HRK
= Ukupna ugovorena vrijednost bespovratnih sredstava]]*Ugovori_OPULJP[[#This Row],[EU STOPA SUFINANCIRANJA %
EU CO-FINANCING RATE %]]</f>
        <v>831342.5</v>
      </c>
      <c r="P669" s="51">
        <f>Ugovori_OPULJP[[#This Row],[Bespovratna sredstva - EU dio - HRK]]/7.5345</f>
        <v>110338.11135443626</v>
      </c>
      <c r="Q669" s="50">
        <f>Ugovori_OPULJP[[#This Row],[Bespovratna sredstva - Ukupno (EU+Nac) HRK
= Ukupna ugovorena vrijednost bespovratnih sredstava]]*Ugovori_OPULJP[[#This Row],[STOPA NACIONALNOG SUFINANCIRANJA %]]</f>
        <v>146707.5</v>
      </c>
      <c r="R669" s="51">
        <f>Ugovori_OPULJP[[#This Row],[Bespovratna sredstva - Nacionalni dio - HRK]]/7.5345</f>
        <v>19471.431415488751</v>
      </c>
      <c r="S669" s="50">
        <v>978050</v>
      </c>
      <c r="T669" s="51">
        <f>Ugovori_OPULJP[[#This Row],[Bespovratna sredstva - Ukupno (EU+Nac) HRK
= Ukupna ugovorena vrijednost bespovratnih sredstava]]/7.5345</f>
        <v>129809.542769925</v>
      </c>
      <c r="U669" s="50">
        <v>0</v>
      </c>
      <c r="V669" s="51">
        <f>Ugovori_OPULJP[[#This Row],[Javni doprinos korisnika - HRK]]/7.5345</f>
        <v>0</v>
      </c>
      <c r="W669" s="50">
        <v>0</v>
      </c>
      <c r="X669" s="51">
        <f>Ugovori_OPULJP[[#This Row],[Privatni doprinos korisnika - HRK]]/7.5345</f>
        <v>0</v>
      </c>
      <c r="Y669" s="52">
        <v>978050</v>
      </c>
      <c r="Z669" s="53">
        <f>Ugovori_OPULJP[[#This Row],[UKUPNI PRIHVATLJIVI IZDACI
TOTAL ELIGIBLE EXPENDITURE
= Bespovratna sredstva ukupno + doprinos korisnika
= Ukupni prihvatljivi troškovi
= Ukupna ugovorena vrijednost projekta HRK]]/7.5345</f>
        <v>129809.542769925</v>
      </c>
      <c r="AA669" s="44" t="s">
        <v>38</v>
      </c>
      <c r="AB669" s="44" t="s">
        <v>753</v>
      </c>
      <c r="AC669" s="43" t="s">
        <v>2698</v>
      </c>
      <c r="AD669" s="43" t="s">
        <v>747</v>
      </c>
    </row>
    <row r="670" spans="1:30" ht="51" customHeight="1" x14ac:dyDescent="0.2">
      <c r="A670" s="41" t="s">
        <v>2699</v>
      </c>
      <c r="B670" s="42" t="s">
        <v>743</v>
      </c>
      <c r="C670" s="43" t="s">
        <v>744</v>
      </c>
      <c r="D670" s="43" t="s">
        <v>2680</v>
      </c>
      <c r="E670" s="44" t="s">
        <v>76</v>
      </c>
      <c r="F670" s="45" t="s">
        <v>2700</v>
      </c>
      <c r="G670" s="45" t="s">
        <v>2701</v>
      </c>
      <c r="H670" s="47">
        <v>43370</v>
      </c>
      <c r="I670" s="47">
        <v>44466</v>
      </c>
      <c r="J670" s="48" t="str">
        <f>IF(Ugovori_OPULJP[[#This Row],[DATUM ZAVRŠETKA OPERACIJE]]&gt;DATE(2024,3,31),"u provedbi","završen")</f>
        <v>završen</v>
      </c>
      <c r="K670" s="46" t="s">
        <v>2702</v>
      </c>
      <c r="L670" s="46" t="s">
        <v>37</v>
      </c>
      <c r="M670" s="49">
        <v>0.85</v>
      </c>
      <c r="N670" s="49">
        <v>0.15</v>
      </c>
      <c r="O670" s="50">
        <f>Ugovori_OPULJP[[#This Row],[Bespovratna sredstva - Ukupno (EU+Nac) HRK
= Ukupna ugovorena vrijednost bespovratnih sredstava]]*Ugovori_OPULJP[[#This Row],[EU STOPA SUFINANCIRANJA %
EU CO-FINANCING RATE %]]</f>
        <v>1261609.5930000001</v>
      </c>
      <c r="P670" s="51">
        <f>Ugovori_OPULJP[[#This Row],[Bespovratna sredstva - EU dio - HRK]]/7.5345</f>
        <v>167444.36830579335</v>
      </c>
      <c r="Q670" s="50">
        <f>Ugovori_OPULJP[[#This Row],[Bespovratna sredstva - Ukupno (EU+Nac) HRK
= Ukupna ugovorena vrijednost bespovratnih sredstava]]*Ugovori_OPULJP[[#This Row],[STOPA NACIONALNOG SUFINANCIRANJA %]]</f>
        <v>222636.98699999999</v>
      </c>
      <c r="R670" s="51">
        <f>Ugovori_OPULJP[[#This Row],[Bespovratna sredstva - Nacionalni dio - HRK]]/7.5345</f>
        <v>29549.006171610588</v>
      </c>
      <c r="S670" s="50">
        <v>1484246.58</v>
      </c>
      <c r="T670" s="51">
        <f>Ugovori_OPULJP[[#This Row],[Bespovratna sredstva - Ukupno (EU+Nac) HRK
= Ukupna ugovorena vrijednost bespovratnih sredstava]]/7.5345</f>
        <v>196993.37447740394</v>
      </c>
      <c r="U670" s="50">
        <v>0</v>
      </c>
      <c r="V670" s="51">
        <f>Ugovori_OPULJP[[#This Row],[Javni doprinos korisnika - HRK]]/7.5345</f>
        <v>0</v>
      </c>
      <c r="W670" s="50">
        <v>0</v>
      </c>
      <c r="X670" s="51">
        <f>Ugovori_OPULJP[[#This Row],[Privatni doprinos korisnika - HRK]]/7.5345</f>
        <v>0</v>
      </c>
      <c r="Y670" s="52">
        <v>1484246.58</v>
      </c>
      <c r="Z670" s="53">
        <f>Ugovori_OPULJP[[#This Row],[UKUPNI PRIHVATLJIVI IZDACI
TOTAL ELIGIBLE EXPENDITURE
= Bespovratna sredstva ukupno + doprinos korisnika
= Ukupni prihvatljivi troškovi
= Ukupna ugovorena vrijednost projekta HRK]]/7.5345</f>
        <v>196993.37447740394</v>
      </c>
      <c r="AA670" s="44" t="s">
        <v>38</v>
      </c>
      <c r="AB670" s="44" t="s">
        <v>753</v>
      </c>
      <c r="AC670" s="43" t="s">
        <v>2703</v>
      </c>
      <c r="AD670" s="43" t="s">
        <v>747</v>
      </c>
    </row>
    <row r="671" spans="1:30" ht="51" customHeight="1" x14ac:dyDescent="0.2">
      <c r="A671" s="41" t="s">
        <v>2704</v>
      </c>
      <c r="B671" s="42" t="s">
        <v>743</v>
      </c>
      <c r="C671" s="43" t="s">
        <v>744</v>
      </c>
      <c r="D671" s="43" t="s">
        <v>2680</v>
      </c>
      <c r="E671" s="44" t="s">
        <v>76</v>
      </c>
      <c r="F671" s="45" t="s">
        <v>2705</v>
      </c>
      <c r="G671" s="45" t="s">
        <v>2706</v>
      </c>
      <c r="H671" s="47">
        <v>43370</v>
      </c>
      <c r="I671" s="47">
        <v>44009</v>
      </c>
      <c r="J671" s="48" t="str">
        <f>IF(Ugovori_OPULJP[[#This Row],[DATUM ZAVRŠETKA OPERACIJE]]&gt;DATE(2024,3,31),"u provedbi","završen")</f>
        <v>završen</v>
      </c>
      <c r="K671" s="46" t="s">
        <v>154</v>
      </c>
      <c r="L671" s="46" t="s">
        <v>37</v>
      </c>
      <c r="M671" s="49">
        <v>0.85</v>
      </c>
      <c r="N671" s="49">
        <v>0.15</v>
      </c>
      <c r="O671" s="50">
        <f>Ugovori_OPULJP[[#This Row],[Bespovratna sredstva - Ukupno (EU+Nac) HRK
= Ukupna ugovorena vrijednost bespovratnih sredstava]]*Ugovori_OPULJP[[#This Row],[EU STOPA SUFINANCIRANJA %
EU CO-FINANCING RATE %]]</f>
        <v>838651.65</v>
      </c>
      <c r="P671" s="51">
        <f>Ugovori_OPULJP[[#This Row],[Bespovratna sredstva - EU dio - HRK]]/7.5345</f>
        <v>111308.20226956002</v>
      </c>
      <c r="Q671" s="50">
        <f>Ugovori_OPULJP[[#This Row],[Bespovratna sredstva - Ukupno (EU+Nac) HRK
= Ukupna ugovorena vrijednost bespovratnih sredstava]]*Ugovori_OPULJP[[#This Row],[STOPA NACIONALNOG SUFINANCIRANJA %]]</f>
        <v>147997.35</v>
      </c>
      <c r="R671" s="51">
        <f>Ugovori_OPULJP[[#This Row],[Bespovratna sredstva - Nacionalni dio - HRK]]/7.5345</f>
        <v>19642.623929922356</v>
      </c>
      <c r="S671" s="50">
        <v>986649</v>
      </c>
      <c r="T671" s="51">
        <f>Ugovori_OPULJP[[#This Row],[Bespovratna sredstva - Ukupno (EU+Nac) HRK
= Ukupna ugovorena vrijednost bespovratnih sredstava]]/7.5345</f>
        <v>130950.82619948237</v>
      </c>
      <c r="U671" s="50">
        <v>0</v>
      </c>
      <c r="V671" s="51">
        <f>Ugovori_OPULJP[[#This Row],[Javni doprinos korisnika - HRK]]/7.5345</f>
        <v>0</v>
      </c>
      <c r="W671" s="50">
        <v>0</v>
      </c>
      <c r="X671" s="51">
        <f>Ugovori_OPULJP[[#This Row],[Privatni doprinos korisnika - HRK]]/7.5345</f>
        <v>0</v>
      </c>
      <c r="Y671" s="52">
        <v>986649</v>
      </c>
      <c r="Z671" s="53">
        <f>Ugovori_OPULJP[[#This Row],[UKUPNI PRIHVATLJIVI IZDACI
TOTAL ELIGIBLE EXPENDITURE
= Bespovratna sredstva ukupno + doprinos korisnika
= Ukupni prihvatljivi troškovi
= Ukupna ugovorena vrijednost projekta HRK]]/7.5345</f>
        <v>130950.82619948237</v>
      </c>
      <c r="AA671" s="44" t="s">
        <v>38</v>
      </c>
      <c r="AB671" s="44" t="s">
        <v>753</v>
      </c>
      <c r="AC671" s="43" t="s">
        <v>2707</v>
      </c>
      <c r="AD671" s="43" t="s">
        <v>747</v>
      </c>
    </row>
    <row r="672" spans="1:30" ht="51" customHeight="1" x14ac:dyDescent="0.2">
      <c r="A672" s="41" t="s">
        <v>2708</v>
      </c>
      <c r="B672" s="42" t="s">
        <v>743</v>
      </c>
      <c r="C672" s="43" t="s">
        <v>744</v>
      </c>
      <c r="D672" s="43" t="s">
        <v>2680</v>
      </c>
      <c r="E672" s="44" t="s">
        <v>76</v>
      </c>
      <c r="F672" s="45" t="s">
        <v>2709</v>
      </c>
      <c r="G672" s="62" t="s">
        <v>2710</v>
      </c>
      <c r="H672" s="47">
        <v>43370</v>
      </c>
      <c r="I672" s="47">
        <v>44466</v>
      </c>
      <c r="J672" s="48" t="str">
        <f>IF(Ugovori_OPULJP[[#This Row],[DATUM ZAVRŠETKA OPERACIJE]]&gt;DATE(2024,3,31),"u provedbi","završen")</f>
        <v>završen</v>
      </c>
      <c r="K672" s="46" t="s">
        <v>2711</v>
      </c>
      <c r="L672" s="46" t="s">
        <v>338</v>
      </c>
      <c r="M672" s="49">
        <v>0.85</v>
      </c>
      <c r="N672" s="49">
        <v>0.15</v>
      </c>
      <c r="O672" s="50">
        <f>Ugovori_OPULJP[[#This Row],[Bespovratna sredstva - Ukupno (EU+Nac) HRK
= Ukupna ugovorena vrijednost bespovratnih sredstava]]*Ugovori_OPULJP[[#This Row],[EU STOPA SUFINANCIRANJA %
EU CO-FINANCING RATE %]]</f>
        <v>1261479.05</v>
      </c>
      <c r="P672" s="51">
        <f>Ugovori_OPULJP[[#This Row],[Bespovratna sredstva - EU dio - HRK]]/7.5345</f>
        <v>167427.04227221449</v>
      </c>
      <c r="Q672" s="50">
        <f>Ugovori_OPULJP[[#This Row],[Bespovratna sredstva - Ukupno (EU+Nac) HRK
= Ukupna ugovorena vrijednost bespovratnih sredstava]]*Ugovori_OPULJP[[#This Row],[STOPA NACIONALNOG SUFINANCIRANJA %]]</f>
        <v>222613.94999999998</v>
      </c>
      <c r="R672" s="51">
        <f>Ugovori_OPULJP[[#This Row],[Bespovratna sredstva - Nacionalni dio - HRK]]/7.5345</f>
        <v>29545.94863627314</v>
      </c>
      <c r="S672" s="50">
        <v>1484093</v>
      </c>
      <c r="T672" s="51">
        <f>Ugovori_OPULJP[[#This Row],[Bespovratna sredstva - Ukupno (EU+Nac) HRK
= Ukupna ugovorena vrijednost bespovratnih sredstava]]/7.5345</f>
        <v>196972.99090848761</v>
      </c>
      <c r="U672" s="50">
        <v>0</v>
      </c>
      <c r="V672" s="51">
        <f>Ugovori_OPULJP[[#This Row],[Javni doprinos korisnika - HRK]]/7.5345</f>
        <v>0</v>
      </c>
      <c r="W672" s="50">
        <v>0</v>
      </c>
      <c r="X672" s="51">
        <f>Ugovori_OPULJP[[#This Row],[Privatni doprinos korisnika - HRK]]/7.5345</f>
        <v>0</v>
      </c>
      <c r="Y672" s="52">
        <v>1484093</v>
      </c>
      <c r="Z672" s="53">
        <f>Ugovori_OPULJP[[#This Row],[UKUPNI PRIHVATLJIVI IZDACI
TOTAL ELIGIBLE EXPENDITURE
= Bespovratna sredstva ukupno + doprinos korisnika
= Ukupni prihvatljivi troškovi
= Ukupna ugovorena vrijednost projekta HRK]]/7.5345</f>
        <v>196972.99090848761</v>
      </c>
      <c r="AA672" s="44" t="s">
        <v>38</v>
      </c>
      <c r="AB672" s="44" t="s">
        <v>753</v>
      </c>
      <c r="AC672" s="43" t="s">
        <v>2712</v>
      </c>
      <c r="AD672" s="43" t="s">
        <v>747</v>
      </c>
    </row>
    <row r="673" spans="1:30" ht="51" customHeight="1" x14ac:dyDescent="0.2">
      <c r="A673" s="41" t="s">
        <v>2713</v>
      </c>
      <c r="B673" s="42" t="s">
        <v>743</v>
      </c>
      <c r="C673" s="43" t="s">
        <v>744</v>
      </c>
      <c r="D673" s="43" t="s">
        <v>2680</v>
      </c>
      <c r="E673" s="44" t="s">
        <v>76</v>
      </c>
      <c r="F673" s="45" t="s">
        <v>2714</v>
      </c>
      <c r="G673" s="45" t="s">
        <v>2706</v>
      </c>
      <c r="H673" s="47">
        <v>43370</v>
      </c>
      <c r="I673" s="47">
        <v>44282</v>
      </c>
      <c r="J673" s="48" t="str">
        <f>IF(Ugovori_OPULJP[[#This Row],[DATUM ZAVRŠETKA OPERACIJE]]&gt;DATE(2024,3,31),"u provedbi","završen")</f>
        <v>završen</v>
      </c>
      <c r="K673" s="46" t="s">
        <v>2715</v>
      </c>
      <c r="L673" s="46" t="s">
        <v>37</v>
      </c>
      <c r="M673" s="49">
        <v>0.85</v>
      </c>
      <c r="N673" s="49">
        <v>0.15</v>
      </c>
      <c r="O673" s="50">
        <f>Ugovori_OPULJP[[#This Row],[Bespovratna sredstva - Ukupno (EU+Nac) HRK
= Ukupna ugovorena vrijednost bespovratnih sredstava]]*Ugovori_OPULJP[[#This Row],[EU STOPA SUFINANCIRANJA %
EU CO-FINANCING RATE %]]</f>
        <v>1261721.3</v>
      </c>
      <c r="P673" s="51">
        <f>Ugovori_OPULJP[[#This Row],[Bespovratna sredstva - EU dio - HRK]]/7.5345</f>
        <v>167459.19437255291</v>
      </c>
      <c r="Q673" s="50">
        <f>Ugovori_OPULJP[[#This Row],[Bespovratna sredstva - Ukupno (EU+Nac) HRK
= Ukupna ugovorena vrijednost bespovratnih sredstava]]*Ugovori_OPULJP[[#This Row],[STOPA NACIONALNOG SUFINANCIRANJA %]]</f>
        <v>222656.69999999998</v>
      </c>
      <c r="R673" s="51">
        <f>Ugovori_OPULJP[[#This Row],[Bespovratna sredstva - Nacionalni dio - HRK]]/7.5345</f>
        <v>29551.622536332863</v>
      </c>
      <c r="S673" s="50">
        <v>1484378</v>
      </c>
      <c r="T673" s="51">
        <f>Ugovori_OPULJP[[#This Row],[Bespovratna sredstva - Ukupno (EU+Nac) HRK
= Ukupna ugovorena vrijednost bespovratnih sredstava]]/7.5345</f>
        <v>197010.81690888578</v>
      </c>
      <c r="U673" s="50">
        <v>0</v>
      </c>
      <c r="V673" s="51">
        <f>Ugovori_OPULJP[[#This Row],[Javni doprinos korisnika - HRK]]/7.5345</f>
        <v>0</v>
      </c>
      <c r="W673" s="50">
        <v>0</v>
      </c>
      <c r="X673" s="51">
        <f>Ugovori_OPULJP[[#This Row],[Privatni doprinos korisnika - HRK]]/7.5345</f>
        <v>0</v>
      </c>
      <c r="Y673" s="52">
        <v>1484378</v>
      </c>
      <c r="Z673" s="53">
        <f>Ugovori_OPULJP[[#This Row],[UKUPNI PRIHVATLJIVI IZDACI
TOTAL ELIGIBLE EXPENDITURE
= Bespovratna sredstva ukupno + doprinos korisnika
= Ukupni prihvatljivi troškovi
= Ukupna ugovorena vrijednost projekta HRK]]/7.5345</f>
        <v>197010.81690888578</v>
      </c>
      <c r="AA673" s="44" t="s">
        <v>38</v>
      </c>
      <c r="AB673" s="44" t="s">
        <v>753</v>
      </c>
      <c r="AC673" s="43" t="s">
        <v>2716</v>
      </c>
      <c r="AD673" s="43" t="s">
        <v>747</v>
      </c>
    </row>
    <row r="674" spans="1:30" ht="51" customHeight="1" x14ac:dyDescent="0.2">
      <c r="A674" s="41" t="s">
        <v>2717</v>
      </c>
      <c r="B674" s="42" t="s">
        <v>743</v>
      </c>
      <c r="C674" s="43" t="s">
        <v>744</v>
      </c>
      <c r="D674" s="43" t="s">
        <v>2680</v>
      </c>
      <c r="E674" s="44" t="s">
        <v>76</v>
      </c>
      <c r="F674" s="45" t="s">
        <v>2718</v>
      </c>
      <c r="G674" s="45" t="s">
        <v>2719</v>
      </c>
      <c r="H674" s="47">
        <v>43370</v>
      </c>
      <c r="I674" s="47">
        <v>44101</v>
      </c>
      <c r="J674" s="48" t="str">
        <f>IF(Ugovori_OPULJP[[#This Row],[DATUM ZAVRŠETKA OPERACIJE]]&gt;DATE(2024,3,31),"u provedbi","završen")</f>
        <v>završen</v>
      </c>
      <c r="K674" s="46" t="s">
        <v>2715</v>
      </c>
      <c r="L674" s="46" t="s">
        <v>79</v>
      </c>
      <c r="M674" s="49">
        <v>0.85</v>
      </c>
      <c r="N674" s="49">
        <v>0.15</v>
      </c>
      <c r="O674" s="50">
        <f>Ugovori_OPULJP[[#This Row],[Bespovratna sredstva - Ukupno (EU+Nac) HRK
= Ukupna ugovorena vrijednost bespovratnih sredstava]]*Ugovori_OPULJP[[#This Row],[EU STOPA SUFINANCIRANJA %
EU CO-FINANCING RATE %]]</f>
        <v>849916.7</v>
      </c>
      <c r="P674" s="51">
        <f>Ugovori_OPULJP[[#This Row],[Bespovratna sredstva - EU dio - HRK]]/7.5345</f>
        <v>112803.33134249119</v>
      </c>
      <c r="Q674" s="50">
        <f>Ugovori_OPULJP[[#This Row],[Bespovratna sredstva - Ukupno (EU+Nac) HRK
= Ukupna ugovorena vrijednost bespovratnih sredstava]]*Ugovori_OPULJP[[#This Row],[STOPA NACIONALNOG SUFINANCIRANJA %]]</f>
        <v>149985.29999999999</v>
      </c>
      <c r="R674" s="51">
        <f>Ugovori_OPULJP[[#This Row],[Bespovratna sredstva - Nacionalni dio - HRK]]/7.5345</f>
        <v>19906.470236910209</v>
      </c>
      <c r="S674" s="50">
        <v>999902</v>
      </c>
      <c r="T674" s="51">
        <f>Ugovori_OPULJP[[#This Row],[Bespovratna sredstva - Ukupno (EU+Nac) HRK
= Ukupna ugovorena vrijednost bespovratnih sredstava]]/7.5345</f>
        <v>132709.80157940142</v>
      </c>
      <c r="U674" s="50">
        <v>0</v>
      </c>
      <c r="V674" s="51">
        <f>Ugovori_OPULJP[[#This Row],[Javni doprinos korisnika - HRK]]/7.5345</f>
        <v>0</v>
      </c>
      <c r="W674" s="50">
        <v>0</v>
      </c>
      <c r="X674" s="51">
        <f>Ugovori_OPULJP[[#This Row],[Privatni doprinos korisnika - HRK]]/7.5345</f>
        <v>0</v>
      </c>
      <c r="Y674" s="52">
        <v>999902</v>
      </c>
      <c r="Z674" s="53">
        <f>Ugovori_OPULJP[[#This Row],[UKUPNI PRIHVATLJIVI IZDACI
TOTAL ELIGIBLE EXPENDITURE
= Bespovratna sredstva ukupno + doprinos korisnika
= Ukupni prihvatljivi troškovi
= Ukupna ugovorena vrijednost projekta HRK]]/7.5345</f>
        <v>132709.80157940142</v>
      </c>
      <c r="AA674" s="44" t="s">
        <v>38</v>
      </c>
      <c r="AB674" s="44" t="s">
        <v>753</v>
      </c>
      <c r="AC674" s="43" t="s">
        <v>2720</v>
      </c>
      <c r="AD674" s="43" t="s">
        <v>747</v>
      </c>
    </row>
    <row r="675" spans="1:30" ht="51" customHeight="1" x14ac:dyDescent="0.2">
      <c r="A675" s="41" t="s">
        <v>2721</v>
      </c>
      <c r="B675" s="42" t="s">
        <v>743</v>
      </c>
      <c r="C675" s="43" t="s">
        <v>744</v>
      </c>
      <c r="D675" s="43" t="s">
        <v>2680</v>
      </c>
      <c r="E675" s="44" t="s">
        <v>76</v>
      </c>
      <c r="F675" s="45" t="s">
        <v>2722</v>
      </c>
      <c r="G675" s="45" t="s">
        <v>2723</v>
      </c>
      <c r="H675" s="47">
        <v>43370</v>
      </c>
      <c r="I675" s="47">
        <v>44101</v>
      </c>
      <c r="J675" s="48" t="str">
        <f>IF(Ugovori_OPULJP[[#This Row],[DATUM ZAVRŠETKA OPERACIJE]]&gt;DATE(2024,3,31),"u provedbi","završen")</f>
        <v>završen</v>
      </c>
      <c r="K675" s="46" t="s">
        <v>2715</v>
      </c>
      <c r="L675" s="46" t="s">
        <v>37</v>
      </c>
      <c r="M675" s="49">
        <v>0.85</v>
      </c>
      <c r="N675" s="49">
        <v>0.15</v>
      </c>
      <c r="O675" s="50">
        <f>Ugovori_OPULJP[[#This Row],[Bespovratna sredstva - Ukupno (EU+Nac) HRK
= Ukupna ugovorena vrijednost bespovratnih sredstava]]*Ugovori_OPULJP[[#This Row],[EU STOPA SUFINANCIRANJA %
EU CO-FINANCING RATE %]]</f>
        <v>842350</v>
      </c>
      <c r="P675" s="51">
        <f>Ugovori_OPULJP[[#This Row],[Bespovratna sredstva - EU dio - HRK]]/7.5345</f>
        <v>111799.05766806025</v>
      </c>
      <c r="Q675" s="50">
        <f>Ugovori_OPULJP[[#This Row],[Bespovratna sredstva - Ukupno (EU+Nac) HRK
= Ukupna ugovorena vrijednost bespovratnih sredstava]]*Ugovori_OPULJP[[#This Row],[STOPA NACIONALNOG SUFINANCIRANJA %]]</f>
        <v>148650</v>
      </c>
      <c r="R675" s="51">
        <f>Ugovori_OPULJP[[#This Row],[Bespovratna sredstva - Nacionalni dio - HRK]]/7.5345</f>
        <v>19729.245470834161</v>
      </c>
      <c r="S675" s="50">
        <v>991000</v>
      </c>
      <c r="T675" s="51">
        <f>Ugovori_OPULJP[[#This Row],[Bespovratna sredstva - Ukupno (EU+Nac) HRK
= Ukupna ugovorena vrijednost bespovratnih sredstava]]/7.5345</f>
        <v>131528.30313889441</v>
      </c>
      <c r="U675" s="50">
        <v>0</v>
      </c>
      <c r="V675" s="51">
        <f>Ugovori_OPULJP[[#This Row],[Javni doprinos korisnika - HRK]]/7.5345</f>
        <v>0</v>
      </c>
      <c r="W675" s="50">
        <v>0</v>
      </c>
      <c r="X675" s="51">
        <f>Ugovori_OPULJP[[#This Row],[Privatni doprinos korisnika - HRK]]/7.5345</f>
        <v>0</v>
      </c>
      <c r="Y675" s="52">
        <v>991000</v>
      </c>
      <c r="Z675" s="53">
        <f>Ugovori_OPULJP[[#This Row],[UKUPNI PRIHVATLJIVI IZDACI
TOTAL ELIGIBLE EXPENDITURE
= Bespovratna sredstva ukupno + doprinos korisnika
= Ukupni prihvatljivi troškovi
= Ukupna ugovorena vrijednost projekta HRK]]/7.5345</f>
        <v>131528.30313889441</v>
      </c>
      <c r="AA675" s="44" t="s">
        <v>38</v>
      </c>
      <c r="AB675" s="44" t="s">
        <v>753</v>
      </c>
      <c r="AC675" s="43" t="s">
        <v>2724</v>
      </c>
      <c r="AD675" s="43" t="s">
        <v>747</v>
      </c>
    </row>
    <row r="676" spans="1:30" ht="51" customHeight="1" x14ac:dyDescent="0.2">
      <c r="A676" s="41" t="s">
        <v>2725</v>
      </c>
      <c r="B676" s="42" t="s">
        <v>743</v>
      </c>
      <c r="C676" s="43" t="s">
        <v>744</v>
      </c>
      <c r="D676" s="43" t="s">
        <v>2680</v>
      </c>
      <c r="E676" s="44" t="s">
        <v>76</v>
      </c>
      <c r="F676" s="45" t="s">
        <v>2726</v>
      </c>
      <c r="G676" s="45" t="s">
        <v>2727</v>
      </c>
      <c r="H676" s="47">
        <v>43370</v>
      </c>
      <c r="I676" s="47">
        <v>44101</v>
      </c>
      <c r="J676" s="48" t="str">
        <f>IF(Ugovori_OPULJP[[#This Row],[DATUM ZAVRŠETKA OPERACIJE]]&gt;DATE(2024,3,31),"u provedbi","završen")</f>
        <v>završen</v>
      </c>
      <c r="K676" s="46" t="s">
        <v>2728</v>
      </c>
      <c r="L676" s="46" t="s">
        <v>37</v>
      </c>
      <c r="M676" s="49">
        <v>0.85</v>
      </c>
      <c r="N676" s="49">
        <v>0.15</v>
      </c>
      <c r="O676" s="50">
        <f>Ugovori_OPULJP[[#This Row],[Bespovratna sredstva - Ukupno (EU+Nac) HRK
= Ukupna ugovorena vrijednost bespovratnih sredstava]]*Ugovori_OPULJP[[#This Row],[EU STOPA SUFINANCIRANJA %
EU CO-FINANCING RATE %]]</f>
        <v>844363.02099999995</v>
      </c>
      <c r="P676" s="51">
        <f>Ugovori_OPULJP[[#This Row],[Bespovratna sredstva - EU dio - HRK]]/7.5345</f>
        <v>112066.23146857787</v>
      </c>
      <c r="Q676" s="50">
        <f>Ugovori_OPULJP[[#This Row],[Bespovratna sredstva - Ukupno (EU+Nac) HRK
= Ukupna ugovorena vrijednost bespovratnih sredstava]]*Ugovori_OPULJP[[#This Row],[STOPA NACIONALNOG SUFINANCIRANJA %]]</f>
        <v>149005.239</v>
      </c>
      <c r="R676" s="51">
        <f>Ugovori_OPULJP[[#This Row],[Bespovratna sredstva - Nacionalni dio - HRK]]/7.5345</f>
        <v>19776.393788572565</v>
      </c>
      <c r="S676" s="50">
        <v>993368.26</v>
      </c>
      <c r="T676" s="51">
        <f>Ugovori_OPULJP[[#This Row],[Bespovratna sredstva - Ukupno (EU+Nac) HRK
= Ukupna ugovorena vrijednost bespovratnih sredstava]]/7.5345</f>
        <v>131842.62525715044</v>
      </c>
      <c r="U676" s="50">
        <v>0</v>
      </c>
      <c r="V676" s="51">
        <f>Ugovori_OPULJP[[#This Row],[Javni doprinos korisnika - HRK]]/7.5345</f>
        <v>0</v>
      </c>
      <c r="W676" s="50">
        <v>0</v>
      </c>
      <c r="X676" s="51">
        <f>Ugovori_OPULJP[[#This Row],[Privatni doprinos korisnika - HRK]]/7.5345</f>
        <v>0</v>
      </c>
      <c r="Y676" s="52">
        <v>993368.26</v>
      </c>
      <c r="Z676" s="53">
        <f>Ugovori_OPULJP[[#This Row],[UKUPNI PRIHVATLJIVI IZDACI
TOTAL ELIGIBLE EXPENDITURE
= Bespovratna sredstva ukupno + doprinos korisnika
= Ukupni prihvatljivi troškovi
= Ukupna ugovorena vrijednost projekta HRK]]/7.5345</f>
        <v>131842.62525715044</v>
      </c>
      <c r="AA676" s="44" t="s">
        <v>38</v>
      </c>
      <c r="AB676" s="44" t="s">
        <v>753</v>
      </c>
      <c r="AC676" s="43" t="s">
        <v>2729</v>
      </c>
      <c r="AD676" s="43" t="s">
        <v>747</v>
      </c>
    </row>
    <row r="677" spans="1:30" ht="51" customHeight="1" x14ac:dyDescent="0.2">
      <c r="A677" s="41" t="s">
        <v>2730</v>
      </c>
      <c r="B677" s="42" t="s">
        <v>743</v>
      </c>
      <c r="C677" s="43" t="s">
        <v>744</v>
      </c>
      <c r="D677" s="43" t="s">
        <v>2680</v>
      </c>
      <c r="E677" s="44" t="s">
        <v>76</v>
      </c>
      <c r="F677" s="45" t="s">
        <v>2731</v>
      </c>
      <c r="G677" s="45" t="s">
        <v>2732</v>
      </c>
      <c r="H677" s="47">
        <v>43378</v>
      </c>
      <c r="I677" s="47">
        <v>44109</v>
      </c>
      <c r="J677" s="48" t="str">
        <f>IF(Ugovori_OPULJP[[#This Row],[DATUM ZAVRŠETKA OPERACIJE]]&gt;DATE(2024,3,31),"u provedbi","završen")</f>
        <v>završen</v>
      </c>
      <c r="K677" s="46" t="s">
        <v>84</v>
      </c>
      <c r="L677" s="46" t="s">
        <v>84</v>
      </c>
      <c r="M677" s="49">
        <v>0.85</v>
      </c>
      <c r="N677" s="49">
        <v>0.15</v>
      </c>
      <c r="O677" s="50">
        <f>Ugovori_OPULJP[[#This Row],[Bespovratna sredstva - Ukupno (EU+Nac) HRK
= Ukupna ugovorena vrijednost bespovratnih sredstava]]*Ugovori_OPULJP[[#This Row],[EU STOPA SUFINANCIRANJA %
EU CO-FINANCING RATE %]]</f>
        <v>739823</v>
      </c>
      <c r="P677" s="51">
        <f>Ugovori_OPULJP[[#This Row],[Bespovratna sredstva - EU dio - HRK]]/7.5345</f>
        <v>98191.386289733884</v>
      </c>
      <c r="Q677" s="50">
        <f>Ugovori_OPULJP[[#This Row],[Bespovratna sredstva - Ukupno (EU+Nac) HRK
= Ukupna ugovorena vrijednost bespovratnih sredstava]]*Ugovori_OPULJP[[#This Row],[STOPA NACIONALNOG SUFINANCIRANJA %]]</f>
        <v>130557</v>
      </c>
      <c r="R677" s="51">
        <f>Ugovori_OPULJP[[#This Row],[Bespovratna sredstva - Nacionalni dio - HRK]]/7.5345</f>
        <v>17327.891698188334</v>
      </c>
      <c r="S677" s="50">
        <v>870380</v>
      </c>
      <c r="T677" s="51">
        <f>Ugovori_OPULJP[[#This Row],[Bespovratna sredstva - Ukupno (EU+Nac) HRK
= Ukupna ugovorena vrijednost bespovratnih sredstava]]/7.5345</f>
        <v>115519.27798792222</v>
      </c>
      <c r="U677" s="50">
        <v>0</v>
      </c>
      <c r="V677" s="51">
        <f>Ugovori_OPULJP[[#This Row],[Javni doprinos korisnika - HRK]]/7.5345</f>
        <v>0</v>
      </c>
      <c r="W677" s="50">
        <v>0</v>
      </c>
      <c r="X677" s="51">
        <f>Ugovori_OPULJP[[#This Row],[Privatni doprinos korisnika - HRK]]/7.5345</f>
        <v>0</v>
      </c>
      <c r="Y677" s="52">
        <v>870380</v>
      </c>
      <c r="Z677" s="53">
        <f>Ugovori_OPULJP[[#This Row],[UKUPNI PRIHVATLJIVI IZDACI
TOTAL ELIGIBLE EXPENDITURE
= Bespovratna sredstva ukupno + doprinos korisnika
= Ukupni prihvatljivi troškovi
= Ukupna ugovorena vrijednost projekta HRK]]/7.5345</f>
        <v>115519.27798792222</v>
      </c>
      <c r="AA677" s="44" t="s">
        <v>38</v>
      </c>
      <c r="AB677" s="44" t="s">
        <v>753</v>
      </c>
      <c r="AC677" s="43" t="s">
        <v>2733</v>
      </c>
      <c r="AD677" s="43" t="s">
        <v>747</v>
      </c>
    </row>
    <row r="678" spans="1:30" ht="51" customHeight="1" x14ac:dyDescent="0.2">
      <c r="A678" s="41" t="s">
        <v>2734</v>
      </c>
      <c r="B678" s="42" t="s">
        <v>743</v>
      </c>
      <c r="C678" s="43" t="s">
        <v>744</v>
      </c>
      <c r="D678" s="43" t="s">
        <v>2680</v>
      </c>
      <c r="E678" s="44" t="s">
        <v>76</v>
      </c>
      <c r="F678" s="45" t="s">
        <v>2735</v>
      </c>
      <c r="G678" s="62" t="s">
        <v>2736</v>
      </c>
      <c r="H678" s="47">
        <v>43370</v>
      </c>
      <c r="I678" s="47">
        <v>44192</v>
      </c>
      <c r="J678" s="48" t="str">
        <f>IF(Ugovori_OPULJP[[#This Row],[DATUM ZAVRŠETKA OPERACIJE]]&gt;DATE(2024,3,31),"u provedbi","završen")</f>
        <v>završen</v>
      </c>
      <c r="K678" s="46" t="s">
        <v>154</v>
      </c>
      <c r="L678" s="46" t="s">
        <v>37</v>
      </c>
      <c r="M678" s="49">
        <v>0.85</v>
      </c>
      <c r="N678" s="49">
        <v>0.15</v>
      </c>
      <c r="O678" s="50">
        <f>Ugovori_OPULJP[[#This Row],[Bespovratna sredstva - Ukupno (EU+Nac) HRK
= Ukupna ugovorena vrijednost bespovratnih sredstava]]*Ugovori_OPULJP[[#This Row],[EU STOPA SUFINANCIRANJA %
EU CO-FINANCING RATE %]]</f>
        <v>831973.625</v>
      </c>
      <c r="P678" s="51">
        <f>Ugovori_OPULJP[[#This Row],[Bespovratna sredstva - EU dio - HRK]]/7.5345</f>
        <v>110421.87603689694</v>
      </c>
      <c r="Q678" s="50">
        <f>Ugovori_OPULJP[[#This Row],[Bespovratna sredstva - Ukupno (EU+Nac) HRK
= Ukupna ugovorena vrijednost bespovratnih sredstava]]*Ugovori_OPULJP[[#This Row],[STOPA NACIONALNOG SUFINANCIRANJA %]]</f>
        <v>146818.875</v>
      </c>
      <c r="R678" s="51">
        <f>Ugovori_OPULJP[[#This Row],[Bespovratna sredstva - Nacionalni dio - HRK]]/7.5345</f>
        <v>19486.213418275929</v>
      </c>
      <c r="S678" s="50">
        <v>978792.5</v>
      </c>
      <c r="T678" s="51">
        <f>Ugovori_OPULJP[[#This Row],[Bespovratna sredstva - Ukupno (EU+Nac) HRK
= Ukupna ugovorena vrijednost bespovratnih sredstava]]/7.5345</f>
        <v>129908.08945517287</v>
      </c>
      <c r="U678" s="50">
        <v>0</v>
      </c>
      <c r="V678" s="51">
        <f>Ugovori_OPULJP[[#This Row],[Javni doprinos korisnika - HRK]]/7.5345</f>
        <v>0</v>
      </c>
      <c r="W678" s="50">
        <v>0</v>
      </c>
      <c r="X678" s="51">
        <f>Ugovori_OPULJP[[#This Row],[Privatni doprinos korisnika - HRK]]/7.5345</f>
        <v>0</v>
      </c>
      <c r="Y678" s="52">
        <v>978792.5</v>
      </c>
      <c r="Z678" s="53">
        <f>Ugovori_OPULJP[[#This Row],[UKUPNI PRIHVATLJIVI IZDACI
TOTAL ELIGIBLE EXPENDITURE
= Bespovratna sredstva ukupno + doprinos korisnika
= Ukupni prihvatljivi troškovi
= Ukupna ugovorena vrijednost projekta HRK]]/7.5345</f>
        <v>129908.08945517287</v>
      </c>
      <c r="AA678" s="44" t="s">
        <v>38</v>
      </c>
      <c r="AB678" s="44" t="s">
        <v>753</v>
      </c>
      <c r="AC678" s="43" t="s">
        <v>2737</v>
      </c>
      <c r="AD678" s="43" t="s">
        <v>747</v>
      </c>
    </row>
    <row r="679" spans="1:30" ht="51" customHeight="1" x14ac:dyDescent="0.2">
      <c r="A679" s="41" t="s">
        <v>2738</v>
      </c>
      <c r="B679" s="42" t="s">
        <v>743</v>
      </c>
      <c r="C679" s="43" t="s">
        <v>744</v>
      </c>
      <c r="D679" s="43" t="s">
        <v>2680</v>
      </c>
      <c r="E679" s="44" t="s">
        <v>76</v>
      </c>
      <c r="F679" s="45" t="s">
        <v>2739</v>
      </c>
      <c r="G679" s="62" t="s">
        <v>2740</v>
      </c>
      <c r="H679" s="47">
        <v>43370</v>
      </c>
      <c r="I679" s="47">
        <v>44101</v>
      </c>
      <c r="J679" s="48" t="str">
        <f>IF(Ugovori_OPULJP[[#This Row],[DATUM ZAVRŠETKA OPERACIJE]]&gt;DATE(2024,3,31),"u provedbi","završen")</f>
        <v>završen</v>
      </c>
      <c r="K679" s="46" t="s">
        <v>249</v>
      </c>
      <c r="L679" s="46" t="s">
        <v>249</v>
      </c>
      <c r="M679" s="49">
        <v>0.85</v>
      </c>
      <c r="N679" s="49">
        <v>0.15</v>
      </c>
      <c r="O679" s="50">
        <f>Ugovori_OPULJP[[#This Row],[Bespovratna sredstva - Ukupno (EU+Nac) HRK
= Ukupna ugovorena vrijednost bespovratnih sredstava]]*Ugovori_OPULJP[[#This Row],[EU STOPA SUFINANCIRANJA %
EU CO-FINANCING RATE %]]</f>
        <v>583870.15949999995</v>
      </c>
      <c r="P679" s="51">
        <f>Ugovori_OPULJP[[#This Row],[Bespovratna sredstva - EU dio - HRK]]/7.5345</f>
        <v>77492.887318335648</v>
      </c>
      <c r="Q679" s="50">
        <f>Ugovori_OPULJP[[#This Row],[Bespovratna sredstva - Ukupno (EU+Nac) HRK
= Ukupna ugovorena vrijednost bespovratnih sredstava]]*Ugovori_OPULJP[[#This Row],[STOPA NACIONALNOG SUFINANCIRANJA %]]</f>
        <v>103035.91049999998</v>
      </c>
      <c r="R679" s="51">
        <f>Ugovori_OPULJP[[#This Row],[Bespovratna sredstva - Nacionalni dio - HRK]]/7.5345</f>
        <v>13675.215409118055</v>
      </c>
      <c r="S679" s="50">
        <v>686906.07</v>
      </c>
      <c r="T679" s="51">
        <f>Ugovori_OPULJP[[#This Row],[Bespovratna sredstva - Ukupno (EU+Nac) HRK
= Ukupna ugovorena vrijednost bespovratnih sredstava]]/7.5345</f>
        <v>91168.102727453705</v>
      </c>
      <c r="U679" s="50">
        <v>0</v>
      </c>
      <c r="V679" s="51">
        <f>Ugovori_OPULJP[[#This Row],[Javni doprinos korisnika - HRK]]/7.5345</f>
        <v>0</v>
      </c>
      <c r="W679" s="50">
        <v>0</v>
      </c>
      <c r="X679" s="51">
        <f>Ugovori_OPULJP[[#This Row],[Privatni doprinos korisnika - HRK]]/7.5345</f>
        <v>0</v>
      </c>
      <c r="Y679" s="52">
        <v>686906.07</v>
      </c>
      <c r="Z679" s="53">
        <f>Ugovori_OPULJP[[#This Row],[UKUPNI PRIHVATLJIVI IZDACI
TOTAL ELIGIBLE EXPENDITURE
= Bespovratna sredstva ukupno + doprinos korisnika
= Ukupni prihvatljivi troškovi
= Ukupna ugovorena vrijednost projekta HRK]]/7.5345</f>
        <v>91168.102727453705</v>
      </c>
      <c r="AA679" s="44" t="s">
        <v>38</v>
      </c>
      <c r="AB679" s="44" t="s">
        <v>753</v>
      </c>
      <c r="AC679" s="43" t="s">
        <v>2741</v>
      </c>
      <c r="AD679" s="43" t="s">
        <v>747</v>
      </c>
    </row>
    <row r="680" spans="1:30" ht="51" customHeight="1" x14ac:dyDescent="0.2">
      <c r="A680" s="41" t="s">
        <v>2742</v>
      </c>
      <c r="B680" s="42" t="s">
        <v>743</v>
      </c>
      <c r="C680" s="43" t="s">
        <v>744</v>
      </c>
      <c r="D680" s="43" t="s">
        <v>2680</v>
      </c>
      <c r="E680" s="44" t="s">
        <v>76</v>
      </c>
      <c r="F680" s="45" t="s">
        <v>2743</v>
      </c>
      <c r="G680" s="45" t="s">
        <v>2744</v>
      </c>
      <c r="H680" s="47">
        <v>43370</v>
      </c>
      <c r="I680" s="47">
        <v>43765</v>
      </c>
      <c r="J680" s="48" t="str">
        <f>IF(Ugovori_OPULJP[[#This Row],[DATUM ZAVRŠETKA OPERACIJE]]&gt;DATE(2024,3,31),"u provedbi","završen")</f>
        <v>završen</v>
      </c>
      <c r="K680" s="46" t="s">
        <v>211</v>
      </c>
      <c r="L680" s="46" t="s">
        <v>211</v>
      </c>
      <c r="M680" s="49">
        <v>0.85</v>
      </c>
      <c r="N680" s="49">
        <v>0.15</v>
      </c>
      <c r="O680" s="50">
        <f>Ugovori_OPULJP[[#This Row],[Bespovratna sredstva - Ukupno (EU+Nac) HRK
= Ukupna ugovorena vrijednost bespovratnih sredstava]]*Ugovori_OPULJP[[#This Row],[EU STOPA SUFINANCIRANJA %
EU CO-FINANCING RATE %]]</f>
        <v>509373.97499999998</v>
      </c>
      <c r="P680" s="51">
        <f>Ugovori_OPULJP[[#This Row],[Bespovratna sredstva - EU dio - HRK]]/7.5345</f>
        <v>67605.544495321519</v>
      </c>
      <c r="Q680" s="50">
        <f>Ugovori_OPULJP[[#This Row],[Bespovratna sredstva - Ukupno (EU+Nac) HRK
= Ukupna ugovorena vrijednost bespovratnih sredstava]]*Ugovori_OPULJP[[#This Row],[STOPA NACIONALNOG SUFINANCIRANJA %]]</f>
        <v>89889.524999999994</v>
      </c>
      <c r="R680" s="51">
        <f>Ugovori_OPULJP[[#This Row],[Bespovratna sredstva - Nacionalni dio - HRK]]/7.5345</f>
        <v>11930.390205056738</v>
      </c>
      <c r="S680" s="50">
        <v>599263.5</v>
      </c>
      <c r="T680" s="51">
        <f>Ugovori_OPULJP[[#This Row],[Bespovratna sredstva - Ukupno (EU+Nac) HRK
= Ukupna ugovorena vrijednost bespovratnih sredstava]]/7.5345</f>
        <v>79535.93470037826</v>
      </c>
      <c r="U680" s="50">
        <v>0</v>
      </c>
      <c r="V680" s="51">
        <f>Ugovori_OPULJP[[#This Row],[Javni doprinos korisnika - HRK]]/7.5345</f>
        <v>0</v>
      </c>
      <c r="W680" s="50">
        <v>0</v>
      </c>
      <c r="X680" s="51">
        <f>Ugovori_OPULJP[[#This Row],[Privatni doprinos korisnika - HRK]]/7.5345</f>
        <v>0</v>
      </c>
      <c r="Y680" s="52">
        <v>599263.5</v>
      </c>
      <c r="Z680" s="53">
        <f>Ugovori_OPULJP[[#This Row],[UKUPNI PRIHVATLJIVI IZDACI
TOTAL ELIGIBLE EXPENDITURE
= Bespovratna sredstva ukupno + doprinos korisnika
= Ukupni prihvatljivi troškovi
= Ukupna ugovorena vrijednost projekta HRK]]/7.5345</f>
        <v>79535.93470037826</v>
      </c>
      <c r="AA680" s="44" t="s">
        <v>38</v>
      </c>
      <c r="AB680" s="44" t="s">
        <v>753</v>
      </c>
      <c r="AC680" s="43" t="s">
        <v>2745</v>
      </c>
      <c r="AD680" s="43" t="s">
        <v>747</v>
      </c>
    </row>
    <row r="681" spans="1:30" ht="51" customHeight="1" x14ac:dyDescent="0.2">
      <c r="A681" s="41" t="s">
        <v>2746</v>
      </c>
      <c r="B681" s="42" t="s">
        <v>743</v>
      </c>
      <c r="C681" s="43" t="s">
        <v>744</v>
      </c>
      <c r="D681" s="43" t="s">
        <v>2680</v>
      </c>
      <c r="E681" s="44" t="s">
        <v>76</v>
      </c>
      <c r="F681" s="45" t="s">
        <v>2747</v>
      </c>
      <c r="G681" s="45" t="s">
        <v>2748</v>
      </c>
      <c r="H681" s="47">
        <v>43370</v>
      </c>
      <c r="I681" s="47">
        <v>44466</v>
      </c>
      <c r="J681" s="48" t="str">
        <f>IF(Ugovori_OPULJP[[#This Row],[DATUM ZAVRŠETKA OPERACIJE]]&gt;DATE(2024,3,31),"u provedbi","završen")</f>
        <v>završen</v>
      </c>
      <c r="K681" s="46" t="s">
        <v>84</v>
      </c>
      <c r="L681" s="46" t="s">
        <v>84</v>
      </c>
      <c r="M681" s="49">
        <v>0.85</v>
      </c>
      <c r="N681" s="49">
        <v>0.15</v>
      </c>
      <c r="O681" s="50">
        <f>Ugovori_OPULJP[[#This Row],[Bespovratna sredstva - Ukupno (EU+Nac) HRK
= Ukupna ugovorena vrijednost bespovratnih sredstava]]*Ugovori_OPULJP[[#This Row],[EU STOPA SUFINANCIRANJA %
EU CO-FINANCING RATE %]]</f>
        <v>1272546.8999999999</v>
      </c>
      <c r="P681" s="51">
        <f>Ugovori_OPULJP[[#This Row],[Bespovratna sredstva - EU dio - HRK]]/7.5345</f>
        <v>168895.99840732629</v>
      </c>
      <c r="Q681" s="50">
        <f>Ugovori_OPULJP[[#This Row],[Bespovratna sredstva - Ukupno (EU+Nac) HRK
= Ukupna ugovorena vrijednost bespovratnih sredstava]]*Ugovori_OPULJP[[#This Row],[STOPA NACIONALNOG SUFINANCIRANJA %]]</f>
        <v>224567.1</v>
      </c>
      <c r="R681" s="51">
        <f>Ugovori_OPULJP[[#This Row],[Bespovratna sredstva - Nacionalni dio - HRK]]/7.5345</f>
        <v>29805.176189528171</v>
      </c>
      <c r="S681" s="50">
        <v>1497114</v>
      </c>
      <c r="T681" s="51">
        <f>Ugovori_OPULJP[[#This Row],[Bespovratna sredstva - Ukupno (EU+Nac) HRK
= Ukupna ugovorena vrijednost bespovratnih sredstava]]/7.5345</f>
        <v>198701.17459685446</v>
      </c>
      <c r="U681" s="50">
        <v>0</v>
      </c>
      <c r="V681" s="51">
        <f>Ugovori_OPULJP[[#This Row],[Javni doprinos korisnika - HRK]]/7.5345</f>
        <v>0</v>
      </c>
      <c r="W681" s="50">
        <v>0</v>
      </c>
      <c r="X681" s="51">
        <f>Ugovori_OPULJP[[#This Row],[Privatni doprinos korisnika - HRK]]/7.5345</f>
        <v>0</v>
      </c>
      <c r="Y681" s="52">
        <v>1497114</v>
      </c>
      <c r="Z681" s="53">
        <f>Ugovori_OPULJP[[#This Row],[UKUPNI PRIHVATLJIVI IZDACI
TOTAL ELIGIBLE EXPENDITURE
= Bespovratna sredstva ukupno + doprinos korisnika
= Ukupni prihvatljivi troškovi
= Ukupna ugovorena vrijednost projekta HRK]]/7.5345</f>
        <v>198701.17459685446</v>
      </c>
      <c r="AA681" s="44" t="s">
        <v>38</v>
      </c>
      <c r="AB681" s="44" t="s">
        <v>753</v>
      </c>
      <c r="AC681" s="43" t="s">
        <v>2749</v>
      </c>
      <c r="AD681" s="43" t="s">
        <v>747</v>
      </c>
    </row>
    <row r="682" spans="1:30" ht="51" customHeight="1" x14ac:dyDescent="0.2">
      <c r="A682" s="41" t="s">
        <v>2750</v>
      </c>
      <c r="B682" s="42" t="s">
        <v>743</v>
      </c>
      <c r="C682" s="43" t="s">
        <v>744</v>
      </c>
      <c r="D682" s="43" t="s">
        <v>2680</v>
      </c>
      <c r="E682" s="44" t="s">
        <v>76</v>
      </c>
      <c r="F682" s="45" t="s">
        <v>2751</v>
      </c>
      <c r="G682" s="45" t="s">
        <v>603</v>
      </c>
      <c r="H682" s="47">
        <v>43370</v>
      </c>
      <c r="I682" s="47">
        <v>44466</v>
      </c>
      <c r="J682" s="48" t="str">
        <f>IF(Ugovori_OPULJP[[#This Row],[DATUM ZAVRŠETKA OPERACIJE]]&gt;DATE(2024,3,31),"u provedbi","završen")</f>
        <v>završen</v>
      </c>
      <c r="K682" s="46" t="s">
        <v>594</v>
      </c>
      <c r="L682" s="46" t="s">
        <v>594</v>
      </c>
      <c r="M682" s="49">
        <v>0.85</v>
      </c>
      <c r="N682" s="49">
        <v>0.15</v>
      </c>
      <c r="O682" s="50">
        <f>Ugovori_OPULJP[[#This Row],[Bespovratna sredstva - Ukupno (EU+Nac) HRK
= Ukupna ugovorena vrijednost bespovratnih sredstava]]*Ugovori_OPULJP[[#This Row],[EU STOPA SUFINANCIRANJA %
EU CO-FINANCING RATE %]]</f>
        <v>1275000</v>
      </c>
      <c r="P682" s="51">
        <f>Ugovori_OPULJP[[#This Row],[Bespovratna sredstva - EU dio - HRK]]/7.5345</f>
        <v>169221.5807286482</v>
      </c>
      <c r="Q682" s="50">
        <f>Ugovori_OPULJP[[#This Row],[Bespovratna sredstva - Ukupno (EU+Nac) HRK
= Ukupna ugovorena vrijednost bespovratnih sredstava]]*Ugovori_OPULJP[[#This Row],[STOPA NACIONALNOG SUFINANCIRANJA %]]</f>
        <v>225000</v>
      </c>
      <c r="R682" s="51">
        <f>Ugovori_OPULJP[[#This Row],[Bespovratna sredstva - Nacionalni dio - HRK]]/7.5345</f>
        <v>29862.631893290862</v>
      </c>
      <c r="S682" s="50">
        <v>1500000</v>
      </c>
      <c r="T682" s="51">
        <f>Ugovori_OPULJP[[#This Row],[Bespovratna sredstva - Ukupno (EU+Nac) HRK
= Ukupna ugovorena vrijednost bespovratnih sredstava]]/7.5345</f>
        <v>199084.21262193908</v>
      </c>
      <c r="U682" s="50">
        <v>784791.05</v>
      </c>
      <c r="V682" s="51">
        <f>Ugovori_OPULJP[[#This Row],[Javni doprinos korisnika - HRK]]/7.5345</f>
        <v>104159.67217466321</v>
      </c>
      <c r="W682" s="50">
        <v>0</v>
      </c>
      <c r="X682" s="51">
        <f>Ugovori_OPULJP[[#This Row],[Privatni doprinos korisnika - HRK]]/7.5345</f>
        <v>0</v>
      </c>
      <c r="Y682" s="52">
        <v>2284791.0499999998</v>
      </c>
      <c r="Z682" s="53">
        <f>Ugovori_OPULJP[[#This Row],[UKUPNI PRIHVATLJIVI IZDACI
TOTAL ELIGIBLE EXPENDITURE
= Bespovratna sredstva ukupno + doprinos korisnika
= Ukupni prihvatljivi troškovi
= Ukupna ugovorena vrijednost projekta HRK]]/7.5345</f>
        <v>303243.88479660224</v>
      </c>
      <c r="AA682" s="44" t="s">
        <v>38</v>
      </c>
      <c r="AB682" s="44" t="s">
        <v>753</v>
      </c>
      <c r="AC682" s="43" t="s">
        <v>2752</v>
      </c>
      <c r="AD682" s="43" t="s">
        <v>747</v>
      </c>
    </row>
    <row r="683" spans="1:30" ht="51" customHeight="1" x14ac:dyDescent="0.2">
      <c r="A683" s="41" t="s">
        <v>2753</v>
      </c>
      <c r="B683" s="42" t="s">
        <v>743</v>
      </c>
      <c r="C683" s="43" t="s">
        <v>744</v>
      </c>
      <c r="D683" s="43" t="s">
        <v>2680</v>
      </c>
      <c r="E683" s="44" t="s">
        <v>76</v>
      </c>
      <c r="F683" s="45" t="s">
        <v>2754</v>
      </c>
      <c r="G683" s="45" t="s">
        <v>2755</v>
      </c>
      <c r="H683" s="47">
        <v>43370</v>
      </c>
      <c r="I683" s="47">
        <v>43917</v>
      </c>
      <c r="J683" s="48" t="str">
        <f>IF(Ugovori_OPULJP[[#This Row],[DATUM ZAVRŠETKA OPERACIJE]]&gt;DATE(2024,3,31),"u provedbi","završen")</f>
        <v>završen</v>
      </c>
      <c r="K683" s="46" t="s">
        <v>333</v>
      </c>
      <c r="L683" s="46" t="s">
        <v>333</v>
      </c>
      <c r="M683" s="49">
        <v>0.85</v>
      </c>
      <c r="N683" s="49">
        <v>0.15</v>
      </c>
      <c r="O683" s="50">
        <f>Ugovori_OPULJP[[#This Row],[Bespovratna sredstva - Ukupno (EU+Nac) HRK
= Ukupna ugovorena vrijednost bespovratnih sredstava]]*Ugovori_OPULJP[[#This Row],[EU STOPA SUFINANCIRANJA %
EU CO-FINANCING RATE %]]</f>
        <v>688005.80999999994</v>
      </c>
      <c r="P683" s="51">
        <f>Ugovori_OPULJP[[#This Row],[Bespovratna sredstva - EU dio - HRK]]/7.5345</f>
        <v>91314.063308779601</v>
      </c>
      <c r="Q683" s="50">
        <f>Ugovori_OPULJP[[#This Row],[Bespovratna sredstva - Ukupno (EU+Nac) HRK
= Ukupna ugovorena vrijednost bespovratnih sredstava]]*Ugovori_OPULJP[[#This Row],[STOPA NACIONALNOG SUFINANCIRANJA %]]</f>
        <v>121412.79</v>
      </c>
      <c r="R683" s="51">
        <f>Ugovori_OPULJP[[#This Row],[Bespovratna sredstva - Nacionalni dio - HRK]]/7.5345</f>
        <v>16114.246466255225</v>
      </c>
      <c r="S683" s="50">
        <v>809418.6</v>
      </c>
      <c r="T683" s="51">
        <f>Ugovori_OPULJP[[#This Row],[Bespovratna sredstva - Ukupno (EU+Nac) HRK
= Ukupna ugovorena vrijednost bespovratnih sredstava]]/7.5345</f>
        <v>107428.30977503482</v>
      </c>
      <c r="U683" s="50">
        <v>0</v>
      </c>
      <c r="V683" s="51">
        <f>Ugovori_OPULJP[[#This Row],[Javni doprinos korisnika - HRK]]/7.5345</f>
        <v>0</v>
      </c>
      <c r="W683" s="50">
        <v>0</v>
      </c>
      <c r="X683" s="51">
        <f>Ugovori_OPULJP[[#This Row],[Privatni doprinos korisnika - HRK]]/7.5345</f>
        <v>0</v>
      </c>
      <c r="Y683" s="52">
        <v>809418.6</v>
      </c>
      <c r="Z683" s="53">
        <f>Ugovori_OPULJP[[#This Row],[UKUPNI PRIHVATLJIVI IZDACI
TOTAL ELIGIBLE EXPENDITURE
= Bespovratna sredstva ukupno + doprinos korisnika
= Ukupni prihvatljivi troškovi
= Ukupna ugovorena vrijednost projekta HRK]]/7.5345</f>
        <v>107428.30977503482</v>
      </c>
      <c r="AA683" s="44" t="s">
        <v>38</v>
      </c>
      <c r="AB683" s="44" t="s">
        <v>753</v>
      </c>
      <c r="AC683" s="43" t="s">
        <v>2756</v>
      </c>
      <c r="AD683" s="43" t="s">
        <v>747</v>
      </c>
    </row>
    <row r="684" spans="1:30" ht="51" customHeight="1" x14ac:dyDescent="0.2">
      <c r="A684" s="41" t="s">
        <v>2757</v>
      </c>
      <c r="B684" s="42" t="s">
        <v>743</v>
      </c>
      <c r="C684" s="43" t="s">
        <v>744</v>
      </c>
      <c r="D684" s="43" t="s">
        <v>2680</v>
      </c>
      <c r="E684" s="44" t="s">
        <v>76</v>
      </c>
      <c r="F684" s="45" t="s">
        <v>2758</v>
      </c>
      <c r="G684" s="62" t="s">
        <v>2759</v>
      </c>
      <c r="H684" s="47">
        <v>43370</v>
      </c>
      <c r="I684" s="47">
        <v>44101</v>
      </c>
      <c r="J684" s="48" t="str">
        <f>IF(Ugovori_OPULJP[[#This Row],[DATUM ZAVRŠETKA OPERACIJE]]&gt;DATE(2024,3,31),"u provedbi","završen")</f>
        <v>završen</v>
      </c>
      <c r="K684" s="46" t="s">
        <v>154</v>
      </c>
      <c r="L684" s="46" t="s">
        <v>37</v>
      </c>
      <c r="M684" s="49">
        <v>0.85</v>
      </c>
      <c r="N684" s="49">
        <v>0.15</v>
      </c>
      <c r="O684" s="50">
        <f>Ugovori_OPULJP[[#This Row],[Bespovratna sredstva - Ukupno (EU+Nac) HRK
= Ukupna ugovorena vrijednost bespovratnih sredstava]]*Ugovori_OPULJP[[#This Row],[EU STOPA SUFINANCIRANJA %
EU CO-FINANCING RATE %]]</f>
        <v>849490</v>
      </c>
      <c r="P684" s="51">
        <f>Ugovori_OPULJP[[#This Row],[Bespovratna sredstva - EU dio - HRK]]/7.5345</f>
        <v>112746.69852014068</v>
      </c>
      <c r="Q684" s="50">
        <f>Ugovori_OPULJP[[#This Row],[Bespovratna sredstva - Ukupno (EU+Nac) HRK
= Ukupna ugovorena vrijednost bespovratnih sredstava]]*Ugovori_OPULJP[[#This Row],[STOPA NACIONALNOG SUFINANCIRANJA %]]</f>
        <v>149910</v>
      </c>
      <c r="R684" s="51">
        <f>Ugovori_OPULJP[[#This Row],[Bespovratna sredstva - Nacionalni dio - HRK]]/7.5345</f>
        <v>19896.476209436591</v>
      </c>
      <c r="S684" s="50">
        <v>999400</v>
      </c>
      <c r="T684" s="51">
        <f>Ugovori_OPULJP[[#This Row],[Bespovratna sredstva - Ukupno (EU+Nac) HRK
= Ukupna ugovorena vrijednost bespovratnih sredstava]]/7.5345</f>
        <v>132643.17472957727</v>
      </c>
      <c r="U684" s="50">
        <v>0</v>
      </c>
      <c r="V684" s="51">
        <f>Ugovori_OPULJP[[#This Row],[Javni doprinos korisnika - HRK]]/7.5345</f>
        <v>0</v>
      </c>
      <c r="W684" s="50">
        <v>0</v>
      </c>
      <c r="X684" s="51">
        <f>Ugovori_OPULJP[[#This Row],[Privatni doprinos korisnika - HRK]]/7.5345</f>
        <v>0</v>
      </c>
      <c r="Y684" s="52">
        <v>999400</v>
      </c>
      <c r="Z684" s="53">
        <f>Ugovori_OPULJP[[#This Row],[UKUPNI PRIHVATLJIVI IZDACI
TOTAL ELIGIBLE EXPENDITURE
= Bespovratna sredstva ukupno + doprinos korisnika
= Ukupni prihvatljivi troškovi
= Ukupna ugovorena vrijednost projekta HRK]]/7.5345</f>
        <v>132643.17472957727</v>
      </c>
      <c r="AA684" s="44" t="s">
        <v>38</v>
      </c>
      <c r="AB684" s="44" t="s">
        <v>753</v>
      </c>
      <c r="AC684" s="43" t="s">
        <v>2760</v>
      </c>
      <c r="AD684" s="43" t="s">
        <v>747</v>
      </c>
    </row>
    <row r="685" spans="1:30" ht="51" customHeight="1" x14ac:dyDescent="0.2">
      <c r="A685" s="41" t="s">
        <v>2761</v>
      </c>
      <c r="B685" s="42" t="s">
        <v>743</v>
      </c>
      <c r="C685" s="43" t="s">
        <v>744</v>
      </c>
      <c r="D685" s="43" t="s">
        <v>2680</v>
      </c>
      <c r="E685" s="44" t="s">
        <v>76</v>
      </c>
      <c r="F685" s="45" t="s">
        <v>2762</v>
      </c>
      <c r="G685" s="45" t="s">
        <v>2763</v>
      </c>
      <c r="H685" s="47">
        <v>43455</v>
      </c>
      <c r="I685" s="47">
        <v>44186</v>
      </c>
      <c r="J685" s="48" t="str">
        <f>IF(Ugovori_OPULJP[[#This Row],[DATUM ZAVRŠETKA OPERACIJE]]&gt;DATE(2024,3,31),"u provedbi","završen")</f>
        <v>završen</v>
      </c>
      <c r="K685" s="46" t="s">
        <v>2764</v>
      </c>
      <c r="L685" s="46" t="s">
        <v>37</v>
      </c>
      <c r="M685" s="49">
        <v>0.85</v>
      </c>
      <c r="N685" s="49">
        <v>0.15</v>
      </c>
      <c r="O685" s="50">
        <f>Ugovori_OPULJP[[#This Row],[Bespovratna sredstva - Ukupno (EU+Nac) HRK
= Ukupna ugovorena vrijednost bespovratnih sredstava]]*Ugovori_OPULJP[[#This Row],[EU STOPA SUFINANCIRANJA %
EU CO-FINANCING RATE %]]</f>
        <v>835550</v>
      </c>
      <c r="P685" s="51">
        <f>Ugovori_OPULJP[[#This Row],[Bespovratna sredstva - EU dio - HRK]]/7.5345</f>
        <v>110896.54257084079</v>
      </c>
      <c r="Q685" s="50">
        <f>Ugovori_OPULJP[[#This Row],[Bespovratna sredstva - Ukupno (EU+Nac) HRK
= Ukupna ugovorena vrijednost bespovratnih sredstava]]*Ugovori_OPULJP[[#This Row],[STOPA NACIONALNOG SUFINANCIRANJA %]]</f>
        <v>147450</v>
      </c>
      <c r="R685" s="51">
        <f>Ugovori_OPULJP[[#This Row],[Bespovratna sredstva - Nacionalni dio - HRK]]/7.5345</f>
        <v>19569.978100736611</v>
      </c>
      <c r="S685" s="50">
        <v>983000</v>
      </c>
      <c r="T685" s="51">
        <f>Ugovori_OPULJP[[#This Row],[Bespovratna sredstva - Ukupno (EU+Nac) HRK
= Ukupna ugovorena vrijednost bespovratnih sredstava]]/7.5345</f>
        <v>130466.5206715774</v>
      </c>
      <c r="U685" s="50">
        <v>0</v>
      </c>
      <c r="V685" s="51">
        <f>Ugovori_OPULJP[[#This Row],[Javni doprinos korisnika - HRK]]/7.5345</f>
        <v>0</v>
      </c>
      <c r="W685" s="50">
        <v>0</v>
      </c>
      <c r="X685" s="51">
        <f>Ugovori_OPULJP[[#This Row],[Privatni doprinos korisnika - HRK]]/7.5345</f>
        <v>0</v>
      </c>
      <c r="Y685" s="52">
        <v>983000</v>
      </c>
      <c r="Z685" s="53">
        <f>Ugovori_OPULJP[[#This Row],[UKUPNI PRIHVATLJIVI IZDACI
TOTAL ELIGIBLE EXPENDITURE
= Bespovratna sredstva ukupno + doprinos korisnika
= Ukupni prihvatljivi troškovi
= Ukupna ugovorena vrijednost projekta HRK]]/7.5345</f>
        <v>130466.5206715774</v>
      </c>
      <c r="AA685" s="44" t="s">
        <v>38</v>
      </c>
      <c r="AB685" s="44" t="s">
        <v>753</v>
      </c>
      <c r="AC685" s="43" t="s">
        <v>2724</v>
      </c>
      <c r="AD685" s="43" t="s">
        <v>747</v>
      </c>
    </row>
    <row r="686" spans="1:30" ht="51" customHeight="1" x14ac:dyDescent="0.2">
      <c r="A686" s="41" t="s">
        <v>2765</v>
      </c>
      <c r="B686" s="42" t="s">
        <v>743</v>
      </c>
      <c r="C686" s="43" t="s">
        <v>744</v>
      </c>
      <c r="D686" s="43" t="s">
        <v>2680</v>
      </c>
      <c r="E686" s="44" t="s">
        <v>76</v>
      </c>
      <c r="F686" s="45" t="s">
        <v>2766</v>
      </c>
      <c r="G686" s="45" t="s">
        <v>2767</v>
      </c>
      <c r="H686" s="47">
        <v>43455</v>
      </c>
      <c r="I686" s="47">
        <v>44186</v>
      </c>
      <c r="J686" s="48" t="str">
        <f>IF(Ugovori_OPULJP[[#This Row],[DATUM ZAVRŠETKA OPERACIJE]]&gt;DATE(2024,3,31),"u provedbi","završen")</f>
        <v>završen</v>
      </c>
      <c r="K686" s="46" t="s">
        <v>2768</v>
      </c>
      <c r="L686" s="46" t="s">
        <v>79</v>
      </c>
      <c r="M686" s="49">
        <v>0.85</v>
      </c>
      <c r="N686" s="49">
        <v>0.15</v>
      </c>
      <c r="O686" s="50">
        <f>Ugovori_OPULJP[[#This Row],[Bespovratna sredstva - Ukupno (EU+Nac) HRK
= Ukupna ugovorena vrijednost bespovratnih sredstava]]*Ugovori_OPULJP[[#This Row],[EU STOPA SUFINANCIRANJA %
EU CO-FINANCING RATE %]]</f>
        <v>849294.5</v>
      </c>
      <c r="P686" s="51">
        <f>Ugovori_OPULJP[[#This Row],[Bespovratna sredstva - EU dio - HRK]]/7.5345</f>
        <v>112720.75121109562</v>
      </c>
      <c r="Q686" s="50">
        <f>Ugovori_OPULJP[[#This Row],[Bespovratna sredstva - Ukupno (EU+Nac) HRK
= Ukupna ugovorena vrijednost bespovratnih sredstava]]*Ugovori_OPULJP[[#This Row],[STOPA NACIONALNOG SUFINANCIRANJA %]]</f>
        <v>149875.5</v>
      </c>
      <c r="R686" s="51">
        <f>Ugovori_OPULJP[[#This Row],[Bespovratna sredstva - Nacionalni dio - HRK]]/7.5345</f>
        <v>19891.897272546285</v>
      </c>
      <c r="S686" s="50">
        <v>999170</v>
      </c>
      <c r="T686" s="51">
        <f>Ugovori_OPULJP[[#This Row],[Bespovratna sredstva - Ukupno (EU+Nac) HRK
= Ukupna ugovorena vrijednost bespovratnih sredstava]]/7.5345</f>
        <v>132612.64848364191</v>
      </c>
      <c r="U686" s="50">
        <v>0</v>
      </c>
      <c r="V686" s="51">
        <f>Ugovori_OPULJP[[#This Row],[Javni doprinos korisnika - HRK]]/7.5345</f>
        <v>0</v>
      </c>
      <c r="W686" s="50">
        <v>0</v>
      </c>
      <c r="X686" s="51">
        <f>Ugovori_OPULJP[[#This Row],[Privatni doprinos korisnika - HRK]]/7.5345</f>
        <v>0</v>
      </c>
      <c r="Y686" s="52">
        <v>999170</v>
      </c>
      <c r="Z686" s="53">
        <f>Ugovori_OPULJP[[#This Row],[UKUPNI PRIHVATLJIVI IZDACI
TOTAL ELIGIBLE EXPENDITURE
= Bespovratna sredstva ukupno + doprinos korisnika
= Ukupni prihvatljivi troškovi
= Ukupna ugovorena vrijednost projekta HRK]]/7.5345</f>
        <v>132612.64848364191</v>
      </c>
      <c r="AA686" s="44" t="s">
        <v>38</v>
      </c>
      <c r="AB686" s="44" t="s">
        <v>753</v>
      </c>
      <c r="AC686" s="43" t="s">
        <v>2769</v>
      </c>
      <c r="AD686" s="43" t="s">
        <v>747</v>
      </c>
    </row>
    <row r="687" spans="1:30" ht="51" customHeight="1" x14ac:dyDescent="0.2">
      <c r="A687" s="41" t="s">
        <v>2770</v>
      </c>
      <c r="B687" s="42" t="s">
        <v>743</v>
      </c>
      <c r="C687" s="43" t="s">
        <v>744</v>
      </c>
      <c r="D687" s="43" t="s">
        <v>2680</v>
      </c>
      <c r="E687" s="44" t="s">
        <v>76</v>
      </c>
      <c r="F687" s="45" t="s">
        <v>2771</v>
      </c>
      <c r="G687" s="45" t="s">
        <v>2772</v>
      </c>
      <c r="H687" s="47">
        <v>43467</v>
      </c>
      <c r="I687" s="47">
        <v>44198</v>
      </c>
      <c r="J687" s="48" t="str">
        <f>IF(Ugovori_OPULJP[[#This Row],[DATUM ZAVRŠETKA OPERACIJE]]&gt;DATE(2024,3,31),"u provedbi","završen")</f>
        <v>završen</v>
      </c>
      <c r="K687" s="46" t="s">
        <v>2773</v>
      </c>
      <c r="L687" s="46" t="s">
        <v>79</v>
      </c>
      <c r="M687" s="49">
        <v>0.85</v>
      </c>
      <c r="N687" s="49">
        <v>0.15</v>
      </c>
      <c r="O687" s="50">
        <f>Ugovori_OPULJP[[#This Row],[Bespovratna sredstva - Ukupno (EU+Nac) HRK
= Ukupna ugovorena vrijednost bespovratnih sredstava]]*Ugovori_OPULJP[[#This Row],[EU STOPA SUFINANCIRANJA %
EU CO-FINANCING RATE %]]</f>
        <v>767720</v>
      </c>
      <c r="P687" s="51">
        <f>Ugovori_OPULJP[[#This Row],[Bespovratna sredstva - EU dio - HRK]]/7.5345</f>
        <v>101893.9544760767</v>
      </c>
      <c r="Q687" s="50">
        <f>Ugovori_OPULJP[[#This Row],[Bespovratna sredstva - Ukupno (EU+Nac) HRK
= Ukupna ugovorena vrijednost bespovratnih sredstava]]*Ugovori_OPULJP[[#This Row],[STOPA NACIONALNOG SUFINANCIRANJA %]]</f>
        <v>135480</v>
      </c>
      <c r="R687" s="51">
        <f>Ugovori_OPULJP[[#This Row],[Bespovratna sredstva - Nacionalni dio - HRK]]/7.5345</f>
        <v>17981.286084013536</v>
      </c>
      <c r="S687" s="50">
        <v>903200</v>
      </c>
      <c r="T687" s="51">
        <f>Ugovori_OPULJP[[#This Row],[Bespovratna sredstva - Ukupno (EU+Nac) HRK
= Ukupna ugovorena vrijednost bespovratnih sredstava]]/7.5345</f>
        <v>119875.24056009024</v>
      </c>
      <c r="U687" s="50">
        <v>0</v>
      </c>
      <c r="V687" s="51">
        <f>Ugovori_OPULJP[[#This Row],[Javni doprinos korisnika - HRK]]/7.5345</f>
        <v>0</v>
      </c>
      <c r="W687" s="50">
        <v>0</v>
      </c>
      <c r="X687" s="51">
        <f>Ugovori_OPULJP[[#This Row],[Privatni doprinos korisnika - HRK]]/7.5345</f>
        <v>0</v>
      </c>
      <c r="Y687" s="52">
        <v>903200</v>
      </c>
      <c r="Z687" s="53">
        <f>Ugovori_OPULJP[[#This Row],[UKUPNI PRIHVATLJIVI IZDACI
TOTAL ELIGIBLE EXPENDITURE
= Bespovratna sredstva ukupno + doprinos korisnika
= Ukupni prihvatljivi troškovi
= Ukupna ugovorena vrijednost projekta HRK]]/7.5345</f>
        <v>119875.24056009024</v>
      </c>
      <c r="AA687" s="44" t="s">
        <v>38</v>
      </c>
      <c r="AB687" s="44" t="s">
        <v>753</v>
      </c>
      <c r="AC687" s="43" t="s">
        <v>2774</v>
      </c>
      <c r="AD687" s="43" t="s">
        <v>747</v>
      </c>
    </row>
    <row r="688" spans="1:30" ht="51" customHeight="1" x14ac:dyDescent="0.2">
      <c r="A688" s="41" t="s">
        <v>2775</v>
      </c>
      <c r="B688" s="42" t="s">
        <v>743</v>
      </c>
      <c r="C688" s="43" t="s">
        <v>744</v>
      </c>
      <c r="D688" s="43" t="s">
        <v>2680</v>
      </c>
      <c r="E688" s="44" t="s">
        <v>76</v>
      </c>
      <c r="F688" s="45" t="s">
        <v>2776</v>
      </c>
      <c r="G688" s="45" t="s">
        <v>2777</v>
      </c>
      <c r="H688" s="47">
        <v>43455</v>
      </c>
      <c r="I688" s="47">
        <v>44186</v>
      </c>
      <c r="J688" s="48" t="str">
        <f>IF(Ugovori_OPULJP[[#This Row],[DATUM ZAVRŠETKA OPERACIJE]]&gt;DATE(2024,3,31),"u provedbi","završen")</f>
        <v>završen</v>
      </c>
      <c r="K688" s="46" t="s">
        <v>2688</v>
      </c>
      <c r="L688" s="46" t="s">
        <v>37</v>
      </c>
      <c r="M688" s="49">
        <v>0.85</v>
      </c>
      <c r="N688" s="49">
        <v>0.15</v>
      </c>
      <c r="O688" s="50">
        <f>Ugovori_OPULJP[[#This Row],[Bespovratna sredstva - Ukupno (EU+Nac) HRK
= Ukupna ugovorena vrijednost bespovratnih sredstava]]*Ugovori_OPULJP[[#This Row],[EU STOPA SUFINANCIRANJA %
EU CO-FINANCING RATE %]]</f>
        <v>845920</v>
      </c>
      <c r="P688" s="51">
        <f>Ugovori_OPULJP[[#This Row],[Bespovratna sredstva - EU dio - HRK]]/7.5345</f>
        <v>112272.87809410047</v>
      </c>
      <c r="Q688" s="50">
        <f>Ugovori_OPULJP[[#This Row],[Bespovratna sredstva - Ukupno (EU+Nac) HRK
= Ukupna ugovorena vrijednost bespovratnih sredstava]]*Ugovori_OPULJP[[#This Row],[STOPA NACIONALNOG SUFINANCIRANJA %]]</f>
        <v>149280</v>
      </c>
      <c r="R688" s="51">
        <f>Ugovori_OPULJP[[#This Row],[Bespovratna sredstva - Nacionalni dio - HRK]]/7.5345</f>
        <v>19812.860840135378</v>
      </c>
      <c r="S688" s="50">
        <v>995200</v>
      </c>
      <c r="T688" s="51">
        <f>Ugovori_OPULJP[[#This Row],[Bespovratna sredstva - Ukupno (EU+Nac) HRK
= Ukupna ugovorena vrijednost bespovratnih sredstava]]/7.5345</f>
        <v>132085.73893423585</v>
      </c>
      <c r="U688" s="50">
        <v>0</v>
      </c>
      <c r="V688" s="51">
        <f>Ugovori_OPULJP[[#This Row],[Javni doprinos korisnika - HRK]]/7.5345</f>
        <v>0</v>
      </c>
      <c r="W688" s="50">
        <v>0</v>
      </c>
      <c r="X688" s="51">
        <f>Ugovori_OPULJP[[#This Row],[Privatni doprinos korisnika - HRK]]/7.5345</f>
        <v>0</v>
      </c>
      <c r="Y688" s="52">
        <v>995200</v>
      </c>
      <c r="Z688" s="53">
        <f>Ugovori_OPULJP[[#This Row],[UKUPNI PRIHVATLJIVI IZDACI
TOTAL ELIGIBLE EXPENDITURE
= Bespovratna sredstva ukupno + doprinos korisnika
= Ukupni prihvatljivi troškovi
= Ukupna ugovorena vrijednost projekta HRK]]/7.5345</f>
        <v>132085.73893423585</v>
      </c>
      <c r="AA688" s="44" t="s">
        <v>38</v>
      </c>
      <c r="AB688" s="44" t="s">
        <v>753</v>
      </c>
      <c r="AC688" s="43" t="s">
        <v>2778</v>
      </c>
      <c r="AD688" s="43" t="s">
        <v>747</v>
      </c>
    </row>
    <row r="689" spans="1:30" ht="51" customHeight="1" x14ac:dyDescent="0.2">
      <c r="A689" s="41" t="s">
        <v>2779</v>
      </c>
      <c r="B689" s="42" t="s">
        <v>743</v>
      </c>
      <c r="C689" s="43" t="s">
        <v>744</v>
      </c>
      <c r="D689" s="43" t="s">
        <v>2680</v>
      </c>
      <c r="E689" s="44" t="s">
        <v>76</v>
      </c>
      <c r="F689" s="45" t="s">
        <v>2780</v>
      </c>
      <c r="G689" s="45" t="s">
        <v>2781</v>
      </c>
      <c r="H689" s="47">
        <v>43455</v>
      </c>
      <c r="I689" s="47">
        <v>44186</v>
      </c>
      <c r="J689" s="48" t="str">
        <f>IF(Ugovori_OPULJP[[#This Row],[DATUM ZAVRŠETKA OPERACIJE]]&gt;DATE(2024,3,31),"u provedbi","završen")</f>
        <v>završen</v>
      </c>
      <c r="K689" s="46" t="s">
        <v>2764</v>
      </c>
      <c r="L689" s="46" t="s">
        <v>37</v>
      </c>
      <c r="M689" s="49">
        <v>0.85</v>
      </c>
      <c r="N689" s="49">
        <v>0.15</v>
      </c>
      <c r="O689" s="50">
        <f>Ugovori_OPULJP[[#This Row],[Bespovratna sredstva - Ukupno (EU+Nac) HRK
= Ukupna ugovorena vrijednost bespovratnih sredstava]]*Ugovori_OPULJP[[#This Row],[EU STOPA SUFINANCIRANJA %
EU CO-FINANCING RATE %]]</f>
        <v>846612.32499999995</v>
      </c>
      <c r="P689" s="51">
        <f>Ugovori_OPULJP[[#This Row],[Bespovratna sredstva - EU dio - HRK]]/7.5345</f>
        <v>112364.76541243611</v>
      </c>
      <c r="Q689" s="50">
        <f>Ugovori_OPULJP[[#This Row],[Bespovratna sredstva - Ukupno (EU+Nac) HRK
= Ukupna ugovorena vrijednost bespovratnih sredstava]]*Ugovori_OPULJP[[#This Row],[STOPA NACIONALNOG SUFINANCIRANJA %]]</f>
        <v>149402.17499999999</v>
      </c>
      <c r="R689" s="51">
        <f>Ugovori_OPULJP[[#This Row],[Bespovratna sredstva - Nacionalni dio - HRK]]/7.5345</f>
        <v>19829.07624925343</v>
      </c>
      <c r="S689" s="50">
        <v>996014.5</v>
      </c>
      <c r="T689" s="51">
        <f>Ugovori_OPULJP[[#This Row],[Bespovratna sredstva - Ukupno (EU+Nac) HRK
= Ukupna ugovorena vrijednost bespovratnih sredstava]]/7.5345</f>
        <v>132193.84166168954</v>
      </c>
      <c r="U689" s="50">
        <v>0</v>
      </c>
      <c r="V689" s="51">
        <f>Ugovori_OPULJP[[#This Row],[Javni doprinos korisnika - HRK]]/7.5345</f>
        <v>0</v>
      </c>
      <c r="W689" s="50">
        <v>0</v>
      </c>
      <c r="X689" s="51">
        <f>Ugovori_OPULJP[[#This Row],[Privatni doprinos korisnika - HRK]]/7.5345</f>
        <v>0</v>
      </c>
      <c r="Y689" s="52">
        <v>996014.5</v>
      </c>
      <c r="Z689" s="53">
        <f>Ugovori_OPULJP[[#This Row],[UKUPNI PRIHVATLJIVI IZDACI
TOTAL ELIGIBLE EXPENDITURE
= Bespovratna sredstva ukupno + doprinos korisnika
= Ukupni prihvatljivi troškovi
= Ukupna ugovorena vrijednost projekta HRK]]/7.5345</f>
        <v>132193.84166168954</v>
      </c>
      <c r="AA689" s="44" t="s">
        <v>38</v>
      </c>
      <c r="AB689" s="44" t="s">
        <v>753</v>
      </c>
      <c r="AC689" s="43" t="s">
        <v>2782</v>
      </c>
      <c r="AD689" s="43" t="s">
        <v>747</v>
      </c>
    </row>
    <row r="690" spans="1:30" ht="51" customHeight="1" x14ac:dyDescent="0.2">
      <c r="A690" s="41" t="s">
        <v>2783</v>
      </c>
      <c r="B690" s="42" t="s">
        <v>743</v>
      </c>
      <c r="C690" s="43" t="s">
        <v>744</v>
      </c>
      <c r="D690" s="43" t="s">
        <v>2680</v>
      </c>
      <c r="E690" s="44" t="s">
        <v>76</v>
      </c>
      <c r="F690" s="45" t="s">
        <v>2784</v>
      </c>
      <c r="G690" s="45" t="s">
        <v>2785</v>
      </c>
      <c r="H690" s="47">
        <v>43455</v>
      </c>
      <c r="I690" s="47">
        <v>44186</v>
      </c>
      <c r="J690" s="48" t="str">
        <f>IF(Ugovori_OPULJP[[#This Row],[DATUM ZAVRŠETKA OPERACIJE]]&gt;DATE(2024,3,31),"u provedbi","završen")</f>
        <v>završen</v>
      </c>
      <c r="K690" s="46" t="s">
        <v>84</v>
      </c>
      <c r="L690" s="46" t="s">
        <v>84</v>
      </c>
      <c r="M690" s="49">
        <v>0.85</v>
      </c>
      <c r="N690" s="49">
        <v>0.15</v>
      </c>
      <c r="O690" s="50">
        <f>Ugovori_OPULJP[[#This Row],[Bespovratna sredstva - Ukupno (EU+Nac) HRK
= Ukupna ugovorena vrijednost bespovratnih sredstava]]*Ugovori_OPULJP[[#This Row],[EU STOPA SUFINANCIRANJA %
EU CO-FINANCING RATE %]]</f>
        <v>834105</v>
      </c>
      <c r="P690" s="51">
        <f>Ugovori_OPULJP[[#This Row],[Bespovratna sredstva - EU dio - HRK]]/7.5345</f>
        <v>110704.75811268165</v>
      </c>
      <c r="Q690" s="50">
        <f>Ugovori_OPULJP[[#This Row],[Bespovratna sredstva - Ukupno (EU+Nac) HRK
= Ukupna ugovorena vrijednost bespovratnih sredstava]]*Ugovori_OPULJP[[#This Row],[STOPA NACIONALNOG SUFINANCIRANJA %]]</f>
        <v>147195</v>
      </c>
      <c r="R690" s="51">
        <f>Ugovori_OPULJP[[#This Row],[Bespovratna sredstva - Nacionalni dio - HRK]]/7.5345</f>
        <v>19536.133784590882</v>
      </c>
      <c r="S690" s="50">
        <v>981300</v>
      </c>
      <c r="T690" s="51">
        <f>Ugovori_OPULJP[[#This Row],[Bespovratna sredstva - Ukupno (EU+Nac) HRK
= Ukupna ugovorena vrijednost bespovratnih sredstava]]/7.5345</f>
        <v>130240.89189727254</v>
      </c>
      <c r="U690" s="50">
        <v>0</v>
      </c>
      <c r="V690" s="51">
        <f>Ugovori_OPULJP[[#This Row],[Javni doprinos korisnika - HRK]]/7.5345</f>
        <v>0</v>
      </c>
      <c r="W690" s="50">
        <v>0</v>
      </c>
      <c r="X690" s="51">
        <f>Ugovori_OPULJP[[#This Row],[Privatni doprinos korisnika - HRK]]/7.5345</f>
        <v>0</v>
      </c>
      <c r="Y690" s="52">
        <v>981300</v>
      </c>
      <c r="Z690" s="53">
        <f>Ugovori_OPULJP[[#This Row],[UKUPNI PRIHVATLJIVI IZDACI
TOTAL ELIGIBLE EXPENDITURE
= Bespovratna sredstva ukupno + doprinos korisnika
= Ukupni prihvatljivi troškovi
= Ukupna ugovorena vrijednost projekta HRK]]/7.5345</f>
        <v>130240.89189727254</v>
      </c>
      <c r="AA690" s="44" t="s">
        <v>38</v>
      </c>
      <c r="AB690" s="44" t="s">
        <v>753</v>
      </c>
      <c r="AC690" s="43" t="s">
        <v>2786</v>
      </c>
      <c r="AD690" s="43" t="s">
        <v>747</v>
      </c>
    </row>
    <row r="691" spans="1:30" ht="51" customHeight="1" x14ac:dyDescent="0.2">
      <c r="A691" s="41" t="s">
        <v>2787</v>
      </c>
      <c r="B691" s="42" t="s">
        <v>743</v>
      </c>
      <c r="C691" s="43" t="s">
        <v>744</v>
      </c>
      <c r="D691" s="43" t="s">
        <v>2680</v>
      </c>
      <c r="E691" s="44" t="s">
        <v>76</v>
      </c>
      <c r="F691" s="45" t="s">
        <v>2788</v>
      </c>
      <c r="G691" s="45" t="s">
        <v>2789</v>
      </c>
      <c r="H691" s="47">
        <v>43455</v>
      </c>
      <c r="I691" s="47">
        <v>44551</v>
      </c>
      <c r="J691" s="48" t="str">
        <f>IF(Ugovori_OPULJP[[#This Row],[DATUM ZAVRŠETKA OPERACIJE]]&gt;DATE(2024,3,31),"u provedbi","završen")</f>
        <v>završen</v>
      </c>
      <c r="K691" s="46" t="s">
        <v>155</v>
      </c>
      <c r="L691" s="46" t="s">
        <v>155</v>
      </c>
      <c r="M691" s="49">
        <v>0.85</v>
      </c>
      <c r="N691" s="49">
        <v>0.15</v>
      </c>
      <c r="O691" s="50">
        <f>Ugovori_OPULJP[[#This Row],[Bespovratna sredstva - Ukupno (EU+Nac) HRK
= Ukupna ugovorena vrijednost bespovratnih sredstava]]*Ugovori_OPULJP[[#This Row],[EU STOPA SUFINANCIRANJA %
EU CO-FINANCING RATE %]]</f>
        <v>1035736.1689999999</v>
      </c>
      <c r="P691" s="51">
        <f>Ugovori_OPULJP[[#This Row],[Bespovratna sredstva - EU dio - HRK]]/7.5345</f>
        <v>137465.81312628574</v>
      </c>
      <c r="Q691" s="50">
        <f>Ugovori_OPULJP[[#This Row],[Bespovratna sredstva - Ukupno (EU+Nac) HRK
= Ukupna ugovorena vrijednost bespovratnih sredstava]]*Ugovori_OPULJP[[#This Row],[STOPA NACIONALNOG SUFINANCIRANJA %]]</f>
        <v>182776.97099999999</v>
      </c>
      <c r="R691" s="51">
        <f>Ugovori_OPULJP[[#This Row],[Bespovratna sredstva - Nacionalni dio - HRK]]/7.5345</f>
        <v>24258.672904638661</v>
      </c>
      <c r="S691" s="50">
        <v>1218513.1399999999</v>
      </c>
      <c r="T691" s="51">
        <f>Ugovori_OPULJP[[#This Row],[Bespovratna sredstva - Ukupno (EU+Nac) HRK
= Ukupna ugovorena vrijednost bespovratnih sredstava]]/7.5345</f>
        <v>161724.4860309244</v>
      </c>
      <c r="U691" s="50">
        <v>0</v>
      </c>
      <c r="V691" s="51">
        <f>Ugovori_OPULJP[[#This Row],[Javni doprinos korisnika - HRK]]/7.5345</f>
        <v>0</v>
      </c>
      <c r="W691" s="50">
        <v>0</v>
      </c>
      <c r="X691" s="51">
        <f>Ugovori_OPULJP[[#This Row],[Privatni doprinos korisnika - HRK]]/7.5345</f>
        <v>0</v>
      </c>
      <c r="Y691" s="52">
        <v>1218513.1399999999</v>
      </c>
      <c r="Z691" s="53">
        <f>Ugovori_OPULJP[[#This Row],[UKUPNI PRIHVATLJIVI IZDACI
TOTAL ELIGIBLE EXPENDITURE
= Bespovratna sredstva ukupno + doprinos korisnika
= Ukupni prihvatljivi troškovi
= Ukupna ugovorena vrijednost projekta HRK]]/7.5345</f>
        <v>161724.4860309244</v>
      </c>
      <c r="AA691" s="44" t="s">
        <v>38</v>
      </c>
      <c r="AB691" s="44" t="s">
        <v>753</v>
      </c>
      <c r="AC691" s="43" t="s">
        <v>2790</v>
      </c>
      <c r="AD691" s="43" t="s">
        <v>747</v>
      </c>
    </row>
    <row r="692" spans="1:30" ht="51" customHeight="1" x14ac:dyDescent="0.2">
      <c r="A692" s="41" t="s">
        <v>2791</v>
      </c>
      <c r="B692" s="42" t="s">
        <v>743</v>
      </c>
      <c r="C692" s="43" t="s">
        <v>744</v>
      </c>
      <c r="D692" s="43" t="s">
        <v>2680</v>
      </c>
      <c r="E692" s="44" t="s">
        <v>76</v>
      </c>
      <c r="F692" s="45" t="s">
        <v>2792</v>
      </c>
      <c r="G692" s="45" t="s">
        <v>2793</v>
      </c>
      <c r="H692" s="47">
        <v>43461</v>
      </c>
      <c r="I692" s="47">
        <v>44192</v>
      </c>
      <c r="J692" s="48" t="str">
        <f>IF(Ugovori_OPULJP[[#This Row],[DATUM ZAVRŠETKA OPERACIJE]]&gt;DATE(2024,3,31),"u provedbi","završen")</f>
        <v>završen</v>
      </c>
      <c r="K692" s="46" t="s">
        <v>244</v>
      </c>
      <c r="L692" s="46" t="s">
        <v>244</v>
      </c>
      <c r="M692" s="49">
        <v>0.85</v>
      </c>
      <c r="N692" s="49">
        <v>0.15</v>
      </c>
      <c r="O692" s="50">
        <f>Ugovori_OPULJP[[#This Row],[Bespovratna sredstva - Ukupno (EU+Nac) HRK
= Ukupna ugovorena vrijednost bespovratnih sredstava]]*Ugovori_OPULJP[[#This Row],[EU STOPA SUFINANCIRANJA %
EU CO-FINANCING RATE %]]</f>
        <v>710498</v>
      </c>
      <c r="P692" s="51">
        <f>Ugovori_OPULJP[[#This Row],[Bespovratna sredstva - EU dio - HRK]]/7.5345</f>
        <v>94299.289932974978</v>
      </c>
      <c r="Q692" s="50">
        <f>Ugovori_OPULJP[[#This Row],[Bespovratna sredstva - Ukupno (EU+Nac) HRK
= Ukupna ugovorena vrijednost bespovratnih sredstava]]*Ugovori_OPULJP[[#This Row],[STOPA NACIONALNOG SUFINANCIRANJA %]]</f>
        <v>125382</v>
      </c>
      <c r="R692" s="51">
        <f>Ugovori_OPULJP[[#This Row],[Bespovratna sredstva - Nacionalni dio - HRK]]/7.5345</f>
        <v>16641.051164642642</v>
      </c>
      <c r="S692" s="50">
        <v>835880</v>
      </c>
      <c r="T692" s="51">
        <f>Ugovori_OPULJP[[#This Row],[Bespovratna sredstva - Ukupno (EU+Nac) HRK
= Ukupna ugovorena vrijednost bespovratnih sredstava]]/7.5345</f>
        <v>110940.34109761762</v>
      </c>
      <c r="U692" s="50">
        <v>0</v>
      </c>
      <c r="V692" s="51">
        <f>Ugovori_OPULJP[[#This Row],[Javni doprinos korisnika - HRK]]/7.5345</f>
        <v>0</v>
      </c>
      <c r="W692" s="50">
        <v>0</v>
      </c>
      <c r="X692" s="51">
        <f>Ugovori_OPULJP[[#This Row],[Privatni doprinos korisnika - HRK]]/7.5345</f>
        <v>0</v>
      </c>
      <c r="Y692" s="52">
        <v>835880</v>
      </c>
      <c r="Z692" s="53">
        <f>Ugovori_OPULJP[[#This Row],[UKUPNI PRIHVATLJIVI IZDACI
TOTAL ELIGIBLE EXPENDITURE
= Bespovratna sredstva ukupno + doprinos korisnika
= Ukupni prihvatljivi troškovi
= Ukupna ugovorena vrijednost projekta HRK]]/7.5345</f>
        <v>110940.34109761762</v>
      </c>
      <c r="AA692" s="44" t="s">
        <v>38</v>
      </c>
      <c r="AB692" s="44" t="s">
        <v>753</v>
      </c>
      <c r="AC692" s="43" t="s">
        <v>2794</v>
      </c>
      <c r="AD692" s="43" t="s">
        <v>747</v>
      </c>
    </row>
    <row r="693" spans="1:30" ht="51" customHeight="1" x14ac:dyDescent="0.2">
      <c r="A693" s="41" t="s">
        <v>2795</v>
      </c>
      <c r="B693" s="42" t="s">
        <v>743</v>
      </c>
      <c r="C693" s="43" t="s">
        <v>744</v>
      </c>
      <c r="D693" s="43" t="s">
        <v>2680</v>
      </c>
      <c r="E693" s="44" t="s">
        <v>76</v>
      </c>
      <c r="F693" s="45" t="s">
        <v>2796</v>
      </c>
      <c r="G693" s="45" t="s">
        <v>2797</v>
      </c>
      <c r="H693" s="47">
        <v>43480</v>
      </c>
      <c r="I693" s="47">
        <v>44150</v>
      </c>
      <c r="J693" s="48" t="str">
        <f>IF(Ugovori_OPULJP[[#This Row],[DATUM ZAVRŠETKA OPERACIJE]]&gt;DATE(2024,3,31),"u provedbi","završen")</f>
        <v>završen</v>
      </c>
      <c r="K693" s="46" t="s">
        <v>244</v>
      </c>
      <c r="L693" s="46" t="s">
        <v>244</v>
      </c>
      <c r="M693" s="49">
        <v>0.85</v>
      </c>
      <c r="N693" s="49">
        <v>0.15</v>
      </c>
      <c r="O693" s="50">
        <f>Ugovori_OPULJP[[#This Row],[Bespovratna sredstva - Ukupno (EU+Nac) HRK
= Ukupna ugovorena vrijednost bespovratnih sredstava]]*Ugovori_OPULJP[[#This Row],[EU STOPA SUFINANCIRANJA %
EU CO-FINANCING RATE %]]</f>
        <v>1275000</v>
      </c>
      <c r="P693" s="51">
        <f>Ugovori_OPULJP[[#This Row],[Bespovratna sredstva - EU dio - HRK]]/7.5345</f>
        <v>169221.5807286482</v>
      </c>
      <c r="Q693" s="50">
        <f>Ugovori_OPULJP[[#This Row],[Bespovratna sredstva - Ukupno (EU+Nac) HRK
= Ukupna ugovorena vrijednost bespovratnih sredstava]]*Ugovori_OPULJP[[#This Row],[STOPA NACIONALNOG SUFINANCIRANJA %]]</f>
        <v>225000</v>
      </c>
      <c r="R693" s="51">
        <f>Ugovori_OPULJP[[#This Row],[Bespovratna sredstva - Nacionalni dio - HRK]]/7.5345</f>
        <v>29862.631893290862</v>
      </c>
      <c r="S693" s="50">
        <v>1500000</v>
      </c>
      <c r="T693" s="51">
        <f>Ugovori_OPULJP[[#This Row],[Bespovratna sredstva - Ukupno (EU+Nac) HRK
= Ukupna ugovorena vrijednost bespovratnih sredstava]]/7.5345</f>
        <v>199084.21262193908</v>
      </c>
      <c r="U693" s="50">
        <v>0</v>
      </c>
      <c r="V693" s="51">
        <f>Ugovori_OPULJP[[#This Row],[Javni doprinos korisnika - HRK]]/7.5345</f>
        <v>0</v>
      </c>
      <c r="W693" s="50">
        <v>0</v>
      </c>
      <c r="X693" s="51">
        <f>Ugovori_OPULJP[[#This Row],[Privatni doprinos korisnika - HRK]]/7.5345</f>
        <v>0</v>
      </c>
      <c r="Y693" s="52">
        <v>1500000</v>
      </c>
      <c r="Z693" s="53">
        <f>Ugovori_OPULJP[[#This Row],[UKUPNI PRIHVATLJIVI IZDACI
TOTAL ELIGIBLE EXPENDITURE
= Bespovratna sredstva ukupno + doprinos korisnika
= Ukupni prihvatljivi troškovi
= Ukupna ugovorena vrijednost projekta HRK]]/7.5345</f>
        <v>199084.21262193908</v>
      </c>
      <c r="AA693" s="44" t="s">
        <v>38</v>
      </c>
      <c r="AB693" s="44" t="s">
        <v>753</v>
      </c>
      <c r="AC693" s="43" t="s">
        <v>2798</v>
      </c>
      <c r="AD693" s="43" t="s">
        <v>747</v>
      </c>
    </row>
    <row r="694" spans="1:30" ht="51" customHeight="1" x14ac:dyDescent="0.2">
      <c r="A694" s="41" t="s">
        <v>2799</v>
      </c>
      <c r="B694" s="42" t="s">
        <v>743</v>
      </c>
      <c r="C694" s="43" t="s">
        <v>744</v>
      </c>
      <c r="D694" s="43" t="s">
        <v>2680</v>
      </c>
      <c r="E694" s="44" t="s">
        <v>76</v>
      </c>
      <c r="F694" s="45" t="s">
        <v>2800</v>
      </c>
      <c r="G694" s="45" t="s">
        <v>2801</v>
      </c>
      <c r="H694" s="47">
        <v>43455</v>
      </c>
      <c r="I694" s="47">
        <v>44186</v>
      </c>
      <c r="J694" s="48" t="str">
        <f>IF(Ugovori_OPULJP[[#This Row],[DATUM ZAVRŠETKA OPERACIJE]]&gt;DATE(2024,3,31),"u provedbi","završen")</f>
        <v>završen</v>
      </c>
      <c r="K694" s="46" t="s">
        <v>155</v>
      </c>
      <c r="L694" s="46" t="s">
        <v>155</v>
      </c>
      <c r="M694" s="49">
        <v>0.85</v>
      </c>
      <c r="N694" s="49">
        <v>0.15</v>
      </c>
      <c r="O694" s="50">
        <f>Ugovori_OPULJP[[#This Row],[Bespovratna sredstva - Ukupno (EU+Nac) HRK
= Ukupna ugovorena vrijednost bespovratnih sredstava]]*Ugovori_OPULJP[[#This Row],[EU STOPA SUFINANCIRANJA %
EU CO-FINANCING RATE %]]</f>
        <v>680014.90049999999</v>
      </c>
      <c r="P694" s="51">
        <f>Ugovori_OPULJP[[#This Row],[Bespovratna sredstva - EU dio - HRK]]/7.5345</f>
        <v>90253.487358152488</v>
      </c>
      <c r="Q694" s="50">
        <f>Ugovori_OPULJP[[#This Row],[Bespovratna sredstva - Ukupno (EU+Nac) HRK
= Ukupna ugovorena vrijednost bespovratnih sredstava]]*Ugovori_OPULJP[[#This Row],[STOPA NACIONALNOG SUFINANCIRANJA %]]</f>
        <v>120002.6295</v>
      </c>
      <c r="R694" s="51">
        <f>Ugovori_OPULJP[[#This Row],[Bespovratna sredstva - Nacionalni dio - HRK]]/7.5345</f>
        <v>15927.086004379851</v>
      </c>
      <c r="S694" s="50">
        <v>800017.53</v>
      </c>
      <c r="T694" s="51">
        <f>Ugovori_OPULJP[[#This Row],[Bespovratna sredstva - Ukupno (EU+Nac) HRK
= Ukupna ugovorena vrijednost bespovratnih sredstava]]/7.5345</f>
        <v>106180.57336253235</v>
      </c>
      <c r="U694" s="50">
        <v>0</v>
      </c>
      <c r="V694" s="51">
        <f>Ugovori_OPULJP[[#This Row],[Javni doprinos korisnika - HRK]]/7.5345</f>
        <v>0</v>
      </c>
      <c r="W694" s="50">
        <v>0</v>
      </c>
      <c r="X694" s="51">
        <f>Ugovori_OPULJP[[#This Row],[Privatni doprinos korisnika - HRK]]/7.5345</f>
        <v>0</v>
      </c>
      <c r="Y694" s="52">
        <v>800017.53</v>
      </c>
      <c r="Z694" s="53">
        <f>Ugovori_OPULJP[[#This Row],[UKUPNI PRIHVATLJIVI IZDACI
TOTAL ELIGIBLE EXPENDITURE
= Bespovratna sredstva ukupno + doprinos korisnika
= Ukupni prihvatljivi troškovi
= Ukupna ugovorena vrijednost projekta HRK]]/7.5345</f>
        <v>106180.57336253235</v>
      </c>
      <c r="AA694" s="44" t="s">
        <v>38</v>
      </c>
      <c r="AB694" s="44" t="s">
        <v>753</v>
      </c>
      <c r="AC694" s="43" t="s">
        <v>2802</v>
      </c>
      <c r="AD694" s="43" t="s">
        <v>747</v>
      </c>
    </row>
    <row r="695" spans="1:30" ht="51" customHeight="1" x14ac:dyDescent="0.2">
      <c r="A695" s="41" t="s">
        <v>2803</v>
      </c>
      <c r="B695" s="42" t="s">
        <v>743</v>
      </c>
      <c r="C695" s="43" t="s">
        <v>744</v>
      </c>
      <c r="D695" s="43" t="s">
        <v>2680</v>
      </c>
      <c r="E695" s="44" t="s">
        <v>76</v>
      </c>
      <c r="F695" s="45" t="s">
        <v>2804</v>
      </c>
      <c r="G695" s="45" t="s">
        <v>2805</v>
      </c>
      <c r="H695" s="47">
        <v>43455</v>
      </c>
      <c r="I695" s="47">
        <v>44186</v>
      </c>
      <c r="J695" s="48" t="str">
        <f>IF(Ugovori_OPULJP[[#This Row],[DATUM ZAVRŠETKA OPERACIJE]]&gt;DATE(2024,3,31),"u provedbi","završen")</f>
        <v>završen</v>
      </c>
      <c r="K695" s="46" t="s">
        <v>333</v>
      </c>
      <c r="L695" s="46" t="s">
        <v>333</v>
      </c>
      <c r="M695" s="49">
        <v>0.85</v>
      </c>
      <c r="N695" s="49">
        <v>0.15</v>
      </c>
      <c r="O695" s="50">
        <f>Ugovori_OPULJP[[#This Row],[Bespovratna sredstva - Ukupno (EU+Nac) HRK
= Ukupna ugovorena vrijednost bespovratnih sredstava]]*Ugovori_OPULJP[[#This Row],[EU STOPA SUFINANCIRANJA %
EU CO-FINANCING RATE %]]</f>
        <v>849012.69099999999</v>
      </c>
      <c r="P695" s="51">
        <f>Ugovori_OPULJP[[#This Row],[Bespovratna sredstva - EU dio - HRK]]/7.5345</f>
        <v>112683.3487291791</v>
      </c>
      <c r="Q695" s="50">
        <f>Ugovori_OPULJP[[#This Row],[Bespovratna sredstva - Ukupno (EU+Nac) HRK
= Ukupna ugovorena vrijednost bespovratnih sredstava]]*Ugovori_OPULJP[[#This Row],[STOPA NACIONALNOG SUFINANCIRANJA %]]</f>
        <v>149825.769</v>
      </c>
      <c r="R695" s="51">
        <f>Ugovori_OPULJP[[#This Row],[Bespovratna sredstva - Nacionalni dio - HRK]]/7.5345</f>
        <v>19885.296834561017</v>
      </c>
      <c r="S695" s="50">
        <v>998838.46</v>
      </c>
      <c r="T695" s="51">
        <f>Ugovori_OPULJP[[#This Row],[Bespovratna sredstva - Ukupno (EU+Nac) HRK
= Ukupna ugovorena vrijednost bespovratnih sredstava]]/7.5345</f>
        <v>132568.64556374011</v>
      </c>
      <c r="U695" s="50">
        <v>0</v>
      </c>
      <c r="V695" s="51">
        <f>Ugovori_OPULJP[[#This Row],[Javni doprinos korisnika - HRK]]/7.5345</f>
        <v>0</v>
      </c>
      <c r="W695" s="50">
        <v>0</v>
      </c>
      <c r="X695" s="51">
        <f>Ugovori_OPULJP[[#This Row],[Privatni doprinos korisnika - HRK]]/7.5345</f>
        <v>0</v>
      </c>
      <c r="Y695" s="52">
        <v>998838.46</v>
      </c>
      <c r="Z695" s="53">
        <f>Ugovori_OPULJP[[#This Row],[UKUPNI PRIHVATLJIVI IZDACI
TOTAL ELIGIBLE EXPENDITURE
= Bespovratna sredstva ukupno + doprinos korisnika
= Ukupni prihvatljivi troškovi
= Ukupna ugovorena vrijednost projekta HRK]]/7.5345</f>
        <v>132568.64556374011</v>
      </c>
      <c r="AA695" s="44" t="s">
        <v>38</v>
      </c>
      <c r="AB695" s="44" t="s">
        <v>753</v>
      </c>
      <c r="AC695" s="43" t="s">
        <v>2806</v>
      </c>
      <c r="AD695" s="43" t="s">
        <v>747</v>
      </c>
    </row>
    <row r="696" spans="1:30" ht="51" customHeight="1" x14ac:dyDescent="0.2">
      <c r="A696" s="41" t="s">
        <v>2807</v>
      </c>
      <c r="B696" s="42" t="s">
        <v>743</v>
      </c>
      <c r="C696" s="43" t="s">
        <v>744</v>
      </c>
      <c r="D696" s="43" t="s">
        <v>2680</v>
      </c>
      <c r="E696" s="44" t="s">
        <v>76</v>
      </c>
      <c r="F696" s="45" t="s">
        <v>2808</v>
      </c>
      <c r="G696" s="45" t="s">
        <v>2809</v>
      </c>
      <c r="H696" s="47">
        <v>43455</v>
      </c>
      <c r="I696" s="47">
        <v>44551</v>
      </c>
      <c r="J696" s="48" t="str">
        <f>IF(Ugovori_OPULJP[[#This Row],[DATUM ZAVRŠETKA OPERACIJE]]&gt;DATE(2024,3,31),"u provedbi","završen")</f>
        <v>završen</v>
      </c>
      <c r="K696" s="46" t="s">
        <v>200</v>
      </c>
      <c r="L696" s="46" t="s">
        <v>200</v>
      </c>
      <c r="M696" s="49">
        <v>0.85</v>
      </c>
      <c r="N696" s="49">
        <v>0.15</v>
      </c>
      <c r="O696" s="50">
        <f>Ugovori_OPULJP[[#This Row],[Bespovratna sredstva - Ukupno (EU+Nac) HRK
= Ukupna ugovorena vrijednost bespovratnih sredstava]]*Ugovori_OPULJP[[#This Row],[EU STOPA SUFINANCIRANJA %
EU CO-FINANCING RATE %]]</f>
        <v>1268474.7285</v>
      </c>
      <c r="P696" s="51">
        <f>Ugovori_OPULJP[[#This Row],[Bespovratna sredstva - EU dio - HRK]]/7.5345</f>
        <v>168355.52836950027</v>
      </c>
      <c r="Q696" s="50">
        <f>Ugovori_OPULJP[[#This Row],[Bespovratna sredstva - Ukupno (EU+Nac) HRK
= Ukupna ugovorena vrijednost bespovratnih sredstava]]*Ugovori_OPULJP[[#This Row],[STOPA NACIONALNOG SUFINANCIRANJA %]]</f>
        <v>223848.48149999999</v>
      </c>
      <c r="R696" s="51">
        <f>Ugovori_OPULJP[[#This Row],[Bespovratna sredstva - Nacionalni dio - HRK]]/7.5345</f>
        <v>29709.799124029461</v>
      </c>
      <c r="S696" s="50">
        <v>1492323.21</v>
      </c>
      <c r="T696" s="51">
        <f>Ugovori_OPULJP[[#This Row],[Bespovratna sredstva - Ukupno (EU+Nac) HRK
= Ukupna ugovorena vrijednost bespovratnih sredstava]]/7.5345</f>
        <v>198065.32749352974</v>
      </c>
      <c r="U696" s="50">
        <v>0</v>
      </c>
      <c r="V696" s="51">
        <f>Ugovori_OPULJP[[#This Row],[Javni doprinos korisnika - HRK]]/7.5345</f>
        <v>0</v>
      </c>
      <c r="W696" s="50">
        <v>0</v>
      </c>
      <c r="X696" s="51">
        <f>Ugovori_OPULJP[[#This Row],[Privatni doprinos korisnika - HRK]]/7.5345</f>
        <v>0</v>
      </c>
      <c r="Y696" s="52">
        <v>1492323.21</v>
      </c>
      <c r="Z696" s="53">
        <f>Ugovori_OPULJP[[#This Row],[UKUPNI PRIHVATLJIVI IZDACI
TOTAL ELIGIBLE EXPENDITURE
= Bespovratna sredstva ukupno + doprinos korisnika
= Ukupni prihvatljivi troškovi
= Ukupna ugovorena vrijednost projekta HRK]]/7.5345</f>
        <v>198065.32749352974</v>
      </c>
      <c r="AA696" s="44" t="s">
        <v>38</v>
      </c>
      <c r="AB696" s="44" t="s">
        <v>753</v>
      </c>
      <c r="AC696" s="43" t="s">
        <v>2810</v>
      </c>
      <c r="AD696" s="43" t="s">
        <v>747</v>
      </c>
    </row>
    <row r="697" spans="1:30" ht="51" customHeight="1" x14ac:dyDescent="0.2">
      <c r="A697" s="41" t="s">
        <v>2811</v>
      </c>
      <c r="B697" s="42" t="s">
        <v>743</v>
      </c>
      <c r="C697" s="43" t="s">
        <v>744</v>
      </c>
      <c r="D697" s="43" t="s">
        <v>2680</v>
      </c>
      <c r="E697" s="44" t="s">
        <v>76</v>
      </c>
      <c r="F697" s="45" t="s">
        <v>2812</v>
      </c>
      <c r="G697" s="45" t="s">
        <v>2813</v>
      </c>
      <c r="H697" s="47">
        <v>43455</v>
      </c>
      <c r="I697" s="47">
        <v>44186</v>
      </c>
      <c r="J697" s="48" t="str">
        <f>IF(Ugovori_OPULJP[[#This Row],[DATUM ZAVRŠETKA OPERACIJE]]&gt;DATE(2024,3,31),"u provedbi","završen")</f>
        <v>završen</v>
      </c>
      <c r="K697" s="46" t="s">
        <v>249</v>
      </c>
      <c r="L697" s="46" t="s">
        <v>249</v>
      </c>
      <c r="M697" s="49">
        <v>0.85</v>
      </c>
      <c r="N697" s="49">
        <v>0.15</v>
      </c>
      <c r="O697" s="50">
        <f>Ugovori_OPULJP[[#This Row],[Bespovratna sredstva - Ukupno (EU+Nac) HRK
= Ukupna ugovorena vrijednost bespovratnih sredstava]]*Ugovori_OPULJP[[#This Row],[EU STOPA SUFINANCIRANJA %
EU CO-FINANCING RATE %]]</f>
        <v>850000</v>
      </c>
      <c r="P697" s="51">
        <f>Ugovori_OPULJP[[#This Row],[Bespovratna sredstva - EU dio - HRK]]/7.5345</f>
        <v>112814.38715243214</v>
      </c>
      <c r="Q697" s="50">
        <f>Ugovori_OPULJP[[#This Row],[Bespovratna sredstva - Ukupno (EU+Nac) HRK
= Ukupna ugovorena vrijednost bespovratnih sredstava]]*Ugovori_OPULJP[[#This Row],[STOPA NACIONALNOG SUFINANCIRANJA %]]</f>
        <v>150000</v>
      </c>
      <c r="R697" s="51">
        <f>Ugovori_OPULJP[[#This Row],[Bespovratna sredstva - Nacionalni dio - HRK]]/7.5345</f>
        <v>19908.421262193908</v>
      </c>
      <c r="S697" s="50">
        <v>1000000</v>
      </c>
      <c r="T697" s="51">
        <f>Ugovori_OPULJP[[#This Row],[Bespovratna sredstva - Ukupno (EU+Nac) HRK
= Ukupna ugovorena vrijednost bespovratnih sredstava]]/7.5345</f>
        <v>132722.80841462605</v>
      </c>
      <c r="U697" s="50">
        <v>0</v>
      </c>
      <c r="V697" s="51">
        <f>Ugovori_OPULJP[[#This Row],[Javni doprinos korisnika - HRK]]/7.5345</f>
        <v>0</v>
      </c>
      <c r="W697" s="50">
        <v>0</v>
      </c>
      <c r="X697" s="51">
        <f>Ugovori_OPULJP[[#This Row],[Privatni doprinos korisnika - HRK]]/7.5345</f>
        <v>0</v>
      </c>
      <c r="Y697" s="52">
        <v>1000000</v>
      </c>
      <c r="Z697" s="53">
        <f>Ugovori_OPULJP[[#This Row],[UKUPNI PRIHVATLJIVI IZDACI
TOTAL ELIGIBLE EXPENDITURE
= Bespovratna sredstva ukupno + doprinos korisnika
= Ukupni prihvatljivi troškovi
= Ukupna ugovorena vrijednost projekta HRK]]/7.5345</f>
        <v>132722.80841462605</v>
      </c>
      <c r="AA697" s="44" t="s">
        <v>38</v>
      </c>
      <c r="AB697" s="44" t="s">
        <v>753</v>
      </c>
      <c r="AC697" s="43" t="s">
        <v>2814</v>
      </c>
      <c r="AD697" s="43" t="s">
        <v>747</v>
      </c>
    </row>
    <row r="698" spans="1:30" ht="51" customHeight="1" x14ac:dyDescent="0.2">
      <c r="A698" s="41" t="s">
        <v>2815</v>
      </c>
      <c r="B698" s="42" t="s">
        <v>743</v>
      </c>
      <c r="C698" s="43" t="s">
        <v>744</v>
      </c>
      <c r="D698" s="43" t="s">
        <v>2680</v>
      </c>
      <c r="E698" s="44" t="s">
        <v>76</v>
      </c>
      <c r="F698" s="45" t="s">
        <v>2816</v>
      </c>
      <c r="G698" s="45" t="s">
        <v>2817</v>
      </c>
      <c r="H698" s="47">
        <v>43455</v>
      </c>
      <c r="I698" s="47">
        <v>44186</v>
      </c>
      <c r="J698" s="48" t="str">
        <f>IF(Ugovori_OPULJP[[#This Row],[DATUM ZAVRŠETKA OPERACIJE]]&gt;DATE(2024,3,31),"u provedbi","završen")</f>
        <v>završen</v>
      </c>
      <c r="K698" s="46" t="s">
        <v>338</v>
      </c>
      <c r="L698" s="46" t="s">
        <v>338</v>
      </c>
      <c r="M698" s="49">
        <v>0.85</v>
      </c>
      <c r="N698" s="49">
        <v>0.15</v>
      </c>
      <c r="O698" s="50">
        <f>Ugovori_OPULJP[[#This Row],[Bespovratna sredstva - Ukupno (EU+Nac) HRK
= Ukupna ugovorena vrijednost bespovratnih sredstava]]*Ugovori_OPULJP[[#This Row],[EU STOPA SUFINANCIRANJA %
EU CO-FINANCING RATE %]]</f>
        <v>847749.44649999996</v>
      </c>
      <c r="P698" s="51">
        <f>Ugovori_OPULJP[[#This Row],[Bespovratna sredstva - EU dio - HRK]]/7.5345</f>
        <v>112515.68737142476</v>
      </c>
      <c r="Q698" s="50">
        <f>Ugovori_OPULJP[[#This Row],[Bespovratna sredstva - Ukupno (EU+Nac) HRK
= Ukupna ugovorena vrijednost bespovratnih sredstava]]*Ugovori_OPULJP[[#This Row],[STOPA NACIONALNOG SUFINANCIRANJA %]]</f>
        <v>149602.84349999999</v>
      </c>
      <c r="R698" s="51">
        <f>Ugovori_OPULJP[[#This Row],[Bespovratna sredstva - Nacionalni dio - HRK]]/7.5345</f>
        <v>19855.709536133782</v>
      </c>
      <c r="S698" s="50">
        <v>997352.29</v>
      </c>
      <c r="T698" s="51">
        <f>Ugovori_OPULJP[[#This Row],[Bespovratna sredstva - Ukupno (EU+Nac) HRK
= Ukupna ugovorena vrijednost bespovratnih sredstava]]/7.5345</f>
        <v>132371.39690755855</v>
      </c>
      <c r="U698" s="50">
        <v>0</v>
      </c>
      <c r="V698" s="51">
        <f>Ugovori_OPULJP[[#This Row],[Javni doprinos korisnika - HRK]]/7.5345</f>
        <v>0</v>
      </c>
      <c r="W698" s="50">
        <v>0</v>
      </c>
      <c r="X698" s="51">
        <f>Ugovori_OPULJP[[#This Row],[Privatni doprinos korisnika - HRK]]/7.5345</f>
        <v>0</v>
      </c>
      <c r="Y698" s="52">
        <v>997352.29</v>
      </c>
      <c r="Z698" s="53">
        <f>Ugovori_OPULJP[[#This Row],[UKUPNI PRIHVATLJIVI IZDACI
TOTAL ELIGIBLE EXPENDITURE
= Bespovratna sredstva ukupno + doprinos korisnika
= Ukupni prihvatljivi troškovi
= Ukupna ugovorena vrijednost projekta HRK]]/7.5345</f>
        <v>132371.39690755855</v>
      </c>
      <c r="AA698" s="44" t="s">
        <v>38</v>
      </c>
      <c r="AB698" s="44" t="s">
        <v>753</v>
      </c>
      <c r="AC698" s="43" t="s">
        <v>2818</v>
      </c>
      <c r="AD698" s="43" t="s">
        <v>747</v>
      </c>
    </row>
    <row r="699" spans="1:30" ht="51" customHeight="1" x14ac:dyDescent="0.2">
      <c r="A699" s="41" t="s">
        <v>2819</v>
      </c>
      <c r="B699" s="42" t="s">
        <v>743</v>
      </c>
      <c r="C699" s="43" t="s">
        <v>744</v>
      </c>
      <c r="D699" s="43" t="s">
        <v>2680</v>
      </c>
      <c r="E699" s="44" t="s">
        <v>76</v>
      </c>
      <c r="F699" s="45" t="s">
        <v>2743</v>
      </c>
      <c r="G699" s="45" t="s">
        <v>2272</v>
      </c>
      <c r="H699" s="47">
        <v>43473</v>
      </c>
      <c r="I699" s="47">
        <v>44204</v>
      </c>
      <c r="J699" s="48" t="str">
        <f>IF(Ugovori_OPULJP[[#This Row],[DATUM ZAVRŠETKA OPERACIJE]]&gt;DATE(2024,3,31),"u provedbi","završen")</f>
        <v>završen</v>
      </c>
      <c r="K699" s="46" t="s">
        <v>84</v>
      </c>
      <c r="L699" s="46" t="s">
        <v>84</v>
      </c>
      <c r="M699" s="49">
        <v>0.85</v>
      </c>
      <c r="N699" s="49">
        <v>0.15</v>
      </c>
      <c r="O699" s="50">
        <f>Ugovori_OPULJP[[#This Row],[Bespovratna sredstva - Ukupno (EU+Nac) HRK
= Ukupna ugovorena vrijednost bespovratnih sredstava]]*Ugovori_OPULJP[[#This Row],[EU STOPA SUFINANCIRANJA %
EU CO-FINANCING RATE %]]</f>
        <v>843801.79999999993</v>
      </c>
      <c r="P699" s="51">
        <f>Ugovori_OPULJP[[#This Row],[Bespovratna sredstva - EU dio - HRK]]/7.5345</f>
        <v>111991.74464131659</v>
      </c>
      <c r="Q699" s="50">
        <f>Ugovori_OPULJP[[#This Row],[Bespovratna sredstva - Ukupno (EU+Nac) HRK
= Ukupna ugovorena vrijednost bespovratnih sredstava]]*Ugovori_OPULJP[[#This Row],[STOPA NACIONALNOG SUFINANCIRANJA %]]</f>
        <v>148906.19999999998</v>
      </c>
      <c r="R699" s="51">
        <f>Ugovori_OPULJP[[#This Row],[Bespovratna sredstva - Nacionalni dio - HRK]]/7.5345</f>
        <v>19763.249054349988</v>
      </c>
      <c r="S699" s="50">
        <v>992708</v>
      </c>
      <c r="T699" s="51">
        <f>Ugovori_OPULJP[[#This Row],[Bespovratna sredstva - Ukupno (EU+Nac) HRK
= Ukupna ugovorena vrijednost bespovratnih sredstava]]/7.5345</f>
        <v>131754.99369566661</v>
      </c>
      <c r="U699" s="50">
        <v>0</v>
      </c>
      <c r="V699" s="51">
        <f>Ugovori_OPULJP[[#This Row],[Javni doprinos korisnika - HRK]]/7.5345</f>
        <v>0</v>
      </c>
      <c r="W699" s="50">
        <v>0</v>
      </c>
      <c r="X699" s="51">
        <f>Ugovori_OPULJP[[#This Row],[Privatni doprinos korisnika - HRK]]/7.5345</f>
        <v>0</v>
      </c>
      <c r="Y699" s="52">
        <v>992708</v>
      </c>
      <c r="Z699" s="53">
        <f>Ugovori_OPULJP[[#This Row],[UKUPNI PRIHVATLJIVI IZDACI
TOTAL ELIGIBLE EXPENDITURE
= Bespovratna sredstva ukupno + doprinos korisnika
= Ukupni prihvatljivi troškovi
= Ukupna ugovorena vrijednost projekta HRK]]/7.5345</f>
        <v>131754.99369566661</v>
      </c>
      <c r="AA699" s="44" t="s">
        <v>38</v>
      </c>
      <c r="AB699" s="44" t="s">
        <v>753</v>
      </c>
      <c r="AC699" s="43" t="s">
        <v>2820</v>
      </c>
      <c r="AD699" s="43" t="s">
        <v>747</v>
      </c>
    </row>
    <row r="700" spans="1:30" ht="51" customHeight="1" x14ac:dyDescent="0.2">
      <c r="A700" s="41" t="s">
        <v>2821</v>
      </c>
      <c r="B700" s="42" t="s">
        <v>743</v>
      </c>
      <c r="C700" s="43" t="s">
        <v>744</v>
      </c>
      <c r="D700" s="43" t="s">
        <v>2680</v>
      </c>
      <c r="E700" s="44" t="s">
        <v>76</v>
      </c>
      <c r="F700" s="45" t="s">
        <v>2822</v>
      </c>
      <c r="G700" s="45" t="s">
        <v>2823</v>
      </c>
      <c r="H700" s="47">
        <v>43455</v>
      </c>
      <c r="I700" s="47">
        <v>43820</v>
      </c>
      <c r="J700" s="48" t="str">
        <f>IF(Ugovori_OPULJP[[#This Row],[DATUM ZAVRŠETKA OPERACIJE]]&gt;DATE(2024,3,31),"u provedbi","završen")</f>
        <v>završen</v>
      </c>
      <c r="K700" s="46" t="s">
        <v>2824</v>
      </c>
      <c r="L700" s="46" t="s">
        <v>104</v>
      </c>
      <c r="M700" s="49">
        <v>0.85</v>
      </c>
      <c r="N700" s="49">
        <v>0.15</v>
      </c>
      <c r="O700" s="50">
        <f>Ugovori_OPULJP[[#This Row],[Bespovratna sredstva - Ukupno (EU+Nac) HRK
= Ukupna ugovorena vrijednost bespovratnih sredstava]]*Ugovori_OPULJP[[#This Row],[EU STOPA SUFINANCIRANJA %
EU CO-FINANCING RATE %]]</f>
        <v>810881.75049999997</v>
      </c>
      <c r="P700" s="51">
        <f>Ugovori_OPULJP[[#This Row],[Bespovratna sredstva - EU dio - HRK]]/7.5345</f>
        <v>107622.50321852809</v>
      </c>
      <c r="Q700" s="50">
        <f>Ugovori_OPULJP[[#This Row],[Bespovratna sredstva - Ukupno (EU+Nac) HRK
= Ukupna ugovorena vrijednost bespovratnih sredstava]]*Ugovori_OPULJP[[#This Row],[STOPA NACIONALNOG SUFINANCIRANJA %]]</f>
        <v>143096.7795</v>
      </c>
      <c r="R700" s="51">
        <f>Ugovori_OPULJP[[#This Row],[Bespovratna sredstva - Nacionalni dio - HRK]]/7.5345</f>
        <v>18992.206450328489</v>
      </c>
      <c r="S700" s="50">
        <v>953978.53</v>
      </c>
      <c r="T700" s="51">
        <f>Ugovori_OPULJP[[#This Row],[Bespovratna sredstva - Ukupno (EU+Nac) HRK
= Ukupna ugovorena vrijednost bespovratnih sredstava]]/7.5345</f>
        <v>126614.70966885659</v>
      </c>
      <c r="U700" s="50">
        <v>0</v>
      </c>
      <c r="V700" s="51">
        <f>Ugovori_OPULJP[[#This Row],[Javni doprinos korisnika - HRK]]/7.5345</f>
        <v>0</v>
      </c>
      <c r="W700" s="50">
        <v>0</v>
      </c>
      <c r="X700" s="51">
        <f>Ugovori_OPULJP[[#This Row],[Privatni doprinos korisnika - HRK]]/7.5345</f>
        <v>0</v>
      </c>
      <c r="Y700" s="52">
        <v>953978.53</v>
      </c>
      <c r="Z700" s="53">
        <f>Ugovori_OPULJP[[#This Row],[UKUPNI PRIHVATLJIVI IZDACI
TOTAL ELIGIBLE EXPENDITURE
= Bespovratna sredstva ukupno + doprinos korisnika
= Ukupni prihvatljivi troškovi
= Ukupna ugovorena vrijednost projekta HRK]]/7.5345</f>
        <v>126614.70966885659</v>
      </c>
      <c r="AA700" s="44" t="s">
        <v>38</v>
      </c>
      <c r="AB700" s="44" t="s">
        <v>753</v>
      </c>
      <c r="AC700" s="43" t="s">
        <v>2825</v>
      </c>
      <c r="AD700" s="43" t="s">
        <v>747</v>
      </c>
    </row>
    <row r="701" spans="1:30" ht="51" customHeight="1" x14ac:dyDescent="0.2">
      <c r="A701" s="41" t="s">
        <v>2826</v>
      </c>
      <c r="B701" s="42" t="s">
        <v>743</v>
      </c>
      <c r="C701" s="43" t="s">
        <v>744</v>
      </c>
      <c r="D701" s="43" t="s">
        <v>2680</v>
      </c>
      <c r="E701" s="44" t="s">
        <v>76</v>
      </c>
      <c r="F701" s="45" t="s">
        <v>2827</v>
      </c>
      <c r="G701" s="45" t="s">
        <v>2828</v>
      </c>
      <c r="H701" s="47">
        <v>43455</v>
      </c>
      <c r="I701" s="47">
        <v>44125</v>
      </c>
      <c r="J701" s="48" t="str">
        <f>IF(Ugovori_OPULJP[[#This Row],[DATUM ZAVRŠETKA OPERACIJE]]&gt;DATE(2024,3,31),"u provedbi","završen")</f>
        <v>završen</v>
      </c>
      <c r="K701" s="46" t="s">
        <v>211</v>
      </c>
      <c r="L701" s="46" t="s">
        <v>211</v>
      </c>
      <c r="M701" s="49">
        <v>0.85</v>
      </c>
      <c r="N701" s="49">
        <v>0.15</v>
      </c>
      <c r="O701" s="50">
        <f>Ugovori_OPULJP[[#This Row],[Bespovratna sredstva - Ukupno (EU+Nac) HRK
= Ukupna ugovorena vrijednost bespovratnih sredstava]]*Ugovori_OPULJP[[#This Row],[EU STOPA SUFINANCIRANJA %
EU CO-FINANCING RATE %]]</f>
        <v>850000</v>
      </c>
      <c r="P701" s="51">
        <f>Ugovori_OPULJP[[#This Row],[Bespovratna sredstva - EU dio - HRK]]/7.5345</f>
        <v>112814.38715243214</v>
      </c>
      <c r="Q701" s="50">
        <f>Ugovori_OPULJP[[#This Row],[Bespovratna sredstva - Ukupno (EU+Nac) HRK
= Ukupna ugovorena vrijednost bespovratnih sredstava]]*Ugovori_OPULJP[[#This Row],[STOPA NACIONALNOG SUFINANCIRANJA %]]</f>
        <v>150000</v>
      </c>
      <c r="R701" s="51">
        <f>Ugovori_OPULJP[[#This Row],[Bespovratna sredstva - Nacionalni dio - HRK]]/7.5345</f>
        <v>19908.421262193908</v>
      </c>
      <c r="S701" s="50">
        <v>1000000</v>
      </c>
      <c r="T701" s="51">
        <f>Ugovori_OPULJP[[#This Row],[Bespovratna sredstva - Ukupno (EU+Nac) HRK
= Ukupna ugovorena vrijednost bespovratnih sredstava]]/7.5345</f>
        <v>132722.80841462605</v>
      </c>
      <c r="U701" s="50">
        <v>0</v>
      </c>
      <c r="V701" s="51">
        <f>Ugovori_OPULJP[[#This Row],[Javni doprinos korisnika - HRK]]/7.5345</f>
        <v>0</v>
      </c>
      <c r="W701" s="50">
        <v>0</v>
      </c>
      <c r="X701" s="51">
        <f>Ugovori_OPULJP[[#This Row],[Privatni doprinos korisnika - HRK]]/7.5345</f>
        <v>0</v>
      </c>
      <c r="Y701" s="52">
        <v>1000000</v>
      </c>
      <c r="Z701" s="53">
        <f>Ugovori_OPULJP[[#This Row],[UKUPNI PRIHVATLJIVI IZDACI
TOTAL ELIGIBLE EXPENDITURE
= Bespovratna sredstva ukupno + doprinos korisnika
= Ukupni prihvatljivi troškovi
= Ukupna ugovorena vrijednost projekta HRK]]/7.5345</f>
        <v>132722.80841462605</v>
      </c>
      <c r="AA701" s="44" t="s">
        <v>38</v>
      </c>
      <c r="AB701" s="44" t="s">
        <v>753</v>
      </c>
      <c r="AC701" s="43" t="s">
        <v>2829</v>
      </c>
      <c r="AD701" s="43" t="s">
        <v>747</v>
      </c>
    </row>
    <row r="702" spans="1:30" ht="51" customHeight="1" x14ac:dyDescent="0.2">
      <c r="A702" s="41" t="s">
        <v>2830</v>
      </c>
      <c r="B702" s="42" t="s">
        <v>743</v>
      </c>
      <c r="C702" s="43" t="s">
        <v>744</v>
      </c>
      <c r="D702" s="43" t="s">
        <v>2680</v>
      </c>
      <c r="E702" s="44" t="s">
        <v>76</v>
      </c>
      <c r="F702" s="45" t="s">
        <v>2831</v>
      </c>
      <c r="G702" s="45" t="s">
        <v>2832</v>
      </c>
      <c r="H702" s="47">
        <v>43455</v>
      </c>
      <c r="I702" s="47">
        <v>44186</v>
      </c>
      <c r="J702" s="48" t="str">
        <f>IF(Ugovori_OPULJP[[#This Row],[DATUM ZAVRŠETKA OPERACIJE]]&gt;DATE(2024,3,31),"u provedbi","završen")</f>
        <v>završen</v>
      </c>
      <c r="K702" s="46" t="s">
        <v>84</v>
      </c>
      <c r="L702" s="46" t="s">
        <v>84</v>
      </c>
      <c r="M702" s="49">
        <v>0.85</v>
      </c>
      <c r="N702" s="49">
        <v>0.15</v>
      </c>
      <c r="O702" s="50">
        <f>Ugovori_OPULJP[[#This Row],[Bespovratna sredstva - Ukupno (EU+Nac) HRK
= Ukupna ugovorena vrijednost bespovratnih sredstava]]*Ugovori_OPULJP[[#This Row],[EU STOPA SUFINANCIRANJA %
EU CO-FINANCING RATE %]]</f>
        <v>844287.70250000001</v>
      </c>
      <c r="P702" s="51">
        <f>Ugovori_OPULJP[[#This Row],[Bespovratna sredstva - EU dio - HRK]]/7.5345</f>
        <v>112056.2349857323</v>
      </c>
      <c r="Q702" s="50">
        <f>Ugovori_OPULJP[[#This Row],[Bespovratna sredstva - Ukupno (EU+Nac) HRK
= Ukupna ugovorena vrijednost bespovratnih sredstava]]*Ugovori_OPULJP[[#This Row],[STOPA NACIONALNOG SUFINANCIRANJA %]]</f>
        <v>148991.94750000001</v>
      </c>
      <c r="R702" s="51">
        <f>Ugovori_OPULJP[[#This Row],[Bespovratna sredstva - Nacionalni dio - HRK]]/7.5345</f>
        <v>19774.629703364524</v>
      </c>
      <c r="S702" s="50">
        <v>993279.65</v>
      </c>
      <c r="T702" s="51">
        <f>Ugovori_OPULJP[[#This Row],[Bespovratna sredstva - Ukupno (EU+Nac) HRK
= Ukupna ugovorena vrijednost bespovratnih sredstava]]/7.5345</f>
        <v>131830.86468909681</v>
      </c>
      <c r="U702" s="50">
        <v>0</v>
      </c>
      <c r="V702" s="51">
        <f>Ugovori_OPULJP[[#This Row],[Javni doprinos korisnika - HRK]]/7.5345</f>
        <v>0</v>
      </c>
      <c r="W702" s="50">
        <v>0</v>
      </c>
      <c r="X702" s="51">
        <f>Ugovori_OPULJP[[#This Row],[Privatni doprinos korisnika - HRK]]/7.5345</f>
        <v>0</v>
      </c>
      <c r="Y702" s="52">
        <v>993279.65</v>
      </c>
      <c r="Z702" s="53">
        <f>Ugovori_OPULJP[[#This Row],[UKUPNI PRIHVATLJIVI IZDACI
TOTAL ELIGIBLE EXPENDITURE
= Bespovratna sredstva ukupno + doprinos korisnika
= Ukupni prihvatljivi troškovi
= Ukupna ugovorena vrijednost projekta HRK]]/7.5345</f>
        <v>131830.86468909681</v>
      </c>
      <c r="AA702" s="44" t="s">
        <v>38</v>
      </c>
      <c r="AB702" s="44" t="s">
        <v>753</v>
      </c>
      <c r="AC702" s="43" t="s">
        <v>2833</v>
      </c>
      <c r="AD702" s="43" t="s">
        <v>747</v>
      </c>
    </row>
    <row r="703" spans="1:30" ht="51" customHeight="1" x14ac:dyDescent="0.2">
      <c r="A703" s="41" t="s">
        <v>2834</v>
      </c>
      <c r="B703" s="42" t="s">
        <v>743</v>
      </c>
      <c r="C703" s="43" t="s">
        <v>744</v>
      </c>
      <c r="D703" s="43" t="s">
        <v>2680</v>
      </c>
      <c r="E703" s="44" t="s">
        <v>76</v>
      </c>
      <c r="F703" s="45" t="s">
        <v>2835</v>
      </c>
      <c r="G703" s="45" t="s">
        <v>2836</v>
      </c>
      <c r="H703" s="47">
        <v>43455</v>
      </c>
      <c r="I703" s="47">
        <v>44186</v>
      </c>
      <c r="J703" s="48" t="str">
        <f>IF(Ugovori_OPULJP[[#This Row],[DATUM ZAVRŠETKA OPERACIJE]]&gt;DATE(2024,3,31),"u provedbi","završen")</f>
        <v>završen</v>
      </c>
      <c r="K703" s="46" t="s">
        <v>249</v>
      </c>
      <c r="L703" s="46" t="s">
        <v>249</v>
      </c>
      <c r="M703" s="49">
        <v>0.85</v>
      </c>
      <c r="N703" s="49">
        <v>0.15</v>
      </c>
      <c r="O703" s="50">
        <f>Ugovori_OPULJP[[#This Row],[Bespovratna sredstva - Ukupno (EU+Nac) HRK
= Ukupna ugovorena vrijednost bespovratnih sredstava]]*Ugovori_OPULJP[[#This Row],[EU STOPA SUFINANCIRANJA %
EU CO-FINANCING RATE %]]</f>
        <v>1176476.0834999999</v>
      </c>
      <c r="P703" s="51">
        <f>Ugovori_OPULJP[[#This Row],[Bespovratna sredstva - EU dio - HRK]]/7.5345</f>
        <v>156145.20983476008</v>
      </c>
      <c r="Q703" s="50">
        <f>Ugovori_OPULJP[[#This Row],[Bespovratna sredstva - Ukupno (EU+Nac) HRK
= Ukupna ugovorena vrijednost bespovratnih sredstava]]*Ugovori_OPULJP[[#This Row],[STOPA NACIONALNOG SUFINANCIRANJA %]]</f>
        <v>207613.4265</v>
      </c>
      <c r="R703" s="51">
        <f>Ugovori_OPULJP[[#This Row],[Bespovratna sredstva - Nacionalni dio - HRK]]/7.5345</f>
        <v>27555.037029663545</v>
      </c>
      <c r="S703" s="50">
        <v>1384089.51</v>
      </c>
      <c r="T703" s="51">
        <f>Ugovori_OPULJP[[#This Row],[Bespovratna sredstva - Ukupno (EU+Nac) HRK
= Ukupna ugovorena vrijednost bespovratnih sredstava]]/7.5345</f>
        <v>183700.24686442365</v>
      </c>
      <c r="U703" s="50">
        <v>0</v>
      </c>
      <c r="V703" s="51">
        <f>Ugovori_OPULJP[[#This Row],[Javni doprinos korisnika - HRK]]/7.5345</f>
        <v>0</v>
      </c>
      <c r="W703" s="50">
        <v>0</v>
      </c>
      <c r="X703" s="51">
        <f>Ugovori_OPULJP[[#This Row],[Privatni doprinos korisnika - HRK]]/7.5345</f>
        <v>0</v>
      </c>
      <c r="Y703" s="52">
        <v>1384089.51</v>
      </c>
      <c r="Z703" s="53">
        <f>Ugovori_OPULJP[[#This Row],[UKUPNI PRIHVATLJIVI IZDACI
TOTAL ELIGIBLE EXPENDITURE
= Bespovratna sredstva ukupno + doprinos korisnika
= Ukupni prihvatljivi troškovi
= Ukupna ugovorena vrijednost projekta HRK]]/7.5345</f>
        <v>183700.24686442365</v>
      </c>
      <c r="AA703" s="44" t="s">
        <v>38</v>
      </c>
      <c r="AB703" s="44" t="s">
        <v>753</v>
      </c>
      <c r="AC703" s="43" t="s">
        <v>2837</v>
      </c>
      <c r="AD703" s="43" t="s">
        <v>747</v>
      </c>
    </row>
    <row r="704" spans="1:30" ht="51" customHeight="1" x14ac:dyDescent="0.2">
      <c r="A704" s="41" t="s">
        <v>2838</v>
      </c>
      <c r="B704" s="42" t="s">
        <v>743</v>
      </c>
      <c r="C704" s="43" t="s">
        <v>744</v>
      </c>
      <c r="D704" s="43" t="s">
        <v>2680</v>
      </c>
      <c r="E704" s="44" t="s">
        <v>76</v>
      </c>
      <c r="F704" s="45" t="s">
        <v>2839</v>
      </c>
      <c r="G704" s="45" t="s">
        <v>2840</v>
      </c>
      <c r="H704" s="47">
        <v>43455</v>
      </c>
      <c r="I704" s="47">
        <v>44551</v>
      </c>
      <c r="J704" s="48" t="str">
        <f>IF(Ugovori_OPULJP[[#This Row],[DATUM ZAVRŠETKA OPERACIJE]]&gt;DATE(2024,3,31),"u provedbi","završen")</f>
        <v>završen</v>
      </c>
      <c r="K704" s="46" t="s">
        <v>2841</v>
      </c>
      <c r="L704" s="46" t="s">
        <v>37</v>
      </c>
      <c r="M704" s="49">
        <v>0.85</v>
      </c>
      <c r="N704" s="49">
        <v>0.15</v>
      </c>
      <c r="O704" s="50">
        <f>Ugovori_OPULJP[[#This Row],[Bespovratna sredstva - Ukupno (EU+Nac) HRK
= Ukupna ugovorena vrijednost bespovratnih sredstava]]*Ugovori_OPULJP[[#This Row],[EU STOPA SUFINANCIRANJA %
EU CO-FINANCING RATE %]]</f>
        <v>1272878.3999999999</v>
      </c>
      <c r="P704" s="51">
        <f>Ugovori_OPULJP[[#This Row],[Bespovratna sredstva - EU dio - HRK]]/7.5345</f>
        <v>168939.99601831572</v>
      </c>
      <c r="Q704" s="50">
        <f>Ugovori_OPULJP[[#This Row],[Bespovratna sredstva - Ukupno (EU+Nac) HRK
= Ukupna ugovorena vrijednost bespovratnih sredstava]]*Ugovori_OPULJP[[#This Row],[STOPA NACIONALNOG SUFINANCIRANJA %]]</f>
        <v>224625.6</v>
      </c>
      <c r="R704" s="51">
        <f>Ugovori_OPULJP[[#This Row],[Bespovratna sredstva - Nacionalni dio - HRK]]/7.5345</f>
        <v>29812.940473820425</v>
      </c>
      <c r="S704" s="50">
        <v>1497504</v>
      </c>
      <c r="T704" s="51">
        <f>Ugovori_OPULJP[[#This Row],[Bespovratna sredstva - Ukupno (EU+Nac) HRK
= Ukupna ugovorena vrijednost bespovratnih sredstava]]/7.5345</f>
        <v>198752.93649213616</v>
      </c>
      <c r="U704" s="50">
        <v>0</v>
      </c>
      <c r="V704" s="51">
        <f>Ugovori_OPULJP[[#This Row],[Javni doprinos korisnika - HRK]]/7.5345</f>
        <v>0</v>
      </c>
      <c r="W704" s="50">
        <v>0</v>
      </c>
      <c r="X704" s="51">
        <f>Ugovori_OPULJP[[#This Row],[Privatni doprinos korisnika - HRK]]/7.5345</f>
        <v>0</v>
      </c>
      <c r="Y704" s="52">
        <v>1497504</v>
      </c>
      <c r="Z704" s="53">
        <f>Ugovori_OPULJP[[#This Row],[UKUPNI PRIHVATLJIVI IZDACI
TOTAL ELIGIBLE EXPENDITURE
= Bespovratna sredstva ukupno + doprinos korisnika
= Ukupni prihvatljivi troškovi
= Ukupna ugovorena vrijednost projekta HRK]]/7.5345</f>
        <v>198752.93649213616</v>
      </c>
      <c r="AA704" s="44" t="s">
        <v>38</v>
      </c>
      <c r="AB704" s="44" t="s">
        <v>753</v>
      </c>
      <c r="AC704" s="43" t="s">
        <v>2842</v>
      </c>
      <c r="AD704" s="43" t="s">
        <v>747</v>
      </c>
    </row>
    <row r="705" spans="1:30" ht="51" customHeight="1" x14ac:dyDescent="0.2">
      <c r="A705" s="41" t="s">
        <v>2843</v>
      </c>
      <c r="B705" s="42" t="s">
        <v>743</v>
      </c>
      <c r="C705" s="43" t="s">
        <v>744</v>
      </c>
      <c r="D705" s="43" t="s">
        <v>2680</v>
      </c>
      <c r="E705" s="44" t="s">
        <v>76</v>
      </c>
      <c r="F705" s="45" t="s">
        <v>2844</v>
      </c>
      <c r="G705" s="45" t="s">
        <v>2845</v>
      </c>
      <c r="H705" s="47">
        <v>43455</v>
      </c>
      <c r="I705" s="47">
        <v>44186</v>
      </c>
      <c r="J705" s="48" t="str">
        <f>IF(Ugovori_OPULJP[[#This Row],[DATUM ZAVRŠETKA OPERACIJE]]&gt;DATE(2024,3,31),"u provedbi","završen")</f>
        <v>završen</v>
      </c>
      <c r="K705" s="46" t="s">
        <v>2846</v>
      </c>
      <c r="L705" s="46" t="s">
        <v>84</v>
      </c>
      <c r="M705" s="49">
        <v>0.85</v>
      </c>
      <c r="N705" s="49">
        <v>0.15</v>
      </c>
      <c r="O705" s="50">
        <f>Ugovori_OPULJP[[#This Row],[Bespovratna sredstva - Ukupno (EU+Nac) HRK
= Ukupna ugovorena vrijednost bespovratnih sredstava]]*Ugovori_OPULJP[[#This Row],[EU STOPA SUFINANCIRANJA %
EU CO-FINANCING RATE %]]</f>
        <v>814895</v>
      </c>
      <c r="P705" s="51">
        <f>Ugovori_OPULJP[[#This Row],[Bespovratna sredstva - EU dio - HRK]]/7.5345</f>
        <v>108155.15296303669</v>
      </c>
      <c r="Q705" s="50">
        <f>Ugovori_OPULJP[[#This Row],[Bespovratna sredstva - Ukupno (EU+Nac) HRK
= Ukupna ugovorena vrijednost bespovratnih sredstava]]*Ugovori_OPULJP[[#This Row],[STOPA NACIONALNOG SUFINANCIRANJA %]]</f>
        <v>143805</v>
      </c>
      <c r="R705" s="51">
        <f>Ugovori_OPULJP[[#This Row],[Bespovratna sredstva - Nacionalni dio - HRK]]/7.5345</f>
        <v>19086.2034640653</v>
      </c>
      <c r="S705" s="50">
        <v>958700</v>
      </c>
      <c r="T705" s="51">
        <f>Ugovori_OPULJP[[#This Row],[Bespovratna sredstva - Ukupno (EU+Nac) HRK
= Ukupna ugovorena vrijednost bespovratnih sredstava]]/7.5345</f>
        <v>127241.35642710199</v>
      </c>
      <c r="U705" s="50">
        <v>0</v>
      </c>
      <c r="V705" s="51">
        <f>Ugovori_OPULJP[[#This Row],[Javni doprinos korisnika - HRK]]/7.5345</f>
        <v>0</v>
      </c>
      <c r="W705" s="50">
        <v>0</v>
      </c>
      <c r="X705" s="51">
        <f>Ugovori_OPULJP[[#This Row],[Privatni doprinos korisnika - HRK]]/7.5345</f>
        <v>0</v>
      </c>
      <c r="Y705" s="52">
        <v>958700</v>
      </c>
      <c r="Z705" s="53">
        <f>Ugovori_OPULJP[[#This Row],[UKUPNI PRIHVATLJIVI IZDACI
TOTAL ELIGIBLE EXPENDITURE
= Bespovratna sredstva ukupno + doprinos korisnika
= Ukupni prihvatljivi troškovi
= Ukupna ugovorena vrijednost projekta HRK]]/7.5345</f>
        <v>127241.35642710199</v>
      </c>
      <c r="AA705" s="44" t="s">
        <v>38</v>
      </c>
      <c r="AB705" s="44" t="s">
        <v>753</v>
      </c>
      <c r="AC705" s="43" t="s">
        <v>2847</v>
      </c>
      <c r="AD705" s="43" t="s">
        <v>747</v>
      </c>
    </row>
    <row r="706" spans="1:30" ht="51" customHeight="1" x14ac:dyDescent="0.2">
      <c r="A706" s="41" t="s">
        <v>2848</v>
      </c>
      <c r="B706" s="42" t="s">
        <v>743</v>
      </c>
      <c r="C706" s="43" t="s">
        <v>744</v>
      </c>
      <c r="D706" s="43" t="s">
        <v>2680</v>
      </c>
      <c r="E706" s="44" t="s">
        <v>76</v>
      </c>
      <c r="F706" s="45" t="s">
        <v>2849</v>
      </c>
      <c r="G706" s="45" t="s">
        <v>2850</v>
      </c>
      <c r="H706" s="47">
        <v>43455</v>
      </c>
      <c r="I706" s="47">
        <v>44551</v>
      </c>
      <c r="J706" s="48" t="str">
        <f>IF(Ugovori_OPULJP[[#This Row],[DATUM ZAVRŠETKA OPERACIJE]]&gt;DATE(2024,3,31),"u provedbi","završen")</f>
        <v>završen</v>
      </c>
      <c r="K706" s="46" t="s">
        <v>2851</v>
      </c>
      <c r="L706" s="46" t="s">
        <v>79</v>
      </c>
      <c r="M706" s="49">
        <v>0.85</v>
      </c>
      <c r="N706" s="49">
        <v>0.15</v>
      </c>
      <c r="O706" s="50">
        <f>Ugovori_OPULJP[[#This Row],[Bespovratna sredstva - Ukupno (EU+Nac) HRK
= Ukupna ugovorena vrijednost bespovratnih sredstava]]*Ugovori_OPULJP[[#This Row],[EU STOPA SUFINANCIRANJA %
EU CO-FINANCING RATE %]]</f>
        <v>1171640</v>
      </c>
      <c r="P706" s="51">
        <f>Ugovori_OPULJP[[#This Row],[Bespovratna sredstva - EU dio - HRK]]/7.5345</f>
        <v>155503.35125091247</v>
      </c>
      <c r="Q706" s="50">
        <f>Ugovori_OPULJP[[#This Row],[Bespovratna sredstva - Ukupno (EU+Nac) HRK
= Ukupna ugovorena vrijednost bespovratnih sredstava]]*Ugovori_OPULJP[[#This Row],[STOPA NACIONALNOG SUFINANCIRANJA %]]</f>
        <v>206760</v>
      </c>
      <c r="R706" s="51">
        <f>Ugovori_OPULJP[[#This Row],[Bespovratna sredstva - Nacionalni dio - HRK]]/7.5345</f>
        <v>27441.767867808081</v>
      </c>
      <c r="S706" s="50">
        <v>1378400</v>
      </c>
      <c r="T706" s="51">
        <f>Ugovori_OPULJP[[#This Row],[Bespovratna sredstva - Ukupno (EU+Nac) HRK
= Ukupna ugovorena vrijednost bespovratnih sredstava]]/7.5345</f>
        <v>182945.11911872055</v>
      </c>
      <c r="U706" s="50">
        <v>0</v>
      </c>
      <c r="V706" s="51">
        <f>Ugovori_OPULJP[[#This Row],[Javni doprinos korisnika - HRK]]/7.5345</f>
        <v>0</v>
      </c>
      <c r="W706" s="50">
        <v>0</v>
      </c>
      <c r="X706" s="51">
        <f>Ugovori_OPULJP[[#This Row],[Privatni doprinos korisnika - HRK]]/7.5345</f>
        <v>0</v>
      </c>
      <c r="Y706" s="52">
        <v>1378400</v>
      </c>
      <c r="Z706" s="53">
        <f>Ugovori_OPULJP[[#This Row],[UKUPNI PRIHVATLJIVI IZDACI
TOTAL ELIGIBLE EXPENDITURE
= Bespovratna sredstva ukupno + doprinos korisnika
= Ukupni prihvatljivi troškovi
= Ukupna ugovorena vrijednost projekta HRK]]/7.5345</f>
        <v>182945.11911872055</v>
      </c>
      <c r="AA706" s="44" t="s">
        <v>38</v>
      </c>
      <c r="AB706" s="44" t="s">
        <v>753</v>
      </c>
      <c r="AC706" s="43" t="s">
        <v>2852</v>
      </c>
      <c r="AD706" s="43" t="s">
        <v>747</v>
      </c>
    </row>
    <row r="707" spans="1:30" ht="51" customHeight="1" x14ac:dyDescent="0.2">
      <c r="A707" s="41" t="s">
        <v>2853</v>
      </c>
      <c r="B707" s="42" t="s">
        <v>743</v>
      </c>
      <c r="C707" s="43" t="s">
        <v>744</v>
      </c>
      <c r="D707" s="43" t="s">
        <v>2680</v>
      </c>
      <c r="E707" s="44" t="s">
        <v>76</v>
      </c>
      <c r="F707" s="45" t="s">
        <v>2854</v>
      </c>
      <c r="G707" s="45" t="s">
        <v>2855</v>
      </c>
      <c r="H707" s="47">
        <v>43468</v>
      </c>
      <c r="I707" s="47">
        <v>44564</v>
      </c>
      <c r="J707" s="48" t="str">
        <f>IF(Ugovori_OPULJP[[#This Row],[DATUM ZAVRŠETKA OPERACIJE]]&gt;DATE(2024,3,31),"u provedbi","završen")</f>
        <v>završen</v>
      </c>
      <c r="K707" s="46" t="s">
        <v>104</v>
      </c>
      <c r="L707" s="46" t="s">
        <v>104</v>
      </c>
      <c r="M707" s="49">
        <v>0.85</v>
      </c>
      <c r="N707" s="49">
        <v>0.15</v>
      </c>
      <c r="O707" s="50">
        <f>Ugovori_OPULJP[[#This Row],[Bespovratna sredstva - Ukupno (EU+Nac) HRK
= Ukupna ugovorena vrijednost bespovratnih sredstava]]*Ugovori_OPULJP[[#This Row],[EU STOPA SUFINANCIRANJA %
EU CO-FINANCING RATE %]]</f>
        <v>1269737.7859999998</v>
      </c>
      <c r="P707" s="51">
        <f>Ugovori_OPULJP[[#This Row],[Bespovratna sredstva - EU dio - HRK]]/7.5345</f>
        <v>168523.16490808941</v>
      </c>
      <c r="Q707" s="50">
        <f>Ugovori_OPULJP[[#This Row],[Bespovratna sredstva - Ukupno (EU+Nac) HRK
= Ukupna ugovorena vrijednost bespovratnih sredstava]]*Ugovori_OPULJP[[#This Row],[STOPA NACIONALNOG SUFINANCIRANJA %]]</f>
        <v>224071.37399999998</v>
      </c>
      <c r="R707" s="51">
        <f>Ugovori_OPULJP[[#This Row],[Bespovratna sredstva - Nacionalni dio - HRK]]/7.5345</f>
        <v>29739.382042604018</v>
      </c>
      <c r="S707" s="50">
        <v>1493809.16</v>
      </c>
      <c r="T707" s="51">
        <f>Ugovori_OPULJP[[#This Row],[Bespovratna sredstva - Ukupno (EU+Nac) HRK
= Ukupna ugovorena vrijednost bespovratnih sredstava]]/7.5345</f>
        <v>198262.54695069345</v>
      </c>
      <c r="U707" s="50">
        <v>0</v>
      </c>
      <c r="V707" s="51">
        <f>Ugovori_OPULJP[[#This Row],[Javni doprinos korisnika - HRK]]/7.5345</f>
        <v>0</v>
      </c>
      <c r="W707" s="50">
        <v>0</v>
      </c>
      <c r="X707" s="51">
        <f>Ugovori_OPULJP[[#This Row],[Privatni doprinos korisnika - HRK]]/7.5345</f>
        <v>0</v>
      </c>
      <c r="Y707" s="52">
        <v>1493809.16</v>
      </c>
      <c r="Z707" s="53">
        <f>Ugovori_OPULJP[[#This Row],[UKUPNI PRIHVATLJIVI IZDACI
TOTAL ELIGIBLE EXPENDITURE
= Bespovratna sredstva ukupno + doprinos korisnika
= Ukupni prihvatljivi troškovi
= Ukupna ugovorena vrijednost projekta HRK]]/7.5345</f>
        <v>198262.54695069345</v>
      </c>
      <c r="AA707" s="44" t="s">
        <v>38</v>
      </c>
      <c r="AB707" s="44" t="s">
        <v>753</v>
      </c>
      <c r="AC707" s="43" t="s">
        <v>2856</v>
      </c>
      <c r="AD707" s="43" t="s">
        <v>747</v>
      </c>
    </row>
    <row r="708" spans="1:30" ht="51" customHeight="1" x14ac:dyDescent="0.2">
      <c r="A708" s="41" t="s">
        <v>2857</v>
      </c>
      <c r="B708" s="42" t="s">
        <v>743</v>
      </c>
      <c r="C708" s="43" t="s">
        <v>744</v>
      </c>
      <c r="D708" s="43" t="s">
        <v>2680</v>
      </c>
      <c r="E708" s="44" t="s">
        <v>76</v>
      </c>
      <c r="F708" s="45" t="s">
        <v>2858</v>
      </c>
      <c r="G708" s="45" t="s">
        <v>2859</v>
      </c>
      <c r="H708" s="47">
        <v>43455</v>
      </c>
      <c r="I708" s="47">
        <v>44186</v>
      </c>
      <c r="J708" s="48" t="str">
        <f>IF(Ugovori_OPULJP[[#This Row],[DATUM ZAVRŠETKA OPERACIJE]]&gt;DATE(2024,3,31),"u provedbi","završen")</f>
        <v>završen</v>
      </c>
      <c r="K708" s="46" t="s">
        <v>249</v>
      </c>
      <c r="L708" s="46" t="s">
        <v>249</v>
      </c>
      <c r="M708" s="49">
        <v>0.85</v>
      </c>
      <c r="N708" s="49">
        <v>0.15</v>
      </c>
      <c r="O708" s="50">
        <f>Ugovori_OPULJP[[#This Row],[Bespovratna sredstva - Ukupno (EU+Nac) HRK
= Ukupna ugovorena vrijednost bespovratnih sredstava]]*Ugovori_OPULJP[[#This Row],[EU STOPA SUFINANCIRANJA %
EU CO-FINANCING RATE %]]</f>
        <v>846781.6449999999</v>
      </c>
      <c r="P708" s="51">
        <f>Ugovori_OPULJP[[#This Row],[Bespovratna sredstva - EU dio - HRK]]/7.5345</f>
        <v>112387.23803835687</v>
      </c>
      <c r="Q708" s="50">
        <f>Ugovori_OPULJP[[#This Row],[Bespovratna sredstva - Ukupno (EU+Nac) HRK
= Ukupna ugovorena vrijednost bespovratnih sredstava]]*Ugovori_OPULJP[[#This Row],[STOPA NACIONALNOG SUFINANCIRANJA %]]</f>
        <v>149432.05499999999</v>
      </c>
      <c r="R708" s="51">
        <f>Ugovori_OPULJP[[#This Row],[Bespovratna sredstva - Nacionalni dio - HRK]]/7.5345</f>
        <v>19833.042006768861</v>
      </c>
      <c r="S708" s="50">
        <v>996213.7</v>
      </c>
      <c r="T708" s="51">
        <f>Ugovori_OPULJP[[#This Row],[Bespovratna sredstva - Ukupno (EU+Nac) HRK
= Ukupna ugovorena vrijednost bespovratnih sredstava]]/7.5345</f>
        <v>132220.28004512575</v>
      </c>
      <c r="U708" s="50">
        <v>0</v>
      </c>
      <c r="V708" s="51">
        <f>Ugovori_OPULJP[[#This Row],[Javni doprinos korisnika - HRK]]/7.5345</f>
        <v>0</v>
      </c>
      <c r="W708" s="50">
        <v>0</v>
      </c>
      <c r="X708" s="51">
        <f>Ugovori_OPULJP[[#This Row],[Privatni doprinos korisnika - HRK]]/7.5345</f>
        <v>0</v>
      </c>
      <c r="Y708" s="52">
        <v>996213.7</v>
      </c>
      <c r="Z708" s="53">
        <f>Ugovori_OPULJP[[#This Row],[UKUPNI PRIHVATLJIVI IZDACI
TOTAL ELIGIBLE EXPENDITURE
= Bespovratna sredstva ukupno + doprinos korisnika
= Ukupni prihvatljivi troškovi
= Ukupna ugovorena vrijednost projekta HRK]]/7.5345</f>
        <v>132220.28004512575</v>
      </c>
      <c r="AA708" s="44" t="s">
        <v>38</v>
      </c>
      <c r="AB708" s="44" t="s">
        <v>753</v>
      </c>
      <c r="AC708" s="43" t="s">
        <v>2860</v>
      </c>
      <c r="AD708" s="43" t="s">
        <v>747</v>
      </c>
    </row>
    <row r="709" spans="1:30" ht="51" customHeight="1" x14ac:dyDescent="0.2">
      <c r="A709" s="41" t="s">
        <v>2861</v>
      </c>
      <c r="B709" s="42" t="s">
        <v>743</v>
      </c>
      <c r="C709" s="43" t="s">
        <v>744</v>
      </c>
      <c r="D709" s="43" t="s">
        <v>2680</v>
      </c>
      <c r="E709" s="44" t="s">
        <v>76</v>
      </c>
      <c r="F709" s="45" t="s">
        <v>2862</v>
      </c>
      <c r="G709" s="45" t="s">
        <v>2863</v>
      </c>
      <c r="H709" s="47">
        <v>43553</v>
      </c>
      <c r="I709" s="47">
        <v>44284</v>
      </c>
      <c r="J709" s="48" t="str">
        <f>IF(Ugovori_OPULJP[[#This Row],[DATUM ZAVRŠETKA OPERACIJE]]&gt;DATE(2024,3,31),"u provedbi","završen")</f>
        <v>završen</v>
      </c>
      <c r="K709" s="46" t="s">
        <v>37</v>
      </c>
      <c r="L709" s="46" t="s">
        <v>37</v>
      </c>
      <c r="M709" s="49">
        <v>0.85</v>
      </c>
      <c r="N709" s="49">
        <v>0.15</v>
      </c>
      <c r="O709" s="50">
        <f>Ugovori_OPULJP[[#This Row],[Bespovratna sredstva - Ukupno (EU+Nac) HRK
= Ukupna ugovorena vrijednost bespovratnih sredstava]]*Ugovori_OPULJP[[#This Row],[EU STOPA SUFINANCIRANJA %
EU CO-FINANCING RATE %]]</f>
        <v>819538.72</v>
      </c>
      <c r="P709" s="51">
        <f>Ugovori_OPULJP[[#This Row],[Bespovratna sredstva - EU dio - HRK]]/7.5345</f>
        <v>108771.48052292786</v>
      </c>
      <c r="Q709" s="50">
        <f>Ugovori_OPULJP[[#This Row],[Bespovratna sredstva - Ukupno (EU+Nac) HRK
= Ukupna ugovorena vrijednost bespovratnih sredstava]]*Ugovori_OPULJP[[#This Row],[STOPA NACIONALNOG SUFINANCIRANJA %]]</f>
        <v>144624.47999999998</v>
      </c>
      <c r="R709" s="51">
        <f>Ugovori_OPULJP[[#This Row],[Bespovratna sredstva - Nacionalni dio - HRK]]/7.5345</f>
        <v>19194.967151104913</v>
      </c>
      <c r="S709" s="50">
        <v>964163.2</v>
      </c>
      <c r="T709" s="51">
        <f>Ugovori_OPULJP[[#This Row],[Bespovratna sredstva - Ukupno (EU+Nac) HRK
= Ukupna ugovorena vrijednost bespovratnih sredstava]]/7.5345</f>
        <v>127966.44767403277</v>
      </c>
      <c r="U709" s="50">
        <v>0</v>
      </c>
      <c r="V709" s="51">
        <f>Ugovori_OPULJP[[#This Row],[Javni doprinos korisnika - HRK]]/7.5345</f>
        <v>0</v>
      </c>
      <c r="W709" s="50">
        <v>0</v>
      </c>
      <c r="X709" s="51">
        <f>Ugovori_OPULJP[[#This Row],[Privatni doprinos korisnika - HRK]]/7.5345</f>
        <v>0</v>
      </c>
      <c r="Y709" s="52">
        <v>964163.2</v>
      </c>
      <c r="Z709" s="53">
        <f>Ugovori_OPULJP[[#This Row],[UKUPNI PRIHVATLJIVI IZDACI
TOTAL ELIGIBLE EXPENDITURE
= Bespovratna sredstva ukupno + doprinos korisnika
= Ukupni prihvatljivi troškovi
= Ukupna ugovorena vrijednost projekta HRK]]/7.5345</f>
        <v>127966.44767403277</v>
      </c>
      <c r="AA709" s="44" t="s">
        <v>38</v>
      </c>
      <c r="AB709" s="44" t="s">
        <v>753</v>
      </c>
      <c r="AC709" s="43" t="s">
        <v>2864</v>
      </c>
      <c r="AD709" s="43" t="s">
        <v>747</v>
      </c>
    </row>
    <row r="710" spans="1:30" ht="51" customHeight="1" x14ac:dyDescent="0.2">
      <c r="A710" s="41" t="s">
        <v>2865</v>
      </c>
      <c r="B710" s="42" t="s">
        <v>743</v>
      </c>
      <c r="C710" s="43" t="s">
        <v>744</v>
      </c>
      <c r="D710" s="43" t="s">
        <v>2680</v>
      </c>
      <c r="E710" s="44" t="s">
        <v>76</v>
      </c>
      <c r="F710" s="45" t="s">
        <v>2866</v>
      </c>
      <c r="G710" s="45" t="s">
        <v>2867</v>
      </c>
      <c r="H710" s="47">
        <v>43553</v>
      </c>
      <c r="I710" s="47">
        <v>44649</v>
      </c>
      <c r="J710" s="48" t="str">
        <f>IF(Ugovori_OPULJP[[#This Row],[DATUM ZAVRŠETKA OPERACIJE]]&gt;DATE(2024,3,31),"u provedbi","završen")</f>
        <v>završen</v>
      </c>
      <c r="K710" s="46" t="s">
        <v>104</v>
      </c>
      <c r="L710" s="46" t="s">
        <v>104</v>
      </c>
      <c r="M710" s="49">
        <v>0.85</v>
      </c>
      <c r="N710" s="49">
        <v>0.15</v>
      </c>
      <c r="O710" s="50">
        <f>Ugovori_OPULJP[[#This Row],[Bespovratna sredstva - Ukupno (EU+Nac) HRK
= Ukupna ugovorena vrijednost bespovratnih sredstava]]*Ugovori_OPULJP[[#This Row],[EU STOPA SUFINANCIRANJA %
EU CO-FINANCING RATE %]]</f>
        <v>1246074.2874999999</v>
      </c>
      <c r="P710" s="51">
        <f>Ugovori_OPULJP[[#This Row],[Bespovratna sredstva - EU dio - HRK]]/7.5345</f>
        <v>165382.47893025415</v>
      </c>
      <c r="Q710" s="50">
        <f>Ugovori_OPULJP[[#This Row],[Bespovratna sredstva - Ukupno (EU+Nac) HRK
= Ukupna ugovorena vrijednost bespovratnih sredstava]]*Ugovori_OPULJP[[#This Row],[STOPA NACIONALNOG SUFINANCIRANJA %]]</f>
        <v>219895.46249999999</v>
      </c>
      <c r="R710" s="51">
        <f>Ugovori_OPULJP[[#This Row],[Bespovratna sredstva - Nacionalni dio - HRK]]/7.5345</f>
        <v>29185.143340633087</v>
      </c>
      <c r="S710" s="50">
        <v>1465969.75</v>
      </c>
      <c r="T710" s="51">
        <f>Ugovori_OPULJP[[#This Row],[Bespovratna sredstva - Ukupno (EU+Nac) HRK
= Ukupna ugovorena vrijednost bespovratnih sredstava]]/7.5345</f>
        <v>194567.62227088725</v>
      </c>
      <c r="U710" s="50">
        <v>0</v>
      </c>
      <c r="V710" s="51">
        <f>Ugovori_OPULJP[[#This Row],[Javni doprinos korisnika - HRK]]/7.5345</f>
        <v>0</v>
      </c>
      <c r="W710" s="50">
        <v>0</v>
      </c>
      <c r="X710" s="51">
        <f>Ugovori_OPULJP[[#This Row],[Privatni doprinos korisnika - HRK]]/7.5345</f>
        <v>0</v>
      </c>
      <c r="Y710" s="52">
        <v>1465969.75</v>
      </c>
      <c r="Z710" s="53">
        <f>Ugovori_OPULJP[[#This Row],[UKUPNI PRIHVATLJIVI IZDACI
TOTAL ELIGIBLE EXPENDITURE
= Bespovratna sredstva ukupno + doprinos korisnika
= Ukupni prihvatljivi troškovi
= Ukupna ugovorena vrijednost projekta HRK]]/7.5345</f>
        <v>194567.62227088725</v>
      </c>
      <c r="AA710" s="44" t="s">
        <v>38</v>
      </c>
      <c r="AB710" s="44" t="s">
        <v>753</v>
      </c>
      <c r="AC710" s="43" t="s">
        <v>2868</v>
      </c>
      <c r="AD710" s="43" t="s">
        <v>747</v>
      </c>
    </row>
    <row r="711" spans="1:30" ht="51" customHeight="1" x14ac:dyDescent="0.2">
      <c r="A711" s="41" t="s">
        <v>2869</v>
      </c>
      <c r="B711" s="42" t="s">
        <v>743</v>
      </c>
      <c r="C711" s="43" t="s">
        <v>744</v>
      </c>
      <c r="D711" s="43" t="s">
        <v>2680</v>
      </c>
      <c r="E711" s="44" t="s">
        <v>76</v>
      </c>
      <c r="F711" s="45" t="s">
        <v>2870</v>
      </c>
      <c r="G711" s="45" t="s">
        <v>2871</v>
      </c>
      <c r="H711" s="47">
        <v>43553</v>
      </c>
      <c r="I711" s="47">
        <v>44284</v>
      </c>
      <c r="J711" s="48" t="str">
        <f>IF(Ugovori_OPULJP[[#This Row],[DATUM ZAVRŠETKA OPERACIJE]]&gt;DATE(2024,3,31),"u provedbi","završen")</f>
        <v>završen</v>
      </c>
      <c r="K711" s="46" t="s">
        <v>2872</v>
      </c>
      <c r="L711" s="46" t="s">
        <v>37</v>
      </c>
      <c r="M711" s="49">
        <v>0.85</v>
      </c>
      <c r="N711" s="49">
        <v>0.15</v>
      </c>
      <c r="O711" s="50">
        <f>Ugovori_OPULJP[[#This Row],[Bespovratna sredstva - Ukupno (EU+Nac) HRK
= Ukupna ugovorena vrijednost bespovratnih sredstava]]*Ugovori_OPULJP[[#This Row],[EU STOPA SUFINANCIRANJA %
EU CO-FINANCING RATE %]]</f>
        <v>735847.32049999991</v>
      </c>
      <c r="P711" s="51">
        <f>Ugovori_OPULJP[[#This Row],[Bespovratna sredstva - EU dio - HRK]]/7.5345</f>
        <v>97663.722941137414</v>
      </c>
      <c r="Q711" s="50">
        <f>Ugovori_OPULJP[[#This Row],[Bespovratna sredstva - Ukupno (EU+Nac) HRK
= Ukupna ugovorena vrijednost bespovratnih sredstava]]*Ugovori_OPULJP[[#This Row],[STOPA NACIONALNOG SUFINANCIRANJA %]]</f>
        <v>129855.40949999999</v>
      </c>
      <c r="R711" s="51">
        <f>Ugovori_OPULJP[[#This Row],[Bespovratna sredstva - Nacionalni dio - HRK]]/7.5345</f>
        <v>17234.774636671311</v>
      </c>
      <c r="S711" s="50">
        <v>865702.73</v>
      </c>
      <c r="T711" s="51">
        <f>Ugovori_OPULJP[[#This Row],[Bespovratna sredstva - Ukupno (EU+Nac) HRK
= Ukupna ugovorena vrijednost bespovratnih sredstava]]/7.5345</f>
        <v>114898.49757780874</v>
      </c>
      <c r="U711" s="50">
        <v>0</v>
      </c>
      <c r="V711" s="51">
        <f>Ugovori_OPULJP[[#This Row],[Javni doprinos korisnika - HRK]]/7.5345</f>
        <v>0</v>
      </c>
      <c r="W711" s="50">
        <v>0</v>
      </c>
      <c r="X711" s="51">
        <f>Ugovori_OPULJP[[#This Row],[Privatni doprinos korisnika - HRK]]/7.5345</f>
        <v>0</v>
      </c>
      <c r="Y711" s="52">
        <v>865702.73</v>
      </c>
      <c r="Z711" s="53">
        <f>Ugovori_OPULJP[[#This Row],[UKUPNI PRIHVATLJIVI IZDACI
TOTAL ELIGIBLE EXPENDITURE
= Bespovratna sredstva ukupno + doprinos korisnika
= Ukupni prihvatljivi troškovi
= Ukupna ugovorena vrijednost projekta HRK]]/7.5345</f>
        <v>114898.49757780874</v>
      </c>
      <c r="AA711" s="44" t="s">
        <v>38</v>
      </c>
      <c r="AB711" s="44" t="s">
        <v>753</v>
      </c>
      <c r="AC711" s="43" t="s">
        <v>2873</v>
      </c>
      <c r="AD711" s="43" t="s">
        <v>747</v>
      </c>
    </row>
    <row r="712" spans="1:30" ht="51" customHeight="1" x14ac:dyDescent="0.2">
      <c r="A712" s="41" t="s">
        <v>2874</v>
      </c>
      <c r="B712" s="42" t="s">
        <v>743</v>
      </c>
      <c r="C712" s="43" t="s">
        <v>744</v>
      </c>
      <c r="D712" s="43" t="s">
        <v>2680</v>
      </c>
      <c r="E712" s="44" t="s">
        <v>76</v>
      </c>
      <c r="F712" s="45" t="s">
        <v>2875</v>
      </c>
      <c r="G712" s="45" t="s">
        <v>2867</v>
      </c>
      <c r="H712" s="47">
        <v>43553</v>
      </c>
      <c r="I712" s="47">
        <v>44284</v>
      </c>
      <c r="J712" s="48" t="str">
        <f>IF(Ugovori_OPULJP[[#This Row],[DATUM ZAVRŠETKA OPERACIJE]]&gt;DATE(2024,3,31),"u provedbi","završen")</f>
        <v>završen</v>
      </c>
      <c r="K712" s="46" t="s">
        <v>2876</v>
      </c>
      <c r="L712" s="46" t="s">
        <v>104</v>
      </c>
      <c r="M712" s="49">
        <v>0.85</v>
      </c>
      <c r="N712" s="49">
        <v>0.15</v>
      </c>
      <c r="O712" s="50">
        <f>Ugovori_OPULJP[[#This Row],[Bespovratna sredstva - Ukupno (EU+Nac) HRK
= Ukupna ugovorena vrijednost bespovratnih sredstava]]*Ugovori_OPULJP[[#This Row],[EU STOPA SUFINANCIRANJA %
EU CO-FINANCING RATE %]]</f>
        <v>825590.6179999999</v>
      </c>
      <c r="P712" s="51">
        <f>Ugovori_OPULJP[[#This Row],[Bespovratna sredstva - EU dio - HRK]]/7.5345</f>
        <v>109574.7054217267</v>
      </c>
      <c r="Q712" s="50">
        <f>Ugovori_OPULJP[[#This Row],[Bespovratna sredstva - Ukupno (EU+Nac) HRK
= Ukupna ugovorena vrijednost bespovratnih sredstava]]*Ugovori_OPULJP[[#This Row],[STOPA NACIONALNOG SUFINANCIRANJA %]]</f>
        <v>145692.462</v>
      </c>
      <c r="R712" s="51">
        <f>Ugovori_OPULJP[[#This Row],[Bespovratna sredstva - Nacionalni dio - HRK]]/7.5345</f>
        <v>19336.712721481184</v>
      </c>
      <c r="S712" s="50">
        <v>971283.08</v>
      </c>
      <c r="T712" s="51">
        <f>Ugovori_OPULJP[[#This Row],[Bespovratna sredstva - Ukupno (EU+Nac) HRK
= Ukupna ugovorena vrijednost bespovratnih sredstava]]/7.5345</f>
        <v>128911.41814320789</v>
      </c>
      <c r="U712" s="50">
        <v>0</v>
      </c>
      <c r="V712" s="51">
        <f>Ugovori_OPULJP[[#This Row],[Javni doprinos korisnika - HRK]]/7.5345</f>
        <v>0</v>
      </c>
      <c r="W712" s="50">
        <v>0</v>
      </c>
      <c r="X712" s="51">
        <f>Ugovori_OPULJP[[#This Row],[Privatni doprinos korisnika - HRK]]/7.5345</f>
        <v>0</v>
      </c>
      <c r="Y712" s="52">
        <v>971283.08</v>
      </c>
      <c r="Z712" s="53">
        <f>Ugovori_OPULJP[[#This Row],[UKUPNI PRIHVATLJIVI IZDACI
TOTAL ELIGIBLE EXPENDITURE
= Bespovratna sredstva ukupno + doprinos korisnika
= Ukupni prihvatljivi troškovi
= Ukupna ugovorena vrijednost projekta HRK]]/7.5345</f>
        <v>128911.41814320789</v>
      </c>
      <c r="AA712" s="44" t="s">
        <v>38</v>
      </c>
      <c r="AB712" s="44" t="s">
        <v>753</v>
      </c>
      <c r="AC712" s="43" t="s">
        <v>2877</v>
      </c>
      <c r="AD712" s="43" t="s">
        <v>747</v>
      </c>
    </row>
    <row r="713" spans="1:30" ht="51" customHeight="1" x14ac:dyDescent="0.2">
      <c r="A713" s="41" t="s">
        <v>2878</v>
      </c>
      <c r="B713" s="42" t="s">
        <v>743</v>
      </c>
      <c r="C713" s="43" t="s">
        <v>744</v>
      </c>
      <c r="D713" s="43" t="s">
        <v>2680</v>
      </c>
      <c r="E713" s="44" t="s">
        <v>76</v>
      </c>
      <c r="F713" s="45" t="s">
        <v>2879</v>
      </c>
      <c r="G713" s="45" t="s">
        <v>2880</v>
      </c>
      <c r="H713" s="47">
        <v>43553</v>
      </c>
      <c r="I713" s="47">
        <v>44255</v>
      </c>
      <c r="J713" s="48" t="str">
        <f>IF(Ugovori_OPULJP[[#This Row],[DATUM ZAVRŠETKA OPERACIJE]]&gt;DATE(2024,3,31),"u provedbi","završen")</f>
        <v>završen</v>
      </c>
      <c r="K713" s="46" t="s">
        <v>37</v>
      </c>
      <c r="L713" s="46" t="s">
        <v>37</v>
      </c>
      <c r="M713" s="49">
        <v>0.85</v>
      </c>
      <c r="N713" s="49">
        <v>0.15</v>
      </c>
      <c r="O713" s="50">
        <f>Ugovori_OPULJP[[#This Row],[Bespovratna sredstva - Ukupno (EU+Nac) HRK
= Ukupna ugovorena vrijednost bespovratnih sredstava]]*Ugovori_OPULJP[[#This Row],[EU STOPA SUFINANCIRANJA %
EU CO-FINANCING RATE %]]</f>
        <v>1050470.375</v>
      </c>
      <c r="P713" s="51">
        <f>Ugovori_OPULJP[[#This Row],[Bespovratna sredstva - EU dio - HRK]]/7.5345</f>
        <v>139421.37832636537</v>
      </c>
      <c r="Q713" s="50">
        <f>Ugovori_OPULJP[[#This Row],[Bespovratna sredstva - Ukupno (EU+Nac) HRK
= Ukupna ugovorena vrijednost bespovratnih sredstava]]*Ugovori_OPULJP[[#This Row],[STOPA NACIONALNOG SUFINANCIRANJA %]]</f>
        <v>185377.125</v>
      </c>
      <c r="R713" s="51">
        <f>Ugovori_OPULJP[[#This Row],[Bespovratna sredstva - Nacionalni dio - HRK]]/7.5345</f>
        <v>24603.772645829184</v>
      </c>
      <c r="S713" s="50">
        <v>1235847.5</v>
      </c>
      <c r="T713" s="51">
        <f>Ugovori_OPULJP[[#This Row],[Bespovratna sredstva - Ukupno (EU+Nac) HRK
= Ukupna ugovorena vrijednost bespovratnih sredstava]]/7.5345</f>
        <v>164025.15097219456</v>
      </c>
      <c r="U713" s="50">
        <v>0</v>
      </c>
      <c r="V713" s="51">
        <f>Ugovori_OPULJP[[#This Row],[Javni doprinos korisnika - HRK]]/7.5345</f>
        <v>0</v>
      </c>
      <c r="W713" s="50">
        <v>0</v>
      </c>
      <c r="X713" s="51">
        <f>Ugovori_OPULJP[[#This Row],[Privatni doprinos korisnika - HRK]]/7.5345</f>
        <v>0</v>
      </c>
      <c r="Y713" s="52">
        <v>1235847.5</v>
      </c>
      <c r="Z713" s="53">
        <f>Ugovori_OPULJP[[#This Row],[UKUPNI PRIHVATLJIVI IZDACI
TOTAL ELIGIBLE EXPENDITURE
= Bespovratna sredstva ukupno + doprinos korisnika
= Ukupni prihvatljivi troškovi
= Ukupna ugovorena vrijednost projekta HRK]]/7.5345</f>
        <v>164025.15097219456</v>
      </c>
      <c r="AA713" s="44" t="s">
        <v>38</v>
      </c>
      <c r="AB713" s="44" t="s">
        <v>753</v>
      </c>
      <c r="AC713" s="43" t="s">
        <v>2881</v>
      </c>
      <c r="AD713" s="43" t="s">
        <v>747</v>
      </c>
    </row>
    <row r="714" spans="1:30" ht="51" customHeight="1" x14ac:dyDescent="0.2">
      <c r="A714" s="41" t="s">
        <v>2882</v>
      </c>
      <c r="B714" s="42" t="s">
        <v>743</v>
      </c>
      <c r="C714" s="43" t="s">
        <v>744</v>
      </c>
      <c r="D714" s="43" t="s">
        <v>2680</v>
      </c>
      <c r="E714" s="44" t="s">
        <v>76</v>
      </c>
      <c r="F714" s="45" t="s">
        <v>2883</v>
      </c>
      <c r="G714" s="45" t="s">
        <v>2884</v>
      </c>
      <c r="H714" s="47">
        <v>43553</v>
      </c>
      <c r="I714" s="47">
        <v>44284</v>
      </c>
      <c r="J714" s="48" t="str">
        <f>IF(Ugovori_OPULJP[[#This Row],[DATUM ZAVRŠETKA OPERACIJE]]&gt;DATE(2024,3,31),"u provedbi","završen")</f>
        <v>završen</v>
      </c>
      <c r="K714" s="46" t="s">
        <v>104</v>
      </c>
      <c r="L714" s="46" t="s">
        <v>104</v>
      </c>
      <c r="M714" s="49">
        <v>0.85</v>
      </c>
      <c r="N714" s="49">
        <v>0.15</v>
      </c>
      <c r="O714" s="50">
        <f>Ugovori_OPULJP[[#This Row],[Bespovratna sredstva - Ukupno (EU+Nac) HRK
= Ukupna ugovorena vrijednost bespovratnih sredstava]]*Ugovori_OPULJP[[#This Row],[EU STOPA SUFINANCIRANJA %
EU CO-FINANCING RATE %]]</f>
        <v>741227.75249999994</v>
      </c>
      <c r="P714" s="51">
        <f>Ugovori_OPULJP[[#This Row],[Bespovratna sredstva - EU dio - HRK]]/7.5345</f>
        <v>98377.828986661349</v>
      </c>
      <c r="Q714" s="50">
        <f>Ugovori_OPULJP[[#This Row],[Bespovratna sredstva - Ukupno (EU+Nac) HRK
= Ukupna ugovorena vrijednost bespovratnih sredstava]]*Ugovori_OPULJP[[#This Row],[STOPA NACIONALNOG SUFINANCIRANJA %]]</f>
        <v>130804.89749999999</v>
      </c>
      <c r="R714" s="51">
        <f>Ugovori_OPULJP[[#This Row],[Bespovratna sredstva - Nacionalni dio - HRK]]/7.5345</f>
        <v>17360.793350587297</v>
      </c>
      <c r="S714" s="50">
        <v>872032.65</v>
      </c>
      <c r="T714" s="51">
        <f>Ugovori_OPULJP[[#This Row],[Bespovratna sredstva - Ukupno (EU+Nac) HRK
= Ukupna ugovorena vrijednost bespovratnih sredstava]]/7.5345</f>
        <v>115738.62233724866</v>
      </c>
      <c r="U714" s="50">
        <v>0</v>
      </c>
      <c r="V714" s="51">
        <f>Ugovori_OPULJP[[#This Row],[Javni doprinos korisnika - HRK]]/7.5345</f>
        <v>0</v>
      </c>
      <c r="W714" s="50">
        <v>0</v>
      </c>
      <c r="X714" s="51">
        <f>Ugovori_OPULJP[[#This Row],[Privatni doprinos korisnika - HRK]]/7.5345</f>
        <v>0</v>
      </c>
      <c r="Y714" s="52">
        <v>872032.65</v>
      </c>
      <c r="Z714" s="53">
        <f>Ugovori_OPULJP[[#This Row],[UKUPNI PRIHVATLJIVI IZDACI
TOTAL ELIGIBLE EXPENDITURE
= Bespovratna sredstva ukupno + doprinos korisnika
= Ukupni prihvatljivi troškovi
= Ukupna ugovorena vrijednost projekta HRK]]/7.5345</f>
        <v>115738.62233724866</v>
      </c>
      <c r="AA714" s="44" t="s">
        <v>38</v>
      </c>
      <c r="AB714" s="44" t="s">
        <v>753</v>
      </c>
      <c r="AC714" s="43" t="s">
        <v>2885</v>
      </c>
      <c r="AD714" s="43" t="s">
        <v>747</v>
      </c>
    </row>
    <row r="715" spans="1:30" ht="51" customHeight="1" x14ac:dyDescent="0.2">
      <c r="A715" s="41" t="s">
        <v>2886</v>
      </c>
      <c r="B715" s="42" t="s">
        <v>743</v>
      </c>
      <c r="C715" s="43" t="s">
        <v>744</v>
      </c>
      <c r="D715" s="43" t="s">
        <v>2680</v>
      </c>
      <c r="E715" s="44" t="s">
        <v>76</v>
      </c>
      <c r="F715" s="45" t="s">
        <v>2887</v>
      </c>
      <c r="G715" s="45" t="s">
        <v>2888</v>
      </c>
      <c r="H715" s="47">
        <v>43553</v>
      </c>
      <c r="I715" s="47">
        <v>44284</v>
      </c>
      <c r="J715" s="48" t="str">
        <f>IF(Ugovori_OPULJP[[#This Row],[DATUM ZAVRŠETKA OPERACIJE]]&gt;DATE(2024,3,31),"u provedbi","završen")</f>
        <v>završen</v>
      </c>
      <c r="K715" s="46" t="s">
        <v>84</v>
      </c>
      <c r="L715" s="46" t="s">
        <v>84</v>
      </c>
      <c r="M715" s="49">
        <v>0.85</v>
      </c>
      <c r="N715" s="49">
        <v>0.15</v>
      </c>
      <c r="O715" s="50">
        <f>Ugovori_OPULJP[[#This Row],[Bespovratna sredstva - Ukupno (EU+Nac) HRK
= Ukupna ugovorena vrijednost bespovratnih sredstava]]*Ugovori_OPULJP[[#This Row],[EU STOPA SUFINANCIRANJA %
EU CO-FINANCING RATE %]]</f>
        <v>841704.60349999997</v>
      </c>
      <c r="P715" s="51">
        <f>Ugovori_OPULJP[[#This Row],[Bespovratna sredstva - EU dio - HRK]]/7.5345</f>
        <v>111713.39883203928</v>
      </c>
      <c r="Q715" s="50">
        <f>Ugovori_OPULJP[[#This Row],[Bespovratna sredstva - Ukupno (EU+Nac) HRK
= Ukupna ugovorena vrijednost bespovratnih sredstava]]*Ugovori_OPULJP[[#This Row],[STOPA NACIONALNOG SUFINANCIRANJA %]]</f>
        <v>148536.10649999999</v>
      </c>
      <c r="R715" s="51">
        <f>Ugovori_OPULJP[[#This Row],[Bespovratna sredstva - Nacionalni dio - HRK]]/7.5345</f>
        <v>19714.12920565399</v>
      </c>
      <c r="S715" s="50">
        <v>990240.71</v>
      </c>
      <c r="T715" s="51">
        <f>Ugovori_OPULJP[[#This Row],[Bespovratna sredstva - Ukupno (EU+Nac) HRK
= Ukupna ugovorena vrijednost bespovratnih sredstava]]/7.5345</f>
        <v>131427.52803769326</v>
      </c>
      <c r="U715" s="50">
        <v>0</v>
      </c>
      <c r="V715" s="51">
        <f>Ugovori_OPULJP[[#This Row],[Javni doprinos korisnika - HRK]]/7.5345</f>
        <v>0</v>
      </c>
      <c r="W715" s="50">
        <v>0</v>
      </c>
      <c r="X715" s="51">
        <f>Ugovori_OPULJP[[#This Row],[Privatni doprinos korisnika - HRK]]/7.5345</f>
        <v>0</v>
      </c>
      <c r="Y715" s="52">
        <v>990240.71</v>
      </c>
      <c r="Z715" s="53">
        <f>Ugovori_OPULJP[[#This Row],[UKUPNI PRIHVATLJIVI IZDACI
TOTAL ELIGIBLE EXPENDITURE
= Bespovratna sredstva ukupno + doprinos korisnika
= Ukupni prihvatljivi troškovi
= Ukupna ugovorena vrijednost projekta HRK]]/7.5345</f>
        <v>131427.52803769326</v>
      </c>
      <c r="AA715" s="44" t="s">
        <v>38</v>
      </c>
      <c r="AB715" s="44" t="s">
        <v>753</v>
      </c>
      <c r="AC715" s="43" t="s">
        <v>2889</v>
      </c>
      <c r="AD715" s="43" t="s">
        <v>747</v>
      </c>
    </row>
    <row r="716" spans="1:30" ht="51" customHeight="1" x14ac:dyDescent="0.2">
      <c r="A716" s="41" t="s">
        <v>2890</v>
      </c>
      <c r="B716" s="42" t="s">
        <v>743</v>
      </c>
      <c r="C716" s="43" t="s">
        <v>744</v>
      </c>
      <c r="D716" s="43" t="s">
        <v>2680</v>
      </c>
      <c r="E716" s="44" t="s">
        <v>76</v>
      </c>
      <c r="F716" s="45" t="s">
        <v>2891</v>
      </c>
      <c r="G716" s="45" t="s">
        <v>2892</v>
      </c>
      <c r="H716" s="47">
        <v>43553</v>
      </c>
      <c r="I716" s="47">
        <v>44073</v>
      </c>
      <c r="J716" s="48" t="str">
        <f>IF(Ugovori_OPULJP[[#This Row],[DATUM ZAVRŠETKA OPERACIJE]]&gt;DATE(2024,3,31),"u provedbi","završen")</f>
        <v>završen</v>
      </c>
      <c r="K716" s="46" t="s">
        <v>104</v>
      </c>
      <c r="L716" s="46" t="s">
        <v>104</v>
      </c>
      <c r="M716" s="49">
        <v>0.85</v>
      </c>
      <c r="N716" s="49">
        <v>0.15</v>
      </c>
      <c r="O716" s="50">
        <f>Ugovori_OPULJP[[#This Row],[Bespovratna sredstva - Ukupno (EU+Nac) HRK
= Ukupna ugovorena vrijednost bespovratnih sredstava]]*Ugovori_OPULJP[[#This Row],[EU STOPA SUFINANCIRANJA %
EU CO-FINANCING RATE %]]</f>
        <v>874887.78749999998</v>
      </c>
      <c r="P716" s="51">
        <f>Ugovori_OPULJP[[#This Row],[Bespovratna sredstva - EU dio - HRK]]/7.5345</f>
        <v>116117.56420465856</v>
      </c>
      <c r="Q716" s="50">
        <f>Ugovori_OPULJP[[#This Row],[Bespovratna sredstva - Ukupno (EU+Nac) HRK
= Ukupna ugovorena vrijednost bespovratnih sredstava]]*Ugovori_OPULJP[[#This Row],[STOPA NACIONALNOG SUFINANCIRANJA %]]</f>
        <v>154391.96249999999</v>
      </c>
      <c r="R716" s="51">
        <f>Ugovori_OPULJP[[#This Row],[Bespovratna sredstva - Nacionalni dio - HRK]]/7.5345</f>
        <v>20491.334859645627</v>
      </c>
      <c r="S716" s="50">
        <v>1029279.75</v>
      </c>
      <c r="T716" s="51">
        <f>Ugovori_OPULJP[[#This Row],[Bespovratna sredstva - Ukupno (EU+Nac) HRK
= Ukupna ugovorena vrijednost bespovratnih sredstava]]/7.5345</f>
        <v>136608.89906430419</v>
      </c>
      <c r="U716" s="50">
        <v>0</v>
      </c>
      <c r="V716" s="51">
        <f>Ugovori_OPULJP[[#This Row],[Javni doprinos korisnika - HRK]]/7.5345</f>
        <v>0</v>
      </c>
      <c r="W716" s="50">
        <v>0</v>
      </c>
      <c r="X716" s="51">
        <f>Ugovori_OPULJP[[#This Row],[Privatni doprinos korisnika - HRK]]/7.5345</f>
        <v>0</v>
      </c>
      <c r="Y716" s="52">
        <v>1029279.75</v>
      </c>
      <c r="Z716" s="53">
        <f>Ugovori_OPULJP[[#This Row],[UKUPNI PRIHVATLJIVI IZDACI
TOTAL ELIGIBLE EXPENDITURE
= Bespovratna sredstva ukupno + doprinos korisnika
= Ukupni prihvatljivi troškovi
= Ukupna ugovorena vrijednost projekta HRK]]/7.5345</f>
        <v>136608.89906430419</v>
      </c>
      <c r="AA716" s="44" t="s">
        <v>38</v>
      </c>
      <c r="AB716" s="44" t="s">
        <v>753</v>
      </c>
      <c r="AC716" s="43" t="s">
        <v>2893</v>
      </c>
      <c r="AD716" s="43" t="s">
        <v>747</v>
      </c>
    </row>
    <row r="717" spans="1:30" ht="51" customHeight="1" x14ac:dyDescent="0.2">
      <c r="A717" s="41" t="s">
        <v>2894</v>
      </c>
      <c r="B717" s="42" t="s">
        <v>743</v>
      </c>
      <c r="C717" s="43" t="s">
        <v>744</v>
      </c>
      <c r="D717" s="43" t="s">
        <v>2680</v>
      </c>
      <c r="E717" s="44" t="s">
        <v>76</v>
      </c>
      <c r="F717" s="45" t="s">
        <v>2895</v>
      </c>
      <c r="G717" s="45" t="s">
        <v>2896</v>
      </c>
      <c r="H717" s="47">
        <v>43553</v>
      </c>
      <c r="I717" s="47">
        <v>44284</v>
      </c>
      <c r="J717" s="48" t="str">
        <f>IF(Ugovori_OPULJP[[#This Row],[DATUM ZAVRŠETKA OPERACIJE]]&gt;DATE(2024,3,31),"u provedbi","završen")</f>
        <v>završen</v>
      </c>
      <c r="K717" s="46" t="s">
        <v>104</v>
      </c>
      <c r="L717" s="46" t="s">
        <v>104</v>
      </c>
      <c r="M717" s="49">
        <v>0.85</v>
      </c>
      <c r="N717" s="49">
        <v>0.15</v>
      </c>
      <c r="O717" s="50">
        <f>Ugovori_OPULJP[[#This Row],[Bespovratna sredstva - Ukupno (EU+Nac) HRK
= Ukupna ugovorena vrijednost bespovratnih sredstava]]*Ugovori_OPULJP[[#This Row],[EU STOPA SUFINANCIRANJA %
EU CO-FINANCING RATE %]]</f>
        <v>823066.951</v>
      </c>
      <c r="P717" s="51">
        <f>Ugovori_OPULJP[[#This Row],[Bespovratna sredstva - EU dio - HRK]]/7.5345</f>
        <v>109239.75724998341</v>
      </c>
      <c r="Q717" s="50">
        <f>Ugovori_OPULJP[[#This Row],[Bespovratna sredstva - Ukupno (EU+Nac) HRK
= Ukupna ugovorena vrijednost bespovratnih sredstava]]*Ugovori_OPULJP[[#This Row],[STOPA NACIONALNOG SUFINANCIRANJA %]]</f>
        <v>145247.109</v>
      </c>
      <c r="R717" s="51">
        <f>Ugovori_OPULJP[[#This Row],[Bespovratna sredstva - Nacionalni dio - HRK]]/7.5345</f>
        <v>19277.604220585305</v>
      </c>
      <c r="S717" s="50">
        <v>968314.06</v>
      </c>
      <c r="T717" s="51">
        <f>Ugovori_OPULJP[[#This Row],[Bespovratna sredstva - Ukupno (EU+Nac) HRK
= Ukupna ugovorena vrijednost bespovratnih sredstava]]/7.5345</f>
        <v>128517.36147056872</v>
      </c>
      <c r="U717" s="50">
        <v>0</v>
      </c>
      <c r="V717" s="51">
        <f>Ugovori_OPULJP[[#This Row],[Javni doprinos korisnika - HRK]]/7.5345</f>
        <v>0</v>
      </c>
      <c r="W717" s="50">
        <v>0</v>
      </c>
      <c r="X717" s="51">
        <f>Ugovori_OPULJP[[#This Row],[Privatni doprinos korisnika - HRK]]/7.5345</f>
        <v>0</v>
      </c>
      <c r="Y717" s="52">
        <v>968314.06</v>
      </c>
      <c r="Z717" s="53">
        <f>Ugovori_OPULJP[[#This Row],[UKUPNI PRIHVATLJIVI IZDACI
TOTAL ELIGIBLE EXPENDITURE
= Bespovratna sredstva ukupno + doprinos korisnika
= Ukupni prihvatljivi troškovi
= Ukupna ugovorena vrijednost projekta HRK]]/7.5345</f>
        <v>128517.36147056872</v>
      </c>
      <c r="AA717" s="44" t="s">
        <v>38</v>
      </c>
      <c r="AB717" s="44" t="s">
        <v>753</v>
      </c>
      <c r="AC717" s="43" t="s">
        <v>2897</v>
      </c>
      <c r="AD717" s="43" t="s">
        <v>747</v>
      </c>
    </row>
    <row r="718" spans="1:30" ht="51" customHeight="1" x14ac:dyDescent="0.2">
      <c r="A718" s="41" t="s">
        <v>2898</v>
      </c>
      <c r="B718" s="42" t="s">
        <v>743</v>
      </c>
      <c r="C718" s="43" t="s">
        <v>744</v>
      </c>
      <c r="D718" s="43" t="s">
        <v>2680</v>
      </c>
      <c r="E718" s="44" t="s">
        <v>76</v>
      </c>
      <c r="F718" s="45" t="s">
        <v>2899</v>
      </c>
      <c r="G718" s="45" t="s">
        <v>2900</v>
      </c>
      <c r="H718" s="47">
        <v>43553</v>
      </c>
      <c r="I718" s="47">
        <v>44284</v>
      </c>
      <c r="J718" s="48" t="str">
        <f>IF(Ugovori_OPULJP[[#This Row],[DATUM ZAVRŠETKA OPERACIJE]]&gt;DATE(2024,3,31),"u provedbi","završen")</f>
        <v>završen</v>
      </c>
      <c r="K718" s="46" t="s">
        <v>37</v>
      </c>
      <c r="L718" s="46" t="s">
        <v>37</v>
      </c>
      <c r="M718" s="49">
        <v>0.85</v>
      </c>
      <c r="N718" s="49">
        <v>0.15</v>
      </c>
      <c r="O718" s="50">
        <f>Ugovori_OPULJP[[#This Row],[Bespovratna sredstva - Ukupno (EU+Nac) HRK
= Ukupna ugovorena vrijednost bespovratnih sredstava]]*Ugovori_OPULJP[[#This Row],[EU STOPA SUFINANCIRANJA %
EU CO-FINANCING RATE %]]</f>
        <v>843513.30999999994</v>
      </c>
      <c r="P718" s="51">
        <f>Ugovori_OPULJP[[#This Row],[Bespovratna sredstva - EU dio - HRK]]/7.5345</f>
        <v>111953.45543831706</v>
      </c>
      <c r="Q718" s="50">
        <f>Ugovori_OPULJP[[#This Row],[Bespovratna sredstva - Ukupno (EU+Nac) HRK
= Ukupna ugovorena vrijednost bespovratnih sredstava]]*Ugovori_OPULJP[[#This Row],[STOPA NACIONALNOG SUFINANCIRANJA %]]</f>
        <v>148855.28999999998</v>
      </c>
      <c r="R718" s="51">
        <f>Ugovori_OPULJP[[#This Row],[Bespovratna sredstva - Nacionalni dio - HRK]]/7.5345</f>
        <v>19756.492136173598</v>
      </c>
      <c r="S718" s="50">
        <v>992368.6</v>
      </c>
      <c r="T718" s="51">
        <f>Ugovori_OPULJP[[#This Row],[Bespovratna sredstva - Ukupno (EU+Nac) HRK
= Ukupna ugovorena vrijednost bespovratnih sredstava]]/7.5345</f>
        <v>131709.94757449065</v>
      </c>
      <c r="U718" s="50">
        <v>0</v>
      </c>
      <c r="V718" s="51">
        <f>Ugovori_OPULJP[[#This Row],[Javni doprinos korisnika - HRK]]/7.5345</f>
        <v>0</v>
      </c>
      <c r="W718" s="50">
        <v>0</v>
      </c>
      <c r="X718" s="51">
        <f>Ugovori_OPULJP[[#This Row],[Privatni doprinos korisnika - HRK]]/7.5345</f>
        <v>0</v>
      </c>
      <c r="Y718" s="52">
        <v>992368.6</v>
      </c>
      <c r="Z718" s="53">
        <f>Ugovori_OPULJP[[#This Row],[UKUPNI PRIHVATLJIVI IZDACI
TOTAL ELIGIBLE EXPENDITURE
= Bespovratna sredstva ukupno + doprinos korisnika
= Ukupni prihvatljivi troškovi
= Ukupna ugovorena vrijednost projekta HRK]]/7.5345</f>
        <v>131709.94757449065</v>
      </c>
      <c r="AA718" s="44" t="s">
        <v>38</v>
      </c>
      <c r="AB718" s="44" t="s">
        <v>753</v>
      </c>
      <c r="AC718" s="43" t="s">
        <v>2901</v>
      </c>
      <c r="AD718" s="43" t="s">
        <v>747</v>
      </c>
    </row>
    <row r="719" spans="1:30" ht="51" customHeight="1" x14ac:dyDescent="0.2">
      <c r="A719" s="41" t="s">
        <v>2902</v>
      </c>
      <c r="B719" s="42" t="s">
        <v>743</v>
      </c>
      <c r="C719" s="43" t="s">
        <v>744</v>
      </c>
      <c r="D719" s="43" t="s">
        <v>2680</v>
      </c>
      <c r="E719" s="44" t="s">
        <v>76</v>
      </c>
      <c r="F719" s="45" t="s">
        <v>2903</v>
      </c>
      <c r="G719" s="45" t="s">
        <v>2904</v>
      </c>
      <c r="H719" s="47">
        <v>43553</v>
      </c>
      <c r="I719" s="47">
        <v>44103</v>
      </c>
      <c r="J719" s="48" t="str">
        <f>IF(Ugovori_OPULJP[[#This Row],[DATUM ZAVRŠETKA OPERACIJE]]&gt;DATE(2024,3,31),"u provedbi","završen")</f>
        <v>završen</v>
      </c>
      <c r="K719" s="46" t="s">
        <v>371</v>
      </c>
      <c r="L719" s="46" t="s">
        <v>371</v>
      </c>
      <c r="M719" s="49">
        <v>0.85</v>
      </c>
      <c r="N719" s="49">
        <v>0.15</v>
      </c>
      <c r="O719" s="50">
        <f>Ugovori_OPULJP[[#This Row],[Bespovratna sredstva - Ukupno (EU+Nac) HRK
= Ukupna ugovorena vrijednost bespovratnih sredstava]]*Ugovori_OPULJP[[#This Row],[EU STOPA SUFINANCIRANJA %
EU CO-FINANCING RATE %]]</f>
        <v>846148.12300000002</v>
      </c>
      <c r="P719" s="51">
        <f>Ugovori_OPULJP[[#This Row],[Bespovratna sredstva - EU dio - HRK]]/7.5345</f>
        <v>112303.15521932444</v>
      </c>
      <c r="Q719" s="50">
        <f>Ugovori_OPULJP[[#This Row],[Bespovratna sredstva - Ukupno (EU+Nac) HRK
= Ukupna ugovorena vrijednost bespovratnih sredstava]]*Ugovori_OPULJP[[#This Row],[STOPA NACIONALNOG SUFINANCIRANJA %]]</f>
        <v>149320.25699999998</v>
      </c>
      <c r="R719" s="51">
        <f>Ugovori_OPULJP[[#This Row],[Bespovratna sredstva - Nacionalni dio - HRK]]/7.5345</f>
        <v>19818.20386223372</v>
      </c>
      <c r="S719" s="50">
        <v>995468.38</v>
      </c>
      <c r="T719" s="51">
        <f>Ugovori_OPULJP[[#This Row],[Bespovratna sredstva - Ukupno (EU+Nac) HRK
= Ukupna ugovorena vrijednost bespovratnih sredstava]]/7.5345</f>
        <v>132121.35908155816</v>
      </c>
      <c r="U719" s="50">
        <v>0</v>
      </c>
      <c r="V719" s="51">
        <f>Ugovori_OPULJP[[#This Row],[Javni doprinos korisnika - HRK]]/7.5345</f>
        <v>0</v>
      </c>
      <c r="W719" s="50">
        <v>0</v>
      </c>
      <c r="X719" s="51">
        <f>Ugovori_OPULJP[[#This Row],[Privatni doprinos korisnika - HRK]]/7.5345</f>
        <v>0</v>
      </c>
      <c r="Y719" s="52">
        <v>995468.38</v>
      </c>
      <c r="Z719" s="53">
        <f>Ugovori_OPULJP[[#This Row],[UKUPNI PRIHVATLJIVI IZDACI
TOTAL ELIGIBLE EXPENDITURE
= Bespovratna sredstva ukupno + doprinos korisnika
= Ukupni prihvatljivi troškovi
= Ukupna ugovorena vrijednost projekta HRK]]/7.5345</f>
        <v>132121.35908155816</v>
      </c>
      <c r="AA719" s="44" t="s">
        <v>38</v>
      </c>
      <c r="AB719" s="44" t="s">
        <v>753</v>
      </c>
      <c r="AC719" s="43" t="s">
        <v>2905</v>
      </c>
      <c r="AD719" s="43" t="s">
        <v>747</v>
      </c>
    </row>
    <row r="720" spans="1:30" ht="51" customHeight="1" x14ac:dyDescent="0.2">
      <c r="A720" s="41" t="s">
        <v>2906</v>
      </c>
      <c r="B720" s="42" t="s">
        <v>743</v>
      </c>
      <c r="C720" s="43" t="s">
        <v>744</v>
      </c>
      <c r="D720" s="43" t="s">
        <v>2680</v>
      </c>
      <c r="E720" s="44" t="s">
        <v>76</v>
      </c>
      <c r="F720" s="45" t="s">
        <v>2907</v>
      </c>
      <c r="G720" s="45" t="s">
        <v>2908</v>
      </c>
      <c r="H720" s="47">
        <v>43553</v>
      </c>
      <c r="I720" s="47">
        <v>44284</v>
      </c>
      <c r="J720" s="48" t="str">
        <f>IF(Ugovori_OPULJP[[#This Row],[DATUM ZAVRŠETKA OPERACIJE]]&gt;DATE(2024,3,31),"u provedbi","završen")</f>
        <v>završen</v>
      </c>
      <c r="K720" s="46" t="s">
        <v>249</v>
      </c>
      <c r="L720" s="46" t="s">
        <v>249</v>
      </c>
      <c r="M720" s="49">
        <v>0.85</v>
      </c>
      <c r="N720" s="49">
        <v>0.15</v>
      </c>
      <c r="O720" s="50">
        <f>Ugovori_OPULJP[[#This Row],[Bespovratna sredstva - Ukupno (EU+Nac) HRK
= Ukupna ugovorena vrijednost bespovratnih sredstava]]*Ugovori_OPULJP[[#This Row],[EU STOPA SUFINANCIRANJA %
EU CO-FINANCING RATE %]]</f>
        <v>1266334.42</v>
      </c>
      <c r="P720" s="51">
        <f>Ugovori_OPULJP[[#This Row],[Bespovratna sredstva - EU dio - HRK]]/7.5345</f>
        <v>168071.46061450659</v>
      </c>
      <c r="Q720" s="50">
        <f>Ugovori_OPULJP[[#This Row],[Bespovratna sredstva - Ukupno (EU+Nac) HRK
= Ukupna ugovorena vrijednost bespovratnih sredstava]]*Ugovori_OPULJP[[#This Row],[STOPA NACIONALNOG SUFINANCIRANJA %]]</f>
        <v>223470.78</v>
      </c>
      <c r="R720" s="51">
        <f>Ugovori_OPULJP[[#This Row],[Bespovratna sredstva - Nacionalni dio - HRK]]/7.5345</f>
        <v>29659.669520207044</v>
      </c>
      <c r="S720" s="50">
        <v>1489805.2</v>
      </c>
      <c r="T720" s="51">
        <f>Ugovori_OPULJP[[#This Row],[Bespovratna sredstva - Ukupno (EU+Nac) HRK
= Ukupna ugovorena vrijednost bespovratnih sredstava]]/7.5345</f>
        <v>197731.13013471363</v>
      </c>
      <c r="U720" s="50">
        <v>0</v>
      </c>
      <c r="V720" s="51">
        <f>Ugovori_OPULJP[[#This Row],[Javni doprinos korisnika - HRK]]/7.5345</f>
        <v>0</v>
      </c>
      <c r="W720" s="50">
        <v>0</v>
      </c>
      <c r="X720" s="51">
        <f>Ugovori_OPULJP[[#This Row],[Privatni doprinos korisnika - HRK]]/7.5345</f>
        <v>0</v>
      </c>
      <c r="Y720" s="52">
        <v>1489805.2</v>
      </c>
      <c r="Z720" s="53">
        <f>Ugovori_OPULJP[[#This Row],[UKUPNI PRIHVATLJIVI IZDACI
TOTAL ELIGIBLE EXPENDITURE
= Bespovratna sredstva ukupno + doprinos korisnika
= Ukupni prihvatljivi troškovi
= Ukupna ugovorena vrijednost projekta HRK]]/7.5345</f>
        <v>197731.13013471363</v>
      </c>
      <c r="AA720" s="44" t="s">
        <v>38</v>
      </c>
      <c r="AB720" s="44" t="s">
        <v>753</v>
      </c>
      <c r="AC720" s="43" t="s">
        <v>2909</v>
      </c>
      <c r="AD720" s="43" t="s">
        <v>747</v>
      </c>
    </row>
    <row r="721" spans="1:30" ht="51" customHeight="1" x14ac:dyDescent="0.2">
      <c r="A721" s="41" t="s">
        <v>2910</v>
      </c>
      <c r="B721" s="42" t="s">
        <v>743</v>
      </c>
      <c r="C721" s="43" t="s">
        <v>744</v>
      </c>
      <c r="D721" s="43" t="s">
        <v>2680</v>
      </c>
      <c r="E721" s="44" t="s">
        <v>76</v>
      </c>
      <c r="F721" s="45" t="s">
        <v>2911</v>
      </c>
      <c r="G721" s="45" t="s">
        <v>2912</v>
      </c>
      <c r="H721" s="47">
        <v>43553</v>
      </c>
      <c r="I721" s="47">
        <v>44284</v>
      </c>
      <c r="J721" s="48" t="str">
        <f>IF(Ugovori_OPULJP[[#This Row],[DATUM ZAVRŠETKA OPERACIJE]]&gt;DATE(2024,3,31),"u provedbi","završen")</f>
        <v>završen</v>
      </c>
      <c r="K721" s="46" t="s">
        <v>186</v>
      </c>
      <c r="L721" s="46" t="s">
        <v>186</v>
      </c>
      <c r="M721" s="49">
        <v>0.85</v>
      </c>
      <c r="N721" s="49">
        <v>0.15</v>
      </c>
      <c r="O721" s="50">
        <f>Ugovori_OPULJP[[#This Row],[Bespovratna sredstva - Ukupno (EU+Nac) HRK
= Ukupna ugovorena vrijednost bespovratnih sredstava]]*Ugovori_OPULJP[[#This Row],[EU STOPA SUFINANCIRANJA %
EU CO-FINANCING RATE %]]</f>
        <v>849952.13649999991</v>
      </c>
      <c r="P721" s="51">
        <f>Ugovori_OPULJP[[#This Row],[Bespovratna sredstva - EU dio - HRK]]/7.5345</f>
        <v>112808.03457429157</v>
      </c>
      <c r="Q721" s="50">
        <f>Ugovori_OPULJP[[#This Row],[Bespovratna sredstva - Ukupno (EU+Nac) HRK
= Ukupna ugovorena vrijednost bespovratnih sredstava]]*Ugovori_OPULJP[[#This Row],[STOPA NACIONALNOG SUFINANCIRANJA %]]</f>
        <v>149991.55349999998</v>
      </c>
      <c r="R721" s="51">
        <f>Ugovori_OPULJP[[#This Row],[Bespovratna sredstva - Nacionalni dio - HRK]]/7.5345</f>
        <v>19907.30021899263</v>
      </c>
      <c r="S721" s="50">
        <v>999943.69</v>
      </c>
      <c r="T721" s="51">
        <f>Ugovori_OPULJP[[#This Row],[Bespovratna sredstva - Ukupno (EU+Nac) HRK
= Ukupna ugovorena vrijednost bespovratnih sredstava]]/7.5345</f>
        <v>132715.33479328422</v>
      </c>
      <c r="U721" s="50">
        <v>0</v>
      </c>
      <c r="V721" s="51">
        <f>Ugovori_OPULJP[[#This Row],[Javni doprinos korisnika - HRK]]/7.5345</f>
        <v>0</v>
      </c>
      <c r="W721" s="50">
        <v>0</v>
      </c>
      <c r="X721" s="51">
        <f>Ugovori_OPULJP[[#This Row],[Privatni doprinos korisnika - HRK]]/7.5345</f>
        <v>0</v>
      </c>
      <c r="Y721" s="52">
        <v>999943.69</v>
      </c>
      <c r="Z721" s="53">
        <f>Ugovori_OPULJP[[#This Row],[UKUPNI PRIHVATLJIVI IZDACI
TOTAL ELIGIBLE EXPENDITURE
= Bespovratna sredstva ukupno + doprinos korisnika
= Ukupni prihvatljivi troškovi
= Ukupna ugovorena vrijednost projekta HRK]]/7.5345</f>
        <v>132715.33479328422</v>
      </c>
      <c r="AA721" s="44" t="s">
        <v>38</v>
      </c>
      <c r="AB721" s="44" t="s">
        <v>753</v>
      </c>
      <c r="AC721" s="43" t="s">
        <v>2913</v>
      </c>
      <c r="AD721" s="43" t="s">
        <v>747</v>
      </c>
    </row>
    <row r="722" spans="1:30" ht="51" customHeight="1" x14ac:dyDescent="0.2">
      <c r="A722" s="41" t="s">
        <v>2914</v>
      </c>
      <c r="B722" s="42" t="s">
        <v>743</v>
      </c>
      <c r="C722" s="43" t="s">
        <v>744</v>
      </c>
      <c r="D722" s="43" t="s">
        <v>2915</v>
      </c>
      <c r="E722" s="44" t="s">
        <v>34</v>
      </c>
      <c r="F722" s="45" t="s">
        <v>2915</v>
      </c>
      <c r="G722" s="45" t="s">
        <v>35</v>
      </c>
      <c r="H722" s="47">
        <v>42044</v>
      </c>
      <c r="I722" s="47">
        <v>45291</v>
      </c>
      <c r="J722" s="48" t="str">
        <f>IF(Ugovori_OPULJP[[#This Row],[DATUM ZAVRŠETKA OPERACIJE]]&gt;DATE(2024,3,31),"u provedbi","završen")</f>
        <v>završen</v>
      </c>
      <c r="K722" s="46" t="s">
        <v>36</v>
      </c>
      <c r="L722" s="46" t="s">
        <v>37</v>
      </c>
      <c r="M722" s="49">
        <v>0.85</v>
      </c>
      <c r="N722" s="49">
        <v>0.15</v>
      </c>
      <c r="O722" s="50">
        <f>Ugovori_OPULJP[[#This Row],[Bespovratna sredstva - Ukupno (EU+Nac) HRK
= Ukupna ugovorena vrijednost bespovratnih sredstava]]*Ugovori_OPULJP[[#This Row],[EU STOPA SUFINANCIRANJA %
EU CO-FINANCING RATE %]]</f>
        <v>359296875.09999996</v>
      </c>
      <c r="P722" s="51">
        <f>Ugovori_OPULJP[[#This Row],[Bespovratna sredstva - EU dio - HRK]]/7.5345</f>
        <v>47686890.317871116</v>
      </c>
      <c r="Q722" s="50">
        <f>Ugovori_OPULJP[[#This Row],[Bespovratna sredstva - Ukupno (EU+Nac) HRK
= Ukupna ugovorena vrijednost bespovratnih sredstava]]*Ugovori_OPULJP[[#This Row],[STOPA NACIONALNOG SUFINANCIRANJA %]]</f>
        <v>63405330.899999999</v>
      </c>
      <c r="R722" s="51">
        <f>Ugovori_OPULJP[[#This Row],[Bespovratna sredstva - Nacionalni dio - HRK]]/7.5345</f>
        <v>8415333.5855066683</v>
      </c>
      <c r="S722" s="50">
        <v>422702206</v>
      </c>
      <c r="T722" s="51">
        <f>Ugovori_OPULJP[[#This Row],[Bespovratna sredstva - Ukupno (EU+Nac) HRK
= Ukupna ugovorena vrijednost bespovratnih sredstava]]/7.5345</f>
        <v>56102223.903377794</v>
      </c>
      <c r="U722" s="50">
        <v>0</v>
      </c>
      <c r="V722" s="51">
        <f>Ugovori_OPULJP[[#This Row],[Javni doprinos korisnika - HRK]]/7.5345</f>
        <v>0</v>
      </c>
      <c r="W722" s="50">
        <v>0</v>
      </c>
      <c r="X722" s="51">
        <f>Ugovori_OPULJP[[#This Row],[Privatni doprinos korisnika - HRK]]/7.5345</f>
        <v>0</v>
      </c>
      <c r="Y722" s="52">
        <v>422702206</v>
      </c>
      <c r="Z722" s="53">
        <f>Ugovori_OPULJP[[#This Row],[UKUPNI PRIHVATLJIVI IZDACI
TOTAL ELIGIBLE EXPENDITURE
= Bespovratna sredstva ukupno + doprinos korisnika
= Ukupni prihvatljivi troškovi
= Ukupna ugovorena vrijednost projekta HRK]]/7.5345</f>
        <v>56102223.903377794</v>
      </c>
      <c r="AA722" s="44" t="s">
        <v>38</v>
      </c>
      <c r="AB722" s="44" t="s">
        <v>35</v>
      </c>
      <c r="AC722" s="43" t="s">
        <v>2916</v>
      </c>
      <c r="AD722" s="43" t="s">
        <v>747</v>
      </c>
    </row>
    <row r="723" spans="1:30" ht="51" customHeight="1" x14ac:dyDescent="0.2">
      <c r="A723" s="41" t="s">
        <v>2917</v>
      </c>
      <c r="B723" s="42" t="s">
        <v>743</v>
      </c>
      <c r="C723" s="43" t="s">
        <v>744</v>
      </c>
      <c r="D723" s="43" t="s">
        <v>2918</v>
      </c>
      <c r="E723" s="44" t="s">
        <v>232</v>
      </c>
      <c r="F723" s="45" t="s">
        <v>2919</v>
      </c>
      <c r="G723" s="45" t="s">
        <v>2920</v>
      </c>
      <c r="H723" s="47">
        <v>44053</v>
      </c>
      <c r="I723" s="47">
        <v>44783</v>
      </c>
      <c r="J723" s="48" t="str">
        <f>IF(Ugovori_OPULJP[[#This Row],[DATUM ZAVRŠETKA OPERACIJE]]&gt;DATE(2024,3,31),"u provedbi","završen")</f>
        <v>završen</v>
      </c>
      <c r="K723" s="46" t="s">
        <v>2921</v>
      </c>
      <c r="L723" s="46" t="s">
        <v>94</v>
      </c>
      <c r="M723" s="49">
        <v>0.85</v>
      </c>
      <c r="N723" s="49">
        <v>0.15</v>
      </c>
      <c r="O723" s="50">
        <f>Ugovori_OPULJP[[#This Row],[Bespovratna sredstva - Ukupno (EU+Nac) HRK
= Ukupna ugovorena vrijednost bespovratnih sredstava]]*Ugovori_OPULJP[[#This Row],[EU STOPA SUFINANCIRANJA %
EU CO-FINANCING RATE %]]</f>
        <v>1107321.2904999999</v>
      </c>
      <c r="P723" s="51">
        <f>Ugovori_OPULJP[[#This Row],[Bespovratna sredstva - EU dio - HRK]]/7.5345</f>
        <v>146966.79149246795</v>
      </c>
      <c r="Q723" s="50">
        <f>Ugovori_OPULJP[[#This Row],[Bespovratna sredstva - Ukupno (EU+Nac) HRK
= Ukupna ugovorena vrijednost bespovratnih sredstava]]*Ugovori_OPULJP[[#This Row],[STOPA NACIONALNOG SUFINANCIRANJA %]]</f>
        <v>195409.63949999999</v>
      </c>
      <c r="R723" s="51">
        <f>Ugovori_OPULJP[[#This Row],[Bespovratna sredstva - Nacionalni dio - HRK]]/7.5345</f>
        <v>25935.316145729641</v>
      </c>
      <c r="S723" s="50">
        <v>1302730.93</v>
      </c>
      <c r="T723" s="51">
        <f>Ugovori_OPULJP[[#This Row],[Bespovratna sredstva - Ukupno (EU+Nac) HRK
= Ukupna ugovorena vrijednost bespovratnih sredstava]]/7.5345</f>
        <v>172902.1076381976</v>
      </c>
      <c r="U723" s="50">
        <v>0</v>
      </c>
      <c r="V723" s="51">
        <f>Ugovori_OPULJP[[#This Row],[Javni doprinos korisnika - HRK]]/7.5345</f>
        <v>0</v>
      </c>
      <c r="W723" s="50">
        <v>0</v>
      </c>
      <c r="X723" s="51">
        <f>Ugovori_OPULJP[[#This Row],[Privatni doprinos korisnika - HRK]]/7.5345</f>
        <v>0</v>
      </c>
      <c r="Y723" s="52">
        <v>1302730.93</v>
      </c>
      <c r="Z723" s="53">
        <f>Ugovori_OPULJP[[#This Row],[UKUPNI PRIHVATLJIVI IZDACI
TOTAL ELIGIBLE EXPENDITURE
= Bespovratna sredstva ukupno + doprinos korisnika
= Ukupni prihvatljivi troškovi
= Ukupna ugovorena vrijednost projekta HRK]]/7.5345</f>
        <v>172902.1076381976</v>
      </c>
      <c r="AA723" s="44" t="s">
        <v>752</v>
      </c>
      <c r="AB723" s="44" t="s">
        <v>753</v>
      </c>
      <c r="AC723" s="70" t="s">
        <v>2922</v>
      </c>
      <c r="AD723" s="43" t="s">
        <v>747</v>
      </c>
    </row>
    <row r="724" spans="1:30" ht="51" customHeight="1" x14ac:dyDescent="0.2">
      <c r="A724" s="41" t="s">
        <v>2923</v>
      </c>
      <c r="B724" s="42" t="s">
        <v>743</v>
      </c>
      <c r="C724" s="43" t="s">
        <v>744</v>
      </c>
      <c r="D724" s="43" t="s">
        <v>2918</v>
      </c>
      <c r="E724" s="44" t="s">
        <v>232</v>
      </c>
      <c r="F724" s="45" t="s">
        <v>2924</v>
      </c>
      <c r="G724" s="62" t="s">
        <v>954</v>
      </c>
      <c r="H724" s="47">
        <v>44062</v>
      </c>
      <c r="I724" s="47">
        <v>44792</v>
      </c>
      <c r="J724" s="48" t="str">
        <f>IF(Ugovori_OPULJP[[#This Row],[DATUM ZAVRŠETKA OPERACIJE]]&gt;DATE(2024,3,31),"u provedbi","završen")</f>
        <v>završen</v>
      </c>
      <c r="K724" s="46" t="s">
        <v>37</v>
      </c>
      <c r="L724" s="46" t="s">
        <v>37</v>
      </c>
      <c r="M724" s="49">
        <v>0.85</v>
      </c>
      <c r="N724" s="49">
        <v>0.15</v>
      </c>
      <c r="O724" s="50">
        <f>Ugovori_OPULJP[[#This Row],[Bespovratna sredstva - Ukupno (EU+Nac) HRK
= Ukupna ugovorena vrijednost bespovratnih sredstava]]*Ugovori_OPULJP[[#This Row],[EU STOPA SUFINANCIRANJA %
EU CO-FINANCING RATE %]]</f>
        <v>1141272.9425000001</v>
      </c>
      <c r="P724" s="51">
        <f>Ugovori_OPULJP[[#This Row],[Bespovratna sredstva - EU dio - HRK]]/7.5345</f>
        <v>151472.95009622406</v>
      </c>
      <c r="Q724" s="50">
        <f>Ugovori_OPULJP[[#This Row],[Bespovratna sredstva - Ukupno (EU+Nac) HRK
= Ukupna ugovorena vrijednost bespovratnih sredstava]]*Ugovori_OPULJP[[#This Row],[STOPA NACIONALNOG SUFINANCIRANJA %]]</f>
        <v>201401.10750000001</v>
      </c>
      <c r="R724" s="51">
        <f>Ugovori_OPULJP[[#This Row],[Bespovratna sredstva - Nacionalni dio - HRK]]/7.5345</f>
        <v>26730.520605216007</v>
      </c>
      <c r="S724" s="50">
        <v>1342674.05</v>
      </c>
      <c r="T724" s="51">
        <f>Ugovori_OPULJP[[#This Row],[Bespovratna sredstva - Ukupno (EU+Nac) HRK
= Ukupna ugovorena vrijednost bespovratnih sredstava]]/7.5345</f>
        <v>178203.47070144003</v>
      </c>
      <c r="U724" s="50">
        <v>0</v>
      </c>
      <c r="V724" s="51">
        <f>Ugovori_OPULJP[[#This Row],[Javni doprinos korisnika - HRK]]/7.5345</f>
        <v>0</v>
      </c>
      <c r="W724" s="50">
        <v>0</v>
      </c>
      <c r="X724" s="51">
        <f>Ugovori_OPULJP[[#This Row],[Privatni doprinos korisnika - HRK]]/7.5345</f>
        <v>0</v>
      </c>
      <c r="Y724" s="52">
        <v>1342674.05</v>
      </c>
      <c r="Z724" s="53">
        <f>Ugovori_OPULJP[[#This Row],[UKUPNI PRIHVATLJIVI IZDACI
TOTAL ELIGIBLE EXPENDITURE
= Bespovratna sredstva ukupno + doprinos korisnika
= Ukupni prihvatljivi troškovi
= Ukupna ugovorena vrijednost projekta HRK]]/7.5345</f>
        <v>178203.47070144003</v>
      </c>
      <c r="AA724" s="44" t="s">
        <v>752</v>
      </c>
      <c r="AB724" s="44" t="s">
        <v>753</v>
      </c>
      <c r="AC724" s="70" t="s">
        <v>2925</v>
      </c>
      <c r="AD724" s="43" t="s">
        <v>747</v>
      </c>
    </row>
    <row r="725" spans="1:30" ht="51" customHeight="1" x14ac:dyDescent="0.2">
      <c r="A725" s="41" t="s">
        <v>2926</v>
      </c>
      <c r="B725" s="42" t="s">
        <v>743</v>
      </c>
      <c r="C725" s="43" t="s">
        <v>744</v>
      </c>
      <c r="D725" s="43" t="s">
        <v>2918</v>
      </c>
      <c r="E725" s="44" t="s">
        <v>232</v>
      </c>
      <c r="F725" s="45" t="s">
        <v>2927</v>
      </c>
      <c r="G725" s="45" t="s">
        <v>2928</v>
      </c>
      <c r="H725" s="47">
        <v>44063</v>
      </c>
      <c r="I725" s="47">
        <v>44793</v>
      </c>
      <c r="J725" s="48" t="str">
        <f>IF(Ugovori_OPULJP[[#This Row],[DATUM ZAVRŠETKA OPERACIJE]]&gt;DATE(2024,3,31),"u provedbi","završen")</f>
        <v>završen</v>
      </c>
      <c r="K725" s="46" t="s">
        <v>37</v>
      </c>
      <c r="L725" s="46" t="s">
        <v>37</v>
      </c>
      <c r="M725" s="49">
        <v>0.85</v>
      </c>
      <c r="N725" s="49">
        <v>0.15</v>
      </c>
      <c r="O725" s="50">
        <f>Ugovori_OPULJP[[#This Row],[Bespovratna sredstva - Ukupno (EU+Nac) HRK
= Ukupna ugovorena vrijednost bespovratnih sredstava]]*Ugovori_OPULJP[[#This Row],[EU STOPA SUFINANCIRANJA %
EU CO-FINANCING RATE %]]</f>
        <v>783976.93</v>
      </c>
      <c r="P725" s="51">
        <f>Ugovori_OPULJP[[#This Row],[Bespovratna sredstva - EU dio - HRK]]/7.5345</f>
        <v>104051.6198818767</v>
      </c>
      <c r="Q725" s="50">
        <f>Ugovori_OPULJP[[#This Row],[Bespovratna sredstva - Ukupno (EU+Nac) HRK
= Ukupna ugovorena vrijednost bespovratnih sredstava]]*Ugovori_OPULJP[[#This Row],[STOPA NACIONALNOG SUFINANCIRANJA %]]</f>
        <v>138348.87</v>
      </c>
      <c r="R725" s="51">
        <f>Ugovori_OPULJP[[#This Row],[Bespovratna sredstva - Nacionalni dio - HRK]]/7.5345</f>
        <v>18362.050567390004</v>
      </c>
      <c r="S725" s="50">
        <v>922325.8</v>
      </c>
      <c r="T725" s="51">
        <f>Ugovori_OPULJP[[#This Row],[Bespovratna sredstva - Ukupno (EU+Nac) HRK
= Ukupna ugovorena vrijednost bespovratnih sredstava]]/7.5345</f>
        <v>122413.6704492667</v>
      </c>
      <c r="U725" s="50">
        <v>0</v>
      </c>
      <c r="V725" s="51">
        <f>Ugovori_OPULJP[[#This Row],[Javni doprinos korisnika - HRK]]/7.5345</f>
        <v>0</v>
      </c>
      <c r="W725" s="50">
        <v>0</v>
      </c>
      <c r="X725" s="51">
        <f>Ugovori_OPULJP[[#This Row],[Privatni doprinos korisnika - HRK]]/7.5345</f>
        <v>0</v>
      </c>
      <c r="Y725" s="52">
        <v>922325.8</v>
      </c>
      <c r="Z725" s="53">
        <f>Ugovori_OPULJP[[#This Row],[UKUPNI PRIHVATLJIVI IZDACI
TOTAL ELIGIBLE EXPENDITURE
= Bespovratna sredstva ukupno + doprinos korisnika
= Ukupni prihvatljivi troškovi
= Ukupna ugovorena vrijednost projekta HRK]]/7.5345</f>
        <v>122413.6704492667</v>
      </c>
      <c r="AA725" s="44" t="s">
        <v>752</v>
      </c>
      <c r="AB725" s="44" t="s">
        <v>753</v>
      </c>
      <c r="AC725" s="70" t="s">
        <v>2929</v>
      </c>
      <c r="AD725" s="43" t="s">
        <v>747</v>
      </c>
    </row>
    <row r="726" spans="1:30" ht="51" customHeight="1" x14ac:dyDescent="0.2">
      <c r="A726" s="41" t="s">
        <v>2930</v>
      </c>
      <c r="B726" s="42" t="s">
        <v>743</v>
      </c>
      <c r="C726" s="43" t="s">
        <v>744</v>
      </c>
      <c r="D726" s="43" t="s">
        <v>2918</v>
      </c>
      <c r="E726" s="44" t="s">
        <v>232</v>
      </c>
      <c r="F726" s="45" t="s">
        <v>2931</v>
      </c>
      <c r="G726" s="45" t="s">
        <v>2932</v>
      </c>
      <c r="H726" s="47">
        <v>44063</v>
      </c>
      <c r="I726" s="47">
        <v>44793</v>
      </c>
      <c r="J726" s="48" t="str">
        <f>IF(Ugovori_OPULJP[[#This Row],[DATUM ZAVRŠETKA OPERACIJE]]&gt;DATE(2024,3,31),"u provedbi","završen")</f>
        <v>završen</v>
      </c>
      <c r="K726" s="46" t="s">
        <v>37</v>
      </c>
      <c r="L726" s="46" t="s">
        <v>37</v>
      </c>
      <c r="M726" s="49">
        <v>0.85</v>
      </c>
      <c r="N726" s="49">
        <v>0.15</v>
      </c>
      <c r="O726" s="50">
        <f>Ugovori_OPULJP[[#This Row],[Bespovratna sredstva - Ukupno (EU+Nac) HRK
= Ukupna ugovorena vrijednost bespovratnih sredstava]]*Ugovori_OPULJP[[#This Row],[EU STOPA SUFINANCIRANJA %
EU CO-FINANCING RATE %]]</f>
        <v>1002235.1359999999</v>
      </c>
      <c r="P726" s="51">
        <f>Ugovori_OPULJP[[#This Row],[Bespovratna sredstva - EU dio - HRK]]/7.5345</f>
        <v>133019.46194173468</v>
      </c>
      <c r="Q726" s="50">
        <f>Ugovori_OPULJP[[#This Row],[Bespovratna sredstva - Ukupno (EU+Nac) HRK
= Ukupna ugovorena vrijednost bespovratnih sredstava]]*Ugovori_OPULJP[[#This Row],[STOPA NACIONALNOG SUFINANCIRANJA %]]</f>
        <v>176865.02399999998</v>
      </c>
      <c r="R726" s="51">
        <f>Ugovori_OPULJP[[#This Row],[Bespovratna sredstva - Nacionalni dio - HRK]]/7.5345</f>
        <v>23474.022695600233</v>
      </c>
      <c r="S726" s="50">
        <v>1179100.1599999999</v>
      </c>
      <c r="T726" s="51">
        <f>Ugovori_OPULJP[[#This Row],[Bespovratna sredstva - Ukupno (EU+Nac) HRK
= Ukupna ugovorena vrijednost bespovratnih sredstava]]/7.5345</f>
        <v>156493.48463733491</v>
      </c>
      <c r="U726" s="50">
        <v>0</v>
      </c>
      <c r="V726" s="51">
        <f>Ugovori_OPULJP[[#This Row],[Javni doprinos korisnika - HRK]]/7.5345</f>
        <v>0</v>
      </c>
      <c r="W726" s="50">
        <v>0</v>
      </c>
      <c r="X726" s="51">
        <f>Ugovori_OPULJP[[#This Row],[Privatni doprinos korisnika - HRK]]/7.5345</f>
        <v>0</v>
      </c>
      <c r="Y726" s="52">
        <v>1179100.1599999999</v>
      </c>
      <c r="Z726" s="53">
        <f>Ugovori_OPULJP[[#This Row],[UKUPNI PRIHVATLJIVI IZDACI
TOTAL ELIGIBLE EXPENDITURE
= Bespovratna sredstva ukupno + doprinos korisnika
= Ukupni prihvatljivi troškovi
= Ukupna ugovorena vrijednost projekta HRK]]/7.5345</f>
        <v>156493.48463733491</v>
      </c>
      <c r="AA726" s="44" t="s">
        <v>752</v>
      </c>
      <c r="AB726" s="44" t="s">
        <v>753</v>
      </c>
      <c r="AC726" s="70" t="s">
        <v>2933</v>
      </c>
      <c r="AD726" s="43" t="s">
        <v>747</v>
      </c>
    </row>
    <row r="727" spans="1:30" ht="51" customHeight="1" x14ac:dyDescent="0.2">
      <c r="A727" s="41" t="s">
        <v>2934</v>
      </c>
      <c r="B727" s="42" t="s">
        <v>743</v>
      </c>
      <c r="C727" s="43" t="s">
        <v>744</v>
      </c>
      <c r="D727" s="43" t="s">
        <v>2918</v>
      </c>
      <c r="E727" s="44" t="s">
        <v>232</v>
      </c>
      <c r="F727" s="45" t="s">
        <v>2935</v>
      </c>
      <c r="G727" s="45" t="s">
        <v>886</v>
      </c>
      <c r="H727" s="47">
        <v>44075</v>
      </c>
      <c r="I727" s="47">
        <v>44805</v>
      </c>
      <c r="J727" s="48" t="str">
        <f>IF(Ugovori_OPULJP[[#This Row],[DATUM ZAVRŠETKA OPERACIJE]]&gt;DATE(2024,3,31),"u provedbi","završen")</f>
        <v>završen</v>
      </c>
      <c r="K727" s="46" t="s">
        <v>2936</v>
      </c>
      <c r="L727" s="46" t="s">
        <v>37</v>
      </c>
      <c r="M727" s="49">
        <v>0.85</v>
      </c>
      <c r="N727" s="49">
        <v>0.15</v>
      </c>
      <c r="O727" s="50">
        <f>Ugovori_OPULJP[[#This Row],[Bespovratna sredstva - Ukupno (EU+Nac) HRK
= Ukupna ugovorena vrijednost bespovratnih sredstava]]*Ugovori_OPULJP[[#This Row],[EU STOPA SUFINANCIRANJA %
EU CO-FINANCING RATE %]]</f>
        <v>800070.02249999996</v>
      </c>
      <c r="P727" s="51">
        <f>Ugovori_OPULJP[[#This Row],[Bespovratna sredstva - EU dio - HRK]]/7.5345</f>
        <v>106187.54031455304</v>
      </c>
      <c r="Q727" s="50">
        <f>Ugovori_OPULJP[[#This Row],[Bespovratna sredstva - Ukupno (EU+Nac) HRK
= Ukupna ugovorena vrijednost bespovratnih sredstava]]*Ugovori_OPULJP[[#This Row],[STOPA NACIONALNOG SUFINANCIRANJA %]]</f>
        <v>141188.82749999998</v>
      </c>
      <c r="R727" s="51">
        <f>Ugovori_OPULJP[[#This Row],[Bespovratna sredstva - Nacionalni dio - HRK]]/7.5345</f>
        <v>18738.977702568183</v>
      </c>
      <c r="S727" s="50">
        <v>941258.85</v>
      </c>
      <c r="T727" s="51">
        <f>Ugovori_OPULJP[[#This Row],[Bespovratna sredstva - Ukupno (EU+Nac) HRK
= Ukupna ugovorena vrijednost bespovratnih sredstava]]/7.5345</f>
        <v>124926.51801712123</v>
      </c>
      <c r="U727" s="50">
        <v>0</v>
      </c>
      <c r="V727" s="51">
        <f>Ugovori_OPULJP[[#This Row],[Javni doprinos korisnika - HRK]]/7.5345</f>
        <v>0</v>
      </c>
      <c r="W727" s="50">
        <v>0</v>
      </c>
      <c r="X727" s="51">
        <f>Ugovori_OPULJP[[#This Row],[Privatni doprinos korisnika - HRK]]/7.5345</f>
        <v>0</v>
      </c>
      <c r="Y727" s="52">
        <v>941258.85</v>
      </c>
      <c r="Z727" s="53">
        <f>Ugovori_OPULJP[[#This Row],[UKUPNI PRIHVATLJIVI IZDACI
TOTAL ELIGIBLE EXPENDITURE
= Bespovratna sredstva ukupno + doprinos korisnika
= Ukupni prihvatljivi troškovi
= Ukupna ugovorena vrijednost projekta HRK]]/7.5345</f>
        <v>124926.51801712123</v>
      </c>
      <c r="AA727" s="44" t="s">
        <v>752</v>
      </c>
      <c r="AB727" s="44" t="s">
        <v>753</v>
      </c>
      <c r="AC727" s="70" t="s">
        <v>2937</v>
      </c>
      <c r="AD727" s="43" t="s">
        <v>747</v>
      </c>
    </row>
    <row r="728" spans="1:30" ht="51" customHeight="1" x14ac:dyDescent="0.2">
      <c r="A728" s="41" t="s">
        <v>2938</v>
      </c>
      <c r="B728" s="42" t="s">
        <v>743</v>
      </c>
      <c r="C728" s="43" t="s">
        <v>744</v>
      </c>
      <c r="D728" s="43" t="s">
        <v>2918</v>
      </c>
      <c r="E728" s="44" t="s">
        <v>232</v>
      </c>
      <c r="F728" s="45" t="s">
        <v>2939</v>
      </c>
      <c r="G728" s="45" t="s">
        <v>2940</v>
      </c>
      <c r="H728" s="47">
        <v>44063</v>
      </c>
      <c r="I728" s="47">
        <v>44793</v>
      </c>
      <c r="J728" s="48" t="str">
        <f>IF(Ugovori_OPULJP[[#This Row],[DATUM ZAVRŠETKA OPERACIJE]]&gt;DATE(2024,3,31),"u provedbi","završen")</f>
        <v>završen</v>
      </c>
      <c r="K728" s="46" t="s">
        <v>2941</v>
      </c>
      <c r="L728" s="46" t="s">
        <v>94</v>
      </c>
      <c r="M728" s="49">
        <v>0.85</v>
      </c>
      <c r="N728" s="49">
        <v>0.15</v>
      </c>
      <c r="O728" s="50">
        <f>Ugovori_OPULJP[[#This Row],[Bespovratna sredstva - Ukupno (EU+Nac) HRK
= Ukupna ugovorena vrijednost bespovratnih sredstava]]*Ugovori_OPULJP[[#This Row],[EU STOPA SUFINANCIRANJA %
EU CO-FINANCING RATE %]]</f>
        <v>782795.13249999995</v>
      </c>
      <c r="P728" s="51">
        <f>Ugovori_OPULJP[[#This Row],[Bespovratna sredstva - EU dio - HRK]]/7.5345</f>
        <v>103894.76839869931</v>
      </c>
      <c r="Q728" s="50">
        <f>Ugovori_OPULJP[[#This Row],[Bespovratna sredstva - Ukupno (EU+Nac) HRK
= Ukupna ugovorena vrijednost bespovratnih sredstava]]*Ugovori_OPULJP[[#This Row],[STOPA NACIONALNOG SUFINANCIRANJA %]]</f>
        <v>138140.31749999998</v>
      </c>
      <c r="R728" s="51">
        <f>Ugovori_OPULJP[[#This Row],[Bespovratna sredstva - Nacionalni dio - HRK]]/7.5345</f>
        <v>18334.37089388811</v>
      </c>
      <c r="S728" s="50">
        <v>920935.45</v>
      </c>
      <c r="T728" s="51">
        <f>Ugovori_OPULJP[[#This Row],[Bespovratna sredstva - Ukupno (EU+Nac) HRK
= Ukupna ugovorena vrijednost bespovratnih sredstava]]/7.5345</f>
        <v>122229.13929258742</v>
      </c>
      <c r="U728" s="50">
        <v>0</v>
      </c>
      <c r="V728" s="51">
        <f>Ugovori_OPULJP[[#This Row],[Javni doprinos korisnika - HRK]]/7.5345</f>
        <v>0</v>
      </c>
      <c r="W728" s="50">
        <v>2498.1999999999998</v>
      </c>
      <c r="X728" s="51">
        <f>Ugovori_OPULJP[[#This Row],[Privatni doprinos korisnika - HRK]]/7.5345</f>
        <v>331.56811998141876</v>
      </c>
      <c r="Y728" s="52">
        <v>923433.64999999991</v>
      </c>
      <c r="Z728" s="53">
        <f>Ugovori_OPULJP[[#This Row],[UKUPNI PRIHVATLJIVI IZDACI
TOTAL ELIGIBLE EXPENDITURE
= Bespovratna sredstva ukupno + doprinos korisnika
= Ukupni prihvatljivi troškovi
= Ukupna ugovorena vrijednost projekta HRK]]/7.5345</f>
        <v>122560.70741256884</v>
      </c>
      <c r="AA728" s="44" t="s">
        <v>752</v>
      </c>
      <c r="AB728" s="44" t="s">
        <v>753</v>
      </c>
      <c r="AC728" s="70" t="s">
        <v>2942</v>
      </c>
      <c r="AD728" s="43" t="s">
        <v>747</v>
      </c>
    </row>
    <row r="729" spans="1:30" ht="51" customHeight="1" x14ac:dyDescent="0.2">
      <c r="A729" s="41" t="s">
        <v>2943</v>
      </c>
      <c r="B729" s="42" t="s">
        <v>743</v>
      </c>
      <c r="C729" s="43" t="s">
        <v>744</v>
      </c>
      <c r="D729" s="43" t="s">
        <v>2918</v>
      </c>
      <c r="E729" s="44" t="s">
        <v>232</v>
      </c>
      <c r="F729" s="45" t="s">
        <v>2944</v>
      </c>
      <c r="G729" s="45" t="s">
        <v>2945</v>
      </c>
      <c r="H729" s="47">
        <v>44055</v>
      </c>
      <c r="I729" s="47">
        <v>44785</v>
      </c>
      <c r="J729" s="48" t="str">
        <f>IF(Ugovori_OPULJP[[#This Row],[DATUM ZAVRŠETKA OPERACIJE]]&gt;DATE(2024,3,31),"u provedbi","završen")</f>
        <v>završen</v>
      </c>
      <c r="K729" s="46" t="s">
        <v>37</v>
      </c>
      <c r="L729" s="46" t="s">
        <v>37</v>
      </c>
      <c r="M729" s="49">
        <v>0.85</v>
      </c>
      <c r="N729" s="49">
        <v>0.15</v>
      </c>
      <c r="O729" s="50">
        <f>Ugovori_OPULJP[[#This Row],[Bespovratna sredstva - Ukupno (EU+Nac) HRK
= Ukupna ugovorena vrijednost bespovratnih sredstava]]*Ugovori_OPULJP[[#This Row],[EU STOPA SUFINANCIRANJA %
EU CO-FINANCING RATE %]]</f>
        <v>1087672.3674999999</v>
      </c>
      <c r="P729" s="51">
        <f>Ugovori_OPULJP[[#This Row],[Bespovratna sredstva - EU dio - HRK]]/7.5345</f>
        <v>144358.93124958524</v>
      </c>
      <c r="Q729" s="50">
        <f>Ugovori_OPULJP[[#This Row],[Bespovratna sredstva - Ukupno (EU+Nac) HRK
= Ukupna ugovorena vrijednost bespovratnih sredstava]]*Ugovori_OPULJP[[#This Row],[STOPA NACIONALNOG SUFINANCIRANJA %]]</f>
        <v>191942.1825</v>
      </c>
      <c r="R729" s="51">
        <f>Ugovori_OPULJP[[#This Row],[Bespovratna sredstva - Nacionalni dio - HRK]]/7.5345</f>
        <v>25475.105514632687</v>
      </c>
      <c r="S729" s="50">
        <v>1279614.55</v>
      </c>
      <c r="T729" s="51">
        <f>Ugovori_OPULJP[[#This Row],[Bespovratna sredstva - Ukupno (EU+Nac) HRK
= Ukupna ugovorena vrijednost bespovratnih sredstava]]/7.5345</f>
        <v>169834.03676421792</v>
      </c>
      <c r="U729" s="50">
        <v>0</v>
      </c>
      <c r="V729" s="51">
        <f>Ugovori_OPULJP[[#This Row],[Javni doprinos korisnika - HRK]]/7.5345</f>
        <v>0</v>
      </c>
      <c r="W729" s="50">
        <v>0</v>
      </c>
      <c r="X729" s="51">
        <f>Ugovori_OPULJP[[#This Row],[Privatni doprinos korisnika - HRK]]/7.5345</f>
        <v>0</v>
      </c>
      <c r="Y729" s="52">
        <v>1279614.55</v>
      </c>
      <c r="Z729" s="53">
        <f>Ugovori_OPULJP[[#This Row],[UKUPNI PRIHVATLJIVI IZDACI
TOTAL ELIGIBLE EXPENDITURE
= Bespovratna sredstva ukupno + doprinos korisnika
= Ukupni prihvatljivi troškovi
= Ukupna ugovorena vrijednost projekta HRK]]/7.5345</f>
        <v>169834.03676421792</v>
      </c>
      <c r="AA729" s="44" t="s">
        <v>752</v>
      </c>
      <c r="AB729" s="44" t="s">
        <v>753</v>
      </c>
      <c r="AC729" s="70" t="s">
        <v>2946</v>
      </c>
      <c r="AD729" s="43" t="s">
        <v>747</v>
      </c>
    </row>
    <row r="730" spans="1:30" ht="51" customHeight="1" x14ac:dyDescent="0.2">
      <c r="A730" s="41" t="s">
        <v>2947</v>
      </c>
      <c r="B730" s="42" t="s">
        <v>743</v>
      </c>
      <c r="C730" s="43" t="s">
        <v>744</v>
      </c>
      <c r="D730" s="43" t="s">
        <v>2918</v>
      </c>
      <c r="E730" s="44" t="s">
        <v>232</v>
      </c>
      <c r="F730" s="45" t="s">
        <v>2948</v>
      </c>
      <c r="G730" s="45" t="s">
        <v>2949</v>
      </c>
      <c r="H730" s="47">
        <v>44075</v>
      </c>
      <c r="I730" s="47">
        <v>44805</v>
      </c>
      <c r="J730" s="48" t="str">
        <f>IF(Ugovori_OPULJP[[#This Row],[DATUM ZAVRŠETKA OPERACIJE]]&gt;DATE(2024,3,31),"u provedbi","završen")</f>
        <v>završen</v>
      </c>
      <c r="K730" s="46" t="s">
        <v>37</v>
      </c>
      <c r="L730" s="46" t="s">
        <v>37</v>
      </c>
      <c r="M730" s="49">
        <v>0.85</v>
      </c>
      <c r="N730" s="49">
        <v>0.15</v>
      </c>
      <c r="O730" s="50">
        <f>Ugovori_OPULJP[[#This Row],[Bespovratna sredstva - Ukupno (EU+Nac) HRK
= Ukupna ugovorena vrijednost bespovratnih sredstava]]*Ugovori_OPULJP[[#This Row],[EU STOPA SUFINANCIRANJA %
EU CO-FINANCING RATE %]]</f>
        <v>756820.21199999994</v>
      </c>
      <c r="P730" s="51">
        <f>Ugovori_OPULJP[[#This Row],[Bespovratna sredstva - EU dio - HRK]]/7.5345</f>
        <v>100447.30400159267</v>
      </c>
      <c r="Q730" s="50">
        <f>Ugovori_OPULJP[[#This Row],[Bespovratna sredstva - Ukupno (EU+Nac) HRK
= Ukupna ugovorena vrijednost bespovratnih sredstava]]*Ugovori_OPULJP[[#This Row],[STOPA NACIONALNOG SUFINANCIRANJA %]]</f>
        <v>133556.508</v>
      </c>
      <c r="R730" s="51">
        <f>Ugovori_OPULJP[[#This Row],[Bespovratna sredstva - Nacionalni dio - HRK]]/7.5345</f>
        <v>17725.99482381047</v>
      </c>
      <c r="S730" s="50">
        <v>890376.72</v>
      </c>
      <c r="T730" s="51">
        <f>Ugovori_OPULJP[[#This Row],[Bespovratna sredstva - Ukupno (EU+Nac) HRK
= Ukupna ugovorena vrijednost bespovratnih sredstava]]/7.5345</f>
        <v>118173.29882540314</v>
      </c>
      <c r="U730" s="50">
        <v>0</v>
      </c>
      <c r="V730" s="51">
        <f>Ugovori_OPULJP[[#This Row],[Javni doprinos korisnika - HRK]]/7.5345</f>
        <v>0</v>
      </c>
      <c r="W730" s="50">
        <v>0</v>
      </c>
      <c r="X730" s="51">
        <f>Ugovori_OPULJP[[#This Row],[Privatni doprinos korisnika - HRK]]/7.5345</f>
        <v>0</v>
      </c>
      <c r="Y730" s="52">
        <v>890376.72</v>
      </c>
      <c r="Z730" s="53">
        <f>Ugovori_OPULJP[[#This Row],[UKUPNI PRIHVATLJIVI IZDACI
TOTAL ELIGIBLE EXPENDITURE
= Bespovratna sredstva ukupno + doprinos korisnika
= Ukupni prihvatljivi troškovi
= Ukupna ugovorena vrijednost projekta HRK]]/7.5345</f>
        <v>118173.29882540314</v>
      </c>
      <c r="AA730" s="44" t="s">
        <v>752</v>
      </c>
      <c r="AB730" s="44" t="s">
        <v>753</v>
      </c>
      <c r="AC730" s="70" t="s">
        <v>2950</v>
      </c>
      <c r="AD730" s="43" t="s">
        <v>747</v>
      </c>
    </row>
    <row r="731" spans="1:30" ht="51" customHeight="1" x14ac:dyDescent="0.2">
      <c r="A731" s="41" t="s">
        <v>2951</v>
      </c>
      <c r="B731" s="42" t="s">
        <v>743</v>
      </c>
      <c r="C731" s="43" t="s">
        <v>744</v>
      </c>
      <c r="D731" s="43" t="s">
        <v>2918</v>
      </c>
      <c r="E731" s="44" t="s">
        <v>232</v>
      </c>
      <c r="F731" s="45" t="s">
        <v>2952</v>
      </c>
      <c r="G731" s="45" t="s">
        <v>2953</v>
      </c>
      <c r="H731" s="47">
        <v>44105</v>
      </c>
      <c r="I731" s="47">
        <v>44835</v>
      </c>
      <c r="J731" s="48" t="str">
        <f>IF(Ugovori_OPULJP[[#This Row],[DATUM ZAVRŠETKA OPERACIJE]]&gt;DATE(2024,3,31),"u provedbi","završen")</f>
        <v>završen</v>
      </c>
      <c r="K731" s="46" t="s">
        <v>2954</v>
      </c>
      <c r="L731" s="46" t="s">
        <v>37</v>
      </c>
      <c r="M731" s="49">
        <v>0.85</v>
      </c>
      <c r="N731" s="49">
        <v>0.15</v>
      </c>
      <c r="O731" s="50">
        <f>Ugovori_OPULJP[[#This Row],[Bespovratna sredstva - Ukupno (EU+Nac) HRK
= Ukupna ugovorena vrijednost bespovratnih sredstava]]*Ugovori_OPULJP[[#This Row],[EU STOPA SUFINANCIRANJA %
EU CO-FINANCING RATE %]]</f>
        <v>1184650.9669999999</v>
      </c>
      <c r="P731" s="51">
        <f>Ugovori_OPULJP[[#This Row],[Bespovratna sredstva - EU dio - HRK]]/7.5345</f>
        <v>157230.20333134246</v>
      </c>
      <c r="Q731" s="50">
        <f>Ugovori_OPULJP[[#This Row],[Bespovratna sredstva - Ukupno (EU+Nac) HRK
= Ukupna ugovorena vrijednost bespovratnih sredstava]]*Ugovori_OPULJP[[#This Row],[STOPA NACIONALNOG SUFINANCIRANJA %]]</f>
        <v>209056.05299999999</v>
      </c>
      <c r="R731" s="51">
        <f>Ugovori_OPULJP[[#This Row],[Bespovratna sredstva - Nacionalni dio - HRK]]/7.5345</f>
        <v>27746.506470236905</v>
      </c>
      <c r="S731" s="50">
        <v>1393707.02</v>
      </c>
      <c r="T731" s="51">
        <f>Ugovori_OPULJP[[#This Row],[Bespovratna sredstva - Ukupno (EU+Nac) HRK
= Ukupna ugovorena vrijednost bespovratnih sredstava]]/7.5345</f>
        <v>184976.70980157939</v>
      </c>
      <c r="U731" s="50">
        <v>0</v>
      </c>
      <c r="V731" s="51">
        <f>Ugovori_OPULJP[[#This Row],[Javni doprinos korisnika - HRK]]/7.5345</f>
        <v>0</v>
      </c>
      <c r="W731" s="50">
        <v>0</v>
      </c>
      <c r="X731" s="51">
        <f>Ugovori_OPULJP[[#This Row],[Privatni doprinos korisnika - HRK]]/7.5345</f>
        <v>0</v>
      </c>
      <c r="Y731" s="52">
        <v>1393707.02</v>
      </c>
      <c r="Z731" s="53">
        <f>Ugovori_OPULJP[[#This Row],[UKUPNI PRIHVATLJIVI IZDACI
TOTAL ELIGIBLE EXPENDITURE
= Bespovratna sredstva ukupno + doprinos korisnika
= Ukupni prihvatljivi troškovi
= Ukupna ugovorena vrijednost projekta HRK]]/7.5345</f>
        <v>184976.70980157939</v>
      </c>
      <c r="AA731" s="44" t="s">
        <v>752</v>
      </c>
      <c r="AB731" s="44" t="s">
        <v>753</v>
      </c>
      <c r="AC731" s="70" t="s">
        <v>2955</v>
      </c>
      <c r="AD731" s="43" t="s">
        <v>747</v>
      </c>
    </row>
    <row r="732" spans="1:30" ht="51" customHeight="1" x14ac:dyDescent="0.2">
      <c r="A732" s="41" t="s">
        <v>2956</v>
      </c>
      <c r="B732" s="42" t="s">
        <v>743</v>
      </c>
      <c r="C732" s="43" t="s">
        <v>744</v>
      </c>
      <c r="D732" s="43" t="s">
        <v>2918</v>
      </c>
      <c r="E732" s="44" t="s">
        <v>232</v>
      </c>
      <c r="F732" s="71" t="s">
        <v>2957</v>
      </c>
      <c r="G732" s="45" t="s">
        <v>2958</v>
      </c>
      <c r="H732" s="47">
        <v>44105</v>
      </c>
      <c r="I732" s="47">
        <v>44562</v>
      </c>
      <c r="J732" s="48" t="str">
        <f>IF(Ugovori_OPULJP[[#This Row],[DATUM ZAVRŠETKA OPERACIJE]]&gt;DATE(2024,3,31),"u provedbi","završen")</f>
        <v>završen</v>
      </c>
      <c r="K732" s="46" t="s">
        <v>338</v>
      </c>
      <c r="L732" s="46" t="s">
        <v>338</v>
      </c>
      <c r="M732" s="49">
        <v>0.85</v>
      </c>
      <c r="N732" s="49">
        <v>0.15</v>
      </c>
      <c r="O732" s="50">
        <f>Ugovori_OPULJP[[#This Row],[Bespovratna sredstva - Ukupno (EU+Nac) HRK
= Ukupna ugovorena vrijednost bespovratnih sredstava]]*Ugovori_OPULJP[[#This Row],[EU STOPA SUFINANCIRANJA %
EU CO-FINANCING RATE %]]</f>
        <v>547827.0909999999</v>
      </c>
      <c r="P732" s="51">
        <f>Ugovori_OPULJP[[#This Row],[Bespovratna sredstva - EU dio - HRK]]/7.5345</f>
        <v>72709.150043134898</v>
      </c>
      <c r="Q732" s="50">
        <f>Ugovori_OPULJP[[#This Row],[Bespovratna sredstva - Ukupno (EU+Nac) HRK
= Ukupna ugovorena vrijednost bespovratnih sredstava]]*Ugovori_OPULJP[[#This Row],[STOPA NACIONALNOG SUFINANCIRANJA %]]</f>
        <v>96675.368999999992</v>
      </c>
      <c r="R732" s="51">
        <f>Ugovori_OPULJP[[#This Row],[Bespovratna sredstva - Nacionalni dio - HRK]]/7.5345</f>
        <v>12831.026478200278</v>
      </c>
      <c r="S732" s="50">
        <v>644502.46</v>
      </c>
      <c r="T732" s="51">
        <f>Ugovori_OPULJP[[#This Row],[Bespovratna sredstva - Ukupno (EU+Nac) HRK
= Ukupna ugovorena vrijednost bespovratnih sredstava]]/7.5345</f>
        <v>85540.176521335175</v>
      </c>
      <c r="U732" s="50">
        <v>0</v>
      </c>
      <c r="V732" s="51">
        <f>Ugovori_OPULJP[[#This Row],[Javni doprinos korisnika - HRK]]/7.5345</f>
        <v>0</v>
      </c>
      <c r="W732" s="50">
        <v>0</v>
      </c>
      <c r="X732" s="51">
        <f>Ugovori_OPULJP[[#This Row],[Privatni doprinos korisnika - HRK]]/7.5345</f>
        <v>0</v>
      </c>
      <c r="Y732" s="52">
        <v>644502.46</v>
      </c>
      <c r="Z732" s="53">
        <f>Ugovori_OPULJP[[#This Row],[UKUPNI PRIHVATLJIVI IZDACI
TOTAL ELIGIBLE EXPENDITURE
= Bespovratna sredstva ukupno + doprinos korisnika
= Ukupni prihvatljivi troškovi
= Ukupna ugovorena vrijednost projekta HRK]]/7.5345</f>
        <v>85540.176521335175</v>
      </c>
      <c r="AA732" s="44" t="s">
        <v>752</v>
      </c>
      <c r="AB732" s="44" t="s">
        <v>753</v>
      </c>
      <c r="AC732" s="70" t="s">
        <v>2959</v>
      </c>
      <c r="AD732" s="43" t="s">
        <v>747</v>
      </c>
    </row>
    <row r="733" spans="1:30" ht="51" customHeight="1" x14ac:dyDescent="0.2">
      <c r="A733" s="41" t="s">
        <v>2960</v>
      </c>
      <c r="B733" s="42" t="s">
        <v>743</v>
      </c>
      <c r="C733" s="43" t="s">
        <v>744</v>
      </c>
      <c r="D733" s="43" t="s">
        <v>2918</v>
      </c>
      <c r="E733" s="44" t="s">
        <v>232</v>
      </c>
      <c r="F733" s="45" t="s">
        <v>2961</v>
      </c>
      <c r="G733" s="45" t="s">
        <v>971</v>
      </c>
      <c r="H733" s="47">
        <v>44064</v>
      </c>
      <c r="I733" s="47">
        <v>44794</v>
      </c>
      <c r="J733" s="48" t="str">
        <f>IF(Ugovori_OPULJP[[#This Row],[DATUM ZAVRŠETKA OPERACIJE]]&gt;DATE(2024,3,31),"u provedbi","završen")</f>
        <v>završen</v>
      </c>
      <c r="K733" s="46" t="s">
        <v>79</v>
      </c>
      <c r="L733" s="46" t="s">
        <v>79</v>
      </c>
      <c r="M733" s="49">
        <v>0.85</v>
      </c>
      <c r="N733" s="49">
        <v>0.15</v>
      </c>
      <c r="O733" s="50">
        <f>Ugovori_OPULJP[[#This Row],[Bespovratna sredstva - Ukupno (EU+Nac) HRK
= Ukupna ugovorena vrijednost bespovratnih sredstava]]*Ugovori_OPULJP[[#This Row],[EU STOPA SUFINANCIRANJA %
EU CO-FINANCING RATE %]]</f>
        <v>1177311.4380000001</v>
      </c>
      <c r="P733" s="51">
        <f>Ugovori_OPULJP[[#This Row],[Bespovratna sredstva - EU dio - HRK]]/7.5345</f>
        <v>156256.08043002189</v>
      </c>
      <c r="Q733" s="50">
        <f>Ugovori_OPULJP[[#This Row],[Bespovratna sredstva - Ukupno (EU+Nac) HRK
= Ukupna ugovorena vrijednost bespovratnih sredstava]]*Ugovori_OPULJP[[#This Row],[STOPA NACIONALNOG SUFINANCIRANJA %]]</f>
        <v>207760.842</v>
      </c>
      <c r="R733" s="51">
        <f>Ugovori_OPULJP[[#This Row],[Bespovratna sredstva - Nacionalni dio - HRK]]/7.5345</f>
        <v>27574.602428827395</v>
      </c>
      <c r="S733" s="50">
        <v>1385072.28</v>
      </c>
      <c r="T733" s="51">
        <f>Ugovori_OPULJP[[#This Row],[Bespovratna sredstva - Ukupno (EU+Nac) HRK
= Ukupna ugovorena vrijednost bespovratnih sredstava]]/7.5345</f>
        <v>183830.68285884929</v>
      </c>
      <c r="U733" s="50">
        <v>0</v>
      </c>
      <c r="V733" s="51">
        <f>Ugovori_OPULJP[[#This Row],[Javni doprinos korisnika - HRK]]/7.5345</f>
        <v>0</v>
      </c>
      <c r="W733" s="50">
        <v>0</v>
      </c>
      <c r="X733" s="51">
        <f>Ugovori_OPULJP[[#This Row],[Privatni doprinos korisnika - HRK]]/7.5345</f>
        <v>0</v>
      </c>
      <c r="Y733" s="52">
        <v>1385072.28</v>
      </c>
      <c r="Z733" s="53">
        <f>Ugovori_OPULJP[[#This Row],[UKUPNI PRIHVATLJIVI IZDACI
TOTAL ELIGIBLE EXPENDITURE
= Bespovratna sredstva ukupno + doprinos korisnika
= Ukupni prihvatljivi troškovi
= Ukupna ugovorena vrijednost projekta HRK]]/7.5345</f>
        <v>183830.68285884929</v>
      </c>
      <c r="AA733" s="44" t="s">
        <v>752</v>
      </c>
      <c r="AB733" s="44" t="s">
        <v>753</v>
      </c>
      <c r="AC733" s="70" t="s">
        <v>2962</v>
      </c>
      <c r="AD733" s="43" t="s">
        <v>747</v>
      </c>
    </row>
    <row r="734" spans="1:30" ht="51" customHeight="1" x14ac:dyDescent="0.2">
      <c r="A734" s="41" t="s">
        <v>2963</v>
      </c>
      <c r="B734" s="42" t="s">
        <v>743</v>
      </c>
      <c r="C734" s="43" t="s">
        <v>744</v>
      </c>
      <c r="D734" s="43" t="s">
        <v>2918</v>
      </c>
      <c r="E734" s="44" t="s">
        <v>232</v>
      </c>
      <c r="F734" s="45" t="s">
        <v>2964</v>
      </c>
      <c r="G734" s="45" t="s">
        <v>2965</v>
      </c>
      <c r="H734" s="47">
        <v>44075</v>
      </c>
      <c r="I734" s="47">
        <v>44805</v>
      </c>
      <c r="J734" s="48" t="str">
        <f>IF(Ugovori_OPULJP[[#This Row],[DATUM ZAVRŠETKA OPERACIJE]]&gt;DATE(2024,3,31),"u provedbi","završen")</f>
        <v>završen</v>
      </c>
      <c r="K734" s="46" t="s">
        <v>37</v>
      </c>
      <c r="L734" s="46" t="s">
        <v>37</v>
      </c>
      <c r="M734" s="49">
        <v>0.85</v>
      </c>
      <c r="N734" s="49">
        <v>0.15</v>
      </c>
      <c r="O734" s="50">
        <f>Ugovori_OPULJP[[#This Row],[Bespovratna sredstva - Ukupno (EU+Nac) HRK
= Ukupna ugovorena vrijednost bespovratnih sredstava]]*Ugovori_OPULJP[[#This Row],[EU STOPA SUFINANCIRANJA %
EU CO-FINANCING RATE %]]</f>
        <v>1190000</v>
      </c>
      <c r="P734" s="51">
        <f>Ugovori_OPULJP[[#This Row],[Bespovratna sredstva - EU dio - HRK]]/7.5345</f>
        <v>157940.14201340498</v>
      </c>
      <c r="Q734" s="50">
        <f>Ugovori_OPULJP[[#This Row],[Bespovratna sredstva - Ukupno (EU+Nac) HRK
= Ukupna ugovorena vrijednost bespovratnih sredstava]]*Ugovori_OPULJP[[#This Row],[STOPA NACIONALNOG SUFINANCIRANJA %]]</f>
        <v>210000</v>
      </c>
      <c r="R734" s="51">
        <f>Ugovori_OPULJP[[#This Row],[Bespovratna sredstva - Nacionalni dio - HRK]]/7.5345</f>
        <v>27871.78976707147</v>
      </c>
      <c r="S734" s="50">
        <v>1400000</v>
      </c>
      <c r="T734" s="51">
        <f>Ugovori_OPULJP[[#This Row],[Bespovratna sredstva - Ukupno (EU+Nac) HRK
= Ukupna ugovorena vrijednost bespovratnih sredstava]]/7.5345</f>
        <v>185811.93178047647</v>
      </c>
      <c r="U734" s="50">
        <v>0</v>
      </c>
      <c r="V734" s="51">
        <f>Ugovori_OPULJP[[#This Row],[Javni doprinos korisnika - HRK]]/7.5345</f>
        <v>0</v>
      </c>
      <c r="W734" s="50">
        <v>0</v>
      </c>
      <c r="X734" s="51">
        <f>Ugovori_OPULJP[[#This Row],[Privatni doprinos korisnika - HRK]]/7.5345</f>
        <v>0</v>
      </c>
      <c r="Y734" s="52">
        <v>1400000</v>
      </c>
      <c r="Z734" s="53">
        <f>Ugovori_OPULJP[[#This Row],[UKUPNI PRIHVATLJIVI IZDACI
TOTAL ELIGIBLE EXPENDITURE
= Bespovratna sredstva ukupno + doprinos korisnika
= Ukupni prihvatljivi troškovi
= Ukupna ugovorena vrijednost projekta HRK]]/7.5345</f>
        <v>185811.93178047647</v>
      </c>
      <c r="AA734" s="44" t="s">
        <v>752</v>
      </c>
      <c r="AB734" s="44" t="s">
        <v>753</v>
      </c>
      <c r="AC734" s="70" t="s">
        <v>2966</v>
      </c>
      <c r="AD734" s="43" t="s">
        <v>747</v>
      </c>
    </row>
    <row r="735" spans="1:30" ht="51" customHeight="1" x14ac:dyDescent="0.2">
      <c r="A735" s="41" t="s">
        <v>2967</v>
      </c>
      <c r="B735" s="42" t="s">
        <v>743</v>
      </c>
      <c r="C735" s="43" t="s">
        <v>744</v>
      </c>
      <c r="D735" s="43" t="s">
        <v>2918</v>
      </c>
      <c r="E735" s="44" t="s">
        <v>232</v>
      </c>
      <c r="F735" s="45" t="s">
        <v>2968</v>
      </c>
      <c r="G735" s="45" t="s">
        <v>2969</v>
      </c>
      <c r="H735" s="47">
        <v>44075</v>
      </c>
      <c r="I735" s="47">
        <v>44805</v>
      </c>
      <c r="J735" s="48" t="str">
        <f>IF(Ugovori_OPULJP[[#This Row],[DATUM ZAVRŠETKA OPERACIJE]]&gt;DATE(2024,3,31),"u provedbi","završen")</f>
        <v>završen</v>
      </c>
      <c r="K735" s="46" t="s">
        <v>2970</v>
      </c>
      <c r="L735" s="46" t="s">
        <v>37</v>
      </c>
      <c r="M735" s="49">
        <v>0.85</v>
      </c>
      <c r="N735" s="49">
        <v>0.15</v>
      </c>
      <c r="O735" s="50">
        <f>Ugovori_OPULJP[[#This Row],[Bespovratna sredstva - Ukupno (EU+Nac) HRK
= Ukupna ugovorena vrijednost bespovratnih sredstava]]*Ugovori_OPULJP[[#This Row],[EU STOPA SUFINANCIRANJA %
EU CO-FINANCING RATE %]]</f>
        <v>1188046.4705000001</v>
      </c>
      <c r="P735" s="51">
        <f>Ugovori_OPULJP[[#This Row],[Bespovratna sredstva - EU dio - HRK]]/7.5345</f>
        <v>157680.86409184418</v>
      </c>
      <c r="Q735" s="50">
        <f>Ugovori_OPULJP[[#This Row],[Bespovratna sredstva - Ukupno (EU+Nac) HRK
= Ukupna ugovorena vrijednost bespovratnih sredstava]]*Ugovori_OPULJP[[#This Row],[STOPA NACIONALNOG SUFINANCIRANJA %]]</f>
        <v>209655.25949999999</v>
      </c>
      <c r="R735" s="51">
        <f>Ugovori_OPULJP[[#This Row],[Bespovratna sredstva - Nacionalni dio - HRK]]/7.5345</f>
        <v>27826.034839737204</v>
      </c>
      <c r="S735" s="50">
        <v>1397701.73</v>
      </c>
      <c r="T735" s="51">
        <f>Ugovori_OPULJP[[#This Row],[Bespovratna sredstva - Ukupno (EU+Nac) HRK
= Ukupna ugovorena vrijednost bespovratnih sredstava]]/7.5345</f>
        <v>185506.89893158138</v>
      </c>
      <c r="U735" s="50">
        <v>0</v>
      </c>
      <c r="V735" s="51">
        <f>Ugovori_OPULJP[[#This Row],[Javni doprinos korisnika - HRK]]/7.5345</f>
        <v>0</v>
      </c>
      <c r="W735" s="50">
        <v>0</v>
      </c>
      <c r="X735" s="51">
        <f>Ugovori_OPULJP[[#This Row],[Privatni doprinos korisnika - HRK]]/7.5345</f>
        <v>0</v>
      </c>
      <c r="Y735" s="52">
        <v>1397701.73</v>
      </c>
      <c r="Z735" s="53">
        <f>Ugovori_OPULJP[[#This Row],[UKUPNI PRIHVATLJIVI IZDACI
TOTAL ELIGIBLE EXPENDITURE
= Bespovratna sredstva ukupno + doprinos korisnika
= Ukupni prihvatljivi troškovi
= Ukupna ugovorena vrijednost projekta HRK]]/7.5345</f>
        <v>185506.89893158138</v>
      </c>
      <c r="AA735" s="44" t="s">
        <v>752</v>
      </c>
      <c r="AB735" s="44" t="s">
        <v>753</v>
      </c>
      <c r="AC735" s="70" t="s">
        <v>2971</v>
      </c>
      <c r="AD735" s="43" t="s">
        <v>747</v>
      </c>
    </row>
    <row r="736" spans="1:30" ht="51" customHeight="1" x14ac:dyDescent="0.2">
      <c r="A736" s="41" t="s">
        <v>2972</v>
      </c>
      <c r="B736" s="42" t="s">
        <v>743</v>
      </c>
      <c r="C736" s="43" t="s">
        <v>744</v>
      </c>
      <c r="D736" s="43" t="s">
        <v>2973</v>
      </c>
      <c r="E736" s="44" t="s">
        <v>34</v>
      </c>
      <c r="F736" s="45" t="s">
        <v>2974</v>
      </c>
      <c r="G736" s="45" t="s">
        <v>2975</v>
      </c>
      <c r="H736" s="47">
        <v>43525</v>
      </c>
      <c r="I736" s="47">
        <v>44805</v>
      </c>
      <c r="J736" s="48" t="str">
        <f>IF(Ugovori_OPULJP[[#This Row],[DATUM ZAVRŠETKA OPERACIJE]]&gt;DATE(2024,3,31),"u provedbi","završen")</f>
        <v>završen</v>
      </c>
      <c r="K736" s="46" t="s">
        <v>36</v>
      </c>
      <c r="L736" s="46" t="s">
        <v>37</v>
      </c>
      <c r="M736" s="49">
        <v>0.85</v>
      </c>
      <c r="N736" s="49">
        <v>0.15</v>
      </c>
      <c r="O736" s="50">
        <f>Ugovori_OPULJP[[#This Row],[Bespovratna sredstva - Ukupno (EU+Nac) HRK
= Ukupna ugovorena vrijednost bespovratnih sredstava]]*Ugovori_OPULJP[[#This Row],[EU STOPA SUFINANCIRANJA %
EU CO-FINANCING RATE %]]</f>
        <v>9225105.352</v>
      </c>
      <c r="P736" s="51">
        <f>Ugovori_OPULJP[[#This Row],[Bespovratna sredstva - EU dio - HRK]]/7.5345</f>
        <v>1224381.8902382373</v>
      </c>
      <c r="Q736" s="50">
        <f>Ugovori_OPULJP[[#This Row],[Bespovratna sredstva - Ukupno (EU+Nac) HRK
= Ukupna ugovorena vrijednost bespovratnih sredstava]]*Ugovori_OPULJP[[#This Row],[STOPA NACIONALNOG SUFINANCIRANJA %]]</f>
        <v>1627959.7679999999</v>
      </c>
      <c r="R736" s="51">
        <f>Ugovori_OPULJP[[#This Row],[Bespovratna sredstva - Nacionalni dio - HRK]]/7.5345</f>
        <v>216067.39239498306</v>
      </c>
      <c r="S736" s="50">
        <v>10853065.119999999</v>
      </c>
      <c r="T736" s="51">
        <f>Ugovori_OPULJP[[#This Row],[Bespovratna sredstva - Ukupno (EU+Nac) HRK
= Ukupna ugovorena vrijednost bespovratnih sredstava]]/7.5345</f>
        <v>1440449.2826332203</v>
      </c>
      <c r="U736" s="50">
        <v>0</v>
      </c>
      <c r="V736" s="51">
        <f>Ugovori_OPULJP[[#This Row],[Javni doprinos korisnika - HRK]]/7.5345</f>
        <v>0</v>
      </c>
      <c r="W736" s="50">
        <v>0</v>
      </c>
      <c r="X736" s="51">
        <f>Ugovori_OPULJP[[#This Row],[Privatni doprinos korisnika - HRK]]/7.5345</f>
        <v>0</v>
      </c>
      <c r="Y736" s="52">
        <v>10853065.119999999</v>
      </c>
      <c r="Z736" s="53">
        <f>Ugovori_OPULJP[[#This Row],[UKUPNI PRIHVATLJIVI IZDACI
TOTAL ELIGIBLE EXPENDITURE
= Bespovratna sredstva ukupno + doprinos korisnika
= Ukupni prihvatljivi troškovi
= Ukupna ugovorena vrijednost projekta HRK]]/7.5345</f>
        <v>1440449.2826332203</v>
      </c>
      <c r="AA736" s="44" t="s">
        <v>38</v>
      </c>
      <c r="AB736" s="44" t="s">
        <v>753</v>
      </c>
      <c r="AC736" s="43" t="s">
        <v>2976</v>
      </c>
      <c r="AD736" s="43" t="s">
        <v>747</v>
      </c>
    </row>
    <row r="737" spans="1:30" ht="51" customHeight="1" x14ac:dyDescent="0.2">
      <c r="A737" s="61" t="s">
        <v>2977</v>
      </c>
      <c r="B737" s="55" t="s">
        <v>743</v>
      </c>
      <c r="C737" s="56" t="s">
        <v>744</v>
      </c>
      <c r="D737" s="56" t="s">
        <v>2978</v>
      </c>
      <c r="E737" s="57" t="s">
        <v>76</v>
      </c>
      <c r="F737" s="62" t="s">
        <v>2979</v>
      </c>
      <c r="G737" s="62" t="s">
        <v>37</v>
      </c>
      <c r="H737" s="59">
        <v>44244</v>
      </c>
      <c r="I737" s="59">
        <v>44974</v>
      </c>
      <c r="J737" s="48" t="str">
        <f>IF(Ugovori_OPULJP[[#This Row],[DATUM ZAVRŠETKA OPERACIJE]]&gt;DATE(2024,3,31),"u provedbi","završen")</f>
        <v>završen</v>
      </c>
      <c r="K737" s="58" t="s">
        <v>37</v>
      </c>
      <c r="L737" s="58" t="s">
        <v>37</v>
      </c>
      <c r="M737" s="49">
        <v>0.85</v>
      </c>
      <c r="N737" s="49">
        <v>0.15</v>
      </c>
      <c r="O737" s="50">
        <f>Ugovori_OPULJP[[#This Row],[Bespovratna sredstva - Ukupno (EU+Nac) HRK
= Ukupna ugovorena vrijednost bespovratnih sredstava]]*Ugovori_OPULJP[[#This Row],[EU STOPA SUFINANCIRANJA %
EU CO-FINANCING RATE %]]</f>
        <v>2281621.4249999998</v>
      </c>
      <c r="P737" s="51">
        <f>Ugovori_OPULJP[[#This Row],[Bespovratna sredstva - EU dio - HRK]]/7.5345</f>
        <v>302823.20326498104</v>
      </c>
      <c r="Q737" s="50">
        <f>Ugovori_OPULJP[[#This Row],[Bespovratna sredstva - Ukupno (EU+Nac) HRK
= Ukupna ugovorena vrijednost bespovratnih sredstava]]*Ugovori_OPULJP[[#This Row],[STOPA NACIONALNOG SUFINANCIRANJA %]]</f>
        <v>402639.07500000001</v>
      </c>
      <c r="R737" s="51">
        <f>Ugovori_OPULJP[[#This Row],[Bespovratna sredstva - Nacionalni dio - HRK]]/7.5345</f>
        <v>53439.388811467252</v>
      </c>
      <c r="S737" s="50">
        <v>2684260.5</v>
      </c>
      <c r="T737" s="51">
        <f>Ugovori_OPULJP[[#This Row],[Bespovratna sredstva - Ukupno (EU+Nac) HRK
= Ukupna ugovorena vrijednost bespovratnih sredstava]]/7.5345</f>
        <v>356262.59207644832</v>
      </c>
      <c r="U737" s="50">
        <v>0</v>
      </c>
      <c r="V737" s="51">
        <f>Ugovori_OPULJP[[#This Row],[Javni doprinos korisnika - HRK]]/7.5345</f>
        <v>0</v>
      </c>
      <c r="W737" s="50">
        <v>0</v>
      </c>
      <c r="X737" s="51">
        <f>Ugovori_OPULJP[[#This Row],[Privatni doprinos korisnika - HRK]]/7.5345</f>
        <v>0</v>
      </c>
      <c r="Y737" s="52">
        <v>2684260.5</v>
      </c>
      <c r="Z737" s="53">
        <f>Ugovori_OPULJP[[#This Row],[UKUPNI PRIHVATLJIVI IZDACI
TOTAL ELIGIBLE EXPENDITURE
= Bespovratna sredstva ukupno + doprinos korisnika
= Ukupni prihvatljivi troškovi
= Ukupna ugovorena vrijednost projekta HRK]]/7.5345</f>
        <v>356262.59207644832</v>
      </c>
      <c r="AA737" s="57" t="s">
        <v>38</v>
      </c>
      <c r="AB737" s="57" t="s">
        <v>35</v>
      </c>
      <c r="AC737" s="56" t="s">
        <v>2980</v>
      </c>
      <c r="AD737" s="56" t="s">
        <v>747</v>
      </c>
    </row>
    <row r="738" spans="1:30" ht="51" customHeight="1" x14ac:dyDescent="0.2">
      <c r="A738" s="61" t="s">
        <v>2981</v>
      </c>
      <c r="B738" s="55" t="s">
        <v>743</v>
      </c>
      <c r="C738" s="56" t="s">
        <v>744</v>
      </c>
      <c r="D738" s="56" t="s">
        <v>2978</v>
      </c>
      <c r="E738" s="57" t="s">
        <v>76</v>
      </c>
      <c r="F738" s="62" t="s">
        <v>2982</v>
      </c>
      <c r="G738" s="62" t="s">
        <v>2983</v>
      </c>
      <c r="H738" s="59">
        <v>44273</v>
      </c>
      <c r="I738" s="59">
        <v>45003</v>
      </c>
      <c r="J738" s="48" t="str">
        <f>IF(Ugovori_OPULJP[[#This Row],[DATUM ZAVRŠETKA OPERACIJE]]&gt;DATE(2024,3,31),"u provedbi","završen")</f>
        <v>završen</v>
      </c>
      <c r="K738" s="58" t="s">
        <v>249</v>
      </c>
      <c r="L738" s="58" t="s">
        <v>249</v>
      </c>
      <c r="M738" s="49">
        <v>0.85</v>
      </c>
      <c r="N738" s="49">
        <v>0.15</v>
      </c>
      <c r="O738" s="50">
        <f>Ugovori_OPULJP[[#This Row],[Bespovratna sredstva - Ukupno (EU+Nac) HRK
= Ukupna ugovorena vrijednost bespovratnih sredstava]]*Ugovori_OPULJP[[#This Row],[EU STOPA SUFINANCIRANJA %
EU CO-FINANCING RATE %]]</f>
        <v>1951607.14</v>
      </c>
      <c r="P738" s="51">
        <f>Ugovori_OPULJP[[#This Row],[Bespovratna sredstva - EU dio - HRK]]/7.5345</f>
        <v>259022.78054283626</v>
      </c>
      <c r="Q738" s="50">
        <f>Ugovori_OPULJP[[#This Row],[Bespovratna sredstva - Ukupno (EU+Nac) HRK
= Ukupna ugovorena vrijednost bespovratnih sredstava]]*Ugovori_OPULJP[[#This Row],[STOPA NACIONALNOG SUFINANCIRANJA %]]</f>
        <v>344401.25999999995</v>
      </c>
      <c r="R738" s="51">
        <f>Ugovori_OPULJP[[#This Row],[Bespovratna sredstva - Nacionalni dio - HRK]]/7.5345</f>
        <v>45709.902448735804</v>
      </c>
      <c r="S738" s="50">
        <v>2296008.4</v>
      </c>
      <c r="T738" s="51">
        <f>Ugovori_OPULJP[[#This Row],[Bespovratna sredstva - Ukupno (EU+Nac) HRK
= Ukupna ugovorena vrijednost bespovratnih sredstava]]/7.5345</f>
        <v>304732.68299157207</v>
      </c>
      <c r="U738" s="50">
        <v>0</v>
      </c>
      <c r="V738" s="51">
        <f>Ugovori_OPULJP[[#This Row],[Javni doprinos korisnika - HRK]]/7.5345</f>
        <v>0</v>
      </c>
      <c r="W738" s="50">
        <v>0</v>
      </c>
      <c r="X738" s="51">
        <f>Ugovori_OPULJP[[#This Row],[Privatni doprinos korisnika - HRK]]/7.5345</f>
        <v>0</v>
      </c>
      <c r="Y738" s="52">
        <v>2296008.4</v>
      </c>
      <c r="Z738" s="53">
        <f>Ugovori_OPULJP[[#This Row],[UKUPNI PRIHVATLJIVI IZDACI
TOTAL ELIGIBLE EXPENDITURE
= Bespovratna sredstva ukupno + doprinos korisnika
= Ukupni prihvatljivi troškovi
= Ukupna ugovorena vrijednost projekta HRK]]/7.5345</f>
        <v>304732.68299157207</v>
      </c>
      <c r="AA738" s="57" t="s">
        <v>38</v>
      </c>
      <c r="AB738" s="57" t="s">
        <v>35</v>
      </c>
      <c r="AC738" s="56" t="s">
        <v>2984</v>
      </c>
      <c r="AD738" s="56" t="s">
        <v>747</v>
      </c>
    </row>
    <row r="739" spans="1:30" ht="51" customHeight="1" x14ac:dyDescent="0.2">
      <c r="A739" s="61" t="s">
        <v>2985</v>
      </c>
      <c r="B739" s="55" t="s">
        <v>743</v>
      </c>
      <c r="C739" s="56" t="s">
        <v>744</v>
      </c>
      <c r="D739" s="56" t="s">
        <v>2978</v>
      </c>
      <c r="E739" s="57" t="s">
        <v>76</v>
      </c>
      <c r="F739" s="62" t="s">
        <v>2986</v>
      </c>
      <c r="G739" s="62" t="s">
        <v>2987</v>
      </c>
      <c r="H739" s="59">
        <v>44272</v>
      </c>
      <c r="I739" s="59">
        <v>45002</v>
      </c>
      <c r="J739" s="48" t="str">
        <f>IF(Ugovori_OPULJP[[#This Row],[DATUM ZAVRŠETKA OPERACIJE]]&gt;DATE(2024,3,31),"u provedbi","završen")</f>
        <v>završen</v>
      </c>
      <c r="K739" s="58" t="s">
        <v>249</v>
      </c>
      <c r="L739" s="58" t="s">
        <v>249</v>
      </c>
      <c r="M739" s="49">
        <v>0.85</v>
      </c>
      <c r="N739" s="49">
        <v>0.15</v>
      </c>
      <c r="O739" s="50">
        <f>Ugovori_OPULJP[[#This Row],[Bespovratna sredstva - Ukupno (EU+Nac) HRK
= Ukupna ugovorena vrijednost bespovratnih sredstava]]*Ugovori_OPULJP[[#This Row],[EU STOPA SUFINANCIRANJA %
EU CO-FINANCING RATE %]]</f>
        <v>2102092.5</v>
      </c>
      <c r="P739" s="51">
        <f>Ugovori_OPULJP[[#This Row],[Bespovratna sredstva - EU dio - HRK]]/7.5345</f>
        <v>278995.6201473223</v>
      </c>
      <c r="Q739" s="50">
        <f>Ugovori_OPULJP[[#This Row],[Bespovratna sredstva - Ukupno (EU+Nac) HRK
= Ukupna ugovorena vrijednost bespovratnih sredstava]]*Ugovori_OPULJP[[#This Row],[STOPA NACIONALNOG SUFINANCIRANJA %]]</f>
        <v>370957.5</v>
      </c>
      <c r="R739" s="51">
        <f>Ugovori_OPULJP[[#This Row],[Bespovratna sredstva - Nacionalni dio - HRK]]/7.5345</f>
        <v>49234.521202468641</v>
      </c>
      <c r="S739" s="50">
        <v>2473050</v>
      </c>
      <c r="T739" s="51">
        <f>Ugovori_OPULJP[[#This Row],[Bespovratna sredstva - Ukupno (EU+Nac) HRK
= Ukupna ugovorena vrijednost bespovratnih sredstava]]/7.5345</f>
        <v>328230.14134979097</v>
      </c>
      <c r="U739" s="50">
        <v>0</v>
      </c>
      <c r="V739" s="51">
        <f>Ugovori_OPULJP[[#This Row],[Javni doprinos korisnika - HRK]]/7.5345</f>
        <v>0</v>
      </c>
      <c r="W739" s="50">
        <v>0</v>
      </c>
      <c r="X739" s="51">
        <f>Ugovori_OPULJP[[#This Row],[Privatni doprinos korisnika - HRK]]/7.5345</f>
        <v>0</v>
      </c>
      <c r="Y739" s="52">
        <v>2473050</v>
      </c>
      <c r="Z739" s="53">
        <f>Ugovori_OPULJP[[#This Row],[UKUPNI PRIHVATLJIVI IZDACI
TOTAL ELIGIBLE EXPENDITURE
= Bespovratna sredstva ukupno + doprinos korisnika
= Ukupni prihvatljivi troškovi
= Ukupna ugovorena vrijednost projekta HRK]]/7.5345</f>
        <v>328230.14134979097</v>
      </c>
      <c r="AA739" s="57" t="s">
        <v>38</v>
      </c>
      <c r="AB739" s="57" t="s">
        <v>35</v>
      </c>
      <c r="AC739" s="56" t="s">
        <v>2988</v>
      </c>
      <c r="AD739" s="56" t="s">
        <v>747</v>
      </c>
    </row>
    <row r="740" spans="1:30" ht="51" customHeight="1" x14ac:dyDescent="0.2">
      <c r="A740" s="61" t="s">
        <v>2989</v>
      </c>
      <c r="B740" s="55" t="s">
        <v>743</v>
      </c>
      <c r="C740" s="56" t="s">
        <v>744</v>
      </c>
      <c r="D740" s="56" t="s">
        <v>2978</v>
      </c>
      <c r="E740" s="57" t="s">
        <v>76</v>
      </c>
      <c r="F740" s="62" t="s">
        <v>2990</v>
      </c>
      <c r="G740" s="62" t="s">
        <v>2991</v>
      </c>
      <c r="H740" s="59">
        <v>44244</v>
      </c>
      <c r="I740" s="59">
        <v>44974</v>
      </c>
      <c r="J740" s="48" t="str">
        <f>IF(Ugovori_OPULJP[[#This Row],[DATUM ZAVRŠETKA OPERACIJE]]&gt;DATE(2024,3,31),"u provedbi","završen")</f>
        <v>završen</v>
      </c>
      <c r="K740" s="58" t="s">
        <v>2992</v>
      </c>
      <c r="L740" s="58" t="s">
        <v>173</v>
      </c>
      <c r="M740" s="49">
        <v>0.85</v>
      </c>
      <c r="N740" s="49">
        <v>0.15</v>
      </c>
      <c r="O740" s="50">
        <f>Ugovori_OPULJP[[#This Row],[Bespovratna sredstva - Ukupno (EU+Nac) HRK
= Ukupna ugovorena vrijednost bespovratnih sredstava]]*Ugovori_OPULJP[[#This Row],[EU STOPA SUFINANCIRANJA %
EU CO-FINANCING RATE %]]</f>
        <v>2087679.9</v>
      </c>
      <c r="P740" s="51">
        <f>Ugovori_OPULJP[[#This Row],[Bespovratna sredstva - EU dio - HRK]]/7.5345</f>
        <v>277082.73939876567</v>
      </c>
      <c r="Q740" s="50">
        <f>Ugovori_OPULJP[[#This Row],[Bespovratna sredstva - Ukupno (EU+Nac) HRK
= Ukupna ugovorena vrijednost bespovratnih sredstava]]*Ugovori_OPULJP[[#This Row],[STOPA NACIONALNOG SUFINANCIRANJA %]]</f>
        <v>368414.1</v>
      </c>
      <c r="R740" s="51">
        <f>Ugovori_OPULJP[[#This Row],[Bespovratna sredstva - Nacionalni dio - HRK]]/7.5345</f>
        <v>48896.954011546877</v>
      </c>
      <c r="S740" s="50">
        <v>2456094</v>
      </c>
      <c r="T740" s="51">
        <f>Ugovori_OPULJP[[#This Row],[Bespovratna sredstva - Ukupno (EU+Nac) HRK
= Ukupna ugovorena vrijednost bespovratnih sredstava]]/7.5345</f>
        <v>325979.69341031252</v>
      </c>
      <c r="U740" s="50">
        <v>0</v>
      </c>
      <c r="V740" s="51">
        <f>Ugovori_OPULJP[[#This Row],[Javni doprinos korisnika - HRK]]/7.5345</f>
        <v>0</v>
      </c>
      <c r="W740" s="50">
        <v>0</v>
      </c>
      <c r="X740" s="51">
        <f>Ugovori_OPULJP[[#This Row],[Privatni doprinos korisnika - HRK]]/7.5345</f>
        <v>0</v>
      </c>
      <c r="Y740" s="52">
        <v>2456094</v>
      </c>
      <c r="Z740" s="53">
        <f>Ugovori_OPULJP[[#This Row],[UKUPNI PRIHVATLJIVI IZDACI
TOTAL ELIGIBLE EXPENDITURE
= Bespovratna sredstva ukupno + doprinos korisnika
= Ukupni prihvatljivi troškovi
= Ukupna ugovorena vrijednost projekta HRK]]/7.5345</f>
        <v>325979.69341031252</v>
      </c>
      <c r="AA740" s="57" t="s">
        <v>38</v>
      </c>
      <c r="AB740" s="57" t="s">
        <v>35</v>
      </c>
      <c r="AC740" s="56" t="s">
        <v>2993</v>
      </c>
      <c r="AD740" s="56" t="s">
        <v>747</v>
      </c>
    </row>
    <row r="741" spans="1:30" ht="51" customHeight="1" x14ac:dyDescent="0.2">
      <c r="A741" s="61" t="s">
        <v>2994</v>
      </c>
      <c r="B741" s="55" t="s">
        <v>743</v>
      </c>
      <c r="C741" s="56" t="s">
        <v>744</v>
      </c>
      <c r="D741" s="56" t="s">
        <v>2978</v>
      </c>
      <c r="E741" s="57" t="s">
        <v>76</v>
      </c>
      <c r="F741" s="62" t="s">
        <v>2995</v>
      </c>
      <c r="G741" s="62" t="s">
        <v>2996</v>
      </c>
      <c r="H741" s="59">
        <v>44273</v>
      </c>
      <c r="I741" s="59">
        <v>45003</v>
      </c>
      <c r="J741" s="48" t="str">
        <f>IF(Ugovori_OPULJP[[#This Row],[DATUM ZAVRŠETKA OPERACIJE]]&gt;DATE(2024,3,31),"u provedbi","završen")</f>
        <v>završen</v>
      </c>
      <c r="K741" s="58" t="s">
        <v>249</v>
      </c>
      <c r="L741" s="58" t="s">
        <v>249</v>
      </c>
      <c r="M741" s="49">
        <v>0.85</v>
      </c>
      <c r="N741" s="49">
        <v>0.15</v>
      </c>
      <c r="O741" s="50">
        <f>Ugovori_OPULJP[[#This Row],[Bespovratna sredstva - Ukupno (EU+Nac) HRK
= Ukupna ugovorena vrijednost bespovratnih sredstava]]*Ugovori_OPULJP[[#This Row],[EU STOPA SUFINANCIRANJA %
EU CO-FINANCING RATE %]]</f>
        <v>2063509.9799999997</v>
      </c>
      <c r="P741" s="51">
        <f>Ugovori_OPULJP[[#This Row],[Bespovratna sredstva - EU dio - HRK]]/7.5345</f>
        <v>273874.83973720879</v>
      </c>
      <c r="Q741" s="50">
        <f>Ugovori_OPULJP[[#This Row],[Bespovratna sredstva - Ukupno (EU+Nac) HRK
= Ukupna ugovorena vrijednost bespovratnih sredstava]]*Ugovori_OPULJP[[#This Row],[STOPA NACIONALNOG SUFINANCIRANJA %]]</f>
        <v>364148.81999999995</v>
      </c>
      <c r="R741" s="51">
        <f>Ugovori_OPULJP[[#This Row],[Bespovratna sredstva - Nacionalni dio - HRK]]/7.5345</f>
        <v>48330.854071272137</v>
      </c>
      <c r="S741" s="50">
        <v>2427658.7999999998</v>
      </c>
      <c r="T741" s="51">
        <f>Ugovori_OPULJP[[#This Row],[Bespovratna sredstva - Ukupno (EU+Nac) HRK
= Ukupna ugovorena vrijednost bespovratnih sredstava]]/7.5345</f>
        <v>322205.69380848092</v>
      </c>
      <c r="U741" s="50">
        <v>0</v>
      </c>
      <c r="V741" s="51">
        <f>Ugovori_OPULJP[[#This Row],[Javni doprinos korisnika - HRK]]/7.5345</f>
        <v>0</v>
      </c>
      <c r="W741" s="50">
        <v>0</v>
      </c>
      <c r="X741" s="51">
        <f>Ugovori_OPULJP[[#This Row],[Privatni doprinos korisnika - HRK]]/7.5345</f>
        <v>0</v>
      </c>
      <c r="Y741" s="52">
        <v>2427658.7999999998</v>
      </c>
      <c r="Z741" s="53">
        <f>Ugovori_OPULJP[[#This Row],[UKUPNI PRIHVATLJIVI IZDACI
TOTAL ELIGIBLE EXPENDITURE
= Bespovratna sredstva ukupno + doprinos korisnika
= Ukupni prihvatljivi troškovi
= Ukupna ugovorena vrijednost projekta HRK]]/7.5345</f>
        <v>322205.69380848092</v>
      </c>
      <c r="AA741" s="57" t="s">
        <v>38</v>
      </c>
      <c r="AB741" s="57" t="s">
        <v>35</v>
      </c>
      <c r="AC741" s="56" t="s">
        <v>2997</v>
      </c>
      <c r="AD741" s="56" t="s">
        <v>747</v>
      </c>
    </row>
    <row r="742" spans="1:30" ht="51" customHeight="1" x14ac:dyDescent="0.2">
      <c r="A742" s="61" t="s">
        <v>2998</v>
      </c>
      <c r="B742" s="55" t="s">
        <v>743</v>
      </c>
      <c r="C742" s="56" t="s">
        <v>744</v>
      </c>
      <c r="D742" s="56" t="s">
        <v>2978</v>
      </c>
      <c r="E742" s="57" t="s">
        <v>76</v>
      </c>
      <c r="F742" s="62" t="s">
        <v>2999</v>
      </c>
      <c r="G742" s="45" t="s">
        <v>1896</v>
      </c>
      <c r="H742" s="59">
        <v>44273</v>
      </c>
      <c r="I742" s="59">
        <v>45003</v>
      </c>
      <c r="J742" s="48" t="str">
        <f>IF(Ugovori_OPULJP[[#This Row],[DATUM ZAVRŠETKA OPERACIJE]]&gt;DATE(2024,3,31),"u provedbi","završen")</f>
        <v>završen</v>
      </c>
      <c r="K742" s="58" t="s">
        <v>249</v>
      </c>
      <c r="L742" s="58" t="s">
        <v>249</v>
      </c>
      <c r="M742" s="49">
        <v>0.85</v>
      </c>
      <c r="N742" s="49">
        <v>0.15</v>
      </c>
      <c r="O742" s="50">
        <f>Ugovori_OPULJP[[#This Row],[Bespovratna sredstva - Ukupno (EU+Nac) HRK
= Ukupna ugovorena vrijednost bespovratnih sredstava]]*Ugovori_OPULJP[[#This Row],[EU STOPA SUFINANCIRANJA %
EU CO-FINANCING RATE %]]</f>
        <v>1645997.46</v>
      </c>
      <c r="P742" s="51">
        <f>Ugovori_OPULJP[[#This Row],[Bespovratna sredstva - EU dio - HRK]]/7.5345</f>
        <v>218461.40553454109</v>
      </c>
      <c r="Q742" s="50">
        <f>Ugovori_OPULJP[[#This Row],[Bespovratna sredstva - Ukupno (EU+Nac) HRK
= Ukupna ugovorena vrijednost bespovratnih sredstava]]*Ugovori_OPULJP[[#This Row],[STOPA NACIONALNOG SUFINANCIRANJA %]]</f>
        <v>290470.14</v>
      </c>
      <c r="R742" s="51">
        <f>Ugovori_OPULJP[[#This Row],[Bespovratna sredstva - Nacionalni dio - HRK]]/7.5345</f>
        <v>38552.012741389604</v>
      </c>
      <c r="S742" s="50">
        <v>1936467.6</v>
      </c>
      <c r="T742" s="51">
        <f>Ugovori_OPULJP[[#This Row],[Bespovratna sredstva - Ukupno (EU+Nac) HRK
= Ukupna ugovorena vrijednost bespovratnih sredstava]]/7.5345</f>
        <v>257013.41827593072</v>
      </c>
      <c r="U742" s="50">
        <v>0</v>
      </c>
      <c r="V742" s="51">
        <f>Ugovori_OPULJP[[#This Row],[Javni doprinos korisnika - HRK]]/7.5345</f>
        <v>0</v>
      </c>
      <c r="W742" s="50">
        <v>0</v>
      </c>
      <c r="X742" s="51">
        <f>Ugovori_OPULJP[[#This Row],[Privatni doprinos korisnika - HRK]]/7.5345</f>
        <v>0</v>
      </c>
      <c r="Y742" s="52">
        <v>1936467.6</v>
      </c>
      <c r="Z742" s="53">
        <f>Ugovori_OPULJP[[#This Row],[UKUPNI PRIHVATLJIVI IZDACI
TOTAL ELIGIBLE EXPENDITURE
= Bespovratna sredstva ukupno + doprinos korisnika
= Ukupni prihvatljivi troškovi
= Ukupna ugovorena vrijednost projekta HRK]]/7.5345</f>
        <v>257013.41827593072</v>
      </c>
      <c r="AA742" s="57" t="s">
        <v>38</v>
      </c>
      <c r="AB742" s="57" t="s">
        <v>35</v>
      </c>
      <c r="AC742" s="56" t="s">
        <v>3000</v>
      </c>
      <c r="AD742" s="56" t="s">
        <v>747</v>
      </c>
    </row>
    <row r="743" spans="1:30" ht="51" customHeight="1" x14ac:dyDescent="0.2">
      <c r="A743" s="66" t="s">
        <v>3001</v>
      </c>
      <c r="B743" s="55" t="s">
        <v>743</v>
      </c>
      <c r="C743" s="56" t="s">
        <v>744</v>
      </c>
      <c r="D743" s="56" t="s">
        <v>2978</v>
      </c>
      <c r="E743" s="57" t="s">
        <v>76</v>
      </c>
      <c r="F743" s="62" t="s">
        <v>3002</v>
      </c>
      <c r="G743" s="62" t="s">
        <v>3003</v>
      </c>
      <c r="H743" s="59">
        <v>44270</v>
      </c>
      <c r="I743" s="59">
        <v>44880</v>
      </c>
      <c r="J743" s="48" t="str">
        <f>IF(Ugovori_OPULJP[[#This Row],[DATUM ZAVRŠETKA OPERACIJE]]&gt;DATE(2024,3,31),"u provedbi","završen")</f>
        <v>završen</v>
      </c>
      <c r="K743" s="58" t="s">
        <v>249</v>
      </c>
      <c r="L743" s="58" t="s">
        <v>249</v>
      </c>
      <c r="M743" s="49">
        <v>0.85</v>
      </c>
      <c r="N743" s="49">
        <v>0.15</v>
      </c>
      <c r="O743" s="50">
        <f>Ugovori_OPULJP[[#This Row],[Bespovratna sredstva - Ukupno (EU+Nac) HRK
= Ukupna ugovorena vrijednost bespovratnih sredstava]]*Ugovori_OPULJP[[#This Row],[EU STOPA SUFINANCIRANJA %
EU CO-FINANCING RATE %]]</f>
        <v>2019411.3</v>
      </c>
      <c r="P743" s="51">
        <f>Ugovori_OPULJP[[#This Row],[Bespovratna sredstva - EU dio - HRK]]/7.5345</f>
        <v>268021.93908023095</v>
      </c>
      <c r="Q743" s="50">
        <f>Ugovori_OPULJP[[#This Row],[Bespovratna sredstva - Ukupno (EU+Nac) HRK
= Ukupna ugovorena vrijednost bespovratnih sredstava]]*Ugovori_OPULJP[[#This Row],[STOPA NACIONALNOG SUFINANCIRANJA %]]</f>
        <v>356366.7</v>
      </c>
      <c r="R743" s="51">
        <f>Ugovori_OPULJP[[#This Row],[Bespovratna sredstva - Nacionalni dio - HRK]]/7.5345</f>
        <v>47297.989249452519</v>
      </c>
      <c r="S743" s="50">
        <v>2375778</v>
      </c>
      <c r="T743" s="51">
        <f>Ugovori_OPULJP[[#This Row],[Bespovratna sredstva - Ukupno (EU+Nac) HRK
= Ukupna ugovorena vrijednost bespovratnih sredstava]]/7.5345</f>
        <v>315319.92832968343</v>
      </c>
      <c r="U743" s="50">
        <v>0</v>
      </c>
      <c r="V743" s="51">
        <f>Ugovori_OPULJP[[#This Row],[Javni doprinos korisnika - HRK]]/7.5345</f>
        <v>0</v>
      </c>
      <c r="W743" s="50">
        <v>0</v>
      </c>
      <c r="X743" s="51">
        <f>Ugovori_OPULJP[[#This Row],[Privatni doprinos korisnika - HRK]]/7.5345</f>
        <v>0</v>
      </c>
      <c r="Y743" s="52">
        <v>2375778</v>
      </c>
      <c r="Z743" s="53">
        <f>Ugovori_OPULJP[[#This Row],[UKUPNI PRIHVATLJIVI IZDACI
TOTAL ELIGIBLE EXPENDITURE
= Bespovratna sredstva ukupno + doprinos korisnika
= Ukupni prihvatljivi troškovi
= Ukupna ugovorena vrijednost projekta HRK]]/7.5345</f>
        <v>315319.92832968343</v>
      </c>
      <c r="AA743" s="57" t="s">
        <v>38</v>
      </c>
      <c r="AB743" s="57" t="s">
        <v>35</v>
      </c>
      <c r="AC743" s="56" t="s">
        <v>3004</v>
      </c>
      <c r="AD743" s="56" t="s">
        <v>747</v>
      </c>
    </row>
    <row r="744" spans="1:30" ht="51" customHeight="1" x14ac:dyDescent="0.2">
      <c r="A744" s="61" t="s">
        <v>3005</v>
      </c>
      <c r="B744" s="55" t="s">
        <v>743</v>
      </c>
      <c r="C744" s="56" t="s">
        <v>744</v>
      </c>
      <c r="D744" s="56" t="s">
        <v>2978</v>
      </c>
      <c r="E744" s="57" t="s">
        <v>76</v>
      </c>
      <c r="F744" s="62" t="s">
        <v>3006</v>
      </c>
      <c r="G744" s="62" t="s">
        <v>3007</v>
      </c>
      <c r="H744" s="59">
        <v>44243</v>
      </c>
      <c r="I744" s="59">
        <v>44973</v>
      </c>
      <c r="J744" s="48" t="str">
        <f>IF(Ugovori_OPULJP[[#This Row],[DATUM ZAVRŠETKA OPERACIJE]]&gt;DATE(2024,3,31),"u provedbi","završen")</f>
        <v>završen</v>
      </c>
      <c r="K744" s="58" t="s">
        <v>79</v>
      </c>
      <c r="L744" s="58" t="s">
        <v>79</v>
      </c>
      <c r="M744" s="49">
        <v>0.85</v>
      </c>
      <c r="N744" s="49">
        <v>0.15</v>
      </c>
      <c r="O744" s="50">
        <f>Ugovori_OPULJP[[#This Row],[Bespovratna sredstva - Ukupno (EU+Nac) HRK
= Ukupna ugovorena vrijednost bespovratnih sredstava]]*Ugovori_OPULJP[[#This Row],[EU STOPA SUFINANCIRANJA %
EU CO-FINANCING RATE %]]</f>
        <v>1880799.1649999998</v>
      </c>
      <c r="P744" s="51">
        <f>Ugovori_OPULJP[[#This Row],[Bespovratna sredstva - EU dio - HRK]]/7.5345</f>
        <v>249624.94724268361</v>
      </c>
      <c r="Q744" s="50">
        <f>Ugovori_OPULJP[[#This Row],[Bespovratna sredstva - Ukupno (EU+Nac) HRK
= Ukupna ugovorena vrijednost bespovratnih sredstava]]*Ugovori_OPULJP[[#This Row],[STOPA NACIONALNOG SUFINANCIRANJA %]]</f>
        <v>331905.73499999999</v>
      </c>
      <c r="R744" s="51">
        <f>Ugovori_OPULJP[[#This Row],[Bespovratna sredstva - Nacionalni dio - HRK]]/7.5345</f>
        <v>44051.461278120638</v>
      </c>
      <c r="S744" s="52">
        <v>2212704.9</v>
      </c>
      <c r="T744" s="53">
        <f>Ugovori_OPULJP[[#This Row],[Bespovratna sredstva - Ukupno (EU+Nac) HRK
= Ukupna ugovorena vrijednost bespovratnih sredstava]]/7.5345</f>
        <v>293676.40852080425</v>
      </c>
      <c r="U744" s="50">
        <v>0</v>
      </c>
      <c r="V744" s="51">
        <f>Ugovori_OPULJP[[#This Row],[Javni doprinos korisnika - HRK]]/7.5345</f>
        <v>0</v>
      </c>
      <c r="W744" s="50">
        <v>0</v>
      </c>
      <c r="X744" s="51">
        <f>Ugovori_OPULJP[[#This Row],[Privatni doprinos korisnika - HRK]]/7.5345</f>
        <v>0</v>
      </c>
      <c r="Y744" s="52">
        <v>2212704.9</v>
      </c>
      <c r="Z744" s="53">
        <f>Ugovori_OPULJP[[#This Row],[UKUPNI PRIHVATLJIVI IZDACI
TOTAL ELIGIBLE EXPENDITURE
= Bespovratna sredstva ukupno + doprinos korisnika
= Ukupni prihvatljivi troškovi
= Ukupna ugovorena vrijednost projekta HRK]]/7.5345</f>
        <v>293676.40852080425</v>
      </c>
      <c r="AA744" s="57" t="s">
        <v>38</v>
      </c>
      <c r="AB744" s="57" t="s">
        <v>35</v>
      </c>
      <c r="AC744" s="56" t="s">
        <v>3008</v>
      </c>
      <c r="AD744" s="56" t="s">
        <v>747</v>
      </c>
    </row>
    <row r="745" spans="1:30" ht="51" customHeight="1" x14ac:dyDescent="0.2">
      <c r="A745" s="61" t="s">
        <v>3009</v>
      </c>
      <c r="B745" s="55" t="s">
        <v>743</v>
      </c>
      <c r="C745" s="56" t="s">
        <v>744</v>
      </c>
      <c r="D745" s="56" t="s">
        <v>2978</v>
      </c>
      <c r="E745" s="57" t="s">
        <v>76</v>
      </c>
      <c r="F745" s="62" t="s">
        <v>3010</v>
      </c>
      <c r="G745" s="62" t="s">
        <v>3011</v>
      </c>
      <c r="H745" s="59">
        <v>44244</v>
      </c>
      <c r="I745" s="59">
        <v>44974</v>
      </c>
      <c r="J745" s="48" t="str">
        <f>IF(Ugovori_OPULJP[[#This Row],[DATUM ZAVRŠETKA OPERACIJE]]&gt;DATE(2024,3,31),"u provedbi","završen")</f>
        <v>završen</v>
      </c>
      <c r="K745" s="58" t="s">
        <v>155</v>
      </c>
      <c r="L745" s="46" t="s">
        <v>155</v>
      </c>
      <c r="M745" s="49">
        <v>0.85</v>
      </c>
      <c r="N745" s="49">
        <v>0.15</v>
      </c>
      <c r="O745" s="50">
        <f>Ugovori_OPULJP[[#This Row],[Bespovratna sredstva - Ukupno (EU+Nac) HRK
= Ukupna ugovorena vrijednost bespovratnih sredstava]]*Ugovori_OPULJP[[#This Row],[EU STOPA SUFINANCIRANJA %
EU CO-FINANCING RATE %]]</f>
        <v>2452315.3649999998</v>
      </c>
      <c r="P745" s="51">
        <f>Ugovori_OPULJP[[#This Row],[Bespovratna sredstva - EU dio - HRK]]/7.5345</f>
        <v>325478.18236113869</v>
      </c>
      <c r="Q745" s="50">
        <f>Ugovori_OPULJP[[#This Row],[Bespovratna sredstva - Ukupno (EU+Nac) HRK
= Ukupna ugovorena vrijednost bespovratnih sredstava]]*Ugovori_OPULJP[[#This Row],[STOPA NACIONALNOG SUFINANCIRANJA %]]</f>
        <v>432761.53499999997</v>
      </c>
      <c r="R745" s="51">
        <f>Ugovori_OPULJP[[#This Row],[Bespovratna sredstva - Nacionalni dio - HRK]]/7.5345</f>
        <v>57437.326299024484</v>
      </c>
      <c r="S745" s="52">
        <v>2885076.9</v>
      </c>
      <c r="T745" s="53">
        <f>Ugovori_OPULJP[[#This Row],[Bespovratna sredstva - Ukupno (EU+Nac) HRK
= Ukupna ugovorena vrijednost bespovratnih sredstava]]/7.5345</f>
        <v>382915.50866016321</v>
      </c>
      <c r="U745" s="50">
        <v>0</v>
      </c>
      <c r="V745" s="51">
        <f>Ugovori_OPULJP[[#This Row],[Javni doprinos korisnika - HRK]]/7.5345</f>
        <v>0</v>
      </c>
      <c r="W745" s="50">
        <v>0</v>
      </c>
      <c r="X745" s="51">
        <f>Ugovori_OPULJP[[#This Row],[Privatni doprinos korisnika - HRK]]/7.5345</f>
        <v>0</v>
      </c>
      <c r="Y745" s="52">
        <v>2885076.9</v>
      </c>
      <c r="Z745" s="53">
        <f>Ugovori_OPULJP[[#This Row],[UKUPNI PRIHVATLJIVI IZDACI
TOTAL ELIGIBLE EXPENDITURE
= Bespovratna sredstva ukupno + doprinos korisnika
= Ukupni prihvatljivi troškovi
= Ukupna ugovorena vrijednost projekta HRK]]/7.5345</f>
        <v>382915.50866016321</v>
      </c>
      <c r="AA745" s="57" t="s">
        <v>38</v>
      </c>
      <c r="AB745" s="57" t="s">
        <v>35</v>
      </c>
      <c r="AC745" s="56" t="s">
        <v>3012</v>
      </c>
      <c r="AD745" s="56" t="s">
        <v>747</v>
      </c>
    </row>
    <row r="746" spans="1:30" ht="51" customHeight="1" x14ac:dyDescent="0.2">
      <c r="A746" s="61" t="s">
        <v>3013</v>
      </c>
      <c r="B746" s="55" t="s">
        <v>743</v>
      </c>
      <c r="C746" s="56" t="s">
        <v>744</v>
      </c>
      <c r="D746" s="56" t="s">
        <v>2978</v>
      </c>
      <c r="E746" s="57" t="s">
        <v>76</v>
      </c>
      <c r="F746" s="62" t="s">
        <v>3014</v>
      </c>
      <c r="G746" s="62" t="s">
        <v>3015</v>
      </c>
      <c r="H746" s="59">
        <v>44243</v>
      </c>
      <c r="I746" s="59">
        <v>44973</v>
      </c>
      <c r="J746" s="48" t="str">
        <f>IF(Ugovori_OPULJP[[#This Row],[DATUM ZAVRŠETKA OPERACIJE]]&gt;DATE(2024,3,31),"u provedbi","završen")</f>
        <v>završen</v>
      </c>
      <c r="K746" s="58" t="s">
        <v>892</v>
      </c>
      <c r="L746" s="46" t="s">
        <v>155</v>
      </c>
      <c r="M746" s="49">
        <v>0.85</v>
      </c>
      <c r="N746" s="49">
        <v>0.15</v>
      </c>
      <c r="O746" s="50">
        <f>Ugovori_OPULJP[[#This Row],[Bespovratna sredstva - Ukupno (EU+Nac) HRK
= Ukupna ugovorena vrijednost bespovratnih sredstava]]*Ugovori_OPULJP[[#This Row],[EU STOPA SUFINANCIRANJA %
EU CO-FINANCING RATE %]]</f>
        <v>1979412</v>
      </c>
      <c r="P746" s="51">
        <f>Ugovori_OPULJP[[#This Row],[Bespovratna sredstva - EU dio - HRK]]/7.5345</f>
        <v>262713.11964961176</v>
      </c>
      <c r="Q746" s="50">
        <f>Ugovori_OPULJP[[#This Row],[Bespovratna sredstva - Ukupno (EU+Nac) HRK
= Ukupna ugovorena vrijednost bespovratnih sredstava]]*Ugovori_OPULJP[[#This Row],[STOPA NACIONALNOG SUFINANCIRANJA %]]</f>
        <v>349308</v>
      </c>
      <c r="R746" s="51">
        <f>Ugovori_OPULJP[[#This Row],[Bespovratna sredstva - Nacionalni dio - HRK]]/7.5345</f>
        <v>46361.138761696195</v>
      </c>
      <c r="S746" s="52">
        <v>2328720</v>
      </c>
      <c r="T746" s="53">
        <f>Ugovori_OPULJP[[#This Row],[Bespovratna sredstva - Ukupno (EU+Nac) HRK
= Ukupna ugovorena vrijednost bespovratnih sredstava]]/7.5345</f>
        <v>309074.25841130799</v>
      </c>
      <c r="U746" s="50">
        <v>0</v>
      </c>
      <c r="V746" s="51">
        <f>Ugovori_OPULJP[[#This Row],[Javni doprinos korisnika - HRK]]/7.5345</f>
        <v>0</v>
      </c>
      <c r="W746" s="50">
        <v>0</v>
      </c>
      <c r="X746" s="51">
        <f>Ugovori_OPULJP[[#This Row],[Privatni doprinos korisnika - HRK]]/7.5345</f>
        <v>0</v>
      </c>
      <c r="Y746" s="52">
        <v>2328720</v>
      </c>
      <c r="Z746" s="53">
        <f>Ugovori_OPULJP[[#This Row],[UKUPNI PRIHVATLJIVI IZDACI
TOTAL ELIGIBLE EXPENDITURE
= Bespovratna sredstva ukupno + doprinos korisnika
= Ukupni prihvatljivi troškovi
= Ukupna ugovorena vrijednost projekta HRK]]/7.5345</f>
        <v>309074.25841130799</v>
      </c>
      <c r="AA746" s="57" t="s">
        <v>38</v>
      </c>
      <c r="AB746" s="57" t="s">
        <v>35</v>
      </c>
      <c r="AC746" s="56" t="s">
        <v>3016</v>
      </c>
      <c r="AD746" s="56" t="s">
        <v>747</v>
      </c>
    </row>
    <row r="747" spans="1:30" ht="51" customHeight="1" x14ac:dyDescent="0.2">
      <c r="A747" s="61" t="s">
        <v>3017</v>
      </c>
      <c r="B747" s="55" t="s">
        <v>743</v>
      </c>
      <c r="C747" s="56" t="s">
        <v>744</v>
      </c>
      <c r="D747" s="56" t="s">
        <v>2978</v>
      </c>
      <c r="E747" s="57" t="s">
        <v>76</v>
      </c>
      <c r="F747" s="62" t="s">
        <v>3018</v>
      </c>
      <c r="G747" s="72" t="s">
        <v>3019</v>
      </c>
      <c r="H747" s="59">
        <v>44242</v>
      </c>
      <c r="I747" s="59">
        <v>44972</v>
      </c>
      <c r="J747" s="48" t="str">
        <f>IF(Ugovori_OPULJP[[#This Row],[DATUM ZAVRŠETKA OPERACIJE]]&gt;DATE(2024,3,31),"u provedbi","završen")</f>
        <v>završen</v>
      </c>
      <c r="K747" s="58" t="s">
        <v>37</v>
      </c>
      <c r="L747" s="58" t="s">
        <v>37</v>
      </c>
      <c r="M747" s="49">
        <v>0.85</v>
      </c>
      <c r="N747" s="49">
        <v>0.15</v>
      </c>
      <c r="O747" s="50">
        <f>Ugovori_OPULJP[[#This Row],[Bespovratna sredstva - Ukupno (EU+Nac) HRK
= Ukupna ugovorena vrijednost bespovratnih sredstava]]*Ugovori_OPULJP[[#This Row],[EU STOPA SUFINANCIRANJA %
EU CO-FINANCING RATE %]]</f>
        <v>2492127.75</v>
      </c>
      <c r="P747" s="51">
        <f>Ugovori_OPULJP[[#This Row],[Bespovratna sredstva - EU dio - HRK]]/7.5345</f>
        <v>330762.19390802307</v>
      </c>
      <c r="Q747" s="50">
        <f>Ugovori_OPULJP[[#This Row],[Bespovratna sredstva - Ukupno (EU+Nac) HRK
= Ukupna ugovorena vrijednost bespovratnih sredstava]]*Ugovori_OPULJP[[#This Row],[STOPA NACIONALNOG SUFINANCIRANJA %]]</f>
        <v>439787.25</v>
      </c>
      <c r="R747" s="51">
        <f>Ugovori_OPULJP[[#This Row],[Bespovratna sredstva - Nacionalni dio - HRK]]/7.5345</f>
        <v>58369.798924945251</v>
      </c>
      <c r="S747" s="52">
        <v>2931915</v>
      </c>
      <c r="T747" s="53">
        <f>Ugovori_OPULJP[[#This Row],[Bespovratna sredstva - Ukupno (EU+Nac) HRK
= Ukupna ugovorena vrijednost bespovratnih sredstava]]/7.5345</f>
        <v>389131.9928329683</v>
      </c>
      <c r="U747" s="50">
        <v>0</v>
      </c>
      <c r="V747" s="51">
        <f>Ugovori_OPULJP[[#This Row],[Javni doprinos korisnika - HRK]]/7.5345</f>
        <v>0</v>
      </c>
      <c r="W747" s="50">
        <v>0</v>
      </c>
      <c r="X747" s="51">
        <f>Ugovori_OPULJP[[#This Row],[Privatni doprinos korisnika - HRK]]/7.5345</f>
        <v>0</v>
      </c>
      <c r="Y747" s="52">
        <v>2931915</v>
      </c>
      <c r="Z747" s="53">
        <f>Ugovori_OPULJP[[#This Row],[UKUPNI PRIHVATLJIVI IZDACI
TOTAL ELIGIBLE EXPENDITURE
= Bespovratna sredstva ukupno + doprinos korisnika
= Ukupni prihvatljivi troškovi
= Ukupna ugovorena vrijednost projekta HRK]]/7.5345</f>
        <v>389131.9928329683</v>
      </c>
      <c r="AA747" s="57" t="s">
        <v>38</v>
      </c>
      <c r="AB747" s="57" t="s">
        <v>35</v>
      </c>
      <c r="AC747" s="56" t="s">
        <v>3020</v>
      </c>
      <c r="AD747" s="56" t="s">
        <v>747</v>
      </c>
    </row>
    <row r="748" spans="1:30" ht="51" customHeight="1" x14ac:dyDescent="0.2">
      <c r="A748" s="61" t="s">
        <v>3021</v>
      </c>
      <c r="B748" s="55" t="s">
        <v>743</v>
      </c>
      <c r="C748" s="56" t="s">
        <v>744</v>
      </c>
      <c r="D748" s="56" t="s">
        <v>2978</v>
      </c>
      <c r="E748" s="57" t="s">
        <v>76</v>
      </c>
      <c r="F748" s="62" t="s">
        <v>3022</v>
      </c>
      <c r="G748" s="62" t="s">
        <v>3023</v>
      </c>
      <c r="H748" s="59">
        <v>44246</v>
      </c>
      <c r="I748" s="59">
        <v>44976</v>
      </c>
      <c r="J748" s="48" t="str">
        <f>IF(Ugovori_OPULJP[[#This Row],[DATUM ZAVRŠETKA OPERACIJE]]&gt;DATE(2024,3,31),"u provedbi","završen")</f>
        <v>završen</v>
      </c>
      <c r="K748" s="58" t="s">
        <v>154</v>
      </c>
      <c r="L748" s="46" t="s">
        <v>155</v>
      </c>
      <c r="M748" s="49">
        <v>0.85</v>
      </c>
      <c r="N748" s="49">
        <v>0.15</v>
      </c>
      <c r="O748" s="50">
        <f>Ugovori_OPULJP[[#This Row],[Bespovratna sredstva - Ukupno (EU+Nac) HRK
= Ukupna ugovorena vrijednost bespovratnih sredstava]]*Ugovori_OPULJP[[#This Row],[EU STOPA SUFINANCIRANJA %
EU CO-FINANCING RATE %]]</f>
        <v>2161842.179</v>
      </c>
      <c r="P748" s="51">
        <f>Ugovori_OPULJP[[#This Row],[Bespovratna sredstva - EU dio - HRK]]/7.5345</f>
        <v>286925.76534607471</v>
      </c>
      <c r="Q748" s="50">
        <f>Ugovori_OPULJP[[#This Row],[Bespovratna sredstva - Ukupno (EU+Nac) HRK
= Ukupna ugovorena vrijednost bespovratnih sredstava]]*Ugovori_OPULJP[[#This Row],[STOPA NACIONALNOG SUFINANCIRANJA %]]</f>
        <v>381501.56100000005</v>
      </c>
      <c r="R748" s="51">
        <f>Ugovori_OPULJP[[#This Row],[Bespovratna sredstva - Nacionalni dio - HRK]]/7.5345</f>
        <v>50633.95859048378</v>
      </c>
      <c r="S748" s="50">
        <v>2543343.7400000002</v>
      </c>
      <c r="T748" s="51">
        <f>Ugovori_OPULJP[[#This Row],[Bespovratna sredstva - Ukupno (EU+Nac) HRK
= Ukupna ugovorena vrijednost bespovratnih sredstava]]/7.5345</f>
        <v>337559.72393655853</v>
      </c>
      <c r="U748" s="50">
        <v>0</v>
      </c>
      <c r="V748" s="51">
        <f>Ugovori_OPULJP[[#This Row],[Javni doprinos korisnika - HRK]]/7.5345</f>
        <v>0</v>
      </c>
      <c r="W748" s="50">
        <v>0</v>
      </c>
      <c r="X748" s="51">
        <f>Ugovori_OPULJP[[#This Row],[Privatni doprinos korisnika - HRK]]/7.5345</f>
        <v>0</v>
      </c>
      <c r="Y748" s="52">
        <v>2543343.7400000002</v>
      </c>
      <c r="Z748" s="53">
        <f>Ugovori_OPULJP[[#This Row],[UKUPNI PRIHVATLJIVI IZDACI
TOTAL ELIGIBLE EXPENDITURE
= Bespovratna sredstva ukupno + doprinos korisnika
= Ukupni prihvatljivi troškovi
= Ukupna ugovorena vrijednost projekta HRK]]/7.5345</f>
        <v>337559.72393655853</v>
      </c>
      <c r="AA748" s="57" t="s">
        <v>38</v>
      </c>
      <c r="AB748" s="57" t="s">
        <v>35</v>
      </c>
      <c r="AC748" s="56" t="s">
        <v>3024</v>
      </c>
      <c r="AD748" s="56" t="s">
        <v>747</v>
      </c>
    </row>
    <row r="749" spans="1:30" ht="51" customHeight="1" x14ac:dyDescent="0.2">
      <c r="A749" s="61" t="s">
        <v>3025</v>
      </c>
      <c r="B749" s="55" t="s">
        <v>743</v>
      </c>
      <c r="C749" s="56" t="s">
        <v>744</v>
      </c>
      <c r="D749" s="56" t="s">
        <v>2978</v>
      </c>
      <c r="E749" s="57" t="s">
        <v>76</v>
      </c>
      <c r="F749" s="62" t="s">
        <v>3026</v>
      </c>
      <c r="G749" s="62" t="s">
        <v>3027</v>
      </c>
      <c r="H749" s="59">
        <v>44243</v>
      </c>
      <c r="I749" s="59">
        <v>44789</v>
      </c>
      <c r="J749" s="48" t="str">
        <f>IF(Ugovori_OPULJP[[#This Row],[DATUM ZAVRŠETKA OPERACIJE]]&gt;DATE(2024,3,31),"u provedbi","završen")</f>
        <v>završen</v>
      </c>
      <c r="K749" s="58" t="s">
        <v>94</v>
      </c>
      <c r="L749" s="58" t="s">
        <v>94</v>
      </c>
      <c r="M749" s="49">
        <v>0.85</v>
      </c>
      <c r="N749" s="49">
        <v>0.15</v>
      </c>
      <c r="O749" s="50">
        <f>Ugovori_OPULJP[[#This Row],[Bespovratna sredstva - Ukupno (EU+Nac) HRK
= Ukupna ugovorena vrijednost bespovratnih sredstava]]*Ugovori_OPULJP[[#This Row],[EU STOPA SUFINANCIRANJA %
EU CO-FINANCING RATE %]]</f>
        <v>2197665.378</v>
      </c>
      <c r="P749" s="51">
        <f>Ugovori_OPULJP[[#This Row],[Bespovratna sredstva - EU dio - HRK]]/7.5345</f>
        <v>291680.32092375075</v>
      </c>
      <c r="Q749" s="50">
        <f>Ugovori_OPULJP[[#This Row],[Bespovratna sredstva - Ukupno (EU+Nac) HRK
= Ukupna ugovorena vrijednost bespovratnih sredstava]]*Ugovori_OPULJP[[#This Row],[STOPA NACIONALNOG SUFINANCIRANJA %]]</f>
        <v>387823.30200000003</v>
      </c>
      <c r="R749" s="51">
        <f>Ugovori_OPULJP[[#This Row],[Bespovratna sredstva - Nacionalni dio - HRK]]/7.5345</f>
        <v>51472.997810073663</v>
      </c>
      <c r="S749" s="52">
        <v>2585488.6800000002</v>
      </c>
      <c r="T749" s="53">
        <f>Ugovori_OPULJP[[#This Row],[Bespovratna sredstva - Ukupno (EU+Nac) HRK
= Ukupna ugovorena vrijednost bespovratnih sredstava]]/7.5345</f>
        <v>343153.31873382442</v>
      </c>
      <c r="U749" s="50">
        <v>0</v>
      </c>
      <c r="V749" s="51">
        <f>Ugovori_OPULJP[[#This Row],[Javni doprinos korisnika - HRK]]/7.5345</f>
        <v>0</v>
      </c>
      <c r="W749" s="50">
        <v>0</v>
      </c>
      <c r="X749" s="51">
        <f>Ugovori_OPULJP[[#This Row],[Privatni doprinos korisnika - HRK]]/7.5345</f>
        <v>0</v>
      </c>
      <c r="Y749" s="52">
        <v>2585488.6800000002</v>
      </c>
      <c r="Z749" s="53">
        <f>Ugovori_OPULJP[[#This Row],[UKUPNI PRIHVATLJIVI IZDACI
TOTAL ELIGIBLE EXPENDITURE
= Bespovratna sredstva ukupno + doprinos korisnika
= Ukupni prihvatljivi troškovi
= Ukupna ugovorena vrijednost projekta HRK]]/7.5345</f>
        <v>343153.31873382442</v>
      </c>
      <c r="AA749" s="57" t="s">
        <v>38</v>
      </c>
      <c r="AB749" s="57" t="s">
        <v>35</v>
      </c>
      <c r="AC749" s="56" t="s">
        <v>3028</v>
      </c>
      <c r="AD749" s="56" t="s">
        <v>747</v>
      </c>
    </row>
    <row r="750" spans="1:30" ht="51" customHeight="1" x14ac:dyDescent="0.2">
      <c r="A750" s="61" t="s">
        <v>3029</v>
      </c>
      <c r="B750" s="55" t="s">
        <v>743</v>
      </c>
      <c r="C750" s="56" t="s">
        <v>744</v>
      </c>
      <c r="D750" s="56" t="s">
        <v>2978</v>
      </c>
      <c r="E750" s="57" t="s">
        <v>76</v>
      </c>
      <c r="F750" s="62" t="s">
        <v>3030</v>
      </c>
      <c r="G750" s="62" t="s">
        <v>3031</v>
      </c>
      <c r="H750" s="59">
        <v>44242</v>
      </c>
      <c r="I750" s="59">
        <v>44972</v>
      </c>
      <c r="J750" s="48" t="str">
        <f>IF(Ugovori_OPULJP[[#This Row],[DATUM ZAVRŠETKA OPERACIJE]]&gt;DATE(2024,3,31),"u provedbi","završen")</f>
        <v>završen</v>
      </c>
      <c r="K750" s="58" t="s">
        <v>94</v>
      </c>
      <c r="L750" s="58" t="s">
        <v>94</v>
      </c>
      <c r="M750" s="49">
        <v>0.85</v>
      </c>
      <c r="N750" s="49">
        <v>0.15</v>
      </c>
      <c r="O750" s="50">
        <f>Ugovori_OPULJP[[#This Row],[Bespovratna sredstva - Ukupno (EU+Nac) HRK
= Ukupna ugovorena vrijednost bespovratnih sredstava]]*Ugovori_OPULJP[[#This Row],[EU STOPA SUFINANCIRANJA %
EU CO-FINANCING RATE %]]</f>
        <v>1119788.98</v>
      </c>
      <c r="P750" s="51">
        <f>Ugovori_OPULJP[[#This Row],[Bespovratna sredstva - EU dio - HRK]]/7.5345</f>
        <v>148621.53825734952</v>
      </c>
      <c r="Q750" s="50">
        <f>Ugovori_OPULJP[[#This Row],[Bespovratna sredstva - Ukupno (EU+Nac) HRK
= Ukupna ugovorena vrijednost bespovratnih sredstava]]*Ugovori_OPULJP[[#This Row],[STOPA NACIONALNOG SUFINANCIRANJA %]]</f>
        <v>197609.82</v>
      </c>
      <c r="R750" s="51">
        <f>Ugovori_OPULJP[[#This Row],[Bespovratna sredstva - Nacionalni dio - HRK]]/7.5345</f>
        <v>26227.330280708738</v>
      </c>
      <c r="S750" s="52">
        <v>1317398.8</v>
      </c>
      <c r="T750" s="53">
        <f>Ugovori_OPULJP[[#This Row],[Bespovratna sredstva - Ukupno (EU+Nac) HRK
= Ukupna ugovorena vrijednost bespovratnih sredstava]]/7.5345</f>
        <v>174848.86853805828</v>
      </c>
      <c r="U750" s="50">
        <v>0</v>
      </c>
      <c r="V750" s="51">
        <f>Ugovori_OPULJP[[#This Row],[Javni doprinos korisnika - HRK]]/7.5345</f>
        <v>0</v>
      </c>
      <c r="W750" s="50">
        <v>0</v>
      </c>
      <c r="X750" s="51">
        <f>Ugovori_OPULJP[[#This Row],[Privatni doprinos korisnika - HRK]]/7.5345</f>
        <v>0</v>
      </c>
      <c r="Y750" s="52">
        <v>1317398.8</v>
      </c>
      <c r="Z750" s="53">
        <f>Ugovori_OPULJP[[#This Row],[UKUPNI PRIHVATLJIVI IZDACI
TOTAL ELIGIBLE EXPENDITURE
= Bespovratna sredstva ukupno + doprinos korisnika
= Ukupni prihvatljivi troškovi
= Ukupna ugovorena vrijednost projekta HRK]]/7.5345</f>
        <v>174848.86853805828</v>
      </c>
      <c r="AA750" s="57" t="s">
        <v>38</v>
      </c>
      <c r="AB750" s="57" t="s">
        <v>35</v>
      </c>
      <c r="AC750" s="56" t="s">
        <v>3032</v>
      </c>
      <c r="AD750" s="56" t="s">
        <v>747</v>
      </c>
    </row>
    <row r="751" spans="1:30" ht="51" customHeight="1" x14ac:dyDescent="0.2">
      <c r="A751" s="61" t="s">
        <v>3033</v>
      </c>
      <c r="B751" s="55" t="s">
        <v>743</v>
      </c>
      <c r="C751" s="56" t="s">
        <v>744</v>
      </c>
      <c r="D751" s="56" t="s">
        <v>2978</v>
      </c>
      <c r="E751" s="57" t="s">
        <v>76</v>
      </c>
      <c r="F751" s="62" t="s">
        <v>3034</v>
      </c>
      <c r="G751" s="62" t="s">
        <v>3035</v>
      </c>
      <c r="H751" s="59">
        <v>44242</v>
      </c>
      <c r="I751" s="59">
        <v>44972</v>
      </c>
      <c r="J751" s="48" t="str">
        <f>IF(Ugovori_OPULJP[[#This Row],[DATUM ZAVRŠETKA OPERACIJE]]&gt;DATE(2024,3,31),"u provedbi","završen")</f>
        <v>završen</v>
      </c>
      <c r="K751" s="58" t="s">
        <v>94</v>
      </c>
      <c r="L751" s="58" t="s">
        <v>94</v>
      </c>
      <c r="M751" s="49">
        <v>0.85</v>
      </c>
      <c r="N751" s="49">
        <v>0.15</v>
      </c>
      <c r="O751" s="50">
        <f>Ugovori_OPULJP[[#This Row],[Bespovratna sredstva - Ukupno (EU+Nac) HRK
= Ukupna ugovorena vrijednost bespovratnih sredstava]]*Ugovori_OPULJP[[#This Row],[EU STOPA SUFINANCIRANJA %
EU CO-FINANCING RATE %]]</f>
        <v>1258975.8</v>
      </c>
      <c r="P751" s="51">
        <f>Ugovori_OPULJP[[#This Row],[Bespovratna sredstva - EU dio - HRK]]/7.5345</f>
        <v>167094.80390205057</v>
      </c>
      <c r="Q751" s="50">
        <f>Ugovori_OPULJP[[#This Row],[Bespovratna sredstva - Ukupno (EU+Nac) HRK
= Ukupna ugovorena vrijednost bespovratnih sredstava]]*Ugovori_OPULJP[[#This Row],[STOPA NACIONALNOG SUFINANCIRANJA %]]</f>
        <v>222172.19999999998</v>
      </c>
      <c r="R751" s="51">
        <f>Ugovori_OPULJP[[#This Row],[Bespovratna sredstva - Nacionalni dio - HRK]]/7.5345</f>
        <v>29487.318335655978</v>
      </c>
      <c r="S751" s="52">
        <v>1481148</v>
      </c>
      <c r="T751" s="53">
        <f>Ugovori_OPULJP[[#This Row],[Bespovratna sredstva - Ukupno (EU+Nac) HRK
= Ukupna ugovorena vrijednost bespovratnih sredstava]]/7.5345</f>
        <v>196582.12223770653</v>
      </c>
      <c r="U751" s="50">
        <v>0</v>
      </c>
      <c r="V751" s="51">
        <f>Ugovori_OPULJP[[#This Row],[Javni doprinos korisnika - HRK]]/7.5345</f>
        <v>0</v>
      </c>
      <c r="W751" s="50">
        <v>0</v>
      </c>
      <c r="X751" s="51">
        <f>Ugovori_OPULJP[[#This Row],[Privatni doprinos korisnika - HRK]]/7.5345</f>
        <v>0</v>
      </c>
      <c r="Y751" s="52">
        <v>1481148</v>
      </c>
      <c r="Z751" s="53">
        <f>Ugovori_OPULJP[[#This Row],[UKUPNI PRIHVATLJIVI IZDACI
TOTAL ELIGIBLE EXPENDITURE
= Bespovratna sredstva ukupno + doprinos korisnika
= Ukupni prihvatljivi troškovi
= Ukupna ugovorena vrijednost projekta HRK]]/7.5345</f>
        <v>196582.12223770653</v>
      </c>
      <c r="AA751" s="57" t="s">
        <v>38</v>
      </c>
      <c r="AB751" s="57" t="s">
        <v>35</v>
      </c>
      <c r="AC751" s="56" t="s">
        <v>3036</v>
      </c>
      <c r="AD751" s="56" t="s">
        <v>747</v>
      </c>
    </row>
    <row r="752" spans="1:30" ht="51" customHeight="1" x14ac:dyDescent="0.2">
      <c r="A752" s="61" t="s">
        <v>3037</v>
      </c>
      <c r="B752" s="55" t="s">
        <v>743</v>
      </c>
      <c r="C752" s="56" t="s">
        <v>744</v>
      </c>
      <c r="D752" s="56" t="s">
        <v>2978</v>
      </c>
      <c r="E752" s="57" t="s">
        <v>76</v>
      </c>
      <c r="F752" s="62" t="s">
        <v>3038</v>
      </c>
      <c r="G752" s="62" t="s">
        <v>3039</v>
      </c>
      <c r="H752" s="59">
        <v>44239</v>
      </c>
      <c r="I752" s="59">
        <v>44969</v>
      </c>
      <c r="J752" s="48" t="str">
        <f>IF(Ugovori_OPULJP[[#This Row],[DATUM ZAVRŠETKA OPERACIJE]]&gt;DATE(2024,3,31),"u provedbi","završen")</f>
        <v>završen</v>
      </c>
      <c r="K752" s="58" t="s">
        <v>94</v>
      </c>
      <c r="L752" s="58" t="s">
        <v>94</v>
      </c>
      <c r="M752" s="49">
        <v>0.85</v>
      </c>
      <c r="N752" s="49">
        <v>0.15</v>
      </c>
      <c r="O752" s="50">
        <f>Ugovori_OPULJP[[#This Row],[Bespovratna sredstva - Ukupno (EU+Nac) HRK
= Ukupna ugovorena vrijednost bespovratnih sredstava]]*Ugovori_OPULJP[[#This Row],[EU STOPA SUFINANCIRANJA %
EU CO-FINANCING RATE %]]</f>
        <v>1183158.605</v>
      </c>
      <c r="P752" s="51">
        <f>Ugovori_OPULJP[[#This Row],[Bespovratna sredstva - EU dio - HRK]]/7.5345</f>
        <v>157032.13285553121</v>
      </c>
      <c r="Q752" s="50">
        <f>Ugovori_OPULJP[[#This Row],[Bespovratna sredstva - Ukupno (EU+Nac) HRK
= Ukupna ugovorena vrijednost bespovratnih sredstava]]*Ugovori_OPULJP[[#This Row],[STOPA NACIONALNOG SUFINANCIRANJA %]]</f>
        <v>208792.69500000001</v>
      </c>
      <c r="R752" s="51">
        <f>Ugovori_OPULJP[[#This Row],[Bespovratna sredstva - Nacionalni dio - HRK]]/7.5345</f>
        <v>27711.552856858452</v>
      </c>
      <c r="S752" s="52">
        <v>1391951.3</v>
      </c>
      <c r="T752" s="53">
        <f>Ugovori_OPULJP[[#This Row],[Bespovratna sredstva - Ukupno (EU+Nac) HRK
= Ukupna ugovorena vrijednost bespovratnih sredstava]]/7.5345</f>
        <v>184743.68571238968</v>
      </c>
      <c r="U752" s="50">
        <v>0</v>
      </c>
      <c r="V752" s="51">
        <f>Ugovori_OPULJP[[#This Row],[Javni doprinos korisnika - HRK]]/7.5345</f>
        <v>0</v>
      </c>
      <c r="W752" s="50">
        <v>0</v>
      </c>
      <c r="X752" s="51">
        <f>Ugovori_OPULJP[[#This Row],[Privatni doprinos korisnika - HRK]]/7.5345</f>
        <v>0</v>
      </c>
      <c r="Y752" s="52">
        <v>1391951.3</v>
      </c>
      <c r="Z752" s="53">
        <f>Ugovori_OPULJP[[#This Row],[UKUPNI PRIHVATLJIVI IZDACI
TOTAL ELIGIBLE EXPENDITURE
= Bespovratna sredstva ukupno + doprinos korisnika
= Ukupni prihvatljivi troškovi
= Ukupna ugovorena vrijednost projekta HRK]]/7.5345</f>
        <v>184743.68571238968</v>
      </c>
      <c r="AA752" s="57" t="s">
        <v>38</v>
      </c>
      <c r="AB752" s="57" t="s">
        <v>35</v>
      </c>
      <c r="AC752" s="56" t="s">
        <v>3040</v>
      </c>
      <c r="AD752" s="56" t="s">
        <v>747</v>
      </c>
    </row>
    <row r="753" spans="1:30" ht="51" customHeight="1" x14ac:dyDescent="0.2">
      <c r="A753" s="61" t="s">
        <v>3041</v>
      </c>
      <c r="B753" s="55" t="s">
        <v>743</v>
      </c>
      <c r="C753" s="56" t="s">
        <v>744</v>
      </c>
      <c r="D753" s="56" t="s">
        <v>2978</v>
      </c>
      <c r="E753" s="57" t="s">
        <v>76</v>
      </c>
      <c r="F753" s="62" t="s">
        <v>3042</v>
      </c>
      <c r="G753" s="62" t="s">
        <v>3043</v>
      </c>
      <c r="H753" s="59">
        <v>44242</v>
      </c>
      <c r="I753" s="59">
        <v>44972</v>
      </c>
      <c r="J753" s="48" t="str">
        <f>IF(Ugovori_OPULJP[[#This Row],[DATUM ZAVRŠETKA OPERACIJE]]&gt;DATE(2024,3,31),"u provedbi","završen")</f>
        <v>završen</v>
      </c>
      <c r="K753" s="58" t="s">
        <v>425</v>
      </c>
      <c r="L753" s="46" t="s">
        <v>425</v>
      </c>
      <c r="M753" s="49">
        <v>0.85</v>
      </c>
      <c r="N753" s="49">
        <v>0.15</v>
      </c>
      <c r="O753" s="50">
        <f>Ugovori_OPULJP[[#This Row],[Bespovratna sredstva - Ukupno (EU+Nac) HRK
= Ukupna ugovorena vrijednost bespovratnih sredstava]]*Ugovori_OPULJP[[#This Row],[EU STOPA SUFINANCIRANJA %
EU CO-FINANCING RATE %]]</f>
        <v>1616037</v>
      </c>
      <c r="P753" s="51">
        <f>Ugovori_OPULJP[[#This Row],[Bespovratna sredstva - EU dio - HRK]]/7.5345</f>
        <v>214484.96914194702</v>
      </c>
      <c r="Q753" s="50">
        <f>Ugovori_OPULJP[[#This Row],[Bespovratna sredstva - Ukupno (EU+Nac) HRK
= Ukupna ugovorena vrijednost bespovratnih sredstava]]*Ugovori_OPULJP[[#This Row],[STOPA NACIONALNOG SUFINANCIRANJA %]]</f>
        <v>285183</v>
      </c>
      <c r="R753" s="51">
        <f>Ugovori_OPULJP[[#This Row],[Bespovratna sredstva - Nacionalni dio - HRK]]/7.5345</f>
        <v>37850.288672108298</v>
      </c>
      <c r="S753" s="50">
        <v>1901220</v>
      </c>
      <c r="T753" s="51">
        <f>Ugovori_OPULJP[[#This Row],[Bespovratna sredstva - Ukupno (EU+Nac) HRK
= Ukupna ugovorena vrijednost bespovratnih sredstava]]/7.5345</f>
        <v>252335.25781405534</v>
      </c>
      <c r="U753" s="50">
        <v>0</v>
      </c>
      <c r="V753" s="51">
        <f>Ugovori_OPULJP[[#This Row],[Javni doprinos korisnika - HRK]]/7.5345</f>
        <v>0</v>
      </c>
      <c r="W753" s="50">
        <v>0</v>
      </c>
      <c r="X753" s="51">
        <f>Ugovori_OPULJP[[#This Row],[Privatni doprinos korisnika - HRK]]/7.5345</f>
        <v>0</v>
      </c>
      <c r="Y753" s="52">
        <v>1901220</v>
      </c>
      <c r="Z753" s="53">
        <f>Ugovori_OPULJP[[#This Row],[UKUPNI PRIHVATLJIVI IZDACI
TOTAL ELIGIBLE EXPENDITURE
= Bespovratna sredstva ukupno + doprinos korisnika
= Ukupni prihvatljivi troškovi
= Ukupna ugovorena vrijednost projekta HRK]]/7.5345</f>
        <v>252335.25781405534</v>
      </c>
      <c r="AA753" s="57" t="s">
        <v>38</v>
      </c>
      <c r="AB753" s="57" t="s">
        <v>35</v>
      </c>
      <c r="AC753" s="56" t="s">
        <v>3044</v>
      </c>
      <c r="AD753" s="56" t="s">
        <v>747</v>
      </c>
    </row>
    <row r="754" spans="1:30" ht="51" customHeight="1" x14ac:dyDescent="0.2">
      <c r="A754" s="61" t="s">
        <v>3045</v>
      </c>
      <c r="B754" s="55" t="s">
        <v>743</v>
      </c>
      <c r="C754" s="56" t="s">
        <v>744</v>
      </c>
      <c r="D754" s="56" t="s">
        <v>2978</v>
      </c>
      <c r="E754" s="57" t="s">
        <v>76</v>
      </c>
      <c r="F754" s="62" t="s">
        <v>3046</v>
      </c>
      <c r="G754" s="62" t="s">
        <v>3047</v>
      </c>
      <c r="H754" s="59">
        <v>44242</v>
      </c>
      <c r="I754" s="59">
        <v>44972</v>
      </c>
      <c r="J754" s="48" t="str">
        <f>IF(Ugovori_OPULJP[[#This Row],[DATUM ZAVRŠETKA OPERACIJE]]&gt;DATE(2024,3,31),"u provedbi","završen")</f>
        <v>završen</v>
      </c>
      <c r="K754" s="58" t="s">
        <v>425</v>
      </c>
      <c r="L754" s="46" t="s">
        <v>425</v>
      </c>
      <c r="M754" s="49">
        <v>0.85</v>
      </c>
      <c r="N754" s="49">
        <v>0.15</v>
      </c>
      <c r="O754" s="50">
        <f>Ugovori_OPULJP[[#This Row],[Bespovratna sredstva - Ukupno (EU+Nac) HRK
= Ukupna ugovorena vrijednost bespovratnih sredstava]]*Ugovori_OPULJP[[#This Row],[EU STOPA SUFINANCIRANJA %
EU CO-FINANCING RATE %]]</f>
        <v>2297856</v>
      </c>
      <c r="P754" s="51">
        <f>Ugovori_OPULJP[[#This Row],[Bespovratna sredstva - EU dio - HRK]]/7.5345</f>
        <v>304977.90165239893</v>
      </c>
      <c r="Q754" s="50">
        <f>Ugovori_OPULJP[[#This Row],[Bespovratna sredstva - Ukupno (EU+Nac) HRK
= Ukupna ugovorena vrijednost bespovratnih sredstava]]*Ugovori_OPULJP[[#This Row],[STOPA NACIONALNOG SUFINANCIRANJA %]]</f>
        <v>405504</v>
      </c>
      <c r="R754" s="51">
        <f>Ugovori_OPULJP[[#This Row],[Bespovratna sredstva - Nacionalni dio - HRK]]/7.5345</f>
        <v>53819.629703364517</v>
      </c>
      <c r="S754" s="52">
        <v>2703360</v>
      </c>
      <c r="T754" s="53">
        <f>Ugovori_OPULJP[[#This Row],[Bespovratna sredstva - Ukupno (EU+Nac) HRK
= Ukupna ugovorena vrijednost bespovratnih sredstava]]/7.5345</f>
        <v>358797.53135576349</v>
      </c>
      <c r="U754" s="50">
        <v>0</v>
      </c>
      <c r="V754" s="51">
        <f>Ugovori_OPULJP[[#This Row],[Javni doprinos korisnika - HRK]]/7.5345</f>
        <v>0</v>
      </c>
      <c r="W754" s="50">
        <v>0</v>
      </c>
      <c r="X754" s="51">
        <f>Ugovori_OPULJP[[#This Row],[Privatni doprinos korisnika - HRK]]/7.5345</f>
        <v>0</v>
      </c>
      <c r="Y754" s="52">
        <v>2703360</v>
      </c>
      <c r="Z754" s="53">
        <f>Ugovori_OPULJP[[#This Row],[UKUPNI PRIHVATLJIVI IZDACI
TOTAL ELIGIBLE EXPENDITURE
= Bespovratna sredstva ukupno + doprinos korisnika
= Ukupni prihvatljivi troškovi
= Ukupna ugovorena vrijednost projekta HRK]]/7.5345</f>
        <v>358797.53135576349</v>
      </c>
      <c r="AA754" s="57" t="s">
        <v>38</v>
      </c>
      <c r="AB754" s="57" t="s">
        <v>35</v>
      </c>
      <c r="AC754" s="56" t="s">
        <v>3048</v>
      </c>
      <c r="AD754" s="56" t="s">
        <v>747</v>
      </c>
    </row>
    <row r="755" spans="1:30" ht="51" customHeight="1" x14ac:dyDescent="0.2">
      <c r="A755" s="61" t="s">
        <v>3049</v>
      </c>
      <c r="B755" s="55" t="s">
        <v>743</v>
      </c>
      <c r="C755" s="56" t="s">
        <v>744</v>
      </c>
      <c r="D755" s="56" t="s">
        <v>2978</v>
      </c>
      <c r="E755" s="57" t="s">
        <v>76</v>
      </c>
      <c r="F755" s="62" t="s">
        <v>3050</v>
      </c>
      <c r="G755" s="62" t="s">
        <v>3051</v>
      </c>
      <c r="H755" s="59">
        <v>44243</v>
      </c>
      <c r="I755" s="59">
        <v>44973</v>
      </c>
      <c r="J755" s="48" t="str">
        <f>IF(Ugovori_OPULJP[[#This Row],[DATUM ZAVRŠETKA OPERACIJE]]&gt;DATE(2024,3,31),"u provedbi","završen")</f>
        <v>završen</v>
      </c>
      <c r="K755" s="58" t="s">
        <v>79</v>
      </c>
      <c r="L755" s="58" t="s">
        <v>79</v>
      </c>
      <c r="M755" s="49">
        <v>0.85</v>
      </c>
      <c r="N755" s="49">
        <v>0.15</v>
      </c>
      <c r="O755" s="50">
        <f>Ugovori_OPULJP[[#This Row],[Bespovratna sredstva - Ukupno (EU+Nac) HRK
= Ukupna ugovorena vrijednost bespovratnih sredstava]]*Ugovori_OPULJP[[#This Row],[EU STOPA SUFINANCIRANJA %
EU CO-FINANCING RATE %]]</f>
        <v>1735878.7209999999</v>
      </c>
      <c r="P755" s="51">
        <f>Ugovori_OPULJP[[#This Row],[Bespovratna sredstva - EU dio - HRK]]/7.5345</f>
        <v>230390.69891830909</v>
      </c>
      <c r="Q755" s="50">
        <f>Ugovori_OPULJP[[#This Row],[Bespovratna sredstva - Ukupno (EU+Nac) HRK
= Ukupna ugovorena vrijednost bespovratnih sredstava]]*Ugovori_OPULJP[[#This Row],[STOPA NACIONALNOG SUFINANCIRANJA %]]</f>
        <v>306331.53899999999</v>
      </c>
      <c r="R755" s="51">
        <f>Ugovori_OPULJP[[#This Row],[Bespovratna sredstva - Nacionalni dio - HRK]]/7.5345</f>
        <v>40657.182162054545</v>
      </c>
      <c r="S755" s="52">
        <v>2042210.26</v>
      </c>
      <c r="T755" s="53">
        <f>Ugovori_OPULJP[[#This Row],[Bespovratna sredstva - Ukupno (EU+Nac) HRK
= Ukupna ugovorena vrijednost bespovratnih sredstava]]/7.5345</f>
        <v>271047.88108036364</v>
      </c>
      <c r="U755" s="50">
        <v>0</v>
      </c>
      <c r="V755" s="51">
        <f>Ugovori_OPULJP[[#This Row],[Javni doprinos korisnika - HRK]]/7.5345</f>
        <v>0</v>
      </c>
      <c r="W755" s="50">
        <v>0</v>
      </c>
      <c r="X755" s="51">
        <f>Ugovori_OPULJP[[#This Row],[Privatni doprinos korisnika - HRK]]/7.5345</f>
        <v>0</v>
      </c>
      <c r="Y755" s="52">
        <v>2042210.26</v>
      </c>
      <c r="Z755" s="53">
        <f>Ugovori_OPULJP[[#This Row],[UKUPNI PRIHVATLJIVI IZDACI
TOTAL ELIGIBLE EXPENDITURE
= Bespovratna sredstva ukupno + doprinos korisnika
= Ukupni prihvatljivi troškovi
= Ukupna ugovorena vrijednost projekta HRK]]/7.5345</f>
        <v>271047.88108036364</v>
      </c>
      <c r="AA755" s="57" t="s">
        <v>38</v>
      </c>
      <c r="AB755" s="57" t="s">
        <v>35</v>
      </c>
      <c r="AC755" s="56" t="s">
        <v>3052</v>
      </c>
      <c r="AD755" s="56" t="s">
        <v>747</v>
      </c>
    </row>
    <row r="756" spans="1:30" ht="51" customHeight="1" x14ac:dyDescent="0.2">
      <c r="A756" s="61" t="s">
        <v>3053</v>
      </c>
      <c r="B756" s="55" t="s">
        <v>743</v>
      </c>
      <c r="C756" s="56" t="s">
        <v>744</v>
      </c>
      <c r="D756" s="56" t="s">
        <v>2978</v>
      </c>
      <c r="E756" s="57" t="s">
        <v>76</v>
      </c>
      <c r="F756" s="62" t="s">
        <v>3054</v>
      </c>
      <c r="G756" s="62" t="s">
        <v>3055</v>
      </c>
      <c r="H756" s="59">
        <v>44242</v>
      </c>
      <c r="I756" s="59">
        <v>44972</v>
      </c>
      <c r="J756" s="48" t="str">
        <f>IF(Ugovori_OPULJP[[#This Row],[DATUM ZAVRŠETKA OPERACIJE]]&gt;DATE(2024,3,31),"u provedbi","završen")</f>
        <v>završen</v>
      </c>
      <c r="K756" s="58" t="s">
        <v>155</v>
      </c>
      <c r="L756" s="46" t="s">
        <v>155</v>
      </c>
      <c r="M756" s="49">
        <v>0.85</v>
      </c>
      <c r="N756" s="49">
        <v>0.15</v>
      </c>
      <c r="O756" s="50">
        <f>Ugovori_OPULJP[[#This Row],[Bespovratna sredstva - Ukupno (EU+Nac) HRK
= Ukupna ugovorena vrijednost bespovratnih sredstava]]*Ugovori_OPULJP[[#This Row],[EU STOPA SUFINANCIRANJA %
EU CO-FINANCING RATE %]]</f>
        <v>1386303.7515</v>
      </c>
      <c r="P756" s="51">
        <f>Ugovori_OPULJP[[#This Row],[Bespovratna sredstva - EU dio - HRK]]/7.5345</f>
        <v>183994.12721481186</v>
      </c>
      <c r="Q756" s="50">
        <f>Ugovori_OPULJP[[#This Row],[Bespovratna sredstva - Ukupno (EU+Nac) HRK
= Ukupna ugovorena vrijednost bespovratnih sredstava]]*Ugovori_OPULJP[[#This Row],[STOPA NACIONALNOG SUFINANCIRANJA %]]</f>
        <v>244641.83850000001</v>
      </c>
      <c r="R756" s="51">
        <f>Ugovori_OPULJP[[#This Row],[Bespovratna sredstva - Nacionalni dio - HRK]]/7.5345</f>
        <v>32469.551861437387</v>
      </c>
      <c r="S756" s="52">
        <v>1630945.59</v>
      </c>
      <c r="T756" s="53">
        <f>Ugovori_OPULJP[[#This Row],[Bespovratna sredstva - Ukupno (EU+Nac) HRK
= Ukupna ugovorena vrijednost bespovratnih sredstava]]/7.5345</f>
        <v>216463.67907624925</v>
      </c>
      <c r="U756" s="50">
        <v>0</v>
      </c>
      <c r="V756" s="51">
        <f>Ugovori_OPULJP[[#This Row],[Javni doprinos korisnika - HRK]]/7.5345</f>
        <v>0</v>
      </c>
      <c r="W756" s="50">
        <v>0</v>
      </c>
      <c r="X756" s="51">
        <f>Ugovori_OPULJP[[#This Row],[Privatni doprinos korisnika - HRK]]/7.5345</f>
        <v>0</v>
      </c>
      <c r="Y756" s="52">
        <v>1630945.59</v>
      </c>
      <c r="Z756" s="53">
        <f>Ugovori_OPULJP[[#This Row],[UKUPNI PRIHVATLJIVI IZDACI
TOTAL ELIGIBLE EXPENDITURE
= Bespovratna sredstva ukupno + doprinos korisnika
= Ukupni prihvatljivi troškovi
= Ukupna ugovorena vrijednost projekta HRK]]/7.5345</f>
        <v>216463.67907624925</v>
      </c>
      <c r="AA756" s="57" t="s">
        <v>38</v>
      </c>
      <c r="AB756" s="57" t="s">
        <v>35</v>
      </c>
      <c r="AC756" s="56" t="s">
        <v>3056</v>
      </c>
      <c r="AD756" s="56" t="s">
        <v>747</v>
      </c>
    </row>
    <row r="757" spans="1:30" ht="51" customHeight="1" x14ac:dyDescent="0.2">
      <c r="A757" s="61" t="s">
        <v>3058</v>
      </c>
      <c r="B757" s="55" t="s">
        <v>743</v>
      </c>
      <c r="C757" s="56" t="s">
        <v>744</v>
      </c>
      <c r="D757" s="56" t="s">
        <v>2978</v>
      </c>
      <c r="E757" s="57" t="s">
        <v>76</v>
      </c>
      <c r="F757" s="62" t="s">
        <v>3059</v>
      </c>
      <c r="G757" s="62" t="s">
        <v>3060</v>
      </c>
      <c r="H757" s="59">
        <v>44246</v>
      </c>
      <c r="I757" s="59">
        <v>44976</v>
      </c>
      <c r="J757" s="48" t="str">
        <f>IF(Ugovori_OPULJP[[#This Row],[DATUM ZAVRŠETKA OPERACIJE]]&gt;DATE(2024,3,31),"u provedbi","završen")</f>
        <v>završen</v>
      </c>
      <c r="K757" s="58" t="s">
        <v>425</v>
      </c>
      <c r="L757" s="46" t="s">
        <v>425</v>
      </c>
      <c r="M757" s="49">
        <v>0.85</v>
      </c>
      <c r="N757" s="49">
        <v>0.15</v>
      </c>
      <c r="O757" s="50">
        <f>Ugovori_OPULJP[[#This Row],[Bespovratna sredstva - Ukupno (EU+Nac) HRK
= Ukupna ugovorena vrijednost bespovratnih sredstava]]*Ugovori_OPULJP[[#This Row],[EU STOPA SUFINANCIRANJA %
EU CO-FINANCING RATE %]]</f>
        <v>2451627.63</v>
      </c>
      <c r="P757" s="51">
        <f>Ugovori_OPULJP[[#This Row],[Bespovratna sredstva - EU dio - HRK]]/7.5345</f>
        <v>325386.90424049372</v>
      </c>
      <c r="Q757" s="50">
        <f>Ugovori_OPULJP[[#This Row],[Bespovratna sredstva - Ukupno (EU+Nac) HRK
= Ukupna ugovorena vrijednost bespovratnih sredstava]]*Ugovori_OPULJP[[#This Row],[STOPA NACIONALNOG SUFINANCIRANJA %]]</f>
        <v>432640.17</v>
      </c>
      <c r="R757" s="51">
        <f>Ugovori_OPULJP[[#This Row],[Bespovratna sredstva - Nacionalni dio - HRK]]/7.5345</f>
        <v>57421.218395381242</v>
      </c>
      <c r="S757" s="52">
        <v>2884267.8</v>
      </c>
      <c r="T757" s="53">
        <f>Ugovori_OPULJP[[#This Row],[Bespovratna sredstva - Ukupno (EU+Nac) HRK
= Ukupna ugovorena vrijednost bespovratnih sredstava]]/7.5345</f>
        <v>382808.12263587496</v>
      </c>
      <c r="U757" s="50">
        <v>0</v>
      </c>
      <c r="V757" s="51">
        <f>Ugovori_OPULJP[[#This Row],[Javni doprinos korisnika - HRK]]/7.5345</f>
        <v>0</v>
      </c>
      <c r="W757" s="50">
        <v>0</v>
      </c>
      <c r="X757" s="51">
        <f>Ugovori_OPULJP[[#This Row],[Privatni doprinos korisnika - HRK]]/7.5345</f>
        <v>0</v>
      </c>
      <c r="Y757" s="52">
        <v>2884267.8</v>
      </c>
      <c r="Z757" s="53">
        <f>Ugovori_OPULJP[[#This Row],[UKUPNI PRIHVATLJIVI IZDACI
TOTAL ELIGIBLE EXPENDITURE
= Bespovratna sredstva ukupno + doprinos korisnika
= Ukupni prihvatljivi troškovi
= Ukupna ugovorena vrijednost projekta HRK]]/7.5345</f>
        <v>382808.12263587496</v>
      </c>
      <c r="AA757" s="57" t="s">
        <v>38</v>
      </c>
      <c r="AB757" s="57" t="s">
        <v>35</v>
      </c>
      <c r="AC757" s="56" t="s">
        <v>3061</v>
      </c>
      <c r="AD757" s="56" t="s">
        <v>747</v>
      </c>
    </row>
    <row r="758" spans="1:30" ht="51" customHeight="1" x14ac:dyDescent="0.2">
      <c r="A758" s="61" t="s">
        <v>3062</v>
      </c>
      <c r="B758" s="55" t="s">
        <v>743</v>
      </c>
      <c r="C758" s="56" t="s">
        <v>744</v>
      </c>
      <c r="D758" s="56" t="s">
        <v>2978</v>
      </c>
      <c r="E758" s="57" t="s">
        <v>76</v>
      </c>
      <c r="F758" s="62" t="s">
        <v>3063</v>
      </c>
      <c r="G758" s="62" t="s">
        <v>3064</v>
      </c>
      <c r="H758" s="59">
        <v>44242</v>
      </c>
      <c r="I758" s="59">
        <v>44972</v>
      </c>
      <c r="J758" s="48" t="str">
        <f>IF(Ugovori_OPULJP[[#This Row],[DATUM ZAVRŠETKA OPERACIJE]]&gt;DATE(2024,3,31),"u provedbi","završen")</f>
        <v>završen</v>
      </c>
      <c r="K758" s="58" t="s">
        <v>155</v>
      </c>
      <c r="L758" s="46" t="s">
        <v>155</v>
      </c>
      <c r="M758" s="49">
        <v>0.85</v>
      </c>
      <c r="N758" s="49">
        <v>0.15</v>
      </c>
      <c r="O758" s="50">
        <f>Ugovori_OPULJP[[#This Row],[Bespovratna sredstva - Ukupno (EU+Nac) HRK
= Ukupna ugovorena vrijednost bespovratnih sredstava]]*Ugovori_OPULJP[[#This Row],[EU STOPA SUFINANCIRANJA %
EU CO-FINANCING RATE %]]</f>
        <v>940185</v>
      </c>
      <c r="P758" s="51">
        <f>Ugovori_OPULJP[[#This Row],[Bespovratna sredstva - EU dio - HRK]]/7.5345</f>
        <v>124783.99362930519</v>
      </c>
      <c r="Q758" s="50">
        <f>Ugovori_OPULJP[[#This Row],[Bespovratna sredstva - Ukupno (EU+Nac) HRK
= Ukupna ugovorena vrijednost bespovratnih sredstava]]*Ugovori_OPULJP[[#This Row],[STOPA NACIONALNOG SUFINANCIRANJA %]]</f>
        <v>165915</v>
      </c>
      <c r="R758" s="51">
        <f>Ugovori_OPULJP[[#This Row],[Bespovratna sredstva - Nacionalni dio - HRK]]/7.5345</f>
        <v>22020.704758112679</v>
      </c>
      <c r="S758" s="50">
        <v>1106100</v>
      </c>
      <c r="T758" s="51">
        <f>Ugovori_OPULJP[[#This Row],[Bespovratna sredstva - Ukupno (EU+Nac) HRK
= Ukupna ugovorena vrijednost bespovratnih sredstava]]/7.5345</f>
        <v>146804.69838741788</v>
      </c>
      <c r="U758" s="50">
        <v>0</v>
      </c>
      <c r="V758" s="51">
        <f>Ugovori_OPULJP[[#This Row],[Javni doprinos korisnika - HRK]]/7.5345</f>
        <v>0</v>
      </c>
      <c r="W758" s="50">
        <v>0</v>
      </c>
      <c r="X758" s="51">
        <f>Ugovori_OPULJP[[#This Row],[Privatni doprinos korisnika - HRK]]/7.5345</f>
        <v>0</v>
      </c>
      <c r="Y758" s="52">
        <v>1106100</v>
      </c>
      <c r="Z758" s="53">
        <f>Ugovori_OPULJP[[#This Row],[UKUPNI PRIHVATLJIVI IZDACI
TOTAL ELIGIBLE EXPENDITURE
= Bespovratna sredstva ukupno + doprinos korisnika
= Ukupni prihvatljivi troškovi
= Ukupna ugovorena vrijednost projekta HRK]]/7.5345</f>
        <v>146804.69838741788</v>
      </c>
      <c r="AA758" s="57" t="s">
        <v>38</v>
      </c>
      <c r="AB758" s="57" t="s">
        <v>35</v>
      </c>
      <c r="AC758" s="56" t="s">
        <v>3065</v>
      </c>
      <c r="AD758" s="56" t="s">
        <v>747</v>
      </c>
    </row>
    <row r="759" spans="1:30" ht="51" customHeight="1" x14ac:dyDescent="0.2">
      <c r="A759" s="61" t="s">
        <v>3066</v>
      </c>
      <c r="B759" s="55" t="s">
        <v>743</v>
      </c>
      <c r="C759" s="56" t="s">
        <v>744</v>
      </c>
      <c r="D759" s="56" t="s">
        <v>2978</v>
      </c>
      <c r="E759" s="57" t="s">
        <v>76</v>
      </c>
      <c r="F759" s="62" t="s">
        <v>3067</v>
      </c>
      <c r="G759" s="62" t="s">
        <v>3068</v>
      </c>
      <c r="H759" s="59">
        <v>44242</v>
      </c>
      <c r="I759" s="59">
        <v>44972</v>
      </c>
      <c r="J759" s="48" t="str">
        <f>IF(Ugovori_OPULJP[[#This Row],[DATUM ZAVRŠETKA OPERACIJE]]&gt;DATE(2024,3,31),"u provedbi","završen")</f>
        <v>završen</v>
      </c>
      <c r="K759" s="58" t="s">
        <v>155</v>
      </c>
      <c r="L759" s="46" t="s">
        <v>155</v>
      </c>
      <c r="M759" s="49">
        <v>0.85</v>
      </c>
      <c r="N759" s="49">
        <v>0.15</v>
      </c>
      <c r="O759" s="50">
        <f>Ugovori_OPULJP[[#This Row],[Bespovratna sredstva - Ukupno (EU+Nac) HRK
= Ukupna ugovorena vrijednost bespovratnih sredstava]]*Ugovori_OPULJP[[#This Row],[EU STOPA SUFINANCIRANJA %
EU CO-FINANCING RATE %]]</f>
        <v>898476.554</v>
      </c>
      <c r="P759" s="51">
        <f>Ugovori_OPULJP[[#This Row],[Bespovratna sredstva - EU dio - HRK]]/7.5345</f>
        <v>119248.33154157542</v>
      </c>
      <c r="Q759" s="50">
        <f>Ugovori_OPULJP[[#This Row],[Bespovratna sredstva - Ukupno (EU+Nac) HRK
= Ukupna ugovorena vrijednost bespovratnih sredstava]]*Ugovori_OPULJP[[#This Row],[STOPA NACIONALNOG SUFINANCIRANJA %]]</f>
        <v>158554.68599999999</v>
      </c>
      <c r="R759" s="51">
        <f>Ugovori_OPULJP[[#This Row],[Bespovratna sredstva - Nacionalni dio - HRK]]/7.5345</f>
        <v>21043.823213219188</v>
      </c>
      <c r="S759" s="52">
        <v>1057031.24</v>
      </c>
      <c r="T759" s="53">
        <f>Ugovori_OPULJP[[#This Row],[Bespovratna sredstva - Ukupno (EU+Nac) HRK
= Ukupna ugovorena vrijednost bespovratnih sredstava]]/7.5345</f>
        <v>140292.15475479461</v>
      </c>
      <c r="U759" s="50">
        <v>0</v>
      </c>
      <c r="V759" s="51">
        <f>Ugovori_OPULJP[[#This Row],[Javni doprinos korisnika - HRK]]/7.5345</f>
        <v>0</v>
      </c>
      <c r="W759" s="50">
        <v>0</v>
      </c>
      <c r="X759" s="51">
        <f>Ugovori_OPULJP[[#This Row],[Privatni doprinos korisnika - HRK]]/7.5345</f>
        <v>0</v>
      </c>
      <c r="Y759" s="52">
        <v>1057031.24</v>
      </c>
      <c r="Z759" s="53">
        <f>Ugovori_OPULJP[[#This Row],[UKUPNI PRIHVATLJIVI IZDACI
TOTAL ELIGIBLE EXPENDITURE
= Bespovratna sredstva ukupno + doprinos korisnika
= Ukupni prihvatljivi troškovi
= Ukupna ugovorena vrijednost projekta HRK]]/7.5345</f>
        <v>140292.15475479461</v>
      </c>
      <c r="AA759" s="57" t="s">
        <v>38</v>
      </c>
      <c r="AB759" s="57" t="s">
        <v>35</v>
      </c>
      <c r="AC759" s="56" t="s">
        <v>3069</v>
      </c>
      <c r="AD759" s="56" t="s">
        <v>747</v>
      </c>
    </row>
    <row r="760" spans="1:30" ht="51" customHeight="1" x14ac:dyDescent="0.2">
      <c r="A760" s="73" t="s">
        <v>3070</v>
      </c>
      <c r="B760" s="55" t="s">
        <v>743</v>
      </c>
      <c r="C760" s="56" t="s">
        <v>744</v>
      </c>
      <c r="D760" s="56" t="s">
        <v>2978</v>
      </c>
      <c r="E760" s="57" t="s">
        <v>76</v>
      </c>
      <c r="F760" s="62" t="s">
        <v>3071</v>
      </c>
      <c r="G760" s="62" t="s">
        <v>3072</v>
      </c>
      <c r="H760" s="59">
        <v>44412</v>
      </c>
      <c r="I760" s="59">
        <v>45142</v>
      </c>
      <c r="J760" s="48" t="str">
        <f>IF(Ugovori_OPULJP[[#This Row],[DATUM ZAVRŠETKA OPERACIJE]]&gt;DATE(2024,3,31),"u provedbi","završen")</f>
        <v>završen</v>
      </c>
      <c r="K760" s="67" t="s">
        <v>155</v>
      </c>
      <c r="L760" s="46" t="s">
        <v>155</v>
      </c>
      <c r="M760" s="49">
        <v>0.85</v>
      </c>
      <c r="N760" s="49">
        <v>0.15</v>
      </c>
      <c r="O760" s="50">
        <f>Ugovori_OPULJP[[#This Row],[Bespovratna sredstva - Ukupno (EU+Nac) HRK
= Ukupna ugovorena vrijednost bespovratnih sredstava]]*Ugovori_OPULJP[[#This Row],[EU STOPA SUFINANCIRANJA %
EU CO-FINANCING RATE %]]</f>
        <v>943595.625</v>
      </c>
      <c r="P760" s="51">
        <f>Ugovori_OPULJP[[#This Row],[Bespovratna sredstva - EU dio - HRK]]/7.5345</f>
        <v>125236.66135775432</v>
      </c>
      <c r="Q760" s="50">
        <f>Ugovori_OPULJP[[#This Row],[Bespovratna sredstva - Ukupno (EU+Nac) HRK
= Ukupna ugovorena vrijednost bespovratnih sredstava]]*Ugovori_OPULJP[[#This Row],[STOPA NACIONALNOG SUFINANCIRANJA %]]</f>
        <v>166516.875</v>
      </c>
      <c r="R760" s="51">
        <f>Ugovori_OPULJP[[#This Row],[Bespovratna sredstva - Nacionalni dio - HRK]]/7.5345</f>
        <v>22100.587298427232</v>
      </c>
      <c r="S760" s="52">
        <v>1110112.5</v>
      </c>
      <c r="T760" s="53">
        <f>Ugovori_OPULJP[[#This Row],[Bespovratna sredstva - Ukupno (EU+Nac) HRK
= Ukupna ugovorena vrijednost bespovratnih sredstava]]/7.5345</f>
        <v>147337.24865618156</v>
      </c>
      <c r="U760" s="50">
        <v>0</v>
      </c>
      <c r="V760" s="51">
        <f>Ugovori_OPULJP[[#This Row],[Javni doprinos korisnika - HRK]]/7.5345</f>
        <v>0</v>
      </c>
      <c r="W760" s="50">
        <v>0</v>
      </c>
      <c r="X760" s="51">
        <f>Ugovori_OPULJP[[#This Row],[Privatni doprinos korisnika - HRK]]/7.5345</f>
        <v>0</v>
      </c>
      <c r="Y760" s="52">
        <v>1110112.5</v>
      </c>
      <c r="Z760" s="53">
        <f>Ugovori_OPULJP[[#This Row],[UKUPNI PRIHVATLJIVI IZDACI
TOTAL ELIGIBLE EXPENDITURE
= Bespovratna sredstva ukupno + doprinos korisnika
= Ukupni prihvatljivi troškovi
= Ukupna ugovorena vrijednost projekta HRK]]/7.5345</f>
        <v>147337.24865618156</v>
      </c>
      <c r="AA760" s="44" t="s">
        <v>38</v>
      </c>
      <c r="AB760" s="44" t="s">
        <v>35</v>
      </c>
      <c r="AC760" s="56" t="s">
        <v>3073</v>
      </c>
      <c r="AD760" s="43" t="s">
        <v>747</v>
      </c>
    </row>
    <row r="761" spans="1:30" ht="51" customHeight="1" x14ac:dyDescent="0.2">
      <c r="A761" s="61" t="s">
        <v>3074</v>
      </c>
      <c r="B761" s="55" t="s">
        <v>743</v>
      </c>
      <c r="C761" s="56" t="s">
        <v>744</v>
      </c>
      <c r="D761" s="56" t="s">
        <v>2978</v>
      </c>
      <c r="E761" s="57" t="s">
        <v>76</v>
      </c>
      <c r="F761" s="62" t="s">
        <v>3075</v>
      </c>
      <c r="G761" s="62" t="s">
        <v>825</v>
      </c>
      <c r="H761" s="59">
        <v>44242</v>
      </c>
      <c r="I761" s="59">
        <v>44972</v>
      </c>
      <c r="J761" s="48" t="str">
        <f>IF(Ugovori_OPULJP[[#This Row],[DATUM ZAVRŠETKA OPERACIJE]]&gt;DATE(2024,3,31),"u provedbi","završen")</f>
        <v>završen</v>
      </c>
      <c r="K761" s="58" t="s">
        <v>79</v>
      </c>
      <c r="L761" s="58" t="s">
        <v>79</v>
      </c>
      <c r="M761" s="49">
        <v>0.85</v>
      </c>
      <c r="N761" s="49">
        <v>0.15</v>
      </c>
      <c r="O761" s="50">
        <f>Ugovori_OPULJP[[#This Row],[Bespovratna sredstva - Ukupno (EU+Nac) HRK
= Ukupna ugovorena vrijednost bespovratnih sredstava]]*Ugovori_OPULJP[[#This Row],[EU STOPA SUFINANCIRANJA %
EU CO-FINANCING RATE %]]</f>
        <v>1550134.8</v>
      </c>
      <c r="P761" s="51">
        <f>Ugovori_OPULJP[[#This Row],[Bespovratna sredstva - EU dio - HRK]]/7.5345</f>
        <v>205738.24407724466</v>
      </c>
      <c r="Q761" s="50">
        <f>Ugovori_OPULJP[[#This Row],[Bespovratna sredstva - Ukupno (EU+Nac) HRK
= Ukupna ugovorena vrijednost bespovratnih sredstava]]*Ugovori_OPULJP[[#This Row],[STOPA NACIONALNOG SUFINANCIRANJA %]]</f>
        <v>273553.2</v>
      </c>
      <c r="R761" s="51">
        <f>Ugovori_OPULJP[[#This Row],[Bespovratna sredstva - Nacionalni dio - HRK]]/7.5345</f>
        <v>36306.748954807881</v>
      </c>
      <c r="S761" s="52">
        <v>1823688</v>
      </c>
      <c r="T761" s="53">
        <f>Ugovori_OPULJP[[#This Row],[Bespovratna sredstva - Ukupno (EU+Nac) HRK
= Ukupna ugovorena vrijednost bespovratnih sredstava]]/7.5345</f>
        <v>242044.99303205253</v>
      </c>
      <c r="U761" s="50">
        <v>0</v>
      </c>
      <c r="V761" s="51">
        <f>Ugovori_OPULJP[[#This Row],[Javni doprinos korisnika - HRK]]/7.5345</f>
        <v>0</v>
      </c>
      <c r="W761" s="50">
        <v>0</v>
      </c>
      <c r="X761" s="51">
        <f>Ugovori_OPULJP[[#This Row],[Privatni doprinos korisnika - HRK]]/7.5345</f>
        <v>0</v>
      </c>
      <c r="Y761" s="52">
        <v>1823688</v>
      </c>
      <c r="Z761" s="53">
        <f>Ugovori_OPULJP[[#This Row],[UKUPNI PRIHVATLJIVI IZDACI
TOTAL ELIGIBLE EXPENDITURE
= Bespovratna sredstva ukupno + doprinos korisnika
= Ukupni prihvatljivi troškovi
= Ukupna ugovorena vrijednost projekta HRK]]/7.5345</f>
        <v>242044.99303205253</v>
      </c>
      <c r="AA761" s="57" t="s">
        <v>38</v>
      </c>
      <c r="AB761" s="57" t="s">
        <v>35</v>
      </c>
      <c r="AC761" s="56" t="s">
        <v>3076</v>
      </c>
      <c r="AD761" s="56" t="s">
        <v>747</v>
      </c>
    </row>
    <row r="762" spans="1:30" ht="51" customHeight="1" x14ac:dyDescent="0.2">
      <c r="A762" s="61" t="s">
        <v>3077</v>
      </c>
      <c r="B762" s="55" t="s">
        <v>743</v>
      </c>
      <c r="C762" s="56" t="s">
        <v>744</v>
      </c>
      <c r="D762" s="56" t="s">
        <v>2978</v>
      </c>
      <c r="E762" s="57" t="s">
        <v>76</v>
      </c>
      <c r="F762" s="62" t="s">
        <v>3078</v>
      </c>
      <c r="G762" s="62" t="s">
        <v>3079</v>
      </c>
      <c r="H762" s="59">
        <v>44249</v>
      </c>
      <c r="I762" s="59">
        <v>44979</v>
      </c>
      <c r="J762" s="48" t="str">
        <f>IF(Ugovori_OPULJP[[#This Row],[DATUM ZAVRŠETKA OPERACIJE]]&gt;DATE(2024,3,31),"u provedbi","završen")</f>
        <v>završen</v>
      </c>
      <c r="K762" s="58" t="s">
        <v>79</v>
      </c>
      <c r="L762" s="58" t="s">
        <v>79</v>
      </c>
      <c r="M762" s="49">
        <v>0.85</v>
      </c>
      <c r="N762" s="49">
        <v>0.15</v>
      </c>
      <c r="O762" s="50">
        <f>Ugovori_OPULJP[[#This Row],[Bespovratna sredstva - Ukupno (EU+Nac) HRK
= Ukupna ugovorena vrijednost bespovratnih sredstava]]*Ugovori_OPULJP[[#This Row],[EU STOPA SUFINANCIRANJA %
EU CO-FINANCING RATE %]]</f>
        <v>2354823</v>
      </c>
      <c r="P762" s="51">
        <f>Ugovori_OPULJP[[#This Row],[Bespovratna sredstva - EU dio - HRK]]/7.5345</f>
        <v>312538.72187935497</v>
      </c>
      <c r="Q762" s="50">
        <f>Ugovori_OPULJP[[#This Row],[Bespovratna sredstva - Ukupno (EU+Nac) HRK
= Ukupna ugovorena vrijednost bespovratnih sredstava]]*Ugovori_OPULJP[[#This Row],[STOPA NACIONALNOG SUFINANCIRANJA %]]</f>
        <v>415557</v>
      </c>
      <c r="R762" s="51">
        <f>Ugovori_OPULJP[[#This Row],[Bespovratna sredstva - Nacionalni dio - HRK]]/7.5345</f>
        <v>55153.892096356758</v>
      </c>
      <c r="S762" s="52">
        <v>2770380</v>
      </c>
      <c r="T762" s="53">
        <f>Ugovori_OPULJP[[#This Row],[Bespovratna sredstva - Ukupno (EU+Nac) HRK
= Ukupna ugovorena vrijednost bespovratnih sredstava]]/7.5345</f>
        <v>367692.61397571169</v>
      </c>
      <c r="U762" s="50">
        <v>0</v>
      </c>
      <c r="V762" s="51">
        <f>Ugovori_OPULJP[[#This Row],[Javni doprinos korisnika - HRK]]/7.5345</f>
        <v>0</v>
      </c>
      <c r="W762" s="50">
        <v>0</v>
      </c>
      <c r="X762" s="51">
        <f>Ugovori_OPULJP[[#This Row],[Privatni doprinos korisnika - HRK]]/7.5345</f>
        <v>0</v>
      </c>
      <c r="Y762" s="52">
        <v>2770380</v>
      </c>
      <c r="Z762" s="53">
        <f>Ugovori_OPULJP[[#This Row],[UKUPNI PRIHVATLJIVI IZDACI
TOTAL ELIGIBLE EXPENDITURE
= Bespovratna sredstva ukupno + doprinos korisnika
= Ukupni prihvatljivi troškovi
= Ukupna ugovorena vrijednost projekta HRK]]/7.5345</f>
        <v>367692.61397571169</v>
      </c>
      <c r="AA762" s="57" t="s">
        <v>38</v>
      </c>
      <c r="AB762" s="57" t="s">
        <v>35</v>
      </c>
      <c r="AC762" s="56" t="s">
        <v>3080</v>
      </c>
      <c r="AD762" s="56" t="s">
        <v>747</v>
      </c>
    </row>
    <row r="763" spans="1:30" ht="51" customHeight="1" x14ac:dyDescent="0.2">
      <c r="A763" s="61" t="s">
        <v>3081</v>
      </c>
      <c r="B763" s="55" t="s">
        <v>743</v>
      </c>
      <c r="C763" s="56" t="s">
        <v>744</v>
      </c>
      <c r="D763" s="56" t="s">
        <v>2978</v>
      </c>
      <c r="E763" s="57" t="s">
        <v>76</v>
      </c>
      <c r="F763" s="62" t="s">
        <v>3082</v>
      </c>
      <c r="G763" s="62" t="s">
        <v>2069</v>
      </c>
      <c r="H763" s="59">
        <v>44242</v>
      </c>
      <c r="I763" s="59">
        <v>44972</v>
      </c>
      <c r="J763" s="48" t="str">
        <f>IF(Ugovori_OPULJP[[#This Row],[DATUM ZAVRŠETKA OPERACIJE]]&gt;DATE(2024,3,31),"u provedbi","završen")</f>
        <v>završen</v>
      </c>
      <c r="K763" s="58" t="s">
        <v>79</v>
      </c>
      <c r="L763" s="58" t="s">
        <v>79</v>
      </c>
      <c r="M763" s="49">
        <v>0.85</v>
      </c>
      <c r="N763" s="49">
        <v>0.15</v>
      </c>
      <c r="O763" s="50">
        <f>Ugovori_OPULJP[[#This Row],[Bespovratna sredstva - Ukupno (EU+Nac) HRK
= Ukupna ugovorena vrijednost bespovratnih sredstava]]*Ugovori_OPULJP[[#This Row],[EU STOPA SUFINANCIRANJA %
EU CO-FINANCING RATE %]]</f>
        <v>2099461.3930000002</v>
      </c>
      <c r="P763" s="51">
        <f>Ugovori_OPULJP[[#This Row],[Bespovratna sredstva - EU dio - HRK]]/7.5345</f>
        <v>278646.41223704297</v>
      </c>
      <c r="Q763" s="50">
        <f>Ugovori_OPULJP[[#This Row],[Bespovratna sredstva - Ukupno (EU+Nac) HRK
= Ukupna ugovorena vrijednost bespovratnih sredstava]]*Ugovori_OPULJP[[#This Row],[STOPA NACIONALNOG SUFINANCIRANJA %]]</f>
        <v>370493.18699999998</v>
      </c>
      <c r="R763" s="51">
        <f>Ugovori_OPULJP[[#This Row],[Bespovratna sredstva - Nacionalni dio - HRK]]/7.5345</f>
        <v>49172.896277125219</v>
      </c>
      <c r="S763" s="50">
        <v>2469954.58</v>
      </c>
      <c r="T763" s="51">
        <f>Ugovori_OPULJP[[#This Row],[Bespovratna sredstva - Ukupno (EU+Nac) HRK
= Ukupna ugovorena vrijednost bespovratnih sredstava]]/7.5345</f>
        <v>327819.30851416814</v>
      </c>
      <c r="U763" s="50">
        <v>0</v>
      </c>
      <c r="V763" s="51">
        <f>Ugovori_OPULJP[[#This Row],[Javni doprinos korisnika - HRK]]/7.5345</f>
        <v>0</v>
      </c>
      <c r="W763" s="50">
        <v>0</v>
      </c>
      <c r="X763" s="51">
        <f>Ugovori_OPULJP[[#This Row],[Privatni doprinos korisnika - HRK]]/7.5345</f>
        <v>0</v>
      </c>
      <c r="Y763" s="52">
        <v>2469954.58</v>
      </c>
      <c r="Z763" s="53">
        <f>Ugovori_OPULJP[[#This Row],[UKUPNI PRIHVATLJIVI IZDACI
TOTAL ELIGIBLE EXPENDITURE
= Bespovratna sredstva ukupno + doprinos korisnika
= Ukupni prihvatljivi troškovi
= Ukupna ugovorena vrijednost projekta HRK]]/7.5345</f>
        <v>327819.30851416814</v>
      </c>
      <c r="AA763" s="57" t="s">
        <v>38</v>
      </c>
      <c r="AB763" s="57" t="s">
        <v>35</v>
      </c>
      <c r="AC763" s="56" t="s">
        <v>3083</v>
      </c>
      <c r="AD763" s="56" t="s">
        <v>747</v>
      </c>
    </row>
    <row r="764" spans="1:30" ht="51" customHeight="1" x14ac:dyDescent="0.2">
      <c r="A764" s="61" t="s">
        <v>3084</v>
      </c>
      <c r="B764" s="55" t="s">
        <v>743</v>
      </c>
      <c r="C764" s="56" t="s">
        <v>744</v>
      </c>
      <c r="D764" s="56" t="s">
        <v>2978</v>
      </c>
      <c r="E764" s="57" t="s">
        <v>76</v>
      </c>
      <c r="F764" s="62" t="s">
        <v>3085</v>
      </c>
      <c r="G764" s="62" t="s">
        <v>3086</v>
      </c>
      <c r="H764" s="59">
        <v>44242</v>
      </c>
      <c r="I764" s="59">
        <v>44910</v>
      </c>
      <c r="J764" s="48" t="str">
        <f>IF(Ugovori_OPULJP[[#This Row],[DATUM ZAVRŠETKA OPERACIJE]]&gt;DATE(2024,3,31),"u provedbi","završen")</f>
        <v>završen</v>
      </c>
      <c r="K764" s="58" t="s">
        <v>99</v>
      </c>
      <c r="L764" s="58" t="s">
        <v>99</v>
      </c>
      <c r="M764" s="49">
        <v>0.85</v>
      </c>
      <c r="N764" s="49">
        <v>0.15</v>
      </c>
      <c r="O764" s="50">
        <f>Ugovori_OPULJP[[#This Row],[Bespovratna sredstva - Ukupno (EU+Nac) HRK
= Ukupna ugovorena vrijednost bespovratnih sredstava]]*Ugovori_OPULJP[[#This Row],[EU STOPA SUFINANCIRANJA %
EU CO-FINANCING RATE %]]</f>
        <v>2121215.2645</v>
      </c>
      <c r="P764" s="51">
        <f>Ugovori_OPULJP[[#This Row],[Bespovratna sredstva - EU dio - HRK]]/7.5345</f>
        <v>281533.64715641382</v>
      </c>
      <c r="Q764" s="50">
        <f>Ugovori_OPULJP[[#This Row],[Bespovratna sredstva - Ukupno (EU+Nac) HRK
= Ukupna ugovorena vrijednost bespovratnih sredstava]]*Ugovori_OPULJP[[#This Row],[STOPA NACIONALNOG SUFINANCIRANJA %]]</f>
        <v>374332.10550000001</v>
      </c>
      <c r="R764" s="51">
        <f>Ugovori_OPULJP[[#This Row],[Bespovratna sredstva - Nacionalni dio - HRK]]/7.5345</f>
        <v>49682.408321720082</v>
      </c>
      <c r="S764" s="52">
        <v>2495547.37</v>
      </c>
      <c r="T764" s="53">
        <f>Ugovori_OPULJP[[#This Row],[Bespovratna sredstva - Ukupno (EU+Nac) HRK
= Ukupna ugovorena vrijednost bespovratnih sredstava]]/7.5345</f>
        <v>331216.0554781339</v>
      </c>
      <c r="U764" s="50">
        <v>0</v>
      </c>
      <c r="V764" s="51">
        <f>Ugovori_OPULJP[[#This Row],[Javni doprinos korisnika - HRK]]/7.5345</f>
        <v>0</v>
      </c>
      <c r="W764" s="50">
        <v>0</v>
      </c>
      <c r="X764" s="51">
        <f>Ugovori_OPULJP[[#This Row],[Privatni doprinos korisnika - HRK]]/7.5345</f>
        <v>0</v>
      </c>
      <c r="Y764" s="52">
        <v>2495547.37</v>
      </c>
      <c r="Z764" s="53">
        <f>Ugovori_OPULJP[[#This Row],[UKUPNI PRIHVATLJIVI IZDACI
TOTAL ELIGIBLE EXPENDITURE
= Bespovratna sredstva ukupno + doprinos korisnika
= Ukupni prihvatljivi troškovi
= Ukupna ugovorena vrijednost projekta HRK]]/7.5345</f>
        <v>331216.0554781339</v>
      </c>
      <c r="AA764" s="57" t="s">
        <v>38</v>
      </c>
      <c r="AB764" s="57" t="s">
        <v>35</v>
      </c>
      <c r="AC764" s="56" t="s">
        <v>3087</v>
      </c>
      <c r="AD764" s="56" t="s">
        <v>747</v>
      </c>
    </row>
    <row r="765" spans="1:30" ht="51" customHeight="1" x14ac:dyDescent="0.2">
      <c r="A765" s="61" t="s">
        <v>3088</v>
      </c>
      <c r="B765" s="55" t="s">
        <v>743</v>
      </c>
      <c r="C765" s="56" t="s">
        <v>744</v>
      </c>
      <c r="D765" s="56" t="s">
        <v>2978</v>
      </c>
      <c r="E765" s="57" t="s">
        <v>76</v>
      </c>
      <c r="F765" s="62" t="s">
        <v>3089</v>
      </c>
      <c r="G765" s="45" t="s">
        <v>2001</v>
      </c>
      <c r="H765" s="59">
        <v>44242</v>
      </c>
      <c r="I765" s="59">
        <v>44849</v>
      </c>
      <c r="J765" s="48" t="str">
        <f>IF(Ugovori_OPULJP[[#This Row],[DATUM ZAVRŠETKA OPERACIJE]]&gt;DATE(2024,3,31),"u provedbi","završen")</f>
        <v>završen</v>
      </c>
      <c r="K765" s="58" t="s">
        <v>99</v>
      </c>
      <c r="L765" s="58" t="s">
        <v>99</v>
      </c>
      <c r="M765" s="49">
        <v>0.85</v>
      </c>
      <c r="N765" s="49">
        <v>0.15</v>
      </c>
      <c r="O765" s="50">
        <f>Ugovori_OPULJP[[#This Row],[Bespovratna sredstva - Ukupno (EU+Nac) HRK
= Ukupna ugovorena vrijednost bespovratnih sredstava]]*Ugovori_OPULJP[[#This Row],[EU STOPA SUFINANCIRANJA %
EU CO-FINANCING RATE %]]</f>
        <v>749474.63099999994</v>
      </c>
      <c r="P765" s="51">
        <f>Ugovori_OPULJP[[#This Row],[Bespovratna sredstva - EU dio - HRK]]/7.5345</f>
        <v>99472.377861835543</v>
      </c>
      <c r="Q765" s="50">
        <f>Ugovori_OPULJP[[#This Row],[Bespovratna sredstva - Ukupno (EU+Nac) HRK
= Ukupna ugovorena vrijednost bespovratnih sredstava]]*Ugovori_OPULJP[[#This Row],[STOPA NACIONALNOG SUFINANCIRANJA %]]</f>
        <v>132260.22899999999</v>
      </c>
      <c r="R765" s="51">
        <f>Ugovori_OPULJP[[#This Row],[Bespovratna sredstva - Nacionalni dio - HRK]]/7.5345</f>
        <v>17553.949034441568</v>
      </c>
      <c r="S765" s="52">
        <v>881734.86</v>
      </c>
      <c r="T765" s="53">
        <f>Ugovori_OPULJP[[#This Row],[Bespovratna sredstva - Ukupno (EU+Nac) HRK
= Ukupna ugovorena vrijednost bespovratnih sredstava]]/7.5345</f>
        <v>117026.32689627711</v>
      </c>
      <c r="U765" s="50">
        <v>0</v>
      </c>
      <c r="V765" s="51">
        <f>Ugovori_OPULJP[[#This Row],[Javni doprinos korisnika - HRK]]/7.5345</f>
        <v>0</v>
      </c>
      <c r="W765" s="50">
        <v>0</v>
      </c>
      <c r="X765" s="51">
        <f>Ugovori_OPULJP[[#This Row],[Privatni doprinos korisnika - HRK]]/7.5345</f>
        <v>0</v>
      </c>
      <c r="Y765" s="52">
        <v>881734.86</v>
      </c>
      <c r="Z765" s="53">
        <f>Ugovori_OPULJP[[#This Row],[UKUPNI PRIHVATLJIVI IZDACI
TOTAL ELIGIBLE EXPENDITURE
= Bespovratna sredstva ukupno + doprinos korisnika
= Ukupni prihvatljivi troškovi
= Ukupna ugovorena vrijednost projekta HRK]]/7.5345</f>
        <v>117026.32689627711</v>
      </c>
      <c r="AA765" s="57" t="s">
        <v>38</v>
      </c>
      <c r="AB765" s="57" t="s">
        <v>35</v>
      </c>
      <c r="AC765" s="56" t="s">
        <v>3090</v>
      </c>
      <c r="AD765" s="56" t="s">
        <v>747</v>
      </c>
    </row>
    <row r="766" spans="1:30" ht="51" customHeight="1" x14ac:dyDescent="0.2">
      <c r="A766" s="61" t="s">
        <v>3091</v>
      </c>
      <c r="B766" s="55" t="s">
        <v>743</v>
      </c>
      <c r="C766" s="56" t="s">
        <v>744</v>
      </c>
      <c r="D766" s="56" t="s">
        <v>2978</v>
      </c>
      <c r="E766" s="57" t="s">
        <v>76</v>
      </c>
      <c r="F766" s="62" t="s">
        <v>3092</v>
      </c>
      <c r="G766" s="62" t="s">
        <v>1427</v>
      </c>
      <c r="H766" s="59">
        <v>44243</v>
      </c>
      <c r="I766" s="59">
        <v>44850</v>
      </c>
      <c r="J766" s="48" t="str">
        <f>IF(Ugovori_OPULJP[[#This Row],[DATUM ZAVRŠETKA OPERACIJE]]&gt;DATE(2024,3,31),"u provedbi","završen")</f>
        <v>završen</v>
      </c>
      <c r="K766" s="58" t="s">
        <v>99</v>
      </c>
      <c r="L766" s="58" t="s">
        <v>99</v>
      </c>
      <c r="M766" s="49">
        <v>0.85</v>
      </c>
      <c r="N766" s="49">
        <v>0.15</v>
      </c>
      <c r="O766" s="50">
        <f>Ugovori_OPULJP[[#This Row],[Bespovratna sredstva - Ukupno (EU+Nac) HRK
= Ukupna ugovorena vrijednost bespovratnih sredstava]]*Ugovori_OPULJP[[#This Row],[EU STOPA SUFINANCIRANJA %
EU CO-FINANCING RATE %]]</f>
        <v>1600024.9124999999</v>
      </c>
      <c r="P766" s="51">
        <f>Ugovori_OPULJP[[#This Row],[Bespovratna sredstva - EU dio - HRK]]/7.5345</f>
        <v>212359.79992036629</v>
      </c>
      <c r="Q766" s="50">
        <f>Ugovori_OPULJP[[#This Row],[Bespovratna sredstva - Ukupno (EU+Nac) HRK
= Ukupna ugovorena vrijednost bespovratnih sredstava]]*Ugovori_OPULJP[[#This Row],[STOPA NACIONALNOG SUFINANCIRANJA %]]</f>
        <v>282357.33749999997</v>
      </c>
      <c r="R766" s="51">
        <f>Ugovori_OPULJP[[#This Row],[Bespovratna sredstva - Nacionalni dio - HRK]]/7.5345</f>
        <v>37475.2588094764</v>
      </c>
      <c r="S766" s="52">
        <v>1882382.25</v>
      </c>
      <c r="T766" s="53">
        <f>Ugovori_OPULJP[[#This Row],[Bespovratna sredstva - Ukupno (EU+Nac) HRK
= Ukupna ugovorena vrijednost bespovratnih sredstava]]/7.5345</f>
        <v>249835.05872984271</v>
      </c>
      <c r="U766" s="50">
        <v>0</v>
      </c>
      <c r="V766" s="51">
        <f>Ugovori_OPULJP[[#This Row],[Javni doprinos korisnika - HRK]]/7.5345</f>
        <v>0</v>
      </c>
      <c r="W766" s="50">
        <v>0</v>
      </c>
      <c r="X766" s="51">
        <f>Ugovori_OPULJP[[#This Row],[Privatni doprinos korisnika - HRK]]/7.5345</f>
        <v>0</v>
      </c>
      <c r="Y766" s="52">
        <v>1882382.25</v>
      </c>
      <c r="Z766" s="53">
        <f>Ugovori_OPULJP[[#This Row],[UKUPNI PRIHVATLJIVI IZDACI
TOTAL ELIGIBLE EXPENDITURE
= Bespovratna sredstva ukupno + doprinos korisnika
= Ukupni prihvatljivi troškovi
= Ukupna ugovorena vrijednost projekta HRK]]/7.5345</f>
        <v>249835.05872984271</v>
      </c>
      <c r="AA766" s="57" t="s">
        <v>38</v>
      </c>
      <c r="AB766" s="57" t="s">
        <v>35</v>
      </c>
      <c r="AC766" s="56" t="s">
        <v>3093</v>
      </c>
      <c r="AD766" s="56" t="s">
        <v>747</v>
      </c>
    </row>
    <row r="767" spans="1:30" ht="51" customHeight="1" x14ac:dyDescent="0.2">
      <c r="A767" s="61" t="s">
        <v>3094</v>
      </c>
      <c r="B767" s="55" t="s">
        <v>743</v>
      </c>
      <c r="C767" s="56" t="s">
        <v>744</v>
      </c>
      <c r="D767" s="56" t="s">
        <v>2978</v>
      </c>
      <c r="E767" s="57" t="s">
        <v>76</v>
      </c>
      <c r="F767" s="62" t="s">
        <v>3095</v>
      </c>
      <c r="G767" s="45" t="s">
        <v>1384</v>
      </c>
      <c r="H767" s="59">
        <v>44242</v>
      </c>
      <c r="I767" s="59">
        <v>44788</v>
      </c>
      <c r="J767" s="48" t="str">
        <f>IF(Ugovori_OPULJP[[#This Row],[DATUM ZAVRŠETKA OPERACIJE]]&gt;DATE(2024,3,31),"u provedbi","završen")</f>
        <v>završen</v>
      </c>
      <c r="K767" s="58" t="s">
        <v>99</v>
      </c>
      <c r="L767" s="58" t="s">
        <v>99</v>
      </c>
      <c r="M767" s="49">
        <v>0.85</v>
      </c>
      <c r="N767" s="49">
        <v>0.15</v>
      </c>
      <c r="O767" s="50">
        <f>Ugovori_OPULJP[[#This Row],[Bespovratna sredstva - Ukupno (EU+Nac) HRK
= Ukupna ugovorena vrijednost bespovratnih sredstava]]*Ugovori_OPULJP[[#This Row],[EU STOPA SUFINANCIRANJA %
EU CO-FINANCING RATE %]]</f>
        <v>1043949.6</v>
      </c>
      <c r="P767" s="51">
        <f>Ugovori_OPULJP[[#This Row],[Bespovratna sredstva - EU dio - HRK]]/7.5345</f>
        <v>138555.9227553255</v>
      </c>
      <c r="Q767" s="50">
        <f>Ugovori_OPULJP[[#This Row],[Bespovratna sredstva - Ukupno (EU+Nac) HRK
= Ukupna ugovorena vrijednost bespovratnih sredstava]]*Ugovori_OPULJP[[#This Row],[STOPA NACIONALNOG SUFINANCIRANJA %]]</f>
        <v>184226.4</v>
      </c>
      <c r="R767" s="51">
        <f>Ugovori_OPULJP[[#This Row],[Bespovratna sredstva - Nacionalni dio - HRK]]/7.5345</f>
        <v>24451.045192116264</v>
      </c>
      <c r="S767" s="52">
        <v>1228176</v>
      </c>
      <c r="T767" s="53">
        <f>Ugovori_OPULJP[[#This Row],[Bespovratna sredstva - Ukupno (EU+Nac) HRK
= Ukupna ugovorena vrijednost bespovratnih sredstava]]/7.5345</f>
        <v>163006.96794744176</v>
      </c>
      <c r="U767" s="50">
        <v>0</v>
      </c>
      <c r="V767" s="51">
        <f>Ugovori_OPULJP[[#This Row],[Javni doprinos korisnika - HRK]]/7.5345</f>
        <v>0</v>
      </c>
      <c r="W767" s="50">
        <v>0</v>
      </c>
      <c r="X767" s="51">
        <f>Ugovori_OPULJP[[#This Row],[Privatni doprinos korisnika - HRK]]/7.5345</f>
        <v>0</v>
      </c>
      <c r="Y767" s="52">
        <v>1228176</v>
      </c>
      <c r="Z767" s="53">
        <f>Ugovori_OPULJP[[#This Row],[UKUPNI PRIHVATLJIVI IZDACI
TOTAL ELIGIBLE EXPENDITURE
= Bespovratna sredstva ukupno + doprinos korisnika
= Ukupni prihvatljivi troškovi
= Ukupna ugovorena vrijednost projekta HRK]]/7.5345</f>
        <v>163006.96794744176</v>
      </c>
      <c r="AA767" s="57" t="s">
        <v>38</v>
      </c>
      <c r="AB767" s="57" t="s">
        <v>35</v>
      </c>
      <c r="AC767" s="56" t="s">
        <v>3096</v>
      </c>
      <c r="AD767" s="56" t="s">
        <v>747</v>
      </c>
    </row>
    <row r="768" spans="1:30" ht="51" customHeight="1" x14ac:dyDescent="0.2">
      <c r="A768" s="61" t="s">
        <v>3097</v>
      </c>
      <c r="B768" s="55" t="s">
        <v>743</v>
      </c>
      <c r="C768" s="56" t="s">
        <v>744</v>
      </c>
      <c r="D768" s="56" t="s">
        <v>2978</v>
      </c>
      <c r="E768" s="57" t="s">
        <v>76</v>
      </c>
      <c r="F768" s="62" t="s">
        <v>3098</v>
      </c>
      <c r="G768" s="45" t="s">
        <v>929</v>
      </c>
      <c r="H768" s="59">
        <v>44245</v>
      </c>
      <c r="I768" s="59">
        <v>44913</v>
      </c>
      <c r="J768" s="48" t="str">
        <f>IF(Ugovori_OPULJP[[#This Row],[DATUM ZAVRŠETKA OPERACIJE]]&gt;DATE(2024,3,31),"u provedbi","završen")</f>
        <v>završen</v>
      </c>
      <c r="K768" s="58" t="s">
        <v>99</v>
      </c>
      <c r="L768" s="58" t="s">
        <v>99</v>
      </c>
      <c r="M768" s="49">
        <v>0.85</v>
      </c>
      <c r="N768" s="49">
        <v>0.15</v>
      </c>
      <c r="O768" s="50">
        <f>Ugovori_OPULJP[[#This Row],[Bespovratna sredstva - Ukupno (EU+Nac) HRK
= Ukupna ugovorena vrijednost bespovratnih sredstava]]*Ugovori_OPULJP[[#This Row],[EU STOPA SUFINANCIRANJA %
EU CO-FINANCING RATE %]]</f>
        <v>2069538.5709999998</v>
      </c>
      <c r="P768" s="51">
        <f>Ugovori_OPULJP[[#This Row],[Bespovratna sredstva - EU dio - HRK]]/7.5345</f>
        <v>274674.97126551194</v>
      </c>
      <c r="Q768" s="50">
        <f>Ugovori_OPULJP[[#This Row],[Bespovratna sredstva - Ukupno (EU+Nac) HRK
= Ukupna ugovorena vrijednost bespovratnih sredstava]]*Ugovori_OPULJP[[#This Row],[STOPA NACIONALNOG SUFINANCIRANJA %]]</f>
        <v>365212.68899999995</v>
      </c>
      <c r="R768" s="51">
        <f>Ugovori_OPULJP[[#This Row],[Bespovratna sredstva - Nacionalni dio - HRK]]/7.5345</f>
        <v>48472.053752737396</v>
      </c>
      <c r="S768" s="50">
        <v>2434751.2599999998</v>
      </c>
      <c r="T768" s="51">
        <f>Ugovori_OPULJP[[#This Row],[Bespovratna sredstva - Ukupno (EU+Nac) HRK
= Ukupna ugovorena vrijednost bespovratnih sredstava]]/7.5345</f>
        <v>323147.02501824935</v>
      </c>
      <c r="U768" s="50">
        <v>0</v>
      </c>
      <c r="V768" s="51">
        <f>Ugovori_OPULJP[[#This Row],[Javni doprinos korisnika - HRK]]/7.5345</f>
        <v>0</v>
      </c>
      <c r="W768" s="50">
        <v>0</v>
      </c>
      <c r="X768" s="51">
        <f>Ugovori_OPULJP[[#This Row],[Privatni doprinos korisnika - HRK]]/7.5345</f>
        <v>0</v>
      </c>
      <c r="Y768" s="52">
        <v>2434751.2599999998</v>
      </c>
      <c r="Z768" s="53">
        <f>Ugovori_OPULJP[[#This Row],[UKUPNI PRIHVATLJIVI IZDACI
TOTAL ELIGIBLE EXPENDITURE
= Bespovratna sredstva ukupno + doprinos korisnika
= Ukupni prihvatljivi troškovi
= Ukupna ugovorena vrijednost projekta HRK]]/7.5345</f>
        <v>323147.02501824935</v>
      </c>
      <c r="AA768" s="57" t="s">
        <v>38</v>
      </c>
      <c r="AB768" s="57" t="s">
        <v>35</v>
      </c>
      <c r="AC768" s="56" t="s">
        <v>3099</v>
      </c>
      <c r="AD768" s="56" t="s">
        <v>747</v>
      </c>
    </row>
    <row r="769" spans="1:30" ht="51" customHeight="1" x14ac:dyDescent="0.2">
      <c r="A769" s="61" t="s">
        <v>3100</v>
      </c>
      <c r="B769" s="55" t="s">
        <v>743</v>
      </c>
      <c r="C769" s="56" t="s">
        <v>744</v>
      </c>
      <c r="D769" s="56" t="s">
        <v>2978</v>
      </c>
      <c r="E769" s="57" t="s">
        <v>76</v>
      </c>
      <c r="F769" s="62" t="s">
        <v>3101</v>
      </c>
      <c r="G769" s="62" t="s">
        <v>3102</v>
      </c>
      <c r="H769" s="59">
        <v>44242</v>
      </c>
      <c r="I769" s="59">
        <v>44788</v>
      </c>
      <c r="J769" s="48" t="str">
        <f>IF(Ugovori_OPULJP[[#This Row],[DATUM ZAVRŠETKA OPERACIJE]]&gt;DATE(2024,3,31),"u provedbi","završen")</f>
        <v>završen</v>
      </c>
      <c r="K769" s="58" t="s">
        <v>99</v>
      </c>
      <c r="L769" s="58" t="s">
        <v>99</v>
      </c>
      <c r="M769" s="49">
        <v>0.85</v>
      </c>
      <c r="N769" s="49">
        <v>0.15</v>
      </c>
      <c r="O769" s="50">
        <f>Ugovori_OPULJP[[#This Row],[Bespovratna sredstva - Ukupno (EU+Nac) HRK
= Ukupna ugovorena vrijednost bespovratnih sredstava]]*Ugovori_OPULJP[[#This Row],[EU STOPA SUFINANCIRANJA %
EU CO-FINANCING RATE %]]</f>
        <v>1101090</v>
      </c>
      <c r="P769" s="51">
        <f>Ugovori_OPULJP[[#This Row],[Bespovratna sredstva - EU dio - HRK]]/7.5345</f>
        <v>146139.7571172606</v>
      </c>
      <c r="Q769" s="50">
        <f>Ugovori_OPULJP[[#This Row],[Bespovratna sredstva - Ukupno (EU+Nac) HRK
= Ukupna ugovorena vrijednost bespovratnih sredstava]]*Ugovori_OPULJP[[#This Row],[STOPA NACIONALNOG SUFINANCIRANJA %]]</f>
        <v>194310</v>
      </c>
      <c r="R769" s="51">
        <f>Ugovori_OPULJP[[#This Row],[Bespovratna sredstva - Nacionalni dio - HRK]]/7.5345</f>
        <v>25789.368903045986</v>
      </c>
      <c r="S769" s="52">
        <v>1295400</v>
      </c>
      <c r="T769" s="53">
        <f>Ugovori_OPULJP[[#This Row],[Bespovratna sredstva - Ukupno (EU+Nac) HRK
= Ukupna ugovorena vrijednost bespovratnih sredstava]]/7.5345</f>
        <v>171929.12602030658</v>
      </c>
      <c r="U769" s="50">
        <v>0</v>
      </c>
      <c r="V769" s="51">
        <f>Ugovori_OPULJP[[#This Row],[Javni doprinos korisnika - HRK]]/7.5345</f>
        <v>0</v>
      </c>
      <c r="W769" s="50">
        <v>0</v>
      </c>
      <c r="X769" s="51">
        <f>Ugovori_OPULJP[[#This Row],[Privatni doprinos korisnika - HRK]]/7.5345</f>
        <v>0</v>
      </c>
      <c r="Y769" s="52">
        <v>1295400</v>
      </c>
      <c r="Z769" s="53">
        <f>Ugovori_OPULJP[[#This Row],[UKUPNI PRIHVATLJIVI IZDACI
TOTAL ELIGIBLE EXPENDITURE
= Bespovratna sredstva ukupno + doprinos korisnika
= Ukupni prihvatljivi troškovi
= Ukupna ugovorena vrijednost projekta HRK]]/7.5345</f>
        <v>171929.12602030658</v>
      </c>
      <c r="AA769" s="57" t="s">
        <v>38</v>
      </c>
      <c r="AB769" s="57" t="s">
        <v>35</v>
      </c>
      <c r="AC769" s="56" t="s">
        <v>3103</v>
      </c>
      <c r="AD769" s="56" t="s">
        <v>747</v>
      </c>
    </row>
    <row r="770" spans="1:30" ht="51" customHeight="1" x14ac:dyDescent="0.2">
      <c r="A770" s="61" t="s">
        <v>3104</v>
      </c>
      <c r="B770" s="55" t="s">
        <v>743</v>
      </c>
      <c r="C770" s="56" t="s">
        <v>744</v>
      </c>
      <c r="D770" s="56" t="s">
        <v>2978</v>
      </c>
      <c r="E770" s="57" t="s">
        <v>76</v>
      </c>
      <c r="F770" s="62" t="s">
        <v>3105</v>
      </c>
      <c r="G770" s="62" t="s">
        <v>3106</v>
      </c>
      <c r="H770" s="59">
        <v>44244</v>
      </c>
      <c r="I770" s="59">
        <v>44974</v>
      </c>
      <c r="J770" s="48" t="str">
        <f>IF(Ugovori_OPULJP[[#This Row],[DATUM ZAVRŠETKA OPERACIJE]]&gt;DATE(2024,3,31),"u provedbi","završen")</f>
        <v>završen</v>
      </c>
      <c r="K770" s="58" t="s">
        <v>99</v>
      </c>
      <c r="L770" s="58" t="s">
        <v>99</v>
      </c>
      <c r="M770" s="49">
        <v>0.85</v>
      </c>
      <c r="N770" s="49">
        <v>0.15</v>
      </c>
      <c r="O770" s="50">
        <f>Ugovori_OPULJP[[#This Row],[Bespovratna sredstva - Ukupno (EU+Nac) HRK
= Ukupna ugovorena vrijednost bespovratnih sredstava]]*Ugovori_OPULJP[[#This Row],[EU STOPA SUFINANCIRANJA %
EU CO-FINANCING RATE %]]</f>
        <v>577211.92249999999</v>
      </c>
      <c r="P770" s="51">
        <f>Ugovori_OPULJP[[#This Row],[Bespovratna sredstva - EU dio - HRK]]/7.5345</f>
        <v>76609.187404605473</v>
      </c>
      <c r="Q770" s="50">
        <f>Ugovori_OPULJP[[#This Row],[Bespovratna sredstva - Ukupno (EU+Nac) HRK
= Ukupna ugovorena vrijednost bespovratnih sredstava]]*Ugovori_OPULJP[[#This Row],[STOPA NACIONALNOG SUFINANCIRANJA %]]</f>
        <v>101860.92749999999</v>
      </c>
      <c r="R770" s="51">
        <f>Ugovori_OPULJP[[#This Row],[Bespovratna sredstva - Nacionalni dio - HRK]]/7.5345</f>
        <v>13519.268365518612</v>
      </c>
      <c r="S770" s="50">
        <v>679072.85</v>
      </c>
      <c r="T770" s="51">
        <f>Ugovori_OPULJP[[#This Row],[Bespovratna sredstva - Ukupno (EU+Nac) HRK
= Ukupna ugovorena vrijednost bespovratnih sredstava]]/7.5345</f>
        <v>90128.455770124085</v>
      </c>
      <c r="U770" s="50">
        <v>0</v>
      </c>
      <c r="V770" s="51">
        <f>Ugovori_OPULJP[[#This Row],[Javni doprinos korisnika - HRK]]/7.5345</f>
        <v>0</v>
      </c>
      <c r="W770" s="50">
        <v>0</v>
      </c>
      <c r="X770" s="51">
        <f>Ugovori_OPULJP[[#This Row],[Privatni doprinos korisnika - HRK]]/7.5345</f>
        <v>0</v>
      </c>
      <c r="Y770" s="52">
        <v>679072.85</v>
      </c>
      <c r="Z770" s="53">
        <f>Ugovori_OPULJP[[#This Row],[UKUPNI PRIHVATLJIVI IZDACI
TOTAL ELIGIBLE EXPENDITURE
= Bespovratna sredstva ukupno + doprinos korisnika
= Ukupni prihvatljivi troškovi
= Ukupna ugovorena vrijednost projekta HRK]]/7.5345</f>
        <v>90128.455770124085</v>
      </c>
      <c r="AA770" s="57" t="s">
        <v>38</v>
      </c>
      <c r="AB770" s="57" t="s">
        <v>35</v>
      </c>
      <c r="AC770" s="56" t="s">
        <v>3107</v>
      </c>
      <c r="AD770" s="56" t="s">
        <v>747</v>
      </c>
    </row>
    <row r="771" spans="1:30" ht="51" customHeight="1" x14ac:dyDescent="0.2">
      <c r="A771" s="61" t="s">
        <v>3108</v>
      </c>
      <c r="B771" s="55" t="s">
        <v>743</v>
      </c>
      <c r="C771" s="56" t="s">
        <v>744</v>
      </c>
      <c r="D771" s="56" t="s">
        <v>2978</v>
      </c>
      <c r="E771" s="57" t="s">
        <v>76</v>
      </c>
      <c r="F771" s="62" t="s">
        <v>3109</v>
      </c>
      <c r="G771" s="62" t="s">
        <v>629</v>
      </c>
      <c r="H771" s="59">
        <v>44242</v>
      </c>
      <c r="I771" s="59">
        <v>44972</v>
      </c>
      <c r="J771" s="48" t="str">
        <f>IF(Ugovori_OPULJP[[#This Row],[DATUM ZAVRŠETKA OPERACIJE]]&gt;DATE(2024,3,31),"u provedbi","završen")</f>
        <v>završen</v>
      </c>
      <c r="K771" s="58" t="s">
        <v>99</v>
      </c>
      <c r="L771" s="58" t="s">
        <v>99</v>
      </c>
      <c r="M771" s="49">
        <v>0.85</v>
      </c>
      <c r="N771" s="49">
        <v>0.15</v>
      </c>
      <c r="O771" s="50">
        <f>Ugovori_OPULJP[[#This Row],[Bespovratna sredstva - Ukupno (EU+Nac) HRK
= Ukupna ugovorena vrijednost bespovratnih sredstava]]*Ugovori_OPULJP[[#This Row],[EU STOPA SUFINANCIRANJA %
EU CO-FINANCING RATE %]]</f>
        <v>1881417.5399999998</v>
      </c>
      <c r="P771" s="51">
        <f>Ugovori_OPULJP[[#This Row],[Bespovratna sredstva - EU dio - HRK]]/7.5345</f>
        <v>249707.01970933701</v>
      </c>
      <c r="Q771" s="50">
        <f>Ugovori_OPULJP[[#This Row],[Bespovratna sredstva - Ukupno (EU+Nac) HRK
= Ukupna ugovorena vrijednost bespovratnih sredstava]]*Ugovori_OPULJP[[#This Row],[STOPA NACIONALNOG SUFINANCIRANJA %]]</f>
        <v>332014.86</v>
      </c>
      <c r="R771" s="51">
        <f>Ugovori_OPULJP[[#This Row],[Bespovratna sredstva - Nacionalni dio - HRK]]/7.5345</f>
        <v>44065.944654588886</v>
      </c>
      <c r="S771" s="52">
        <v>2213432.4</v>
      </c>
      <c r="T771" s="53">
        <f>Ugovori_OPULJP[[#This Row],[Bespovratna sredstva - Ukupno (EU+Nac) HRK
= Ukupna ugovorena vrijednost bespovratnih sredstava]]/7.5345</f>
        <v>293772.96436392592</v>
      </c>
      <c r="U771" s="50">
        <v>0</v>
      </c>
      <c r="V771" s="51">
        <f>Ugovori_OPULJP[[#This Row],[Javni doprinos korisnika - HRK]]/7.5345</f>
        <v>0</v>
      </c>
      <c r="W771" s="50">
        <v>0</v>
      </c>
      <c r="X771" s="51">
        <f>Ugovori_OPULJP[[#This Row],[Privatni doprinos korisnika - HRK]]/7.5345</f>
        <v>0</v>
      </c>
      <c r="Y771" s="52">
        <v>2213432.4</v>
      </c>
      <c r="Z771" s="53">
        <f>Ugovori_OPULJP[[#This Row],[UKUPNI PRIHVATLJIVI IZDACI
TOTAL ELIGIBLE EXPENDITURE
= Bespovratna sredstva ukupno + doprinos korisnika
= Ukupni prihvatljivi troškovi
= Ukupna ugovorena vrijednost projekta HRK]]/7.5345</f>
        <v>293772.96436392592</v>
      </c>
      <c r="AA771" s="57" t="s">
        <v>38</v>
      </c>
      <c r="AB771" s="57" t="s">
        <v>35</v>
      </c>
      <c r="AC771" s="56" t="s">
        <v>3110</v>
      </c>
      <c r="AD771" s="56" t="s">
        <v>747</v>
      </c>
    </row>
    <row r="772" spans="1:30" ht="51" customHeight="1" x14ac:dyDescent="0.2">
      <c r="A772" s="61" t="s">
        <v>3111</v>
      </c>
      <c r="B772" s="55" t="s">
        <v>743</v>
      </c>
      <c r="C772" s="56" t="s">
        <v>744</v>
      </c>
      <c r="D772" s="56" t="s">
        <v>2978</v>
      </c>
      <c r="E772" s="57" t="s">
        <v>76</v>
      </c>
      <c r="F772" s="62" t="s">
        <v>3112</v>
      </c>
      <c r="G772" s="62" t="s">
        <v>3113</v>
      </c>
      <c r="H772" s="59">
        <v>44344</v>
      </c>
      <c r="I772" s="59">
        <v>45074</v>
      </c>
      <c r="J772" s="48" t="str">
        <f>IF(Ugovori_OPULJP[[#This Row],[DATUM ZAVRŠETKA OPERACIJE]]&gt;DATE(2024,3,31),"u provedbi","završen")</f>
        <v>završen</v>
      </c>
      <c r="K772" s="67" t="s">
        <v>200</v>
      </c>
      <c r="L772" s="67" t="s">
        <v>200</v>
      </c>
      <c r="M772" s="74" t="s">
        <v>3114</v>
      </c>
      <c r="N772" s="49">
        <v>0.15</v>
      </c>
      <c r="O772" s="50">
        <f>Ugovori_OPULJP[[#This Row],[Bespovratna sredstva - Ukupno (EU+Nac) HRK
= Ukupna ugovorena vrijednost bespovratnih sredstava]]*Ugovori_OPULJP[[#This Row],[EU STOPA SUFINANCIRANJA %
EU CO-FINANCING RATE %]]</f>
        <v>1871047.2</v>
      </c>
      <c r="P772" s="51">
        <f>Ugovori_OPULJP[[#This Row],[Bespovratna sredstva - EU dio - HRK]]/7.5345</f>
        <v>248330.63906032249</v>
      </c>
      <c r="Q772" s="50">
        <f>Ugovori_OPULJP[[#This Row],[Bespovratna sredstva - Ukupno (EU+Nac) HRK
= Ukupna ugovorena vrijednost bespovratnih sredstava]]*Ugovori_OPULJP[[#This Row],[STOPA NACIONALNOG SUFINANCIRANJA %]]</f>
        <v>330184.8</v>
      </c>
      <c r="R772" s="51">
        <f>Ugovori_OPULJP[[#This Row],[Bespovratna sredstva - Nacionalni dio - HRK]]/7.5345</f>
        <v>43823.053951821617</v>
      </c>
      <c r="S772" s="52">
        <v>2201232</v>
      </c>
      <c r="T772" s="53">
        <f>Ugovori_OPULJP[[#This Row],[Bespovratna sredstva - Ukupno (EU+Nac) HRK
= Ukupna ugovorena vrijednost bespovratnih sredstava]]/7.5345</f>
        <v>292153.69301214413</v>
      </c>
      <c r="U772" s="50">
        <v>0</v>
      </c>
      <c r="V772" s="51">
        <f>Ugovori_OPULJP[[#This Row],[Javni doprinos korisnika - HRK]]/7.5345</f>
        <v>0</v>
      </c>
      <c r="W772" s="50">
        <v>0</v>
      </c>
      <c r="X772" s="51">
        <f>Ugovori_OPULJP[[#This Row],[Privatni doprinos korisnika - HRK]]/7.5345</f>
        <v>0</v>
      </c>
      <c r="Y772" s="52">
        <v>2201232</v>
      </c>
      <c r="Z772" s="53">
        <f>Ugovori_OPULJP[[#This Row],[UKUPNI PRIHVATLJIVI IZDACI
TOTAL ELIGIBLE EXPENDITURE
= Bespovratna sredstva ukupno + doprinos korisnika
= Ukupni prihvatljivi troškovi
= Ukupna ugovorena vrijednost projekta HRK]]/7.5345</f>
        <v>292153.69301214413</v>
      </c>
      <c r="AA772" s="57" t="s">
        <v>38</v>
      </c>
      <c r="AB772" s="57" t="s">
        <v>35</v>
      </c>
      <c r="AC772" s="56" t="s">
        <v>3115</v>
      </c>
      <c r="AD772" s="43" t="s">
        <v>747</v>
      </c>
    </row>
    <row r="773" spans="1:30" ht="51" customHeight="1" x14ac:dyDescent="0.2">
      <c r="A773" s="61" t="s">
        <v>3116</v>
      </c>
      <c r="B773" s="55" t="s">
        <v>743</v>
      </c>
      <c r="C773" s="56" t="s">
        <v>744</v>
      </c>
      <c r="D773" s="56" t="s">
        <v>2978</v>
      </c>
      <c r="E773" s="57" t="s">
        <v>76</v>
      </c>
      <c r="F773" s="62" t="s">
        <v>3117</v>
      </c>
      <c r="G773" s="45" t="s">
        <v>1095</v>
      </c>
      <c r="H773" s="59">
        <v>44341</v>
      </c>
      <c r="I773" s="59">
        <v>45071</v>
      </c>
      <c r="J773" s="48" t="str">
        <f>IF(Ugovori_OPULJP[[#This Row],[DATUM ZAVRŠETKA OPERACIJE]]&gt;DATE(2024,3,31),"u provedbi","završen")</f>
        <v>završen</v>
      </c>
      <c r="K773" s="67" t="s">
        <v>200</v>
      </c>
      <c r="L773" s="67" t="s">
        <v>200</v>
      </c>
      <c r="M773" s="74" t="s">
        <v>3114</v>
      </c>
      <c r="N773" s="49">
        <v>0.15</v>
      </c>
      <c r="O773" s="50">
        <f>Ugovori_OPULJP[[#This Row],[Bespovratna sredstva - Ukupno (EU+Nac) HRK
= Ukupna ugovorena vrijednost bespovratnih sredstava]]*Ugovori_OPULJP[[#This Row],[EU STOPA SUFINANCIRANJA %
EU CO-FINANCING RATE %]]</f>
        <v>2179128.2889999999</v>
      </c>
      <c r="P773" s="51">
        <f>Ugovori_OPULJP[[#This Row],[Bespovratna sredstva - EU dio - HRK]]/7.5345</f>
        <v>289220.02641183883</v>
      </c>
      <c r="Q773" s="50">
        <f>Ugovori_OPULJP[[#This Row],[Bespovratna sredstva - Ukupno (EU+Nac) HRK
= Ukupna ugovorena vrijednost bespovratnih sredstava]]*Ugovori_OPULJP[[#This Row],[STOPA NACIONALNOG SUFINANCIRANJA %]]</f>
        <v>384552.05099999998</v>
      </c>
      <c r="R773" s="51">
        <f>Ugovori_OPULJP[[#This Row],[Bespovratna sredstva - Nacionalni dio - HRK]]/7.5345</f>
        <v>51038.828190324501</v>
      </c>
      <c r="S773" s="52">
        <v>2563680.34</v>
      </c>
      <c r="T773" s="53">
        <f>Ugovori_OPULJP[[#This Row],[Bespovratna sredstva - Ukupno (EU+Nac) HRK
= Ukupna ugovorena vrijednost bespovratnih sredstava]]/7.5345</f>
        <v>340258.85460216337</v>
      </c>
      <c r="U773" s="50">
        <v>0</v>
      </c>
      <c r="V773" s="51">
        <f>Ugovori_OPULJP[[#This Row],[Javni doprinos korisnika - HRK]]/7.5345</f>
        <v>0</v>
      </c>
      <c r="W773" s="50">
        <v>0</v>
      </c>
      <c r="X773" s="51">
        <f>Ugovori_OPULJP[[#This Row],[Privatni doprinos korisnika - HRK]]/7.5345</f>
        <v>0</v>
      </c>
      <c r="Y773" s="52">
        <v>2563680.34</v>
      </c>
      <c r="Z773" s="53">
        <f>Ugovori_OPULJP[[#This Row],[UKUPNI PRIHVATLJIVI IZDACI
TOTAL ELIGIBLE EXPENDITURE
= Bespovratna sredstva ukupno + doprinos korisnika
= Ukupni prihvatljivi troškovi
= Ukupna ugovorena vrijednost projekta HRK]]/7.5345</f>
        <v>340258.85460216337</v>
      </c>
      <c r="AA773" s="57" t="s">
        <v>38</v>
      </c>
      <c r="AB773" s="57" t="s">
        <v>35</v>
      </c>
      <c r="AC773" s="56" t="s">
        <v>3118</v>
      </c>
      <c r="AD773" s="43" t="s">
        <v>747</v>
      </c>
    </row>
    <row r="774" spans="1:30" ht="51" customHeight="1" x14ac:dyDescent="0.2">
      <c r="A774" s="61" t="s">
        <v>3119</v>
      </c>
      <c r="B774" s="55" t="s">
        <v>743</v>
      </c>
      <c r="C774" s="56" t="s">
        <v>744</v>
      </c>
      <c r="D774" s="56" t="s">
        <v>2978</v>
      </c>
      <c r="E774" s="57" t="s">
        <v>76</v>
      </c>
      <c r="F774" s="62" t="s">
        <v>3120</v>
      </c>
      <c r="G774" s="62" t="s">
        <v>3121</v>
      </c>
      <c r="H774" s="59">
        <v>44344</v>
      </c>
      <c r="I774" s="59">
        <v>45074</v>
      </c>
      <c r="J774" s="48" t="str">
        <f>IF(Ugovori_OPULJP[[#This Row],[DATUM ZAVRŠETKA OPERACIJE]]&gt;DATE(2024,3,31),"u provedbi","završen")</f>
        <v>završen</v>
      </c>
      <c r="K774" s="67" t="s">
        <v>200</v>
      </c>
      <c r="L774" s="67" t="s">
        <v>200</v>
      </c>
      <c r="M774" s="74" t="s">
        <v>3114</v>
      </c>
      <c r="N774" s="49">
        <v>0.15</v>
      </c>
      <c r="O774" s="50">
        <f>Ugovori_OPULJP[[#This Row],[Bespovratna sredstva - Ukupno (EU+Nac) HRK
= Ukupna ugovorena vrijednost bespovratnih sredstava]]*Ugovori_OPULJP[[#This Row],[EU STOPA SUFINANCIRANJA %
EU CO-FINANCING RATE %]]</f>
        <v>873400.02399999998</v>
      </c>
      <c r="P774" s="51">
        <f>Ugovori_OPULJP[[#This Row],[Bespovratna sredstva - EU dio - HRK]]/7.5345</f>
        <v>115920.10405468178</v>
      </c>
      <c r="Q774" s="50">
        <f>Ugovori_OPULJP[[#This Row],[Bespovratna sredstva - Ukupno (EU+Nac) HRK
= Ukupna ugovorena vrijednost bespovratnih sredstava]]*Ugovori_OPULJP[[#This Row],[STOPA NACIONALNOG SUFINANCIRANJA %]]</f>
        <v>154129.416</v>
      </c>
      <c r="R774" s="51">
        <f>Ugovori_OPULJP[[#This Row],[Bespovratna sredstva - Nacionalni dio - HRK]]/7.5345</f>
        <v>20456.488950826199</v>
      </c>
      <c r="S774" s="52">
        <v>1027529.44</v>
      </c>
      <c r="T774" s="53">
        <f>Ugovori_OPULJP[[#This Row],[Bespovratna sredstva - Ukupno (EU+Nac) HRK
= Ukupna ugovorena vrijednost bespovratnih sredstava]]/7.5345</f>
        <v>136376.59300550798</v>
      </c>
      <c r="U774" s="50">
        <v>0</v>
      </c>
      <c r="V774" s="51">
        <f>Ugovori_OPULJP[[#This Row],[Javni doprinos korisnika - HRK]]/7.5345</f>
        <v>0</v>
      </c>
      <c r="W774" s="50">
        <v>0</v>
      </c>
      <c r="X774" s="51">
        <f>Ugovori_OPULJP[[#This Row],[Privatni doprinos korisnika - HRK]]/7.5345</f>
        <v>0</v>
      </c>
      <c r="Y774" s="52">
        <v>1027529.44</v>
      </c>
      <c r="Z774" s="53">
        <f>Ugovori_OPULJP[[#This Row],[UKUPNI PRIHVATLJIVI IZDACI
TOTAL ELIGIBLE EXPENDITURE
= Bespovratna sredstva ukupno + doprinos korisnika
= Ukupni prihvatljivi troškovi
= Ukupna ugovorena vrijednost projekta HRK]]/7.5345</f>
        <v>136376.59300550798</v>
      </c>
      <c r="AA774" s="57" t="s">
        <v>38</v>
      </c>
      <c r="AB774" s="57" t="s">
        <v>35</v>
      </c>
      <c r="AC774" s="56" t="s">
        <v>3122</v>
      </c>
      <c r="AD774" s="43" t="s">
        <v>747</v>
      </c>
    </row>
    <row r="775" spans="1:30" ht="51" customHeight="1" x14ac:dyDescent="0.2">
      <c r="A775" s="61" t="s">
        <v>3123</v>
      </c>
      <c r="B775" s="55" t="s">
        <v>743</v>
      </c>
      <c r="C775" s="56" t="s">
        <v>744</v>
      </c>
      <c r="D775" s="56" t="s">
        <v>2978</v>
      </c>
      <c r="E775" s="57" t="s">
        <v>76</v>
      </c>
      <c r="F775" s="62" t="s">
        <v>3124</v>
      </c>
      <c r="G775" s="62" t="s">
        <v>1779</v>
      </c>
      <c r="H775" s="59">
        <v>44355</v>
      </c>
      <c r="I775" s="59">
        <v>45085</v>
      </c>
      <c r="J775" s="48" t="str">
        <f>IF(Ugovori_OPULJP[[#This Row],[DATUM ZAVRŠETKA OPERACIJE]]&gt;DATE(2024,3,31),"u provedbi","završen")</f>
        <v>završen</v>
      </c>
      <c r="K775" s="67" t="s">
        <v>94</v>
      </c>
      <c r="L775" s="58" t="s">
        <v>94</v>
      </c>
      <c r="M775" s="74" t="s">
        <v>3114</v>
      </c>
      <c r="N775" s="49">
        <v>0.15</v>
      </c>
      <c r="O775" s="50">
        <f>Ugovori_OPULJP[[#This Row],[Bespovratna sredstva - Ukupno (EU+Nac) HRK
= Ukupna ugovorena vrijednost bespovratnih sredstava]]*Ugovori_OPULJP[[#This Row],[EU STOPA SUFINANCIRANJA %
EU CO-FINANCING RATE %]]</f>
        <v>999674.26450000005</v>
      </c>
      <c r="P775" s="51">
        <f>Ugovori_OPULJP[[#This Row],[Bespovratna sredstva - EU dio - HRK]]/7.5345</f>
        <v>132679.57588426571</v>
      </c>
      <c r="Q775" s="50">
        <f>Ugovori_OPULJP[[#This Row],[Bespovratna sredstva - Ukupno (EU+Nac) HRK
= Ukupna ugovorena vrijednost bespovratnih sredstava]]*Ugovori_OPULJP[[#This Row],[STOPA NACIONALNOG SUFINANCIRANJA %]]</f>
        <v>176413.10550000001</v>
      </c>
      <c r="R775" s="51">
        <f>Ugovori_OPULJP[[#This Row],[Bespovratna sredstva - Nacionalni dio - HRK]]/7.5345</f>
        <v>23414.042803105713</v>
      </c>
      <c r="S775" s="52">
        <v>1176087.3700000001</v>
      </c>
      <c r="T775" s="53">
        <f>Ugovori_OPULJP[[#This Row],[Bespovratna sredstva - Ukupno (EU+Nac) HRK
= Ukupna ugovorena vrijednost bespovratnih sredstava]]/7.5345</f>
        <v>156093.61868737143</v>
      </c>
      <c r="U775" s="50">
        <v>0</v>
      </c>
      <c r="V775" s="51">
        <f>Ugovori_OPULJP[[#This Row],[Javni doprinos korisnika - HRK]]/7.5345</f>
        <v>0</v>
      </c>
      <c r="W775" s="50">
        <v>0</v>
      </c>
      <c r="X775" s="51">
        <f>Ugovori_OPULJP[[#This Row],[Privatni doprinos korisnika - HRK]]/7.5345</f>
        <v>0</v>
      </c>
      <c r="Y775" s="52">
        <v>1176087.3700000001</v>
      </c>
      <c r="Z775" s="53">
        <f>Ugovori_OPULJP[[#This Row],[UKUPNI PRIHVATLJIVI IZDACI
TOTAL ELIGIBLE EXPENDITURE
= Bespovratna sredstva ukupno + doprinos korisnika
= Ukupni prihvatljivi troškovi
= Ukupna ugovorena vrijednost projekta HRK]]/7.5345</f>
        <v>156093.61868737143</v>
      </c>
      <c r="AA775" s="57" t="s">
        <v>38</v>
      </c>
      <c r="AB775" s="57" t="s">
        <v>35</v>
      </c>
      <c r="AC775" s="56" t="s">
        <v>3125</v>
      </c>
      <c r="AD775" s="43" t="s">
        <v>747</v>
      </c>
    </row>
    <row r="776" spans="1:30" ht="51" customHeight="1" x14ac:dyDescent="0.2">
      <c r="A776" s="61" t="s">
        <v>3126</v>
      </c>
      <c r="B776" s="55" t="s">
        <v>743</v>
      </c>
      <c r="C776" s="56" t="s">
        <v>744</v>
      </c>
      <c r="D776" s="56" t="s">
        <v>2978</v>
      </c>
      <c r="E776" s="57" t="s">
        <v>76</v>
      </c>
      <c r="F776" s="62" t="s">
        <v>3127</v>
      </c>
      <c r="G776" s="62" t="s">
        <v>3128</v>
      </c>
      <c r="H776" s="59">
        <v>44343</v>
      </c>
      <c r="I776" s="59">
        <v>45232</v>
      </c>
      <c r="J776" s="48" t="str">
        <f>IF(Ugovori_OPULJP[[#This Row],[DATUM ZAVRŠETKA OPERACIJE]]&gt;DATE(2024,3,31),"u provedbi","završen")</f>
        <v>završen</v>
      </c>
      <c r="K776" s="67" t="s">
        <v>79</v>
      </c>
      <c r="L776" s="67" t="s">
        <v>79</v>
      </c>
      <c r="M776" s="74" t="s">
        <v>3114</v>
      </c>
      <c r="N776" s="49">
        <v>0.15</v>
      </c>
      <c r="O776" s="50">
        <f>Ugovori_OPULJP[[#This Row],[Bespovratna sredstva - Ukupno (EU+Nac) HRK
= Ukupna ugovorena vrijednost bespovratnih sredstava]]*Ugovori_OPULJP[[#This Row],[EU STOPA SUFINANCIRANJA %
EU CO-FINANCING RATE %]]</f>
        <v>1170858</v>
      </c>
      <c r="P776" s="51">
        <f>Ugovori_OPULJP[[#This Row],[Bespovratna sredstva - EU dio - HRK]]/7.5345</f>
        <v>155399.56201473222</v>
      </c>
      <c r="Q776" s="50">
        <f>Ugovori_OPULJP[[#This Row],[Bespovratna sredstva - Ukupno (EU+Nac) HRK
= Ukupna ugovorena vrijednost bespovratnih sredstava]]*Ugovori_OPULJP[[#This Row],[STOPA NACIONALNOG SUFINANCIRANJA %]]</f>
        <v>206622</v>
      </c>
      <c r="R776" s="51">
        <f>Ugovori_OPULJP[[#This Row],[Bespovratna sredstva - Nacionalni dio - HRK]]/7.5345</f>
        <v>27423.452120246864</v>
      </c>
      <c r="S776" s="52">
        <v>1377480</v>
      </c>
      <c r="T776" s="53">
        <f>Ugovori_OPULJP[[#This Row],[Bespovratna sredstva - Ukupno (EU+Nac) HRK
= Ukupna ugovorena vrijednost bespovratnih sredstava]]/7.5345</f>
        <v>182823.01413497908</v>
      </c>
      <c r="U776" s="50">
        <v>0</v>
      </c>
      <c r="V776" s="51">
        <f>Ugovori_OPULJP[[#This Row],[Javni doprinos korisnika - HRK]]/7.5345</f>
        <v>0</v>
      </c>
      <c r="W776" s="50">
        <v>0</v>
      </c>
      <c r="X776" s="51">
        <f>Ugovori_OPULJP[[#This Row],[Privatni doprinos korisnika - HRK]]/7.5345</f>
        <v>0</v>
      </c>
      <c r="Y776" s="52">
        <v>1377480</v>
      </c>
      <c r="Z776" s="53">
        <f>Ugovori_OPULJP[[#This Row],[UKUPNI PRIHVATLJIVI IZDACI
TOTAL ELIGIBLE EXPENDITURE
= Bespovratna sredstva ukupno + doprinos korisnika
= Ukupni prihvatljivi troškovi
= Ukupna ugovorena vrijednost projekta HRK]]/7.5345</f>
        <v>182823.01413497908</v>
      </c>
      <c r="AA776" s="57" t="s">
        <v>38</v>
      </c>
      <c r="AB776" s="57" t="s">
        <v>35</v>
      </c>
      <c r="AC776" s="56" t="s">
        <v>3129</v>
      </c>
      <c r="AD776" s="43" t="s">
        <v>747</v>
      </c>
    </row>
    <row r="777" spans="1:30" ht="51" customHeight="1" x14ac:dyDescent="0.2">
      <c r="A777" s="41" t="s">
        <v>3130</v>
      </c>
      <c r="B777" s="42" t="s">
        <v>743</v>
      </c>
      <c r="C777" s="43" t="s">
        <v>744</v>
      </c>
      <c r="D777" s="43" t="s">
        <v>3131</v>
      </c>
      <c r="E777" s="57" t="s">
        <v>76</v>
      </c>
      <c r="F777" s="45" t="s">
        <v>3132</v>
      </c>
      <c r="G777" s="45" t="s">
        <v>3133</v>
      </c>
      <c r="H777" s="47">
        <v>44133</v>
      </c>
      <c r="I777" s="47">
        <v>44680</v>
      </c>
      <c r="J777" s="48" t="str">
        <f>IF(Ugovori_OPULJP[[#This Row],[DATUM ZAVRŠETKA OPERACIJE]]&gt;DATE(2024,3,31),"u provedbi","završen")</f>
        <v>završen</v>
      </c>
      <c r="K777" s="46" t="s">
        <v>892</v>
      </c>
      <c r="L777" s="46" t="s">
        <v>37</v>
      </c>
      <c r="M777" s="49">
        <v>0.85</v>
      </c>
      <c r="N777" s="49">
        <v>0.15</v>
      </c>
      <c r="O777" s="50">
        <f>Ugovori_OPULJP[[#This Row],[Bespovratna sredstva - Ukupno (EU+Nac) HRK
= Ukupna ugovorena vrijednost bespovratnih sredstava]]*Ugovori_OPULJP[[#This Row],[EU STOPA SUFINANCIRANJA %
EU CO-FINANCING RATE %]]</f>
        <v>394680.41500000004</v>
      </c>
      <c r="P777" s="51">
        <f>Ugovori_OPULJP[[#This Row],[Bespovratna sredstva - EU dio - HRK]]/7.5345</f>
        <v>52383.093105050102</v>
      </c>
      <c r="Q777" s="50">
        <f>Ugovori_OPULJP[[#This Row],[Bespovratna sredstva - Ukupno (EU+Nac) HRK
= Ukupna ugovorena vrijednost bespovratnih sredstava]]*Ugovori_OPULJP[[#This Row],[STOPA NACIONALNOG SUFINANCIRANJA %]]</f>
        <v>69649.485000000001</v>
      </c>
      <c r="R777" s="51">
        <f>Ugovori_OPULJP[[#This Row],[Bespovratna sredstva - Nacionalni dio - HRK]]/7.5345</f>
        <v>9244.0752538323704</v>
      </c>
      <c r="S777" s="50">
        <v>464329.9</v>
      </c>
      <c r="T777" s="51">
        <f>Ugovori_OPULJP[[#This Row],[Bespovratna sredstva - Ukupno (EU+Nac) HRK
= Ukupna ugovorena vrijednost bespovratnih sredstava]]/7.5345</f>
        <v>61627.168358882474</v>
      </c>
      <c r="U777" s="50">
        <v>0</v>
      </c>
      <c r="V777" s="51">
        <f>Ugovori_OPULJP[[#This Row],[Javni doprinos korisnika - HRK]]/7.5345</f>
        <v>0</v>
      </c>
      <c r="W777" s="50">
        <v>0</v>
      </c>
      <c r="X777" s="51">
        <f>Ugovori_OPULJP[[#This Row],[Privatni doprinos korisnika - HRK]]/7.5345</f>
        <v>0</v>
      </c>
      <c r="Y777" s="52">
        <v>464329.9</v>
      </c>
      <c r="Z777" s="53">
        <f>Ugovori_OPULJP[[#This Row],[UKUPNI PRIHVATLJIVI IZDACI
TOTAL ELIGIBLE EXPENDITURE
= Bespovratna sredstva ukupno + doprinos korisnika
= Ukupni prihvatljivi troškovi
= Ukupna ugovorena vrijednost projekta HRK]]/7.5345</f>
        <v>61627.168358882474</v>
      </c>
      <c r="AA777" s="44" t="s">
        <v>38</v>
      </c>
      <c r="AB777" s="44" t="s">
        <v>35</v>
      </c>
      <c r="AC777" s="43" t="s">
        <v>3134</v>
      </c>
      <c r="AD777" s="43" t="s">
        <v>747</v>
      </c>
    </row>
    <row r="778" spans="1:30" ht="51" customHeight="1" x14ac:dyDescent="0.2">
      <c r="A778" s="41" t="s">
        <v>3135</v>
      </c>
      <c r="B778" s="42" t="s">
        <v>743</v>
      </c>
      <c r="C778" s="43" t="s">
        <v>744</v>
      </c>
      <c r="D778" s="43" t="s">
        <v>3131</v>
      </c>
      <c r="E778" s="57" t="s">
        <v>76</v>
      </c>
      <c r="F778" s="45" t="s">
        <v>3136</v>
      </c>
      <c r="G778" s="45" t="s">
        <v>3137</v>
      </c>
      <c r="H778" s="47">
        <v>44133</v>
      </c>
      <c r="I778" s="47">
        <v>44680</v>
      </c>
      <c r="J778" s="48" t="str">
        <f>IF(Ugovori_OPULJP[[#This Row],[DATUM ZAVRŠETKA OPERACIJE]]&gt;DATE(2024,3,31),"u provedbi","završen")</f>
        <v>završen</v>
      </c>
      <c r="K778" s="46" t="s">
        <v>892</v>
      </c>
      <c r="L778" s="46" t="s">
        <v>37</v>
      </c>
      <c r="M778" s="49">
        <v>0.85</v>
      </c>
      <c r="N778" s="49">
        <v>0.15</v>
      </c>
      <c r="O778" s="50">
        <f>Ugovori_OPULJP[[#This Row],[Bespovratna sredstva - Ukupno (EU+Nac) HRK
= Ukupna ugovorena vrijednost bespovratnih sredstava]]*Ugovori_OPULJP[[#This Row],[EU STOPA SUFINANCIRANJA %
EU CO-FINANCING RATE %]]</f>
        <v>394680.41500000004</v>
      </c>
      <c r="P778" s="51">
        <f>Ugovori_OPULJP[[#This Row],[Bespovratna sredstva - EU dio - HRK]]/7.5345</f>
        <v>52383.093105050102</v>
      </c>
      <c r="Q778" s="50">
        <f>Ugovori_OPULJP[[#This Row],[Bespovratna sredstva - Ukupno (EU+Nac) HRK
= Ukupna ugovorena vrijednost bespovratnih sredstava]]*Ugovori_OPULJP[[#This Row],[STOPA NACIONALNOG SUFINANCIRANJA %]]</f>
        <v>69649.485000000001</v>
      </c>
      <c r="R778" s="51">
        <f>Ugovori_OPULJP[[#This Row],[Bespovratna sredstva - Nacionalni dio - HRK]]/7.5345</f>
        <v>9244.0752538323704</v>
      </c>
      <c r="S778" s="50">
        <v>464329.9</v>
      </c>
      <c r="T778" s="51">
        <f>Ugovori_OPULJP[[#This Row],[Bespovratna sredstva - Ukupno (EU+Nac) HRK
= Ukupna ugovorena vrijednost bespovratnih sredstava]]/7.5345</f>
        <v>61627.168358882474</v>
      </c>
      <c r="U778" s="50">
        <v>0</v>
      </c>
      <c r="V778" s="51">
        <f>Ugovori_OPULJP[[#This Row],[Javni doprinos korisnika - HRK]]/7.5345</f>
        <v>0</v>
      </c>
      <c r="W778" s="50">
        <v>0</v>
      </c>
      <c r="X778" s="51">
        <f>Ugovori_OPULJP[[#This Row],[Privatni doprinos korisnika - HRK]]/7.5345</f>
        <v>0</v>
      </c>
      <c r="Y778" s="52">
        <v>464329.9</v>
      </c>
      <c r="Z778" s="53">
        <f>Ugovori_OPULJP[[#This Row],[UKUPNI PRIHVATLJIVI IZDACI
TOTAL ELIGIBLE EXPENDITURE
= Bespovratna sredstva ukupno + doprinos korisnika
= Ukupni prihvatljivi troškovi
= Ukupna ugovorena vrijednost projekta HRK]]/7.5345</f>
        <v>61627.168358882474</v>
      </c>
      <c r="AA778" s="44" t="s">
        <v>38</v>
      </c>
      <c r="AB778" s="44" t="s">
        <v>35</v>
      </c>
      <c r="AC778" s="43" t="s">
        <v>3134</v>
      </c>
      <c r="AD778" s="43" t="s">
        <v>747</v>
      </c>
    </row>
    <row r="779" spans="1:30" ht="51" customHeight="1" x14ac:dyDescent="0.2">
      <c r="A779" s="41" t="s">
        <v>3138</v>
      </c>
      <c r="B779" s="42" t="s">
        <v>743</v>
      </c>
      <c r="C779" s="43" t="s">
        <v>744</v>
      </c>
      <c r="D779" s="43" t="s">
        <v>3131</v>
      </c>
      <c r="E779" s="57" t="s">
        <v>76</v>
      </c>
      <c r="F779" s="45" t="s">
        <v>3139</v>
      </c>
      <c r="G779" s="45" t="s">
        <v>3064</v>
      </c>
      <c r="H779" s="47">
        <v>44000</v>
      </c>
      <c r="I779" s="47">
        <v>44548</v>
      </c>
      <c r="J779" s="48" t="str">
        <f>IF(Ugovori_OPULJP[[#This Row],[DATUM ZAVRŠETKA OPERACIJE]]&gt;DATE(2024,3,31),"u provedbi","završen")</f>
        <v>završen</v>
      </c>
      <c r="K779" s="46" t="s">
        <v>155</v>
      </c>
      <c r="L779" s="46" t="s">
        <v>155</v>
      </c>
      <c r="M779" s="49">
        <v>0.85</v>
      </c>
      <c r="N779" s="49">
        <v>0.15</v>
      </c>
      <c r="O779" s="50">
        <f>Ugovori_OPULJP[[#This Row],[Bespovratna sredstva - Ukupno (EU+Nac) HRK
= Ukupna ugovorena vrijednost bespovratnih sredstava]]*Ugovori_OPULJP[[#This Row],[EU STOPA SUFINANCIRANJA %
EU CO-FINANCING RATE %]]</f>
        <v>787865</v>
      </c>
      <c r="P779" s="51">
        <f>Ugovori_OPULJP[[#This Row],[Bespovratna sredstva - EU dio - HRK]]/7.5345</f>
        <v>104567.65545158935</v>
      </c>
      <c r="Q779" s="50">
        <f>Ugovori_OPULJP[[#This Row],[Bespovratna sredstva - Ukupno (EU+Nac) HRK
= Ukupna ugovorena vrijednost bespovratnih sredstava]]*Ugovori_OPULJP[[#This Row],[STOPA NACIONALNOG SUFINANCIRANJA %]]</f>
        <v>139035</v>
      </c>
      <c r="R779" s="51">
        <f>Ugovori_OPULJP[[#This Row],[Bespovratna sredstva - Nacionalni dio - HRK]]/7.5345</f>
        <v>18453.115667927534</v>
      </c>
      <c r="S779" s="50">
        <v>926900</v>
      </c>
      <c r="T779" s="51">
        <f>Ugovori_OPULJP[[#This Row],[Bespovratna sredstva - Ukupno (EU+Nac) HRK
= Ukupna ugovorena vrijednost bespovratnih sredstava]]/7.5345</f>
        <v>123020.77111951688</v>
      </c>
      <c r="U779" s="50">
        <v>0</v>
      </c>
      <c r="V779" s="51">
        <f>Ugovori_OPULJP[[#This Row],[Javni doprinos korisnika - HRK]]/7.5345</f>
        <v>0</v>
      </c>
      <c r="W779" s="50">
        <v>0</v>
      </c>
      <c r="X779" s="51">
        <f>Ugovori_OPULJP[[#This Row],[Privatni doprinos korisnika - HRK]]/7.5345</f>
        <v>0</v>
      </c>
      <c r="Y779" s="52">
        <v>926900</v>
      </c>
      <c r="Z779" s="53">
        <f>Ugovori_OPULJP[[#This Row],[UKUPNI PRIHVATLJIVI IZDACI
TOTAL ELIGIBLE EXPENDITURE
= Bespovratna sredstva ukupno + doprinos korisnika
= Ukupni prihvatljivi troškovi
= Ukupna ugovorena vrijednost projekta HRK]]/7.5345</f>
        <v>123020.77111951688</v>
      </c>
      <c r="AA779" s="44" t="s">
        <v>38</v>
      </c>
      <c r="AB779" s="44" t="s">
        <v>35</v>
      </c>
      <c r="AC779" s="43" t="s">
        <v>3140</v>
      </c>
      <c r="AD779" s="43" t="s">
        <v>747</v>
      </c>
    </row>
    <row r="780" spans="1:30" ht="51" customHeight="1" x14ac:dyDescent="0.2">
      <c r="A780" s="41" t="s">
        <v>3141</v>
      </c>
      <c r="B780" s="42" t="s">
        <v>743</v>
      </c>
      <c r="C780" s="43" t="s">
        <v>744</v>
      </c>
      <c r="D780" s="43" t="s">
        <v>3131</v>
      </c>
      <c r="E780" s="57" t="s">
        <v>76</v>
      </c>
      <c r="F780" s="45" t="s">
        <v>3142</v>
      </c>
      <c r="G780" s="45" t="s">
        <v>3143</v>
      </c>
      <c r="H780" s="47">
        <v>44000</v>
      </c>
      <c r="I780" s="47">
        <v>44487</v>
      </c>
      <c r="J780" s="48" t="str">
        <f>IF(Ugovori_OPULJP[[#This Row],[DATUM ZAVRŠETKA OPERACIJE]]&gt;DATE(2024,3,31),"u provedbi","završen")</f>
        <v>završen</v>
      </c>
      <c r="K780" s="46" t="s">
        <v>211</v>
      </c>
      <c r="L780" s="46" t="s">
        <v>211</v>
      </c>
      <c r="M780" s="49">
        <v>0.85</v>
      </c>
      <c r="N780" s="49">
        <v>0.15</v>
      </c>
      <c r="O780" s="50">
        <f>Ugovori_OPULJP[[#This Row],[Bespovratna sredstva - Ukupno (EU+Nac) HRK
= Ukupna ugovorena vrijednost bespovratnih sredstava]]*Ugovori_OPULJP[[#This Row],[EU STOPA SUFINANCIRANJA %
EU CO-FINANCING RATE %]]</f>
        <v>789344</v>
      </c>
      <c r="P780" s="51">
        <f>Ugovori_OPULJP[[#This Row],[Bespovratna sredstva - EU dio - HRK]]/7.5345</f>
        <v>104763.95248523458</v>
      </c>
      <c r="Q780" s="50">
        <f>Ugovori_OPULJP[[#This Row],[Bespovratna sredstva - Ukupno (EU+Nac) HRK
= Ukupna ugovorena vrijednost bespovratnih sredstava]]*Ugovori_OPULJP[[#This Row],[STOPA NACIONALNOG SUFINANCIRANJA %]]</f>
        <v>139296</v>
      </c>
      <c r="R780" s="51">
        <f>Ugovori_OPULJP[[#This Row],[Bespovratna sredstva - Nacionalni dio - HRK]]/7.5345</f>
        <v>18487.756320923749</v>
      </c>
      <c r="S780" s="50">
        <v>928640</v>
      </c>
      <c r="T780" s="51">
        <f>Ugovori_OPULJP[[#This Row],[Bespovratna sredstva - Ukupno (EU+Nac) HRK
= Ukupna ugovorena vrijednost bespovratnih sredstava]]/7.5345</f>
        <v>123251.70880615833</v>
      </c>
      <c r="U780" s="50">
        <v>0</v>
      </c>
      <c r="V780" s="51">
        <f>Ugovori_OPULJP[[#This Row],[Javni doprinos korisnika - HRK]]/7.5345</f>
        <v>0</v>
      </c>
      <c r="W780" s="50">
        <v>0</v>
      </c>
      <c r="X780" s="51">
        <f>Ugovori_OPULJP[[#This Row],[Privatni doprinos korisnika - HRK]]/7.5345</f>
        <v>0</v>
      </c>
      <c r="Y780" s="52">
        <v>928640</v>
      </c>
      <c r="Z780" s="53">
        <f>Ugovori_OPULJP[[#This Row],[UKUPNI PRIHVATLJIVI IZDACI
TOTAL ELIGIBLE EXPENDITURE
= Bespovratna sredstva ukupno + doprinos korisnika
= Ukupni prihvatljivi troškovi
= Ukupna ugovorena vrijednost projekta HRK]]/7.5345</f>
        <v>123251.70880615833</v>
      </c>
      <c r="AA780" s="44" t="s">
        <v>38</v>
      </c>
      <c r="AB780" s="44" t="s">
        <v>35</v>
      </c>
      <c r="AC780" s="43" t="s">
        <v>3144</v>
      </c>
      <c r="AD780" s="43" t="s">
        <v>747</v>
      </c>
    </row>
    <row r="781" spans="1:30" ht="51" customHeight="1" x14ac:dyDescent="0.2">
      <c r="A781" s="41" t="s">
        <v>3145</v>
      </c>
      <c r="B781" s="42" t="s">
        <v>743</v>
      </c>
      <c r="C781" s="43" t="s">
        <v>744</v>
      </c>
      <c r="D781" s="43" t="s">
        <v>3131</v>
      </c>
      <c r="E781" s="57" t="s">
        <v>76</v>
      </c>
      <c r="F781" s="45" t="s">
        <v>3146</v>
      </c>
      <c r="G781" s="45" t="s">
        <v>3147</v>
      </c>
      <c r="H781" s="47">
        <v>44033</v>
      </c>
      <c r="I781" s="47">
        <v>44582</v>
      </c>
      <c r="J781" s="48" t="str">
        <f>IF(Ugovori_OPULJP[[#This Row],[DATUM ZAVRŠETKA OPERACIJE]]&gt;DATE(2024,3,31),"u provedbi","završen")</f>
        <v>završen</v>
      </c>
      <c r="K781" s="46" t="s">
        <v>84</v>
      </c>
      <c r="L781" s="46" t="s">
        <v>84</v>
      </c>
      <c r="M781" s="49">
        <v>0.85</v>
      </c>
      <c r="N781" s="49">
        <v>0.15</v>
      </c>
      <c r="O781" s="50">
        <f>Ugovori_OPULJP[[#This Row],[Bespovratna sredstva - Ukupno (EU+Nac) HRK
= Ukupna ugovorena vrijednost bespovratnih sredstava]]*Ugovori_OPULJP[[#This Row],[EU STOPA SUFINANCIRANJA %
EU CO-FINANCING RATE %]]</f>
        <v>628864</v>
      </c>
      <c r="P781" s="51">
        <f>Ugovori_OPULJP[[#This Row],[Bespovratna sredstva - EU dio - HRK]]/7.5345</f>
        <v>83464.596190855387</v>
      </c>
      <c r="Q781" s="50">
        <f>Ugovori_OPULJP[[#This Row],[Bespovratna sredstva - Ukupno (EU+Nac) HRK
= Ukupna ugovorena vrijednost bespovratnih sredstava]]*Ugovori_OPULJP[[#This Row],[STOPA NACIONALNOG SUFINANCIRANJA %]]</f>
        <v>110976</v>
      </c>
      <c r="R781" s="51">
        <f>Ugovori_OPULJP[[#This Row],[Bespovratna sredstva - Nacionalni dio - HRK]]/7.5345</f>
        <v>14729.04638662154</v>
      </c>
      <c r="S781" s="50">
        <v>739840</v>
      </c>
      <c r="T781" s="51">
        <f>Ugovori_OPULJP[[#This Row],[Bespovratna sredstva - Ukupno (EU+Nac) HRK
= Ukupna ugovorena vrijednost bespovratnih sredstava]]/7.5345</f>
        <v>98193.64257747693</v>
      </c>
      <c r="U781" s="50">
        <v>0</v>
      </c>
      <c r="V781" s="51">
        <f>Ugovori_OPULJP[[#This Row],[Javni doprinos korisnika - HRK]]/7.5345</f>
        <v>0</v>
      </c>
      <c r="W781" s="50">
        <v>0</v>
      </c>
      <c r="X781" s="51">
        <f>Ugovori_OPULJP[[#This Row],[Privatni doprinos korisnika - HRK]]/7.5345</f>
        <v>0</v>
      </c>
      <c r="Y781" s="52">
        <v>739840</v>
      </c>
      <c r="Z781" s="53">
        <f>Ugovori_OPULJP[[#This Row],[UKUPNI PRIHVATLJIVI IZDACI
TOTAL ELIGIBLE EXPENDITURE
= Bespovratna sredstva ukupno + doprinos korisnika
= Ukupni prihvatljivi troškovi
= Ukupna ugovorena vrijednost projekta HRK]]/7.5345</f>
        <v>98193.64257747693</v>
      </c>
      <c r="AA781" s="44" t="s">
        <v>38</v>
      </c>
      <c r="AB781" s="44" t="s">
        <v>35</v>
      </c>
      <c r="AC781" s="43" t="s">
        <v>3148</v>
      </c>
      <c r="AD781" s="43" t="s">
        <v>747</v>
      </c>
    </row>
    <row r="782" spans="1:30" ht="51" customHeight="1" x14ac:dyDescent="0.2">
      <c r="A782" s="41" t="s">
        <v>3149</v>
      </c>
      <c r="B782" s="42" t="s">
        <v>743</v>
      </c>
      <c r="C782" s="43" t="s">
        <v>744</v>
      </c>
      <c r="D782" s="43" t="s">
        <v>3131</v>
      </c>
      <c r="E782" s="57" t="s">
        <v>76</v>
      </c>
      <c r="F782" s="45" t="s">
        <v>3150</v>
      </c>
      <c r="G782" s="45" t="s">
        <v>190</v>
      </c>
      <c r="H782" s="47">
        <v>44019</v>
      </c>
      <c r="I782" s="47">
        <v>44568</v>
      </c>
      <c r="J782" s="48" t="str">
        <f>IF(Ugovori_OPULJP[[#This Row],[DATUM ZAVRŠETKA OPERACIJE]]&gt;DATE(2024,3,31),"u provedbi","završen")</f>
        <v>završen</v>
      </c>
      <c r="K782" s="46" t="s">
        <v>84</v>
      </c>
      <c r="L782" s="46" t="s">
        <v>84</v>
      </c>
      <c r="M782" s="49">
        <v>0.85</v>
      </c>
      <c r="N782" s="49">
        <v>0.15</v>
      </c>
      <c r="O782" s="50">
        <f>Ugovori_OPULJP[[#This Row],[Bespovratna sredstva - Ukupno (EU+Nac) HRK
= Ukupna ugovorena vrijednost bespovratnih sredstava]]*Ugovori_OPULJP[[#This Row],[EU STOPA SUFINANCIRANJA %
EU CO-FINANCING RATE %]]</f>
        <v>789360.82149999996</v>
      </c>
      <c r="P782" s="51">
        <f>Ugovori_OPULJP[[#This Row],[Bespovratna sredstva - EU dio - HRK]]/7.5345</f>
        <v>104766.18508195633</v>
      </c>
      <c r="Q782" s="50">
        <f>Ugovori_OPULJP[[#This Row],[Bespovratna sredstva - Ukupno (EU+Nac) HRK
= Ukupna ugovorena vrijednost bespovratnih sredstava]]*Ugovori_OPULJP[[#This Row],[STOPA NACIONALNOG SUFINANCIRANJA %]]</f>
        <v>139298.96849999999</v>
      </c>
      <c r="R782" s="51">
        <f>Ugovori_OPULJP[[#This Row],[Bespovratna sredstva - Nacionalni dio - HRK]]/7.5345</f>
        <v>18488.150308580527</v>
      </c>
      <c r="S782" s="50">
        <v>928659.79</v>
      </c>
      <c r="T782" s="51">
        <f>Ugovori_OPULJP[[#This Row],[Bespovratna sredstva - Ukupno (EU+Nac) HRK
= Ukupna ugovorena vrijednost bespovratnih sredstava]]/7.5345</f>
        <v>123254.33539053686</v>
      </c>
      <c r="U782" s="50">
        <v>0</v>
      </c>
      <c r="V782" s="51">
        <f>Ugovori_OPULJP[[#This Row],[Javni doprinos korisnika - HRK]]/7.5345</f>
        <v>0</v>
      </c>
      <c r="W782" s="50">
        <v>0</v>
      </c>
      <c r="X782" s="51">
        <f>Ugovori_OPULJP[[#This Row],[Privatni doprinos korisnika - HRK]]/7.5345</f>
        <v>0</v>
      </c>
      <c r="Y782" s="52">
        <v>928659.79</v>
      </c>
      <c r="Z782" s="53">
        <f>Ugovori_OPULJP[[#This Row],[UKUPNI PRIHVATLJIVI IZDACI
TOTAL ELIGIBLE EXPENDITURE
= Bespovratna sredstva ukupno + doprinos korisnika
= Ukupni prihvatljivi troškovi
= Ukupna ugovorena vrijednost projekta HRK]]/7.5345</f>
        <v>123254.33539053686</v>
      </c>
      <c r="AA782" s="44" t="s">
        <v>38</v>
      </c>
      <c r="AB782" s="44" t="s">
        <v>35</v>
      </c>
      <c r="AC782" s="43" t="s">
        <v>3151</v>
      </c>
      <c r="AD782" s="43" t="s">
        <v>747</v>
      </c>
    </row>
    <row r="783" spans="1:30" ht="51" customHeight="1" x14ac:dyDescent="0.2">
      <c r="A783" s="41" t="s">
        <v>3152</v>
      </c>
      <c r="B783" s="42" t="s">
        <v>743</v>
      </c>
      <c r="C783" s="43" t="s">
        <v>744</v>
      </c>
      <c r="D783" s="43" t="s">
        <v>3131</v>
      </c>
      <c r="E783" s="57" t="s">
        <v>76</v>
      </c>
      <c r="F783" s="45" t="s">
        <v>3153</v>
      </c>
      <c r="G783" s="45" t="s">
        <v>3154</v>
      </c>
      <c r="H783" s="47">
        <v>44000</v>
      </c>
      <c r="I783" s="47">
        <v>44548</v>
      </c>
      <c r="J783" s="48" t="str">
        <f>IF(Ugovori_OPULJP[[#This Row],[DATUM ZAVRŠETKA OPERACIJE]]&gt;DATE(2024,3,31),"u provedbi","završen")</f>
        <v>završen</v>
      </c>
      <c r="K783" s="46" t="s">
        <v>186</v>
      </c>
      <c r="L783" s="46" t="s">
        <v>186</v>
      </c>
      <c r="M783" s="49">
        <v>0.85</v>
      </c>
      <c r="N783" s="49">
        <v>0.15</v>
      </c>
      <c r="O783" s="50">
        <f>Ugovori_OPULJP[[#This Row],[Bespovratna sredstva - Ukupno (EU+Nac) HRK
= Ukupna ugovorena vrijednost bespovratnih sredstava]]*Ugovori_OPULJP[[#This Row],[EU STOPA SUFINANCIRANJA %
EU CO-FINANCING RATE %]]</f>
        <v>850153</v>
      </c>
      <c r="P783" s="51">
        <f>Ugovori_OPULJP[[#This Row],[Bespovratna sredstva - EU dio - HRK]]/7.5345</f>
        <v>112834.69374211958</v>
      </c>
      <c r="Q783" s="50">
        <f>Ugovori_OPULJP[[#This Row],[Bespovratna sredstva - Ukupno (EU+Nac) HRK
= Ukupna ugovorena vrijednost bespovratnih sredstava]]*Ugovori_OPULJP[[#This Row],[STOPA NACIONALNOG SUFINANCIRANJA %]]</f>
        <v>150027</v>
      </c>
      <c r="R783" s="51">
        <f>Ugovori_OPULJP[[#This Row],[Bespovratna sredstva - Nacionalni dio - HRK]]/7.5345</f>
        <v>19912.004778021103</v>
      </c>
      <c r="S783" s="50">
        <v>1000180</v>
      </c>
      <c r="T783" s="51">
        <f>Ugovori_OPULJP[[#This Row],[Bespovratna sredstva - Ukupno (EU+Nac) HRK
= Ukupna ugovorena vrijednost bespovratnih sredstava]]/7.5345</f>
        <v>132746.69852014069</v>
      </c>
      <c r="U783" s="50">
        <v>0</v>
      </c>
      <c r="V783" s="51">
        <f>Ugovori_OPULJP[[#This Row],[Javni doprinos korisnika - HRK]]/7.5345</f>
        <v>0</v>
      </c>
      <c r="W783" s="50">
        <v>0</v>
      </c>
      <c r="X783" s="51">
        <f>Ugovori_OPULJP[[#This Row],[Privatni doprinos korisnika - HRK]]/7.5345</f>
        <v>0</v>
      </c>
      <c r="Y783" s="52">
        <v>1000180</v>
      </c>
      <c r="Z783" s="53">
        <f>Ugovori_OPULJP[[#This Row],[UKUPNI PRIHVATLJIVI IZDACI
TOTAL ELIGIBLE EXPENDITURE
= Bespovratna sredstva ukupno + doprinos korisnika
= Ukupni prihvatljivi troškovi
= Ukupna ugovorena vrijednost projekta HRK]]/7.5345</f>
        <v>132746.69852014069</v>
      </c>
      <c r="AA783" s="44" t="s">
        <v>38</v>
      </c>
      <c r="AB783" s="44" t="s">
        <v>35</v>
      </c>
      <c r="AC783" s="43" t="s">
        <v>3155</v>
      </c>
      <c r="AD783" s="43" t="s">
        <v>747</v>
      </c>
    </row>
    <row r="784" spans="1:30" ht="51" customHeight="1" x14ac:dyDescent="0.2">
      <c r="A784" s="41" t="s">
        <v>3156</v>
      </c>
      <c r="B784" s="42" t="s">
        <v>743</v>
      </c>
      <c r="C784" s="43" t="s">
        <v>744</v>
      </c>
      <c r="D784" s="43" t="s">
        <v>3131</v>
      </c>
      <c r="E784" s="57" t="s">
        <v>76</v>
      </c>
      <c r="F784" s="45" t="s">
        <v>3157</v>
      </c>
      <c r="G784" s="45" t="s">
        <v>3158</v>
      </c>
      <c r="H784" s="47">
        <v>44131</v>
      </c>
      <c r="I784" s="47">
        <v>44678</v>
      </c>
      <c r="J784" s="48" t="str">
        <f>IF(Ugovori_OPULJP[[#This Row],[DATUM ZAVRŠETKA OPERACIJE]]&gt;DATE(2024,3,31),"u provedbi","završen")</f>
        <v>završen</v>
      </c>
      <c r="K784" s="46" t="s">
        <v>84</v>
      </c>
      <c r="L784" s="46" t="s">
        <v>84</v>
      </c>
      <c r="M784" s="49">
        <v>0.85</v>
      </c>
      <c r="N784" s="49">
        <v>0.15</v>
      </c>
      <c r="O784" s="50">
        <f>Ugovori_OPULJP[[#This Row],[Bespovratna sredstva - Ukupno (EU+Nac) HRK
= Ukupna ugovorena vrijednost bespovratnih sredstava]]*Ugovori_OPULJP[[#This Row],[EU STOPA SUFINANCIRANJA %
EU CO-FINANCING RATE %]]</f>
        <v>473616.49799999996</v>
      </c>
      <c r="P784" s="51">
        <f>Ugovori_OPULJP[[#This Row],[Bespovratna sredstva - EU dio - HRK]]/7.5345</f>
        <v>62859.711726060115</v>
      </c>
      <c r="Q784" s="50">
        <f>Ugovori_OPULJP[[#This Row],[Bespovratna sredstva - Ukupno (EU+Nac) HRK
= Ukupna ugovorena vrijednost bespovratnih sredstava]]*Ugovori_OPULJP[[#This Row],[STOPA NACIONALNOG SUFINANCIRANJA %]]</f>
        <v>83579.381999999998</v>
      </c>
      <c r="R784" s="51">
        <f>Ugovori_OPULJP[[#This Row],[Bespovratna sredstva - Nacionalni dio - HRK]]/7.5345</f>
        <v>11092.890304598845</v>
      </c>
      <c r="S784" s="50">
        <v>557195.88</v>
      </c>
      <c r="T784" s="51">
        <f>Ugovori_OPULJP[[#This Row],[Bespovratna sredstva - Ukupno (EU+Nac) HRK
= Ukupna ugovorena vrijednost bespovratnih sredstava]]/7.5345</f>
        <v>73952.602030658963</v>
      </c>
      <c r="U784" s="50">
        <v>0</v>
      </c>
      <c r="V784" s="51">
        <f>Ugovori_OPULJP[[#This Row],[Javni doprinos korisnika - HRK]]/7.5345</f>
        <v>0</v>
      </c>
      <c r="W784" s="50">
        <v>0</v>
      </c>
      <c r="X784" s="51">
        <f>Ugovori_OPULJP[[#This Row],[Privatni doprinos korisnika - HRK]]/7.5345</f>
        <v>0</v>
      </c>
      <c r="Y784" s="52">
        <v>557195.88</v>
      </c>
      <c r="Z784" s="53">
        <f>Ugovori_OPULJP[[#This Row],[UKUPNI PRIHVATLJIVI IZDACI
TOTAL ELIGIBLE EXPENDITURE
= Bespovratna sredstva ukupno + doprinos korisnika
= Ukupni prihvatljivi troškovi
= Ukupna ugovorena vrijednost projekta HRK]]/7.5345</f>
        <v>73952.602030658963</v>
      </c>
      <c r="AA784" s="44" t="s">
        <v>38</v>
      </c>
      <c r="AB784" s="44" t="s">
        <v>35</v>
      </c>
      <c r="AC784" s="43" t="s">
        <v>3159</v>
      </c>
      <c r="AD784" s="43" t="s">
        <v>747</v>
      </c>
    </row>
    <row r="785" spans="1:30" ht="51" customHeight="1" x14ac:dyDescent="0.2">
      <c r="A785" s="41" t="s">
        <v>3160</v>
      </c>
      <c r="B785" s="42" t="s">
        <v>743</v>
      </c>
      <c r="C785" s="43" t="s">
        <v>744</v>
      </c>
      <c r="D785" s="43" t="s">
        <v>3131</v>
      </c>
      <c r="E785" s="57" t="s">
        <v>76</v>
      </c>
      <c r="F785" s="45" t="s">
        <v>3161</v>
      </c>
      <c r="G785" s="45" t="s">
        <v>3162</v>
      </c>
      <c r="H785" s="47">
        <v>44132</v>
      </c>
      <c r="I785" s="47">
        <v>44679</v>
      </c>
      <c r="J785" s="48" t="str">
        <f>IF(Ugovori_OPULJP[[#This Row],[DATUM ZAVRŠETKA OPERACIJE]]&gt;DATE(2024,3,31),"u provedbi","završen")</f>
        <v>završen</v>
      </c>
      <c r="K785" s="46" t="s">
        <v>84</v>
      </c>
      <c r="L785" s="46" t="s">
        <v>84</v>
      </c>
      <c r="M785" s="49">
        <v>0.85</v>
      </c>
      <c r="N785" s="49">
        <v>0.15</v>
      </c>
      <c r="O785" s="50">
        <f>Ugovori_OPULJP[[#This Row],[Bespovratna sredstva - Ukupno (EU+Nac) HRK
= Ukupna ugovorena vrijednost bespovratnih sredstava]]*Ugovori_OPULJP[[#This Row],[EU STOPA SUFINANCIRANJA %
EU CO-FINANCING RATE %]]</f>
        <v>394680.41500000004</v>
      </c>
      <c r="P785" s="51">
        <f>Ugovori_OPULJP[[#This Row],[Bespovratna sredstva - EU dio - HRK]]/7.5345</f>
        <v>52383.093105050102</v>
      </c>
      <c r="Q785" s="50">
        <f>Ugovori_OPULJP[[#This Row],[Bespovratna sredstva - Ukupno (EU+Nac) HRK
= Ukupna ugovorena vrijednost bespovratnih sredstava]]*Ugovori_OPULJP[[#This Row],[STOPA NACIONALNOG SUFINANCIRANJA %]]</f>
        <v>69649.485000000001</v>
      </c>
      <c r="R785" s="51">
        <f>Ugovori_OPULJP[[#This Row],[Bespovratna sredstva - Nacionalni dio - HRK]]/7.5345</f>
        <v>9244.0752538323704</v>
      </c>
      <c r="S785" s="50">
        <v>464329.9</v>
      </c>
      <c r="T785" s="51">
        <f>Ugovori_OPULJP[[#This Row],[Bespovratna sredstva - Ukupno (EU+Nac) HRK
= Ukupna ugovorena vrijednost bespovratnih sredstava]]/7.5345</f>
        <v>61627.168358882474</v>
      </c>
      <c r="U785" s="50">
        <v>0</v>
      </c>
      <c r="V785" s="51">
        <f>Ugovori_OPULJP[[#This Row],[Javni doprinos korisnika - HRK]]/7.5345</f>
        <v>0</v>
      </c>
      <c r="W785" s="50">
        <v>0</v>
      </c>
      <c r="X785" s="51">
        <f>Ugovori_OPULJP[[#This Row],[Privatni doprinos korisnika - HRK]]/7.5345</f>
        <v>0</v>
      </c>
      <c r="Y785" s="52">
        <v>464329.9</v>
      </c>
      <c r="Z785" s="53">
        <f>Ugovori_OPULJP[[#This Row],[UKUPNI PRIHVATLJIVI IZDACI
TOTAL ELIGIBLE EXPENDITURE
= Bespovratna sredstva ukupno + doprinos korisnika
= Ukupni prihvatljivi troškovi
= Ukupna ugovorena vrijednost projekta HRK]]/7.5345</f>
        <v>61627.168358882474</v>
      </c>
      <c r="AA785" s="44" t="s">
        <v>38</v>
      </c>
      <c r="AB785" s="44" t="s">
        <v>35</v>
      </c>
      <c r="AC785" s="43" t="s">
        <v>3163</v>
      </c>
      <c r="AD785" s="43" t="s">
        <v>747</v>
      </c>
    </row>
    <row r="786" spans="1:30" ht="51" customHeight="1" x14ac:dyDescent="0.2">
      <c r="A786" s="41" t="s">
        <v>3164</v>
      </c>
      <c r="B786" s="42" t="s">
        <v>743</v>
      </c>
      <c r="C786" s="43" t="s">
        <v>744</v>
      </c>
      <c r="D786" s="43" t="s">
        <v>3131</v>
      </c>
      <c r="E786" s="57" t="s">
        <v>76</v>
      </c>
      <c r="F786" s="45" t="s">
        <v>3165</v>
      </c>
      <c r="G786" s="45" t="s">
        <v>194</v>
      </c>
      <c r="H786" s="47">
        <v>44000</v>
      </c>
      <c r="I786" s="47">
        <v>44548</v>
      </c>
      <c r="J786" s="48" t="str">
        <f>IF(Ugovori_OPULJP[[#This Row],[DATUM ZAVRŠETKA OPERACIJE]]&gt;DATE(2024,3,31),"u provedbi","završen")</f>
        <v>završen</v>
      </c>
      <c r="K786" s="46" t="s">
        <v>84</v>
      </c>
      <c r="L786" s="46" t="s">
        <v>84</v>
      </c>
      <c r="M786" s="49">
        <v>0.85</v>
      </c>
      <c r="N786" s="49">
        <v>0.15</v>
      </c>
      <c r="O786" s="50">
        <f>Ugovori_OPULJP[[#This Row],[Bespovratna sredstva - Ukupno (EU+Nac) HRK
= Ukupna ugovorena vrijednost bespovratnih sredstava]]*Ugovori_OPULJP[[#This Row],[EU STOPA SUFINANCIRANJA %
EU CO-FINANCING RATE %]]</f>
        <v>394680.41500000004</v>
      </c>
      <c r="P786" s="51">
        <f>Ugovori_OPULJP[[#This Row],[Bespovratna sredstva - EU dio - HRK]]/7.5345</f>
        <v>52383.093105050102</v>
      </c>
      <c r="Q786" s="50">
        <f>Ugovori_OPULJP[[#This Row],[Bespovratna sredstva - Ukupno (EU+Nac) HRK
= Ukupna ugovorena vrijednost bespovratnih sredstava]]*Ugovori_OPULJP[[#This Row],[STOPA NACIONALNOG SUFINANCIRANJA %]]</f>
        <v>69649.485000000001</v>
      </c>
      <c r="R786" s="51">
        <f>Ugovori_OPULJP[[#This Row],[Bespovratna sredstva - Nacionalni dio - HRK]]/7.5345</f>
        <v>9244.0752538323704</v>
      </c>
      <c r="S786" s="50">
        <v>464329.9</v>
      </c>
      <c r="T786" s="51">
        <f>Ugovori_OPULJP[[#This Row],[Bespovratna sredstva - Ukupno (EU+Nac) HRK
= Ukupna ugovorena vrijednost bespovratnih sredstava]]/7.5345</f>
        <v>61627.168358882474</v>
      </c>
      <c r="U786" s="50">
        <v>0</v>
      </c>
      <c r="V786" s="51">
        <f>Ugovori_OPULJP[[#This Row],[Javni doprinos korisnika - HRK]]/7.5345</f>
        <v>0</v>
      </c>
      <c r="W786" s="50">
        <v>0</v>
      </c>
      <c r="X786" s="51">
        <f>Ugovori_OPULJP[[#This Row],[Privatni doprinos korisnika - HRK]]/7.5345</f>
        <v>0</v>
      </c>
      <c r="Y786" s="52">
        <v>464329.9</v>
      </c>
      <c r="Z786" s="53">
        <f>Ugovori_OPULJP[[#This Row],[UKUPNI PRIHVATLJIVI IZDACI
TOTAL ELIGIBLE EXPENDITURE
= Bespovratna sredstva ukupno + doprinos korisnika
= Ukupni prihvatljivi troškovi
= Ukupna ugovorena vrijednost projekta HRK]]/7.5345</f>
        <v>61627.168358882474</v>
      </c>
      <c r="AA786" s="44" t="s">
        <v>38</v>
      </c>
      <c r="AB786" s="44" t="s">
        <v>35</v>
      </c>
      <c r="AC786" s="43" t="s">
        <v>3166</v>
      </c>
      <c r="AD786" s="43" t="s">
        <v>747</v>
      </c>
    </row>
    <row r="787" spans="1:30" ht="51" customHeight="1" x14ac:dyDescent="0.2">
      <c r="A787" s="41" t="s">
        <v>3167</v>
      </c>
      <c r="B787" s="42" t="s">
        <v>743</v>
      </c>
      <c r="C787" s="43" t="s">
        <v>744</v>
      </c>
      <c r="D787" s="43" t="s">
        <v>3131</v>
      </c>
      <c r="E787" s="57" t="s">
        <v>76</v>
      </c>
      <c r="F787" s="45" t="s">
        <v>3168</v>
      </c>
      <c r="G787" s="45" t="s">
        <v>3169</v>
      </c>
      <c r="H787" s="47">
        <v>44133</v>
      </c>
      <c r="I787" s="47">
        <v>44680</v>
      </c>
      <c r="J787" s="48" t="str">
        <f>IF(Ugovori_OPULJP[[#This Row],[DATUM ZAVRŠETKA OPERACIJE]]&gt;DATE(2024,3,31),"u provedbi","završen")</f>
        <v>završen</v>
      </c>
      <c r="K787" s="46" t="s">
        <v>84</v>
      </c>
      <c r="L787" s="46" t="s">
        <v>84</v>
      </c>
      <c r="M787" s="49">
        <v>0.85</v>
      </c>
      <c r="N787" s="49">
        <v>0.15</v>
      </c>
      <c r="O787" s="50">
        <f>Ugovori_OPULJP[[#This Row],[Bespovratna sredstva - Ukupno (EU+Nac) HRK
= Ukupna ugovorena vrijednost bespovratnih sredstava]]*Ugovori_OPULJP[[#This Row],[EU STOPA SUFINANCIRANJA %
EU CO-FINANCING RATE %]]</f>
        <v>473616.49799999996</v>
      </c>
      <c r="P787" s="51">
        <f>Ugovori_OPULJP[[#This Row],[Bespovratna sredstva - EU dio - HRK]]/7.5345</f>
        <v>62859.711726060115</v>
      </c>
      <c r="Q787" s="50">
        <f>Ugovori_OPULJP[[#This Row],[Bespovratna sredstva - Ukupno (EU+Nac) HRK
= Ukupna ugovorena vrijednost bespovratnih sredstava]]*Ugovori_OPULJP[[#This Row],[STOPA NACIONALNOG SUFINANCIRANJA %]]</f>
        <v>83579.381999999998</v>
      </c>
      <c r="R787" s="51">
        <f>Ugovori_OPULJP[[#This Row],[Bespovratna sredstva - Nacionalni dio - HRK]]/7.5345</f>
        <v>11092.890304598845</v>
      </c>
      <c r="S787" s="50">
        <v>557195.88</v>
      </c>
      <c r="T787" s="51">
        <f>Ugovori_OPULJP[[#This Row],[Bespovratna sredstva - Ukupno (EU+Nac) HRK
= Ukupna ugovorena vrijednost bespovratnih sredstava]]/7.5345</f>
        <v>73952.602030658963</v>
      </c>
      <c r="U787" s="50">
        <v>0</v>
      </c>
      <c r="V787" s="51">
        <f>Ugovori_OPULJP[[#This Row],[Javni doprinos korisnika - HRK]]/7.5345</f>
        <v>0</v>
      </c>
      <c r="W787" s="50">
        <v>0</v>
      </c>
      <c r="X787" s="51">
        <f>Ugovori_OPULJP[[#This Row],[Privatni doprinos korisnika - HRK]]/7.5345</f>
        <v>0</v>
      </c>
      <c r="Y787" s="52">
        <v>557195.88</v>
      </c>
      <c r="Z787" s="53">
        <f>Ugovori_OPULJP[[#This Row],[UKUPNI PRIHVATLJIVI IZDACI
TOTAL ELIGIBLE EXPENDITURE
= Bespovratna sredstva ukupno + doprinos korisnika
= Ukupni prihvatljivi troškovi
= Ukupna ugovorena vrijednost projekta HRK]]/7.5345</f>
        <v>73952.602030658963</v>
      </c>
      <c r="AA787" s="44" t="s">
        <v>38</v>
      </c>
      <c r="AB787" s="44" t="s">
        <v>35</v>
      </c>
      <c r="AC787" s="43" t="s">
        <v>3170</v>
      </c>
      <c r="AD787" s="43" t="s">
        <v>747</v>
      </c>
    </row>
    <row r="788" spans="1:30" ht="51" customHeight="1" x14ac:dyDescent="0.2">
      <c r="A788" s="41" t="s">
        <v>3171</v>
      </c>
      <c r="B788" s="42" t="s">
        <v>743</v>
      </c>
      <c r="C788" s="43" t="s">
        <v>744</v>
      </c>
      <c r="D788" s="43" t="s">
        <v>3131</v>
      </c>
      <c r="E788" s="57" t="s">
        <v>76</v>
      </c>
      <c r="F788" s="45" t="s">
        <v>3172</v>
      </c>
      <c r="G788" s="45" t="s">
        <v>3173</v>
      </c>
      <c r="H788" s="47">
        <v>44022</v>
      </c>
      <c r="I788" s="47">
        <v>44479</v>
      </c>
      <c r="J788" s="48" t="str">
        <f>IF(Ugovori_OPULJP[[#This Row],[DATUM ZAVRŠETKA OPERACIJE]]&gt;DATE(2024,3,31),"u provedbi","završen")</f>
        <v>završen</v>
      </c>
      <c r="K788" s="46" t="s">
        <v>89</v>
      </c>
      <c r="L788" s="46" t="s">
        <v>84</v>
      </c>
      <c r="M788" s="49">
        <v>0.85</v>
      </c>
      <c r="N788" s="49">
        <v>0.15</v>
      </c>
      <c r="O788" s="50">
        <f>Ugovori_OPULJP[[#This Row],[Bespovratna sredstva - Ukupno (EU+Nac) HRK
= Ukupna ugovorena vrijednost bespovratnih sredstava]]*Ugovori_OPULJP[[#This Row],[EU STOPA SUFINANCIRANJA %
EU CO-FINANCING RATE %]]</f>
        <v>549746</v>
      </c>
      <c r="P788" s="51">
        <f>Ugovori_OPULJP[[#This Row],[Bespovratna sredstva - EU dio - HRK]]/7.5345</f>
        <v>72963.833034707015</v>
      </c>
      <c r="Q788" s="50">
        <f>Ugovori_OPULJP[[#This Row],[Bespovratna sredstva - Ukupno (EU+Nac) HRK
= Ukupna ugovorena vrijednost bespovratnih sredstava]]*Ugovori_OPULJP[[#This Row],[STOPA NACIONALNOG SUFINANCIRANJA %]]</f>
        <v>97014</v>
      </c>
      <c r="R788" s="51">
        <f>Ugovori_OPULJP[[#This Row],[Bespovratna sredstva - Nacionalni dio - HRK]]/7.5345</f>
        <v>12875.970535536531</v>
      </c>
      <c r="S788" s="50">
        <v>646760</v>
      </c>
      <c r="T788" s="51">
        <f>Ugovori_OPULJP[[#This Row],[Bespovratna sredstva - Ukupno (EU+Nac) HRK
= Ukupna ugovorena vrijednost bespovratnih sredstava]]/7.5345</f>
        <v>85839.803570243545</v>
      </c>
      <c r="U788" s="50">
        <v>0</v>
      </c>
      <c r="V788" s="51">
        <f>Ugovori_OPULJP[[#This Row],[Javni doprinos korisnika - HRK]]/7.5345</f>
        <v>0</v>
      </c>
      <c r="W788" s="50">
        <v>0</v>
      </c>
      <c r="X788" s="51">
        <f>Ugovori_OPULJP[[#This Row],[Privatni doprinos korisnika - HRK]]/7.5345</f>
        <v>0</v>
      </c>
      <c r="Y788" s="52">
        <v>646760</v>
      </c>
      <c r="Z788" s="53">
        <f>Ugovori_OPULJP[[#This Row],[UKUPNI PRIHVATLJIVI IZDACI
TOTAL ELIGIBLE EXPENDITURE
= Bespovratna sredstva ukupno + doprinos korisnika
= Ukupni prihvatljivi troškovi
= Ukupna ugovorena vrijednost projekta HRK]]/7.5345</f>
        <v>85839.803570243545</v>
      </c>
      <c r="AA788" s="44" t="s">
        <v>38</v>
      </c>
      <c r="AB788" s="44" t="s">
        <v>35</v>
      </c>
      <c r="AC788" s="43" t="s">
        <v>3174</v>
      </c>
      <c r="AD788" s="43" t="s">
        <v>747</v>
      </c>
    </row>
    <row r="789" spans="1:30" ht="51" customHeight="1" x14ac:dyDescent="0.2">
      <c r="A789" s="41" t="s">
        <v>3175</v>
      </c>
      <c r="B789" s="42" t="s">
        <v>743</v>
      </c>
      <c r="C789" s="43" t="s">
        <v>744</v>
      </c>
      <c r="D789" s="43" t="s">
        <v>3131</v>
      </c>
      <c r="E789" s="57" t="s">
        <v>76</v>
      </c>
      <c r="F789" s="45" t="s">
        <v>3176</v>
      </c>
      <c r="G789" s="45" t="s">
        <v>1214</v>
      </c>
      <c r="H789" s="47">
        <v>44032</v>
      </c>
      <c r="I789" s="47">
        <v>44581</v>
      </c>
      <c r="J789" s="48" t="str">
        <f>IF(Ugovori_OPULJP[[#This Row],[DATUM ZAVRŠETKA OPERACIJE]]&gt;DATE(2024,3,31),"u provedbi","završen")</f>
        <v>završen</v>
      </c>
      <c r="K789" s="46" t="s">
        <v>3177</v>
      </c>
      <c r="L789" s="46" t="s">
        <v>371</v>
      </c>
      <c r="M789" s="49">
        <v>0.85</v>
      </c>
      <c r="N789" s="49">
        <v>0.15</v>
      </c>
      <c r="O789" s="50">
        <f>Ugovori_OPULJP[[#This Row],[Bespovratna sredstva - Ukupno (EU+Nac) HRK
= Ukupna ugovorena vrijednost bespovratnih sredstava]]*Ugovori_OPULJP[[#This Row],[EU STOPA SUFINANCIRANJA %
EU CO-FINANCING RATE %]]</f>
        <v>3788756</v>
      </c>
      <c r="P789" s="51">
        <f>Ugovori_OPULJP[[#This Row],[Bespovratna sredstva - EU dio - HRK]]/7.5345</f>
        <v>502854.33671776491</v>
      </c>
      <c r="Q789" s="50">
        <f>Ugovori_OPULJP[[#This Row],[Bespovratna sredstva - Ukupno (EU+Nac) HRK
= Ukupna ugovorena vrijednost bespovratnih sredstava]]*Ugovori_OPULJP[[#This Row],[STOPA NACIONALNOG SUFINANCIRANJA %]]</f>
        <v>668604</v>
      </c>
      <c r="R789" s="51">
        <f>Ugovori_OPULJP[[#This Row],[Bespovratna sredstva - Nacionalni dio - HRK]]/7.5345</f>
        <v>88739.000597252627</v>
      </c>
      <c r="S789" s="50">
        <v>4457360</v>
      </c>
      <c r="T789" s="51">
        <f>Ugovori_OPULJP[[#This Row],[Bespovratna sredstva - Ukupno (EU+Nac) HRK
= Ukupna ugovorena vrijednost bespovratnih sredstava]]/7.5345</f>
        <v>591593.33731501759</v>
      </c>
      <c r="U789" s="50">
        <v>0</v>
      </c>
      <c r="V789" s="51">
        <f>Ugovori_OPULJP[[#This Row],[Javni doprinos korisnika - HRK]]/7.5345</f>
        <v>0</v>
      </c>
      <c r="W789" s="50">
        <v>0</v>
      </c>
      <c r="X789" s="51">
        <f>Ugovori_OPULJP[[#This Row],[Privatni doprinos korisnika - HRK]]/7.5345</f>
        <v>0</v>
      </c>
      <c r="Y789" s="52">
        <v>4457360</v>
      </c>
      <c r="Z789" s="53">
        <f>Ugovori_OPULJP[[#This Row],[UKUPNI PRIHVATLJIVI IZDACI
TOTAL ELIGIBLE EXPENDITURE
= Bespovratna sredstva ukupno + doprinos korisnika
= Ukupni prihvatljivi troškovi
= Ukupna ugovorena vrijednost projekta HRK]]/7.5345</f>
        <v>591593.33731501759</v>
      </c>
      <c r="AA789" s="44" t="s">
        <v>38</v>
      </c>
      <c r="AB789" s="44" t="s">
        <v>35</v>
      </c>
      <c r="AC789" s="43" t="s">
        <v>3178</v>
      </c>
      <c r="AD789" s="43" t="s">
        <v>747</v>
      </c>
    </row>
    <row r="790" spans="1:30" ht="51" customHeight="1" x14ac:dyDescent="0.2">
      <c r="A790" s="41" t="s">
        <v>3179</v>
      </c>
      <c r="B790" s="42" t="s">
        <v>743</v>
      </c>
      <c r="C790" s="43" t="s">
        <v>744</v>
      </c>
      <c r="D790" s="43" t="s">
        <v>3131</v>
      </c>
      <c r="E790" s="57" t="s">
        <v>76</v>
      </c>
      <c r="F790" s="45" t="s">
        <v>1836</v>
      </c>
      <c r="G790" s="45" t="s">
        <v>570</v>
      </c>
      <c r="H790" s="47">
        <v>44007</v>
      </c>
      <c r="I790" s="47">
        <v>44555</v>
      </c>
      <c r="J790" s="48" t="str">
        <f>IF(Ugovori_OPULJP[[#This Row],[DATUM ZAVRŠETKA OPERACIJE]]&gt;DATE(2024,3,31),"u provedbi","završen")</f>
        <v>završen</v>
      </c>
      <c r="K790" s="46" t="s">
        <v>371</v>
      </c>
      <c r="L790" s="46" t="s">
        <v>371</v>
      </c>
      <c r="M790" s="49">
        <v>0.85</v>
      </c>
      <c r="N790" s="49">
        <v>0.15</v>
      </c>
      <c r="O790" s="50">
        <f>Ugovori_OPULJP[[#This Row],[Bespovratna sredstva - Ukupno (EU+Nac) HRK
= Ukupna ugovorena vrijednost bespovratnih sredstava]]*Ugovori_OPULJP[[#This Row],[EU STOPA SUFINANCIRANJA %
EU CO-FINANCING RATE %]]</f>
        <v>789360.82149999996</v>
      </c>
      <c r="P790" s="51">
        <f>Ugovori_OPULJP[[#This Row],[Bespovratna sredstva - EU dio - HRK]]/7.5345</f>
        <v>104766.18508195633</v>
      </c>
      <c r="Q790" s="50">
        <f>Ugovori_OPULJP[[#This Row],[Bespovratna sredstva - Ukupno (EU+Nac) HRK
= Ukupna ugovorena vrijednost bespovratnih sredstava]]*Ugovori_OPULJP[[#This Row],[STOPA NACIONALNOG SUFINANCIRANJA %]]</f>
        <v>139298.96849999999</v>
      </c>
      <c r="R790" s="51">
        <f>Ugovori_OPULJP[[#This Row],[Bespovratna sredstva - Nacionalni dio - HRK]]/7.5345</f>
        <v>18488.150308580527</v>
      </c>
      <c r="S790" s="50">
        <v>928659.79</v>
      </c>
      <c r="T790" s="51">
        <f>Ugovori_OPULJP[[#This Row],[Bespovratna sredstva - Ukupno (EU+Nac) HRK
= Ukupna ugovorena vrijednost bespovratnih sredstava]]/7.5345</f>
        <v>123254.33539053686</v>
      </c>
      <c r="U790" s="50">
        <v>0</v>
      </c>
      <c r="V790" s="51">
        <f>Ugovori_OPULJP[[#This Row],[Javni doprinos korisnika - HRK]]/7.5345</f>
        <v>0</v>
      </c>
      <c r="W790" s="50">
        <v>0</v>
      </c>
      <c r="X790" s="51">
        <f>Ugovori_OPULJP[[#This Row],[Privatni doprinos korisnika - HRK]]/7.5345</f>
        <v>0</v>
      </c>
      <c r="Y790" s="52">
        <v>928659.79</v>
      </c>
      <c r="Z790" s="53">
        <f>Ugovori_OPULJP[[#This Row],[UKUPNI PRIHVATLJIVI IZDACI
TOTAL ELIGIBLE EXPENDITURE
= Bespovratna sredstva ukupno + doprinos korisnika
= Ukupni prihvatljivi troškovi
= Ukupna ugovorena vrijednost projekta HRK]]/7.5345</f>
        <v>123254.33539053686</v>
      </c>
      <c r="AA790" s="44" t="s">
        <v>38</v>
      </c>
      <c r="AB790" s="44" t="s">
        <v>35</v>
      </c>
      <c r="AC790" s="43" t="s">
        <v>3180</v>
      </c>
      <c r="AD790" s="43" t="s">
        <v>747</v>
      </c>
    </row>
    <row r="791" spans="1:30" ht="43.5" customHeight="1" x14ac:dyDescent="0.2">
      <c r="A791" s="41" t="s">
        <v>3181</v>
      </c>
      <c r="B791" s="42" t="s">
        <v>743</v>
      </c>
      <c r="C791" s="43" t="s">
        <v>744</v>
      </c>
      <c r="D791" s="43" t="s">
        <v>3131</v>
      </c>
      <c r="E791" s="57" t="s">
        <v>76</v>
      </c>
      <c r="F791" s="45" t="s">
        <v>3182</v>
      </c>
      <c r="G791" s="45" t="s">
        <v>3183</v>
      </c>
      <c r="H791" s="47">
        <v>44000</v>
      </c>
      <c r="I791" s="47">
        <v>44548</v>
      </c>
      <c r="J791" s="48" t="str">
        <f>IF(Ugovori_OPULJP[[#This Row],[DATUM ZAVRŠETKA OPERACIJE]]&gt;DATE(2024,3,31),"u provedbi","završen")</f>
        <v>završen</v>
      </c>
      <c r="K791" s="46" t="s">
        <v>99</v>
      </c>
      <c r="L791" s="46" t="s">
        <v>99</v>
      </c>
      <c r="M791" s="49">
        <v>0.85</v>
      </c>
      <c r="N791" s="49">
        <v>0.15</v>
      </c>
      <c r="O791" s="50">
        <f>Ugovori_OPULJP[[#This Row],[Bespovratna sredstva - Ukupno (EU+Nac) HRK
= Ukupna ugovorena vrijednost bespovratnih sredstava]]*Ugovori_OPULJP[[#This Row],[EU STOPA SUFINANCIRANJA %
EU CO-FINANCING RATE %]]</f>
        <v>1572215.25</v>
      </c>
      <c r="P791" s="51">
        <f>Ugovori_OPULJP[[#This Row],[Bespovratna sredstva - EU dio - HRK]]/7.5345</f>
        <v>208668.82341230341</v>
      </c>
      <c r="Q791" s="50">
        <f>Ugovori_OPULJP[[#This Row],[Bespovratna sredstva - Ukupno (EU+Nac) HRK
= Ukupna ugovorena vrijednost bespovratnih sredstava]]*Ugovori_OPULJP[[#This Row],[STOPA NACIONALNOG SUFINANCIRANJA %]]</f>
        <v>277449.75</v>
      </c>
      <c r="R791" s="51">
        <f>Ugovori_OPULJP[[#This Row],[Bespovratna sredstva - Nacionalni dio - HRK]]/7.5345</f>
        <v>36823.910013935892</v>
      </c>
      <c r="S791" s="50">
        <v>1849665</v>
      </c>
      <c r="T791" s="51">
        <f>Ugovori_OPULJP[[#This Row],[Bespovratna sredstva - Ukupno (EU+Nac) HRK
= Ukupna ugovorena vrijednost bespovratnih sredstava]]/7.5345</f>
        <v>245492.73342623928</v>
      </c>
      <c r="U791" s="50">
        <v>0</v>
      </c>
      <c r="V791" s="51">
        <f>Ugovori_OPULJP[[#This Row],[Javni doprinos korisnika - HRK]]/7.5345</f>
        <v>0</v>
      </c>
      <c r="W791" s="50">
        <v>0</v>
      </c>
      <c r="X791" s="51">
        <f>Ugovori_OPULJP[[#This Row],[Privatni doprinos korisnika - HRK]]/7.5345</f>
        <v>0</v>
      </c>
      <c r="Y791" s="52">
        <v>1849665</v>
      </c>
      <c r="Z791" s="53">
        <f>Ugovori_OPULJP[[#This Row],[UKUPNI PRIHVATLJIVI IZDACI
TOTAL ELIGIBLE EXPENDITURE
= Bespovratna sredstva ukupno + doprinos korisnika
= Ukupni prihvatljivi troškovi
= Ukupna ugovorena vrijednost projekta HRK]]/7.5345</f>
        <v>245492.73342623928</v>
      </c>
      <c r="AA791" s="44" t="s">
        <v>38</v>
      </c>
      <c r="AB791" s="44" t="s">
        <v>35</v>
      </c>
      <c r="AC791" s="43" t="s">
        <v>3184</v>
      </c>
      <c r="AD791" s="43" t="s">
        <v>747</v>
      </c>
    </row>
    <row r="792" spans="1:30" ht="51" customHeight="1" x14ac:dyDescent="0.2">
      <c r="A792" s="41" t="s">
        <v>3185</v>
      </c>
      <c r="B792" s="42" t="s">
        <v>743</v>
      </c>
      <c r="C792" s="43" t="s">
        <v>744</v>
      </c>
      <c r="D792" s="43" t="s">
        <v>3131</v>
      </c>
      <c r="E792" s="57" t="s">
        <v>76</v>
      </c>
      <c r="F792" s="45" t="s">
        <v>3186</v>
      </c>
      <c r="G792" s="45" t="s">
        <v>1286</v>
      </c>
      <c r="H792" s="47">
        <v>44000</v>
      </c>
      <c r="I792" s="47">
        <v>44457</v>
      </c>
      <c r="J792" s="48" t="str">
        <f>IF(Ugovori_OPULJP[[#This Row],[DATUM ZAVRŠETKA OPERACIJE]]&gt;DATE(2024,3,31),"u provedbi","završen")</f>
        <v>završen</v>
      </c>
      <c r="K792" s="46" t="s">
        <v>94</v>
      </c>
      <c r="L792" s="46" t="s">
        <v>94</v>
      </c>
      <c r="M792" s="49">
        <v>0.85</v>
      </c>
      <c r="N792" s="49">
        <v>0.15</v>
      </c>
      <c r="O792" s="50">
        <f>Ugovori_OPULJP[[#This Row],[Bespovratna sredstva - Ukupno (EU+Nac) HRK
= Ukupna ugovorena vrijednost bespovratnih sredstava]]*Ugovori_OPULJP[[#This Row],[EU STOPA SUFINANCIRANJA %
EU CO-FINANCING RATE %]]</f>
        <v>1634414.8499999999</v>
      </c>
      <c r="P792" s="51">
        <f>Ugovori_OPULJP[[#This Row],[Bespovratna sredstva - EU dio - HRK]]/7.5345</f>
        <v>216924.12900656974</v>
      </c>
      <c r="Q792" s="50">
        <f>Ugovori_OPULJP[[#This Row],[Bespovratna sredstva - Ukupno (EU+Nac) HRK
= Ukupna ugovorena vrijednost bespovratnih sredstava]]*Ugovori_OPULJP[[#This Row],[STOPA NACIONALNOG SUFINANCIRANJA %]]</f>
        <v>288426.14999999997</v>
      </c>
      <c r="R792" s="51">
        <f>Ugovori_OPULJP[[#This Row],[Bespovratna sredstva - Nacionalni dio - HRK]]/7.5345</f>
        <v>38280.728648218188</v>
      </c>
      <c r="S792" s="50">
        <v>1922841</v>
      </c>
      <c r="T792" s="51">
        <f>Ugovori_OPULJP[[#This Row],[Bespovratna sredstva - Ukupno (EU+Nac) HRK
= Ukupna ugovorena vrijednost bespovratnih sredstava]]/7.5345</f>
        <v>255204.85765478795</v>
      </c>
      <c r="U792" s="50">
        <v>0</v>
      </c>
      <c r="V792" s="51">
        <f>Ugovori_OPULJP[[#This Row],[Javni doprinos korisnika - HRK]]/7.5345</f>
        <v>0</v>
      </c>
      <c r="W792" s="50">
        <v>0</v>
      </c>
      <c r="X792" s="51">
        <f>Ugovori_OPULJP[[#This Row],[Privatni doprinos korisnika - HRK]]/7.5345</f>
        <v>0</v>
      </c>
      <c r="Y792" s="52">
        <v>1922841</v>
      </c>
      <c r="Z792" s="53">
        <f>Ugovori_OPULJP[[#This Row],[UKUPNI PRIHVATLJIVI IZDACI
TOTAL ELIGIBLE EXPENDITURE
= Bespovratna sredstva ukupno + doprinos korisnika
= Ukupni prihvatljivi troškovi
= Ukupna ugovorena vrijednost projekta HRK]]/7.5345</f>
        <v>255204.85765478795</v>
      </c>
      <c r="AA792" s="44" t="s">
        <v>38</v>
      </c>
      <c r="AB792" s="44" t="s">
        <v>35</v>
      </c>
      <c r="AC792" s="43" t="s">
        <v>3187</v>
      </c>
      <c r="AD792" s="43" t="s">
        <v>747</v>
      </c>
    </row>
    <row r="793" spans="1:30" ht="51" customHeight="1" x14ac:dyDescent="0.2">
      <c r="A793" s="41" t="s">
        <v>3188</v>
      </c>
      <c r="B793" s="42" t="s">
        <v>743</v>
      </c>
      <c r="C793" s="43" t="s">
        <v>744</v>
      </c>
      <c r="D793" s="43" t="s">
        <v>3131</v>
      </c>
      <c r="E793" s="57" t="s">
        <v>76</v>
      </c>
      <c r="F793" s="45" t="s">
        <v>3189</v>
      </c>
      <c r="G793" s="62" t="s">
        <v>3190</v>
      </c>
      <c r="H793" s="47">
        <v>44000</v>
      </c>
      <c r="I793" s="47">
        <v>44469</v>
      </c>
      <c r="J793" s="48" t="str">
        <f>IF(Ugovori_OPULJP[[#This Row],[DATUM ZAVRŠETKA OPERACIJE]]&gt;DATE(2024,3,31),"u provedbi","završen")</f>
        <v>završen</v>
      </c>
      <c r="K793" s="46" t="s">
        <v>89</v>
      </c>
      <c r="L793" s="46" t="s">
        <v>84</v>
      </c>
      <c r="M793" s="49">
        <v>0.85</v>
      </c>
      <c r="N793" s="49">
        <v>0.15</v>
      </c>
      <c r="O793" s="50">
        <f>Ugovori_OPULJP[[#This Row],[Bespovratna sredstva - Ukupno (EU+Nac) HRK
= Ukupna ugovorena vrijednost bespovratnih sredstava]]*Ugovori_OPULJP[[#This Row],[EU STOPA SUFINANCIRANJA %
EU CO-FINANCING RATE %]]</f>
        <v>1026169.0704999999</v>
      </c>
      <c r="P793" s="51">
        <f>Ugovori_OPULJP[[#This Row],[Bespovratna sredstva - EU dio - HRK]]/7.5345</f>
        <v>136196.04094498637</v>
      </c>
      <c r="Q793" s="50">
        <f>Ugovori_OPULJP[[#This Row],[Bespovratna sredstva - Ukupno (EU+Nac) HRK
= Ukupna ugovorena vrijednost bespovratnih sredstava]]*Ugovori_OPULJP[[#This Row],[STOPA NACIONALNOG SUFINANCIRANJA %]]</f>
        <v>181088.65949999998</v>
      </c>
      <c r="R793" s="51">
        <f>Ugovori_OPULJP[[#This Row],[Bespovratna sredstva - Nacionalni dio - HRK]]/7.5345</f>
        <v>24034.595460879947</v>
      </c>
      <c r="S793" s="50">
        <v>1207257.73</v>
      </c>
      <c r="T793" s="51">
        <f>Ugovori_OPULJP[[#This Row],[Bespovratna sredstva - Ukupno (EU+Nac) HRK
= Ukupna ugovorena vrijednost bespovratnih sredstava]]/7.5345</f>
        <v>160230.63640586633</v>
      </c>
      <c r="U793" s="50">
        <v>0</v>
      </c>
      <c r="V793" s="51">
        <f>Ugovori_OPULJP[[#This Row],[Javni doprinos korisnika - HRK]]/7.5345</f>
        <v>0</v>
      </c>
      <c r="W793" s="50">
        <v>0</v>
      </c>
      <c r="X793" s="51">
        <f>Ugovori_OPULJP[[#This Row],[Privatni doprinos korisnika - HRK]]/7.5345</f>
        <v>0</v>
      </c>
      <c r="Y793" s="52">
        <v>1207257.73</v>
      </c>
      <c r="Z793" s="53">
        <f>Ugovori_OPULJP[[#This Row],[UKUPNI PRIHVATLJIVI IZDACI
TOTAL ELIGIBLE EXPENDITURE
= Bespovratna sredstva ukupno + doprinos korisnika
= Ukupni prihvatljivi troškovi
= Ukupna ugovorena vrijednost projekta HRK]]/7.5345</f>
        <v>160230.63640586633</v>
      </c>
      <c r="AA793" s="44" t="s">
        <v>38</v>
      </c>
      <c r="AB793" s="44" t="s">
        <v>35</v>
      </c>
      <c r="AC793" s="43" t="s">
        <v>3191</v>
      </c>
      <c r="AD793" s="43" t="s">
        <v>747</v>
      </c>
    </row>
    <row r="794" spans="1:30" ht="51" customHeight="1" x14ac:dyDescent="0.2">
      <c r="A794" s="41" t="s">
        <v>3192</v>
      </c>
      <c r="B794" s="42" t="s">
        <v>743</v>
      </c>
      <c r="C794" s="43" t="s">
        <v>744</v>
      </c>
      <c r="D794" s="43" t="s">
        <v>3131</v>
      </c>
      <c r="E794" s="57" t="s">
        <v>76</v>
      </c>
      <c r="F794" s="45" t="s">
        <v>3193</v>
      </c>
      <c r="G794" s="45" t="s">
        <v>3194</v>
      </c>
      <c r="H794" s="47">
        <v>44127</v>
      </c>
      <c r="I794" s="47">
        <v>44674</v>
      </c>
      <c r="J794" s="48" t="str">
        <f>IF(Ugovori_OPULJP[[#This Row],[DATUM ZAVRŠETKA OPERACIJE]]&gt;DATE(2024,3,31),"u provedbi","završen")</f>
        <v>završen</v>
      </c>
      <c r="K794" s="46" t="s">
        <v>84</v>
      </c>
      <c r="L794" s="46" t="s">
        <v>84</v>
      </c>
      <c r="M794" s="49">
        <v>0.85</v>
      </c>
      <c r="N794" s="49">
        <v>0.15</v>
      </c>
      <c r="O794" s="50">
        <f>Ugovori_OPULJP[[#This Row],[Bespovratna sredstva - Ukupno (EU+Nac) HRK
= Ukupna ugovorena vrijednost bespovratnih sredstava]]*Ugovori_OPULJP[[#This Row],[EU STOPA SUFINANCIRANJA %
EU CO-FINANCING RATE %]]</f>
        <v>394680.41500000004</v>
      </c>
      <c r="P794" s="51">
        <f>Ugovori_OPULJP[[#This Row],[Bespovratna sredstva - EU dio - HRK]]/7.5345</f>
        <v>52383.093105050102</v>
      </c>
      <c r="Q794" s="50">
        <f>Ugovori_OPULJP[[#This Row],[Bespovratna sredstva - Ukupno (EU+Nac) HRK
= Ukupna ugovorena vrijednost bespovratnih sredstava]]*Ugovori_OPULJP[[#This Row],[STOPA NACIONALNOG SUFINANCIRANJA %]]</f>
        <v>69649.485000000001</v>
      </c>
      <c r="R794" s="51">
        <f>Ugovori_OPULJP[[#This Row],[Bespovratna sredstva - Nacionalni dio - HRK]]/7.5345</f>
        <v>9244.0752538323704</v>
      </c>
      <c r="S794" s="50">
        <v>464329.9</v>
      </c>
      <c r="T794" s="51">
        <f>Ugovori_OPULJP[[#This Row],[Bespovratna sredstva - Ukupno (EU+Nac) HRK
= Ukupna ugovorena vrijednost bespovratnih sredstava]]/7.5345</f>
        <v>61627.168358882474</v>
      </c>
      <c r="U794" s="50">
        <v>0</v>
      </c>
      <c r="V794" s="51">
        <f>Ugovori_OPULJP[[#This Row],[Javni doprinos korisnika - HRK]]/7.5345</f>
        <v>0</v>
      </c>
      <c r="W794" s="50">
        <v>0</v>
      </c>
      <c r="X794" s="51">
        <f>Ugovori_OPULJP[[#This Row],[Privatni doprinos korisnika - HRK]]/7.5345</f>
        <v>0</v>
      </c>
      <c r="Y794" s="52">
        <v>464329.9</v>
      </c>
      <c r="Z794" s="53">
        <f>Ugovori_OPULJP[[#This Row],[UKUPNI PRIHVATLJIVI IZDACI
TOTAL ELIGIBLE EXPENDITURE
= Bespovratna sredstva ukupno + doprinos korisnika
= Ukupni prihvatljivi troškovi
= Ukupna ugovorena vrijednost projekta HRK]]/7.5345</f>
        <v>61627.168358882474</v>
      </c>
      <c r="AA794" s="44" t="s">
        <v>38</v>
      </c>
      <c r="AB794" s="44" t="s">
        <v>35</v>
      </c>
      <c r="AC794" s="43" t="s">
        <v>3195</v>
      </c>
      <c r="AD794" s="43" t="s">
        <v>747</v>
      </c>
    </row>
    <row r="795" spans="1:30" ht="51" customHeight="1" x14ac:dyDescent="0.2">
      <c r="A795" s="41" t="s">
        <v>3196</v>
      </c>
      <c r="B795" s="42" t="s">
        <v>743</v>
      </c>
      <c r="C795" s="43" t="s">
        <v>744</v>
      </c>
      <c r="D795" s="43" t="s">
        <v>3131</v>
      </c>
      <c r="E795" s="57" t="s">
        <v>76</v>
      </c>
      <c r="F795" s="45" t="s">
        <v>3197</v>
      </c>
      <c r="G795" s="45" t="s">
        <v>3043</v>
      </c>
      <c r="H795" s="47">
        <v>44021</v>
      </c>
      <c r="I795" s="47">
        <v>44570</v>
      </c>
      <c r="J795" s="48" t="str">
        <f>IF(Ugovori_OPULJP[[#This Row],[DATUM ZAVRŠETKA OPERACIJE]]&gt;DATE(2024,3,31),"u provedbi","završen")</f>
        <v>završen</v>
      </c>
      <c r="K795" s="46" t="s">
        <v>425</v>
      </c>
      <c r="L795" s="46" t="s">
        <v>425</v>
      </c>
      <c r="M795" s="49">
        <v>0.85</v>
      </c>
      <c r="N795" s="49">
        <v>0.15</v>
      </c>
      <c r="O795" s="50">
        <f>Ugovori_OPULJP[[#This Row],[Bespovratna sredstva - Ukupno (EU+Nac) HRK
= Ukupna ugovorena vrijednost bespovratnih sredstava]]*Ugovori_OPULJP[[#This Row],[EU STOPA SUFINANCIRANJA %
EU CO-FINANCING RATE %]]</f>
        <v>394680.41500000004</v>
      </c>
      <c r="P795" s="51">
        <f>Ugovori_OPULJP[[#This Row],[Bespovratna sredstva - EU dio - HRK]]/7.5345</f>
        <v>52383.093105050102</v>
      </c>
      <c r="Q795" s="50">
        <f>Ugovori_OPULJP[[#This Row],[Bespovratna sredstva - Ukupno (EU+Nac) HRK
= Ukupna ugovorena vrijednost bespovratnih sredstava]]*Ugovori_OPULJP[[#This Row],[STOPA NACIONALNOG SUFINANCIRANJA %]]</f>
        <v>69649.485000000001</v>
      </c>
      <c r="R795" s="51">
        <f>Ugovori_OPULJP[[#This Row],[Bespovratna sredstva - Nacionalni dio - HRK]]/7.5345</f>
        <v>9244.0752538323704</v>
      </c>
      <c r="S795" s="50">
        <v>464329.9</v>
      </c>
      <c r="T795" s="51">
        <f>Ugovori_OPULJP[[#This Row],[Bespovratna sredstva - Ukupno (EU+Nac) HRK
= Ukupna ugovorena vrijednost bespovratnih sredstava]]/7.5345</f>
        <v>61627.168358882474</v>
      </c>
      <c r="U795" s="50">
        <v>0</v>
      </c>
      <c r="V795" s="51">
        <f>Ugovori_OPULJP[[#This Row],[Javni doprinos korisnika - HRK]]/7.5345</f>
        <v>0</v>
      </c>
      <c r="W795" s="50">
        <v>0</v>
      </c>
      <c r="X795" s="51">
        <f>Ugovori_OPULJP[[#This Row],[Privatni doprinos korisnika - HRK]]/7.5345</f>
        <v>0</v>
      </c>
      <c r="Y795" s="52">
        <v>464329.9</v>
      </c>
      <c r="Z795" s="53">
        <f>Ugovori_OPULJP[[#This Row],[UKUPNI PRIHVATLJIVI IZDACI
TOTAL ELIGIBLE EXPENDITURE
= Bespovratna sredstva ukupno + doprinos korisnika
= Ukupni prihvatljivi troškovi
= Ukupna ugovorena vrijednost projekta HRK]]/7.5345</f>
        <v>61627.168358882474</v>
      </c>
      <c r="AA795" s="44" t="s">
        <v>38</v>
      </c>
      <c r="AB795" s="44" t="s">
        <v>35</v>
      </c>
      <c r="AC795" s="43" t="s">
        <v>3198</v>
      </c>
      <c r="AD795" s="43" t="s">
        <v>747</v>
      </c>
    </row>
    <row r="796" spans="1:30" ht="51" customHeight="1" x14ac:dyDescent="0.2">
      <c r="A796" s="41" t="s">
        <v>3199</v>
      </c>
      <c r="B796" s="42" t="s">
        <v>743</v>
      </c>
      <c r="C796" s="43" t="s">
        <v>744</v>
      </c>
      <c r="D796" s="43" t="s">
        <v>3131</v>
      </c>
      <c r="E796" s="57" t="s">
        <v>76</v>
      </c>
      <c r="F796" s="45" t="s">
        <v>3200</v>
      </c>
      <c r="G796" s="45" t="s">
        <v>3201</v>
      </c>
      <c r="H796" s="47">
        <v>44019</v>
      </c>
      <c r="I796" s="47">
        <v>44568</v>
      </c>
      <c r="J796" s="48" t="str">
        <f>IF(Ugovori_OPULJP[[#This Row],[DATUM ZAVRŠETKA OPERACIJE]]&gt;DATE(2024,3,31),"u provedbi","završen")</f>
        <v>završen</v>
      </c>
      <c r="K796" s="46" t="s">
        <v>84</v>
      </c>
      <c r="L796" s="46" t="s">
        <v>84</v>
      </c>
      <c r="M796" s="49">
        <v>0.85</v>
      </c>
      <c r="N796" s="49">
        <v>0.15</v>
      </c>
      <c r="O796" s="50">
        <f>Ugovori_OPULJP[[#This Row],[Bespovratna sredstva - Ukupno (EU+Nac) HRK
= Ukupna ugovorena vrijednost bespovratnih sredstava]]*Ugovori_OPULJP[[#This Row],[EU STOPA SUFINANCIRANJA %
EU CO-FINANCING RATE %]]</f>
        <v>394680.41500000004</v>
      </c>
      <c r="P796" s="51">
        <f>Ugovori_OPULJP[[#This Row],[Bespovratna sredstva - EU dio - HRK]]/7.5345</f>
        <v>52383.093105050102</v>
      </c>
      <c r="Q796" s="50">
        <f>Ugovori_OPULJP[[#This Row],[Bespovratna sredstva - Ukupno (EU+Nac) HRK
= Ukupna ugovorena vrijednost bespovratnih sredstava]]*Ugovori_OPULJP[[#This Row],[STOPA NACIONALNOG SUFINANCIRANJA %]]</f>
        <v>69649.485000000001</v>
      </c>
      <c r="R796" s="51">
        <f>Ugovori_OPULJP[[#This Row],[Bespovratna sredstva - Nacionalni dio - HRK]]/7.5345</f>
        <v>9244.0752538323704</v>
      </c>
      <c r="S796" s="50">
        <v>464329.9</v>
      </c>
      <c r="T796" s="51">
        <f>Ugovori_OPULJP[[#This Row],[Bespovratna sredstva - Ukupno (EU+Nac) HRK
= Ukupna ugovorena vrijednost bespovratnih sredstava]]/7.5345</f>
        <v>61627.168358882474</v>
      </c>
      <c r="U796" s="50">
        <v>0</v>
      </c>
      <c r="V796" s="51">
        <f>Ugovori_OPULJP[[#This Row],[Javni doprinos korisnika - HRK]]/7.5345</f>
        <v>0</v>
      </c>
      <c r="W796" s="50">
        <v>0</v>
      </c>
      <c r="X796" s="51">
        <f>Ugovori_OPULJP[[#This Row],[Privatni doprinos korisnika - HRK]]/7.5345</f>
        <v>0</v>
      </c>
      <c r="Y796" s="52">
        <v>464329.9</v>
      </c>
      <c r="Z796" s="53">
        <f>Ugovori_OPULJP[[#This Row],[UKUPNI PRIHVATLJIVI IZDACI
TOTAL ELIGIBLE EXPENDITURE
= Bespovratna sredstva ukupno + doprinos korisnika
= Ukupni prihvatljivi troškovi
= Ukupna ugovorena vrijednost projekta HRK]]/7.5345</f>
        <v>61627.168358882474</v>
      </c>
      <c r="AA796" s="44" t="s">
        <v>38</v>
      </c>
      <c r="AB796" s="44" t="s">
        <v>35</v>
      </c>
      <c r="AC796" s="43" t="s">
        <v>3202</v>
      </c>
      <c r="AD796" s="43" t="s">
        <v>747</v>
      </c>
    </row>
    <row r="797" spans="1:30" ht="51" customHeight="1" x14ac:dyDescent="0.2">
      <c r="A797" s="41" t="s">
        <v>3203</v>
      </c>
      <c r="B797" s="42" t="s">
        <v>743</v>
      </c>
      <c r="C797" s="43" t="s">
        <v>744</v>
      </c>
      <c r="D797" s="43" t="s">
        <v>3131</v>
      </c>
      <c r="E797" s="57" t="s">
        <v>76</v>
      </c>
      <c r="F797" s="45" t="s">
        <v>1949</v>
      </c>
      <c r="G797" s="45" t="s">
        <v>3204</v>
      </c>
      <c r="H797" s="47">
        <v>44000</v>
      </c>
      <c r="I797" s="47">
        <v>44548</v>
      </c>
      <c r="J797" s="48" t="str">
        <f>IF(Ugovori_OPULJP[[#This Row],[DATUM ZAVRŠETKA OPERACIJE]]&gt;DATE(2024,3,31),"u provedbi","završen")</f>
        <v>završen</v>
      </c>
      <c r="K797" s="46" t="s">
        <v>37</v>
      </c>
      <c r="L797" s="46" t="s">
        <v>37</v>
      </c>
      <c r="M797" s="49">
        <v>0.85</v>
      </c>
      <c r="N797" s="49">
        <v>0.15</v>
      </c>
      <c r="O797" s="50">
        <f>Ugovori_OPULJP[[#This Row],[Bespovratna sredstva - Ukupno (EU+Nac) HRK
= Ukupna ugovorena vrijednost bespovratnih sredstava]]*Ugovori_OPULJP[[#This Row],[EU STOPA SUFINANCIRANJA %
EU CO-FINANCING RATE %]]</f>
        <v>789360.82149999996</v>
      </c>
      <c r="P797" s="51">
        <f>Ugovori_OPULJP[[#This Row],[Bespovratna sredstva - EU dio - HRK]]/7.5345</f>
        <v>104766.18508195633</v>
      </c>
      <c r="Q797" s="50">
        <f>Ugovori_OPULJP[[#This Row],[Bespovratna sredstva - Ukupno (EU+Nac) HRK
= Ukupna ugovorena vrijednost bespovratnih sredstava]]*Ugovori_OPULJP[[#This Row],[STOPA NACIONALNOG SUFINANCIRANJA %]]</f>
        <v>139298.96849999999</v>
      </c>
      <c r="R797" s="51">
        <f>Ugovori_OPULJP[[#This Row],[Bespovratna sredstva - Nacionalni dio - HRK]]/7.5345</f>
        <v>18488.150308580527</v>
      </c>
      <c r="S797" s="50">
        <v>928659.79</v>
      </c>
      <c r="T797" s="51">
        <f>Ugovori_OPULJP[[#This Row],[Bespovratna sredstva - Ukupno (EU+Nac) HRK
= Ukupna ugovorena vrijednost bespovratnih sredstava]]/7.5345</f>
        <v>123254.33539053686</v>
      </c>
      <c r="U797" s="50">
        <v>0</v>
      </c>
      <c r="V797" s="51">
        <f>Ugovori_OPULJP[[#This Row],[Javni doprinos korisnika - HRK]]/7.5345</f>
        <v>0</v>
      </c>
      <c r="W797" s="50">
        <v>0</v>
      </c>
      <c r="X797" s="51">
        <f>Ugovori_OPULJP[[#This Row],[Privatni doprinos korisnika - HRK]]/7.5345</f>
        <v>0</v>
      </c>
      <c r="Y797" s="52">
        <v>928659.79</v>
      </c>
      <c r="Z797" s="53">
        <f>Ugovori_OPULJP[[#This Row],[UKUPNI PRIHVATLJIVI IZDACI
TOTAL ELIGIBLE EXPENDITURE
= Bespovratna sredstva ukupno + doprinos korisnika
= Ukupni prihvatljivi troškovi
= Ukupna ugovorena vrijednost projekta HRK]]/7.5345</f>
        <v>123254.33539053686</v>
      </c>
      <c r="AA797" s="44" t="s">
        <v>38</v>
      </c>
      <c r="AB797" s="44" t="s">
        <v>35</v>
      </c>
      <c r="AC797" s="43" t="s">
        <v>3205</v>
      </c>
      <c r="AD797" s="43" t="s">
        <v>747</v>
      </c>
    </row>
    <row r="798" spans="1:30" ht="51" customHeight="1" x14ac:dyDescent="0.2">
      <c r="A798" s="41" t="s">
        <v>3206</v>
      </c>
      <c r="B798" s="42" t="s">
        <v>743</v>
      </c>
      <c r="C798" s="43" t="s">
        <v>744</v>
      </c>
      <c r="D798" s="43" t="s">
        <v>3131</v>
      </c>
      <c r="E798" s="57" t="s">
        <v>76</v>
      </c>
      <c r="F798" s="45" t="s">
        <v>3207</v>
      </c>
      <c r="G798" s="45" t="s">
        <v>3208</v>
      </c>
      <c r="H798" s="47">
        <v>44022</v>
      </c>
      <c r="I798" s="47">
        <v>44571</v>
      </c>
      <c r="J798" s="48" t="str">
        <f>IF(Ugovori_OPULJP[[#This Row],[DATUM ZAVRŠETKA OPERACIJE]]&gt;DATE(2024,3,31),"u provedbi","završen")</f>
        <v>završen</v>
      </c>
      <c r="K798" s="46" t="s">
        <v>84</v>
      </c>
      <c r="L798" s="46" t="s">
        <v>84</v>
      </c>
      <c r="M798" s="49">
        <v>0.85</v>
      </c>
      <c r="N798" s="49">
        <v>0.15</v>
      </c>
      <c r="O798" s="50">
        <f>Ugovori_OPULJP[[#This Row],[Bespovratna sredstva - Ukupno (EU+Nac) HRK
= Ukupna ugovorena vrijednost bespovratnih sredstava]]*Ugovori_OPULJP[[#This Row],[EU STOPA SUFINANCIRANJA %
EU CO-FINANCING RATE %]]</f>
        <v>552552.58100000001</v>
      </c>
      <c r="P798" s="51">
        <f>Ugovori_OPULJP[[#This Row],[Bespovratna sredstva - EU dio - HRK]]/7.5345</f>
        <v>73336.330347070136</v>
      </c>
      <c r="Q798" s="50">
        <f>Ugovori_OPULJP[[#This Row],[Bespovratna sredstva - Ukupno (EU+Nac) HRK
= Ukupna ugovorena vrijednost bespovratnih sredstava]]*Ugovori_OPULJP[[#This Row],[STOPA NACIONALNOG SUFINANCIRANJA %]]</f>
        <v>97509.278999999995</v>
      </c>
      <c r="R798" s="51">
        <f>Ugovori_OPULJP[[#This Row],[Bespovratna sredstva - Nacionalni dio - HRK]]/7.5345</f>
        <v>12941.705355365319</v>
      </c>
      <c r="S798" s="50">
        <v>650061.86</v>
      </c>
      <c r="T798" s="51">
        <f>Ugovori_OPULJP[[#This Row],[Bespovratna sredstva - Ukupno (EU+Nac) HRK
= Ukupna ugovorena vrijednost bespovratnih sredstava]]/7.5345</f>
        <v>86278.03570243546</v>
      </c>
      <c r="U798" s="50">
        <v>0</v>
      </c>
      <c r="V798" s="51">
        <f>Ugovori_OPULJP[[#This Row],[Javni doprinos korisnika - HRK]]/7.5345</f>
        <v>0</v>
      </c>
      <c r="W798" s="50">
        <v>0</v>
      </c>
      <c r="X798" s="51">
        <f>Ugovori_OPULJP[[#This Row],[Privatni doprinos korisnika - HRK]]/7.5345</f>
        <v>0</v>
      </c>
      <c r="Y798" s="52">
        <v>650061.86</v>
      </c>
      <c r="Z798" s="53">
        <f>Ugovori_OPULJP[[#This Row],[UKUPNI PRIHVATLJIVI IZDACI
TOTAL ELIGIBLE EXPENDITURE
= Bespovratna sredstva ukupno + doprinos korisnika
= Ukupni prihvatljivi troškovi
= Ukupna ugovorena vrijednost projekta HRK]]/7.5345</f>
        <v>86278.03570243546</v>
      </c>
      <c r="AA798" s="44" t="s">
        <v>38</v>
      </c>
      <c r="AB798" s="44" t="s">
        <v>35</v>
      </c>
      <c r="AC798" s="43" t="s">
        <v>3209</v>
      </c>
      <c r="AD798" s="43" t="s">
        <v>747</v>
      </c>
    </row>
    <row r="799" spans="1:30" ht="51" customHeight="1" x14ac:dyDescent="0.2">
      <c r="A799" s="41" t="s">
        <v>3210</v>
      </c>
      <c r="B799" s="42" t="s">
        <v>743</v>
      </c>
      <c r="C799" s="43" t="s">
        <v>744</v>
      </c>
      <c r="D799" s="43" t="s">
        <v>3131</v>
      </c>
      <c r="E799" s="57" t="s">
        <v>76</v>
      </c>
      <c r="F799" s="45" t="s">
        <v>3211</v>
      </c>
      <c r="G799" s="45" t="s">
        <v>1206</v>
      </c>
      <c r="H799" s="47">
        <v>44000</v>
      </c>
      <c r="I799" s="47">
        <v>44548</v>
      </c>
      <c r="J799" s="48" t="str">
        <f>IF(Ugovori_OPULJP[[#This Row],[DATUM ZAVRŠETKA OPERACIJE]]&gt;DATE(2024,3,31),"u provedbi","završen")</f>
        <v>završen</v>
      </c>
      <c r="K799" s="46" t="s">
        <v>89</v>
      </c>
      <c r="L799" s="46" t="s">
        <v>84</v>
      </c>
      <c r="M799" s="49">
        <v>0.85</v>
      </c>
      <c r="N799" s="49">
        <v>0.15</v>
      </c>
      <c r="O799" s="50">
        <f>Ugovori_OPULJP[[#This Row],[Bespovratna sredstva - Ukupno (EU+Nac) HRK
= Ukupna ugovorena vrijednost bespovratnih sredstava]]*Ugovori_OPULJP[[#This Row],[EU STOPA SUFINANCIRANJA %
EU CO-FINANCING RATE %]]</f>
        <v>1526345</v>
      </c>
      <c r="P799" s="51">
        <f>Ugovori_OPULJP[[#This Row],[Bespovratna sredstva - EU dio - HRK]]/7.5345</f>
        <v>202580.79500962238</v>
      </c>
      <c r="Q799" s="50">
        <f>Ugovori_OPULJP[[#This Row],[Bespovratna sredstva - Ukupno (EU+Nac) HRK
= Ukupna ugovorena vrijednost bespovratnih sredstava]]*Ugovori_OPULJP[[#This Row],[STOPA NACIONALNOG SUFINANCIRANJA %]]</f>
        <v>269355</v>
      </c>
      <c r="R799" s="51">
        <f>Ugovori_OPULJP[[#This Row],[Bespovratna sredstva - Nacionalni dio - HRK]]/7.5345</f>
        <v>35749.552060521601</v>
      </c>
      <c r="S799" s="50">
        <v>1795700</v>
      </c>
      <c r="T799" s="51">
        <f>Ugovori_OPULJP[[#This Row],[Bespovratna sredstva - Ukupno (EU+Nac) HRK
= Ukupna ugovorena vrijednost bespovratnih sredstava]]/7.5345</f>
        <v>238330.34707014399</v>
      </c>
      <c r="U799" s="50">
        <v>0</v>
      </c>
      <c r="V799" s="51">
        <f>Ugovori_OPULJP[[#This Row],[Javni doprinos korisnika - HRK]]/7.5345</f>
        <v>0</v>
      </c>
      <c r="W799" s="50">
        <v>0</v>
      </c>
      <c r="X799" s="51">
        <f>Ugovori_OPULJP[[#This Row],[Privatni doprinos korisnika - HRK]]/7.5345</f>
        <v>0</v>
      </c>
      <c r="Y799" s="52">
        <v>1795700</v>
      </c>
      <c r="Z799" s="53">
        <f>Ugovori_OPULJP[[#This Row],[UKUPNI PRIHVATLJIVI IZDACI
TOTAL ELIGIBLE EXPENDITURE
= Bespovratna sredstva ukupno + doprinos korisnika
= Ukupni prihvatljivi troškovi
= Ukupna ugovorena vrijednost projekta HRK]]/7.5345</f>
        <v>238330.34707014399</v>
      </c>
      <c r="AA799" s="44" t="s">
        <v>38</v>
      </c>
      <c r="AB799" s="44" t="s">
        <v>35</v>
      </c>
      <c r="AC799" s="43" t="s">
        <v>3205</v>
      </c>
      <c r="AD799" s="43" t="s">
        <v>747</v>
      </c>
    </row>
    <row r="800" spans="1:30" ht="51" customHeight="1" x14ac:dyDescent="0.2">
      <c r="A800" s="41" t="s">
        <v>3212</v>
      </c>
      <c r="B800" s="42" t="s">
        <v>743</v>
      </c>
      <c r="C800" s="43" t="s">
        <v>744</v>
      </c>
      <c r="D800" s="43" t="s">
        <v>3131</v>
      </c>
      <c r="E800" s="57" t="s">
        <v>76</v>
      </c>
      <c r="F800" s="45" t="s">
        <v>3213</v>
      </c>
      <c r="G800" s="45" t="s">
        <v>3214</v>
      </c>
      <c r="H800" s="47">
        <v>44007</v>
      </c>
      <c r="I800" s="47">
        <v>44555</v>
      </c>
      <c r="J800" s="48" t="str">
        <f>IF(Ugovori_OPULJP[[#This Row],[DATUM ZAVRŠETKA OPERACIJE]]&gt;DATE(2024,3,31),"u provedbi","završen")</f>
        <v>završen</v>
      </c>
      <c r="K800" s="46" t="s">
        <v>371</v>
      </c>
      <c r="L800" s="46" t="s">
        <v>371</v>
      </c>
      <c r="M800" s="49">
        <v>0.85</v>
      </c>
      <c r="N800" s="49">
        <v>0.15</v>
      </c>
      <c r="O800" s="50">
        <f>Ugovori_OPULJP[[#This Row],[Bespovratna sredstva - Ukupno (EU+Nac) HRK
= Ukupna ugovorena vrijednost bespovratnih sredstava]]*Ugovori_OPULJP[[#This Row],[EU STOPA SUFINANCIRANJA %
EU CO-FINANCING RATE %]]</f>
        <v>552552.58100000001</v>
      </c>
      <c r="P800" s="51">
        <f>Ugovori_OPULJP[[#This Row],[Bespovratna sredstva - EU dio - HRK]]/7.5345</f>
        <v>73336.330347070136</v>
      </c>
      <c r="Q800" s="50">
        <f>Ugovori_OPULJP[[#This Row],[Bespovratna sredstva - Ukupno (EU+Nac) HRK
= Ukupna ugovorena vrijednost bespovratnih sredstava]]*Ugovori_OPULJP[[#This Row],[STOPA NACIONALNOG SUFINANCIRANJA %]]</f>
        <v>97509.278999999995</v>
      </c>
      <c r="R800" s="51">
        <f>Ugovori_OPULJP[[#This Row],[Bespovratna sredstva - Nacionalni dio - HRK]]/7.5345</f>
        <v>12941.705355365319</v>
      </c>
      <c r="S800" s="50">
        <v>650061.86</v>
      </c>
      <c r="T800" s="51">
        <f>Ugovori_OPULJP[[#This Row],[Bespovratna sredstva - Ukupno (EU+Nac) HRK
= Ukupna ugovorena vrijednost bespovratnih sredstava]]/7.5345</f>
        <v>86278.03570243546</v>
      </c>
      <c r="U800" s="50">
        <v>0</v>
      </c>
      <c r="V800" s="51">
        <f>Ugovori_OPULJP[[#This Row],[Javni doprinos korisnika - HRK]]/7.5345</f>
        <v>0</v>
      </c>
      <c r="W800" s="50">
        <v>0</v>
      </c>
      <c r="X800" s="51">
        <f>Ugovori_OPULJP[[#This Row],[Privatni doprinos korisnika - HRK]]/7.5345</f>
        <v>0</v>
      </c>
      <c r="Y800" s="52">
        <v>650061.86</v>
      </c>
      <c r="Z800" s="53">
        <f>Ugovori_OPULJP[[#This Row],[UKUPNI PRIHVATLJIVI IZDACI
TOTAL ELIGIBLE EXPENDITURE
= Bespovratna sredstva ukupno + doprinos korisnika
= Ukupni prihvatljivi troškovi
= Ukupna ugovorena vrijednost projekta HRK]]/7.5345</f>
        <v>86278.03570243546</v>
      </c>
      <c r="AA800" s="44" t="s">
        <v>38</v>
      </c>
      <c r="AB800" s="44" t="s">
        <v>35</v>
      </c>
      <c r="AC800" s="43" t="s">
        <v>3215</v>
      </c>
      <c r="AD800" s="43" t="s">
        <v>747</v>
      </c>
    </row>
    <row r="801" spans="1:30" ht="51" customHeight="1" x14ac:dyDescent="0.2">
      <c r="A801" s="41" t="s">
        <v>3216</v>
      </c>
      <c r="B801" s="42" t="s">
        <v>743</v>
      </c>
      <c r="C801" s="43" t="s">
        <v>744</v>
      </c>
      <c r="D801" s="43" t="s">
        <v>3131</v>
      </c>
      <c r="E801" s="57" t="s">
        <v>76</v>
      </c>
      <c r="F801" s="45" t="s">
        <v>1918</v>
      </c>
      <c r="G801" s="45" t="s">
        <v>2597</v>
      </c>
      <c r="H801" s="47">
        <v>44000</v>
      </c>
      <c r="I801" s="47">
        <v>44548</v>
      </c>
      <c r="J801" s="48" t="str">
        <f>IF(Ugovori_OPULJP[[#This Row],[DATUM ZAVRŠETKA OPERACIJE]]&gt;DATE(2024,3,31),"u provedbi","završen")</f>
        <v>završen</v>
      </c>
      <c r="K801" s="46" t="s">
        <v>37</v>
      </c>
      <c r="L801" s="46" t="s">
        <v>37</v>
      </c>
      <c r="M801" s="49">
        <v>0.85</v>
      </c>
      <c r="N801" s="49">
        <v>0.15</v>
      </c>
      <c r="O801" s="50">
        <f>Ugovori_OPULJP[[#This Row],[Bespovratna sredstva - Ukupno (EU+Nac) HRK
= Ukupna ugovorena vrijednost bespovratnih sredstava]]*Ugovori_OPULJP[[#This Row],[EU STOPA SUFINANCIRANJA %
EU CO-FINANCING RATE %]]</f>
        <v>394680.41500000004</v>
      </c>
      <c r="P801" s="51">
        <f>Ugovori_OPULJP[[#This Row],[Bespovratna sredstva - EU dio - HRK]]/7.5345</f>
        <v>52383.093105050102</v>
      </c>
      <c r="Q801" s="50">
        <f>Ugovori_OPULJP[[#This Row],[Bespovratna sredstva - Ukupno (EU+Nac) HRK
= Ukupna ugovorena vrijednost bespovratnih sredstava]]*Ugovori_OPULJP[[#This Row],[STOPA NACIONALNOG SUFINANCIRANJA %]]</f>
        <v>69649.485000000001</v>
      </c>
      <c r="R801" s="51">
        <f>Ugovori_OPULJP[[#This Row],[Bespovratna sredstva - Nacionalni dio - HRK]]/7.5345</f>
        <v>9244.0752538323704</v>
      </c>
      <c r="S801" s="50">
        <v>464329.9</v>
      </c>
      <c r="T801" s="51">
        <f>Ugovori_OPULJP[[#This Row],[Bespovratna sredstva - Ukupno (EU+Nac) HRK
= Ukupna ugovorena vrijednost bespovratnih sredstava]]/7.5345</f>
        <v>61627.168358882474</v>
      </c>
      <c r="U801" s="50">
        <v>0</v>
      </c>
      <c r="V801" s="51">
        <f>Ugovori_OPULJP[[#This Row],[Javni doprinos korisnika - HRK]]/7.5345</f>
        <v>0</v>
      </c>
      <c r="W801" s="50">
        <v>0</v>
      </c>
      <c r="X801" s="51">
        <f>Ugovori_OPULJP[[#This Row],[Privatni doprinos korisnika - HRK]]/7.5345</f>
        <v>0</v>
      </c>
      <c r="Y801" s="52">
        <v>464329.9</v>
      </c>
      <c r="Z801" s="53">
        <f>Ugovori_OPULJP[[#This Row],[UKUPNI PRIHVATLJIVI IZDACI
TOTAL ELIGIBLE EXPENDITURE
= Bespovratna sredstva ukupno + doprinos korisnika
= Ukupni prihvatljivi troškovi
= Ukupna ugovorena vrijednost projekta HRK]]/7.5345</f>
        <v>61627.168358882474</v>
      </c>
      <c r="AA801" s="44" t="s">
        <v>38</v>
      </c>
      <c r="AB801" s="44" t="s">
        <v>35</v>
      </c>
      <c r="AC801" s="43" t="s">
        <v>3217</v>
      </c>
      <c r="AD801" s="43" t="s">
        <v>747</v>
      </c>
    </row>
    <row r="802" spans="1:30" ht="51" customHeight="1" x14ac:dyDescent="0.2">
      <c r="A802" s="41" t="s">
        <v>3218</v>
      </c>
      <c r="B802" s="42" t="s">
        <v>743</v>
      </c>
      <c r="C802" s="43" t="s">
        <v>744</v>
      </c>
      <c r="D802" s="43" t="s">
        <v>3131</v>
      </c>
      <c r="E802" s="57" t="s">
        <v>76</v>
      </c>
      <c r="F802" s="45" t="s">
        <v>3219</v>
      </c>
      <c r="G802" s="45" t="s">
        <v>3220</v>
      </c>
      <c r="H802" s="47">
        <v>44130</v>
      </c>
      <c r="I802" s="47">
        <v>44677</v>
      </c>
      <c r="J802" s="48" t="str">
        <f>IF(Ugovori_OPULJP[[#This Row],[DATUM ZAVRŠETKA OPERACIJE]]&gt;DATE(2024,3,31),"u provedbi","završen")</f>
        <v>završen</v>
      </c>
      <c r="K802" s="46" t="s">
        <v>84</v>
      </c>
      <c r="L802" s="46" t="s">
        <v>84</v>
      </c>
      <c r="M802" s="49">
        <v>0.85</v>
      </c>
      <c r="N802" s="49">
        <v>0.15</v>
      </c>
      <c r="O802" s="50">
        <f>Ugovori_OPULJP[[#This Row],[Bespovratna sredstva - Ukupno (EU+Nac) HRK
= Ukupna ugovorena vrijednost bespovratnih sredstava]]*Ugovori_OPULJP[[#This Row],[EU STOPA SUFINANCIRANJA %
EU CO-FINANCING RATE %]]</f>
        <v>394570</v>
      </c>
      <c r="P802" s="51">
        <f>Ugovori_OPULJP[[#This Row],[Bespovratna sredstva - EU dio - HRK]]/7.5345</f>
        <v>52368.438516158996</v>
      </c>
      <c r="Q802" s="50">
        <f>Ugovori_OPULJP[[#This Row],[Bespovratna sredstva - Ukupno (EU+Nac) HRK
= Ukupna ugovorena vrijednost bespovratnih sredstava]]*Ugovori_OPULJP[[#This Row],[STOPA NACIONALNOG SUFINANCIRANJA %]]</f>
        <v>69630</v>
      </c>
      <c r="R802" s="51">
        <f>Ugovori_OPULJP[[#This Row],[Bespovratna sredstva - Nacionalni dio - HRK]]/7.5345</f>
        <v>9241.4891499104124</v>
      </c>
      <c r="S802" s="50">
        <v>464200</v>
      </c>
      <c r="T802" s="51">
        <f>Ugovori_OPULJP[[#This Row],[Bespovratna sredstva - Ukupno (EU+Nac) HRK
= Ukupna ugovorena vrijednost bespovratnih sredstava]]/7.5345</f>
        <v>61609.927666069409</v>
      </c>
      <c r="U802" s="50">
        <v>0</v>
      </c>
      <c r="V802" s="51">
        <f>Ugovori_OPULJP[[#This Row],[Javni doprinos korisnika - HRK]]/7.5345</f>
        <v>0</v>
      </c>
      <c r="W802" s="50">
        <v>0</v>
      </c>
      <c r="X802" s="51">
        <f>Ugovori_OPULJP[[#This Row],[Privatni doprinos korisnika - HRK]]/7.5345</f>
        <v>0</v>
      </c>
      <c r="Y802" s="52">
        <v>464200</v>
      </c>
      <c r="Z802" s="53">
        <f>Ugovori_OPULJP[[#This Row],[UKUPNI PRIHVATLJIVI IZDACI
TOTAL ELIGIBLE EXPENDITURE
= Bespovratna sredstva ukupno + doprinos korisnika
= Ukupni prihvatljivi troškovi
= Ukupna ugovorena vrijednost projekta HRK]]/7.5345</f>
        <v>61609.927666069409</v>
      </c>
      <c r="AA802" s="44" t="s">
        <v>38</v>
      </c>
      <c r="AB802" s="44" t="s">
        <v>35</v>
      </c>
      <c r="AC802" s="43" t="s">
        <v>3221</v>
      </c>
      <c r="AD802" s="43" t="s">
        <v>747</v>
      </c>
    </row>
    <row r="803" spans="1:30" ht="51" customHeight="1" x14ac:dyDescent="0.2">
      <c r="A803" s="41" t="s">
        <v>3222</v>
      </c>
      <c r="B803" s="42" t="s">
        <v>743</v>
      </c>
      <c r="C803" s="43" t="s">
        <v>744</v>
      </c>
      <c r="D803" s="43" t="s">
        <v>3131</v>
      </c>
      <c r="E803" s="57" t="s">
        <v>76</v>
      </c>
      <c r="F803" s="45" t="s">
        <v>3223</v>
      </c>
      <c r="G803" s="45" t="s">
        <v>3224</v>
      </c>
      <c r="H803" s="47">
        <v>44000</v>
      </c>
      <c r="I803" s="47">
        <v>44457</v>
      </c>
      <c r="J803" s="48" t="str">
        <f>IF(Ugovori_OPULJP[[#This Row],[DATUM ZAVRŠETKA OPERACIJE]]&gt;DATE(2024,3,31),"u provedbi","završen")</f>
        <v>završen</v>
      </c>
      <c r="K803" s="46" t="s">
        <v>104</v>
      </c>
      <c r="L803" s="46" t="s">
        <v>104</v>
      </c>
      <c r="M803" s="49">
        <v>0.85</v>
      </c>
      <c r="N803" s="49">
        <v>0.15</v>
      </c>
      <c r="O803" s="50">
        <f>Ugovori_OPULJP[[#This Row],[Bespovratna sredstva - Ukupno (EU+Nac) HRK
= Ukupna ugovorena vrijednost bespovratnih sredstava]]*Ugovori_OPULJP[[#This Row],[EU STOPA SUFINANCIRANJA %
EU CO-FINANCING RATE %]]</f>
        <v>1177930</v>
      </c>
      <c r="P803" s="51">
        <f>Ugovori_OPULJP[[#This Row],[Bespovratna sredstva - EU dio - HRK]]/7.5345</f>
        <v>156338.17771584046</v>
      </c>
      <c r="Q803" s="50">
        <f>Ugovori_OPULJP[[#This Row],[Bespovratna sredstva - Ukupno (EU+Nac) HRK
= Ukupna ugovorena vrijednost bespovratnih sredstava]]*Ugovori_OPULJP[[#This Row],[STOPA NACIONALNOG SUFINANCIRANJA %]]</f>
        <v>207870</v>
      </c>
      <c r="R803" s="51">
        <f>Ugovori_OPULJP[[#This Row],[Bespovratna sredstva - Nacionalni dio - HRK]]/7.5345</f>
        <v>27589.090185148318</v>
      </c>
      <c r="S803" s="50">
        <v>1385800</v>
      </c>
      <c r="T803" s="51">
        <f>Ugovori_OPULJP[[#This Row],[Bespovratna sredstva - Ukupno (EU+Nac) HRK
= Ukupna ugovorena vrijednost bespovratnih sredstava]]/7.5345</f>
        <v>183927.26790098878</v>
      </c>
      <c r="U803" s="50">
        <v>0</v>
      </c>
      <c r="V803" s="51">
        <f>Ugovori_OPULJP[[#This Row],[Javni doprinos korisnika - HRK]]/7.5345</f>
        <v>0</v>
      </c>
      <c r="W803" s="50">
        <v>0</v>
      </c>
      <c r="X803" s="51">
        <f>Ugovori_OPULJP[[#This Row],[Privatni doprinos korisnika - HRK]]/7.5345</f>
        <v>0</v>
      </c>
      <c r="Y803" s="52">
        <v>1385800</v>
      </c>
      <c r="Z803" s="53">
        <f>Ugovori_OPULJP[[#This Row],[UKUPNI PRIHVATLJIVI IZDACI
TOTAL ELIGIBLE EXPENDITURE
= Bespovratna sredstva ukupno + doprinos korisnika
= Ukupni prihvatljivi troškovi
= Ukupna ugovorena vrijednost projekta HRK]]/7.5345</f>
        <v>183927.26790098878</v>
      </c>
      <c r="AA803" s="44" t="s">
        <v>38</v>
      </c>
      <c r="AB803" s="44" t="s">
        <v>35</v>
      </c>
      <c r="AC803" s="43" t="s">
        <v>3225</v>
      </c>
      <c r="AD803" s="43" t="s">
        <v>747</v>
      </c>
    </row>
    <row r="804" spans="1:30" ht="51" customHeight="1" x14ac:dyDescent="0.2">
      <c r="A804" s="41" t="s">
        <v>3226</v>
      </c>
      <c r="B804" s="42" t="s">
        <v>743</v>
      </c>
      <c r="C804" s="43" t="s">
        <v>744</v>
      </c>
      <c r="D804" s="43" t="s">
        <v>3131</v>
      </c>
      <c r="E804" s="57" t="s">
        <v>76</v>
      </c>
      <c r="F804" s="45" t="s">
        <v>3227</v>
      </c>
      <c r="G804" s="45" t="s">
        <v>3228</v>
      </c>
      <c r="H804" s="47">
        <v>44019</v>
      </c>
      <c r="I804" s="47">
        <v>44476</v>
      </c>
      <c r="J804" s="48" t="str">
        <f>IF(Ugovori_OPULJP[[#This Row],[DATUM ZAVRŠETKA OPERACIJE]]&gt;DATE(2024,3,31),"u provedbi","završen")</f>
        <v>završen</v>
      </c>
      <c r="K804" s="46" t="s">
        <v>84</v>
      </c>
      <c r="L804" s="46" t="s">
        <v>84</v>
      </c>
      <c r="M804" s="49">
        <v>0.85</v>
      </c>
      <c r="N804" s="49">
        <v>0.15</v>
      </c>
      <c r="O804" s="50">
        <f>Ugovori_OPULJP[[#This Row],[Bespovratna sredstva - Ukupno (EU+Nac) HRK
= Ukupna ugovorena vrijednost bespovratnih sredstava]]*Ugovori_OPULJP[[#This Row],[EU STOPA SUFINANCIRANJA %
EU CO-FINANCING RATE %]]</f>
        <v>1973401.2930000001</v>
      </c>
      <c r="P804" s="51">
        <f>Ugovori_OPULJP[[#This Row],[Bespovratna sredstva - EU dio - HRK]]/7.5345</f>
        <v>261915.36173601434</v>
      </c>
      <c r="Q804" s="50">
        <f>Ugovori_OPULJP[[#This Row],[Bespovratna sredstva - Ukupno (EU+Nac) HRK
= Ukupna ugovorena vrijednost bespovratnih sredstava]]*Ugovori_OPULJP[[#This Row],[STOPA NACIONALNOG SUFINANCIRANJA %]]</f>
        <v>348247.28700000001</v>
      </c>
      <c r="R804" s="51">
        <f>Ugovori_OPULJP[[#This Row],[Bespovratna sredstva - Nacionalni dio - HRK]]/7.5345</f>
        <v>46220.357953414292</v>
      </c>
      <c r="S804" s="50">
        <v>2321648.58</v>
      </c>
      <c r="T804" s="51">
        <f>Ugovori_OPULJP[[#This Row],[Bespovratna sredstva - Ukupno (EU+Nac) HRK
= Ukupna ugovorena vrijednost bespovratnih sredstava]]/7.5345</f>
        <v>308135.71968942863</v>
      </c>
      <c r="U804" s="50">
        <v>0</v>
      </c>
      <c r="V804" s="51">
        <f>Ugovori_OPULJP[[#This Row],[Javni doprinos korisnika - HRK]]/7.5345</f>
        <v>0</v>
      </c>
      <c r="W804" s="50">
        <v>0</v>
      </c>
      <c r="X804" s="51">
        <f>Ugovori_OPULJP[[#This Row],[Privatni doprinos korisnika - HRK]]/7.5345</f>
        <v>0</v>
      </c>
      <c r="Y804" s="52">
        <v>2321648.58</v>
      </c>
      <c r="Z804" s="53">
        <f>Ugovori_OPULJP[[#This Row],[UKUPNI PRIHVATLJIVI IZDACI
TOTAL ELIGIBLE EXPENDITURE
= Bespovratna sredstva ukupno + doprinos korisnika
= Ukupni prihvatljivi troškovi
= Ukupna ugovorena vrijednost projekta HRK]]/7.5345</f>
        <v>308135.71968942863</v>
      </c>
      <c r="AA804" s="44" t="s">
        <v>38</v>
      </c>
      <c r="AB804" s="44" t="s">
        <v>35</v>
      </c>
      <c r="AC804" s="43" t="s">
        <v>3229</v>
      </c>
      <c r="AD804" s="43" t="s">
        <v>747</v>
      </c>
    </row>
    <row r="805" spans="1:30" ht="51" customHeight="1" x14ac:dyDescent="0.2">
      <c r="A805" s="41" t="s">
        <v>3230</v>
      </c>
      <c r="B805" s="42" t="s">
        <v>743</v>
      </c>
      <c r="C805" s="43" t="s">
        <v>744</v>
      </c>
      <c r="D805" s="43" t="s">
        <v>3131</v>
      </c>
      <c r="E805" s="57" t="s">
        <v>76</v>
      </c>
      <c r="F805" s="45" t="s">
        <v>3231</v>
      </c>
      <c r="G805" s="45" t="s">
        <v>1171</v>
      </c>
      <c r="H805" s="47">
        <v>44000</v>
      </c>
      <c r="I805" s="47">
        <v>44548</v>
      </c>
      <c r="J805" s="48" t="str">
        <f>IF(Ugovori_OPULJP[[#This Row],[DATUM ZAVRŠETKA OPERACIJE]]&gt;DATE(2024,3,31),"u provedbi","završen")</f>
        <v>završen</v>
      </c>
      <c r="K805" s="46" t="s">
        <v>333</v>
      </c>
      <c r="L805" s="46" t="s">
        <v>333</v>
      </c>
      <c r="M805" s="49">
        <v>0.85</v>
      </c>
      <c r="N805" s="49">
        <v>0.15</v>
      </c>
      <c r="O805" s="50">
        <f>Ugovori_OPULJP[[#This Row],[Bespovratna sredstva - Ukupno (EU+Nac) HRK
= Ukupna ugovorena vrijednost bespovratnih sredstava]]*Ugovori_OPULJP[[#This Row],[EU STOPA SUFINANCIRANJA %
EU CO-FINANCING RATE %]]</f>
        <v>3919613.5</v>
      </c>
      <c r="P805" s="51">
        <f>Ugovori_OPULJP[[#This Row],[Bespovratna sredstva - EU dio - HRK]]/7.5345</f>
        <v>520222.11161988182</v>
      </c>
      <c r="Q805" s="50">
        <f>Ugovori_OPULJP[[#This Row],[Bespovratna sredstva - Ukupno (EU+Nac) HRK
= Ukupna ugovorena vrijednost bespovratnih sredstava]]*Ugovori_OPULJP[[#This Row],[STOPA NACIONALNOG SUFINANCIRANJA %]]</f>
        <v>691696.5</v>
      </c>
      <c r="R805" s="51">
        <f>Ugovori_OPULJP[[#This Row],[Bespovratna sredstva - Nacionalni dio - HRK]]/7.5345</f>
        <v>91803.902050567383</v>
      </c>
      <c r="S805" s="50">
        <v>4611310</v>
      </c>
      <c r="T805" s="51">
        <f>Ugovori_OPULJP[[#This Row],[Bespovratna sredstva - Ukupno (EU+Nac) HRK
= Ukupna ugovorena vrijednost bespovratnih sredstava]]/7.5345</f>
        <v>612026.01367044926</v>
      </c>
      <c r="U805" s="50">
        <v>0</v>
      </c>
      <c r="V805" s="51">
        <f>Ugovori_OPULJP[[#This Row],[Javni doprinos korisnika - HRK]]/7.5345</f>
        <v>0</v>
      </c>
      <c r="W805" s="50">
        <v>0</v>
      </c>
      <c r="X805" s="51">
        <f>Ugovori_OPULJP[[#This Row],[Privatni doprinos korisnika - HRK]]/7.5345</f>
        <v>0</v>
      </c>
      <c r="Y805" s="52">
        <v>4611310</v>
      </c>
      <c r="Z805" s="53">
        <f>Ugovori_OPULJP[[#This Row],[UKUPNI PRIHVATLJIVI IZDACI
TOTAL ELIGIBLE EXPENDITURE
= Bespovratna sredstva ukupno + doprinos korisnika
= Ukupni prihvatljivi troškovi
= Ukupna ugovorena vrijednost projekta HRK]]/7.5345</f>
        <v>612026.01367044926</v>
      </c>
      <c r="AA805" s="44" t="s">
        <v>38</v>
      </c>
      <c r="AB805" s="44" t="s">
        <v>35</v>
      </c>
      <c r="AC805" s="43" t="s">
        <v>3232</v>
      </c>
      <c r="AD805" s="43" t="s">
        <v>747</v>
      </c>
    </row>
    <row r="806" spans="1:30" ht="51" customHeight="1" x14ac:dyDescent="0.2">
      <c r="A806" s="41" t="s">
        <v>3233</v>
      </c>
      <c r="B806" s="42" t="s">
        <v>743</v>
      </c>
      <c r="C806" s="43" t="s">
        <v>744</v>
      </c>
      <c r="D806" s="43" t="s">
        <v>3131</v>
      </c>
      <c r="E806" s="57" t="s">
        <v>76</v>
      </c>
      <c r="F806" s="45" t="s">
        <v>3234</v>
      </c>
      <c r="G806" s="45" t="s">
        <v>3235</v>
      </c>
      <c r="H806" s="47">
        <v>44019</v>
      </c>
      <c r="I806" s="47">
        <v>44568</v>
      </c>
      <c r="J806" s="48" t="str">
        <f>IF(Ugovori_OPULJP[[#This Row],[DATUM ZAVRŠETKA OPERACIJE]]&gt;DATE(2024,3,31),"u provedbi","završen")</f>
        <v>završen</v>
      </c>
      <c r="K806" s="46" t="s">
        <v>84</v>
      </c>
      <c r="L806" s="46" t="s">
        <v>84</v>
      </c>
      <c r="M806" s="49">
        <v>0.85</v>
      </c>
      <c r="N806" s="49">
        <v>0.15</v>
      </c>
      <c r="O806" s="50">
        <f>Ugovori_OPULJP[[#This Row],[Bespovratna sredstva - Ukupno (EU+Nac) HRK
= Ukupna ugovorena vrijednost bespovratnih sredstava]]*Ugovori_OPULJP[[#This Row],[EU STOPA SUFINANCIRANJA %
EU CO-FINANCING RATE %]]</f>
        <v>1973401.2930000001</v>
      </c>
      <c r="P806" s="51">
        <f>Ugovori_OPULJP[[#This Row],[Bespovratna sredstva - EU dio - HRK]]/7.5345</f>
        <v>261915.36173601434</v>
      </c>
      <c r="Q806" s="50">
        <f>Ugovori_OPULJP[[#This Row],[Bespovratna sredstva - Ukupno (EU+Nac) HRK
= Ukupna ugovorena vrijednost bespovratnih sredstava]]*Ugovori_OPULJP[[#This Row],[STOPA NACIONALNOG SUFINANCIRANJA %]]</f>
        <v>348247.28700000001</v>
      </c>
      <c r="R806" s="51">
        <f>Ugovori_OPULJP[[#This Row],[Bespovratna sredstva - Nacionalni dio - HRK]]/7.5345</f>
        <v>46220.357953414292</v>
      </c>
      <c r="S806" s="50">
        <v>2321648.58</v>
      </c>
      <c r="T806" s="51">
        <f>Ugovori_OPULJP[[#This Row],[Bespovratna sredstva - Ukupno (EU+Nac) HRK
= Ukupna ugovorena vrijednost bespovratnih sredstava]]/7.5345</f>
        <v>308135.71968942863</v>
      </c>
      <c r="U806" s="50">
        <v>0</v>
      </c>
      <c r="V806" s="51">
        <f>Ugovori_OPULJP[[#This Row],[Javni doprinos korisnika - HRK]]/7.5345</f>
        <v>0</v>
      </c>
      <c r="W806" s="50">
        <v>0</v>
      </c>
      <c r="X806" s="51">
        <f>Ugovori_OPULJP[[#This Row],[Privatni doprinos korisnika - HRK]]/7.5345</f>
        <v>0</v>
      </c>
      <c r="Y806" s="52">
        <v>2321648.58</v>
      </c>
      <c r="Z806" s="53">
        <f>Ugovori_OPULJP[[#This Row],[UKUPNI PRIHVATLJIVI IZDACI
TOTAL ELIGIBLE EXPENDITURE
= Bespovratna sredstva ukupno + doprinos korisnika
= Ukupni prihvatljivi troškovi
= Ukupna ugovorena vrijednost projekta HRK]]/7.5345</f>
        <v>308135.71968942863</v>
      </c>
      <c r="AA806" s="44" t="s">
        <v>38</v>
      </c>
      <c r="AB806" s="44" t="s">
        <v>35</v>
      </c>
      <c r="AC806" s="43" t="s">
        <v>3236</v>
      </c>
      <c r="AD806" s="43" t="s">
        <v>747</v>
      </c>
    </row>
    <row r="807" spans="1:30" ht="51" customHeight="1" x14ac:dyDescent="0.2">
      <c r="A807" s="41" t="s">
        <v>3237</v>
      </c>
      <c r="B807" s="42" t="s">
        <v>743</v>
      </c>
      <c r="C807" s="43" t="s">
        <v>744</v>
      </c>
      <c r="D807" s="43" t="s">
        <v>3131</v>
      </c>
      <c r="E807" s="57" t="s">
        <v>76</v>
      </c>
      <c r="F807" s="45" t="s">
        <v>3238</v>
      </c>
      <c r="G807" s="45" t="s">
        <v>3239</v>
      </c>
      <c r="H807" s="47">
        <v>44133</v>
      </c>
      <c r="I807" s="47">
        <v>44680</v>
      </c>
      <c r="J807" s="48" t="str">
        <f>IF(Ugovori_OPULJP[[#This Row],[DATUM ZAVRŠETKA OPERACIJE]]&gt;DATE(2024,3,31),"u provedbi","završen")</f>
        <v>završen</v>
      </c>
      <c r="K807" s="46" t="s">
        <v>892</v>
      </c>
      <c r="L807" s="46" t="s">
        <v>37</v>
      </c>
      <c r="M807" s="49">
        <v>0.85</v>
      </c>
      <c r="N807" s="49">
        <v>0.15</v>
      </c>
      <c r="O807" s="50">
        <f>Ugovori_OPULJP[[#This Row],[Bespovratna sredstva - Ukupno (EU+Nac) HRK
= Ukupna ugovorena vrijednost bespovratnih sredstava]]*Ugovori_OPULJP[[#This Row],[EU STOPA SUFINANCIRANJA %
EU CO-FINANCING RATE %]]</f>
        <v>394680.41500000004</v>
      </c>
      <c r="P807" s="51">
        <f>Ugovori_OPULJP[[#This Row],[Bespovratna sredstva - EU dio - HRK]]/7.5345</f>
        <v>52383.093105050102</v>
      </c>
      <c r="Q807" s="50">
        <f>Ugovori_OPULJP[[#This Row],[Bespovratna sredstva - Ukupno (EU+Nac) HRK
= Ukupna ugovorena vrijednost bespovratnih sredstava]]*Ugovori_OPULJP[[#This Row],[STOPA NACIONALNOG SUFINANCIRANJA %]]</f>
        <v>69649.485000000001</v>
      </c>
      <c r="R807" s="51">
        <f>Ugovori_OPULJP[[#This Row],[Bespovratna sredstva - Nacionalni dio - HRK]]/7.5345</f>
        <v>9244.0752538323704</v>
      </c>
      <c r="S807" s="50">
        <v>464329.9</v>
      </c>
      <c r="T807" s="51">
        <f>Ugovori_OPULJP[[#This Row],[Bespovratna sredstva - Ukupno (EU+Nac) HRK
= Ukupna ugovorena vrijednost bespovratnih sredstava]]/7.5345</f>
        <v>61627.168358882474</v>
      </c>
      <c r="U807" s="50">
        <v>0</v>
      </c>
      <c r="V807" s="51">
        <f>Ugovori_OPULJP[[#This Row],[Javni doprinos korisnika - HRK]]/7.5345</f>
        <v>0</v>
      </c>
      <c r="W807" s="50">
        <v>0</v>
      </c>
      <c r="X807" s="51">
        <f>Ugovori_OPULJP[[#This Row],[Privatni doprinos korisnika - HRK]]/7.5345</f>
        <v>0</v>
      </c>
      <c r="Y807" s="52">
        <v>464329.9</v>
      </c>
      <c r="Z807" s="53">
        <f>Ugovori_OPULJP[[#This Row],[UKUPNI PRIHVATLJIVI IZDACI
TOTAL ELIGIBLE EXPENDITURE
= Bespovratna sredstva ukupno + doprinos korisnika
= Ukupni prihvatljivi troškovi
= Ukupna ugovorena vrijednost projekta HRK]]/7.5345</f>
        <v>61627.168358882474</v>
      </c>
      <c r="AA807" s="44" t="s">
        <v>38</v>
      </c>
      <c r="AB807" s="44" t="s">
        <v>35</v>
      </c>
      <c r="AC807" s="43" t="s">
        <v>3240</v>
      </c>
      <c r="AD807" s="43" t="s">
        <v>747</v>
      </c>
    </row>
    <row r="808" spans="1:30" ht="51" customHeight="1" x14ac:dyDescent="0.2">
      <c r="A808" s="41" t="s">
        <v>3241</v>
      </c>
      <c r="B808" s="42" t="s">
        <v>743</v>
      </c>
      <c r="C808" s="43" t="s">
        <v>744</v>
      </c>
      <c r="D808" s="43" t="s">
        <v>3131</v>
      </c>
      <c r="E808" s="57" t="s">
        <v>76</v>
      </c>
      <c r="F808" s="45" t="s">
        <v>3242</v>
      </c>
      <c r="G808" s="45" t="s">
        <v>3243</v>
      </c>
      <c r="H808" s="47">
        <v>44032</v>
      </c>
      <c r="I808" s="47">
        <v>44581</v>
      </c>
      <c r="J808" s="48" t="str">
        <f>IF(Ugovori_OPULJP[[#This Row],[DATUM ZAVRŠETKA OPERACIJE]]&gt;DATE(2024,3,31),"u provedbi","završen")</f>
        <v>završen</v>
      </c>
      <c r="K808" s="46" t="s">
        <v>37</v>
      </c>
      <c r="L808" s="46" t="s">
        <v>37</v>
      </c>
      <c r="M808" s="49">
        <v>0.85</v>
      </c>
      <c r="N808" s="49">
        <v>0.15</v>
      </c>
      <c r="O808" s="50">
        <f>Ugovori_OPULJP[[#This Row],[Bespovratna sredstva - Ukupno (EU+Nac) HRK
= Ukupna ugovorena vrijednost bespovratnih sredstava]]*Ugovori_OPULJP[[#This Row],[EU STOPA SUFINANCIRANJA %
EU CO-FINANCING RATE %]]</f>
        <v>789360.82149999996</v>
      </c>
      <c r="P808" s="51">
        <f>Ugovori_OPULJP[[#This Row],[Bespovratna sredstva - EU dio - HRK]]/7.5345</f>
        <v>104766.18508195633</v>
      </c>
      <c r="Q808" s="50">
        <f>Ugovori_OPULJP[[#This Row],[Bespovratna sredstva - Ukupno (EU+Nac) HRK
= Ukupna ugovorena vrijednost bespovratnih sredstava]]*Ugovori_OPULJP[[#This Row],[STOPA NACIONALNOG SUFINANCIRANJA %]]</f>
        <v>139298.96849999999</v>
      </c>
      <c r="R808" s="51">
        <f>Ugovori_OPULJP[[#This Row],[Bespovratna sredstva - Nacionalni dio - HRK]]/7.5345</f>
        <v>18488.150308580527</v>
      </c>
      <c r="S808" s="50">
        <v>928659.79</v>
      </c>
      <c r="T808" s="51">
        <f>Ugovori_OPULJP[[#This Row],[Bespovratna sredstva - Ukupno (EU+Nac) HRK
= Ukupna ugovorena vrijednost bespovratnih sredstava]]/7.5345</f>
        <v>123254.33539053686</v>
      </c>
      <c r="U808" s="50">
        <v>0</v>
      </c>
      <c r="V808" s="51">
        <f>Ugovori_OPULJP[[#This Row],[Javni doprinos korisnika - HRK]]/7.5345</f>
        <v>0</v>
      </c>
      <c r="W808" s="50">
        <v>0</v>
      </c>
      <c r="X808" s="51">
        <f>Ugovori_OPULJP[[#This Row],[Privatni doprinos korisnika - HRK]]/7.5345</f>
        <v>0</v>
      </c>
      <c r="Y808" s="52">
        <v>928659.79</v>
      </c>
      <c r="Z808" s="53">
        <f>Ugovori_OPULJP[[#This Row],[UKUPNI PRIHVATLJIVI IZDACI
TOTAL ELIGIBLE EXPENDITURE
= Bespovratna sredstva ukupno + doprinos korisnika
= Ukupni prihvatljivi troškovi
= Ukupna ugovorena vrijednost projekta HRK]]/7.5345</f>
        <v>123254.33539053686</v>
      </c>
      <c r="AA808" s="44" t="s">
        <v>38</v>
      </c>
      <c r="AB808" s="44" t="s">
        <v>35</v>
      </c>
      <c r="AC808" s="43" t="s">
        <v>3244</v>
      </c>
      <c r="AD808" s="43" t="s">
        <v>747</v>
      </c>
    </row>
    <row r="809" spans="1:30" ht="51" customHeight="1" x14ac:dyDescent="0.2">
      <c r="A809" s="41" t="s">
        <v>3245</v>
      </c>
      <c r="B809" s="42" t="s">
        <v>743</v>
      </c>
      <c r="C809" s="43" t="s">
        <v>744</v>
      </c>
      <c r="D809" s="43" t="s">
        <v>3131</v>
      </c>
      <c r="E809" s="57" t="s">
        <v>76</v>
      </c>
      <c r="F809" s="45" t="s">
        <v>3246</v>
      </c>
      <c r="G809" s="45" t="s">
        <v>3247</v>
      </c>
      <c r="H809" s="47">
        <v>44134</v>
      </c>
      <c r="I809" s="47">
        <v>44681</v>
      </c>
      <c r="J809" s="48" t="str">
        <f>IF(Ugovori_OPULJP[[#This Row],[DATUM ZAVRŠETKA OPERACIJE]]&gt;DATE(2024,3,31),"u provedbi","završen")</f>
        <v>završen</v>
      </c>
      <c r="K809" s="46" t="s">
        <v>37</v>
      </c>
      <c r="L809" s="46" t="s">
        <v>37</v>
      </c>
      <c r="M809" s="49">
        <v>0.85</v>
      </c>
      <c r="N809" s="49">
        <v>0.15</v>
      </c>
      <c r="O809" s="50">
        <f>Ugovori_OPULJP[[#This Row],[Bespovratna sredstva - Ukupno (EU+Nac) HRK
= Ukupna ugovorena vrijednost bespovratnih sredstava]]*Ugovori_OPULJP[[#This Row],[EU STOPA SUFINANCIRANJA %
EU CO-FINANCING RATE %]]</f>
        <v>947232.98749999993</v>
      </c>
      <c r="P809" s="51">
        <f>Ugovori_OPULJP[[#This Row],[Bespovratna sredstva - EU dio - HRK]]/7.5345</f>
        <v>125719.42232397635</v>
      </c>
      <c r="Q809" s="50">
        <f>Ugovori_OPULJP[[#This Row],[Bespovratna sredstva - Ukupno (EU+Nac) HRK
= Ukupna ugovorena vrijednost bespovratnih sredstava]]*Ugovori_OPULJP[[#This Row],[STOPA NACIONALNOG SUFINANCIRANJA %]]</f>
        <v>167158.76249999998</v>
      </c>
      <c r="R809" s="51">
        <f>Ugovori_OPULJP[[#This Row],[Bespovratna sredstva - Nacionalni dio - HRK]]/7.5345</f>
        <v>22185.780410113475</v>
      </c>
      <c r="S809" s="50">
        <v>1114391.75</v>
      </c>
      <c r="T809" s="51">
        <f>Ugovori_OPULJP[[#This Row],[Bespovratna sredstva - Ukupno (EU+Nac) HRK
= Ukupna ugovorena vrijednost bespovratnih sredstava]]/7.5345</f>
        <v>147905.20273408983</v>
      </c>
      <c r="U809" s="50">
        <v>0</v>
      </c>
      <c r="V809" s="51">
        <f>Ugovori_OPULJP[[#This Row],[Javni doprinos korisnika - HRK]]/7.5345</f>
        <v>0</v>
      </c>
      <c r="W809" s="50">
        <v>0</v>
      </c>
      <c r="X809" s="51">
        <f>Ugovori_OPULJP[[#This Row],[Privatni doprinos korisnika - HRK]]/7.5345</f>
        <v>0</v>
      </c>
      <c r="Y809" s="52">
        <v>1114391.75</v>
      </c>
      <c r="Z809" s="53">
        <f>Ugovori_OPULJP[[#This Row],[UKUPNI PRIHVATLJIVI IZDACI
TOTAL ELIGIBLE EXPENDITURE
= Bespovratna sredstva ukupno + doprinos korisnika
= Ukupni prihvatljivi troškovi
= Ukupna ugovorena vrijednost projekta HRK]]/7.5345</f>
        <v>147905.20273408983</v>
      </c>
      <c r="AA809" s="44" t="s">
        <v>38</v>
      </c>
      <c r="AB809" s="44" t="s">
        <v>35</v>
      </c>
      <c r="AC809" s="43" t="s">
        <v>3248</v>
      </c>
      <c r="AD809" s="43" t="s">
        <v>747</v>
      </c>
    </row>
    <row r="810" spans="1:30" ht="51" customHeight="1" x14ac:dyDescent="0.2">
      <c r="A810" s="41" t="s">
        <v>3249</v>
      </c>
      <c r="B810" s="42" t="s">
        <v>743</v>
      </c>
      <c r="C810" s="43" t="s">
        <v>744</v>
      </c>
      <c r="D810" s="43" t="s">
        <v>3131</v>
      </c>
      <c r="E810" s="57" t="s">
        <v>76</v>
      </c>
      <c r="F810" s="62" t="s">
        <v>3250</v>
      </c>
      <c r="G810" s="45" t="s">
        <v>3251</v>
      </c>
      <c r="H810" s="47">
        <v>44000</v>
      </c>
      <c r="I810" s="47">
        <v>44530</v>
      </c>
      <c r="J810" s="48" t="str">
        <f>IF(Ugovori_OPULJP[[#This Row],[DATUM ZAVRŠETKA OPERACIJE]]&gt;DATE(2024,3,31),"u provedbi","završen")</f>
        <v>završen</v>
      </c>
      <c r="K810" s="46" t="s">
        <v>3252</v>
      </c>
      <c r="L810" s="46" t="s">
        <v>173</v>
      </c>
      <c r="M810" s="49">
        <v>0.85</v>
      </c>
      <c r="N810" s="49">
        <v>0.15</v>
      </c>
      <c r="O810" s="50">
        <f>Ugovori_OPULJP[[#This Row],[Bespovratna sredstva - Ukupno (EU+Nac) HRK
= Ukupna ugovorena vrijednost bespovratnih sredstava]]*Ugovori_OPULJP[[#This Row],[EU STOPA SUFINANCIRANJA %
EU CO-FINANCING RATE %]]</f>
        <v>1578721.6514999999</v>
      </c>
      <c r="P810" s="51">
        <f>Ugovori_OPULJP[[#This Row],[Bespovratna sredstva - EU dio - HRK]]/7.5345</f>
        <v>209532.37129205652</v>
      </c>
      <c r="Q810" s="50">
        <f>Ugovori_OPULJP[[#This Row],[Bespovratna sredstva - Ukupno (EU+Nac) HRK
= Ukupna ugovorena vrijednost bespovratnih sredstava]]*Ugovori_OPULJP[[#This Row],[STOPA NACIONALNOG SUFINANCIRANJA %]]</f>
        <v>278597.93849999999</v>
      </c>
      <c r="R810" s="51">
        <f>Ugovori_OPULJP[[#This Row],[Bespovratna sredstva - Nacionalni dio - HRK]]/7.5345</f>
        <v>36976.300816245268</v>
      </c>
      <c r="S810" s="50">
        <v>1857319.59</v>
      </c>
      <c r="T810" s="51">
        <f>Ugovori_OPULJP[[#This Row],[Bespovratna sredstva - Ukupno (EU+Nac) HRK
= Ukupna ugovorena vrijednost bespovratnih sredstava]]/7.5345</f>
        <v>246508.67210830181</v>
      </c>
      <c r="U810" s="50">
        <v>0</v>
      </c>
      <c r="V810" s="51">
        <f>Ugovori_OPULJP[[#This Row],[Javni doprinos korisnika - HRK]]/7.5345</f>
        <v>0</v>
      </c>
      <c r="W810" s="50">
        <v>0</v>
      </c>
      <c r="X810" s="51">
        <f>Ugovori_OPULJP[[#This Row],[Privatni doprinos korisnika - HRK]]/7.5345</f>
        <v>0</v>
      </c>
      <c r="Y810" s="52">
        <v>1857319.59</v>
      </c>
      <c r="Z810" s="53">
        <f>Ugovori_OPULJP[[#This Row],[UKUPNI PRIHVATLJIVI IZDACI
TOTAL ELIGIBLE EXPENDITURE
= Bespovratna sredstva ukupno + doprinos korisnika
= Ukupni prihvatljivi troškovi
= Ukupna ugovorena vrijednost projekta HRK]]/7.5345</f>
        <v>246508.67210830181</v>
      </c>
      <c r="AA810" s="44" t="s">
        <v>38</v>
      </c>
      <c r="AB810" s="44" t="s">
        <v>35</v>
      </c>
      <c r="AC810" s="43" t="s">
        <v>3253</v>
      </c>
      <c r="AD810" s="43" t="s">
        <v>747</v>
      </c>
    </row>
    <row r="811" spans="1:30" ht="51" customHeight="1" x14ac:dyDescent="0.2">
      <c r="A811" s="41" t="s">
        <v>3254</v>
      </c>
      <c r="B811" s="42" t="s">
        <v>743</v>
      </c>
      <c r="C811" s="43" t="s">
        <v>744</v>
      </c>
      <c r="D811" s="43" t="s">
        <v>3131</v>
      </c>
      <c r="E811" s="57" t="s">
        <v>76</v>
      </c>
      <c r="F811" s="45" t="s">
        <v>3255</v>
      </c>
      <c r="G811" s="45" t="s">
        <v>1318</v>
      </c>
      <c r="H811" s="47">
        <v>44020</v>
      </c>
      <c r="I811" s="47">
        <v>44569</v>
      </c>
      <c r="J811" s="48" t="str">
        <f>IF(Ugovori_OPULJP[[#This Row],[DATUM ZAVRŠETKA OPERACIJE]]&gt;DATE(2024,3,31),"u provedbi","završen")</f>
        <v>završen</v>
      </c>
      <c r="K811" s="46" t="s">
        <v>84</v>
      </c>
      <c r="L811" s="46" t="s">
        <v>84</v>
      </c>
      <c r="M811" s="49">
        <v>0.85</v>
      </c>
      <c r="N811" s="49">
        <v>0.15</v>
      </c>
      <c r="O811" s="50">
        <f>Ugovori_OPULJP[[#This Row],[Bespovratna sredstva - Ukupno (EU+Nac) HRK
= Ukupna ugovorena vrijednost bespovratnih sredstava]]*Ugovori_OPULJP[[#This Row],[EU STOPA SUFINANCIRANJA %
EU CO-FINANCING RATE %]]</f>
        <v>371458.7635</v>
      </c>
      <c r="P811" s="51">
        <f>Ugovori_OPULJP[[#This Row],[Bespovratna sredstva - EU dio - HRK]]/7.5345</f>
        <v>49301.050301944386</v>
      </c>
      <c r="Q811" s="50">
        <f>Ugovori_OPULJP[[#This Row],[Bespovratna sredstva - Ukupno (EU+Nac) HRK
= Ukupna ugovorena vrijednost bespovratnih sredstava]]*Ugovori_OPULJP[[#This Row],[STOPA NACIONALNOG SUFINANCIRANJA %]]</f>
        <v>65551.546499999997</v>
      </c>
      <c r="R811" s="51">
        <f>Ugovori_OPULJP[[#This Row],[Bespovratna sredstva - Nacionalni dio - HRK]]/7.5345</f>
        <v>8700.1853474019499</v>
      </c>
      <c r="S811" s="50">
        <v>437010.31</v>
      </c>
      <c r="T811" s="51">
        <f>Ugovori_OPULJP[[#This Row],[Bespovratna sredstva - Ukupno (EU+Nac) HRK
= Ukupna ugovorena vrijednost bespovratnih sredstava]]/7.5345</f>
        <v>58001.235649346338</v>
      </c>
      <c r="U811" s="50">
        <v>0</v>
      </c>
      <c r="V811" s="51">
        <f>Ugovori_OPULJP[[#This Row],[Javni doprinos korisnika - HRK]]/7.5345</f>
        <v>0</v>
      </c>
      <c r="W811" s="50">
        <v>0</v>
      </c>
      <c r="X811" s="51">
        <f>Ugovori_OPULJP[[#This Row],[Privatni doprinos korisnika - HRK]]/7.5345</f>
        <v>0</v>
      </c>
      <c r="Y811" s="52">
        <v>437010.31</v>
      </c>
      <c r="Z811" s="53">
        <f>Ugovori_OPULJP[[#This Row],[UKUPNI PRIHVATLJIVI IZDACI
TOTAL ELIGIBLE EXPENDITURE
= Bespovratna sredstva ukupno + doprinos korisnika
= Ukupni prihvatljivi troškovi
= Ukupna ugovorena vrijednost projekta HRK]]/7.5345</f>
        <v>58001.235649346338</v>
      </c>
      <c r="AA811" s="44" t="s">
        <v>38</v>
      </c>
      <c r="AB811" s="44" t="s">
        <v>35</v>
      </c>
      <c r="AC811" s="43" t="s">
        <v>3256</v>
      </c>
      <c r="AD811" s="43" t="s">
        <v>747</v>
      </c>
    </row>
    <row r="812" spans="1:30" ht="51" customHeight="1" x14ac:dyDescent="0.2">
      <c r="A812" s="41" t="s">
        <v>3257</v>
      </c>
      <c r="B812" s="42" t="s">
        <v>743</v>
      </c>
      <c r="C812" s="43" t="s">
        <v>744</v>
      </c>
      <c r="D812" s="43" t="s">
        <v>3131</v>
      </c>
      <c r="E812" s="57" t="s">
        <v>76</v>
      </c>
      <c r="F812" s="45" t="s">
        <v>3258</v>
      </c>
      <c r="G812" s="45" t="s">
        <v>3259</v>
      </c>
      <c r="H812" s="47">
        <v>44133</v>
      </c>
      <c r="I812" s="47">
        <v>44680</v>
      </c>
      <c r="J812" s="48" t="str">
        <f>IF(Ugovori_OPULJP[[#This Row],[DATUM ZAVRŠETKA OPERACIJE]]&gt;DATE(2024,3,31),"u provedbi","završen")</f>
        <v>završen</v>
      </c>
      <c r="K812" s="46" t="s">
        <v>892</v>
      </c>
      <c r="L812" s="46" t="s">
        <v>37</v>
      </c>
      <c r="M812" s="49">
        <v>0.85</v>
      </c>
      <c r="N812" s="49">
        <v>0.15</v>
      </c>
      <c r="O812" s="50">
        <f>Ugovori_OPULJP[[#This Row],[Bespovratna sredstva - Ukupno (EU+Nac) HRK
= Ukupna ugovorena vrijednost bespovratnih sredstava]]*Ugovori_OPULJP[[#This Row],[EU STOPA SUFINANCIRANJA %
EU CO-FINANCING RATE %]]</f>
        <v>394680.41500000004</v>
      </c>
      <c r="P812" s="51">
        <f>Ugovori_OPULJP[[#This Row],[Bespovratna sredstva - EU dio - HRK]]/7.5345</f>
        <v>52383.093105050102</v>
      </c>
      <c r="Q812" s="50">
        <f>Ugovori_OPULJP[[#This Row],[Bespovratna sredstva - Ukupno (EU+Nac) HRK
= Ukupna ugovorena vrijednost bespovratnih sredstava]]*Ugovori_OPULJP[[#This Row],[STOPA NACIONALNOG SUFINANCIRANJA %]]</f>
        <v>69649.485000000001</v>
      </c>
      <c r="R812" s="51">
        <f>Ugovori_OPULJP[[#This Row],[Bespovratna sredstva - Nacionalni dio - HRK]]/7.5345</f>
        <v>9244.0752538323704</v>
      </c>
      <c r="S812" s="50">
        <v>464329.9</v>
      </c>
      <c r="T812" s="51">
        <f>Ugovori_OPULJP[[#This Row],[Bespovratna sredstva - Ukupno (EU+Nac) HRK
= Ukupna ugovorena vrijednost bespovratnih sredstava]]/7.5345</f>
        <v>61627.168358882474</v>
      </c>
      <c r="U812" s="50">
        <v>0</v>
      </c>
      <c r="V812" s="51">
        <f>Ugovori_OPULJP[[#This Row],[Javni doprinos korisnika - HRK]]/7.5345</f>
        <v>0</v>
      </c>
      <c r="W812" s="50">
        <v>0</v>
      </c>
      <c r="X812" s="51">
        <f>Ugovori_OPULJP[[#This Row],[Privatni doprinos korisnika - HRK]]/7.5345</f>
        <v>0</v>
      </c>
      <c r="Y812" s="52">
        <v>464329.9</v>
      </c>
      <c r="Z812" s="53">
        <f>Ugovori_OPULJP[[#This Row],[UKUPNI PRIHVATLJIVI IZDACI
TOTAL ELIGIBLE EXPENDITURE
= Bespovratna sredstva ukupno + doprinos korisnika
= Ukupni prihvatljivi troškovi
= Ukupna ugovorena vrijednost projekta HRK]]/7.5345</f>
        <v>61627.168358882474</v>
      </c>
      <c r="AA812" s="44" t="s">
        <v>38</v>
      </c>
      <c r="AB812" s="44" t="s">
        <v>35</v>
      </c>
      <c r="AC812" s="43" t="s">
        <v>3134</v>
      </c>
      <c r="AD812" s="43" t="s">
        <v>747</v>
      </c>
    </row>
    <row r="813" spans="1:30" ht="51" customHeight="1" x14ac:dyDescent="0.2">
      <c r="A813" s="41" t="s">
        <v>3260</v>
      </c>
      <c r="B813" s="42" t="s">
        <v>743</v>
      </c>
      <c r="C813" s="43" t="s">
        <v>744</v>
      </c>
      <c r="D813" s="43" t="s">
        <v>3131</v>
      </c>
      <c r="E813" s="57" t="s">
        <v>76</v>
      </c>
      <c r="F813" s="45" t="s">
        <v>3261</v>
      </c>
      <c r="G813" s="45" t="s">
        <v>3262</v>
      </c>
      <c r="H813" s="47">
        <v>44125</v>
      </c>
      <c r="I813" s="47">
        <v>44582</v>
      </c>
      <c r="J813" s="48" t="str">
        <f>IF(Ugovori_OPULJP[[#This Row],[DATUM ZAVRŠETKA OPERACIJE]]&gt;DATE(2024,3,31),"u provedbi","završen")</f>
        <v>završen</v>
      </c>
      <c r="K813" s="46" t="s">
        <v>130</v>
      </c>
      <c r="L813" s="46" t="s">
        <v>130</v>
      </c>
      <c r="M813" s="49">
        <v>0.85</v>
      </c>
      <c r="N813" s="49">
        <v>0.15</v>
      </c>
      <c r="O813" s="50">
        <f>Ugovori_OPULJP[[#This Row],[Bespovratna sredstva - Ukupno (EU+Nac) HRK
= Ukupna ugovorena vrijednost bespovratnih sredstava]]*Ugovori_OPULJP[[#This Row],[EU STOPA SUFINANCIRANJA %
EU CO-FINANCING RATE %]]</f>
        <v>786930</v>
      </c>
      <c r="P813" s="51">
        <f>Ugovori_OPULJP[[#This Row],[Bespovratna sredstva - EU dio - HRK]]/7.5345</f>
        <v>104443.55962572167</v>
      </c>
      <c r="Q813" s="50">
        <f>Ugovori_OPULJP[[#This Row],[Bespovratna sredstva - Ukupno (EU+Nac) HRK
= Ukupna ugovorena vrijednost bespovratnih sredstava]]*Ugovori_OPULJP[[#This Row],[STOPA NACIONALNOG SUFINANCIRANJA %]]</f>
        <v>138870</v>
      </c>
      <c r="R813" s="51">
        <f>Ugovori_OPULJP[[#This Row],[Bespovratna sredstva - Nacionalni dio - HRK]]/7.5345</f>
        <v>18431.216404539118</v>
      </c>
      <c r="S813" s="50">
        <v>925800</v>
      </c>
      <c r="T813" s="51">
        <f>Ugovori_OPULJP[[#This Row],[Bespovratna sredstva - Ukupno (EU+Nac) HRK
= Ukupna ugovorena vrijednost bespovratnih sredstava]]/7.5345</f>
        <v>122874.77603026079</v>
      </c>
      <c r="U813" s="50">
        <v>0</v>
      </c>
      <c r="V813" s="51">
        <f>Ugovori_OPULJP[[#This Row],[Javni doprinos korisnika - HRK]]/7.5345</f>
        <v>0</v>
      </c>
      <c r="W813" s="50">
        <v>0</v>
      </c>
      <c r="X813" s="51">
        <f>Ugovori_OPULJP[[#This Row],[Privatni doprinos korisnika - HRK]]/7.5345</f>
        <v>0</v>
      </c>
      <c r="Y813" s="52">
        <v>925800</v>
      </c>
      <c r="Z813" s="53">
        <f>Ugovori_OPULJP[[#This Row],[UKUPNI PRIHVATLJIVI IZDACI
TOTAL ELIGIBLE EXPENDITURE
= Bespovratna sredstva ukupno + doprinos korisnika
= Ukupni prihvatljivi troškovi
= Ukupna ugovorena vrijednost projekta HRK]]/7.5345</f>
        <v>122874.77603026079</v>
      </c>
      <c r="AA813" s="44" t="s">
        <v>38</v>
      </c>
      <c r="AB813" s="44" t="s">
        <v>35</v>
      </c>
      <c r="AC813" s="43" t="s">
        <v>3263</v>
      </c>
      <c r="AD813" s="43" t="s">
        <v>747</v>
      </c>
    </row>
    <row r="814" spans="1:30" ht="51" customHeight="1" x14ac:dyDescent="0.2">
      <c r="A814" s="41" t="s">
        <v>3264</v>
      </c>
      <c r="B814" s="42" t="s">
        <v>743</v>
      </c>
      <c r="C814" s="43" t="s">
        <v>744</v>
      </c>
      <c r="D814" s="43" t="s">
        <v>3131</v>
      </c>
      <c r="E814" s="57" t="s">
        <v>76</v>
      </c>
      <c r="F814" s="45" t="s">
        <v>3265</v>
      </c>
      <c r="G814" s="45" t="s">
        <v>3266</v>
      </c>
      <c r="H814" s="47">
        <v>44000</v>
      </c>
      <c r="I814" s="47">
        <v>44365</v>
      </c>
      <c r="J814" s="48" t="str">
        <f>IF(Ugovori_OPULJP[[#This Row],[DATUM ZAVRŠETKA OPERACIJE]]&gt;DATE(2024,3,31),"u provedbi","završen")</f>
        <v>završen</v>
      </c>
      <c r="K814" s="46" t="s">
        <v>130</v>
      </c>
      <c r="L814" s="46" t="s">
        <v>130</v>
      </c>
      <c r="M814" s="49">
        <v>0.85</v>
      </c>
      <c r="N814" s="49">
        <v>0.15</v>
      </c>
      <c r="O814" s="50">
        <f>Ugovori_OPULJP[[#This Row],[Bespovratna sredstva - Ukupno (EU+Nac) HRK
= Ukupna ugovorena vrijednost bespovratnih sredstava]]*Ugovori_OPULJP[[#This Row],[EU STOPA SUFINANCIRANJA %
EU CO-FINANCING RATE %]]</f>
        <v>445655</v>
      </c>
      <c r="P814" s="51">
        <f>Ugovori_OPULJP[[#This Row],[Bespovratna sredstva - EU dio - HRK]]/7.5345</f>
        <v>59148.583184020172</v>
      </c>
      <c r="Q814" s="50">
        <f>Ugovori_OPULJP[[#This Row],[Bespovratna sredstva - Ukupno (EU+Nac) HRK
= Ukupna ugovorena vrijednost bespovratnih sredstava]]*Ugovori_OPULJP[[#This Row],[STOPA NACIONALNOG SUFINANCIRANJA %]]</f>
        <v>78645</v>
      </c>
      <c r="R814" s="51">
        <f>Ugovori_OPULJP[[#This Row],[Bespovratna sredstva - Nacionalni dio - HRK]]/7.5345</f>
        <v>10437.985267768265</v>
      </c>
      <c r="S814" s="50">
        <v>524300</v>
      </c>
      <c r="T814" s="51">
        <f>Ugovori_OPULJP[[#This Row],[Bespovratna sredstva - Ukupno (EU+Nac) HRK
= Ukupna ugovorena vrijednost bespovratnih sredstava]]/7.5345</f>
        <v>69586.568451788437</v>
      </c>
      <c r="U814" s="50">
        <v>0</v>
      </c>
      <c r="V814" s="51">
        <f>Ugovori_OPULJP[[#This Row],[Javni doprinos korisnika - HRK]]/7.5345</f>
        <v>0</v>
      </c>
      <c r="W814" s="50">
        <v>0</v>
      </c>
      <c r="X814" s="51">
        <f>Ugovori_OPULJP[[#This Row],[Privatni doprinos korisnika - HRK]]/7.5345</f>
        <v>0</v>
      </c>
      <c r="Y814" s="52">
        <v>524300</v>
      </c>
      <c r="Z814" s="53">
        <f>Ugovori_OPULJP[[#This Row],[UKUPNI PRIHVATLJIVI IZDACI
TOTAL ELIGIBLE EXPENDITURE
= Bespovratna sredstva ukupno + doprinos korisnika
= Ukupni prihvatljivi troškovi
= Ukupna ugovorena vrijednost projekta HRK]]/7.5345</f>
        <v>69586.568451788437</v>
      </c>
      <c r="AA814" s="44" t="s">
        <v>38</v>
      </c>
      <c r="AB814" s="44" t="s">
        <v>35</v>
      </c>
      <c r="AC814" s="43" t="s">
        <v>3267</v>
      </c>
      <c r="AD814" s="43" t="s">
        <v>747</v>
      </c>
    </row>
    <row r="815" spans="1:30" ht="51" customHeight="1" x14ac:dyDescent="0.2">
      <c r="A815" s="41" t="s">
        <v>3268</v>
      </c>
      <c r="B815" s="42" t="s">
        <v>743</v>
      </c>
      <c r="C815" s="43" t="s">
        <v>744</v>
      </c>
      <c r="D815" s="43" t="s">
        <v>3131</v>
      </c>
      <c r="E815" s="57" t="s">
        <v>76</v>
      </c>
      <c r="F815" s="45" t="s">
        <v>3269</v>
      </c>
      <c r="G815" s="45" t="s">
        <v>804</v>
      </c>
      <c r="H815" s="47">
        <v>44019</v>
      </c>
      <c r="I815" s="47">
        <v>44446</v>
      </c>
      <c r="J815" s="48" t="str">
        <f>IF(Ugovori_OPULJP[[#This Row],[DATUM ZAVRŠETKA OPERACIJE]]&gt;DATE(2024,3,31),"u provedbi","završen")</f>
        <v>završen</v>
      </c>
      <c r="K815" s="46" t="s">
        <v>3270</v>
      </c>
      <c r="L815" s="46" t="s">
        <v>594</v>
      </c>
      <c r="M815" s="49">
        <v>0.85</v>
      </c>
      <c r="N815" s="49">
        <v>0.15</v>
      </c>
      <c r="O815" s="50">
        <f>Ugovori_OPULJP[[#This Row],[Bespovratna sredstva - Ukupno (EU+Nac) HRK
= Ukupna ugovorena vrijednost bespovratnih sredstava]]*Ugovori_OPULJP[[#This Row],[EU STOPA SUFINANCIRANJA %
EU CO-FINANCING RATE %]]</f>
        <v>789352.5</v>
      </c>
      <c r="P815" s="51">
        <f>Ugovori_OPULJP[[#This Row],[Bespovratna sredstva - EU dio - HRK]]/7.5345</f>
        <v>104765.0806291061</v>
      </c>
      <c r="Q815" s="50">
        <f>Ugovori_OPULJP[[#This Row],[Bespovratna sredstva - Ukupno (EU+Nac) HRK
= Ukupna ugovorena vrijednost bespovratnih sredstava]]*Ugovori_OPULJP[[#This Row],[STOPA NACIONALNOG SUFINANCIRANJA %]]</f>
        <v>139297.5</v>
      </c>
      <c r="R815" s="51">
        <f>Ugovori_OPULJP[[#This Row],[Bespovratna sredstva - Nacionalni dio - HRK]]/7.5345</f>
        <v>18487.95540513637</v>
      </c>
      <c r="S815" s="50">
        <v>928650</v>
      </c>
      <c r="T815" s="51">
        <f>Ugovori_OPULJP[[#This Row],[Bespovratna sredstva - Ukupno (EU+Nac) HRK
= Ukupna ugovorena vrijednost bespovratnih sredstava]]/7.5345</f>
        <v>123253.03603424248</v>
      </c>
      <c r="U815" s="50">
        <v>0</v>
      </c>
      <c r="V815" s="51">
        <f>Ugovori_OPULJP[[#This Row],[Javni doprinos korisnika - HRK]]/7.5345</f>
        <v>0</v>
      </c>
      <c r="W815" s="50">
        <v>0</v>
      </c>
      <c r="X815" s="51">
        <f>Ugovori_OPULJP[[#This Row],[Privatni doprinos korisnika - HRK]]/7.5345</f>
        <v>0</v>
      </c>
      <c r="Y815" s="52">
        <v>928650</v>
      </c>
      <c r="Z815" s="53">
        <f>Ugovori_OPULJP[[#This Row],[UKUPNI PRIHVATLJIVI IZDACI
TOTAL ELIGIBLE EXPENDITURE
= Bespovratna sredstva ukupno + doprinos korisnika
= Ukupni prihvatljivi troškovi
= Ukupna ugovorena vrijednost projekta HRK]]/7.5345</f>
        <v>123253.03603424248</v>
      </c>
      <c r="AA815" s="44" t="s">
        <v>38</v>
      </c>
      <c r="AB815" s="44" t="s">
        <v>35</v>
      </c>
      <c r="AC815" s="43" t="s">
        <v>3271</v>
      </c>
      <c r="AD815" s="43" t="s">
        <v>747</v>
      </c>
    </row>
    <row r="816" spans="1:30" ht="51" customHeight="1" x14ac:dyDescent="0.2">
      <c r="A816" s="41" t="s">
        <v>3272</v>
      </c>
      <c r="B816" s="42" t="s">
        <v>743</v>
      </c>
      <c r="C816" s="43" t="s">
        <v>744</v>
      </c>
      <c r="D816" s="43" t="s">
        <v>3131</v>
      </c>
      <c r="E816" s="57" t="s">
        <v>76</v>
      </c>
      <c r="F816" s="45" t="s">
        <v>3273</v>
      </c>
      <c r="G816" s="45" t="s">
        <v>3274</v>
      </c>
      <c r="H816" s="47">
        <v>44001</v>
      </c>
      <c r="I816" s="47">
        <v>44549</v>
      </c>
      <c r="J816" s="48" t="str">
        <f>IF(Ugovori_OPULJP[[#This Row],[DATUM ZAVRŠETKA OPERACIJE]]&gt;DATE(2024,3,31),"u provedbi","završen")</f>
        <v>završen</v>
      </c>
      <c r="K816" s="46" t="s">
        <v>3270</v>
      </c>
      <c r="L816" s="46" t="s">
        <v>594</v>
      </c>
      <c r="M816" s="49">
        <v>0.85</v>
      </c>
      <c r="N816" s="49">
        <v>0.15</v>
      </c>
      <c r="O816" s="50">
        <f>Ugovori_OPULJP[[#This Row],[Bespovratna sredstva - Ukupno (EU+Nac) HRK
= Ukupna ugovorena vrijednost bespovratnih sredstava]]*Ugovori_OPULJP[[#This Row],[EU STOPA SUFINANCIRANJA %
EU CO-FINANCING RATE %]]</f>
        <v>552552.53</v>
      </c>
      <c r="P816" s="51">
        <f>Ugovori_OPULJP[[#This Row],[Bespovratna sredstva - EU dio - HRK]]/7.5345</f>
        <v>73336.32357820691</v>
      </c>
      <c r="Q816" s="50">
        <f>Ugovori_OPULJP[[#This Row],[Bespovratna sredstva - Ukupno (EU+Nac) HRK
= Ukupna ugovorena vrijednost bespovratnih sredstava]]*Ugovori_OPULJP[[#This Row],[STOPA NACIONALNOG SUFINANCIRANJA %]]</f>
        <v>97509.27</v>
      </c>
      <c r="R816" s="51">
        <f>Ugovori_OPULJP[[#This Row],[Bespovratna sredstva - Nacionalni dio - HRK]]/7.5345</f>
        <v>12941.704160860043</v>
      </c>
      <c r="S816" s="50">
        <v>650061.80000000005</v>
      </c>
      <c r="T816" s="51">
        <f>Ugovori_OPULJP[[#This Row],[Bespovratna sredstva - Ukupno (EU+Nac) HRK
= Ukupna ugovorena vrijednost bespovratnih sredstava]]/7.5345</f>
        <v>86278.027739066965</v>
      </c>
      <c r="U816" s="50">
        <v>0</v>
      </c>
      <c r="V816" s="51">
        <f>Ugovori_OPULJP[[#This Row],[Javni doprinos korisnika - HRK]]/7.5345</f>
        <v>0</v>
      </c>
      <c r="W816" s="50">
        <v>0</v>
      </c>
      <c r="X816" s="51">
        <f>Ugovori_OPULJP[[#This Row],[Privatni doprinos korisnika - HRK]]/7.5345</f>
        <v>0</v>
      </c>
      <c r="Y816" s="52">
        <v>650061.80000000005</v>
      </c>
      <c r="Z816" s="53">
        <f>Ugovori_OPULJP[[#This Row],[UKUPNI PRIHVATLJIVI IZDACI
TOTAL ELIGIBLE EXPENDITURE
= Bespovratna sredstva ukupno + doprinos korisnika
= Ukupni prihvatljivi troškovi
= Ukupna ugovorena vrijednost projekta HRK]]/7.5345</f>
        <v>86278.027739066965</v>
      </c>
      <c r="AA816" s="44" t="s">
        <v>38</v>
      </c>
      <c r="AB816" s="44" t="s">
        <v>35</v>
      </c>
      <c r="AC816" s="43" t="s">
        <v>3275</v>
      </c>
      <c r="AD816" s="43" t="s">
        <v>747</v>
      </c>
    </row>
    <row r="817" spans="1:30" ht="51" customHeight="1" x14ac:dyDescent="0.2">
      <c r="A817" s="41" t="s">
        <v>3276</v>
      </c>
      <c r="B817" s="42" t="s">
        <v>743</v>
      </c>
      <c r="C817" s="43" t="s">
        <v>744</v>
      </c>
      <c r="D817" s="43" t="s">
        <v>3131</v>
      </c>
      <c r="E817" s="57" t="s">
        <v>76</v>
      </c>
      <c r="F817" s="45" t="s">
        <v>3277</v>
      </c>
      <c r="G817" s="45" t="s">
        <v>3278</v>
      </c>
      <c r="H817" s="47">
        <v>44000</v>
      </c>
      <c r="I817" s="47">
        <v>44548</v>
      </c>
      <c r="J817" s="48" t="str">
        <f>IF(Ugovori_OPULJP[[#This Row],[DATUM ZAVRŠETKA OPERACIJE]]&gt;DATE(2024,3,31),"u provedbi","završen")</f>
        <v>završen</v>
      </c>
      <c r="K817" s="46" t="s">
        <v>594</v>
      </c>
      <c r="L817" s="46" t="s">
        <v>594</v>
      </c>
      <c r="M817" s="49">
        <v>0.85</v>
      </c>
      <c r="N817" s="49">
        <v>0.15</v>
      </c>
      <c r="O817" s="50">
        <f>Ugovori_OPULJP[[#This Row],[Bespovratna sredstva - Ukupno (EU+Nac) HRK
= Ukupna ugovorena vrijednost bespovratnih sredstava]]*Ugovori_OPULJP[[#This Row],[EU STOPA SUFINANCIRANJA %
EU CO-FINANCING RATE %]]</f>
        <v>1578705</v>
      </c>
      <c r="P817" s="51">
        <f>Ugovori_OPULJP[[#This Row],[Bespovratna sredstva - EU dio - HRK]]/7.5345</f>
        <v>209530.1612582122</v>
      </c>
      <c r="Q817" s="50">
        <f>Ugovori_OPULJP[[#This Row],[Bespovratna sredstva - Ukupno (EU+Nac) HRK
= Ukupna ugovorena vrijednost bespovratnih sredstava]]*Ugovori_OPULJP[[#This Row],[STOPA NACIONALNOG SUFINANCIRANJA %]]</f>
        <v>278595</v>
      </c>
      <c r="R817" s="51">
        <f>Ugovori_OPULJP[[#This Row],[Bespovratna sredstva - Nacionalni dio - HRK]]/7.5345</f>
        <v>36975.91081027274</v>
      </c>
      <c r="S817" s="50">
        <v>1857300</v>
      </c>
      <c r="T817" s="51">
        <f>Ugovori_OPULJP[[#This Row],[Bespovratna sredstva - Ukupno (EU+Nac) HRK
= Ukupna ugovorena vrijednost bespovratnih sredstava]]/7.5345</f>
        <v>246506.07206848497</v>
      </c>
      <c r="U817" s="50">
        <v>0</v>
      </c>
      <c r="V817" s="51">
        <f>Ugovori_OPULJP[[#This Row],[Javni doprinos korisnika - HRK]]/7.5345</f>
        <v>0</v>
      </c>
      <c r="W817" s="50">
        <v>0</v>
      </c>
      <c r="X817" s="51">
        <f>Ugovori_OPULJP[[#This Row],[Privatni doprinos korisnika - HRK]]/7.5345</f>
        <v>0</v>
      </c>
      <c r="Y817" s="52">
        <v>1857300</v>
      </c>
      <c r="Z817" s="53">
        <f>Ugovori_OPULJP[[#This Row],[UKUPNI PRIHVATLJIVI IZDACI
TOTAL ELIGIBLE EXPENDITURE
= Bespovratna sredstva ukupno + doprinos korisnika
= Ukupni prihvatljivi troškovi
= Ukupna ugovorena vrijednost projekta HRK]]/7.5345</f>
        <v>246506.07206848497</v>
      </c>
      <c r="AA817" s="44" t="s">
        <v>38</v>
      </c>
      <c r="AB817" s="44" t="s">
        <v>35</v>
      </c>
      <c r="AC817" s="43" t="s">
        <v>3279</v>
      </c>
      <c r="AD817" s="43" t="s">
        <v>747</v>
      </c>
    </row>
    <row r="818" spans="1:30" ht="51" customHeight="1" x14ac:dyDescent="0.2">
      <c r="A818" s="41" t="s">
        <v>3280</v>
      </c>
      <c r="B818" s="42" t="s">
        <v>743</v>
      </c>
      <c r="C818" s="43" t="s">
        <v>744</v>
      </c>
      <c r="D818" s="43" t="s">
        <v>3131</v>
      </c>
      <c r="E818" s="57" t="s">
        <v>76</v>
      </c>
      <c r="F818" s="45" t="s">
        <v>3281</v>
      </c>
      <c r="G818" s="45" t="s">
        <v>3282</v>
      </c>
      <c r="H818" s="47">
        <v>44084</v>
      </c>
      <c r="I818" s="47">
        <v>44630</v>
      </c>
      <c r="J818" s="48" t="str">
        <f>IF(Ugovori_OPULJP[[#This Row],[DATUM ZAVRŠETKA OPERACIJE]]&gt;DATE(2024,3,31),"u provedbi","završen")</f>
        <v>završen</v>
      </c>
      <c r="K818" s="46" t="s">
        <v>155</v>
      </c>
      <c r="L818" s="46" t="s">
        <v>155</v>
      </c>
      <c r="M818" s="49">
        <v>0.85</v>
      </c>
      <c r="N818" s="49">
        <v>0.15</v>
      </c>
      <c r="O818" s="50">
        <f>Ugovori_OPULJP[[#This Row],[Bespovratna sredstva - Ukupno (EU+Nac) HRK
= Ukupna ugovorena vrijednost bespovratnih sredstava]]*Ugovori_OPULJP[[#This Row],[EU STOPA SUFINANCIRANJA %
EU CO-FINANCING RATE %]]</f>
        <v>787865</v>
      </c>
      <c r="P818" s="51">
        <f>Ugovori_OPULJP[[#This Row],[Bespovratna sredstva - EU dio - HRK]]/7.5345</f>
        <v>104567.65545158935</v>
      </c>
      <c r="Q818" s="50">
        <f>Ugovori_OPULJP[[#This Row],[Bespovratna sredstva - Ukupno (EU+Nac) HRK
= Ukupna ugovorena vrijednost bespovratnih sredstava]]*Ugovori_OPULJP[[#This Row],[STOPA NACIONALNOG SUFINANCIRANJA %]]</f>
        <v>139035</v>
      </c>
      <c r="R818" s="51">
        <f>Ugovori_OPULJP[[#This Row],[Bespovratna sredstva - Nacionalni dio - HRK]]/7.5345</f>
        <v>18453.115667927534</v>
      </c>
      <c r="S818" s="50">
        <v>926900</v>
      </c>
      <c r="T818" s="51">
        <f>Ugovori_OPULJP[[#This Row],[Bespovratna sredstva - Ukupno (EU+Nac) HRK
= Ukupna ugovorena vrijednost bespovratnih sredstava]]/7.5345</f>
        <v>123020.77111951688</v>
      </c>
      <c r="U818" s="50">
        <v>0</v>
      </c>
      <c r="V818" s="51">
        <f>Ugovori_OPULJP[[#This Row],[Javni doprinos korisnika - HRK]]/7.5345</f>
        <v>0</v>
      </c>
      <c r="W818" s="50">
        <v>0</v>
      </c>
      <c r="X818" s="51">
        <f>Ugovori_OPULJP[[#This Row],[Privatni doprinos korisnika - HRK]]/7.5345</f>
        <v>0</v>
      </c>
      <c r="Y818" s="52">
        <v>926900</v>
      </c>
      <c r="Z818" s="53">
        <f>Ugovori_OPULJP[[#This Row],[UKUPNI PRIHVATLJIVI IZDACI
TOTAL ELIGIBLE EXPENDITURE
= Bespovratna sredstva ukupno + doprinos korisnika
= Ukupni prihvatljivi troškovi
= Ukupna ugovorena vrijednost projekta HRK]]/7.5345</f>
        <v>123020.77111951688</v>
      </c>
      <c r="AA818" s="44" t="s">
        <v>38</v>
      </c>
      <c r="AB818" s="44" t="s">
        <v>35</v>
      </c>
      <c r="AC818" s="43" t="s">
        <v>3283</v>
      </c>
      <c r="AD818" s="43" t="s">
        <v>747</v>
      </c>
    </row>
    <row r="819" spans="1:30" ht="51" customHeight="1" x14ac:dyDescent="0.2">
      <c r="A819" s="41" t="s">
        <v>3284</v>
      </c>
      <c r="B819" s="42" t="s">
        <v>743</v>
      </c>
      <c r="C819" s="43" t="s">
        <v>744</v>
      </c>
      <c r="D819" s="43" t="s">
        <v>3131</v>
      </c>
      <c r="E819" s="57" t="s">
        <v>76</v>
      </c>
      <c r="F819" s="45" t="s">
        <v>1158</v>
      </c>
      <c r="G819" s="45" t="s">
        <v>1159</v>
      </c>
      <c r="H819" s="47">
        <v>44000</v>
      </c>
      <c r="I819" s="47">
        <v>44548</v>
      </c>
      <c r="J819" s="48" t="str">
        <f>IF(Ugovori_OPULJP[[#This Row],[DATUM ZAVRŠETKA OPERACIJE]]&gt;DATE(2024,3,31),"u provedbi","završen")</f>
        <v>završen</v>
      </c>
      <c r="K819" s="46" t="s">
        <v>211</v>
      </c>
      <c r="L819" s="46" t="s">
        <v>211</v>
      </c>
      <c r="M819" s="49">
        <v>0.85</v>
      </c>
      <c r="N819" s="49">
        <v>0.15</v>
      </c>
      <c r="O819" s="50">
        <f>Ugovori_OPULJP[[#This Row],[Bespovratna sredstva - Ukupno (EU+Nac) HRK
= Ukupna ugovorena vrijednost bespovratnih sredstava]]*Ugovori_OPULJP[[#This Row],[EU STOPA SUFINANCIRANJA %
EU CO-FINANCING RATE %]]</f>
        <v>2002736</v>
      </c>
      <c r="P819" s="51">
        <f>Ugovori_OPULJP[[#This Row],[Bespovratna sredstva - EU dio - HRK]]/7.5345</f>
        <v>265808.74643307453</v>
      </c>
      <c r="Q819" s="50">
        <f>Ugovori_OPULJP[[#This Row],[Bespovratna sredstva - Ukupno (EU+Nac) HRK
= Ukupna ugovorena vrijednost bespovratnih sredstava]]*Ugovori_OPULJP[[#This Row],[STOPA NACIONALNOG SUFINANCIRANJA %]]</f>
        <v>353424</v>
      </c>
      <c r="R819" s="51">
        <f>Ugovori_OPULJP[[#This Row],[Bespovratna sredstva - Nacionalni dio - HRK]]/7.5345</f>
        <v>46907.425841130796</v>
      </c>
      <c r="S819" s="50">
        <v>2356160</v>
      </c>
      <c r="T819" s="51">
        <f>Ugovori_OPULJP[[#This Row],[Bespovratna sredstva - Ukupno (EU+Nac) HRK
= Ukupna ugovorena vrijednost bespovratnih sredstava]]/7.5345</f>
        <v>312716.17227420531</v>
      </c>
      <c r="U819" s="50">
        <v>0</v>
      </c>
      <c r="V819" s="51">
        <f>Ugovori_OPULJP[[#This Row],[Javni doprinos korisnika - HRK]]/7.5345</f>
        <v>0</v>
      </c>
      <c r="W819" s="50">
        <v>0</v>
      </c>
      <c r="X819" s="51">
        <f>Ugovori_OPULJP[[#This Row],[Privatni doprinos korisnika - HRK]]/7.5345</f>
        <v>0</v>
      </c>
      <c r="Y819" s="52">
        <v>2356160</v>
      </c>
      <c r="Z819" s="53">
        <f>Ugovori_OPULJP[[#This Row],[UKUPNI PRIHVATLJIVI IZDACI
TOTAL ELIGIBLE EXPENDITURE
= Bespovratna sredstva ukupno + doprinos korisnika
= Ukupni prihvatljivi troškovi
= Ukupna ugovorena vrijednost projekta HRK]]/7.5345</f>
        <v>312716.17227420531</v>
      </c>
      <c r="AA819" s="44" t="s">
        <v>38</v>
      </c>
      <c r="AB819" s="44" t="s">
        <v>35</v>
      </c>
      <c r="AC819" s="43" t="s">
        <v>3285</v>
      </c>
      <c r="AD819" s="43" t="s">
        <v>747</v>
      </c>
    </row>
    <row r="820" spans="1:30" ht="51" customHeight="1" x14ac:dyDescent="0.2">
      <c r="A820" s="41" t="s">
        <v>3286</v>
      </c>
      <c r="B820" s="42" t="s">
        <v>743</v>
      </c>
      <c r="C820" s="43" t="s">
        <v>744</v>
      </c>
      <c r="D820" s="43" t="s">
        <v>3131</v>
      </c>
      <c r="E820" s="57" t="s">
        <v>76</v>
      </c>
      <c r="F820" s="45" t="s">
        <v>3287</v>
      </c>
      <c r="G820" s="45" t="s">
        <v>1198</v>
      </c>
      <c r="H820" s="47">
        <v>44000</v>
      </c>
      <c r="I820" s="47">
        <v>44548</v>
      </c>
      <c r="J820" s="48" t="str">
        <f>IF(Ugovori_OPULJP[[#This Row],[DATUM ZAVRŠETKA OPERACIJE]]&gt;DATE(2024,3,31),"u provedbi","završen")</f>
        <v>završen</v>
      </c>
      <c r="K820" s="46" t="s">
        <v>211</v>
      </c>
      <c r="L820" s="46" t="s">
        <v>211</v>
      </c>
      <c r="M820" s="49">
        <v>0.85</v>
      </c>
      <c r="N820" s="49">
        <v>0.15</v>
      </c>
      <c r="O820" s="50">
        <f>Ugovori_OPULJP[[#This Row],[Bespovratna sredstva - Ukupno (EU+Nac) HRK
= Ukupna ugovorena vrijednost bespovratnih sredstava]]*Ugovori_OPULJP[[#This Row],[EU STOPA SUFINANCIRANJA %
EU CO-FINANCING RATE %]]</f>
        <v>1578577.5</v>
      </c>
      <c r="P820" s="51">
        <f>Ugovori_OPULJP[[#This Row],[Bespovratna sredstva - EU dio - HRK]]/7.5345</f>
        <v>209513.23910013936</v>
      </c>
      <c r="Q820" s="50">
        <f>Ugovori_OPULJP[[#This Row],[Bespovratna sredstva - Ukupno (EU+Nac) HRK
= Ukupna ugovorena vrijednost bespovratnih sredstava]]*Ugovori_OPULJP[[#This Row],[STOPA NACIONALNOG SUFINANCIRANJA %]]</f>
        <v>278572.5</v>
      </c>
      <c r="R820" s="51">
        <f>Ugovori_OPULJP[[#This Row],[Bespovratna sredstva - Nacionalni dio - HRK]]/7.5345</f>
        <v>36972.924547083414</v>
      </c>
      <c r="S820" s="50">
        <v>1857150</v>
      </c>
      <c r="T820" s="51">
        <f>Ugovori_OPULJP[[#This Row],[Bespovratna sredstva - Ukupno (EU+Nac) HRK
= Ukupna ugovorena vrijednost bespovratnih sredstava]]/7.5345</f>
        <v>246486.16364722277</v>
      </c>
      <c r="U820" s="50">
        <v>0</v>
      </c>
      <c r="V820" s="51">
        <f>Ugovori_OPULJP[[#This Row],[Javni doprinos korisnika - HRK]]/7.5345</f>
        <v>0</v>
      </c>
      <c r="W820" s="50">
        <v>0</v>
      </c>
      <c r="X820" s="51">
        <f>Ugovori_OPULJP[[#This Row],[Privatni doprinos korisnika - HRK]]/7.5345</f>
        <v>0</v>
      </c>
      <c r="Y820" s="52">
        <v>1857150</v>
      </c>
      <c r="Z820" s="53">
        <f>Ugovori_OPULJP[[#This Row],[UKUPNI PRIHVATLJIVI IZDACI
TOTAL ELIGIBLE EXPENDITURE
= Bespovratna sredstva ukupno + doprinos korisnika
= Ukupni prihvatljivi troškovi
= Ukupna ugovorena vrijednost projekta HRK]]/7.5345</f>
        <v>246486.16364722277</v>
      </c>
      <c r="AA820" s="44" t="s">
        <v>38</v>
      </c>
      <c r="AB820" s="44" t="s">
        <v>35</v>
      </c>
      <c r="AC820" s="43" t="s">
        <v>3288</v>
      </c>
      <c r="AD820" s="43" t="s">
        <v>747</v>
      </c>
    </row>
    <row r="821" spans="1:30" ht="51" customHeight="1" x14ac:dyDescent="0.2">
      <c r="A821" s="61" t="s">
        <v>3289</v>
      </c>
      <c r="B821" s="55" t="s">
        <v>743</v>
      </c>
      <c r="C821" s="56" t="s">
        <v>744</v>
      </c>
      <c r="D821" s="43" t="s">
        <v>3131</v>
      </c>
      <c r="E821" s="57" t="s">
        <v>76</v>
      </c>
      <c r="F821" s="62" t="s">
        <v>3290</v>
      </c>
      <c r="G821" s="62" t="s">
        <v>3072</v>
      </c>
      <c r="H821" s="59">
        <v>44209</v>
      </c>
      <c r="I821" s="59">
        <v>44755</v>
      </c>
      <c r="J821" s="48" t="str">
        <f>IF(Ugovori_OPULJP[[#This Row],[DATUM ZAVRŠETKA OPERACIJE]]&gt;DATE(2024,3,31),"u provedbi","završen")</f>
        <v>završen</v>
      </c>
      <c r="K821" s="58" t="s">
        <v>155</v>
      </c>
      <c r="L821" s="46" t="s">
        <v>155</v>
      </c>
      <c r="M821" s="49">
        <v>0.85</v>
      </c>
      <c r="N821" s="49">
        <v>0.15</v>
      </c>
      <c r="O821" s="50">
        <f>Ugovori_OPULJP[[#This Row],[Bespovratna sredstva - Ukupno (EU+Nac) HRK
= Ukupna ugovorena vrijednost bespovratnih sredstava]]*Ugovori_OPULJP[[#This Row],[EU STOPA SUFINANCIRANJA %
EU CO-FINANCING RATE %]]</f>
        <v>789360.82149999996</v>
      </c>
      <c r="P821" s="51">
        <f>Ugovori_OPULJP[[#This Row],[Bespovratna sredstva - EU dio - HRK]]/7.5345</f>
        <v>104766.18508195633</v>
      </c>
      <c r="Q821" s="50">
        <f>Ugovori_OPULJP[[#This Row],[Bespovratna sredstva - Ukupno (EU+Nac) HRK
= Ukupna ugovorena vrijednost bespovratnih sredstava]]*Ugovori_OPULJP[[#This Row],[STOPA NACIONALNOG SUFINANCIRANJA %]]</f>
        <v>139298.96849999999</v>
      </c>
      <c r="R821" s="51">
        <f>Ugovori_OPULJP[[#This Row],[Bespovratna sredstva - Nacionalni dio - HRK]]/7.5345</f>
        <v>18488.150308580527</v>
      </c>
      <c r="S821" s="52">
        <v>928659.79</v>
      </c>
      <c r="T821" s="53">
        <f>Ugovori_OPULJP[[#This Row],[Bespovratna sredstva - Ukupno (EU+Nac) HRK
= Ukupna ugovorena vrijednost bespovratnih sredstava]]/7.5345</f>
        <v>123254.33539053686</v>
      </c>
      <c r="U821" s="50">
        <v>0</v>
      </c>
      <c r="V821" s="51">
        <f>Ugovori_OPULJP[[#This Row],[Javni doprinos korisnika - HRK]]/7.5345</f>
        <v>0</v>
      </c>
      <c r="W821" s="50">
        <v>0</v>
      </c>
      <c r="X821" s="51">
        <f>Ugovori_OPULJP[[#This Row],[Privatni doprinos korisnika - HRK]]/7.5345</f>
        <v>0</v>
      </c>
      <c r="Y821" s="52">
        <v>928659.79</v>
      </c>
      <c r="Z821" s="53">
        <f>Ugovori_OPULJP[[#This Row],[UKUPNI PRIHVATLJIVI IZDACI
TOTAL ELIGIBLE EXPENDITURE
= Bespovratna sredstva ukupno + doprinos korisnika
= Ukupni prihvatljivi troškovi
= Ukupna ugovorena vrijednost projekta HRK]]/7.5345</f>
        <v>123254.33539053686</v>
      </c>
      <c r="AA821" s="57" t="s">
        <v>38</v>
      </c>
      <c r="AB821" s="57" t="s">
        <v>35</v>
      </c>
      <c r="AC821" s="56" t="s">
        <v>3291</v>
      </c>
      <c r="AD821" s="56" t="s">
        <v>747</v>
      </c>
    </row>
    <row r="822" spans="1:30" ht="51" customHeight="1" x14ac:dyDescent="0.2">
      <c r="A822" s="41" t="s">
        <v>3292</v>
      </c>
      <c r="B822" s="42" t="s">
        <v>743</v>
      </c>
      <c r="C822" s="43" t="s">
        <v>744</v>
      </c>
      <c r="D822" s="43" t="s">
        <v>3131</v>
      </c>
      <c r="E822" s="57" t="s">
        <v>76</v>
      </c>
      <c r="F822" s="45" t="s">
        <v>3293</v>
      </c>
      <c r="G822" s="62" t="s">
        <v>3015</v>
      </c>
      <c r="H822" s="47">
        <v>44000</v>
      </c>
      <c r="I822" s="47">
        <v>44548</v>
      </c>
      <c r="J822" s="48" t="str">
        <f>IF(Ugovori_OPULJP[[#This Row],[DATUM ZAVRŠETKA OPERACIJE]]&gt;DATE(2024,3,31),"u provedbi","završen")</f>
        <v>završen</v>
      </c>
      <c r="K822" s="46" t="s">
        <v>155</v>
      </c>
      <c r="L822" s="46" t="s">
        <v>155</v>
      </c>
      <c r="M822" s="49">
        <v>0.85</v>
      </c>
      <c r="N822" s="49">
        <v>0.15</v>
      </c>
      <c r="O822" s="50">
        <f>Ugovori_OPULJP[[#This Row],[Bespovratna sredstva - Ukupno (EU+Nac) HRK
= Ukupna ugovorena vrijednost bespovratnih sredstava]]*Ugovori_OPULJP[[#This Row],[EU STOPA SUFINANCIRANJA %
EU CO-FINANCING RATE %]]</f>
        <v>787865</v>
      </c>
      <c r="P822" s="51">
        <f>Ugovori_OPULJP[[#This Row],[Bespovratna sredstva - EU dio - HRK]]/7.5345</f>
        <v>104567.65545158935</v>
      </c>
      <c r="Q822" s="50">
        <f>Ugovori_OPULJP[[#This Row],[Bespovratna sredstva - Ukupno (EU+Nac) HRK
= Ukupna ugovorena vrijednost bespovratnih sredstava]]*Ugovori_OPULJP[[#This Row],[STOPA NACIONALNOG SUFINANCIRANJA %]]</f>
        <v>139035</v>
      </c>
      <c r="R822" s="51">
        <f>Ugovori_OPULJP[[#This Row],[Bespovratna sredstva - Nacionalni dio - HRK]]/7.5345</f>
        <v>18453.115667927534</v>
      </c>
      <c r="S822" s="50">
        <v>926900</v>
      </c>
      <c r="T822" s="51">
        <f>Ugovori_OPULJP[[#This Row],[Bespovratna sredstva - Ukupno (EU+Nac) HRK
= Ukupna ugovorena vrijednost bespovratnih sredstava]]/7.5345</f>
        <v>123020.77111951688</v>
      </c>
      <c r="U822" s="50">
        <v>0</v>
      </c>
      <c r="V822" s="51">
        <f>Ugovori_OPULJP[[#This Row],[Javni doprinos korisnika - HRK]]/7.5345</f>
        <v>0</v>
      </c>
      <c r="W822" s="50">
        <v>0</v>
      </c>
      <c r="X822" s="51">
        <f>Ugovori_OPULJP[[#This Row],[Privatni doprinos korisnika - HRK]]/7.5345</f>
        <v>0</v>
      </c>
      <c r="Y822" s="52">
        <v>926900</v>
      </c>
      <c r="Z822" s="53">
        <f>Ugovori_OPULJP[[#This Row],[UKUPNI PRIHVATLJIVI IZDACI
TOTAL ELIGIBLE EXPENDITURE
= Bespovratna sredstva ukupno + doprinos korisnika
= Ukupni prihvatljivi troškovi
= Ukupna ugovorena vrijednost projekta HRK]]/7.5345</f>
        <v>123020.77111951688</v>
      </c>
      <c r="AA822" s="44" t="s">
        <v>38</v>
      </c>
      <c r="AB822" s="44" t="s">
        <v>35</v>
      </c>
      <c r="AC822" s="43" t="s">
        <v>3294</v>
      </c>
      <c r="AD822" s="43" t="s">
        <v>747</v>
      </c>
    </row>
    <row r="823" spans="1:30" ht="51" customHeight="1" x14ac:dyDescent="0.2">
      <c r="A823" s="41" t="s">
        <v>3295</v>
      </c>
      <c r="B823" s="42" t="s">
        <v>743</v>
      </c>
      <c r="C823" s="43" t="s">
        <v>744</v>
      </c>
      <c r="D823" s="43" t="s">
        <v>3131</v>
      </c>
      <c r="E823" s="57" t="s">
        <v>76</v>
      </c>
      <c r="F823" s="45" t="s">
        <v>3296</v>
      </c>
      <c r="G823" s="45" t="s">
        <v>3297</v>
      </c>
      <c r="H823" s="47">
        <v>44035</v>
      </c>
      <c r="I823" s="47">
        <v>44620</v>
      </c>
      <c r="J823" s="48" t="str">
        <f>IF(Ugovori_OPULJP[[#This Row],[DATUM ZAVRŠETKA OPERACIJE]]&gt;DATE(2024,3,31),"u provedbi","završen")</f>
        <v>završen</v>
      </c>
      <c r="K823" s="46" t="s">
        <v>271</v>
      </c>
      <c r="L823" s="46" t="s">
        <v>271</v>
      </c>
      <c r="M823" s="49">
        <v>0.85</v>
      </c>
      <c r="N823" s="49">
        <v>0.15</v>
      </c>
      <c r="O823" s="50">
        <f>Ugovori_OPULJP[[#This Row],[Bespovratna sredstva - Ukupno (EU+Nac) HRK
= Ukupna ugovorena vrijednost bespovratnih sredstava]]*Ugovori_OPULJP[[#This Row],[EU STOPA SUFINANCIRANJA %
EU CO-FINANCING RATE %]]</f>
        <v>787142.5</v>
      </c>
      <c r="P823" s="51">
        <f>Ugovori_OPULJP[[#This Row],[Bespovratna sredstva - EU dio - HRK]]/7.5345</f>
        <v>104471.76322250978</v>
      </c>
      <c r="Q823" s="50">
        <f>Ugovori_OPULJP[[#This Row],[Bespovratna sredstva - Ukupno (EU+Nac) HRK
= Ukupna ugovorena vrijednost bespovratnih sredstava]]*Ugovori_OPULJP[[#This Row],[STOPA NACIONALNOG SUFINANCIRANJA %]]</f>
        <v>138907.5</v>
      </c>
      <c r="R823" s="51">
        <f>Ugovori_OPULJP[[#This Row],[Bespovratna sredstva - Nacionalni dio - HRK]]/7.5345</f>
        <v>18436.193509854667</v>
      </c>
      <c r="S823" s="50">
        <v>926050</v>
      </c>
      <c r="T823" s="51">
        <f>Ugovori_OPULJP[[#This Row],[Bespovratna sredstva - Ukupno (EU+Nac) HRK
= Ukupna ugovorena vrijednost bespovratnih sredstava]]/7.5345</f>
        <v>122907.95673236444</v>
      </c>
      <c r="U823" s="50">
        <v>0</v>
      </c>
      <c r="V823" s="51">
        <f>Ugovori_OPULJP[[#This Row],[Javni doprinos korisnika - HRK]]/7.5345</f>
        <v>0</v>
      </c>
      <c r="W823" s="50">
        <v>0</v>
      </c>
      <c r="X823" s="51">
        <f>Ugovori_OPULJP[[#This Row],[Privatni doprinos korisnika - HRK]]/7.5345</f>
        <v>0</v>
      </c>
      <c r="Y823" s="52">
        <v>926050</v>
      </c>
      <c r="Z823" s="53">
        <f>Ugovori_OPULJP[[#This Row],[UKUPNI PRIHVATLJIVI IZDACI
TOTAL ELIGIBLE EXPENDITURE
= Bespovratna sredstva ukupno + doprinos korisnika
= Ukupni prihvatljivi troškovi
= Ukupna ugovorena vrijednost projekta HRK]]/7.5345</f>
        <v>122907.95673236444</v>
      </c>
      <c r="AA823" s="44" t="s">
        <v>38</v>
      </c>
      <c r="AB823" s="44" t="s">
        <v>35</v>
      </c>
      <c r="AC823" s="43" t="s">
        <v>3298</v>
      </c>
      <c r="AD823" s="43" t="s">
        <v>747</v>
      </c>
    </row>
    <row r="824" spans="1:30" ht="51" customHeight="1" x14ac:dyDescent="0.2">
      <c r="A824" s="41" t="s">
        <v>3299</v>
      </c>
      <c r="B824" s="42" t="s">
        <v>743</v>
      </c>
      <c r="C824" s="43" t="s">
        <v>744</v>
      </c>
      <c r="D824" s="43" t="s">
        <v>3131</v>
      </c>
      <c r="E824" s="57" t="s">
        <v>76</v>
      </c>
      <c r="F824" s="45" t="s">
        <v>3300</v>
      </c>
      <c r="G824" s="45" t="s">
        <v>3301</v>
      </c>
      <c r="H824" s="47">
        <v>44027</v>
      </c>
      <c r="I824" s="47">
        <v>44484</v>
      </c>
      <c r="J824" s="48" t="str">
        <f>IF(Ugovori_OPULJP[[#This Row],[DATUM ZAVRŠETKA OPERACIJE]]&gt;DATE(2024,3,31),"u provedbi","završen")</f>
        <v>završen</v>
      </c>
      <c r="K824" s="46" t="s">
        <v>249</v>
      </c>
      <c r="L824" s="46" t="s">
        <v>249</v>
      </c>
      <c r="M824" s="49">
        <v>0.85</v>
      </c>
      <c r="N824" s="49">
        <v>0.15</v>
      </c>
      <c r="O824" s="50">
        <f>Ugovori_OPULJP[[#This Row],[Bespovratna sredstva - Ukupno (EU+Nac) HRK
= Ukupna ugovorena vrijednost bespovratnih sredstava]]*Ugovori_OPULJP[[#This Row],[EU STOPA SUFINANCIRANJA %
EU CO-FINANCING RATE %]]</f>
        <v>947206</v>
      </c>
      <c r="P824" s="51">
        <f>Ugovori_OPULJP[[#This Row],[Bespovratna sredstva - EU dio - HRK]]/7.5345</f>
        <v>125715.84046718427</v>
      </c>
      <c r="Q824" s="50">
        <f>Ugovori_OPULJP[[#This Row],[Bespovratna sredstva - Ukupno (EU+Nac) HRK
= Ukupna ugovorena vrijednost bespovratnih sredstava]]*Ugovori_OPULJP[[#This Row],[STOPA NACIONALNOG SUFINANCIRANJA %]]</f>
        <v>167154</v>
      </c>
      <c r="R824" s="51">
        <f>Ugovori_OPULJP[[#This Row],[Bespovratna sredstva - Nacionalni dio - HRK]]/7.5345</f>
        <v>22185.148317738403</v>
      </c>
      <c r="S824" s="50">
        <v>1114360</v>
      </c>
      <c r="T824" s="51">
        <f>Ugovori_OPULJP[[#This Row],[Bespovratna sredstva - Ukupno (EU+Nac) HRK
= Ukupna ugovorena vrijednost bespovratnih sredstava]]/7.5345</f>
        <v>147900.98878492269</v>
      </c>
      <c r="U824" s="50">
        <v>0</v>
      </c>
      <c r="V824" s="51">
        <f>Ugovori_OPULJP[[#This Row],[Javni doprinos korisnika - HRK]]/7.5345</f>
        <v>0</v>
      </c>
      <c r="W824" s="50">
        <v>0</v>
      </c>
      <c r="X824" s="51">
        <f>Ugovori_OPULJP[[#This Row],[Privatni doprinos korisnika - HRK]]/7.5345</f>
        <v>0</v>
      </c>
      <c r="Y824" s="52">
        <v>1114360</v>
      </c>
      <c r="Z824" s="53">
        <f>Ugovori_OPULJP[[#This Row],[UKUPNI PRIHVATLJIVI IZDACI
TOTAL ELIGIBLE EXPENDITURE
= Bespovratna sredstva ukupno + doprinos korisnika
= Ukupni prihvatljivi troškovi
= Ukupna ugovorena vrijednost projekta HRK]]/7.5345</f>
        <v>147900.98878492269</v>
      </c>
      <c r="AA824" s="44" t="s">
        <v>38</v>
      </c>
      <c r="AB824" s="44" t="s">
        <v>35</v>
      </c>
      <c r="AC824" s="43" t="s">
        <v>3302</v>
      </c>
      <c r="AD824" s="43" t="s">
        <v>747</v>
      </c>
    </row>
    <row r="825" spans="1:30" ht="51" customHeight="1" x14ac:dyDescent="0.2">
      <c r="A825" s="41" t="s">
        <v>3303</v>
      </c>
      <c r="B825" s="42" t="s">
        <v>743</v>
      </c>
      <c r="C825" s="43" t="s">
        <v>744</v>
      </c>
      <c r="D825" s="43" t="s">
        <v>3131</v>
      </c>
      <c r="E825" s="57" t="s">
        <v>76</v>
      </c>
      <c r="F825" s="45" t="s">
        <v>3304</v>
      </c>
      <c r="G825" s="45" t="s">
        <v>3305</v>
      </c>
      <c r="H825" s="47">
        <v>44000</v>
      </c>
      <c r="I825" s="47">
        <v>44548</v>
      </c>
      <c r="J825" s="48" t="str">
        <f>IF(Ugovori_OPULJP[[#This Row],[DATUM ZAVRŠETKA OPERACIJE]]&gt;DATE(2024,3,31),"u provedbi","završen")</f>
        <v>završen</v>
      </c>
      <c r="K825" s="46" t="s">
        <v>3306</v>
      </c>
      <c r="L825" s="46" t="s">
        <v>271</v>
      </c>
      <c r="M825" s="49">
        <v>0.85</v>
      </c>
      <c r="N825" s="49">
        <v>0.15</v>
      </c>
      <c r="O825" s="50">
        <f>Ugovori_OPULJP[[#This Row],[Bespovratna sredstva - Ukupno (EU+Nac) HRK
= Ukupna ugovorena vrijednost bespovratnih sredstava]]*Ugovori_OPULJP[[#This Row],[EU STOPA SUFINANCIRANJA %
EU CO-FINANCING RATE %]]</f>
        <v>787142.5</v>
      </c>
      <c r="P825" s="51">
        <f>Ugovori_OPULJP[[#This Row],[Bespovratna sredstva - EU dio - HRK]]/7.5345</f>
        <v>104471.76322250978</v>
      </c>
      <c r="Q825" s="50">
        <f>Ugovori_OPULJP[[#This Row],[Bespovratna sredstva - Ukupno (EU+Nac) HRK
= Ukupna ugovorena vrijednost bespovratnih sredstava]]*Ugovori_OPULJP[[#This Row],[STOPA NACIONALNOG SUFINANCIRANJA %]]</f>
        <v>138907.5</v>
      </c>
      <c r="R825" s="51">
        <f>Ugovori_OPULJP[[#This Row],[Bespovratna sredstva - Nacionalni dio - HRK]]/7.5345</f>
        <v>18436.193509854667</v>
      </c>
      <c r="S825" s="50">
        <v>926050</v>
      </c>
      <c r="T825" s="51">
        <f>Ugovori_OPULJP[[#This Row],[Bespovratna sredstva - Ukupno (EU+Nac) HRK
= Ukupna ugovorena vrijednost bespovratnih sredstava]]/7.5345</f>
        <v>122907.95673236444</v>
      </c>
      <c r="U825" s="50">
        <v>0</v>
      </c>
      <c r="V825" s="51">
        <f>Ugovori_OPULJP[[#This Row],[Javni doprinos korisnika - HRK]]/7.5345</f>
        <v>0</v>
      </c>
      <c r="W825" s="50">
        <v>0</v>
      </c>
      <c r="X825" s="51">
        <f>Ugovori_OPULJP[[#This Row],[Privatni doprinos korisnika - HRK]]/7.5345</f>
        <v>0</v>
      </c>
      <c r="Y825" s="52">
        <v>926050</v>
      </c>
      <c r="Z825" s="53">
        <f>Ugovori_OPULJP[[#This Row],[UKUPNI PRIHVATLJIVI IZDACI
TOTAL ELIGIBLE EXPENDITURE
= Bespovratna sredstva ukupno + doprinos korisnika
= Ukupni prihvatljivi troškovi
= Ukupna ugovorena vrijednost projekta HRK]]/7.5345</f>
        <v>122907.95673236444</v>
      </c>
      <c r="AA825" s="44" t="s">
        <v>38</v>
      </c>
      <c r="AB825" s="44" t="s">
        <v>35</v>
      </c>
      <c r="AC825" s="43" t="s">
        <v>3307</v>
      </c>
      <c r="AD825" s="43" t="s">
        <v>747</v>
      </c>
    </row>
    <row r="826" spans="1:30" ht="51" customHeight="1" x14ac:dyDescent="0.2">
      <c r="A826" s="41" t="s">
        <v>3308</v>
      </c>
      <c r="B826" s="42" t="s">
        <v>743</v>
      </c>
      <c r="C826" s="43" t="s">
        <v>744</v>
      </c>
      <c r="D826" s="43" t="s">
        <v>3131</v>
      </c>
      <c r="E826" s="57" t="s">
        <v>76</v>
      </c>
      <c r="F826" s="45" t="s">
        <v>3309</v>
      </c>
      <c r="G826" s="45" t="s">
        <v>3310</v>
      </c>
      <c r="H826" s="47">
        <v>44022</v>
      </c>
      <c r="I826" s="47">
        <v>44571</v>
      </c>
      <c r="J826" s="48" t="str">
        <f>IF(Ugovori_OPULJP[[#This Row],[DATUM ZAVRŠETKA OPERACIJE]]&gt;DATE(2024,3,31),"u provedbi","završen")</f>
        <v>završen</v>
      </c>
      <c r="K826" s="46" t="s">
        <v>3311</v>
      </c>
      <c r="L826" s="46" t="s">
        <v>99</v>
      </c>
      <c r="M826" s="49">
        <v>0.85</v>
      </c>
      <c r="N826" s="49">
        <v>0.15</v>
      </c>
      <c r="O826" s="50">
        <f>Ugovori_OPULJP[[#This Row],[Bespovratna sredstva - Ukupno (EU+Nac) HRK
= Ukupna ugovorena vrijednost bespovratnih sredstava]]*Ugovori_OPULJP[[#This Row],[EU STOPA SUFINANCIRANJA %
EU CO-FINANCING RATE %]]</f>
        <v>1183748.25</v>
      </c>
      <c r="P826" s="51">
        <f>Ugovori_OPULJP[[#This Row],[Bespovratna sredstva - EU dio - HRK]]/7.5345</f>
        <v>157110.39219589886</v>
      </c>
      <c r="Q826" s="50">
        <f>Ugovori_OPULJP[[#This Row],[Bespovratna sredstva - Ukupno (EU+Nac) HRK
= Ukupna ugovorena vrijednost bespovratnih sredstava]]*Ugovori_OPULJP[[#This Row],[STOPA NACIONALNOG SUFINANCIRANJA %]]</f>
        <v>208896.75</v>
      </c>
      <c r="R826" s="51">
        <f>Ugovori_OPULJP[[#This Row],[Bespovratna sredstva - Nacionalni dio - HRK]]/7.5345</f>
        <v>27725.363328688032</v>
      </c>
      <c r="S826" s="50">
        <v>1392645</v>
      </c>
      <c r="T826" s="51">
        <f>Ugovori_OPULJP[[#This Row],[Bespovratna sredstva - Ukupno (EU+Nac) HRK
= Ukupna ugovorena vrijednost bespovratnih sredstava]]/7.5345</f>
        <v>184835.75552458689</v>
      </c>
      <c r="U826" s="50">
        <v>0</v>
      </c>
      <c r="V826" s="51">
        <f>Ugovori_OPULJP[[#This Row],[Javni doprinos korisnika - HRK]]/7.5345</f>
        <v>0</v>
      </c>
      <c r="W826" s="50">
        <v>0</v>
      </c>
      <c r="X826" s="51">
        <f>Ugovori_OPULJP[[#This Row],[Privatni doprinos korisnika - HRK]]/7.5345</f>
        <v>0</v>
      </c>
      <c r="Y826" s="52">
        <v>1392645</v>
      </c>
      <c r="Z826" s="53">
        <f>Ugovori_OPULJP[[#This Row],[UKUPNI PRIHVATLJIVI IZDACI
TOTAL ELIGIBLE EXPENDITURE
= Bespovratna sredstva ukupno + doprinos korisnika
= Ukupni prihvatljivi troškovi
= Ukupna ugovorena vrijednost projekta HRK]]/7.5345</f>
        <v>184835.75552458689</v>
      </c>
      <c r="AA826" s="44" t="s">
        <v>38</v>
      </c>
      <c r="AB826" s="44" t="s">
        <v>35</v>
      </c>
      <c r="AC826" s="43" t="s">
        <v>3312</v>
      </c>
      <c r="AD826" s="43" t="s">
        <v>747</v>
      </c>
    </row>
    <row r="827" spans="1:30" ht="51" customHeight="1" x14ac:dyDescent="0.2">
      <c r="A827" s="41" t="s">
        <v>3313</v>
      </c>
      <c r="B827" s="42" t="s">
        <v>743</v>
      </c>
      <c r="C827" s="43" t="s">
        <v>744</v>
      </c>
      <c r="D827" s="43" t="s">
        <v>3131</v>
      </c>
      <c r="E827" s="57" t="s">
        <v>76</v>
      </c>
      <c r="F827" s="45" t="s">
        <v>3314</v>
      </c>
      <c r="G827" s="45" t="s">
        <v>3315</v>
      </c>
      <c r="H827" s="47">
        <v>44000</v>
      </c>
      <c r="I827" s="47">
        <v>44548</v>
      </c>
      <c r="J827" s="48" t="str">
        <f>IF(Ugovori_OPULJP[[#This Row],[DATUM ZAVRŠETKA OPERACIJE]]&gt;DATE(2024,3,31),"u provedbi","završen")</f>
        <v>završen</v>
      </c>
      <c r="K827" s="46" t="s">
        <v>37</v>
      </c>
      <c r="L827" s="46" t="s">
        <v>37</v>
      </c>
      <c r="M827" s="49">
        <v>0.85</v>
      </c>
      <c r="N827" s="49">
        <v>0.15</v>
      </c>
      <c r="O827" s="50">
        <f>Ugovori_OPULJP[[#This Row],[Bespovratna sredstva - Ukupno (EU+Nac) HRK
= Ukupna ugovorena vrijednost bespovratnih sredstava]]*Ugovori_OPULJP[[#This Row],[EU STOPA SUFINANCIRANJA %
EU CO-FINANCING RATE %]]</f>
        <v>315741</v>
      </c>
      <c r="P827" s="51">
        <f>Ugovori_OPULJP[[#This Row],[Bespovratna sredstva - EU dio - HRK]]/7.5345</f>
        <v>41906.032251642442</v>
      </c>
      <c r="Q827" s="50">
        <f>Ugovori_OPULJP[[#This Row],[Bespovratna sredstva - Ukupno (EU+Nac) HRK
= Ukupna ugovorena vrijednost bespovratnih sredstava]]*Ugovori_OPULJP[[#This Row],[STOPA NACIONALNOG SUFINANCIRANJA %]]</f>
        <v>55719</v>
      </c>
      <c r="R827" s="51">
        <f>Ugovori_OPULJP[[#This Row],[Bespovratna sredstva - Nacionalni dio - HRK]]/7.5345</f>
        <v>7395.1821620545488</v>
      </c>
      <c r="S827" s="50">
        <v>371460</v>
      </c>
      <c r="T827" s="51">
        <f>Ugovori_OPULJP[[#This Row],[Bespovratna sredstva - Ukupno (EU+Nac) HRK
= Ukupna ugovorena vrijednost bespovratnih sredstava]]/7.5345</f>
        <v>49301.214413696995</v>
      </c>
      <c r="U827" s="50">
        <v>0</v>
      </c>
      <c r="V827" s="51">
        <f>Ugovori_OPULJP[[#This Row],[Javni doprinos korisnika - HRK]]/7.5345</f>
        <v>0</v>
      </c>
      <c r="W827" s="50">
        <v>0</v>
      </c>
      <c r="X827" s="51">
        <f>Ugovori_OPULJP[[#This Row],[Privatni doprinos korisnika - HRK]]/7.5345</f>
        <v>0</v>
      </c>
      <c r="Y827" s="52">
        <v>371460</v>
      </c>
      <c r="Z827" s="53">
        <f>Ugovori_OPULJP[[#This Row],[UKUPNI PRIHVATLJIVI IZDACI
TOTAL ELIGIBLE EXPENDITURE
= Bespovratna sredstva ukupno + doprinos korisnika
= Ukupni prihvatljivi troškovi
= Ukupna ugovorena vrijednost projekta HRK]]/7.5345</f>
        <v>49301.214413696995</v>
      </c>
      <c r="AA827" s="44" t="s">
        <v>38</v>
      </c>
      <c r="AB827" s="44" t="s">
        <v>35</v>
      </c>
      <c r="AC827" s="43" t="s">
        <v>3316</v>
      </c>
      <c r="AD827" s="43" t="s">
        <v>747</v>
      </c>
    </row>
    <row r="828" spans="1:30" ht="51" customHeight="1" x14ac:dyDescent="0.2">
      <c r="A828" s="41" t="s">
        <v>3317</v>
      </c>
      <c r="B828" s="42" t="s">
        <v>743</v>
      </c>
      <c r="C828" s="43" t="s">
        <v>744</v>
      </c>
      <c r="D828" s="43" t="s">
        <v>3131</v>
      </c>
      <c r="E828" s="57" t="s">
        <v>76</v>
      </c>
      <c r="F828" s="45" t="s">
        <v>3318</v>
      </c>
      <c r="G828" s="45" t="s">
        <v>1365</v>
      </c>
      <c r="H828" s="47">
        <v>44054</v>
      </c>
      <c r="I828" s="47">
        <v>44511</v>
      </c>
      <c r="J828" s="48" t="str">
        <f>IF(Ugovori_OPULJP[[#This Row],[DATUM ZAVRŠETKA OPERACIJE]]&gt;DATE(2024,3,31),"u provedbi","završen")</f>
        <v>završen</v>
      </c>
      <c r="K828" s="46" t="s">
        <v>99</v>
      </c>
      <c r="L828" s="46" t="s">
        <v>99</v>
      </c>
      <c r="M828" s="49">
        <v>0.85</v>
      </c>
      <c r="N828" s="49">
        <v>0.15</v>
      </c>
      <c r="O828" s="50">
        <f>Ugovori_OPULJP[[#This Row],[Bespovratna sredstva - Ukupno (EU+Nac) HRK
= Ukupna ugovorena vrijednost bespovratnih sredstava]]*Ugovori_OPULJP[[#This Row],[EU STOPA SUFINANCIRANJA %
EU CO-FINANCING RATE %]]</f>
        <v>2750430</v>
      </c>
      <c r="P828" s="51">
        <f>Ugovori_OPULJP[[#This Row],[Bespovratna sredstva - EU dio - HRK]]/7.5345</f>
        <v>365044.79394783993</v>
      </c>
      <c r="Q828" s="50">
        <f>Ugovori_OPULJP[[#This Row],[Bespovratna sredstva - Ukupno (EU+Nac) HRK
= Ukupna ugovorena vrijednost bespovratnih sredstava]]*Ugovori_OPULJP[[#This Row],[STOPA NACIONALNOG SUFINANCIRANJA %]]</f>
        <v>485370</v>
      </c>
      <c r="R828" s="51">
        <f>Ugovori_OPULJP[[#This Row],[Bespovratna sredstva - Nacionalni dio - HRK]]/7.5345</f>
        <v>64419.66952020704</v>
      </c>
      <c r="S828" s="50">
        <v>3235800</v>
      </c>
      <c r="T828" s="51">
        <f>Ugovori_OPULJP[[#This Row],[Bespovratna sredstva - Ukupno (EU+Nac) HRK
= Ukupna ugovorena vrijednost bespovratnih sredstava]]/7.5345</f>
        <v>429464.46346804698</v>
      </c>
      <c r="U828" s="50">
        <v>0</v>
      </c>
      <c r="V828" s="51">
        <f>Ugovori_OPULJP[[#This Row],[Javni doprinos korisnika - HRK]]/7.5345</f>
        <v>0</v>
      </c>
      <c r="W828" s="50">
        <v>0</v>
      </c>
      <c r="X828" s="51">
        <f>Ugovori_OPULJP[[#This Row],[Privatni doprinos korisnika - HRK]]/7.5345</f>
        <v>0</v>
      </c>
      <c r="Y828" s="52">
        <v>3235800</v>
      </c>
      <c r="Z828" s="53">
        <f>Ugovori_OPULJP[[#This Row],[UKUPNI PRIHVATLJIVI IZDACI
TOTAL ELIGIBLE EXPENDITURE
= Bespovratna sredstva ukupno + doprinos korisnika
= Ukupni prihvatljivi troškovi
= Ukupna ugovorena vrijednost projekta HRK]]/7.5345</f>
        <v>429464.46346804698</v>
      </c>
      <c r="AA828" s="44" t="s">
        <v>38</v>
      </c>
      <c r="AB828" s="44" t="s">
        <v>35</v>
      </c>
      <c r="AC828" s="43" t="s">
        <v>3319</v>
      </c>
      <c r="AD828" s="43" t="s">
        <v>747</v>
      </c>
    </row>
    <row r="829" spans="1:30" ht="51" customHeight="1" x14ac:dyDescent="0.2">
      <c r="A829" s="41" t="s">
        <v>3320</v>
      </c>
      <c r="B829" s="42" t="s">
        <v>743</v>
      </c>
      <c r="C829" s="43" t="s">
        <v>744</v>
      </c>
      <c r="D829" s="43" t="s">
        <v>3131</v>
      </c>
      <c r="E829" s="57" t="s">
        <v>76</v>
      </c>
      <c r="F829" s="45" t="s">
        <v>3321</v>
      </c>
      <c r="G829" s="45" t="s">
        <v>3322</v>
      </c>
      <c r="H829" s="47">
        <v>44000</v>
      </c>
      <c r="I829" s="47">
        <v>44426</v>
      </c>
      <c r="J829" s="48" t="str">
        <f>IF(Ugovori_OPULJP[[#This Row],[DATUM ZAVRŠETKA OPERACIJE]]&gt;DATE(2024,3,31),"u provedbi","završen")</f>
        <v>završen</v>
      </c>
      <c r="K829" s="46" t="s">
        <v>99</v>
      </c>
      <c r="L829" s="46" t="s">
        <v>99</v>
      </c>
      <c r="M829" s="49">
        <v>0.85</v>
      </c>
      <c r="N829" s="49">
        <v>0.15</v>
      </c>
      <c r="O829" s="50">
        <f>Ugovori_OPULJP[[#This Row],[Bespovratna sredstva - Ukupno (EU+Nac) HRK
= Ukupna ugovorena vrijednost bespovratnih sredstava]]*Ugovori_OPULJP[[#This Row],[EU STOPA SUFINANCIRANJA %
EU CO-FINANCING RATE %]]</f>
        <v>1554905</v>
      </c>
      <c r="P829" s="51">
        <f>Ugovori_OPULJP[[#This Row],[Bespovratna sredstva - EU dio - HRK]]/7.5345</f>
        <v>206371.35841794411</v>
      </c>
      <c r="Q829" s="50">
        <f>Ugovori_OPULJP[[#This Row],[Bespovratna sredstva - Ukupno (EU+Nac) HRK
= Ukupna ugovorena vrijednost bespovratnih sredstava]]*Ugovori_OPULJP[[#This Row],[STOPA NACIONALNOG SUFINANCIRANJA %]]</f>
        <v>274395</v>
      </c>
      <c r="R829" s="51">
        <f>Ugovori_OPULJP[[#This Row],[Bespovratna sredstva - Nacionalni dio - HRK]]/7.5345</f>
        <v>36418.475014931311</v>
      </c>
      <c r="S829" s="50">
        <v>1829300</v>
      </c>
      <c r="T829" s="51">
        <f>Ugovori_OPULJP[[#This Row],[Bespovratna sredstva - Ukupno (EU+Nac) HRK
= Ukupna ugovorena vrijednost bespovratnih sredstava]]/7.5345</f>
        <v>242789.83343287543</v>
      </c>
      <c r="U829" s="50">
        <v>0</v>
      </c>
      <c r="V829" s="51">
        <f>Ugovori_OPULJP[[#This Row],[Javni doprinos korisnika - HRK]]/7.5345</f>
        <v>0</v>
      </c>
      <c r="W829" s="50">
        <v>0</v>
      </c>
      <c r="X829" s="51">
        <f>Ugovori_OPULJP[[#This Row],[Privatni doprinos korisnika - HRK]]/7.5345</f>
        <v>0</v>
      </c>
      <c r="Y829" s="52">
        <v>1829300</v>
      </c>
      <c r="Z829" s="53">
        <f>Ugovori_OPULJP[[#This Row],[UKUPNI PRIHVATLJIVI IZDACI
TOTAL ELIGIBLE EXPENDITURE
= Bespovratna sredstva ukupno + doprinos korisnika
= Ukupni prihvatljivi troškovi
= Ukupna ugovorena vrijednost projekta HRK]]/7.5345</f>
        <v>242789.83343287543</v>
      </c>
      <c r="AA829" s="44" t="s">
        <v>38</v>
      </c>
      <c r="AB829" s="44" t="s">
        <v>35</v>
      </c>
      <c r="AC829" s="43" t="s">
        <v>3323</v>
      </c>
      <c r="AD829" s="43" t="s">
        <v>747</v>
      </c>
    </row>
    <row r="830" spans="1:30" ht="51" customHeight="1" x14ac:dyDescent="0.2">
      <c r="A830" s="41" t="s">
        <v>3324</v>
      </c>
      <c r="B830" s="42" t="s">
        <v>743</v>
      </c>
      <c r="C830" s="43" t="s">
        <v>744</v>
      </c>
      <c r="D830" s="43" t="s">
        <v>3131</v>
      </c>
      <c r="E830" s="57" t="s">
        <v>76</v>
      </c>
      <c r="F830" s="45" t="s">
        <v>3325</v>
      </c>
      <c r="G830" s="45" t="s">
        <v>865</v>
      </c>
      <c r="H830" s="47">
        <v>44000</v>
      </c>
      <c r="I830" s="47">
        <v>44548</v>
      </c>
      <c r="J830" s="48" t="str">
        <f>IF(Ugovori_OPULJP[[#This Row],[DATUM ZAVRŠETKA OPERACIJE]]&gt;DATE(2024,3,31),"u provedbi","završen")</f>
        <v>završen</v>
      </c>
      <c r="K830" s="46" t="s">
        <v>104</v>
      </c>
      <c r="L830" s="46" t="s">
        <v>104</v>
      </c>
      <c r="M830" s="49">
        <v>0.85</v>
      </c>
      <c r="N830" s="49">
        <v>0.15</v>
      </c>
      <c r="O830" s="50">
        <f>Ugovori_OPULJP[[#This Row],[Bespovratna sredstva - Ukupno (EU+Nac) HRK
= Ukupna ugovorena vrijednost bespovratnih sredstava]]*Ugovori_OPULJP[[#This Row],[EU STOPA SUFINANCIRANJA %
EU CO-FINANCING RATE %]]</f>
        <v>3922622.5</v>
      </c>
      <c r="P830" s="51">
        <f>Ugovori_OPULJP[[#This Row],[Bespovratna sredstva - EU dio - HRK]]/7.5345</f>
        <v>520621.47455040144</v>
      </c>
      <c r="Q830" s="50">
        <f>Ugovori_OPULJP[[#This Row],[Bespovratna sredstva - Ukupno (EU+Nac) HRK
= Ukupna ugovorena vrijednost bespovratnih sredstava]]*Ugovori_OPULJP[[#This Row],[STOPA NACIONALNOG SUFINANCIRANJA %]]</f>
        <v>692227.5</v>
      </c>
      <c r="R830" s="51">
        <f>Ugovori_OPULJP[[#This Row],[Bespovratna sredstva - Nacionalni dio - HRK]]/7.5345</f>
        <v>91874.377861835557</v>
      </c>
      <c r="S830" s="50">
        <v>4614850</v>
      </c>
      <c r="T830" s="51">
        <f>Ugovori_OPULJP[[#This Row],[Bespovratna sredstva - Ukupno (EU+Nac) HRK
= Ukupna ugovorena vrijednost bespovratnih sredstava]]/7.5345</f>
        <v>612495.85241223697</v>
      </c>
      <c r="U830" s="50">
        <v>0</v>
      </c>
      <c r="V830" s="51">
        <f>Ugovori_OPULJP[[#This Row],[Javni doprinos korisnika - HRK]]/7.5345</f>
        <v>0</v>
      </c>
      <c r="W830" s="50">
        <v>0</v>
      </c>
      <c r="X830" s="51">
        <f>Ugovori_OPULJP[[#This Row],[Privatni doprinos korisnika - HRK]]/7.5345</f>
        <v>0</v>
      </c>
      <c r="Y830" s="52">
        <v>4614850</v>
      </c>
      <c r="Z830" s="53">
        <f>Ugovori_OPULJP[[#This Row],[UKUPNI PRIHVATLJIVI IZDACI
TOTAL ELIGIBLE EXPENDITURE
= Bespovratna sredstva ukupno + doprinos korisnika
= Ukupni prihvatljivi troškovi
= Ukupna ugovorena vrijednost projekta HRK]]/7.5345</f>
        <v>612495.85241223697</v>
      </c>
      <c r="AA830" s="44" t="s">
        <v>38</v>
      </c>
      <c r="AB830" s="44" t="s">
        <v>35</v>
      </c>
      <c r="AC830" s="43" t="s">
        <v>3326</v>
      </c>
      <c r="AD830" s="43" t="s">
        <v>747</v>
      </c>
    </row>
    <row r="831" spans="1:30" ht="51" customHeight="1" x14ac:dyDescent="0.2">
      <c r="A831" s="41" t="s">
        <v>3327</v>
      </c>
      <c r="B831" s="42" t="s">
        <v>743</v>
      </c>
      <c r="C831" s="43" t="s">
        <v>744</v>
      </c>
      <c r="D831" s="43" t="s">
        <v>3131</v>
      </c>
      <c r="E831" s="57" t="s">
        <v>76</v>
      </c>
      <c r="F831" s="45" t="s">
        <v>3328</v>
      </c>
      <c r="G831" s="45" t="s">
        <v>3329</v>
      </c>
      <c r="H831" s="47">
        <v>44000</v>
      </c>
      <c r="I831" s="47">
        <v>44548</v>
      </c>
      <c r="J831" s="48" t="str">
        <f>IF(Ugovori_OPULJP[[#This Row],[DATUM ZAVRŠETKA OPERACIJE]]&gt;DATE(2024,3,31),"u provedbi","završen")</f>
        <v>završen</v>
      </c>
      <c r="K831" s="46" t="s">
        <v>99</v>
      </c>
      <c r="L831" s="46" t="s">
        <v>99</v>
      </c>
      <c r="M831" s="49">
        <v>0.85</v>
      </c>
      <c r="N831" s="49">
        <v>0.15</v>
      </c>
      <c r="O831" s="50">
        <f>Ugovori_OPULJP[[#This Row],[Bespovratna sredstva - Ukupno (EU+Nac) HRK
= Ukupna ugovorena vrijednost bespovratnih sredstava]]*Ugovori_OPULJP[[#This Row],[EU STOPA SUFINANCIRANJA %
EU CO-FINANCING RATE %]]</f>
        <v>1578705</v>
      </c>
      <c r="P831" s="51">
        <f>Ugovori_OPULJP[[#This Row],[Bespovratna sredstva - EU dio - HRK]]/7.5345</f>
        <v>209530.1612582122</v>
      </c>
      <c r="Q831" s="50">
        <f>Ugovori_OPULJP[[#This Row],[Bespovratna sredstva - Ukupno (EU+Nac) HRK
= Ukupna ugovorena vrijednost bespovratnih sredstava]]*Ugovori_OPULJP[[#This Row],[STOPA NACIONALNOG SUFINANCIRANJA %]]</f>
        <v>278595</v>
      </c>
      <c r="R831" s="51">
        <f>Ugovori_OPULJP[[#This Row],[Bespovratna sredstva - Nacionalni dio - HRK]]/7.5345</f>
        <v>36975.91081027274</v>
      </c>
      <c r="S831" s="50">
        <v>1857300</v>
      </c>
      <c r="T831" s="51">
        <f>Ugovori_OPULJP[[#This Row],[Bespovratna sredstva - Ukupno (EU+Nac) HRK
= Ukupna ugovorena vrijednost bespovratnih sredstava]]/7.5345</f>
        <v>246506.07206848497</v>
      </c>
      <c r="U831" s="50">
        <v>0</v>
      </c>
      <c r="V831" s="51">
        <f>Ugovori_OPULJP[[#This Row],[Javni doprinos korisnika - HRK]]/7.5345</f>
        <v>0</v>
      </c>
      <c r="W831" s="50">
        <v>0</v>
      </c>
      <c r="X831" s="51">
        <f>Ugovori_OPULJP[[#This Row],[Privatni doprinos korisnika - HRK]]/7.5345</f>
        <v>0</v>
      </c>
      <c r="Y831" s="52">
        <v>1857300</v>
      </c>
      <c r="Z831" s="53">
        <f>Ugovori_OPULJP[[#This Row],[UKUPNI PRIHVATLJIVI IZDACI
TOTAL ELIGIBLE EXPENDITURE
= Bespovratna sredstva ukupno + doprinos korisnika
= Ukupni prihvatljivi troškovi
= Ukupna ugovorena vrijednost projekta HRK]]/7.5345</f>
        <v>246506.07206848497</v>
      </c>
      <c r="AA831" s="44" t="s">
        <v>38</v>
      </c>
      <c r="AB831" s="44" t="s">
        <v>35</v>
      </c>
      <c r="AC831" s="43" t="s">
        <v>3330</v>
      </c>
      <c r="AD831" s="43" t="s">
        <v>747</v>
      </c>
    </row>
    <row r="832" spans="1:30" ht="63.75" customHeight="1" x14ac:dyDescent="0.2">
      <c r="A832" s="41" t="s">
        <v>3331</v>
      </c>
      <c r="B832" s="42" t="s">
        <v>743</v>
      </c>
      <c r="C832" s="43" t="s">
        <v>744</v>
      </c>
      <c r="D832" s="43" t="s">
        <v>3131</v>
      </c>
      <c r="E832" s="57" t="s">
        <v>76</v>
      </c>
      <c r="F832" s="45" t="s">
        <v>3332</v>
      </c>
      <c r="G832" s="45" t="s">
        <v>3333</v>
      </c>
      <c r="H832" s="47">
        <v>44000</v>
      </c>
      <c r="I832" s="47">
        <v>44426</v>
      </c>
      <c r="J832" s="48" t="str">
        <f>IF(Ugovori_OPULJP[[#This Row],[DATUM ZAVRŠETKA OPERACIJE]]&gt;DATE(2024,3,31),"u provedbi","završen")</f>
        <v>završen</v>
      </c>
      <c r="K832" s="46" t="s">
        <v>211</v>
      </c>
      <c r="L832" s="46" t="s">
        <v>211</v>
      </c>
      <c r="M832" s="49">
        <v>0.85</v>
      </c>
      <c r="N832" s="49">
        <v>0.15</v>
      </c>
      <c r="O832" s="50">
        <f>Ugovori_OPULJP[[#This Row],[Bespovratna sredstva - Ukupno (EU+Nac) HRK
= Ukupna ugovorena vrijednost bespovratnih sredstava]]*Ugovori_OPULJP[[#This Row],[EU STOPA SUFINANCIRANJA %
EU CO-FINANCING RATE %]]</f>
        <v>3157210.25</v>
      </c>
      <c r="P832" s="51">
        <f>Ugovori_OPULJP[[#This Row],[Bespovratna sredstva - EU dio - HRK]]/7.5345</f>
        <v>419033.81113544363</v>
      </c>
      <c r="Q832" s="50">
        <f>Ugovori_OPULJP[[#This Row],[Bespovratna sredstva - Ukupno (EU+Nac) HRK
= Ukupna ugovorena vrijednost bespovratnih sredstava]]*Ugovori_OPULJP[[#This Row],[STOPA NACIONALNOG SUFINANCIRANJA %]]</f>
        <v>557154.75</v>
      </c>
      <c r="R832" s="51">
        <f>Ugovori_OPULJP[[#This Row],[Bespovratna sredstva - Nacionalni dio - HRK]]/7.5345</f>
        <v>73947.143141548877</v>
      </c>
      <c r="S832" s="50">
        <v>3714365</v>
      </c>
      <c r="T832" s="51">
        <f>Ugovori_OPULJP[[#This Row],[Bespovratna sredstva - Ukupno (EU+Nac) HRK
= Ukupna ugovorena vrijednost bespovratnih sredstava]]/7.5345</f>
        <v>492980.95427699247</v>
      </c>
      <c r="U832" s="50">
        <v>0</v>
      </c>
      <c r="V832" s="51">
        <f>Ugovori_OPULJP[[#This Row],[Javni doprinos korisnika - HRK]]/7.5345</f>
        <v>0</v>
      </c>
      <c r="W832" s="50">
        <v>0</v>
      </c>
      <c r="X832" s="51">
        <f>Ugovori_OPULJP[[#This Row],[Privatni doprinos korisnika - HRK]]/7.5345</f>
        <v>0</v>
      </c>
      <c r="Y832" s="52">
        <v>3714365</v>
      </c>
      <c r="Z832" s="53">
        <f>Ugovori_OPULJP[[#This Row],[UKUPNI PRIHVATLJIVI IZDACI
TOTAL ELIGIBLE EXPENDITURE
= Bespovratna sredstva ukupno + doprinos korisnika
= Ukupni prihvatljivi troškovi
= Ukupna ugovorena vrijednost projekta HRK]]/7.5345</f>
        <v>492980.95427699247</v>
      </c>
      <c r="AA832" s="44" t="s">
        <v>38</v>
      </c>
      <c r="AB832" s="44" t="s">
        <v>35</v>
      </c>
      <c r="AC832" s="43" t="s">
        <v>3334</v>
      </c>
      <c r="AD832" s="43" t="s">
        <v>747</v>
      </c>
    </row>
    <row r="833" spans="1:30" ht="51" customHeight="1" x14ac:dyDescent="0.2">
      <c r="A833" s="41" t="s">
        <v>3335</v>
      </c>
      <c r="B833" s="42" t="s">
        <v>743</v>
      </c>
      <c r="C833" s="43" t="s">
        <v>744</v>
      </c>
      <c r="D833" s="43" t="s">
        <v>3131</v>
      </c>
      <c r="E833" s="57" t="s">
        <v>76</v>
      </c>
      <c r="F833" s="45" t="s">
        <v>3336</v>
      </c>
      <c r="G833" s="45" t="s">
        <v>3337</v>
      </c>
      <c r="H833" s="47">
        <v>44000</v>
      </c>
      <c r="I833" s="47">
        <v>44548</v>
      </c>
      <c r="J833" s="48" t="str">
        <f>IF(Ugovori_OPULJP[[#This Row],[DATUM ZAVRŠETKA OPERACIJE]]&gt;DATE(2024,3,31),"u provedbi","završen")</f>
        <v>završen</v>
      </c>
      <c r="K833" s="46" t="s">
        <v>211</v>
      </c>
      <c r="L833" s="46" t="s">
        <v>211</v>
      </c>
      <c r="M833" s="49">
        <v>0.85</v>
      </c>
      <c r="N833" s="49">
        <v>0.15</v>
      </c>
      <c r="O833" s="50">
        <f>Ugovori_OPULJP[[#This Row],[Bespovratna sredstva - Ukupno (EU+Nac) HRK
= Ukupna ugovorena vrijednost bespovratnih sredstava]]*Ugovori_OPULJP[[#This Row],[EU STOPA SUFINANCIRANJA %
EU CO-FINANCING RATE %]]</f>
        <v>1578721.6514999999</v>
      </c>
      <c r="P833" s="51">
        <f>Ugovori_OPULJP[[#This Row],[Bespovratna sredstva - EU dio - HRK]]/7.5345</f>
        <v>209532.37129205652</v>
      </c>
      <c r="Q833" s="50">
        <f>Ugovori_OPULJP[[#This Row],[Bespovratna sredstva - Ukupno (EU+Nac) HRK
= Ukupna ugovorena vrijednost bespovratnih sredstava]]*Ugovori_OPULJP[[#This Row],[STOPA NACIONALNOG SUFINANCIRANJA %]]</f>
        <v>278597.93849999999</v>
      </c>
      <c r="R833" s="51">
        <f>Ugovori_OPULJP[[#This Row],[Bespovratna sredstva - Nacionalni dio - HRK]]/7.5345</f>
        <v>36976.300816245268</v>
      </c>
      <c r="S833" s="50">
        <v>1857319.59</v>
      </c>
      <c r="T833" s="51">
        <f>Ugovori_OPULJP[[#This Row],[Bespovratna sredstva - Ukupno (EU+Nac) HRK
= Ukupna ugovorena vrijednost bespovratnih sredstava]]/7.5345</f>
        <v>246508.67210830181</v>
      </c>
      <c r="U833" s="50">
        <v>0</v>
      </c>
      <c r="V833" s="51">
        <f>Ugovori_OPULJP[[#This Row],[Javni doprinos korisnika - HRK]]/7.5345</f>
        <v>0</v>
      </c>
      <c r="W833" s="50">
        <v>0</v>
      </c>
      <c r="X833" s="51">
        <f>Ugovori_OPULJP[[#This Row],[Privatni doprinos korisnika - HRK]]/7.5345</f>
        <v>0</v>
      </c>
      <c r="Y833" s="52">
        <v>1857319.59</v>
      </c>
      <c r="Z833" s="53">
        <f>Ugovori_OPULJP[[#This Row],[UKUPNI PRIHVATLJIVI IZDACI
TOTAL ELIGIBLE EXPENDITURE
= Bespovratna sredstva ukupno + doprinos korisnika
= Ukupni prihvatljivi troškovi
= Ukupna ugovorena vrijednost projekta HRK]]/7.5345</f>
        <v>246508.67210830181</v>
      </c>
      <c r="AA833" s="44" t="s">
        <v>38</v>
      </c>
      <c r="AB833" s="44" t="s">
        <v>35</v>
      </c>
      <c r="AC833" s="43" t="s">
        <v>3338</v>
      </c>
      <c r="AD833" s="43" t="s">
        <v>747</v>
      </c>
    </row>
    <row r="834" spans="1:30" ht="51" customHeight="1" x14ac:dyDescent="0.2">
      <c r="A834" s="41" t="s">
        <v>3340</v>
      </c>
      <c r="B834" s="42" t="s">
        <v>743</v>
      </c>
      <c r="C834" s="43" t="s">
        <v>744</v>
      </c>
      <c r="D834" s="43" t="s">
        <v>3131</v>
      </c>
      <c r="E834" s="57" t="s">
        <v>76</v>
      </c>
      <c r="F834" s="45" t="s">
        <v>3341</v>
      </c>
      <c r="G834" s="45" t="s">
        <v>3342</v>
      </c>
      <c r="H834" s="47">
        <v>44000</v>
      </c>
      <c r="I834" s="47">
        <v>44548</v>
      </c>
      <c r="J834" s="48" t="str">
        <f>IF(Ugovori_OPULJP[[#This Row],[DATUM ZAVRŠETKA OPERACIJE]]&gt;DATE(2024,3,31),"u provedbi","završen")</f>
        <v>završen</v>
      </c>
      <c r="K834" s="46" t="s">
        <v>211</v>
      </c>
      <c r="L834" s="46" t="s">
        <v>211</v>
      </c>
      <c r="M834" s="49">
        <v>0.85</v>
      </c>
      <c r="N834" s="49">
        <v>0.15</v>
      </c>
      <c r="O834" s="50">
        <f>Ugovori_OPULJP[[#This Row],[Bespovratna sredstva - Ukupno (EU+Nac) HRK
= Ukupna ugovorena vrijednost bespovratnih sredstava]]*Ugovori_OPULJP[[#This Row],[EU STOPA SUFINANCIRANJA %
EU CO-FINANCING RATE %]]</f>
        <v>2331371.5</v>
      </c>
      <c r="P834" s="51">
        <f>Ugovori_OPULJP[[#This Row],[Bespovratna sredstva - EU dio - HRK]]/7.5345</f>
        <v>309426.17293781933</v>
      </c>
      <c r="Q834" s="50">
        <f>Ugovori_OPULJP[[#This Row],[Bespovratna sredstva - Ukupno (EU+Nac) HRK
= Ukupna ugovorena vrijednost bespovratnih sredstava]]*Ugovori_OPULJP[[#This Row],[STOPA NACIONALNOG SUFINANCIRANJA %]]</f>
        <v>411418.5</v>
      </c>
      <c r="R834" s="51">
        <f>Ugovori_OPULJP[[#This Row],[Bespovratna sredstva - Nacionalni dio - HRK]]/7.5345</f>
        <v>54604.618753732822</v>
      </c>
      <c r="S834" s="50">
        <v>2742790</v>
      </c>
      <c r="T834" s="51">
        <f>Ugovori_OPULJP[[#This Row],[Bespovratna sredstva - Ukupno (EU+Nac) HRK
= Ukupna ugovorena vrijednost bespovratnih sredstava]]/7.5345</f>
        <v>364030.79169155215</v>
      </c>
      <c r="U834" s="50">
        <v>0</v>
      </c>
      <c r="V834" s="51">
        <f>Ugovori_OPULJP[[#This Row],[Javni doprinos korisnika - HRK]]/7.5345</f>
        <v>0</v>
      </c>
      <c r="W834" s="50">
        <v>0</v>
      </c>
      <c r="X834" s="51">
        <f>Ugovori_OPULJP[[#This Row],[Privatni doprinos korisnika - HRK]]/7.5345</f>
        <v>0</v>
      </c>
      <c r="Y834" s="52">
        <v>2742790</v>
      </c>
      <c r="Z834" s="53">
        <f>Ugovori_OPULJP[[#This Row],[UKUPNI PRIHVATLJIVI IZDACI
TOTAL ELIGIBLE EXPENDITURE
= Bespovratna sredstva ukupno + doprinos korisnika
= Ukupni prihvatljivi troškovi
= Ukupna ugovorena vrijednost projekta HRK]]/7.5345</f>
        <v>364030.79169155215</v>
      </c>
      <c r="AA834" s="44" t="s">
        <v>38</v>
      </c>
      <c r="AB834" s="44" t="s">
        <v>35</v>
      </c>
      <c r="AC834" s="43" t="s">
        <v>3343</v>
      </c>
      <c r="AD834" s="43" t="s">
        <v>747</v>
      </c>
    </row>
    <row r="835" spans="1:30" ht="51" customHeight="1" x14ac:dyDescent="0.2">
      <c r="A835" s="41" t="s">
        <v>3344</v>
      </c>
      <c r="B835" s="42" t="s">
        <v>743</v>
      </c>
      <c r="C835" s="43" t="s">
        <v>744</v>
      </c>
      <c r="D835" s="43" t="s">
        <v>3131</v>
      </c>
      <c r="E835" s="57" t="s">
        <v>76</v>
      </c>
      <c r="F835" s="45" t="s">
        <v>3345</v>
      </c>
      <c r="G835" s="45" t="s">
        <v>1135</v>
      </c>
      <c r="H835" s="47">
        <v>44000</v>
      </c>
      <c r="I835" s="47">
        <v>44457</v>
      </c>
      <c r="J835" s="48" t="str">
        <f>IF(Ugovori_OPULJP[[#This Row],[DATUM ZAVRŠETKA OPERACIJE]]&gt;DATE(2024,3,31),"u provedbi","završen")</f>
        <v>završen</v>
      </c>
      <c r="K835" s="46" t="s">
        <v>211</v>
      </c>
      <c r="L835" s="46" t="s">
        <v>211</v>
      </c>
      <c r="M835" s="49">
        <v>0.85</v>
      </c>
      <c r="N835" s="49">
        <v>0.15</v>
      </c>
      <c r="O835" s="50">
        <f>Ugovori_OPULJP[[#This Row],[Bespovratna sredstva - Ukupno (EU+Nac) HRK
= Ukupna ugovorena vrijednost bespovratnih sredstava]]*Ugovori_OPULJP[[#This Row],[EU STOPA SUFINANCIRANJA %
EU CO-FINANCING RATE %]]</f>
        <v>1024454</v>
      </c>
      <c r="P835" s="51">
        <f>Ugovori_OPULJP[[#This Row],[Bespovratna sredstva - EU dio - HRK]]/7.5345</f>
        <v>135968.41197159732</v>
      </c>
      <c r="Q835" s="50">
        <f>Ugovori_OPULJP[[#This Row],[Bespovratna sredstva - Ukupno (EU+Nac) HRK
= Ukupna ugovorena vrijednost bespovratnih sredstava]]*Ugovori_OPULJP[[#This Row],[STOPA NACIONALNOG SUFINANCIRANJA %]]</f>
        <v>180786</v>
      </c>
      <c r="R835" s="51">
        <f>Ugovori_OPULJP[[#This Row],[Bespovratna sredstva - Nacionalni dio - HRK]]/7.5345</f>
        <v>23994.425642046583</v>
      </c>
      <c r="S835" s="50">
        <v>1205240</v>
      </c>
      <c r="T835" s="51">
        <f>Ugovori_OPULJP[[#This Row],[Bespovratna sredstva - Ukupno (EU+Nac) HRK
= Ukupna ugovorena vrijednost bespovratnih sredstava]]/7.5345</f>
        <v>159962.8376136439</v>
      </c>
      <c r="U835" s="50">
        <v>0</v>
      </c>
      <c r="V835" s="51">
        <f>Ugovori_OPULJP[[#This Row],[Javni doprinos korisnika - HRK]]/7.5345</f>
        <v>0</v>
      </c>
      <c r="W835" s="50">
        <v>0</v>
      </c>
      <c r="X835" s="51">
        <f>Ugovori_OPULJP[[#This Row],[Privatni doprinos korisnika - HRK]]/7.5345</f>
        <v>0</v>
      </c>
      <c r="Y835" s="52">
        <v>1205240</v>
      </c>
      <c r="Z835" s="53">
        <f>Ugovori_OPULJP[[#This Row],[UKUPNI PRIHVATLJIVI IZDACI
TOTAL ELIGIBLE EXPENDITURE
= Bespovratna sredstva ukupno + doprinos korisnika
= Ukupni prihvatljivi troškovi
= Ukupna ugovorena vrijednost projekta HRK]]/7.5345</f>
        <v>159962.8376136439</v>
      </c>
      <c r="AA835" s="44" t="s">
        <v>38</v>
      </c>
      <c r="AB835" s="44" t="s">
        <v>35</v>
      </c>
      <c r="AC835" s="43" t="s">
        <v>3346</v>
      </c>
      <c r="AD835" s="43" t="s">
        <v>747</v>
      </c>
    </row>
    <row r="836" spans="1:30" ht="51" customHeight="1" x14ac:dyDescent="0.2">
      <c r="A836" s="41" t="s">
        <v>3347</v>
      </c>
      <c r="B836" s="42" t="s">
        <v>743</v>
      </c>
      <c r="C836" s="43" t="s">
        <v>744</v>
      </c>
      <c r="D836" s="43" t="s">
        <v>3131</v>
      </c>
      <c r="E836" s="57" t="s">
        <v>76</v>
      </c>
      <c r="F836" s="45" t="s">
        <v>3348</v>
      </c>
      <c r="G836" s="45" t="s">
        <v>3349</v>
      </c>
      <c r="H836" s="47">
        <v>44000</v>
      </c>
      <c r="I836" s="47">
        <v>44487</v>
      </c>
      <c r="J836" s="48" t="str">
        <f>IF(Ugovori_OPULJP[[#This Row],[DATUM ZAVRŠETKA OPERACIJE]]&gt;DATE(2024,3,31),"u provedbi","završen")</f>
        <v>završen</v>
      </c>
      <c r="K836" s="46" t="s">
        <v>211</v>
      </c>
      <c r="L836" s="46" t="s">
        <v>211</v>
      </c>
      <c r="M836" s="49">
        <v>0.85</v>
      </c>
      <c r="N836" s="49">
        <v>0.15</v>
      </c>
      <c r="O836" s="50">
        <f>Ugovori_OPULJP[[#This Row],[Bespovratna sredstva - Ukupno (EU+Nac) HRK
= Ukupna ugovorena vrijednost bespovratnih sredstava]]*Ugovori_OPULJP[[#This Row],[EU STOPA SUFINANCIRANJA %
EU CO-FINANCING RATE %]]</f>
        <v>1184041.2364999999</v>
      </c>
      <c r="P836" s="51">
        <f>Ugovori_OPULJP[[#This Row],[Bespovratna sredstva - EU dio - HRK]]/7.5345</f>
        <v>157149.27818700642</v>
      </c>
      <c r="Q836" s="50">
        <f>Ugovori_OPULJP[[#This Row],[Bespovratna sredstva - Ukupno (EU+Nac) HRK
= Ukupna ugovorena vrijednost bespovratnih sredstava]]*Ugovori_OPULJP[[#This Row],[STOPA NACIONALNOG SUFINANCIRANJA %]]</f>
        <v>208948.45349999997</v>
      </c>
      <c r="R836" s="51">
        <f>Ugovori_OPULJP[[#This Row],[Bespovratna sredstva - Nacionalni dio - HRK]]/7.5345</f>
        <v>27732.225562412896</v>
      </c>
      <c r="S836" s="50">
        <v>1392989.69</v>
      </c>
      <c r="T836" s="51">
        <f>Ugovori_OPULJP[[#This Row],[Bespovratna sredstva - Ukupno (EU+Nac) HRK
= Ukupna ugovorena vrijednost bespovratnih sredstava]]/7.5345</f>
        <v>184881.50374941932</v>
      </c>
      <c r="U836" s="50">
        <v>0</v>
      </c>
      <c r="V836" s="51">
        <f>Ugovori_OPULJP[[#This Row],[Javni doprinos korisnika - HRK]]/7.5345</f>
        <v>0</v>
      </c>
      <c r="W836" s="50">
        <v>0</v>
      </c>
      <c r="X836" s="51">
        <f>Ugovori_OPULJP[[#This Row],[Privatni doprinos korisnika - HRK]]/7.5345</f>
        <v>0</v>
      </c>
      <c r="Y836" s="52">
        <v>1392989.69</v>
      </c>
      <c r="Z836" s="53">
        <f>Ugovori_OPULJP[[#This Row],[UKUPNI PRIHVATLJIVI IZDACI
TOTAL ELIGIBLE EXPENDITURE
= Bespovratna sredstva ukupno + doprinos korisnika
= Ukupni prihvatljivi troškovi
= Ukupna ugovorena vrijednost projekta HRK]]/7.5345</f>
        <v>184881.50374941932</v>
      </c>
      <c r="AA836" s="44" t="s">
        <v>38</v>
      </c>
      <c r="AB836" s="44" t="s">
        <v>35</v>
      </c>
      <c r="AC836" s="43" t="s">
        <v>3350</v>
      </c>
      <c r="AD836" s="43" t="s">
        <v>747</v>
      </c>
    </row>
    <row r="837" spans="1:30" ht="51" customHeight="1" x14ac:dyDescent="0.2">
      <c r="A837" s="41" t="s">
        <v>3351</v>
      </c>
      <c r="B837" s="42" t="s">
        <v>743</v>
      </c>
      <c r="C837" s="43" t="s">
        <v>744</v>
      </c>
      <c r="D837" s="43" t="s">
        <v>3131</v>
      </c>
      <c r="E837" s="57" t="s">
        <v>76</v>
      </c>
      <c r="F837" s="45" t="s">
        <v>3352</v>
      </c>
      <c r="G837" s="45" t="s">
        <v>3055</v>
      </c>
      <c r="H837" s="47">
        <v>44000</v>
      </c>
      <c r="I837" s="47">
        <v>44548</v>
      </c>
      <c r="J837" s="48" t="str">
        <f>IF(Ugovori_OPULJP[[#This Row],[DATUM ZAVRŠETKA OPERACIJE]]&gt;DATE(2024,3,31),"u provedbi","završen")</f>
        <v>završen</v>
      </c>
      <c r="K837" s="46" t="s">
        <v>155</v>
      </c>
      <c r="L837" s="46" t="s">
        <v>155</v>
      </c>
      <c r="M837" s="49">
        <v>0.85</v>
      </c>
      <c r="N837" s="49">
        <v>0.15</v>
      </c>
      <c r="O837" s="50">
        <f>Ugovori_OPULJP[[#This Row],[Bespovratna sredstva - Ukupno (EU+Nac) HRK
= Ukupna ugovorena vrijednost bespovratnih sredstava]]*Ugovori_OPULJP[[#This Row],[EU STOPA SUFINANCIRANJA %
EU CO-FINANCING RATE %]]</f>
        <v>787142.5</v>
      </c>
      <c r="P837" s="51">
        <f>Ugovori_OPULJP[[#This Row],[Bespovratna sredstva - EU dio - HRK]]/7.5345</f>
        <v>104471.76322250978</v>
      </c>
      <c r="Q837" s="50">
        <f>Ugovori_OPULJP[[#This Row],[Bespovratna sredstva - Ukupno (EU+Nac) HRK
= Ukupna ugovorena vrijednost bespovratnih sredstava]]*Ugovori_OPULJP[[#This Row],[STOPA NACIONALNOG SUFINANCIRANJA %]]</f>
        <v>138907.5</v>
      </c>
      <c r="R837" s="51">
        <f>Ugovori_OPULJP[[#This Row],[Bespovratna sredstva - Nacionalni dio - HRK]]/7.5345</f>
        <v>18436.193509854667</v>
      </c>
      <c r="S837" s="50">
        <v>926050</v>
      </c>
      <c r="T837" s="51">
        <f>Ugovori_OPULJP[[#This Row],[Bespovratna sredstva - Ukupno (EU+Nac) HRK
= Ukupna ugovorena vrijednost bespovratnih sredstava]]/7.5345</f>
        <v>122907.95673236444</v>
      </c>
      <c r="U837" s="50">
        <v>0</v>
      </c>
      <c r="V837" s="51">
        <f>Ugovori_OPULJP[[#This Row],[Javni doprinos korisnika - HRK]]/7.5345</f>
        <v>0</v>
      </c>
      <c r="W837" s="50">
        <v>0</v>
      </c>
      <c r="X837" s="51">
        <f>Ugovori_OPULJP[[#This Row],[Privatni doprinos korisnika - HRK]]/7.5345</f>
        <v>0</v>
      </c>
      <c r="Y837" s="52">
        <v>926050</v>
      </c>
      <c r="Z837" s="53">
        <f>Ugovori_OPULJP[[#This Row],[UKUPNI PRIHVATLJIVI IZDACI
TOTAL ELIGIBLE EXPENDITURE
= Bespovratna sredstva ukupno + doprinos korisnika
= Ukupni prihvatljivi troškovi
= Ukupna ugovorena vrijednost projekta HRK]]/7.5345</f>
        <v>122907.95673236444</v>
      </c>
      <c r="AA837" s="44" t="s">
        <v>38</v>
      </c>
      <c r="AB837" s="44" t="s">
        <v>35</v>
      </c>
      <c r="AC837" s="43" t="s">
        <v>3353</v>
      </c>
      <c r="AD837" s="43" t="s">
        <v>747</v>
      </c>
    </row>
    <row r="838" spans="1:30" ht="51" customHeight="1" x14ac:dyDescent="0.2">
      <c r="A838" s="41" t="s">
        <v>3354</v>
      </c>
      <c r="B838" s="42" t="s">
        <v>743</v>
      </c>
      <c r="C838" s="43" t="s">
        <v>744</v>
      </c>
      <c r="D838" s="43" t="s">
        <v>3131</v>
      </c>
      <c r="E838" s="57" t="s">
        <v>76</v>
      </c>
      <c r="F838" s="45" t="s">
        <v>3355</v>
      </c>
      <c r="G838" s="45" t="s">
        <v>1419</v>
      </c>
      <c r="H838" s="47">
        <v>44025</v>
      </c>
      <c r="I838" s="47">
        <v>44574</v>
      </c>
      <c r="J838" s="48" t="str">
        <f>IF(Ugovori_OPULJP[[#This Row],[DATUM ZAVRŠETKA OPERACIJE]]&gt;DATE(2024,3,31),"u provedbi","završen")</f>
        <v>završen</v>
      </c>
      <c r="K838" s="46" t="s">
        <v>3270</v>
      </c>
      <c r="L838" s="46" t="s">
        <v>594</v>
      </c>
      <c r="M838" s="49">
        <v>0.85</v>
      </c>
      <c r="N838" s="49">
        <v>0.15</v>
      </c>
      <c r="O838" s="50">
        <f>Ugovori_OPULJP[[#This Row],[Bespovratna sredstva - Ukupno (EU+Nac) HRK
= Ukupna ugovorena vrijednost bespovratnih sredstava]]*Ugovori_OPULJP[[#This Row],[EU STOPA SUFINANCIRANJA %
EU CO-FINANCING RATE %]]</f>
        <v>769930</v>
      </c>
      <c r="P838" s="51">
        <f>Ugovori_OPULJP[[#This Row],[Bespovratna sredstva - EU dio - HRK]]/7.5345</f>
        <v>102187.27188267303</v>
      </c>
      <c r="Q838" s="50">
        <f>Ugovori_OPULJP[[#This Row],[Bespovratna sredstva - Ukupno (EU+Nac) HRK
= Ukupna ugovorena vrijednost bespovratnih sredstava]]*Ugovori_OPULJP[[#This Row],[STOPA NACIONALNOG SUFINANCIRANJA %]]</f>
        <v>135870</v>
      </c>
      <c r="R838" s="51">
        <f>Ugovori_OPULJP[[#This Row],[Bespovratna sredstva - Nacionalni dio - HRK]]/7.5345</f>
        <v>18033.047979295239</v>
      </c>
      <c r="S838" s="50">
        <v>905800</v>
      </c>
      <c r="T838" s="51">
        <f>Ugovori_OPULJP[[#This Row],[Bespovratna sredstva - Ukupno (EU+Nac) HRK
= Ukupna ugovorena vrijednost bespovratnih sredstava]]/7.5345</f>
        <v>120220.31986196827</v>
      </c>
      <c r="U838" s="50">
        <v>0</v>
      </c>
      <c r="V838" s="51">
        <f>Ugovori_OPULJP[[#This Row],[Javni doprinos korisnika - HRK]]/7.5345</f>
        <v>0</v>
      </c>
      <c r="W838" s="50">
        <v>0</v>
      </c>
      <c r="X838" s="51">
        <f>Ugovori_OPULJP[[#This Row],[Privatni doprinos korisnika - HRK]]/7.5345</f>
        <v>0</v>
      </c>
      <c r="Y838" s="52">
        <v>905800</v>
      </c>
      <c r="Z838" s="53">
        <f>Ugovori_OPULJP[[#This Row],[UKUPNI PRIHVATLJIVI IZDACI
TOTAL ELIGIBLE EXPENDITURE
= Bespovratna sredstva ukupno + doprinos korisnika
= Ukupni prihvatljivi troškovi
= Ukupna ugovorena vrijednost projekta HRK]]/7.5345</f>
        <v>120220.31986196827</v>
      </c>
      <c r="AA838" s="44" t="s">
        <v>38</v>
      </c>
      <c r="AB838" s="44" t="s">
        <v>35</v>
      </c>
      <c r="AC838" s="43" t="s">
        <v>3356</v>
      </c>
      <c r="AD838" s="43" t="s">
        <v>747</v>
      </c>
    </row>
    <row r="839" spans="1:30" ht="51" customHeight="1" x14ac:dyDescent="0.2">
      <c r="A839" s="41" t="s">
        <v>3357</v>
      </c>
      <c r="B839" s="42" t="s">
        <v>743</v>
      </c>
      <c r="C839" s="43" t="s">
        <v>744</v>
      </c>
      <c r="D839" s="43" t="s">
        <v>3131</v>
      </c>
      <c r="E839" s="57" t="s">
        <v>76</v>
      </c>
      <c r="F839" s="45" t="s">
        <v>3358</v>
      </c>
      <c r="G839" s="45" t="s">
        <v>1222</v>
      </c>
      <c r="H839" s="47">
        <v>44013</v>
      </c>
      <c r="I839" s="47">
        <v>44562</v>
      </c>
      <c r="J839" s="48" t="str">
        <f>IF(Ugovori_OPULJP[[#This Row],[DATUM ZAVRŠETKA OPERACIJE]]&gt;DATE(2024,3,31),"u provedbi","završen")</f>
        <v>završen</v>
      </c>
      <c r="K839" s="46" t="s">
        <v>99</v>
      </c>
      <c r="L839" s="46" t="s">
        <v>99</v>
      </c>
      <c r="M839" s="49">
        <v>0.85</v>
      </c>
      <c r="N839" s="49">
        <v>0.15</v>
      </c>
      <c r="O839" s="50">
        <f>Ugovori_OPULJP[[#This Row],[Bespovratna sredstva - Ukupno (EU+Nac) HRK
= Ukupna ugovorena vrijednost bespovratnih sredstava]]*Ugovori_OPULJP[[#This Row],[EU STOPA SUFINANCIRANJA %
EU CO-FINANCING RATE %]]</f>
        <v>4261277.8</v>
      </c>
      <c r="P839" s="51">
        <f>Ugovori_OPULJP[[#This Row],[Bespovratna sredstva - EU dio - HRK]]/7.5345</f>
        <v>565568.75705089909</v>
      </c>
      <c r="Q839" s="50">
        <f>Ugovori_OPULJP[[#This Row],[Bespovratna sredstva - Ukupno (EU+Nac) HRK
= Ukupna ugovorena vrijednost bespovratnih sredstava]]*Ugovori_OPULJP[[#This Row],[STOPA NACIONALNOG SUFINANCIRANJA %]]</f>
        <v>751990.2</v>
      </c>
      <c r="R839" s="51">
        <f>Ugovori_OPULJP[[#This Row],[Bespovratna sredstva - Nacionalni dio - HRK]]/7.5345</f>
        <v>99806.251244276311</v>
      </c>
      <c r="S839" s="50">
        <v>5013268</v>
      </c>
      <c r="T839" s="51">
        <f>Ugovori_OPULJP[[#This Row],[Bespovratna sredstva - Ukupno (EU+Nac) HRK
= Ukupna ugovorena vrijednost bespovratnih sredstava]]/7.5345</f>
        <v>665375.0082951755</v>
      </c>
      <c r="U839" s="50">
        <v>0</v>
      </c>
      <c r="V839" s="51">
        <f>Ugovori_OPULJP[[#This Row],[Javni doprinos korisnika - HRK]]/7.5345</f>
        <v>0</v>
      </c>
      <c r="W839" s="50">
        <v>0</v>
      </c>
      <c r="X839" s="51">
        <f>Ugovori_OPULJP[[#This Row],[Privatni doprinos korisnika - HRK]]/7.5345</f>
        <v>0</v>
      </c>
      <c r="Y839" s="52">
        <v>5013268</v>
      </c>
      <c r="Z839" s="53">
        <f>Ugovori_OPULJP[[#This Row],[UKUPNI PRIHVATLJIVI IZDACI
TOTAL ELIGIBLE EXPENDITURE
= Bespovratna sredstva ukupno + doprinos korisnika
= Ukupni prihvatljivi troškovi
= Ukupna ugovorena vrijednost projekta HRK]]/7.5345</f>
        <v>665375.0082951755</v>
      </c>
      <c r="AA839" s="44" t="s">
        <v>38</v>
      </c>
      <c r="AB839" s="44" t="s">
        <v>35</v>
      </c>
      <c r="AC839" s="43" t="s">
        <v>3359</v>
      </c>
      <c r="AD839" s="43" t="s">
        <v>747</v>
      </c>
    </row>
    <row r="840" spans="1:30" ht="51" customHeight="1" x14ac:dyDescent="0.2">
      <c r="A840" s="41" t="s">
        <v>3360</v>
      </c>
      <c r="B840" s="42" t="s">
        <v>743</v>
      </c>
      <c r="C840" s="43" t="s">
        <v>744</v>
      </c>
      <c r="D840" s="43" t="s">
        <v>3131</v>
      </c>
      <c r="E840" s="57" t="s">
        <v>76</v>
      </c>
      <c r="F840" s="45" t="s">
        <v>3361</v>
      </c>
      <c r="G840" s="45" t="s">
        <v>3362</v>
      </c>
      <c r="H840" s="47">
        <v>44027</v>
      </c>
      <c r="I840" s="47">
        <v>44576</v>
      </c>
      <c r="J840" s="48" t="str">
        <f>IF(Ugovori_OPULJP[[#This Row],[DATUM ZAVRŠETKA OPERACIJE]]&gt;DATE(2024,3,31),"u provedbi","završen")</f>
        <v>završen</v>
      </c>
      <c r="K840" s="46" t="s">
        <v>99</v>
      </c>
      <c r="L840" s="46" t="s">
        <v>99</v>
      </c>
      <c r="M840" s="49">
        <v>0.85</v>
      </c>
      <c r="N840" s="49">
        <v>0.15</v>
      </c>
      <c r="O840" s="50">
        <f>Ugovori_OPULJP[[#This Row],[Bespovratna sredstva - Ukupno (EU+Nac) HRK
= Ukupna ugovorena vrijednost bespovratnih sredstava]]*Ugovori_OPULJP[[#This Row],[EU STOPA SUFINANCIRANJA %
EU CO-FINANCING RATE %]]</f>
        <v>1578705</v>
      </c>
      <c r="P840" s="51">
        <f>Ugovori_OPULJP[[#This Row],[Bespovratna sredstva - EU dio - HRK]]/7.5345</f>
        <v>209530.1612582122</v>
      </c>
      <c r="Q840" s="50">
        <f>Ugovori_OPULJP[[#This Row],[Bespovratna sredstva - Ukupno (EU+Nac) HRK
= Ukupna ugovorena vrijednost bespovratnih sredstava]]*Ugovori_OPULJP[[#This Row],[STOPA NACIONALNOG SUFINANCIRANJA %]]</f>
        <v>278595</v>
      </c>
      <c r="R840" s="51">
        <f>Ugovori_OPULJP[[#This Row],[Bespovratna sredstva - Nacionalni dio - HRK]]/7.5345</f>
        <v>36975.91081027274</v>
      </c>
      <c r="S840" s="50">
        <v>1857300</v>
      </c>
      <c r="T840" s="51">
        <f>Ugovori_OPULJP[[#This Row],[Bespovratna sredstva - Ukupno (EU+Nac) HRK
= Ukupna ugovorena vrijednost bespovratnih sredstava]]/7.5345</f>
        <v>246506.07206848497</v>
      </c>
      <c r="U840" s="50">
        <v>0</v>
      </c>
      <c r="V840" s="51">
        <f>Ugovori_OPULJP[[#This Row],[Javni doprinos korisnika - HRK]]/7.5345</f>
        <v>0</v>
      </c>
      <c r="W840" s="50">
        <v>0</v>
      </c>
      <c r="X840" s="51">
        <f>Ugovori_OPULJP[[#This Row],[Privatni doprinos korisnika - HRK]]/7.5345</f>
        <v>0</v>
      </c>
      <c r="Y840" s="52">
        <v>1857300</v>
      </c>
      <c r="Z840" s="53">
        <f>Ugovori_OPULJP[[#This Row],[UKUPNI PRIHVATLJIVI IZDACI
TOTAL ELIGIBLE EXPENDITURE
= Bespovratna sredstva ukupno + doprinos korisnika
= Ukupni prihvatljivi troškovi
= Ukupna ugovorena vrijednost projekta HRK]]/7.5345</f>
        <v>246506.07206848497</v>
      </c>
      <c r="AA840" s="44" t="s">
        <v>38</v>
      </c>
      <c r="AB840" s="44" t="s">
        <v>35</v>
      </c>
      <c r="AC840" s="43" t="s">
        <v>3363</v>
      </c>
      <c r="AD840" s="43" t="s">
        <v>747</v>
      </c>
    </row>
    <row r="841" spans="1:30" ht="51" customHeight="1" x14ac:dyDescent="0.2">
      <c r="A841" s="41" t="s">
        <v>3364</v>
      </c>
      <c r="B841" s="42" t="s">
        <v>743</v>
      </c>
      <c r="C841" s="43" t="s">
        <v>744</v>
      </c>
      <c r="D841" s="43" t="s">
        <v>3131</v>
      </c>
      <c r="E841" s="57" t="s">
        <v>76</v>
      </c>
      <c r="F841" s="45" t="s">
        <v>3365</v>
      </c>
      <c r="G841" s="45" t="s">
        <v>3366</v>
      </c>
      <c r="H841" s="47">
        <v>44032</v>
      </c>
      <c r="I841" s="47">
        <v>44581</v>
      </c>
      <c r="J841" s="48" t="str">
        <f>IF(Ugovori_OPULJP[[#This Row],[DATUM ZAVRŠETKA OPERACIJE]]&gt;DATE(2024,3,31),"u provedbi","završen")</f>
        <v>završen</v>
      </c>
      <c r="K841" s="46" t="s">
        <v>249</v>
      </c>
      <c r="L841" s="46" t="s">
        <v>249</v>
      </c>
      <c r="M841" s="49">
        <v>0.85</v>
      </c>
      <c r="N841" s="49">
        <v>0.15</v>
      </c>
      <c r="O841" s="50">
        <f>Ugovori_OPULJP[[#This Row],[Bespovratna sredstva - Ukupno (EU+Nac) HRK
= Ukupna ugovorena vrijednost bespovratnih sredstava]]*Ugovori_OPULJP[[#This Row],[EU STOPA SUFINANCIRANJA %
EU CO-FINANCING RATE %]]</f>
        <v>1179290</v>
      </c>
      <c r="P841" s="51">
        <f>Ugovori_OPULJP[[#This Row],[Bespovratna sredstva - EU dio - HRK]]/7.5345</f>
        <v>156518.68073528435</v>
      </c>
      <c r="Q841" s="50">
        <f>Ugovori_OPULJP[[#This Row],[Bespovratna sredstva - Ukupno (EU+Nac) HRK
= Ukupna ugovorena vrijednost bespovratnih sredstava]]*Ugovori_OPULJP[[#This Row],[STOPA NACIONALNOG SUFINANCIRANJA %]]</f>
        <v>208110</v>
      </c>
      <c r="R841" s="51">
        <f>Ugovori_OPULJP[[#This Row],[Bespovratna sredstva - Nacionalni dio - HRK]]/7.5345</f>
        <v>27620.943659167828</v>
      </c>
      <c r="S841" s="50">
        <v>1387400</v>
      </c>
      <c r="T841" s="51">
        <f>Ugovori_OPULJP[[#This Row],[Bespovratna sredstva - Ukupno (EU+Nac) HRK
= Ukupna ugovorena vrijednost bespovratnih sredstava]]/7.5345</f>
        <v>184139.62439445217</v>
      </c>
      <c r="U841" s="50">
        <v>0</v>
      </c>
      <c r="V841" s="51">
        <f>Ugovori_OPULJP[[#This Row],[Javni doprinos korisnika - HRK]]/7.5345</f>
        <v>0</v>
      </c>
      <c r="W841" s="50">
        <v>0</v>
      </c>
      <c r="X841" s="51">
        <f>Ugovori_OPULJP[[#This Row],[Privatni doprinos korisnika - HRK]]/7.5345</f>
        <v>0</v>
      </c>
      <c r="Y841" s="52">
        <v>1387400</v>
      </c>
      <c r="Z841" s="53">
        <f>Ugovori_OPULJP[[#This Row],[UKUPNI PRIHVATLJIVI IZDACI
TOTAL ELIGIBLE EXPENDITURE
= Bespovratna sredstva ukupno + doprinos korisnika
= Ukupni prihvatljivi troškovi
= Ukupna ugovorena vrijednost projekta HRK]]/7.5345</f>
        <v>184139.62439445217</v>
      </c>
      <c r="AA841" s="44" t="s">
        <v>38</v>
      </c>
      <c r="AB841" s="44" t="s">
        <v>35</v>
      </c>
      <c r="AC841" s="43" t="s">
        <v>3367</v>
      </c>
      <c r="AD841" s="43" t="s">
        <v>747</v>
      </c>
    </row>
    <row r="842" spans="1:30" ht="51" customHeight="1" x14ac:dyDescent="0.2">
      <c r="A842" s="41" t="s">
        <v>3368</v>
      </c>
      <c r="B842" s="42" t="s">
        <v>743</v>
      </c>
      <c r="C842" s="43" t="s">
        <v>744</v>
      </c>
      <c r="D842" s="43" t="s">
        <v>3131</v>
      </c>
      <c r="E842" s="57" t="s">
        <v>76</v>
      </c>
      <c r="F842" s="45" t="s">
        <v>3369</v>
      </c>
      <c r="G842" s="45" t="s">
        <v>3370</v>
      </c>
      <c r="H842" s="47">
        <v>44000</v>
      </c>
      <c r="I842" s="47">
        <v>44548</v>
      </c>
      <c r="J842" s="48" t="str">
        <f>IF(Ugovori_OPULJP[[#This Row],[DATUM ZAVRŠETKA OPERACIJE]]&gt;DATE(2024,3,31),"u provedbi","završen")</f>
        <v>završen</v>
      </c>
      <c r="K842" s="46" t="s">
        <v>99</v>
      </c>
      <c r="L842" s="46" t="s">
        <v>99</v>
      </c>
      <c r="M842" s="49">
        <v>0.85</v>
      </c>
      <c r="N842" s="49">
        <v>0.15</v>
      </c>
      <c r="O842" s="50">
        <f>Ugovori_OPULJP[[#This Row],[Bespovratna sredstva - Ukupno (EU+Nac) HRK
= Ukupna ugovorena vrijednost bespovratnih sredstava]]*Ugovori_OPULJP[[#This Row],[EU STOPA SUFINANCIRANJA %
EU CO-FINANCING RATE %]]</f>
        <v>4532880</v>
      </c>
      <c r="P842" s="51">
        <f>Ugovori_OPULJP[[#This Row],[Bespovratna sredstva - EU dio - HRK]]/7.5345</f>
        <v>601616.56380649016</v>
      </c>
      <c r="Q842" s="50">
        <f>Ugovori_OPULJP[[#This Row],[Bespovratna sredstva - Ukupno (EU+Nac) HRK
= Ukupna ugovorena vrijednost bespovratnih sredstava]]*Ugovori_OPULJP[[#This Row],[STOPA NACIONALNOG SUFINANCIRANJA %]]</f>
        <v>799920</v>
      </c>
      <c r="R842" s="51">
        <f>Ugovori_OPULJP[[#This Row],[Bespovratna sredstva - Nacionalni dio - HRK]]/7.5345</f>
        <v>106167.62890702767</v>
      </c>
      <c r="S842" s="50">
        <v>5332800</v>
      </c>
      <c r="T842" s="51">
        <f>Ugovori_OPULJP[[#This Row],[Bespovratna sredstva - Ukupno (EU+Nac) HRK
= Ukupna ugovorena vrijednost bespovratnih sredstava]]/7.5345</f>
        <v>707784.19271351781</v>
      </c>
      <c r="U842" s="50">
        <v>0</v>
      </c>
      <c r="V842" s="51">
        <f>Ugovori_OPULJP[[#This Row],[Javni doprinos korisnika - HRK]]/7.5345</f>
        <v>0</v>
      </c>
      <c r="W842" s="50">
        <v>0</v>
      </c>
      <c r="X842" s="51">
        <f>Ugovori_OPULJP[[#This Row],[Privatni doprinos korisnika - HRK]]/7.5345</f>
        <v>0</v>
      </c>
      <c r="Y842" s="52">
        <v>5332800</v>
      </c>
      <c r="Z842" s="53">
        <f>Ugovori_OPULJP[[#This Row],[UKUPNI PRIHVATLJIVI IZDACI
TOTAL ELIGIBLE EXPENDITURE
= Bespovratna sredstva ukupno + doprinos korisnika
= Ukupni prihvatljivi troškovi
= Ukupna ugovorena vrijednost projekta HRK]]/7.5345</f>
        <v>707784.19271351781</v>
      </c>
      <c r="AA842" s="44" t="s">
        <v>38</v>
      </c>
      <c r="AB842" s="44" t="s">
        <v>35</v>
      </c>
      <c r="AC842" s="43" t="s">
        <v>3371</v>
      </c>
      <c r="AD842" s="43" t="s">
        <v>747</v>
      </c>
    </row>
    <row r="843" spans="1:30" ht="51" customHeight="1" x14ac:dyDescent="0.2">
      <c r="A843" s="41" t="s">
        <v>3372</v>
      </c>
      <c r="B843" s="42" t="s">
        <v>743</v>
      </c>
      <c r="C843" s="43" t="s">
        <v>744</v>
      </c>
      <c r="D843" s="43" t="s">
        <v>3131</v>
      </c>
      <c r="E843" s="57" t="s">
        <v>76</v>
      </c>
      <c r="F843" s="45" t="s">
        <v>3373</v>
      </c>
      <c r="G843" s="45" t="s">
        <v>1361</v>
      </c>
      <c r="H843" s="47">
        <v>44043</v>
      </c>
      <c r="I843" s="47">
        <v>44469</v>
      </c>
      <c r="J843" s="48" t="str">
        <f>IF(Ugovori_OPULJP[[#This Row],[DATUM ZAVRŠETKA OPERACIJE]]&gt;DATE(2024,3,31),"u provedbi","završen")</f>
        <v>završen</v>
      </c>
      <c r="K843" s="46" t="s">
        <v>99</v>
      </c>
      <c r="L843" s="46" t="s">
        <v>99</v>
      </c>
      <c r="M843" s="49">
        <v>0.85</v>
      </c>
      <c r="N843" s="49">
        <v>0.15</v>
      </c>
      <c r="O843" s="50">
        <f>Ugovori_OPULJP[[#This Row],[Bespovratna sredstva - Ukupno (EU+Nac) HRK
= Ukupna ugovorena vrijednost bespovratnih sredstava]]*Ugovori_OPULJP[[#This Row],[EU STOPA SUFINANCIRANJA %
EU CO-FINANCING RATE %]]</f>
        <v>1926695</v>
      </c>
      <c r="P843" s="51">
        <f>Ugovori_OPULJP[[#This Row],[Bespovratna sredstva - EU dio - HRK]]/7.5345</f>
        <v>255716.37135841793</v>
      </c>
      <c r="Q843" s="50">
        <f>Ugovori_OPULJP[[#This Row],[Bespovratna sredstva - Ukupno (EU+Nac) HRK
= Ukupna ugovorena vrijednost bespovratnih sredstava]]*Ugovori_OPULJP[[#This Row],[STOPA NACIONALNOG SUFINANCIRANJA %]]</f>
        <v>340005</v>
      </c>
      <c r="R843" s="51">
        <f>Ugovori_OPULJP[[#This Row],[Bespovratna sredstva - Nacionalni dio - HRK]]/7.5345</f>
        <v>45126.418475014929</v>
      </c>
      <c r="S843" s="50">
        <v>2266700</v>
      </c>
      <c r="T843" s="51">
        <f>Ugovori_OPULJP[[#This Row],[Bespovratna sredstva - Ukupno (EU+Nac) HRK
= Ukupna ugovorena vrijednost bespovratnih sredstava]]/7.5345</f>
        <v>300842.78983343288</v>
      </c>
      <c r="U843" s="50">
        <v>0</v>
      </c>
      <c r="V843" s="51">
        <f>Ugovori_OPULJP[[#This Row],[Javni doprinos korisnika - HRK]]/7.5345</f>
        <v>0</v>
      </c>
      <c r="W843" s="50">
        <v>0</v>
      </c>
      <c r="X843" s="51">
        <f>Ugovori_OPULJP[[#This Row],[Privatni doprinos korisnika - HRK]]/7.5345</f>
        <v>0</v>
      </c>
      <c r="Y843" s="52">
        <v>2266700</v>
      </c>
      <c r="Z843" s="53">
        <f>Ugovori_OPULJP[[#This Row],[UKUPNI PRIHVATLJIVI IZDACI
TOTAL ELIGIBLE EXPENDITURE
= Bespovratna sredstva ukupno + doprinos korisnika
= Ukupni prihvatljivi troškovi
= Ukupna ugovorena vrijednost projekta HRK]]/7.5345</f>
        <v>300842.78983343288</v>
      </c>
      <c r="AA843" s="44" t="s">
        <v>38</v>
      </c>
      <c r="AB843" s="44" t="s">
        <v>35</v>
      </c>
      <c r="AC843" s="43" t="s">
        <v>3374</v>
      </c>
      <c r="AD843" s="43" t="s">
        <v>747</v>
      </c>
    </row>
    <row r="844" spans="1:30" ht="51" customHeight="1" x14ac:dyDescent="0.2">
      <c r="A844" s="41" t="s">
        <v>3375</v>
      </c>
      <c r="B844" s="42" t="s">
        <v>743</v>
      </c>
      <c r="C844" s="43" t="s">
        <v>744</v>
      </c>
      <c r="D844" s="43" t="s">
        <v>3131</v>
      </c>
      <c r="E844" s="57" t="s">
        <v>76</v>
      </c>
      <c r="F844" s="45" t="s">
        <v>3376</v>
      </c>
      <c r="G844" s="45" t="s">
        <v>358</v>
      </c>
      <c r="H844" s="47">
        <v>44000</v>
      </c>
      <c r="I844" s="47">
        <v>44548</v>
      </c>
      <c r="J844" s="48" t="str">
        <f>IF(Ugovori_OPULJP[[#This Row],[DATUM ZAVRŠETKA OPERACIJE]]&gt;DATE(2024,3,31),"u provedbi","završen")</f>
        <v>završen</v>
      </c>
      <c r="K844" s="46" t="s">
        <v>104</v>
      </c>
      <c r="L844" s="46" t="s">
        <v>104</v>
      </c>
      <c r="M844" s="49">
        <v>0.85</v>
      </c>
      <c r="N844" s="49">
        <v>0.15</v>
      </c>
      <c r="O844" s="50">
        <f>Ugovori_OPULJP[[#This Row],[Bespovratna sredstva - Ukupno (EU+Nac) HRK
= Ukupna ugovorena vrijednost bespovratnih sredstava]]*Ugovori_OPULJP[[#This Row],[EU STOPA SUFINANCIRANJA %
EU CO-FINANCING RATE %]]</f>
        <v>1962148.925</v>
      </c>
      <c r="P844" s="51">
        <f>Ugovori_OPULJP[[#This Row],[Bespovratna sredstva - EU dio - HRK]]/7.5345</f>
        <v>260421.91585373945</v>
      </c>
      <c r="Q844" s="50">
        <f>Ugovori_OPULJP[[#This Row],[Bespovratna sredstva - Ukupno (EU+Nac) HRK
= Ukupna ugovorena vrijednost bespovratnih sredstava]]*Ugovori_OPULJP[[#This Row],[STOPA NACIONALNOG SUFINANCIRANJA %]]</f>
        <v>346261.57500000001</v>
      </c>
      <c r="R844" s="51">
        <f>Ugovori_OPULJP[[#This Row],[Bespovratna sredstva - Nacionalni dio - HRK]]/7.5345</f>
        <v>45956.80868007167</v>
      </c>
      <c r="S844" s="50">
        <v>2308410.5</v>
      </c>
      <c r="T844" s="51">
        <f>Ugovori_OPULJP[[#This Row],[Bespovratna sredstva - Ukupno (EU+Nac) HRK
= Ukupna ugovorena vrijednost bespovratnih sredstava]]/7.5345</f>
        <v>306378.7245338111</v>
      </c>
      <c r="U844" s="50">
        <v>0</v>
      </c>
      <c r="V844" s="51">
        <f>Ugovori_OPULJP[[#This Row],[Javni doprinos korisnika - HRK]]/7.5345</f>
        <v>0</v>
      </c>
      <c r="W844" s="50">
        <v>0</v>
      </c>
      <c r="X844" s="51">
        <f>Ugovori_OPULJP[[#This Row],[Privatni doprinos korisnika - HRK]]/7.5345</f>
        <v>0</v>
      </c>
      <c r="Y844" s="52">
        <v>2308410.5</v>
      </c>
      <c r="Z844" s="53">
        <f>Ugovori_OPULJP[[#This Row],[UKUPNI PRIHVATLJIVI IZDACI
TOTAL ELIGIBLE EXPENDITURE
= Bespovratna sredstva ukupno + doprinos korisnika
= Ukupni prihvatljivi troškovi
= Ukupna ugovorena vrijednost projekta HRK]]/7.5345</f>
        <v>306378.7245338111</v>
      </c>
      <c r="AA844" s="44" t="s">
        <v>38</v>
      </c>
      <c r="AB844" s="44" t="s">
        <v>35</v>
      </c>
      <c r="AC844" s="43" t="s">
        <v>3377</v>
      </c>
      <c r="AD844" s="43" t="s">
        <v>747</v>
      </c>
    </row>
    <row r="845" spans="1:30" ht="51" customHeight="1" x14ac:dyDescent="0.2">
      <c r="A845" s="41" t="s">
        <v>3378</v>
      </c>
      <c r="B845" s="42" t="s">
        <v>743</v>
      </c>
      <c r="C845" s="43" t="s">
        <v>744</v>
      </c>
      <c r="D845" s="43" t="s">
        <v>3131</v>
      </c>
      <c r="E845" s="57" t="s">
        <v>76</v>
      </c>
      <c r="F845" s="45" t="s">
        <v>3379</v>
      </c>
      <c r="G845" s="45" t="s">
        <v>438</v>
      </c>
      <c r="H845" s="47">
        <v>44028</v>
      </c>
      <c r="I845" s="47">
        <v>44577</v>
      </c>
      <c r="J845" s="48" t="str">
        <f>IF(Ugovori_OPULJP[[#This Row],[DATUM ZAVRŠETKA OPERACIJE]]&gt;DATE(2024,3,31),"u provedbi","završen")</f>
        <v>završen</v>
      </c>
      <c r="K845" s="46" t="s">
        <v>104</v>
      </c>
      <c r="L845" s="46" t="s">
        <v>104</v>
      </c>
      <c r="M845" s="49">
        <v>0.85</v>
      </c>
      <c r="N845" s="49">
        <v>0.15</v>
      </c>
      <c r="O845" s="50">
        <f>Ugovori_OPULJP[[#This Row],[Bespovratna sredstva - Ukupno (EU+Nac) HRK
= Ukupna ugovorena vrijednost bespovratnih sredstava]]*Ugovori_OPULJP[[#This Row],[EU STOPA SUFINANCIRANJA %
EU CO-FINANCING RATE %]]</f>
        <v>3115845</v>
      </c>
      <c r="P845" s="51">
        <f>Ugovori_OPULJP[[#This Row],[Bespovratna sredstva - EU dio - HRK]]/7.5345</f>
        <v>413543.69898467051</v>
      </c>
      <c r="Q845" s="50">
        <f>Ugovori_OPULJP[[#This Row],[Bespovratna sredstva - Ukupno (EU+Nac) HRK
= Ukupna ugovorena vrijednost bespovratnih sredstava]]*Ugovori_OPULJP[[#This Row],[STOPA NACIONALNOG SUFINANCIRANJA %]]</f>
        <v>549855</v>
      </c>
      <c r="R845" s="51">
        <f>Ugovori_OPULJP[[#This Row],[Bespovratna sredstva - Nacionalni dio - HRK]]/7.5345</f>
        <v>72978.299820824206</v>
      </c>
      <c r="S845" s="50">
        <v>3665700</v>
      </c>
      <c r="T845" s="51">
        <f>Ugovori_OPULJP[[#This Row],[Bespovratna sredstva - Ukupno (EU+Nac) HRK
= Ukupna ugovorena vrijednost bespovratnih sredstava]]/7.5345</f>
        <v>486521.99880549469</v>
      </c>
      <c r="U845" s="50">
        <v>0</v>
      </c>
      <c r="V845" s="51">
        <f>Ugovori_OPULJP[[#This Row],[Javni doprinos korisnika - HRK]]/7.5345</f>
        <v>0</v>
      </c>
      <c r="W845" s="50">
        <v>0</v>
      </c>
      <c r="X845" s="51">
        <f>Ugovori_OPULJP[[#This Row],[Privatni doprinos korisnika - HRK]]/7.5345</f>
        <v>0</v>
      </c>
      <c r="Y845" s="52">
        <v>3665700</v>
      </c>
      <c r="Z845" s="53">
        <f>Ugovori_OPULJP[[#This Row],[UKUPNI PRIHVATLJIVI IZDACI
TOTAL ELIGIBLE EXPENDITURE
= Bespovratna sredstva ukupno + doprinos korisnika
= Ukupni prihvatljivi troškovi
= Ukupna ugovorena vrijednost projekta HRK]]/7.5345</f>
        <v>486521.99880549469</v>
      </c>
      <c r="AA845" s="44" t="s">
        <v>38</v>
      </c>
      <c r="AB845" s="44" t="s">
        <v>35</v>
      </c>
      <c r="AC845" s="43" t="s">
        <v>3380</v>
      </c>
      <c r="AD845" s="43" t="s">
        <v>747</v>
      </c>
    </row>
    <row r="846" spans="1:30" ht="51" customHeight="1" x14ac:dyDescent="0.2">
      <c r="A846" s="41" t="s">
        <v>3381</v>
      </c>
      <c r="B846" s="42" t="s">
        <v>743</v>
      </c>
      <c r="C846" s="43" t="s">
        <v>744</v>
      </c>
      <c r="D846" s="43" t="s">
        <v>3131</v>
      </c>
      <c r="E846" s="57" t="s">
        <v>76</v>
      </c>
      <c r="F846" s="45" t="s">
        <v>3382</v>
      </c>
      <c r="G846" s="45" t="s">
        <v>354</v>
      </c>
      <c r="H846" s="47">
        <v>44027</v>
      </c>
      <c r="I846" s="47">
        <v>44576</v>
      </c>
      <c r="J846" s="48" t="str">
        <f>IF(Ugovori_OPULJP[[#This Row],[DATUM ZAVRŠETKA OPERACIJE]]&gt;DATE(2024,3,31),"u provedbi","završen")</f>
        <v>završen</v>
      </c>
      <c r="K846" s="46" t="s">
        <v>104</v>
      </c>
      <c r="L846" s="46" t="s">
        <v>104</v>
      </c>
      <c r="M846" s="49">
        <v>0.85</v>
      </c>
      <c r="N846" s="49">
        <v>0.15</v>
      </c>
      <c r="O846" s="50">
        <f>Ugovori_OPULJP[[#This Row],[Bespovratna sredstva - Ukupno (EU+Nac) HRK
= Ukupna ugovorena vrijednost bespovratnih sredstava]]*Ugovori_OPULJP[[#This Row],[EU STOPA SUFINANCIRANJA %
EU CO-FINANCING RATE %]]</f>
        <v>1965136.25</v>
      </c>
      <c r="P846" s="51">
        <f>Ugovori_OPULJP[[#This Row],[Bespovratna sredstva - EU dio - HRK]]/7.5345</f>
        <v>260818.40201738666</v>
      </c>
      <c r="Q846" s="50">
        <f>Ugovori_OPULJP[[#This Row],[Bespovratna sredstva - Ukupno (EU+Nac) HRK
= Ukupna ugovorena vrijednost bespovratnih sredstava]]*Ugovori_OPULJP[[#This Row],[STOPA NACIONALNOG SUFINANCIRANJA %]]</f>
        <v>346788.75</v>
      </c>
      <c r="R846" s="51">
        <f>Ugovori_OPULJP[[#This Row],[Bespovratna sredstva - Nacionalni dio - HRK]]/7.5345</f>
        <v>46026.776826597648</v>
      </c>
      <c r="S846" s="50">
        <v>2311925</v>
      </c>
      <c r="T846" s="51">
        <f>Ugovori_OPULJP[[#This Row],[Bespovratna sredstva - Ukupno (EU+Nac) HRK
= Ukupna ugovorena vrijednost bespovratnih sredstava]]/7.5345</f>
        <v>306845.17884398432</v>
      </c>
      <c r="U846" s="50">
        <v>0</v>
      </c>
      <c r="V846" s="51">
        <f>Ugovori_OPULJP[[#This Row],[Javni doprinos korisnika - HRK]]/7.5345</f>
        <v>0</v>
      </c>
      <c r="W846" s="50">
        <v>0</v>
      </c>
      <c r="X846" s="51">
        <f>Ugovori_OPULJP[[#This Row],[Privatni doprinos korisnika - HRK]]/7.5345</f>
        <v>0</v>
      </c>
      <c r="Y846" s="52">
        <v>2311925</v>
      </c>
      <c r="Z846" s="53">
        <f>Ugovori_OPULJP[[#This Row],[UKUPNI PRIHVATLJIVI IZDACI
TOTAL ELIGIBLE EXPENDITURE
= Bespovratna sredstva ukupno + doprinos korisnika
= Ukupni prihvatljivi troškovi
= Ukupna ugovorena vrijednost projekta HRK]]/7.5345</f>
        <v>306845.17884398432</v>
      </c>
      <c r="AA846" s="44" t="s">
        <v>38</v>
      </c>
      <c r="AB846" s="44" t="s">
        <v>35</v>
      </c>
      <c r="AC846" s="43" t="s">
        <v>3383</v>
      </c>
      <c r="AD846" s="43" t="s">
        <v>747</v>
      </c>
    </row>
    <row r="847" spans="1:30" ht="51" customHeight="1" x14ac:dyDescent="0.2">
      <c r="A847" s="41" t="s">
        <v>3384</v>
      </c>
      <c r="B847" s="42" t="s">
        <v>743</v>
      </c>
      <c r="C847" s="43" t="s">
        <v>744</v>
      </c>
      <c r="D847" s="43" t="s">
        <v>3131</v>
      </c>
      <c r="E847" s="57" t="s">
        <v>76</v>
      </c>
      <c r="F847" s="45" t="s">
        <v>3385</v>
      </c>
      <c r="G847" s="45" t="s">
        <v>1152</v>
      </c>
      <c r="H847" s="47">
        <v>44000</v>
      </c>
      <c r="I847" s="47">
        <v>44548</v>
      </c>
      <c r="J847" s="48" t="str">
        <f>IF(Ugovori_OPULJP[[#This Row],[DATUM ZAVRŠETKA OPERACIJE]]&gt;DATE(2024,3,31),"u provedbi","završen")</f>
        <v>završen</v>
      </c>
      <c r="K847" s="46" t="s">
        <v>104</v>
      </c>
      <c r="L847" s="46" t="s">
        <v>104</v>
      </c>
      <c r="M847" s="49">
        <v>0.85</v>
      </c>
      <c r="N847" s="49">
        <v>0.15</v>
      </c>
      <c r="O847" s="50">
        <f>Ugovori_OPULJP[[#This Row],[Bespovratna sredstva - Ukupno (EU+Nac) HRK
= Ukupna ugovorena vrijednost bespovratnih sredstava]]*Ugovori_OPULJP[[#This Row],[EU STOPA SUFINANCIRANJA %
EU CO-FINANCING RATE %]]</f>
        <v>1105103.2749999999</v>
      </c>
      <c r="P847" s="51">
        <f>Ugovori_OPULJP[[#This Row],[Bespovratna sredstva - EU dio - HRK]]/7.5345</f>
        <v>146672.4102462008</v>
      </c>
      <c r="Q847" s="50">
        <f>Ugovori_OPULJP[[#This Row],[Bespovratna sredstva - Ukupno (EU+Nac) HRK
= Ukupna ugovorena vrijednost bespovratnih sredstava]]*Ugovori_OPULJP[[#This Row],[STOPA NACIONALNOG SUFINANCIRANJA %]]</f>
        <v>195018.22500000001</v>
      </c>
      <c r="R847" s="51">
        <f>Ugovori_OPULJP[[#This Row],[Bespovratna sredstva - Nacionalni dio - HRK]]/7.5345</f>
        <v>25883.366514035435</v>
      </c>
      <c r="S847" s="50">
        <v>1300121.5</v>
      </c>
      <c r="T847" s="51">
        <f>Ugovori_OPULJP[[#This Row],[Bespovratna sredstva - Ukupno (EU+Nac) HRK
= Ukupna ugovorena vrijednost bespovratnih sredstava]]/7.5345</f>
        <v>172555.77676023624</v>
      </c>
      <c r="U847" s="50">
        <v>0</v>
      </c>
      <c r="V847" s="51">
        <f>Ugovori_OPULJP[[#This Row],[Javni doprinos korisnika - HRK]]/7.5345</f>
        <v>0</v>
      </c>
      <c r="W847" s="50">
        <v>0</v>
      </c>
      <c r="X847" s="51">
        <f>Ugovori_OPULJP[[#This Row],[Privatni doprinos korisnika - HRK]]/7.5345</f>
        <v>0</v>
      </c>
      <c r="Y847" s="52">
        <v>1300121.5</v>
      </c>
      <c r="Z847" s="53">
        <f>Ugovori_OPULJP[[#This Row],[UKUPNI PRIHVATLJIVI IZDACI
TOTAL ELIGIBLE EXPENDITURE
= Bespovratna sredstva ukupno + doprinos korisnika
= Ukupni prihvatljivi troškovi
= Ukupna ugovorena vrijednost projekta HRK]]/7.5345</f>
        <v>172555.77676023624</v>
      </c>
      <c r="AA847" s="44" t="s">
        <v>38</v>
      </c>
      <c r="AB847" s="44" t="s">
        <v>35</v>
      </c>
      <c r="AC847" s="43" t="s">
        <v>3386</v>
      </c>
      <c r="AD847" s="43" t="s">
        <v>747</v>
      </c>
    </row>
    <row r="848" spans="1:30" ht="51" customHeight="1" x14ac:dyDescent="0.2">
      <c r="A848" s="41" t="s">
        <v>3387</v>
      </c>
      <c r="B848" s="42" t="s">
        <v>743</v>
      </c>
      <c r="C848" s="43" t="s">
        <v>744</v>
      </c>
      <c r="D848" s="43" t="s">
        <v>3131</v>
      </c>
      <c r="E848" s="57" t="s">
        <v>76</v>
      </c>
      <c r="F848" s="45" t="s">
        <v>3388</v>
      </c>
      <c r="G848" s="45" t="s">
        <v>1187</v>
      </c>
      <c r="H848" s="47">
        <v>44021</v>
      </c>
      <c r="I848" s="47">
        <v>44570</v>
      </c>
      <c r="J848" s="48" t="str">
        <f>IF(Ugovori_OPULJP[[#This Row],[DATUM ZAVRŠETKA OPERACIJE]]&gt;DATE(2024,3,31),"u provedbi","završen")</f>
        <v>završen</v>
      </c>
      <c r="K848" s="46" t="s">
        <v>104</v>
      </c>
      <c r="L848" s="46" t="s">
        <v>104</v>
      </c>
      <c r="M848" s="49">
        <v>0.85</v>
      </c>
      <c r="N848" s="49">
        <v>0.15</v>
      </c>
      <c r="O848" s="50">
        <f>Ugovori_OPULJP[[#This Row],[Bespovratna sredstva - Ukupno (EU+Nac) HRK
= Ukupna ugovorena vrijednost bespovratnih sredstava]]*Ugovori_OPULJP[[#This Row],[EU STOPA SUFINANCIRANJA %
EU CO-FINANCING RATE %]]</f>
        <v>1262654.8125</v>
      </c>
      <c r="P848" s="51">
        <f>Ugovori_OPULJP[[#This Row],[Bespovratna sredstva - EU dio - HRK]]/7.5345</f>
        <v>167583.09277324309</v>
      </c>
      <c r="Q848" s="50">
        <f>Ugovori_OPULJP[[#This Row],[Bespovratna sredstva - Ukupno (EU+Nac) HRK
= Ukupna ugovorena vrijednost bespovratnih sredstava]]*Ugovori_OPULJP[[#This Row],[STOPA NACIONALNOG SUFINANCIRANJA %]]</f>
        <v>222821.4375</v>
      </c>
      <c r="R848" s="51">
        <f>Ugovori_OPULJP[[#This Row],[Bespovratna sredstva - Nacionalni dio - HRK]]/7.5345</f>
        <v>29573.486959984071</v>
      </c>
      <c r="S848" s="50">
        <v>1485476.25</v>
      </c>
      <c r="T848" s="51">
        <f>Ugovori_OPULJP[[#This Row],[Bespovratna sredstva - Ukupno (EU+Nac) HRK
= Ukupna ugovorena vrijednost bespovratnih sredstava]]/7.5345</f>
        <v>197156.57973322715</v>
      </c>
      <c r="U848" s="50">
        <v>0</v>
      </c>
      <c r="V848" s="51">
        <f>Ugovori_OPULJP[[#This Row],[Javni doprinos korisnika - HRK]]/7.5345</f>
        <v>0</v>
      </c>
      <c r="W848" s="50">
        <v>0</v>
      </c>
      <c r="X848" s="51">
        <f>Ugovori_OPULJP[[#This Row],[Privatni doprinos korisnika - HRK]]/7.5345</f>
        <v>0</v>
      </c>
      <c r="Y848" s="52">
        <v>1485476.25</v>
      </c>
      <c r="Z848" s="53">
        <f>Ugovori_OPULJP[[#This Row],[UKUPNI PRIHVATLJIVI IZDACI
TOTAL ELIGIBLE EXPENDITURE
= Bespovratna sredstva ukupno + doprinos korisnika
= Ukupni prihvatljivi troškovi
= Ukupna ugovorena vrijednost projekta HRK]]/7.5345</f>
        <v>197156.57973322715</v>
      </c>
      <c r="AA848" s="44" t="s">
        <v>38</v>
      </c>
      <c r="AB848" s="44" t="s">
        <v>35</v>
      </c>
      <c r="AC848" s="43" t="s">
        <v>3389</v>
      </c>
      <c r="AD848" s="43" t="s">
        <v>747</v>
      </c>
    </row>
    <row r="849" spans="1:30" ht="51" customHeight="1" x14ac:dyDescent="0.2">
      <c r="A849" s="41" t="s">
        <v>3390</v>
      </c>
      <c r="B849" s="42" t="s">
        <v>743</v>
      </c>
      <c r="C849" s="43" t="s">
        <v>744</v>
      </c>
      <c r="D849" s="43" t="s">
        <v>3131</v>
      </c>
      <c r="E849" s="57" t="s">
        <v>76</v>
      </c>
      <c r="F849" s="45" t="s">
        <v>3391</v>
      </c>
      <c r="G849" s="45" t="s">
        <v>1251</v>
      </c>
      <c r="H849" s="47">
        <v>44000</v>
      </c>
      <c r="I849" s="47">
        <v>44548</v>
      </c>
      <c r="J849" s="48" t="str">
        <f>IF(Ugovori_OPULJP[[#This Row],[DATUM ZAVRŠETKA OPERACIJE]]&gt;DATE(2024,3,31),"u provedbi","završen")</f>
        <v>završen</v>
      </c>
      <c r="K849" s="46" t="s">
        <v>104</v>
      </c>
      <c r="L849" s="46" t="s">
        <v>104</v>
      </c>
      <c r="M849" s="49">
        <v>0.85</v>
      </c>
      <c r="N849" s="49">
        <v>0.15</v>
      </c>
      <c r="O849" s="50">
        <f>Ugovori_OPULJP[[#This Row],[Bespovratna sredstva - Ukupno (EU+Nac) HRK
= Ukupna ugovorena vrijednost bespovratnih sredstava]]*Ugovori_OPULJP[[#This Row],[EU STOPA SUFINANCIRANJA %
EU CO-FINANCING RATE %]]</f>
        <v>1168962.5</v>
      </c>
      <c r="P849" s="51">
        <f>Ugovori_OPULJP[[#This Row],[Bespovratna sredstva - EU dio - HRK]]/7.5345</f>
        <v>155147.98593138231</v>
      </c>
      <c r="Q849" s="50">
        <f>Ugovori_OPULJP[[#This Row],[Bespovratna sredstva - Ukupno (EU+Nac) HRK
= Ukupna ugovorena vrijednost bespovratnih sredstava]]*Ugovori_OPULJP[[#This Row],[STOPA NACIONALNOG SUFINANCIRANJA %]]</f>
        <v>206287.5</v>
      </c>
      <c r="R849" s="51">
        <f>Ugovori_OPULJP[[#This Row],[Bespovratna sredstva - Nacionalni dio - HRK]]/7.5345</f>
        <v>27379.056340832172</v>
      </c>
      <c r="S849" s="50">
        <v>1375250</v>
      </c>
      <c r="T849" s="51">
        <f>Ugovori_OPULJP[[#This Row],[Bespovratna sredstva - Ukupno (EU+Nac) HRK
= Ukupna ugovorena vrijednost bespovratnih sredstava]]/7.5345</f>
        <v>182527.04227221446</v>
      </c>
      <c r="U849" s="50">
        <v>0</v>
      </c>
      <c r="V849" s="51">
        <f>Ugovori_OPULJP[[#This Row],[Javni doprinos korisnika - HRK]]/7.5345</f>
        <v>0</v>
      </c>
      <c r="W849" s="50">
        <v>0</v>
      </c>
      <c r="X849" s="51">
        <f>Ugovori_OPULJP[[#This Row],[Privatni doprinos korisnika - HRK]]/7.5345</f>
        <v>0</v>
      </c>
      <c r="Y849" s="52">
        <v>1375250</v>
      </c>
      <c r="Z849" s="53">
        <f>Ugovori_OPULJP[[#This Row],[UKUPNI PRIHVATLJIVI IZDACI
TOTAL ELIGIBLE EXPENDITURE
= Bespovratna sredstva ukupno + doprinos korisnika
= Ukupni prihvatljivi troškovi
= Ukupna ugovorena vrijednost projekta HRK]]/7.5345</f>
        <v>182527.04227221446</v>
      </c>
      <c r="AA849" s="44" t="s">
        <v>38</v>
      </c>
      <c r="AB849" s="44" t="s">
        <v>35</v>
      </c>
      <c r="AC849" s="43" t="s">
        <v>3392</v>
      </c>
      <c r="AD849" s="43" t="s">
        <v>747</v>
      </c>
    </row>
    <row r="850" spans="1:30" ht="51" customHeight="1" x14ac:dyDescent="0.2">
      <c r="A850" s="41" t="s">
        <v>3393</v>
      </c>
      <c r="B850" s="42" t="s">
        <v>743</v>
      </c>
      <c r="C850" s="43" t="s">
        <v>744</v>
      </c>
      <c r="D850" s="43" t="s">
        <v>3131</v>
      </c>
      <c r="E850" s="57" t="s">
        <v>76</v>
      </c>
      <c r="F850" s="45" t="s">
        <v>3394</v>
      </c>
      <c r="G850" s="45" t="s">
        <v>1202</v>
      </c>
      <c r="H850" s="47">
        <v>44035</v>
      </c>
      <c r="I850" s="47">
        <v>44492</v>
      </c>
      <c r="J850" s="48" t="str">
        <f>IF(Ugovori_OPULJP[[#This Row],[DATUM ZAVRŠETKA OPERACIJE]]&gt;DATE(2024,3,31),"u provedbi","završen")</f>
        <v>završen</v>
      </c>
      <c r="K850" s="46" t="s">
        <v>249</v>
      </c>
      <c r="L850" s="46" t="s">
        <v>249</v>
      </c>
      <c r="M850" s="49">
        <v>0.85</v>
      </c>
      <c r="N850" s="49">
        <v>0.15</v>
      </c>
      <c r="O850" s="50">
        <f>Ugovori_OPULJP[[#This Row],[Bespovratna sredstva - Ukupno (EU+Nac) HRK
= Ukupna ugovorena vrijednost bespovratnih sredstava]]*Ugovori_OPULJP[[#This Row],[EU STOPA SUFINANCIRANJA %
EU CO-FINANCING RATE %]]</f>
        <v>2978570</v>
      </c>
      <c r="P850" s="51">
        <f>Ugovori_OPULJP[[#This Row],[Bespovratna sredstva - EU dio - HRK]]/7.5345</f>
        <v>395324.17545955273</v>
      </c>
      <c r="Q850" s="50">
        <f>Ugovori_OPULJP[[#This Row],[Bespovratna sredstva - Ukupno (EU+Nac) HRK
= Ukupna ugovorena vrijednost bespovratnih sredstava]]*Ugovori_OPULJP[[#This Row],[STOPA NACIONALNOG SUFINANCIRANJA %]]</f>
        <v>525630</v>
      </c>
      <c r="R850" s="51">
        <f>Ugovori_OPULJP[[#This Row],[Bespovratna sredstva - Nacionalni dio - HRK]]/7.5345</f>
        <v>69763.089786979894</v>
      </c>
      <c r="S850" s="50">
        <v>3504200</v>
      </c>
      <c r="T850" s="51">
        <f>Ugovori_OPULJP[[#This Row],[Bespovratna sredstva - Ukupno (EU+Nac) HRK
= Ukupna ugovorena vrijednost bespovratnih sredstava]]/7.5345</f>
        <v>465087.26524653257</v>
      </c>
      <c r="U850" s="50">
        <v>0</v>
      </c>
      <c r="V850" s="51">
        <f>Ugovori_OPULJP[[#This Row],[Javni doprinos korisnika - HRK]]/7.5345</f>
        <v>0</v>
      </c>
      <c r="W850" s="50">
        <v>0</v>
      </c>
      <c r="X850" s="51">
        <f>Ugovori_OPULJP[[#This Row],[Privatni doprinos korisnika - HRK]]/7.5345</f>
        <v>0</v>
      </c>
      <c r="Y850" s="52">
        <v>3504200</v>
      </c>
      <c r="Z850" s="53">
        <f>Ugovori_OPULJP[[#This Row],[UKUPNI PRIHVATLJIVI IZDACI
TOTAL ELIGIBLE EXPENDITURE
= Bespovratna sredstva ukupno + doprinos korisnika
= Ukupni prihvatljivi troškovi
= Ukupna ugovorena vrijednost projekta HRK]]/7.5345</f>
        <v>465087.26524653257</v>
      </c>
      <c r="AA850" s="44" t="s">
        <v>38</v>
      </c>
      <c r="AB850" s="44" t="s">
        <v>35</v>
      </c>
      <c r="AC850" s="43" t="s">
        <v>3395</v>
      </c>
      <c r="AD850" s="43" t="s">
        <v>747</v>
      </c>
    </row>
    <row r="851" spans="1:30" ht="51" customHeight="1" x14ac:dyDescent="0.2">
      <c r="A851" s="41" t="s">
        <v>3396</v>
      </c>
      <c r="B851" s="42" t="s">
        <v>743</v>
      </c>
      <c r="C851" s="43" t="s">
        <v>744</v>
      </c>
      <c r="D851" s="43" t="s">
        <v>3131</v>
      </c>
      <c r="E851" s="57" t="s">
        <v>76</v>
      </c>
      <c r="F851" s="45" t="s">
        <v>3397</v>
      </c>
      <c r="G851" s="45" t="s">
        <v>1322</v>
      </c>
      <c r="H851" s="47">
        <v>44033</v>
      </c>
      <c r="I851" s="47">
        <v>44582</v>
      </c>
      <c r="J851" s="48" t="str">
        <f>IF(Ugovori_OPULJP[[#This Row],[DATUM ZAVRŠETKA OPERACIJE]]&gt;DATE(2024,3,31),"u provedbi","završen")</f>
        <v>završen</v>
      </c>
      <c r="K851" s="46" t="s">
        <v>104</v>
      </c>
      <c r="L851" s="46" t="s">
        <v>104</v>
      </c>
      <c r="M851" s="49">
        <v>0.85</v>
      </c>
      <c r="N851" s="49">
        <v>0.15</v>
      </c>
      <c r="O851" s="50">
        <f>Ugovori_OPULJP[[#This Row],[Bespovratna sredstva - Ukupno (EU+Nac) HRK
= Ukupna ugovorena vrijednost bespovratnih sredstava]]*Ugovori_OPULJP[[#This Row],[EU STOPA SUFINANCIRANJA %
EU CO-FINANCING RATE %]]</f>
        <v>1178057.5</v>
      </c>
      <c r="P851" s="51">
        <f>Ugovori_OPULJP[[#This Row],[Bespovratna sredstva - EU dio - HRK]]/7.5345</f>
        <v>156355.09987391334</v>
      </c>
      <c r="Q851" s="50">
        <f>Ugovori_OPULJP[[#This Row],[Bespovratna sredstva - Ukupno (EU+Nac) HRK
= Ukupna ugovorena vrijednost bespovratnih sredstava]]*Ugovori_OPULJP[[#This Row],[STOPA NACIONALNOG SUFINANCIRANJA %]]</f>
        <v>207892.5</v>
      </c>
      <c r="R851" s="51">
        <f>Ugovori_OPULJP[[#This Row],[Bespovratna sredstva - Nacionalni dio - HRK]]/7.5345</f>
        <v>27592.076448337644</v>
      </c>
      <c r="S851" s="50">
        <v>1385950</v>
      </c>
      <c r="T851" s="51">
        <f>Ugovori_OPULJP[[#This Row],[Bespovratna sredstva - Ukupno (EU+Nac) HRK
= Ukupna ugovorena vrijednost bespovratnih sredstava]]/7.5345</f>
        <v>183947.17632225098</v>
      </c>
      <c r="U851" s="50">
        <v>0</v>
      </c>
      <c r="V851" s="51">
        <f>Ugovori_OPULJP[[#This Row],[Javni doprinos korisnika - HRK]]/7.5345</f>
        <v>0</v>
      </c>
      <c r="W851" s="50">
        <v>0</v>
      </c>
      <c r="X851" s="51">
        <f>Ugovori_OPULJP[[#This Row],[Privatni doprinos korisnika - HRK]]/7.5345</f>
        <v>0</v>
      </c>
      <c r="Y851" s="52">
        <v>1385950</v>
      </c>
      <c r="Z851" s="53">
        <f>Ugovori_OPULJP[[#This Row],[UKUPNI PRIHVATLJIVI IZDACI
TOTAL ELIGIBLE EXPENDITURE
= Bespovratna sredstva ukupno + doprinos korisnika
= Ukupni prihvatljivi troškovi
= Ukupna ugovorena vrijednost projekta HRK]]/7.5345</f>
        <v>183947.17632225098</v>
      </c>
      <c r="AA851" s="44" t="s">
        <v>38</v>
      </c>
      <c r="AB851" s="44" t="s">
        <v>35</v>
      </c>
      <c r="AC851" s="43" t="s">
        <v>3398</v>
      </c>
      <c r="AD851" s="43" t="s">
        <v>747</v>
      </c>
    </row>
    <row r="852" spans="1:30" ht="51" customHeight="1" x14ac:dyDescent="0.2">
      <c r="A852" s="41" t="s">
        <v>3399</v>
      </c>
      <c r="B852" s="42" t="s">
        <v>743</v>
      </c>
      <c r="C852" s="43" t="s">
        <v>744</v>
      </c>
      <c r="D852" s="43" t="s">
        <v>3131</v>
      </c>
      <c r="E852" s="57" t="s">
        <v>76</v>
      </c>
      <c r="F852" s="45" t="s">
        <v>3400</v>
      </c>
      <c r="G852" s="45" t="s">
        <v>1116</v>
      </c>
      <c r="H852" s="47">
        <v>44000</v>
      </c>
      <c r="I852" s="47">
        <v>44457</v>
      </c>
      <c r="J852" s="48" t="str">
        <f>IF(Ugovori_OPULJP[[#This Row],[DATUM ZAVRŠETKA OPERACIJE]]&gt;DATE(2024,3,31),"u provedbi","završen")</f>
        <v>završen</v>
      </c>
      <c r="K852" s="46" t="s">
        <v>104</v>
      </c>
      <c r="L852" s="46" t="s">
        <v>104</v>
      </c>
      <c r="M852" s="49">
        <v>0.85</v>
      </c>
      <c r="N852" s="49">
        <v>0.15</v>
      </c>
      <c r="O852" s="50">
        <f>Ugovori_OPULJP[[#This Row],[Bespovratna sredstva - Ukupno (EU+Nac) HRK
= Ukupna ugovorena vrijednost bespovratnih sredstava]]*Ugovori_OPULJP[[#This Row],[EU STOPA SUFINANCIRANJA %
EU CO-FINANCING RATE %]]</f>
        <v>4335077.3499999996</v>
      </c>
      <c r="P852" s="51">
        <f>Ugovori_OPULJP[[#This Row],[Bespovratna sredstva - EU dio - HRK]]/7.5345</f>
        <v>575363.64058663475</v>
      </c>
      <c r="Q852" s="50">
        <f>Ugovori_OPULJP[[#This Row],[Bespovratna sredstva - Ukupno (EU+Nac) HRK
= Ukupna ugovorena vrijednost bespovratnih sredstava]]*Ugovori_OPULJP[[#This Row],[STOPA NACIONALNOG SUFINANCIRANJA %]]</f>
        <v>765013.65</v>
      </c>
      <c r="R852" s="51">
        <f>Ugovori_OPULJP[[#This Row],[Bespovratna sredstva - Nacionalni dio - HRK]]/7.5345</f>
        <v>101534.76010352379</v>
      </c>
      <c r="S852" s="50">
        <v>5100091</v>
      </c>
      <c r="T852" s="51">
        <f>Ugovori_OPULJP[[#This Row],[Bespovratna sredstva - Ukupno (EU+Nac) HRK
= Ukupna ugovorena vrijednost bespovratnih sredstava]]/7.5345</f>
        <v>676898.4006901586</v>
      </c>
      <c r="U852" s="50">
        <v>0</v>
      </c>
      <c r="V852" s="51">
        <f>Ugovori_OPULJP[[#This Row],[Javni doprinos korisnika - HRK]]/7.5345</f>
        <v>0</v>
      </c>
      <c r="W852" s="50">
        <v>0</v>
      </c>
      <c r="X852" s="51">
        <f>Ugovori_OPULJP[[#This Row],[Privatni doprinos korisnika - HRK]]/7.5345</f>
        <v>0</v>
      </c>
      <c r="Y852" s="52">
        <v>5100091</v>
      </c>
      <c r="Z852" s="53">
        <f>Ugovori_OPULJP[[#This Row],[UKUPNI PRIHVATLJIVI IZDACI
TOTAL ELIGIBLE EXPENDITURE
= Bespovratna sredstva ukupno + doprinos korisnika
= Ukupni prihvatljivi troškovi
= Ukupna ugovorena vrijednost projekta HRK]]/7.5345</f>
        <v>676898.4006901586</v>
      </c>
      <c r="AA852" s="44" t="s">
        <v>38</v>
      </c>
      <c r="AB852" s="44" t="s">
        <v>35</v>
      </c>
      <c r="AC852" s="43" t="s">
        <v>3401</v>
      </c>
      <c r="AD852" s="43" t="s">
        <v>747</v>
      </c>
    </row>
    <row r="853" spans="1:30" ht="51" customHeight="1" x14ac:dyDescent="0.2">
      <c r="A853" s="41" t="s">
        <v>3402</v>
      </c>
      <c r="B853" s="42" t="s">
        <v>743</v>
      </c>
      <c r="C853" s="43" t="s">
        <v>744</v>
      </c>
      <c r="D853" s="43" t="s">
        <v>3131</v>
      </c>
      <c r="E853" s="57" t="s">
        <v>76</v>
      </c>
      <c r="F853" s="45" t="s">
        <v>3403</v>
      </c>
      <c r="G853" s="45" t="s">
        <v>1326</v>
      </c>
      <c r="H853" s="47">
        <v>44000</v>
      </c>
      <c r="I853" s="47">
        <v>44426</v>
      </c>
      <c r="J853" s="48" t="str">
        <f>IF(Ugovori_OPULJP[[#This Row],[DATUM ZAVRŠETKA OPERACIJE]]&gt;DATE(2024,3,31),"u provedbi","završen")</f>
        <v>završen</v>
      </c>
      <c r="K853" s="46" t="s">
        <v>99</v>
      </c>
      <c r="L853" s="46" t="s">
        <v>99</v>
      </c>
      <c r="M853" s="49">
        <v>0.85</v>
      </c>
      <c r="N853" s="49">
        <v>0.15</v>
      </c>
      <c r="O853" s="50">
        <f>Ugovori_OPULJP[[#This Row],[Bespovratna sredstva - Ukupno (EU+Nac) HRK
= Ukupna ugovorena vrijednost bespovratnih sredstava]]*Ugovori_OPULJP[[#This Row],[EU STOPA SUFINANCIRANJA %
EU CO-FINANCING RATE %]]</f>
        <v>1184040.6499999999</v>
      </c>
      <c r="P853" s="51">
        <f>Ugovori_OPULJP[[#This Row],[Bespovratna sredstva - EU dio - HRK]]/7.5345</f>
        <v>157149.20034507927</v>
      </c>
      <c r="Q853" s="50">
        <f>Ugovori_OPULJP[[#This Row],[Bespovratna sredstva - Ukupno (EU+Nac) HRK
= Ukupna ugovorena vrijednost bespovratnih sredstava]]*Ugovori_OPULJP[[#This Row],[STOPA NACIONALNOG SUFINANCIRANJA %]]</f>
        <v>208948.35</v>
      </c>
      <c r="R853" s="51">
        <f>Ugovori_OPULJP[[#This Row],[Bespovratna sredstva - Nacionalni dio - HRK]]/7.5345</f>
        <v>27732.21182560223</v>
      </c>
      <c r="S853" s="50">
        <v>1392989</v>
      </c>
      <c r="T853" s="51">
        <f>Ugovori_OPULJP[[#This Row],[Bespovratna sredstva - Ukupno (EU+Nac) HRK
= Ukupna ugovorena vrijednost bespovratnih sredstava]]/7.5345</f>
        <v>184881.41217068152</v>
      </c>
      <c r="U853" s="50">
        <v>0</v>
      </c>
      <c r="V853" s="51">
        <f>Ugovori_OPULJP[[#This Row],[Javni doprinos korisnika - HRK]]/7.5345</f>
        <v>0</v>
      </c>
      <c r="W853" s="50">
        <v>0</v>
      </c>
      <c r="X853" s="51">
        <f>Ugovori_OPULJP[[#This Row],[Privatni doprinos korisnika - HRK]]/7.5345</f>
        <v>0</v>
      </c>
      <c r="Y853" s="52">
        <v>1392989</v>
      </c>
      <c r="Z853" s="53">
        <f>Ugovori_OPULJP[[#This Row],[UKUPNI PRIHVATLJIVI IZDACI
TOTAL ELIGIBLE EXPENDITURE
= Bespovratna sredstva ukupno + doprinos korisnika
= Ukupni prihvatljivi troškovi
= Ukupna ugovorena vrijednost projekta HRK]]/7.5345</f>
        <v>184881.41217068152</v>
      </c>
      <c r="AA853" s="44" t="s">
        <v>38</v>
      </c>
      <c r="AB853" s="44" t="s">
        <v>35</v>
      </c>
      <c r="AC853" s="43" t="s">
        <v>3404</v>
      </c>
      <c r="AD853" s="43" t="s">
        <v>747</v>
      </c>
    </row>
    <row r="854" spans="1:30" ht="51" customHeight="1" x14ac:dyDescent="0.2">
      <c r="A854" s="41" t="s">
        <v>3405</v>
      </c>
      <c r="B854" s="42" t="s">
        <v>743</v>
      </c>
      <c r="C854" s="43" t="s">
        <v>744</v>
      </c>
      <c r="D854" s="43" t="s">
        <v>3131</v>
      </c>
      <c r="E854" s="57" t="s">
        <v>76</v>
      </c>
      <c r="F854" s="45" t="s">
        <v>3406</v>
      </c>
      <c r="G854" s="45" t="s">
        <v>1226</v>
      </c>
      <c r="H854" s="47">
        <v>44026</v>
      </c>
      <c r="I854" s="47">
        <v>44575</v>
      </c>
      <c r="J854" s="48" t="str">
        <f>IF(Ugovori_OPULJP[[#This Row],[DATUM ZAVRŠETKA OPERACIJE]]&gt;DATE(2024,3,31),"u provedbi","završen")</f>
        <v>završen</v>
      </c>
      <c r="K854" s="46" t="s">
        <v>104</v>
      </c>
      <c r="L854" s="46" t="s">
        <v>104</v>
      </c>
      <c r="M854" s="49">
        <v>0.85</v>
      </c>
      <c r="N854" s="49">
        <v>0.15</v>
      </c>
      <c r="O854" s="50">
        <f>Ugovori_OPULJP[[#This Row],[Bespovratna sredstva - Ukupno (EU+Nac) HRK
= Ukupna ugovorena vrijednost bespovratnih sredstava]]*Ugovori_OPULJP[[#This Row],[EU STOPA SUFINANCIRANJA %
EU CO-FINANCING RATE %]]</f>
        <v>909372.5</v>
      </c>
      <c r="P854" s="51">
        <f>Ugovori_OPULJP[[#This Row],[Bespovratna sredstva - EU dio - HRK]]/7.5345</f>
        <v>120694.47209502953</v>
      </c>
      <c r="Q854" s="50">
        <f>Ugovori_OPULJP[[#This Row],[Bespovratna sredstva - Ukupno (EU+Nac) HRK
= Ukupna ugovorena vrijednost bespovratnih sredstava]]*Ugovori_OPULJP[[#This Row],[STOPA NACIONALNOG SUFINANCIRANJA %]]</f>
        <v>160477.5</v>
      </c>
      <c r="R854" s="51">
        <f>Ugovori_OPULJP[[#This Row],[Bespovratna sredstva - Nacionalni dio - HRK]]/7.5345</f>
        <v>21299.024487358151</v>
      </c>
      <c r="S854" s="50">
        <v>1069850</v>
      </c>
      <c r="T854" s="51">
        <f>Ugovori_OPULJP[[#This Row],[Bespovratna sredstva - Ukupno (EU+Nac) HRK
= Ukupna ugovorena vrijednost bespovratnih sredstava]]/7.5345</f>
        <v>141993.49658238768</v>
      </c>
      <c r="U854" s="50">
        <v>0</v>
      </c>
      <c r="V854" s="51">
        <f>Ugovori_OPULJP[[#This Row],[Javni doprinos korisnika - HRK]]/7.5345</f>
        <v>0</v>
      </c>
      <c r="W854" s="50">
        <v>0</v>
      </c>
      <c r="X854" s="51">
        <f>Ugovori_OPULJP[[#This Row],[Privatni doprinos korisnika - HRK]]/7.5345</f>
        <v>0</v>
      </c>
      <c r="Y854" s="52">
        <v>1069850</v>
      </c>
      <c r="Z854" s="53">
        <f>Ugovori_OPULJP[[#This Row],[UKUPNI PRIHVATLJIVI IZDACI
TOTAL ELIGIBLE EXPENDITURE
= Bespovratna sredstva ukupno + doprinos korisnika
= Ukupni prihvatljivi troškovi
= Ukupna ugovorena vrijednost projekta HRK]]/7.5345</f>
        <v>141993.49658238768</v>
      </c>
      <c r="AA854" s="44" t="s">
        <v>38</v>
      </c>
      <c r="AB854" s="44" t="s">
        <v>35</v>
      </c>
      <c r="AC854" s="43" t="s">
        <v>3407</v>
      </c>
      <c r="AD854" s="43" t="s">
        <v>747</v>
      </c>
    </row>
    <row r="855" spans="1:30" ht="51" customHeight="1" x14ac:dyDescent="0.2">
      <c r="A855" s="41" t="s">
        <v>3408</v>
      </c>
      <c r="B855" s="42" t="s">
        <v>743</v>
      </c>
      <c r="C855" s="43" t="s">
        <v>744</v>
      </c>
      <c r="D855" s="43" t="s">
        <v>3131</v>
      </c>
      <c r="E855" s="57" t="s">
        <v>76</v>
      </c>
      <c r="F855" s="45" t="s">
        <v>3409</v>
      </c>
      <c r="G855" s="45" t="s">
        <v>328</v>
      </c>
      <c r="H855" s="47">
        <v>44000</v>
      </c>
      <c r="I855" s="47">
        <v>44548</v>
      </c>
      <c r="J855" s="48" t="str">
        <f>IF(Ugovori_OPULJP[[#This Row],[DATUM ZAVRŠETKA OPERACIJE]]&gt;DATE(2024,3,31),"u provedbi","završen")</f>
        <v>završen</v>
      </c>
      <c r="K855" s="46" t="s">
        <v>104</v>
      </c>
      <c r="L855" s="46" t="s">
        <v>104</v>
      </c>
      <c r="M855" s="49">
        <v>0.85</v>
      </c>
      <c r="N855" s="49">
        <v>0.15</v>
      </c>
      <c r="O855" s="50">
        <f>Ugovori_OPULJP[[#This Row],[Bespovratna sredstva - Ukupno (EU+Nac) HRK
= Ukupna ugovorena vrijednost bespovratnih sredstava]]*Ugovori_OPULJP[[#This Row],[EU STOPA SUFINANCIRANJA %
EU CO-FINANCING RATE %]]</f>
        <v>3358473.9555000002</v>
      </c>
      <c r="P855" s="51">
        <f>Ugovori_OPULJP[[#This Row],[Bespovratna sredstva - EU dio - HRK]]/7.5345</f>
        <v>445746.09536133782</v>
      </c>
      <c r="Q855" s="50">
        <f>Ugovori_OPULJP[[#This Row],[Bespovratna sredstva - Ukupno (EU+Nac) HRK
= Ukupna ugovorena vrijednost bespovratnih sredstava]]*Ugovori_OPULJP[[#This Row],[STOPA NACIONALNOG SUFINANCIRANJA %]]</f>
        <v>592671.87450000003</v>
      </c>
      <c r="R855" s="51">
        <f>Ugovori_OPULJP[[#This Row],[Bespovratna sredstva - Nacionalni dio - HRK]]/7.5345</f>
        <v>78661.0756520008</v>
      </c>
      <c r="S855" s="50">
        <v>3951145.83</v>
      </c>
      <c r="T855" s="51">
        <f>Ugovori_OPULJP[[#This Row],[Bespovratna sredstva - Ukupno (EU+Nac) HRK
= Ukupna ugovorena vrijednost bespovratnih sredstava]]/7.5345</f>
        <v>524407.17101333861</v>
      </c>
      <c r="U855" s="50">
        <v>0</v>
      </c>
      <c r="V855" s="51">
        <f>Ugovori_OPULJP[[#This Row],[Javni doprinos korisnika - HRK]]/7.5345</f>
        <v>0</v>
      </c>
      <c r="W855" s="50">
        <v>0</v>
      </c>
      <c r="X855" s="51">
        <f>Ugovori_OPULJP[[#This Row],[Privatni doprinos korisnika - HRK]]/7.5345</f>
        <v>0</v>
      </c>
      <c r="Y855" s="52">
        <v>3951145.83</v>
      </c>
      <c r="Z855" s="53">
        <f>Ugovori_OPULJP[[#This Row],[UKUPNI PRIHVATLJIVI IZDACI
TOTAL ELIGIBLE EXPENDITURE
= Bespovratna sredstva ukupno + doprinos korisnika
= Ukupni prihvatljivi troškovi
= Ukupna ugovorena vrijednost projekta HRK]]/7.5345</f>
        <v>524407.17101333861</v>
      </c>
      <c r="AA855" s="44" t="s">
        <v>38</v>
      </c>
      <c r="AB855" s="44" t="s">
        <v>35</v>
      </c>
      <c r="AC855" s="43" t="s">
        <v>3410</v>
      </c>
      <c r="AD855" s="43" t="s">
        <v>747</v>
      </c>
    </row>
    <row r="856" spans="1:30" ht="51" customHeight="1" x14ac:dyDescent="0.2">
      <c r="A856" s="41" t="s">
        <v>3411</v>
      </c>
      <c r="B856" s="42" t="s">
        <v>743</v>
      </c>
      <c r="C856" s="43" t="s">
        <v>744</v>
      </c>
      <c r="D856" s="43" t="s">
        <v>3131</v>
      </c>
      <c r="E856" s="57" t="s">
        <v>76</v>
      </c>
      <c r="F856" s="45" t="s">
        <v>3412</v>
      </c>
      <c r="G856" s="45" t="s">
        <v>3413</v>
      </c>
      <c r="H856" s="47">
        <v>44025</v>
      </c>
      <c r="I856" s="47">
        <v>44513</v>
      </c>
      <c r="J856" s="48" t="str">
        <f>IF(Ugovori_OPULJP[[#This Row],[DATUM ZAVRŠETKA OPERACIJE]]&gt;DATE(2024,3,31),"u provedbi","završen")</f>
        <v>završen</v>
      </c>
      <c r="K856" s="46" t="s">
        <v>249</v>
      </c>
      <c r="L856" s="46" t="s">
        <v>249</v>
      </c>
      <c r="M856" s="49">
        <v>0.85</v>
      </c>
      <c r="N856" s="49">
        <v>0.15</v>
      </c>
      <c r="O856" s="50">
        <f>Ugovori_OPULJP[[#This Row],[Bespovratna sredstva - Ukupno (EU+Nac) HRK
= Ukupna ugovorena vrijednost bespovratnih sredstava]]*Ugovori_OPULJP[[#This Row],[EU STOPA SUFINANCIRANJA %
EU CO-FINANCING RATE %]]</f>
        <v>631414</v>
      </c>
      <c r="P856" s="51">
        <f>Ugovori_OPULJP[[#This Row],[Bespovratna sredstva - EU dio - HRK]]/7.5345</f>
        <v>83803.039352312684</v>
      </c>
      <c r="Q856" s="50">
        <f>Ugovori_OPULJP[[#This Row],[Bespovratna sredstva - Ukupno (EU+Nac) HRK
= Ukupna ugovorena vrijednost bespovratnih sredstava]]*Ugovori_OPULJP[[#This Row],[STOPA NACIONALNOG SUFINANCIRANJA %]]</f>
        <v>111426</v>
      </c>
      <c r="R856" s="51">
        <f>Ugovori_OPULJP[[#This Row],[Bespovratna sredstva - Nacionalni dio - HRK]]/7.5345</f>
        <v>14788.771650408122</v>
      </c>
      <c r="S856" s="50">
        <v>742840</v>
      </c>
      <c r="T856" s="51">
        <f>Ugovori_OPULJP[[#This Row],[Bespovratna sredstva - Ukupno (EU+Nac) HRK
= Ukupna ugovorena vrijednost bespovratnih sredstava]]/7.5345</f>
        <v>98591.811002720817</v>
      </c>
      <c r="U856" s="50">
        <v>0</v>
      </c>
      <c r="V856" s="51">
        <f>Ugovori_OPULJP[[#This Row],[Javni doprinos korisnika - HRK]]/7.5345</f>
        <v>0</v>
      </c>
      <c r="W856" s="50">
        <v>0</v>
      </c>
      <c r="X856" s="51">
        <f>Ugovori_OPULJP[[#This Row],[Privatni doprinos korisnika - HRK]]/7.5345</f>
        <v>0</v>
      </c>
      <c r="Y856" s="52">
        <v>742840</v>
      </c>
      <c r="Z856" s="53">
        <f>Ugovori_OPULJP[[#This Row],[UKUPNI PRIHVATLJIVI IZDACI
TOTAL ELIGIBLE EXPENDITURE
= Bespovratna sredstva ukupno + doprinos korisnika
= Ukupni prihvatljivi troškovi
= Ukupna ugovorena vrijednost projekta HRK]]/7.5345</f>
        <v>98591.811002720817</v>
      </c>
      <c r="AA856" s="44" t="s">
        <v>38</v>
      </c>
      <c r="AB856" s="44" t="s">
        <v>35</v>
      </c>
      <c r="AC856" s="43" t="s">
        <v>3414</v>
      </c>
      <c r="AD856" s="43" t="s">
        <v>747</v>
      </c>
    </row>
    <row r="857" spans="1:30" ht="51" customHeight="1" x14ac:dyDescent="0.2">
      <c r="A857" s="41" t="s">
        <v>3415</v>
      </c>
      <c r="B857" s="42" t="s">
        <v>743</v>
      </c>
      <c r="C857" s="43" t="s">
        <v>744</v>
      </c>
      <c r="D857" s="43" t="s">
        <v>3131</v>
      </c>
      <c r="E857" s="57" t="s">
        <v>76</v>
      </c>
      <c r="F857" s="45" t="s">
        <v>3416</v>
      </c>
      <c r="G857" s="45" t="s">
        <v>1403</v>
      </c>
      <c r="H857" s="47">
        <v>44000</v>
      </c>
      <c r="I857" s="47">
        <v>44426</v>
      </c>
      <c r="J857" s="48" t="str">
        <f>IF(Ugovori_OPULJP[[#This Row],[DATUM ZAVRŠETKA OPERACIJE]]&gt;DATE(2024,3,31),"u provedbi","završen")</f>
        <v>završen</v>
      </c>
      <c r="K857" s="46" t="s">
        <v>84</v>
      </c>
      <c r="L857" s="46" t="s">
        <v>84</v>
      </c>
      <c r="M857" s="49">
        <v>0.85</v>
      </c>
      <c r="N857" s="49">
        <v>0.15</v>
      </c>
      <c r="O857" s="50">
        <f>Ugovori_OPULJP[[#This Row],[Bespovratna sredstva - Ukupno (EU+Nac) HRK
= Ukupna ugovorena vrijednost bespovratnih sredstava]]*Ugovori_OPULJP[[#This Row],[EU STOPA SUFINANCIRANJA %
EU CO-FINANCING RATE %]]</f>
        <v>1973402.058</v>
      </c>
      <c r="P857" s="51">
        <f>Ugovori_OPULJP[[#This Row],[Bespovratna sredstva - EU dio - HRK]]/7.5345</f>
        <v>261915.46326896275</v>
      </c>
      <c r="Q857" s="50">
        <f>Ugovori_OPULJP[[#This Row],[Bespovratna sredstva - Ukupno (EU+Nac) HRK
= Ukupna ugovorena vrijednost bespovratnih sredstava]]*Ugovori_OPULJP[[#This Row],[STOPA NACIONALNOG SUFINANCIRANJA %]]</f>
        <v>348247.42199999996</v>
      </c>
      <c r="R857" s="51">
        <f>Ugovori_OPULJP[[#This Row],[Bespovratna sredstva - Nacionalni dio - HRK]]/7.5345</f>
        <v>46220.375870993419</v>
      </c>
      <c r="S857" s="50">
        <v>2321649.48</v>
      </c>
      <c r="T857" s="51">
        <f>Ugovori_OPULJP[[#This Row],[Bespovratna sredstva - Ukupno (EU+Nac) HRK
= Ukupna ugovorena vrijednost bespovratnih sredstava]]/7.5345</f>
        <v>308135.83913995617</v>
      </c>
      <c r="U857" s="50">
        <v>0</v>
      </c>
      <c r="V857" s="51">
        <f>Ugovori_OPULJP[[#This Row],[Javni doprinos korisnika - HRK]]/7.5345</f>
        <v>0</v>
      </c>
      <c r="W857" s="50">
        <v>0</v>
      </c>
      <c r="X857" s="51">
        <f>Ugovori_OPULJP[[#This Row],[Privatni doprinos korisnika - HRK]]/7.5345</f>
        <v>0</v>
      </c>
      <c r="Y857" s="52">
        <v>2321649.48</v>
      </c>
      <c r="Z857" s="53">
        <f>Ugovori_OPULJP[[#This Row],[UKUPNI PRIHVATLJIVI IZDACI
TOTAL ELIGIBLE EXPENDITURE
= Bespovratna sredstva ukupno + doprinos korisnika
= Ukupni prihvatljivi troškovi
= Ukupna ugovorena vrijednost projekta HRK]]/7.5345</f>
        <v>308135.83913995617</v>
      </c>
      <c r="AA857" s="44" t="s">
        <v>38</v>
      </c>
      <c r="AB857" s="44" t="s">
        <v>35</v>
      </c>
      <c r="AC857" s="43" t="s">
        <v>3417</v>
      </c>
      <c r="AD857" s="43" t="s">
        <v>747</v>
      </c>
    </row>
    <row r="858" spans="1:30" ht="51" customHeight="1" x14ac:dyDescent="0.2">
      <c r="A858" s="41" t="s">
        <v>3418</v>
      </c>
      <c r="B858" s="42" t="s">
        <v>743</v>
      </c>
      <c r="C858" s="43" t="s">
        <v>744</v>
      </c>
      <c r="D858" s="43" t="s">
        <v>3131</v>
      </c>
      <c r="E858" s="57" t="s">
        <v>76</v>
      </c>
      <c r="F858" s="45" t="s">
        <v>3419</v>
      </c>
      <c r="G858" s="45" t="s">
        <v>3420</v>
      </c>
      <c r="H858" s="47">
        <v>44000</v>
      </c>
      <c r="I858" s="47">
        <v>44548</v>
      </c>
      <c r="J858" s="48" t="str">
        <f>IF(Ugovori_OPULJP[[#This Row],[DATUM ZAVRŠETKA OPERACIJE]]&gt;DATE(2024,3,31),"u provedbi","završen")</f>
        <v>završen</v>
      </c>
      <c r="K858" s="46" t="s">
        <v>3421</v>
      </c>
      <c r="L858" s="46" t="s">
        <v>333</v>
      </c>
      <c r="M858" s="49">
        <v>0.85</v>
      </c>
      <c r="N858" s="49">
        <v>0.15</v>
      </c>
      <c r="O858" s="50">
        <f>Ugovori_OPULJP[[#This Row],[Bespovratna sredstva - Ukupno (EU+Nac) HRK
= Ukupna ugovorena vrijednost bespovratnih sredstava]]*Ugovori_OPULJP[[#This Row],[EU STOPA SUFINANCIRANJA %
EU CO-FINANCING RATE %]]</f>
        <v>3881486.75</v>
      </c>
      <c r="P858" s="51">
        <f>Ugovori_OPULJP[[#This Row],[Bespovratna sredstva - EU dio - HRK]]/7.5345</f>
        <v>515161.82228415948</v>
      </c>
      <c r="Q858" s="50">
        <f>Ugovori_OPULJP[[#This Row],[Bespovratna sredstva - Ukupno (EU+Nac) HRK
= Ukupna ugovorena vrijednost bespovratnih sredstava]]*Ugovori_OPULJP[[#This Row],[STOPA NACIONALNOG SUFINANCIRANJA %]]</f>
        <v>684968.25</v>
      </c>
      <c r="R858" s="51">
        <f>Ugovori_OPULJP[[#This Row],[Bespovratna sredstva - Nacionalni dio - HRK]]/7.5345</f>
        <v>90910.909814851679</v>
      </c>
      <c r="S858" s="50">
        <v>4566455</v>
      </c>
      <c r="T858" s="51">
        <f>Ugovori_OPULJP[[#This Row],[Bespovratna sredstva - Ukupno (EU+Nac) HRK
= Ukupna ugovorena vrijednost bespovratnih sredstava]]/7.5345</f>
        <v>606072.73209901119</v>
      </c>
      <c r="U858" s="50">
        <v>0</v>
      </c>
      <c r="V858" s="51">
        <f>Ugovori_OPULJP[[#This Row],[Javni doprinos korisnika - HRK]]/7.5345</f>
        <v>0</v>
      </c>
      <c r="W858" s="50">
        <v>0</v>
      </c>
      <c r="X858" s="51">
        <f>Ugovori_OPULJP[[#This Row],[Privatni doprinos korisnika - HRK]]/7.5345</f>
        <v>0</v>
      </c>
      <c r="Y858" s="52">
        <v>4566455</v>
      </c>
      <c r="Z858" s="53">
        <f>Ugovori_OPULJP[[#This Row],[UKUPNI PRIHVATLJIVI IZDACI
TOTAL ELIGIBLE EXPENDITURE
= Bespovratna sredstva ukupno + doprinos korisnika
= Ukupni prihvatljivi troškovi
= Ukupna ugovorena vrijednost projekta HRK]]/7.5345</f>
        <v>606072.73209901119</v>
      </c>
      <c r="AA858" s="44" t="s">
        <v>38</v>
      </c>
      <c r="AB858" s="44" t="s">
        <v>35</v>
      </c>
      <c r="AC858" s="43" t="s">
        <v>3422</v>
      </c>
      <c r="AD858" s="43" t="s">
        <v>747</v>
      </c>
    </row>
    <row r="859" spans="1:30" ht="51" customHeight="1" x14ac:dyDescent="0.2">
      <c r="A859" s="41" t="s">
        <v>3423</v>
      </c>
      <c r="B859" s="42" t="s">
        <v>743</v>
      </c>
      <c r="C859" s="43" t="s">
        <v>744</v>
      </c>
      <c r="D859" s="43" t="s">
        <v>3131</v>
      </c>
      <c r="E859" s="57" t="s">
        <v>76</v>
      </c>
      <c r="F859" s="45" t="s">
        <v>3424</v>
      </c>
      <c r="G859" s="45" t="s">
        <v>1306</v>
      </c>
      <c r="H859" s="47">
        <v>44015</v>
      </c>
      <c r="I859" s="47">
        <v>44564</v>
      </c>
      <c r="J859" s="48" t="str">
        <f>IF(Ugovori_OPULJP[[#This Row],[DATUM ZAVRŠETKA OPERACIJE]]&gt;DATE(2024,3,31),"u provedbi","završen")</f>
        <v>završen</v>
      </c>
      <c r="K859" s="46" t="s">
        <v>94</v>
      </c>
      <c r="L859" s="46" t="s">
        <v>94</v>
      </c>
      <c r="M859" s="49">
        <v>0.85</v>
      </c>
      <c r="N859" s="49">
        <v>0.15</v>
      </c>
      <c r="O859" s="50">
        <f>Ugovori_OPULJP[[#This Row],[Bespovratna sredstva - Ukupno (EU+Nac) HRK
= Ukupna ugovorena vrijednost bespovratnih sredstava]]*Ugovori_OPULJP[[#This Row],[EU STOPA SUFINANCIRANJA %
EU CO-FINANCING RATE %]]</f>
        <v>4490252.5</v>
      </c>
      <c r="P859" s="51">
        <f>Ugovori_OPULJP[[#This Row],[Bespovratna sredstva - EU dio - HRK]]/7.5345</f>
        <v>595958.9222907956</v>
      </c>
      <c r="Q859" s="50">
        <f>Ugovori_OPULJP[[#This Row],[Bespovratna sredstva - Ukupno (EU+Nac) HRK
= Ukupna ugovorena vrijednost bespovratnih sredstava]]*Ugovori_OPULJP[[#This Row],[STOPA NACIONALNOG SUFINANCIRANJA %]]</f>
        <v>792397.5</v>
      </c>
      <c r="R859" s="51">
        <f>Ugovori_OPULJP[[#This Row],[Bespovratna sredstva - Nacionalni dio - HRK]]/7.5345</f>
        <v>105169.22158072864</v>
      </c>
      <c r="S859" s="50">
        <v>5282650</v>
      </c>
      <c r="T859" s="51">
        <f>Ugovori_OPULJP[[#This Row],[Bespovratna sredstva - Ukupno (EU+Nac) HRK
= Ukupna ugovorena vrijednost bespovratnih sredstava]]/7.5345</f>
        <v>701128.14387152425</v>
      </c>
      <c r="U859" s="50">
        <v>0</v>
      </c>
      <c r="V859" s="51">
        <f>Ugovori_OPULJP[[#This Row],[Javni doprinos korisnika - HRK]]/7.5345</f>
        <v>0</v>
      </c>
      <c r="W859" s="50">
        <v>0</v>
      </c>
      <c r="X859" s="51">
        <f>Ugovori_OPULJP[[#This Row],[Privatni doprinos korisnika - HRK]]/7.5345</f>
        <v>0</v>
      </c>
      <c r="Y859" s="52">
        <v>5282650</v>
      </c>
      <c r="Z859" s="53">
        <f>Ugovori_OPULJP[[#This Row],[UKUPNI PRIHVATLJIVI IZDACI
TOTAL ELIGIBLE EXPENDITURE
= Bespovratna sredstva ukupno + doprinos korisnika
= Ukupni prihvatljivi troškovi
= Ukupna ugovorena vrijednost projekta HRK]]/7.5345</f>
        <v>701128.14387152425</v>
      </c>
      <c r="AA859" s="44" t="s">
        <v>38</v>
      </c>
      <c r="AB859" s="44" t="s">
        <v>35</v>
      </c>
      <c r="AC859" s="43" t="s">
        <v>3425</v>
      </c>
      <c r="AD859" s="43" t="s">
        <v>747</v>
      </c>
    </row>
    <row r="860" spans="1:30" ht="51" customHeight="1" x14ac:dyDescent="0.2">
      <c r="A860" s="41" t="s">
        <v>3426</v>
      </c>
      <c r="B860" s="42" t="s">
        <v>743</v>
      </c>
      <c r="C860" s="43" t="s">
        <v>744</v>
      </c>
      <c r="D860" s="43" t="s">
        <v>3131</v>
      </c>
      <c r="E860" s="57" t="s">
        <v>76</v>
      </c>
      <c r="F860" s="45" t="s">
        <v>3427</v>
      </c>
      <c r="G860" s="45" t="s">
        <v>3428</v>
      </c>
      <c r="H860" s="47">
        <v>44000</v>
      </c>
      <c r="I860" s="47">
        <v>44487</v>
      </c>
      <c r="J860" s="48" t="str">
        <f>IF(Ugovori_OPULJP[[#This Row],[DATUM ZAVRŠETKA OPERACIJE]]&gt;DATE(2024,3,31),"u provedbi","završen")</f>
        <v>završen</v>
      </c>
      <c r="K860" s="46" t="s">
        <v>94</v>
      </c>
      <c r="L860" s="46" t="s">
        <v>94</v>
      </c>
      <c r="M860" s="49">
        <v>0.85</v>
      </c>
      <c r="N860" s="49">
        <v>0.15</v>
      </c>
      <c r="O860" s="50">
        <f>Ugovori_OPULJP[[#This Row],[Bespovratna sredstva - Ukupno (EU+Nac) HRK
= Ukupna ugovorena vrijednost bespovratnih sredstava]]*Ugovori_OPULJP[[#This Row],[EU STOPA SUFINANCIRANJA %
EU CO-FINANCING RATE %]]</f>
        <v>789360.82149999996</v>
      </c>
      <c r="P860" s="51">
        <f>Ugovori_OPULJP[[#This Row],[Bespovratna sredstva - EU dio - HRK]]/7.5345</f>
        <v>104766.18508195633</v>
      </c>
      <c r="Q860" s="50">
        <f>Ugovori_OPULJP[[#This Row],[Bespovratna sredstva - Ukupno (EU+Nac) HRK
= Ukupna ugovorena vrijednost bespovratnih sredstava]]*Ugovori_OPULJP[[#This Row],[STOPA NACIONALNOG SUFINANCIRANJA %]]</f>
        <v>139298.96849999999</v>
      </c>
      <c r="R860" s="51">
        <f>Ugovori_OPULJP[[#This Row],[Bespovratna sredstva - Nacionalni dio - HRK]]/7.5345</f>
        <v>18488.150308580527</v>
      </c>
      <c r="S860" s="50">
        <v>928659.79</v>
      </c>
      <c r="T860" s="51">
        <f>Ugovori_OPULJP[[#This Row],[Bespovratna sredstva - Ukupno (EU+Nac) HRK
= Ukupna ugovorena vrijednost bespovratnih sredstava]]/7.5345</f>
        <v>123254.33539053686</v>
      </c>
      <c r="U860" s="50">
        <v>0</v>
      </c>
      <c r="V860" s="51">
        <f>Ugovori_OPULJP[[#This Row],[Javni doprinos korisnika - HRK]]/7.5345</f>
        <v>0</v>
      </c>
      <c r="W860" s="50">
        <v>0</v>
      </c>
      <c r="X860" s="51">
        <f>Ugovori_OPULJP[[#This Row],[Privatni doprinos korisnika - HRK]]/7.5345</f>
        <v>0</v>
      </c>
      <c r="Y860" s="52">
        <v>928659.79</v>
      </c>
      <c r="Z860" s="53">
        <f>Ugovori_OPULJP[[#This Row],[UKUPNI PRIHVATLJIVI IZDACI
TOTAL ELIGIBLE EXPENDITURE
= Bespovratna sredstva ukupno + doprinos korisnika
= Ukupni prihvatljivi troškovi
= Ukupna ugovorena vrijednost projekta HRK]]/7.5345</f>
        <v>123254.33539053686</v>
      </c>
      <c r="AA860" s="44" t="s">
        <v>38</v>
      </c>
      <c r="AB860" s="44" t="s">
        <v>35</v>
      </c>
      <c r="AC860" s="43" t="s">
        <v>3429</v>
      </c>
      <c r="AD860" s="43" t="s">
        <v>747</v>
      </c>
    </row>
    <row r="861" spans="1:30" ht="51" customHeight="1" x14ac:dyDescent="0.2">
      <c r="A861" s="41" t="s">
        <v>3430</v>
      </c>
      <c r="B861" s="42" t="s">
        <v>743</v>
      </c>
      <c r="C861" s="43" t="s">
        <v>744</v>
      </c>
      <c r="D861" s="43" t="s">
        <v>3131</v>
      </c>
      <c r="E861" s="57" t="s">
        <v>76</v>
      </c>
      <c r="F861" s="45" t="s">
        <v>3431</v>
      </c>
      <c r="G861" s="45" t="s">
        <v>1278</v>
      </c>
      <c r="H861" s="47">
        <v>44033</v>
      </c>
      <c r="I861" s="47">
        <v>44582</v>
      </c>
      <c r="J861" s="48" t="str">
        <f>IF(Ugovori_OPULJP[[#This Row],[DATUM ZAVRŠETKA OPERACIJE]]&gt;DATE(2024,3,31),"u provedbi","završen")</f>
        <v>završen</v>
      </c>
      <c r="K861" s="46" t="s">
        <v>333</v>
      </c>
      <c r="L861" s="46" t="s">
        <v>333</v>
      </c>
      <c r="M861" s="49">
        <v>0.85</v>
      </c>
      <c r="N861" s="49">
        <v>0.15</v>
      </c>
      <c r="O861" s="50">
        <f>Ugovori_OPULJP[[#This Row],[Bespovratna sredstva - Ukupno (EU+Nac) HRK
= Ukupna ugovorena vrijednost bespovratnih sredstava]]*Ugovori_OPULJP[[#This Row],[EU STOPA SUFINANCIRANJA %
EU CO-FINANCING RATE %]]</f>
        <v>3880811</v>
      </c>
      <c r="P861" s="51">
        <f>Ugovori_OPULJP[[#This Row],[Bespovratna sredstva - EU dio - HRK]]/7.5345</f>
        <v>515072.13484637334</v>
      </c>
      <c r="Q861" s="50">
        <f>Ugovori_OPULJP[[#This Row],[Bespovratna sredstva - Ukupno (EU+Nac) HRK
= Ukupna ugovorena vrijednost bespovratnih sredstava]]*Ugovori_OPULJP[[#This Row],[STOPA NACIONALNOG SUFINANCIRANJA %]]</f>
        <v>684849</v>
      </c>
      <c r="R861" s="51">
        <f>Ugovori_OPULJP[[#This Row],[Bespovratna sredstva - Nacionalni dio - HRK]]/7.5345</f>
        <v>90895.08261994824</v>
      </c>
      <c r="S861" s="50">
        <v>4565660</v>
      </c>
      <c r="T861" s="51">
        <f>Ugovori_OPULJP[[#This Row],[Bespovratna sredstva - Ukupno (EU+Nac) HRK
= Ukupna ugovorena vrijednost bespovratnih sredstava]]/7.5345</f>
        <v>605967.21746632154</v>
      </c>
      <c r="U861" s="50">
        <v>0</v>
      </c>
      <c r="V861" s="51">
        <f>Ugovori_OPULJP[[#This Row],[Javni doprinos korisnika - HRK]]/7.5345</f>
        <v>0</v>
      </c>
      <c r="W861" s="50">
        <v>0</v>
      </c>
      <c r="X861" s="51">
        <f>Ugovori_OPULJP[[#This Row],[Privatni doprinos korisnika - HRK]]/7.5345</f>
        <v>0</v>
      </c>
      <c r="Y861" s="52">
        <v>4565660</v>
      </c>
      <c r="Z861" s="53">
        <f>Ugovori_OPULJP[[#This Row],[UKUPNI PRIHVATLJIVI IZDACI
TOTAL ELIGIBLE EXPENDITURE
= Bespovratna sredstva ukupno + doprinos korisnika
= Ukupni prihvatljivi troškovi
= Ukupna ugovorena vrijednost projekta HRK]]/7.5345</f>
        <v>605967.21746632154</v>
      </c>
      <c r="AA861" s="44" t="s">
        <v>38</v>
      </c>
      <c r="AB861" s="44" t="s">
        <v>35</v>
      </c>
      <c r="AC861" s="43" t="s">
        <v>3432</v>
      </c>
      <c r="AD861" s="43" t="s">
        <v>747</v>
      </c>
    </row>
    <row r="862" spans="1:30" ht="51" customHeight="1" x14ac:dyDescent="0.2">
      <c r="A862" s="41" t="s">
        <v>3433</v>
      </c>
      <c r="B862" s="42" t="s">
        <v>743</v>
      </c>
      <c r="C862" s="43" t="s">
        <v>744</v>
      </c>
      <c r="D862" s="43" t="s">
        <v>3131</v>
      </c>
      <c r="E862" s="57" t="s">
        <v>76</v>
      </c>
      <c r="F862" s="45" t="s">
        <v>3434</v>
      </c>
      <c r="G862" s="45" t="s">
        <v>1388</v>
      </c>
      <c r="H862" s="47">
        <v>44000</v>
      </c>
      <c r="I862" s="47">
        <v>44457</v>
      </c>
      <c r="J862" s="48" t="str">
        <f>IF(Ugovori_OPULJP[[#This Row],[DATUM ZAVRŠETKA OPERACIJE]]&gt;DATE(2024,3,31),"u provedbi","završen")</f>
        <v>završen</v>
      </c>
      <c r="K862" s="46" t="s">
        <v>94</v>
      </c>
      <c r="L862" s="46" t="s">
        <v>94</v>
      </c>
      <c r="M862" s="49">
        <v>0.85</v>
      </c>
      <c r="N862" s="49">
        <v>0.15</v>
      </c>
      <c r="O862" s="50">
        <f>Ugovori_OPULJP[[#This Row],[Bespovratna sredstva - Ukupno (EU+Nac) HRK
= Ukupna ugovorena vrijednost bespovratnih sredstava]]*Ugovori_OPULJP[[#This Row],[EU STOPA SUFINANCIRANJA %
EU CO-FINANCING RATE %]]</f>
        <v>1336918.25</v>
      </c>
      <c r="P862" s="51">
        <f>Ugovori_OPULJP[[#This Row],[Bespovratna sredstva - EU dio - HRK]]/7.5345</f>
        <v>177439.54476076714</v>
      </c>
      <c r="Q862" s="50">
        <f>Ugovori_OPULJP[[#This Row],[Bespovratna sredstva - Ukupno (EU+Nac) HRK
= Ukupna ugovorena vrijednost bespovratnih sredstava]]*Ugovori_OPULJP[[#This Row],[STOPA NACIONALNOG SUFINANCIRANJA %]]</f>
        <v>235926.75</v>
      </c>
      <c r="R862" s="51">
        <f>Ugovori_OPULJP[[#This Row],[Bespovratna sredstva - Nacionalni dio - HRK]]/7.5345</f>
        <v>31312.860840135374</v>
      </c>
      <c r="S862" s="50">
        <v>1572845</v>
      </c>
      <c r="T862" s="51">
        <f>Ugovori_OPULJP[[#This Row],[Bespovratna sredstva - Ukupno (EU+Nac) HRK
= Ukupna ugovorena vrijednost bespovratnih sredstava]]/7.5345</f>
        <v>208752.40560090251</v>
      </c>
      <c r="U862" s="50">
        <v>0</v>
      </c>
      <c r="V862" s="51">
        <f>Ugovori_OPULJP[[#This Row],[Javni doprinos korisnika - HRK]]/7.5345</f>
        <v>0</v>
      </c>
      <c r="W862" s="50">
        <v>0</v>
      </c>
      <c r="X862" s="51">
        <f>Ugovori_OPULJP[[#This Row],[Privatni doprinos korisnika - HRK]]/7.5345</f>
        <v>0</v>
      </c>
      <c r="Y862" s="52">
        <v>1572845</v>
      </c>
      <c r="Z862" s="53">
        <f>Ugovori_OPULJP[[#This Row],[UKUPNI PRIHVATLJIVI IZDACI
TOTAL ELIGIBLE EXPENDITURE
= Bespovratna sredstva ukupno + doprinos korisnika
= Ukupni prihvatljivi troškovi
= Ukupna ugovorena vrijednost projekta HRK]]/7.5345</f>
        <v>208752.40560090251</v>
      </c>
      <c r="AA862" s="44" t="s">
        <v>38</v>
      </c>
      <c r="AB862" s="44" t="s">
        <v>35</v>
      </c>
      <c r="AC862" s="43" t="s">
        <v>3435</v>
      </c>
      <c r="AD862" s="43" t="s">
        <v>747</v>
      </c>
    </row>
    <row r="863" spans="1:30" ht="51" customHeight="1" x14ac:dyDescent="0.2">
      <c r="A863" s="41" t="s">
        <v>3436</v>
      </c>
      <c r="B863" s="42" t="s">
        <v>743</v>
      </c>
      <c r="C863" s="43" t="s">
        <v>744</v>
      </c>
      <c r="D863" s="43" t="s">
        <v>3131</v>
      </c>
      <c r="E863" s="57" t="s">
        <v>76</v>
      </c>
      <c r="F863" s="45" t="s">
        <v>3437</v>
      </c>
      <c r="G863" s="45" t="s">
        <v>1271</v>
      </c>
      <c r="H863" s="47">
        <v>44000</v>
      </c>
      <c r="I863" s="47">
        <v>44457</v>
      </c>
      <c r="J863" s="48" t="str">
        <f>IF(Ugovori_OPULJP[[#This Row],[DATUM ZAVRŠETKA OPERACIJE]]&gt;DATE(2024,3,31),"u provedbi","završen")</f>
        <v>završen</v>
      </c>
      <c r="K863" s="46" t="s">
        <v>94</v>
      </c>
      <c r="L863" s="46" t="s">
        <v>94</v>
      </c>
      <c r="M863" s="49">
        <v>0.85</v>
      </c>
      <c r="N863" s="49">
        <v>0.15</v>
      </c>
      <c r="O863" s="50">
        <f>Ugovori_OPULJP[[#This Row],[Bespovratna sredstva - Ukupno (EU+Nac) HRK
= Ukupna ugovorena vrijednost bespovratnih sredstava]]*Ugovori_OPULJP[[#This Row],[EU STOPA SUFINANCIRANJA %
EU CO-FINANCING RATE %]]</f>
        <v>891481.19</v>
      </c>
      <c r="P863" s="51">
        <f>Ugovori_OPULJP[[#This Row],[Bespovratna sredstva - EU dio - HRK]]/7.5345</f>
        <v>118319.88718561284</v>
      </c>
      <c r="Q863" s="50">
        <f>Ugovori_OPULJP[[#This Row],[Bespovratna sredstva - Ukupno (EU+Nac) HRK
= Ukupna ugovorena vrijednost bespovratnih sredstava]]*Ugovori_OPULJP[[#This Row],[STOPA NACIONALNOG SUFINANCIRANJA %]]</f>
        <v>157320.21</v>
      </c>
      <c r="R863" s="51">
        <f>Ugovori_OPULJP[[#This Row],[Bespovratna sredstva - Nacionalni dio - HRK]]/7.5345</f>
        <v>20879.980091578735</v>
      </c>
      <c r="S863" s="50">
        <v>1048801.3999999999</v>
      </c>
      <c r="T863" s="51">
        <f>Ugovori_OPULJP[[#This Row],[Bespovratna sredstva - Ukupno (EU+Nac) HRK
= Ukupna ugovorena vrijednost bespovratnih sredstava]]/7.5345</f>
        <v>139199.86727719157</v>
      </c>
      <c r="U863" s="50">
        <v>0</v>
      </c>
      <c r="V863" s="51">
        <f>Ugovori_OPULJP[[#This Row],[Javni doprinos korisnika - HRK]]/7.5345</f>
        <v>0</v>
      </c>
      <c r="W863" s="50">
        <v>0</v>
      </c>
      <c r="X863" s="51">
        <f>Ugovori_OPULJP[[#This Row],[Privatni doprinos korisnika - HRK]]/7.5345</f>
        <v>0</v>
      </c>
      <c r="Y863" s="52">
        <v>1048801.3999999999</v>
      </c>
      <c r="Z863" s="53">
        <f>Ugovori_OPULJP[[#This Row],[UKUPNI PRIHVATLJIVI IZDACI
TOTAL ELIGIBLE EXPENDITURE
= Bespovratna sredstva ukupno + doprinos korisnika
= Ukupni prihvatljivi troškovi
= Ukupna ugovorena vrijednost projekta HRK]]/7.5345</f>
        <v>139199.86727719157</v>
      </c>
      <c r="AA863" s="44" t="s">
        <v>38</v>
      </c>
      <c r="AB863" s="44" t="s">
        <v>35</v>
      </c>
      <c r="AC863" s="43" t="s">
        <v>3438</v>
      </c>
      <c r="AD863" s="43" t="s">
        <v>747</v>
      </c>
    </row>
    <row r="864" spans="1:30" ht="51" customHeight="1" x14ac:dyDescent="0.2">
      <c r="A864" s="41" t="s">
        <v>3439</v>
      </c>
      <c r="B864" s="42" t="s">
        <v>743</v>
      </c>
      <c r="C864" s="43" t="s">
        <v>744</v>
      </c>
      <c r="D864" s="43" t="s">
        <v>3131</v>
      </c>
      <c r="E864" s="57" t="s">
        <v>76</v>
      </c>
      <c r="F864" s="45" t="s">
        <v>3440</v>
      </c>
      <c r="G864" s="62" t="s">
        <v>185</v>
      </c>
      <c r="H864" s="47">
        <v>44029</v>
      </c>
      <c r="I864" s="47">
        <v>44578</v>
      </c>
      <c r="J864" s="48" t="str">
        <f>IF(Ugovori_OPULJP[[#This Row],[DATUM ZAVRŠETKA OPERACIJE]]&gt;DATE(2024,3,31),"u provedbi","završen")</f>
        <v>završen</v>
      </c>
      <c r="K864" s="46" t="s">
        <v>186</v>
      </c>
      <c r="L864" s="46" t="s">
        <v>186</v>
      </c>
      <c r="M864" s="49">
        <v>0.85</v>
      </c>
      <c r="N864" s="49">
        <v>0.15</v>
      </c>
      <c r="O864" s="50">
        <f>Ugovori_OPULJP[[#This Row],[Bespovratna sredstva - Ukupno (EU+Nac) HRK
= Ukupna ugovorena vrijednost bespovratnih sredstava]]*Ugovori_OPULJP[[#This Row],[EU STOPA SUFINANCIRANJA %
EU CO-FINANCING RATE %]]</f>
        <v>789360.82149999996</v>
      </c>
      <c r="P864" s="51">
        <f>Ugovori_OPULJP[[#This Row],[Bespovratna sredstva - EU dio - HRK]]/7.5345</f>
        <v>104766.18508195633</v>
      </c>
      <c r="Q864" s="50">
        <f>Ugovori_OPULJP[[#This Row],[Bespovratna sredstva - Ukupno (EU+Nac) HRK
= Ukupna ugovorena vrijednost bespovratnih sredstava]]*Ugovori_OPULJP[[#This Row],[STOPA NACIONALNOG SUFINANCIRANJA %]]</f>
        <v>139298.96849999999</v>
      </c>
      <c r="R864" s="51">
        <f>Ugovori_OPULJP[[#This Row],[Bespovratna sredstva - Nacionalni dio - HRK]]/7.5345</f>
        <v>18488.150308580527</v>
      </c>
      <c r="S864" s="50">
        <v>928659.79</v>
      </c>
      <c r="T864" s="51">
        <f>Ugovori_OPULJP[[#This Row],[Bespovratna sredstva - Ukupno (EU+Nac) HRK
= Ukupna ugovorena vrijednost bespovratnih sredstava]]/7.5345</f>
        <v>123254.33539053686</v>
      </c>
      <c r="U864" s="50">
        <v>0</v>
      </c>
      <c r="V864" s="51">
        <f>Ugovori_OPULJP[[#This Row],[Javni doprinos korisnika - HRK]]/7.5345</f>
        <v>0</v>
      </c>
      <c r="W864" s="50">
        <v>0</v>
      </c>
      <c r="X864" s="51">
        <f>Ugovori_OPULJP[[#This Row],[Privatni doprinos korisnika - HRK]]/7.5345</f>
        <v>0</v>
      </c>
      <c r="Y864" s="52">
        <v>928659.79</v>
      </c>
      <c r="Z864" s="53">
        <f>Ugovori_OPULJP[[#This Row],[UKUPNI PRIHVATLJIVI IZDACI
TOTAL ELIGIBLE EXPENDITURE
= Bespovratna sredstva ukupno + doprinos korisnika
= Ukupni prihvatljivi troškovi
= Ukupna ugovorena vrijednost projekta HRK]]/7.5345</f>
        <v>123254.33539053686</v>
      </c>
      <c r="AA864" s="44" t="s">
        <v>38</v>
      </c>
      <c r="AB864" s="44" t="s">
        <v>35</v>
      </c>
      <c r="AC864" s="43" t="s">
        <v>3441</v>
      </c>
      <c r="AD864" s="43" t="s">
        <v>747</v>
      </c>
    </row>
    <row r="865" spans="1:30" ht="51" customHeight="1" x14ac:dyDescent="0.2">
      <c r="A865" s="41" t="s">
        <v>3442</v>
      </c>
      <c r="B865" s="42" t="s">
        <v>743</v>
      </c>
      <c r="C865" s="43" t="s">
        <v>744</v>
      </c>
      <c r="D865" s="43" t="s">
        <v>3131</v>
      </c>
      <c r="E865" s="57" t="s">
        <v>76</v>
      </c>
      <c r="F865" s="45" t="s">
        <v>3443</v>
      </c>
      <c r="G865" s="45" t="s">
        <v>3444</v>
      </c>
      <c r="H865" s="47">
        <v>44130</v>
      </c>
      <c r="I865" s="47">
        <v>44677</v>
      </c>
      <c r="J865" s="48" t="str">
        <f>IF(Ugovori_OPULJP[[#This Row],[DATUM ZAVRŠETKA OPERACIJE]]&gt;DATE(2024,3,31),"u provedbi","završen")</f>
        <v>završen</v>
      </c>
      <c r="K865" s="46" t="s">
        <v>425</v>
      </c>
      <c r="L865" s="46" t="s">
        <v>425</v>
      </c>
      <c r="M865" s="49">
        <v>0.85</v>
      </c>
      <c r="N865" s="49">
        <v>0.15</v>
      </c>
      <c r="O865" s="50">
        <f>Ugovori_OPULJP[[#This Row],[Bespovratna sredstva - Ukupno (EU+Nac) HRK
= Ukupna ugovorena vrijednost bespovratnih sredstava]]*Ugovori_OPULJP[[#This Row],[EU STOPA SUFINANCIRANJA %
EU CO-FINANCING RATE %]]</f>
        <v>473518</v>
      </c>
      <c r="P865" s="51">
        <f>Ugovori_OPULJP[[#This Row],[Bespovratna sredstva - EU dio - HRK]]/7.5345</f>
        <v>62846.638794876897</v>
      </c>
      <c r="Q865" s="50">
        <f>Ugovori_OPULJP[[#This Row],[Bespovratna sredstva - Ukupno (EU+Nac) HRK
= Ukupna ugovorena vrijednost bespovratnih sredstava]]*Ugovori_OPULJP[[#This Row],[STOPA NACIONALNOG SUFINANCIRANJA %]]</f>
        <v>83562</v>
      </c>
      <c r="R865" s="51">
        <f>Ugovori_OPULJP[[#This Row],[Bespovratna sredstva - Nacionalni dio - HRK]]/7.5345</f>
        <v>11090.583316742981</v>
      </c>
      <c r="S865" s="50">
        <v>557080</v>
      </c>
      <c r="T865" s="51">
        <f>Ugovori_OPULJP[[#This Row],[Bespovratna sredstva - Ukupno (EU+Nac) HRK
= Ukupna ugovorena vrijednost bespovratnih sredstava]]/7.5345</f>
        <v>73937.222111619878</v>
      </c>
      <c r="U865" s="50">
        <v>0</v>
      </c>
      <c r="V865" s="51">
        <f>Ugovori_OPULJP[[#This Row],[Javni doprinos korisnika - HRK]]/7.5345</f>
        <v>0</v>
      </c>
      <c r="W865" s="50">
        <v>0</v>
      </c>
      <c r="X865" s="51">
        <f>Ugovori_OPULJP[[#This Row],[Privatni doprinos korisnika - HRK]]/7.5345</f>
        <v>0</v>
      </c>
      <c r="Y865" s="52">
        <v>557080</v>
      </c>
      <c r="Z865" s="53">
        <f>Ugovori_OPULJP[[#This Row],[UKUPNI PRIHVATLJIVI IZDACI
TOTAL ELIGIBLE EXPENDITURE
= Bespovratna sredstva ukupno + doprinos korisnika
= Ukupni prihvatljivi troškovi
= Ukupna ugovorena vrijednost projekta HRK]]/7.5345</f>
        <v>73937.222111619878</v>
      </c>
      <c r="AA865" s="44" t="s">
        <v>38</v>
      </c>
      <c r="AB865" s="44" t="s">
        <v>35</v>
      </c>
      <c r="AC865" s="43" t="s">
        <v>3445</v>
      </c>
      <c r="AD865" s="43" t="s">
        <v>747</v>
      </c>
    </row>
    <row r="866" spans="1:30" ht="51" customHeight="1" x14ac:dyDescent="0.2">
      <c r="A866" s="41" t="s">
        <v>3446</v>
      </c>
      <c r="B866" s="42" t="s">
        <v>743</v>
      </c>
      <c r="C866" s="43" t="s">
        <v>744</v>
      </c>
      <c r="D866" s="43" t="s">
        <v>3131</v>
      </c>
      <c r="E866" s="57" t="s">
        <v>76</v>
      </c>
      <c r="F866" s="45" t="s">
        <v>3447</v>
      </c>
      <c r="G866" s="45" t="s">
        <v>3448</v>
      </c>
      <c r="H866" s="47">
        <v>44041</v>
      </c>
      <c r="I866" s="47">
        <v>44590</v>
      </c>
      <c r="J866" s="48" t="str">
        <f>IF(Ugovori_OPULJP[[#This Row],[DATUM ZAVRŠETKA OPERACIJE]]&gt;DATE(2024,3,31),"u provedbi","završen")</f>
        <v>završen</v>
      </c>
      <c r="K866" s="46" t="s">
        <v>425</v>
      </c>
      <c r="L866" s="46" t="s">
        <v>425</v>
      </c>
      <c r="M866" s="49">
        <v>0.85</v>
      </c>
      <c r="N866" s="49">
        <v>0.15</v>
      </c>
      <c r="O866" s="50">
        <f>Ugovori_OPULJP[[#This Row],[Bespovratna sredstva - Ukupno (EU+Nac) HRK
= Ukupna ugovorena vrijednost bespovratnih sredstava]]*Ugovori_OPULJP[[#This Row],[EU STOPA SUFINANCIRANJA %
EU CO-FINANCING RATE %]]</f>
        <v>394655</v>
      </c>
      <c r="P866" s="51">
        <f>Ugovori_OPULJP[[#This Row],[Bespovratna sredstva - EU dio - HRK]]/7.5345</f>
        <v>52379.719954874243</v>
      </c>
      <c r="Q866" s="50">
        <f>Ugovori_OPULJP[[#This Row],[Bespovratna sredstva - Ukupno (EU+Nac) HRK
= Ukupna ugovorena vrijednost bespovratnih sredstava]]*Ugovori_OPULJP[[#This Row],[STOPA NACIONALNOG SUFINANCIRANJA %]]</f>
        <v>69645</v>
      </c>
      <c r="R866" s="51">
        <f>Ugovori_OPULJP[[#This Row],[Bespovratna sredstva - Nacionalni dio - HRK]]/7.5345</f>
        <v>9243.4799920366313</v>
      </c>
      <c r="S866" s="50">
        <v>464300</v>
      </c>
      <c r="T866" s="51">
        <f>Ugovori_OPULJP[[#This Row],[Bespovratna sredstva - Ukupno (EU+Nac) HRK
= Ukupna ugovorena vrijednost bespovratnih sredstava]]/7.5345</f>
        <v>61623.19994691087</v>
      </c>
      <c r="U866" s="50">
        <v>0</v>
      </c>
      <c r="V866" s="51">
        <f>Ugovori_OPULJP[[#This Row],[Javni doprinos korisnika - HRK]]/7.5345</f>
        <v>0</v>
      </c>
      <c r="W866" s="50">
        <v>0</v>
      </c>
      <c r="X866" s="51">
        <f>Ugovori_OPULJP[[#This Row],[Privatni doprinos korisnika - HRK]]/7.5345</f>
        <v>0</v>
      </c>
      <c r="Y866" s="52">
        <v>464300</v>
      </c>
      <c r="Z866" s="53">
        <f>Ugovori_OPULJP[[#This Row],[UKUPNI PRIHVATLJIVI IZDACI
TOTAL ELIGIBLE EXPENDITURE
= Bespovratna sredstva ukupno + doprinos korisnika
= Ukupni prihvatljivi troškovi
= Ukupna ugovorena vrijednost projekta HRK]]/7.5345</f>
        <v>61623.19994691087</v>
      </c>
      <c r="AA866" s="44" t="s">
        <v>38</v>
      </c>
      <c r="AB866" s="44" t="s">
        <v>35</v>
      </c>
      <c r="AC866" s="43" t="s">
        <v>3449</v>
      </c>
      <c r="AD866" s="43" t="s">
        <v>747</v>
      </c>
    </row>
    <row r="867" spans="1:30" ht="51" customHeight="1" x14ac:dyDescent="0.2">
      <c r="A867" s="41" t="s">
        <v>3450</v>
      </c>
      <c r="B867" s="42" t="s">
        <v>743</v>
      </c>
      <c r="C867" s="43" t="s">
        <v>744</v>
      </c>
      <c r="D867" s="43" t="s">
        <v>3131</v>
      </c>
      <c r="E867" s="57" t="s">
        <v>76</v>
      </c>
      <c r="F867" s="45" t="s">
        <v>3451</v>
      </c>
      <c r="G867" s="45" t="s">
        <v>1179</v>
      </c>
      <c r="H867" s="47">
        <v>44000</v>
      </c>
      <c r="I867" s="47">
        <v>44548</v>
      </c>
      <c r="J867" s="48" t="str">
        <f>IF(Ugovori_OPULJP[[#This Row],[DATUM ZAVRŠETKA OPERACIJE]]&gt;DATE(2024,3,31),"u provedbi","završen")</f>
        <v>završen</v>
      </c>
      <c r="K867" s="46" t="s">
        <v>99</v>
      </c>
      <c r="L867" s="46" t="s">
        <v>99</v>
      </c>
      <c r="M867" s="49">
        <v>0.85</v>
      </c>
      <c r="N867" s="49">
        <v>0.15</v>
      </c>
      <c r="O867" s="50">
        <f>Ugovori_OPULJP[[#This Row],[Bespovratna sredstva - Ukupno (EU+Nac) HRK
= Ukupna ugovorena vrijednost bespovratnih sredstava]]*Ugovori_OPULJP[[#This Row],[EU STOPA SUFINANCIRANJA %
EU CO-FINANCING RATE %]]</f>
        <v>2368082.4729999998</v>
      </c>
      <c r="P867" s="51">
        <f>Ugovori_OPULJP[[#This Row],[Bespovratna sredstva - EU dio - HRK]]/7.5345</f>
        <v>314298.55637401284</v>
      </c>
      <c r="Q867" s="50">
        <f>Ugovori_OPULJP[[#This Row],[Bespovratna sredstva - Ukupno (EU+Nac) HRK
= Ukupna ugovorena vrijednost bespovratnih sredstava]]*Ugovori_OPULJP[[#This Row],[STOPA NACIONALNOG SUFINANCIRANJA %]]</f>
        <v>417896.90699999995</v>
      </c>
      <c r="R867" s="51">
        <f>Ugovori_OPULJP[[#This Row],[Bespovratna sredstva - Nacionalni dio - HRK]]/7.5345</f>
        <v>55464.451124825791</v>
      </c>
      <c r="S867" s="50">
        <v>2785979.38</v>
      </c>
      <c r="T867" s="51">
        <f>Ugovori_OPULJP[[#This Row],[Bespovratna sredstva - Ukupno (EU+Nac) HRK
= Ukupna ugovorena vrijednost bespovratnih sredstava]]/7.5345</f>
        <v>369763.00749883865</v>
      </c>
      <c r="U867" s="50">
        <v>0</v>
      </c>
      <c r="V867" s="51">
        <f>Ugovori_OPULJP[[#This Row],[Javni doprinos korisnika - HRK]]/7.5345</f>
        <v>0</v>
      </c>
      <c r="W867" s="50">
        <v>0</v>
      </c>
      <c r="X867" s="51">
        <f>Ugovori_OPULJP[[#This Row],[Privatni doprinos korisnika - HRK]]/7.5345</f>
        <v>0</v>
      </c>
      <c r="Y867" s="52">
        <v>2785979.38</v>
      </c>
      <c r="Z867" s="53">
        <f>Ugovori_OPULJP[[#This Row],[UKUPNI PRIHVATLJIVI IZDACI
TOTAL ELIGIBLE EXPENDITURE
= Bespovratna sredstva ukupno + doprinos korisnika
= Ukupni prihvatljivi troškovi
= Ukupna ugovorena vrijednost projekta HRK]]/7.5345</f>
        <v>369763.00749883865</v>
      </c>
      <c r="AA867" s="44" t="s">
        <v>38</v>
      </c>
      <c r="AB867" s="44" t="s">
        <v>35</v>
      </c>
      <c r="AC867" s="43" t="s">
        <v>3452</v>
      </c>
      <c r="AD867" s="43" t="s">
        <v>747</v>
      </c>
    </row>
    <row r="868" spans="1:30" ht="51" customHeight="1" x14ac:dyDescent="0.2">
      <c r="A868" s="41" t="s">
        <v>3453</v>
      </c>
      <c r="B868" s="42" t="s">
        <v>743</v>
      </c>
      <c r="C868" s="43" t="s">
        <v>744</v>
      </c>
      <c r="D868" s="43" t="s">
        <v>3131</v>
      </c>
      <c r="E868" s="57" t="s">
        <v>76</v>
      </c>
      <c r="F868" s="45" t="s">
        <v>3454</v>
      </c>
      <c r="G868" s="62" t="s">
        <v>3455</v>
      </c>
      <c r="H868" s="47">
        <v>44000</v>
      </c>
      <c r="I868" s="47">
        <v>44548</v>
      </c>
      <c r="J868" s="48" t="str">
        <f>IF(Ugovori_OPULJP[[#This Row],[DATUM ZAVRŠETKA OPERACIJE]]&gt;DATE(2024,3,31),"u provedbi","završen")</f>
        <v>završen</v>
      </c>
      <c r="K868" s="46" t="s">
        <v>211</v>
      </c>
      <c r="L868" s="46" t="s">
        <v>211</v>
      </c>
      <c r="M868" s="49">
        <v>0.85</v>
      </c>
      <c r="N868" s="49">
        <v>0.15</v>
      </c>
      <c r="O868" s="50">
        <f>Ugovori_OPULJP[[#This Row],[Bespovratna sredstva - Ukupno (EU+Nac) HRK
= Ukupna ugovorena vrijednost bespovratnih sredstava]]*Ugovori_OPULJP[[#This Row],[EU STOPA SUFINANCIRANJA %
EU CO-FINANCING RATE %]]</f>
        <v>3850415</v>
      </c>
      <c r="P868" s="51">
        <f>Ugovori_OPULJP[[#This Row],[Bespovratna sredstva - EU dio - HRK]]/7.5345</f>
        <v>511037.89236180234</v>
      </c>
      <c r="Q868" s="50">
        <f>Ugovori_OPULJP[[#This Row],[Bespovratna sredstva - Ukupno (EU+Nac) HRK
= Ukupna ugovorena vrijednost bespovratnih sredstava]]*Ugovori_OPULJP[[#This Row],[STOPA NACIONALNOG SUFINANCIRANJA %]]</f>
        <v>679485</v>
      </c>
      <c r="R868" s="51">
        <f>Ugovori_OPULJP[[#This Row],[Bespovratna sredstva - Nacionalni dio - HRK]]/7.5345</f>
        <v>90183.157475612184</v>
      </c>
      <c r="S868" s="50">
        <v>4529900</v>
      </c>
      <c r="T868" s="51">
        <f>Ugovori_OPULJP[[#This Row],[Bespovratna sredstva - Ukupno (EU+Nac) HRK
= Ukupna ugovorena vrijednost bespovratnih sredstava]]/7.5345</f>
        <v>601221.04983741452</v>
      </c>
      <c r="U868" s="50">
        <v>0</v>
      </c>
      <c r="V868" s="51">
        <f>Ugovori_OPULJP[[#This Row],[Javni doprinos korisnika - HRK]]/7.5345</f>
        <v>0</v>
      </c>
      <c r="W868" s="50">
        <v>0</v>
      </c>
      <c r="X868" s="51">
        <f>Ugovori_OPULJP[[#This Row],[Privatni doprinos korisnika - HRK]]/7.5345</f>
        <v>0</v>
      </c>
      <c r="Y868" s="52">
        <v>4529900</v>
      </c>
      <c r="Z868" s="53">
        <f>Ugovori_OPULJP[[#This Row],[UKUPNI PRIHVATLJIVI IZDACI
TOTAL ELIGIBLE EXPENDITURE
= Bespovratna sredstva ukupno + doprinos korisnika
= Ukupni prihvatljivi troškovi
= Ukupna ugovorena vrijednost projekta HRK]]/7.5345</f>
        <v>601221.04983741452</v>
      </c>
      <c r="AA868" s="44" t="s">
        <v>38</v>
      </c>
      <c r="AB868" s="44" t="s">
        <v>35</v>
      </c>
      <c r="AC868" s="43" t="s">
        <v>3456</v>
      </c>
      <c r="AD868" s="43" t="s">
        <v>747</v>
      </c>
    </row>
    <row r="869" spans="1:30" ht="51" customHeight="1" x14ac:dyDescent="0.2">
      <c r="A869" s="41" t="s">
        <v>3457</v>
      </c>
      <c r="B869" s="42" t="s">
        <v>743</v>
      </c>
      <c r="C869" s="43" t="s">
        <v>744</v>
      </c>
      <c r="D869" s="43" t="s">
        <v>3131</v>
      </c>
      <c r="E869" s="57" t="s">
        <v>76</v>
      </c>
      <c r="F869" s="45" t="s">
        <v>3458</v>
      </c>
      <c r="G869" s="45" t="s">
        <v>3459</v>
      </c>
      <c r="H869" s="47">
        <v>44000</v>
      </c>
      <c r="I869" s="47">
        <v>44426</v>
      </c>
      <c r="J869" s="48" t="str">
        <f>IF(Ugovori_OPULJP[[#This Row],[DATUM ZAVRŠETKA OPERACIJE]]&gt;DATE(2024,3,31),"u provedbi","završen")</f>
        <v>završen</v>
      </c>
      <c r="K869" s="46" t="s">
        <v>173</v>
      </c>
      <c r="L869" s="46" t="s">
        <v>173</v>
      </c>
      <c r="M869" s="49">
        <v>0.85</v>
      </c>
      <c r="N869" s="49">
        <v>0.15</v>
      </c>
      <c r="O869" s="50">
        <f>Ugovori_OPULJP[[#This Row],[Bespovratna sredstva - Ukupno (EU+Nac) HRK
= Ukupna ugovorena vrijednost bespovratnih sredstava]]*Ugovori_OPULJP[[#This Row],[EU STOPA SUFINANCIRANJA %
EU CO-FINANCING RATE %]]</f>
        <v>473615.32500000001</v>
      </c>
      <c r="P869" s="51">
        <f>Ugovori_OPULJP[[#This Row],[Bespovratna sredstva - EU dio - HRK]]/7.5345</f>
        <v>62859.556042205848</v>
      </c>
      <c r="Q869" s="50">
        <f>Ugovori_OPULJP[[#This Row],[Bespovratna sredstva - Ukupno (EU+Nac) HRK
= Ukupna ugovorena vrijednost bespovratnih sredstava]]*Ugovori_OPULJP[[#This Row],[STOPA NACIONALNOG SUFINANCIRANJA %]]</f>
        <v>83579.175000000003</v>
      </c>
      <c r="R869" s="51">
        <f>Ugovori_OPULJP[[#This Row],[Bespovratna sredstva - Nacionalni dio - HRK]]/7.5345</f>
        <v>11092.862830977503</v>
      </c>
      <c r="S869" s="50">
        <v>557194.5</v>
      </c>
      <c r="T869" s="51">
        <f>Ugovori_OPULJP[[#This Row],[Bespovratna sredstva - Ukupno (EU+Nac) HRK
= Ukupna ugovorena vrijednost bespovratnih sredstava]]/7.5345</f>
        <v>73952.418873183356</v>
      </c>
      <c r="U869" s="50">
        <v>0</v>
      </c>
      <c r="V869" s="51">
        <f>Ugovori_OPULJP[[#This Row],[Javni doprinos korisnika - HRK]]/7.5345</f>
        <v>0</v>
      </c>
      <c r="W869" s="50">
        <v>0</v>
      </c>
      <c r="X869" s="51">
        <f>Ugovori_OPULJP[[#This Row],[Privatni doprinos korisnika - HRK]]/7.5345</f>
        <v>0</v>
      </c>
      <c r="Y869" s="52">
        <v>557194.5</v>
      </c>
      <c r="Z869" s="53">
        <f>Ugovori_OPULJP[[#This Row],[UKUPNI PRIHVATLJIVI IZDACI
TOTAL ELIGIBLE EXPENDITURE
= Bespovratna sredstva ukupno + doprinos korisnika
= Ukupni prihvatljivi troškovi
= Ukupna ugovorena vrijednost projekta HRK]]/7.5345</f>
        <v>73952.418873183356</v>
      </c>
      <c r="AA869" s="44" t="s">
        <v>38</v>
      </c>
      <c r="AB869" s="44" t="s">
        <v>35</v>
      </c>
      <c r="AC869" s="43" t="s">
        <v>3460</v>
      </c>
      <c r="AD869" s="43" t="s">
        <v>747</v>
      </c>
    </row>
    <row r="870" spans="1:30" ht="51" customHeight="1" x14ac:dyDescent="0.2">
      <c r="A870" s="41" t="s">
        <v>3461</v>
      </c>
      <c r="B870" s="42" t="s">
        <v>743</v>
      </c>
      <c r="C870" s="43" t="s">
        <v>744</v>
      </c>
      <c r="D870" s="43" t="s">
        <v>3131</v>
      </c>
      <c r="E870" s="57" t="s">
        <v>76</v>
      </c>
      <c r="F870" s="45" t="s">
        <v>3462</v>
      </c>
      <c r="G870" s="45" t="s">
        <v>3463</v>
      </c>
      <c r="H870" s="47">
        <v>44000</v>
      </c>
      <c r="I870" s="47">
        <v>44487</v>
      </c>
      <c r="J870" s="48" t="str">
        <f>IF(Ugovori_OPULJP[[#This Row],[DATUM ZAVRŠETKA OPERACIJE]]&gt;DATE(2024,3,31),"u provedbi","završen")</f>
        <v>završen</v>
      </c>
      <c r="K870" s="46" t="s">
        <v>211</v>
      </c>
      <c r="L870" s="46" t="s">
        <v>211</v>
      </c>
      <c r="M870" s="49">
        <v>0.85</v>
      </c>
      <c r="N870" s="49">
        <v>0.15</v>
      </c>
      <c r="O870" s="50">
        <f>Ugovori_OPULJP[[#This Row],[Bespovratna sredstva - Ukupno (EU+Nac) HRK
= Ukupna ugovorena vrijednost bespovratnih sredstava]]*Ugovori_OPULJP[[#This Row],[EU STOPA SUFINANCIRANJA %
EU CO-FINANCING RATE %]]</f>
        <v>1184007.5</v>
      </c>
      <c r="P870" s="51">
        <f>Ugovori_OPULJP[[#This Row],[Bespovratna sredstva - EU dio - HRK]]/7.5345</f>
        <v>157144.80058398034</v>
      </c>
      <c r="Q870" s="50">
        <f>Ugovori_OPULJP[[#This Row],[Bespovratna sredstva - Ukupno (EU+Nac) HRK
= Ukupna ugovorena vrijednost bespovratnih sredstava]]*Ugovori_OPULJP[[#This Row],[STOPA NACIONALNOG SUFINANCIRANJA %]]</f>
        <v>208942.5</v>
      </c>
      <c r="R870" s="51">
        <f>Ugovori_OPULJP[[#This Row],[Bespovratna sredstva - Nacionalni dio - HRK]]/7.5345</f>
        <v>27731.435397173002</v>
      </c>
      <c r="S870" s="50">
        <v>1392950</v>
      </c>
      <c r="T870" s="51">
        <f>Ugovori_OPULJP[[#This Row],[Bespovratna sredstva - Ukupno (EU+Nac) HRK
= Ukupna ugovorena vrijednost bespovratnih sredstava]]/7.5345</f>
        <v>184876.23598115335</v>
      </c>
      <c r="U870" s="50">
        <v>0</v>
      </c>
      <c r="V870" s="51">
        <f>Ugovori_OPULJP[[#This Row],[Javni doprinos korisnika - HRK]]/7.5345</f>
        <v>0</v>
      </c>
      <c r="W870" s="50">
        <v>0</v>
      </c>
      <c r="X870" s="51">
        <f>Ugovori_OPULJP[[#This Row],[Privatni doprinos korisnika - HRK]]/7.5345</f>
        <v>0</v>
      </c>
      <c r="Y870" s="52">
        <v>1392950</v>
      </c>
      <c r="Z870" s="53">
        <f>Ugovori_OPULJP[[#This Row],[UKUPNI PRIHVATLJIVI IZDACI
TOTAL ELIGIBLE EXPENDITURE
= Bespovratna sredstva ukupno + doprinos korisnika
= Ukupni prihvatljivi troškovi
= Ukupna ugovorena vrijednost projekta HRK]]/7.5345</f>
        <v>184876.23598115335</v>
      </c>
      <c r="AA870" s="44" t="s">
        <v>38</v>
      </c>
      <c r="AB870" s="44" t="s">
        <v>35</v>
      </c>
      <c r="AC870" s="43" t="s">
        <v>3464</v>
      </c>
      <c r="AD870" s="43" t="s">
        <v>747</v>
      </c>
    </row>
    <row r="871" spans="1:30" ht="51" customHeight="1" x14ac:dyDescent="0.2">
      <c r="A871" s="41" t="s">
        <v>3465</v>
      </c>
      <c r="B871" s="42" t="s">
        <v>743</v>
      </c>
      <c r="C871" s="43" t="s">
        <v>744</v>
      </c>
      <c r="D871" s="43" t="s">
        <v>3131</v>
      </c>
      <c r="E871" s="57" t="s">
        <v>76</v>
      </c>
      <c r="F871" s="45" t="s">
        <v>3466</v>
      </c>
      <c r="G871" s="45" t="s">
        <v>3467</v>
      </c>
      <c r="H871" s="47">
        <v>44039</v>
      </c>
      <c r="I871" s="47">
        <v>44588</v>
      </c>
      <c r="J871" s="48" t="str">
        <f>IF(Ugovori_OPULJP[[#This Row],[DATUM ZAVRŠETKA OPERACIJE]]&gt;DATE(2024,3,31),"u provedbi","završen")</f>
        <v>završen</v>
      </c>
      <c r="K871" s="46" t="s">
        <v>211</v>
      </c>
      <c r="L871" s="46" t="s">
        <v>211</v>
      </c>
      <c r="M871" s="49">
        <v>0.85</v>
      </c>
      <c r="N871" s="49">
        <v>0.15</v>
      </c>
      <c r="O871" s="50">
        <f>Ugovori_OPULJP[[#This Row],[Bespovratna sredstva - Ukupno (EU+Nac) HRK
= Ukupna ugovorena vrijednost bespovratnih sredstava]]*Ugovori_OPULJP[[#This Row],[EU STOPA SUFINANCIRANJA %
EU CO-FINANCING RATE %]]</f>
        <v>1183965</v>
      </c>
      <c r="P871" s="51">
        <f>Ugovori_OPULJP[[#This Row],[Bespovratna sredstva - EU dio - HRK]]/7.5345</f>
        <v>157139.15986462272</v>
      </c>
      <c r="Q871" s="50">
        <f>Ugovori_OPULJP[[#This Row],[Bespovratna sredstva - Ukupno (EU+Nac) HRK
= Ukupna ugovorena vrijednost bespovratnih sredstava]]*Ugovori_OPULJP[[#This Row],[STOPA NACIONALNOG SUFINANCIRANJA %]]</f>
        <v>208935</v>
      </c>
      <c r="R871" s="51">
        <f>Ugovori_OPULJP[[#This Row],[Bespovratna sredstva - Nacionalni dio - HRK]]/7.5345</f>
        <v>27730.439976109894</v>
      </c>
      <c r="S871" s="50">
        <v>1392900</v>
      </c>
      <c r="T871" s="51">
        <f>Ugovori_OPULJP[[#This Row],[Bespovratna sredstva - Ukupno (EU+Nac) HRK
= Ukupna ugovorena vrijednost bespovratnih sredstava]]/7.5345</f>
        <v>184869.59984073261</v>
      </c>
      <c r="U871" s="50">
        <v>0</v>
      </c>
      <c r="V871" s="51">
        <f>Ugovori_OPULJP[[#This Row],[Javni doprinos korisnika - HRK]]/7.5345</f>
        <v>0</v>
      </c>
      <c r="W871" s="50">
        <v>0</v>
      </c>
      <c r="X871" s="51">
        <f>Ugovori_OPULJP[[#This Row],[Privatni doprinos korisnika - HRK]]/7.5345</f>
        <v>0</v>
      </c>
      <c r="Y871" s="52">
        <v>1392900</v>
      </c>
      <c r="Z871" s="53">
        <f>Ugovori_OPULJP[[#This Row],[UKUPNI PRIHVATLJIVI IZDACI
TOTAL ELIGIBLE EXPENDITURE
= Bespovratna sredstva ukupno + doprinos korisnika
= Ukupni prihvatljivi troškovi
= Ukupna ugovorena vrijednost projekta HRK]]/7.5345</f>
        <v>184869.59984073261</v>
      </c>
      <c r="AA871" s="44" t="s">
        <v>38</v>
      </c>
      <c r="AB871" s="44" t="s">
        <v>35</v>
      </c>
      <c r="AC871" s="43" t="s">
        <v>3468</v>
      </c>
      <c r="AD871" s="43" t="s">
        <v>747</v>
      </c>
    </row>
    <row r="872" spans="1:30" ht="51" customHeight="1" x14ac:dyDescent="0.2">
      <c r="A872" s="41" t="s">
        <v>3469</v>
      </c>
      <c r="B872" s="42" t="s">
        <v>743</v>
      </c>
      <c r="C872" s="43" t="s">
        <v>744</v>
      </c>
      <c r="D872" s="43" t="s">
        <v>3131</v>
      </c>
      <c r="E872" s="57" t="s">
        <v>76</v>
      </c>
      <c r="F872" s="45" t="s">
        <v>3470</v>
      </c>
      <c r="G872" s="45" t="s">
        <v>3471</v>
      </c>
      <c r="H872" s="47">
        <v>44015</v>
      </c>
      <c r="I872" s="47">
        <v>44564</v>
      </c>
      <c r="J872" s="48" t="str">
        <f>IF(Ugovori_OPULJP[[#This Row],[DATUM ZAVRŠETKA OPERACIJE]]&gt;DATE(2024,3,31),"u provedbi","završen")</f>
        <v>završen</v>
      </c>
      <c r="K872" s="46" t="s">
        <v>94</v>
      </c>
      <c r="L872" s="46" t="s">
        <v>94</v>
      </c>
      <c r="M872" s="49">
        <v>0.85</v>
      </c>
      <c r="N872" s="49">
        <v>0.15</v>
      </c>
      <c r="O872" s="50">
        <f>Ugovori_OPULJP[[#This Row],[Bespovratna sredstva - Ukupno (EU+Nac) HRK
= Ukupna ugovorena vrijednost bespovratnih sredstava]]*Ugovori_OPULJP[[#This Row],[EU STOPA SUFINANCIRANJA %
EU CO-FINANCING RATE %]]</f>
        <v>385391.75099999999</v>
      </c>
      <c r="P872" s="51">
        <f>Ugovori_OPULJP[[#This Row],[Bespovratna sredstva - EU dio - HRK]]/7.5345</f>
        <v>51150.275532550266</v>
      </c>
      <c r="Q872" s="50">
        <f>Ugovori_OPULJP[[#This Row],[Bespovratna sredstva - Ukupno (EU+Nac) HRK
= Ukupna ugovorena vrijednost bespovratnih sredstava]]*Ugovori_OPULJP[[#This Row],[STOPA NACIONALNOG SUFINANCIRANJA %]]</f>
        <v>68010.308999999994</v>
      </c>
      <c r="R872" s="51">
        <f>Ugovori_OPULJP[[#This Row],[Bespovratna sredstva - Nacionalni dio - HRK]]/7.5345</f>
        <v>9026.5192116265171</v>
      </c>
      <c r="S872" s="50">
        <v>453402.06</v>
      </c>
      <c r="T872" s="51">
        <f>Ugovori_OPULJP[[#This Row],[Bespovratna sredstva - Ukupno (EU+Nac) HRK
= Ukupna ugovorena vrijednost bespovratnih sredstava]]/7.5345</f>
        <v>60176.794744176783</v>
      </c>
      <c r="U872" s="50">
        <v>0</v>
      </c>
      <c r="V872" s="51">
        <f>Ugovori_OPULJP[[#This Row],[Javni doprinos korisnika - HRK]]/7.5345</f>
        <v>0</v>
      </c>
      <c r="W872" s="50">
        <v>0</v>
      </c>
      <c r="X872" s="51">
        <f>Ugovori_OPULJP[[#This Row],[Privatni doprinos korisnika - HRK]]/7.5345</f>
        <v>0</v>
      </c>
      <c r="Y872" s="52">
        <v>453402.06</v>
      </c>
      <c r="Z872" s="53">
        <f>Ugovori_OPULJP[[#This Row],[UKUPNI PRIHVATLJIVI IZDACI
TOTAL ELIGIBLE EXPENDITURE
= Bespovratna sredstva ukupno + doprinos korisnika
= Ukupni prihvatljivi troškovi
= Ukupna ugovorena vrijednost projekta HRK]]/7.5345</f>
        <v>60176.794744176783</v>
      </c>
      <c r="AA872" s="44" t="s">
        <v>38</v>
      </c>
      <c r="AB872" s="44" t="s">
        <v>35</v>
      </c>
      <c r="AC872" s="43" t="s">
        <v>3472</v>
      </c>
      <c r="AD872" s="43" t="s">
        <v>747</v>
      </c>
    </row>
    <row r="873" spans="1:30" ht="51" customHeight="1" x14ac:dyDescent="0.2">
      <c r="A873" s="41" t="s">
        <v>3473</v>
      </c>
      <c r="B873" s="42" t="s">
        <v>743</v>
      </c>
      <c r="C873" s="43" t="s">
        <v>744</v>
      </c>
      <c r="D873" s="43" t="s">
        <v>3131</v>
      </c>
      <c r="E873" s="57" t="s">
        <v>76</v>
      </c>
      <c r="F873" s="45" t="s">
        <v>3474</v>
      </c>
      <c r="G873" s="45" t="s">
        <v>168</v>
      </c>
      <c r="H873" s="47">
        <v>44000</v>
      </c>
      <c r="I873" s="47">
        <v>44548</v>
      </c>
      <c r="J873" s="48" t="str">
        <f>IF(Ugovori_OPULJP[[#This Row],[DATUM ZAVRŠETKA OPERACIJE]]&gt;DATE(2024,3,31),"u provedbi","završen")</f>
        <v>završen</v>
      </c>
      <c r="K873" s="46" t="s">
        <v>37</v>
      </c>
      <c r="L873" s="46" t="s">
        <v>37</v>
      </c>
      <c r="M873" s="49">
        <v>0.85</v>
      </c>
      <c r="N873" s="49">
        <v>0.15</v>
      </c>
      <c r="O873" s="50">
        <f>Ugovori_OPULJP[[#This Row],[Bespovratna sredstva - Ukupno (EU+Nac) HRK
= Ukupna ugovorena vrijednost bespovratnih sredstava]]*Ugovori_OPULJP[[#This Row],[EU STOPA SUFINANCIRANJA %
EU CO-FINANCING RATE %]]</f>
        <v>782153</v>
      </c>
      <c r="P873" s="51">
        <f>Ugovori_OPULJP[[#This Row],[Bespovratna sredstva - EU dio - HRK]]/7.5345</f>
        <v>103809.542769925</v>
      </c>
      <c r="Q873" s="50">
        <f>Ugovori_OPULJP[[#This Row],[Bespovratna sredstva - Ukupno (EU+Nac) HRK
= Ukupna ugovorena vrijednost bespovratnih sredstava]]*Ugovori_OPULJP[[#This Row],[STOPA NACIONALNOG SUFINANCIRANJA %]]</f>
        <v>138027</v>
      </c>
      <c r="R873" s="51">
        <f>Ugovori_OPULJP[[#This Row],[Bespovratna sredstva - Nacionalni dio - HRK]]/7.5345</f>
        <v>18319.33107704559</v>
      </c>
      <c r="S873" s="50">
        <v>920180</v>
      </c>
      <c r="T873" s="51">
        <f>Ugovori_OPULJP[[#This Row],[Bespovratna sredstva - Ukupno (EU+Nac) HRK
= Ukupna ugovorena vrijednost bespovratnih sredstava]]/7.5345</f>
        <v>122128.8738469706</v>
      </c>
      <c r="U873" s="50">
        <v>0</v>
      </c>
      <c r="V873" s="51">
        <f>Ugovori_OPULJP[[#This Row],[Javni doprinos korisnika - HRK]]/7.5345</f>
        <v>0</v>
      </c>
      <c r="W873" s="50">
        <v>0</v>
      </c>
      <c r="X873" s="51">
        <f>Ugovori_OPULJP[[#This Row],[Privatni doprinos korisnika - HRK]]/7.5345</f>
        <v>0</v>
      </c>
      <c r="Y873" s="52">
        <v>920180</v>
      </c>
      <c r="Z873" s="53">
        <f>Ugovori_OPULJP[[#This Row],[UKUPNI PRIHVATLJIVI IZDACI
TOTAL ELIGIBLE EXPENDITURE
= Bespovratna sredstva ukupno + doprinos korisnika
= Ukupni prihvatljivi troškovi
= Ukupna ugovorena vrijednost projekta HRK]]/7.5345</f>
        <v>122128.8738469706</v>
      </c>
      <c r="AA873" s="44" t="s">
        <v>38</v>
      </c>
      <c r="AB873" s="44" t="s">
        <v>35</v>
      </c>
      <c r="AC873" s="43" t="s">
        <v>3475</v>
      </c>
      <c r="AD873" s="43" t="s">
        <v>747</v>
      </c>
    </row>
    <row r="874" spans="1:30" ht="51" customHeight="1" x14ac:dyDescent="0.2">
      <c r="A874" s="41" t="s">
        <v>3476</v>
      </c>
      <c r="B874" s="42" t="s">
        <v>743</v>
      </c>
      <c r="C874" s="43" t="s">
        <v>744</v>
      </c>
      <c r="D874" s="43" t="s">
        <v>3131</v>
      </c>
      <c r="E874" s="57" t="s">
        <v>76</v>
      </c>
      <c r="F874" s="45" t="s">
        <v>3477</v>
      </c>
      <c r="G874" s="45" t="s">
        <v>275</v>
      </c>
      <c r="H874" s="47">
        <v>44000</v>
      </c>
      <c r="I874" s="47">
        <v>44511</v>
      </c>
      <c r="J874" s="48" t="str">
        <f>IF(Ugovori_OPULJP[[#This Row],[DATUM ZAVRŠETKA OPERACIJE]]&gt;DATE(2024,3,31),"u provedbi","završen")</f>
        <v>završen</v>
      </c>
      <c r="K874" s="46" t="s">
        <v>94</v>
      </c>
      <c r="L874" s="46" t="s">
        <v>94</v>
      </c>
      <c r="M874" s="49">
        <v>0.85</v>
      </c>
      <c r="N874" s="49">
        <v>0.15</v>
      </c>
      <c r="O874" s="50">
        <f>Ugovori_OPULJP[[#This Row],[Bespovratna sredstva - Ukupno (EU+Nac) HRK
= Ukupna ugovorena vrijednost bespovratnih sredstava]]*Ugovori_OPULJP[[#This Row],[EU STOPA SUFINANCIRANJA %
EU CO-FINANCING RATE %]]</f>
        <v>468972.16599999997</v>
      </c>
      <c r="P874" s="51">
        <f>Ugovori_OPULJP[[#This Row],[Bespovratna sredstva - EU dio - HRK]]/7.5345</f>
        <v>62243.302939810201</v>
      </c>
      <c r="Q874" s="50">
        <f>Ugovori_OPULJP[[#This Row],[Bespovratna sredstva - Ukupno (EU+Nac) HRK
= Ukupna ugovorena vrijednost bespovratnih sredstava]]*Ugovori_OPULJP[[#This Row],[STOPA NACIONALNOG SUFINANCIRANJA %]]</f>
        <v>82759.793999999994</v>
      </c>
      <c r="R874" s="51">
        <f>Ugovori_OPULJP[[#This Row],[Bespovratna sredstva - Nacionalni dio - HRK]]/7.5345</f>
        <v>10984.112283495917</v>
      </c>
      <c r="S874" s="50">
        <v>551731.96</v>
      </c>
      <c r="T874" s="51">
        <f>Ugovori_OPULJP[[#This Row],[Bespovratna sredstva - Ukupno (EU+Nac) HRK
= Ukupna ugovorena vrijednost bespovratnih sredstava]]/7.5345</f>
        <v>73227.415223306118</v>
      </c>
      <c r="U874" s="50">
        <v>0</v>
      </c>
      <c r="V874" s="51">
        <f>Ugovori_OPULJP[[#This Row],[Javni doprinos korisnika - HRK]]/7.5345</f>
        <v>0</v>
      </c>
      <c r="W874" s="50">
        <v>0</v>
      </c>
      <c r="X874" s="51">
        <f>Ugovori_OPULJP[[#This Row],[Privatni doprinos korisnika - HRK]]/7.5345</f>
        <v>0</v>
      </c>
      <c r="Y874" s="52">
        <v>551731.96</v>
      </c>
      <c r="Z874" s="53">
        <f>Ugovori_OPULJP[[#This Row],[UKUPNI PRIHVATLJIVI IZDACI
TOTAL ELIGIBLE EXPENDITURE
= Bespovratna sredstva ukupno + doprinos korisnika
= Ukupni prihvatljivi troškovi
= Ukupna ugovorena vrijednost projekta HRK]]/7.5345</f>
        <v>73227.415223306118</v>
      </c>
      <c r="AA874" s="44" t="s">
        <v>38</v>
      </c>
      <c r="AB874" s="44" t="s">
        <v>35</v>
      </c>
      <c r="AC874" s="43" t="s">
        <v>3478</v>
      </c>
      <c r="AD874" s="43" t="s">
        <v>747</v>
      </c>
    </row>
    <row r="875" spans="1:30" ht="51" customHeight="1" x14ac:dyDescent="0.2">
      <c r="A875" s="41" t="s">
        <v>3479</v>
      </c>
      <c r="B875" s="42" t="s">
        <v>743</v>
      </c>
      <c r="C875" s="43" t="s">
        <v>744</v>
      </c>
      <c r="D875" s="43" t="s">
        <v>3131</v>
      </c>
      <c r="E875" s="57" t="s">
        <v>76</v>
      </c>
      <c r="F875" s="45" t="s">
        <v>3480</v>
      </c>
      <c r="G875" s="45" t="s">
        <v>3481</v>
      </c>
      <c r="H875" s="47">
        <v>44130</v>
      </c>
      <c r="I875" s="47">
        <v>44677</v>
      </c>
      <c r="J875" s="48" t="str">
        <f>IF(Ugovori_OPULJP[[#This Row],[DATUM ZAVRŠETKA OPERACIJE]]&gt;DATE(2024,3,31),"u provedbi","završen")</f>
        <v>završen</v>
      </c>
      <c r="K875" s="46" t="s">
        <v>244</v>
      </c>
      <c r="L875" s="46" t="s">
        <v>244</v>
      </c>
      <c r="M875" s="49">
        <v>0.85</v>
      </c>
      <c r="N875" s="49">
        <v>0.15</v>
      </c>
      <c r="O875" s="50">
        <f>Ugovori_OPULJP[[#This Row],[Bespovratna sredstva - Ukupno (EU+Nac) HRK
= Ukupna ugovorena vrijednost bespovratnih sredstava]]*Ugovori_OPULJP[[#This Row],[EU STOPA SUFINANCIRANJA %
EU CO-FINANCING RATE %]]</f>
        <v>789356.75</v>
      </c>
      <c r="P875" s="51">
        <f>Ugovori_OPULJP[[#This Row],[Bespovratna sredstva - EU dio - HRK]]/7.5345</f>
        <v>104765.64470104186</v>
      </c>
      <c r="Q875" s="50">
        <f>Ugovori_OPULJP[[#This Row],[Bespovratna sredstva - Ukupno (EU+Nac) HRK
= Ukupna ugovorena vrijednost bespovratnih sredstava]]*Ugovori_OPULJP[[#This Row],[STOPA NACIONALNOG SUFINANCIRANJA %]]</f>
        <v>139298.25</v>
      </c>
      <c r="R875" s="51">
        <f>Ugovori_OPULJP[[#This Row],[Bespovratna sredstva - Nacionalni dio - HRK]]/7.5345</f>
        <v>18488.054947242683</v>
      </c>
      <c r="S875" s="50">
        <v>928655</v>
      </c>
      <c r="T875" s="51">
        <f>Ugovori_OPULJP[[#This Row],[Bespovratna sredstva - Ukupno (EU+Nac) HRK
= Ukupna ugovorena vrijednost bespovratnih sredstava]]/7.5345</f>
        <v>123253.69964828456</v>
      </c>
      <c r="U875" s="50">
        <v>0</v>
      </c>
      <c r="V875" s="51">
        <f>Ugovori_OPULJP[[#This Row],[Javni doprinos korisnika - HRK]]/7.5345</f>
        <v>0</v>
      </c>
      <c r="W875" s="50">
        <v>0</v>
      </c>
      <c r="X875" s="51">
        <f>Ugovori_OPULJP[[#This Row],[Privatni doprinos korisnika - HRK]]/7.5345</f>
        <v>0</v>
      </c>
      <c r="Y875" s="52">
        <v>928655</v>
      </c>
      <c r="Z875" s="53">
        <f>Ugovori_OPULJP[[#This Row],[UKUPNI PRIHVATLJIVI IZDACI
TOTAL ELIGIBLE EXPENDITURE
= Bespovratna sredstva ukupno + doprinos korisnika
= Ukupni prihvatljivi troškovi
= Ukupna ugovorena vrijednost projekta HRK]]/7.5345</f>
        <v>123253.69964828456</v>
      </c>
      <c r="AA875" s="44" t="s">
        <v>38</v>
      </c>
      <c r="AB875" s="44" t="s">
        <v>35</v>
      </c>
      <c r="AC875" s="43" t="s">
        <v>3482</v>
      </c>
      <c r="AD875" s="43" t="s">
        <v>747</v>
      </c>
    </row>
    <row r="876" spans="1:30" ht="51" customHeight="1" x14ac:dyDescent="0.2">
      <c r="A876" s="41" t="s">
        <v>3483</v>
      </c>
      <c r="B876" s="42" t="s">
        <v>743</v>
      </c>
      <c r="C876" s="43" t="s">
        <v>744</v>
      </c>
      <c r="D876" s="43" t="s">
        <v>3131</v>
      </c>
      <c r="E876" s="57" t="s">
        <v>76</v>
      </c>
      <c r="F876" s="45" t="s">
        <v>3484</v>
      </c>
      <c r="G876" s="45" t="s">
        <v>2682</v>
      </c>
      <c r="H876" s="47">
        <v>44000</v>
      </c>
      <c r="I876" s="47">
        <v>44548</v>
      </c>
      <c r="J876" s="48" t="str">
        <f>IF(Ugovori_OPULJP[[#This Row],[DATUM ZAVRŠETKA OPERACIJE]]&gt;DATE(2024,3,31),"u provedbi","završen")</f>
        <v>završen</v>
      </c>
      <c r="K876" s="46" t="s">
        <v>94</v>
      </c>
      <c r="L876" s="46" t="s">
        <v>94</v>
      </c>
      <c r="M876" s="49">
        <v>0.85</v>
      </c>
      <c r="N876" s="49">
        <v>0.15</v>
      </c>
      <c r="O876" s="50">
        <f>Ugovori_OPULJP[[#This Row],[Bespovratna sredstva - Ukupno (EU+Nac) HRK
= Ukupna ugovorena vrijednost bespovratnih sredstava]]*Ugovori_OPULJP[[#This Row],[EU STOPA SUFINANCIRANJA %
EU CO-FINANCING RATE %]]</f>
        <v>390036.08299999998</v>
      </c>
      <c r="P876" s="51">
        <f>Ugovori_OPULJP[[#This Row],[Bespovratna sredstva - EU dio - HRK]]/7.5345</f>
        <v>51766.68431880018</v>
      </c>
      <c r="Q876" s="50">
        <f>Ugovori_OPULJP[[#This Row],[Bespovratna sredstva - Ukupno (EU+Nac) HRK
= Ukupna ugovorena vrijednost bespovratnih sredstava]]*Ugovori_OPULJP[[#This Row],[STOPA NACIONALNOG SUFINANCIRANJA %]]</f>
        <v>68829.896999999997</v>
      </c>
      <c r="R876" s="51">
        <f>Ugovori_OPULJP[[#This Row],[Bespovratna sredstva - Nacionalni dio - HRK]]/7.5345</f>
        <v>9135.2972327294428</v>
      </c>
      <c r="S876" s="50">
        <v>458865.98</v>
      </c>
      <c r="T876" s="51">
        <f>Ugovori_OPULJP[[#This Row],[Bespovratna sredstva - Ukupno (EU+Nac) HRK
= Ukupna ugovorena vrijednost bespovratnih sredstava]]/7.5345</f>
        <v>60901.981551529621</v>
      </c>
      <c r="U876" s="50">
        <v>0</v>
      </c>
      <c r="V876" s="51">
        <f>Ugovori_OPULJP[[#This Row],[Javni doprinos korisnika - HRK]]/7.5345</f>
        <v>0</v>
      </c>
      <c r="W876" s="50">
        <v>0</v>
      </c>
      <c r="X876" s="51">
        <f>Ugovori_OPULJP[[#This Row],[Privatni doprinos korisnika - HRK]]/7.5345</f>
        <v>0</v>
      </c>
      <c r="Y876" s="52">
        <v>458865.98</v>
      </c>
      <c r="Z876" s="53">
        <f>Ugovori_OPULJP[[#This Row],[UKUPNI PRIHVATLJIVI IZDACI
TOTAL ELIGIBLE EXPENDITURE
= Bespovratna sredstva ukupno + doprinos korisnika
= Ukupni prihvatljivi troškovi
= Ukupna ugovorena vrijednost projekta HRK]]/7.5345</f>
        <v>60901.981551529621</v>
      </c>
      <c r="AA876" s="44" t="s">
        <v>38</v>
      </c>
      <c r="AB876" s="44" t="s">
        <v>35</v>
      </c>
      <c r="AC876" s="43" t="s">
        <v>3485</v>
      </c>
      <c r="AD876" s="43" t="s">
        <v>747</v>
      </c>
    </row>
    <row r="877" spans="1:30" ht="51" customHeight="1" x14ac:dyDescent="0.2">
      <c r="A877" s="41" t="s">
        <v>3486</v>
      </c>
      <c r="B877" s="42" t="s">
        <v>743</v>
      </c>
      <c r="C877" s="43" t="s">
        <v>744</v>
      </c>
      <c r="D877" s="43" t="s">
        <v>3131</v>
      </c>
      <c r="E877" s="57" t="s">
        <v>76</v>
      </c>
      <c r="F877" s="45" t="s">
        <v>3487</v>
      </c>
      <c r="G877" s="45" t="s">
        <v>3488</v>
      </c>
      <c r="H877" s="47">
        <v>44000</v>
      </c>
      <c r="I877" s="47">
        <v>44548</v>
      </c>
      <c r="J877" s="48" t="str">
        <f>IF(Ugovori_OPULJP[[#This Row],[DATUM ZAVRŠETKA OPERACIJE]]&gt;DATE(2024,3,31),"u provedbi","završen")</f>
        <v>završen</v>
      </c>
      <c r="K877" s="46" t="s">
        <v>173</v>
      </c>
      <c r="L877" s="46" t="s">
        <v>173</v>
      </c>
      <c r="M877" s="49">
        <v>0.85</v>
      </c>
      <c r="N877" s="49">
        <v>0.15</v>
      </c>
      <c r="O877" s="50">
        <f>Ugovori_OPULJP[[#This Row],[Bespovratna sredstva - Ukupno (EU+Nac) HRK
= Ukupna ugovorena vrijednost bespovratnih sredstava]]*Ugovori_OPULJP[[#This Row],[EU STOPA SUFINANCIRANJA %
EU CO-FINANCING RATE %]]</f>
        <v>787142.5</v>
      </c>
      <c r="P877" s="51">
        <f>Ugovori_OPULJP[[#This Row],[Bespovratna sredstva - EU dio - HRK]]/7.5345</f>
        <v>104471.76322250978</v>
      </c>
      <c r="Q877" s="50">
        <f>Ugovori_OPULJP[[#This Row],[Bespovratna sredstva - Ukupno (EU+Nac) HRK
= Ukupna ugovorena vrijednost bespovratnih sredstava]]*Ugovori_OPULJP[[#This Row],[STOPA NACIONALNOG SUFINANCIRANJA %]]</f>
        <v>138907.5</v>
      </c>
      <c r="R877" s="51">
        <f>Ugovori_OPULJP[[#This Row],[Bespovratna sredstva - Nacionalni dio - HRK]]/7.5345</f>
        <v>18436.193509854667</v>
      </c>
      <c r="S877" s="50">
        <v>926050</v>
      </c>
      <c r="T877" s="51">
        <f>Ugovori_OPULJP[[#This Row],[Bespovratna sredstva - Ukupno (EU+Nac) HRK
= Ukupna ugovorena vrijednost bespovratnih sredstava]]/7.5345</f>
        <v>122907.95673236444</v>
      </c>
      <c r="U877" s="50">
        <v>0</v>
      </c>
      <c r="V877" s="51">
        <f>Ugovori_OPULJP[[#This Row],[Javni doprinos korisnika - HRK]]/7.5345</f>
        <v>0</v>
      </c>
      <c r="W877" s="50">
        <v>0</v>
      </c>
      <c r="X877" s="51">
        <f>Ugovori_OPULJP[[#This Row],[Privatni doprinos korisnika - HRK]]/7.5345</f>
        <v>0</v>
      </c>
      <c r="Y877" s="52">
        <v>926050</v>
      </c>
      <c r="Z877" s="53">
        <f>Ugovori_OPULJP[[#This Row],[UKUPNI PRIHVATLJIVI IZDACI
TOTAL ELIGIBLE EXPENDITURE
= Bespovratna sredstva ukupno + doprinos korisnika
= Ukupni prihvatljivi troškovi
= Ukupna ugovorena vrijednost projekta HRK]]/7.5345</f>
        <v>122907.95673236444</v>
      </c>
      <c r="AA877" s="44" t="s">
        <v>38</v>
      </c>
      <c r="AB877" s="44" t="s">
        <v>35</v>
      </c>
      <c r="AC877" s="43" t="s">
        <v>3489</v>
      </c>
      <c r="AD877" s="43" t="s">
        <v>747</v>
      </c>
    </row>
    <row r="878" spans="1:30" ht="51" customHeight="1" x14ac:dyDescent="0.2">
      <c r="A878" s="41" t="s">
        <v>3490</v>
      </c>
      <c r="B878" s="42" t="s">
        <v>743</v>
      </c>
      <c r="C878" s="43" t="s">
        <v>744</v>
      </c>
      <c r="D878" s="43" t="s">
        <v>3131</v>
      </c>
      <c r="E878" s="57" t="s">
        <v>76</v>
      </c>
      <c r="F878" s="45" t="s">
        <v>3491</v>
      </c>
      <c r="G878" s="45" t="s">
        <v>3492</v>
      </c>
      <c r="H878" s="47">
        <v>44000</v>
      </c>
      <c r="I878" s="47">
        <v>44487</v>
      </c>
      <c r="J878" s="48" t="str">
        <f>IF(Ugovori_OPULJP[[#This Row],[DATUM ZAVRŠETKA OPERACIJE]]&gt;DATE(2024,3,31),"u provedbi","završen")</f>
        <v>završen</v>
      </c>
      <c r="K878" s="46" t="s">
        <v>94</v>
      </c>
      <c r="L878" s="46" t="s">
        <v>94</v>
      </c>
      <c r="M878" s="49">
        <v>0.85</v>
      </c>
      <c r="N878" s="49">
        <v>0.15</v>
      </c>
      <c r="O878" s="50">
        <f>Ugovori_OPULJP[[#This Row],[Bespovratna sredstva - Ukupno (EU+Nac) HRK
= Ukupna ugovorena vrijednost bespovratnih sredstava]]*Ugovori_OPULJP[[#This Row],[EU STOPA SUFINANCIRANJA %
EU CO-FINANCING RATE %]]</f>
        <v>789352.5</v>
      </c>
      <c r="P878" s="51">
        <f>Ugovori_OPULJP[[#This Row],[Bespovratna sredstva - EU dio - HRK]]/7.5345</f>
        <v>104765.0806291061</v>
      </c>
      <c r="Q878" s="50">
        <f>Ugovori_OPULJP[[#This Row],[Bespovratna sredstva - Ukupno (EU+Nac) HRK
= Ukupna ugovorena vrijednost bespovratnih sredstava]]*Ugovori_OPULJP[[#This Row],[STOPA NACIONALNOG SUFINANCIRANJA %]]</f>
        <v>139297.5</v>
      </c>
      <c r="R878" s="51">
        <f>Ugovori_OPULJP[[#This Row],[Bespovratna sredstva - Nacionalni dio - HRK]]/7.5345</f>
        <v>18487.95540513637</v>
      </c>
      <c r="S878" s="50">
        <v>928650</v>
      </c>
      <c r="T878" s="51">
        <f>Ugovori_OPULJP[[#This Row],[Bespovratna sredstva - Ukupno (EU+Nac) HRK
= Ukupna ugovorena vrijednost bespovratnih sredstava]]/7.5345</f>
        <v>123253.03603424248</v>
      </c>
      <c r="U878" s="50">
        <v>0</v>
      </c>
      <c r="V878" s="51">
        <f>Ugovori_OPULJP[[#This Row],[Javni doprinos korisnika - HRK]]/7.5345</f>
        <v>0</v>
      </c>
      <c r="W878" s="50">
        <v>0</v>
      </c>
      <c r="X878" s="51">
        <f>Ugovori_OPULJP[[#This Row],[Privatni doprinos korisnika - HRK]]/7.5345</f>
        <v>0</v>
      </c>
      <c r="Y878" s="52">
        <v>928650</v>
      </c>
      <c r="Z878" s="53">
        <f>Ugovori_OPULJP[[#This Row],[UKUPNI PRIHVATLJIVI IZDACI
TOTAL ELIGIBLE EXPENDITURE
= Bespovratna sredstva ukupno + doprinos korisnika
= Ukupni prihvatljivi troškovi
= Ukupna ugovorena vrijednost projekta HRK]]/7.5345</f>
        <v>123253.03603424248</v>
      </c>
      <c r="AA878" s="44" t="s">
        <v>38</v>
      </c>
      <c r="AB878" s="44" t="s">
        <v>35</v>
      </c>
      <c r="AC878" s="43" t="s">
        <v>3493</v>
      </c>
      <c r="AD878" s="43" t="s">
        <v>747</v>
      </c>
    </row>
    <row r="879" spans="1:30" ht="51" customHeight="1" x14ac:dyDescent="0.2">
      <c r="A879" s="41" t="s">
        <v>3494</v>
      </c>
      <c r="B879" s="42" t="s">
        <v>743</v>
      </c>
      <c r="C879" s="43" t="s">
        <v>744</v>
      </c>
      <c r="D879" s="43" t="s">
        <v>3131</v>
      </c>
      <c r="E879" s="57" t="s">
        <v>76</v>
      </c>
      <c r="F879" s="45" t="s">
        <v>3495</v>
      </c>
      <c r="G879" s="45" t="s">
        <v>3496</v>
      </c>
      <c r="H879" s="47">
        <v>44000</v>
      </c>
      <c r="I879" s="47">
        <v>44487</v>
      </c>
      <c r="J879" s="48" t="str">
        <f>IF(Ugovori_OPULJP[[#This Row],[DATUM ZAVRŠETKA OPERACIJE]]&gt;DATE(2024,3,31),"u provedbi","završen")</f>
        <v>završen</v>
      </c>
      <c r="K879" s="46" t="s">
        <v>94</v>
      </c>
      <c r="L879" s="46" t="s">
        <v>94</v>
      </c>
      <c r="M879" s="49">
        <v>0.85</v>
      </c>
      <c r="N879" s="49">
        <v>0.15</v>
      </c>
      <c r="O879" s="50">
        <f>Ugovori_OPULJP[[#This Row],[Bespovratna sredstva - Ukupno (EU+Nac) HRK
= Ukupna ugovorena vrijednost bespovratnih sredstava]]*Ugovori_OPULJP[[#This Row],[EU STOPA SUFINANCIRANJA %
EU CO-FINANCING RATE %]]</f>
        <v>4369255</v>
      </c>
      <c r="P879" s="51">
        <f>Ugovori_OPULJP[[#This Row],[Bespovratna sredstva - EU dio - HRK]]/7.5345</f>
        <v>579899.79427964694</v>
      </c>
      <c r="Q879" s="50">
        <f>Ugovori_OPULJP[[#This Row],[Bespovratna sredstva - Ukupno (EU+Nac) HRK
= Ukupna ugovorena vrijednost bespovratnih sredstava]]*Ugovori_OPULJP[[#This Row],[STOPA NACIONALNOG SUFINANCIRANJA %]]</f>
        <v>771045</v>
      </c>
      <c r="R879" s="51">
        <f>Ugovori_OPULJP[[#This Row],[Bespovratna sredstva - Nacionalni dio - HRK]]/7.5345</f>
        <v>102335.25781405534</v>
      </c>
      <c r="S879" s="50">
        <v>5140300</v>
      </c>
      <c r="T879" s="51">
        <f>Ugovori_OPULJP[[#This Row],[Bespovratna sredstva - Ukupno (EU+Nac) HRK
= Ukupna ugovorena vrijednost bespovratnih sredstava]]/7.5345</f>
        <v>682235.05209370225</v>
      </c>
      <c r="U879" s="50">
        <v>0</v>
      </c>
      <c r="V879" s="51">
        <f>Ugovori_OPULJP[[#This Row],[Javni doprinos korisnika - HRK]]/7.5345</f>
        <v>0</v>
      </c>
      <c r="W879" s="50">
        <v>0</v>
      </c>
      <c r="X879" s="51">
        <f>Ugovori_OPULJP[[#This Row],[Privatni doprinos korisnika - HRK]]/7.5345</f>
        <v>0</v>
      </c>
      <c r="Y879" s="52">
        <v>5140300</v>
      </c>
      <c r="Z879" s="53">
        <f>Ugovori_OPULJP[[#This Row],[UKUPNI PRIHVATLJIVI IZDACI
TOTAL ELIGIBLE EXPENDITURE
= Bespovratna sredstva ukupno + doprinos korisnika
= Ukupni prihvatljivi troškovi
= Ukupna ugovorena vrijednost projekta HRK]]/7.5345</f>
        <v>682235.05209370225</v>
      </c>
      <c r="AA879" s="44" t="s">
        <v>38</v>
      </c>
      <c r="AB879" s="44" t="s">
        <v>35</v>
      </c>
      <c r="AC879" s="43" t="s">
        <v>3497</v>
      </c>
      <c r="AD879" s="43" t="s">
        <v>747</v>
      </c>
    </row>
    <row r="880" spans="1:30" ht="51" customHeight="1" x14ac:dyDescent="0.2">
      <c r="A880" s="41" t="s">
        <v>3498</v>
      </c>
      <c r="B880" s="42" t="s">
        <v>743</v>
      </c>
      <c r="C880" s="43" t="s">
        <v>744</v>
      </c>
      <c r="D880" s="43" t="s">
        <v>3131</v>
      </c>
      <c r="E880" s="57" t="s">
        <v>76</v>
      </c>
      <c r="F880" s="45" t="s">
        <v>3499</v>
      </c>
      <c r="G880" s="45" t="s">
        <v>1175</v>
      </c>
      <c r="H880" s="47">
        <v>44000</v>
      </c>
      <c r="I880" s="47">
        <v>44548</v>
      </c>
      <c r="J880" s="48" t="str">
        <f>IF(Ugovori_OPULJP[[#This Row],[DATUM ZAVRŠETKA OPERACIJE]]&gt;DATE(2024,3,31),"u provedbi","završen")</f>
        <v>završen</v>
      </c>
      <c r="K880" s="46" t="s">
        <v>333</v>
      </c>
      <c r="L880" s="46" t="s">
        <v>333</v>
      </c>
      <c r="M880" s="49">
        <v>0.85</v>
      </c>
      <c r="N880" s="49">
        <v>0.15</v>
      </c>
      <c r="O880" s="50">
        <f>Ugovori_OPULJP[[#This Row],[Bespovratna sredstva - Ukupno (EU+Nac) HRK
= Ukupna ugovorena vrijednost bespovratnih sredstava]]*Ugovori_OPULJP[[#This Row],[EU STOPA SUFINANCIRANJA %
EU CO-FINANCING RATE %]]</f>
        <v>2762755</v>
      </c>
      <c r="P880" s="51">
        <f>Ugovori_OPULJP[[#This Row],[Bespovratna sredstva - EU dio - HRK]]/7.5345</f>
        <v>366680.60256155016</v>
      </c>
      <c r="Q880" s="50">
        <f>Ugovori_OPULJP[[#This Row],[Bespovratna sredstva - Ukupno (EU+Nac) HRK
= Ukupna ugovorena vrijednost bespovratnih sredstava]]*Ugovori_OPULJP[[#This Row],[STOPA NACIONALNOG SUFINANCIRANJA %]]</f>
        <v>487545</v>
      </c>
      <c r="R880" s="51">
        <f>Ugovori_OPULJP[[#This Row],[Bespovratna sredstva - Nacionalni dio - HRK]]/7.5345</f>
        <v>64708.341628508853</v>
      </c>
      <c r="S880" s="50">
        <v>3250300</v>
      </c>
      <c r="T880" s="51">
        <f>Ugovori_OPULJP[[#This Row],[Bespovratna sredstva - Ukupno (EU+Nac) HRK
= Ukupna ugovorena vrijednost bespovratnih sredstava]]/7.5345</f>
        <v>431388.94419005903</v>
      </c>
      <c r="U880" s="50">
        <v>0</v>
      </c>
      <c r="V880" s="51">
        <f>Ugovori_OPULJP[[#This Row],[Javni doprinos korisnika - HRK]]/7.5345</f>
        <v>0</v>
      </c>
      <c r="W880" s="50">
        <v>0</v>
      </c>
      <c r="X880" s="51">
        <f>Ugovori_OPULJP[[#This Row],[Privatni doprinos korisnika - HRK]]/7.5345</f>
        <v>0</v>
      </c>
      <c r="Y880" s="52">
        <v>3250300</v>
      </c>
      <c r="Z880" s="53">
        <f>Ugovori_OPULJP[[#This Row],[UKUPNI PRIHVATLJIVI IZDACI
TOTAL ELIGIBLE EXPENDITURE
= Bespovratna sredstva ukupno + doprinos korisnika
= Ukupni prihvatljivi troškovi
= Ukupna ugovorena vrijednost projekta HRK]]/7.5345</f>
        <v>431388.94419005903</v>
      </c>
      <c r="AA880" s="44" t="s">
        <v>38</v>
      </c>
      <c r="AB880" s="44" t="s">
        <v>35</v>
      </c>
      <c r="AC880" s="43" t="s">
        <v>3500</v>
      </c>
      <c r="AD880" s="43" t="s">
        <v>747</v>
      </c>
    </row>
    <row r="881" spans="1:30" ht="51" customHeight="1" x14ac:dyDescent="0.2">
      <c r="A881" s="41" t="s">
        <v>3501</v>
      </c>
      <c r="B881" s="42" t="s">
        <v>743</v>
      </c>
      <c r="C881" s="43" t="s">
        <v>744</v>
      </c>
      <c r="D881" s="43" t="s">
        <v>3131</v>
      </c>
      <c r="E881" s="57" t="s">
        <v>76</v>
      </c>
      <c r="F881" s="45" t="s">
        <v>3502</v>
      </c>
      <c r="G881" s="45" t="s">
        <v>1234</v>
      </c>
      <c r="H881" s="47">
        <v>44032</v>
      </c>
      <c r="I881" s="47">
        <v>44581</v>
      </c>
      <c r="J881" s="48" t="str">
        <f>IF(Ugovori_OPULJP[[#This Row],[DATUM ZAVRŠETKA OPERACIJE]]&gt;DATE(2024,3,31),"u provedbi","završen")</f>
        <v>završen</v>
      </c>
      <c r="K881" s="46" t="s">
        <v>333</v>
      </c>
      <c r="L881" s="46" t="s">
        <v>333</v>
      </c>
      <c r="M881" s="49">
        <v>0.85</v>
      </c>
      <c r="N881" s="49">
        <v>0.15</v>
      </c>
      <c r="O881" s="50">
        <f>Ugovori_OPULJP[[#This Row],[Bespovratna sredstva - Ukupno (EU+Nac) HRK
= Ukupna ugovorena vrijednost bespovratnih sredstava]]*Ugovori_OPULJP[[#This Row],[EU STOPA SUFINANCIRANJA %
EU CO-FINANCING RATE %]]</f>
        <v>2275960</v>
      </c>
      <c r="P881" s="51">
        <f>Ugovori_OPULJP[[#This Row],[Bespovratna sredstva - EU dio - HRK]]/7.5345</f>
        <v>302071.80303935229</v>
      </c>
      <c r="Q881" s="50">
        <f>Ugovori_OPULJP[[#This Row],[Bespovratna sredstva - Ukupno (EU+Nac) HRK
= Ukupna ugovorena vrijednost bespovratnih sredstava]]*Ugovori_OPULJP[[#This Row],[STOPA NACIONALNOG SUFINANCIRANJA %]]</f>
        <v>401640</v>
      </c>
      <c r="R881" s="51">
        <f>Ugovori_OPULJP[[#This Row],[Bespovratna sredstva - Nacionalni dio - HRK]]/7.5345</f>
        <v>53306.788771650405</v>
      </c>
      <c r="S881" s="50">
        <v>2677600</v>
      </c>
      <c r="T881" s="51">
        <f>Ugovori_OPULJP[[#This Row],[Bespovratna sredstva - Ukupno (EU+Nac) HRK
= Ukupna ugovorena vrijednost bespovratnih sredstava]]/7.5345</f>
        <v>355378.5918110027</v>
      </c>
      <c r="U881" s="50">
        <v>0</v>
      </c>
      <c r="V881" s="51">
        <f>Ugovori_OPULJP[[#This Row],[Javni doprinos korisnika - HRK]]/7.5345</f>
        <v>0</v>
      </c>
      <c r="W881" s="50">
        <v>0</v>
      </c>
      <c r="X881" s="51">
        <f>Ugovori_OPULJP[[#This Row],[Privatni doprinos korisnika - HRK]]/7.5345</f>
        <v>0</v>
      </c>
      <c r="Y881" s="52">
        <v>2677600</v>
      </c>
      <c r="Z881" s="53">
        <f>Ugovori_OPULJP[[#This Row],[UKUPNI PRIHVATLJIVI IZDACI
TOTAL ELIGIBLE EXPENDITURE
= Bespovratna sredstva ukupno + doprinos korisnika
= Ukupni prihvatljivi troškovi
= Ukupna ugovorena vrijednost projekta HRK]]/7.5345</f>
        <v>355378.5918110027</v>
      </c>
      <c r="AA881" s="44" t="s">
        <v>38</v>
      </c>
      <c r="AB881" s="44" t="s">
        <v>35</v>
      </c>
      <c r="AC881" s="43" t="s">
        <v>3503</v>
      </c>
      <c r="AD881" s="43" t="s">
        <v>747</v>
      </c>
    </row>
    <row r="882" spans="1:30" ht="51" customHeight="1" x14ac:dyDescent="0.2">
      <c r="A882" s="41" t="s">
        <v>3504</v>
      </c>
      <c r="B882" s="42" t="s">
        <v>743</v>
      </c>
      <c r="C882" s="43" t="s">
        <v>744</v>
      </c>
      <c r="D882" s="43" t="s">
        <v>3131</v>
      </c>
      <c r="E882" s="57" t="s">
        <v>76</v>
      </c>
      <c r="F882" s="45" t="s">
        <v>3505</v>
      </c>
      <c r="G882" s="45" t="s">
        <v>1310</v>
      </c>
      <c r="H882" s="47">
        <v>44000</v>
      </c>
      <c r="I882" s="47">
        <v>44487</v>
      </c>
      <c r="J882" s="48" t="str">
        <f>IF(Ugovori_OPULJP[[#This Row],[DATUM ZAVRŠETKA OPERACIJE]]&gt;DATE(2024,3,31),"u provedbi","završen")</f>
        <v>završen</v>
      </c>
      <c r="K882" s="46" t="s">
        <v>94</v>
      </c>
      <c r="L882" s="46" t="s">
        <v>94</v>
      </c>
      <c r="M882" s="49">
        <v>0.85</v>
      </c>
      <c r="N882" s="49">
        <v>0.15</v>
      </c>
      <c r="O882" s="50">
        <f>Ugovori_OPULJP[[#This Row],[Bespovratna sredstva - Ukupno (EU+Nac) HRK
= Ukupna ugovorena vrijednost bespovratnih sredstava]]*Ugovori_OPULJP[[#This Row],[EU STOPA SUFINANCIRANJA %
EU CO-FINANCING RATE %]]</f>
        <v>1176400</v>
      </c>
      <c r="P882" s="51">
        <f>Ugovori_OPULJP[[#This Row],[Bespovratna sredstva - EU dio - HRK]]/7.5345</f>
        <v>156135.11181896608</v>
      </c>
      <c r="Q882" s="50">
        <f>Ugovori_OPULJP[[#This Row],[Bespovratna sredstva - Ukupno (EU+Nac) HRK
= Ukupna ugovorena vrijednost bespovratnih sredstava]]*Ugovori_OPULJP[[#This Row],[STOPA NACIONALNOG SUFINANCIRANJA %]]</f>
        <v>207600</v>
      </c>
      <c r="R882" s="51">
        <f>Ugovori_OPULJP[[#This Row],[Bespovratna sredstva - Nacionalni dio - HRK]]/7.5345</f>
        <v>27553.255026876366</v>
      </c>
      <c r="S882" s="50">
        <v>1384000</v>
      </c>
      <c r="T882" s="51">
        <f>Ugovori_OPULJP[[#This Row],[Bespovratna sredstva - Ukupno (EU+Nac) HRK
= Ukupna ugovorena vrijednost bespovratnih sredstava]]/7.5345</f>
        <v>183688.36684584245</v>
      </c>
      <c r="U882" s="50">
        <v>0</v>
      </c>
      <c r="V882" s="51">
        <f>Ugovori_OPULJP[[#This Row],[Javni doprinos korisnika - HRK]]/7.5345</f>
        <v>0</v>
      </c>
      <c r="W882" s="50">
        <v>0</v>
      </c>
      <c r="X882" s="51">
        <f>Ugovori_OPULJP[[#This Row],[Privatni doprinos korisnika - HRK]]/7.5345</f>
        <v>0</v>
      </c>
      <c r="Y882" s="52">
        <v>1384000</v>
      </c>
      <c r="Z882" s="53">
        <f>Ugovori_OPULJP[[#This Row],[UKUPNI PRIHVATLJIVI IZDACI
TOTAL ELIGIBLE EXPENDITURE
= Bespovratna sredstva ukupno + doprinos korisnika
= Ukupni prihvatljivi troškovi
= Ukupna ugovorena vrijednost projekta HRK]]/7.5345</f>
        <v>183688.36684584245</v>
      </c>
      <c r="AA882" s="44" t="s">
        <v>38</v>
      </c>
      <c r="AB882" s="44" t="s">
        <v>35</v>
      </c>
      <c r="AC882" s="43" t="s">
        <v>3506</v>
      </c>
      <c r="AD882" s="43" t="s">
        <v>747</v>
      </c>
    </row>
    <row r="883" spans="1:30" ht="51" customHeight="1" x14ac:dyDescent="0.2">
      <c r="A883" s="41" t="s">
        <v>3507</v>
      </c>
      <c r="B883" s="42" t="s">
        <v>743</v>
      </c>
      <c r="C883" s="43" t="s">
        <v>744</v>
      </c>
      <c r="D883" s="43" t="s">
        <v>3131</v>
      </c>
      <c r="E883" s="57" t="s">
        <v>76</v>
      </c>
      <c r="F883" s="45" t="s">
        <v>3508</v>
      </c>
      <c r="G883" s="45" t="s">
        <v>3509</v>
      </c>
      <c r="H883" s="47">
        <v>44109</v>
      </c>
      <c r="I883" s="47">
        <v>44566</v>
      </c>
      <c r="J883" s="48" t="str">
        <f>IF(Ugovori_OPULJP[[#This Row],[DATUM ZAVRŠETKA OPERACIJE]]&gt;DATE(2024,3,31),"u provedbi","završen")</f>
        <v>završen</v>
      </c>
      <c r="K883" s="46" t="s">
        <v>94</v>
      </c>
      <c r="L883" s="46" t="s">
        <v>94</v>
      </c>
      <c r="M883" s="49">
        <v>0.85</v>
      </c>
      <c r="N883" s="49">
        <v>0.15</v>
      </c>
      <c r="O883" s="50">
        <f>Ugovori_OPULJP[[#This Row],[Bespovratna sredstva - Ukupno (EU+Nac) HRK
= Ukupna ugovorena vrijednost bespovratnih sredstava]]*Ugovori_OPULJP[[#This Row],[EU STOPA SUFINANCIRANJA %
EU CO-FINANCING RATE %]]</f>
        <v>789310</v>
      </c>
      <c r="P883" s="51">
        <f>Ugovori_OPULJP[[#This Row],[Bespovratna sredstva - EU dio - HRK]]/7.5345</f>
        <v>104759.43990974849</v>
      </c>
      <c r="Q883" s="50">
        <f>Ugovori_OPULJP[[#This Row],[Bespovratna sredstva - Ukupno (EU+Nac) HRK
= Ukupna ugovorena vrijednost bespovratnih sredstava]]*Ugovori_OPULJP[[#This Row],[STOPA NACIONALNOG SUFINANCIRANJA %]]</f>
        <v>139290</v>
      </c>
      <c r="R883" s="51">
        <f>Ugovori_OPULJP[[#This Row],[Bespovratna sredstva - Nacionalni dio - HRK]]/7.5345</f>
        <v>18486.959984073263</v>
      </c>
      <c r="S883" s="50">
        <v>928600</v>
      </c>
      <c r="T883" s="51">
        <f>Ugovori_OPULJP[[#This Row],[Bespovratna sredstva - Ukupno (EU+Nac) HRK
= Ukupna ugovorena vrijednost bespovratnih sredstava]]/7.5345</f>
        <v>123246.39989382174</v>
      </c>
      <c r="U883" s="50">
        <v>0</v>
      </c>
      <c r="V883" s="51">
        <f>Ugovori_OPULJP[[#This Row],[Javni doprinos korisnika - HRK]]/7.5345</f>
        <v>0</v>
      </c>
      <c r="W883" s="50">
        <v>0</v>
      </c>
      <c r="X883" s="51">
        <f>Ugovori_OPULJP[[#This Row],[Privatni doprinos korisnika - HRK]]/7.5345</f>
        <v>0</v>
      </c>
      <c r="Y883" s="52">
        <v>928600</v>
      </c>
      <c r="Z883" s="53">
        <f>Ugovori_OPULJP[[#This Row],[UKUPNI PRIHVATLJIVI IZDACI
TOTAL ELIGIBLE EXPENDITURE
= Bespovratna sredstva ukupno + doprinos korisnika
= Ukupni prihvatljivi troškovi
= Ukupna ugovorena vrijednost projekta HRK]]/7.5345</f>
        <v>123246.39989382174</v>
      </c>
      <c r="AA883" s="44" t="s">
        <v>38</v>
      </c>
      <c r="AB883" s="44" t="s">
        <v>35</v>
      </c>
      <c r="AC883" s="43" t="s">
        <v>3510</v>
      </c>
      <c r="AD883" s="43" t="s">
        <v>747</v>
      </c>
    </row>
    <row r="884" spans="1:30" ht="51" customHeight="1" x14ac:dyDescent="0.2">
      <c r="A884" s="41" t="s">
        <v>3511</v>
      </c>
      <c r="B884" s="42" t="s">
        <v>743</v>
      </c>
      <c r="C884" s="43" t="s">
        <v>744</v>
      </c>
      <c r="D884" s="43" t="s">
        <v>3131</v>
      </c>
      <c r="E884" s="57" t="s">
        <v>76</v>
      </c>
      <c r="F884" s="62" t="s">
        <v>3512</v>
      </c>
      <c r="G884" s="45" t="s">
        <v>913</v>
      </c>
      <c r="H884" s="47">
        <v>44036</v>
      </c>
      <c r="I884" s="47">
        <v>44493</v>
      </c>
      <c r="J884" s="48" t="str">
        <f>IF(Ugovori_OPULJP[[#This Row],[DATUM ZAVRŠETKA OPERACIJE]]&gt;DATE(2024,3,31),"u provedbi","završen")</f>
        <v>završen</v>
      </c>
      <c r="K884" s="46" t="s">
        <v>594</v>
      </c>
      <c r="L884" s="46" t="s">
        <v>594</v>
      </c>
      <c r="M884" s="49">
        <v>0.85</v>
      </c>
      <c r="N884" s="49">
        <v>0.15</v>
      </c>
      <c r="O884" s="50">
        <f>Ugovori_OPULJP[[#This Row],[Bespovratna sredstva - Ukupno (EU+Nac) HRK
= Ukupna ugovorena vrijednost bespovratnih sredstava]]*Ugovori_OPULJP[[#This Row],[EU STOPA SUFINANCIRANJA %
EU CO-FINANCING RATE %]]</f>
        <v>742900</v>
      </c>
      <c r="P884" s="51">
        <f>Ugovori_OPULJP[[#This Row],[Bespovratna sredstva - EU dio - HRK]]/7.5345</f>
        <v>98599.774371225692</v>
      </c>
      <c r="Q884" s="50">
        <f>Ugovori_OPULJP[[#This Row],[Bespovratna sredstva - Ukupno (EU+Nac) HRK
= Ukupna ugovorena vrijednost bespovratnih sredstava]]*Ugovori_OPULJP[[#This Row],[STOPA NACIONALNOG SUFINANCIRANJA %]]</f>
        <v>131100</v>
      </c>
      <c r="R884" s="51">
        <f>Ugovori_OPULJP[[#This Row],[Bespovratna sredstva - Nacionalni dio - HRK]]/7.5345</f>
        <v>17399.960183157476</v>
      </c>
      <c r="S884" s="50">
        <v>874000</v>
      </c>
      <c r="T884" s="51">
        <f>Ugovori_OPULJP[[#This Row],[Bespovratna sredstva - Ukupno (EU+Nac) HRK
= Ukupna ugovorena vrijednost bespovratnih sredstava]]/7.5345</f>
        <v>115999.73455438316</v>
      </c>
      <c r="U884" s="50">
        <v>0</v>
      </c>
      <c r="V884" s="51">
        <f>Ugovori_OPULJP[[#This Row],[Javni doprinos korisnika - HRK]]/7.5345</f>
        <v>0</v>
      </c>
      <c r="W884" s="50">
        <v>0</v>
      </c>
      <c r="X884" s="51">
        <f>Ugovori_OPULJP[[#This Row],[Privatni doprinos korisnika - HRK]]/7.5345</f>
        <v>0</v>
      </c>
      <c r="Y884" s="52">
        <v>874000</v>
      </c>
      <c r="Z884" s="53">
        <f>Ugovori_OPULJP[[#This Row],[UKUPNI PRIHVATLJIVI IZDACI
TOTAL ELIGIBLE EXPENDITURE
= Bespovratna sredstva ukupno + doprinos korisnika
= Ukupni prihvatljivi troškovi
= Ukupna ugovorena vrijednost projekta HRK]]/7.5345</f>
        <v>115999.73455438316</v>
      </c>
      <c r="AA884" s="44" t="s">
        <v>38</v>
      </c>
      <c r="AB884" s="44" t="s">
        <v>35</v>
      </c>
      <c r="AC884" s="43" t="s">
        <v>3513</v>
      </c>
      <c r="AD884" s="43" t="s">
        <v>747</v>
      </c>
    </row>
    <row r="885" spans="1:30" ht="51" customHeight="1" x14ac:dyDescent="0.2">
      <c r="A885" s="41" t="s">
        <v>3514</v>
      </c>
      <c r="B885" s="42" t="s">
        <v>743</v>
      </c>
      <c r="C885" s="43" t="s">
        <v>744</v>
      </c>
      <c r="D885" s="43" t="s">
        <v>3131</v>
      </c>
      <c r="E885" s="57" t="s">
        <v>76</v>
      </c>
      <c r="F885" s="45" t="s">
        <v>3515</v>
      </c>
      <c r="G885" s="45" t="s">
        <v>3516</v>
      </c>
      <c r="H885" s="47">
        <v>44133</v>
      </c>
      <c r="I885" s="47">
        <v>44680</v>
      </c>
      <c r="J885" s="48" t="str">
        <f>IF(Ugovori_OPULJP[[#This Row],[DATUM ZAVRŠETKA OPERACIJE]]&gt;DATE(2024,3,31),"u provedbi","završen")</f>
        <v>završen</v>
      </c>
      <c r="K885" s="46" t="s">
        <v>892</v>
      </c>
      <c r="L885" s="46" t="s">
        <v>37</v>
      </c>
      <c r="M885" s="49">
        <v>0.85</v>
      </c>
      <c r="N885" s="49">
        <v>0.15</v>
      </c>
      <c r="O885" s="50">
        <f>Ugovori_OPULJP[[#This Row],[Bespovratna sredstva - Ukupno (EU+Nac) HRK
= Ukupna ugovorena vrijednost bespovratnih sredstava]]*Ugovori_OPULJP[[#This Row],[EU STOPA SUFINANCIRANJA %
EU CO-FINANCING RATE %]]</f>
        <v>394680.41500000004</v>
      </c>
      <c r="P885" s="51">
        <f>Ugovori_OPULJP[[#This Row],[Bespovratna sredstva - EU dio - HRK]]/7.5345</f>
        <v>52383.093105050102</v>
      </c>
      <c r="Q885" s="50">
        <f>Ugovori_OPULJP[[#This Row],[Bespovratna sredstva - Ukupno (EU+Nac) HRK
= Ukupna ugovorena vrijednost bespovratnih sredstava]]*Ugovori_OPULJP[[#This Row],[STOPA NACIONALNOG SUFINANCIRANJA %]]</f>
        <v>69649.485000000001</v>
      </c>
      <c r="R885" s="51">
        <f>Ugovori_OPULJP[[#This Row],[Bespovratna sredstva - Nacionalni dio - HRK]]/7.5345</f>
        <v>9244.0752538323704</v>
      </c>
      <c r="S885" s="50">
        <v>464329.9</v>
      </c>
      <c r="T885" s="51">
        <f>Ugovori_OPULJP[[#This Row],[Bespovratna sredstva - Ukupno (EU+Nac) HRK
= Ukupna ugovorena vrijednost bespovratnih sredstava]]/7.5345</f>
        <v>61627.168358882474</v>
      </c>
      <c r="U885" s="50">
        <v>0</v>
      </c>
      <c r="V885" s="51">
        <f>Ugovori_OPULJP[[#This Row],[Javni doprinos korisnika - HRK]]/7.5345</f>
        <v>0</v>
      </c>
      <c r="W885" s="50">
        <v>0</v>
      </c>
      <c r="X885" s="51">
        <f>Ugovori_OPULJP[[#This Row],[Privatni doprinos korisnika - HRK]]/7.5345</f>
        <v>0</v>
      </c>
      <c r="Y885" s="52">
        <v>464329.9</v>
      </c>
      <c r="Z885" s="53">
        <f>Ugovori_OPULJP[[#This Row],[UKUPNI PRIHVATLJIVI IZDACI
TOTAL ELIGIBLE EXPENDITURE
= Bespovratna sredstva ukupno + doprinos korisnika
= Ukupni prihvatljivi troškovi
= Ukupna ugovorena vrijednost projekta HRK]]/7.5345</f>
        <v>61627.168358882474</v>
      </c>
      <c r="AA885" s="44" t="s">
        <v>38</v>
      </c>
      <c r="AB885" s="44" t="s">
        <v>35</v>
      </c>
      <c r="AC885" s="43" t="s">
        <v>3517</v>
      </c>
      <c r="AD885" s="43" t="s">
        <v>747</v>
      </c>
    </row>
    <row r="886" spans="1:30" ht="51" customHeight="1" x14ac:dyDescent="0.2">
      <c r="A886" s="61" t="s">
        <v>3518</v>
      </c>
      <c r="B886" s="55" t="s">
        <v>743</v>
      </c>
      <c r="C886" s="56" t="s">
        <v>744</v>
      </c>
      <c r="D886" s="43" t="s">
        <v>3131</v>
      </c>
      <c r="E886" s="57" t="s">
        <v>76</v>
      </c>
      <c r="F886" s="62" t="s">
        <v>3519</v>
      </c>
      <c r="G886" s="62" t="s">
        <v>3520</v>
      </c>
      <c r="H886" s="59">
        <v>44170</v>
      </c>
      <c r="I886" s="59">
        <v>44717</v>
      </c>
      <c r="J886" s="48" t="str">
        <f>IF(Ugovori_OPULJP[[#This Row],[DATUM ZAVRŠETKA OPERACIJE]]&gt;DATE(2024,3,31),"u provedbi","završen")</f>
        <v>završen</v>
      </c>
      <c r="K886" s="58" t="s">
        <v>892</v>
      </c>
      <c r="L886" s="58" t="s">
        <v>37</v>
      </c>
      <c r="M886" s="49">
        <v>0.85</v>
      </c>
      <c r="N886" s="49">
        <v>0.15</v>
      </c>
      <c r="O886" s="50">
        <f>Ugovori_OPULJP[[#This Row],[Bespovratna sredstva - Ukupno (EU+Nac) HRK
= Ukupna ugovorena vrijednost bespovratnih sredstava]]*Ugovori_OPULJP[[#This Row],[EU STOPA SUFINANCIRANJA %
EU CO-FINANCING RATE %]]</f>
        <v>394680.41500000004</v>
      </c>
      <c r="P886" s="51">
        <f>Ugovori_OPULJP[[#This Row],[Bespovratna sredstva - EU dio - HRK]]/7.5345</f>
        <v>52383.093105050102</v>
      </c>
      <c r="Q886" s="50">
        <f>Ugovori_OPULJP[[#This Row],[Bespovratna sredstva - Ukupno (EU+Nac) HRK
= Ukupna ugovorena vrijednost bespovratnih sredstava]]*Ugovori_OPULJP[[#This Row],[STOPA NACIONALNOG SUFINANCIRANJA %]]</f>
        <v>69649.485000000001</v>
      </c>
      <c r="R886" s="51">
        <f>Ugovori_OPULJP[[#This Row],[Bespovratna sredstva - Nacionalni dio - HRK]]/7.5345</f>
        <v>9244.0752538323704</v>
      </c>
      <c r="S886" s="52">
        <v>464329.9</v>
      </c>
      <c r="T886" s="53">
        <f>Ugovori_OPULJP[[#This Row],[Bespovratna sredstva - Ukupno (EU+Nac) HRK
= Ukupna ugovorena vrijednost bespovratnih sredstava]]/7.5345</f>
        <v>61627.168358882474</v>
      </c>
      <c r="U886" s="50">
        <v>0</v>
      </c>
      <c r="V886" s="51">
        <f>Ugovori_OPULJP[[#This Row],[Javni doprinos korisnika - HRK]]/7.5345</f>
        <v>0</v>
      </c>
      <c r="W886" s="50">
        <v>0</v>
      </c>
      <c r="X886" s="51">
        <f>Ugovori_OPULJP[[#This Row],[Privatni doprinos korisnika - HRK]]/7.5345</f>
        <v>0</v>
      </c>
      <c r="Y886" s="52">
        <v>464329.9</v>
      </c>
      <c r="Z886" s="53">
        <f>Ugovori_OPULJP[[#This Row],[UKUPNI PRIHVATLJIVI IZDACI
TOTAL ELIGIBLE EXPENDITURE
= Bespovratna sredstva ukupno + doprinos korisnika
= Ukupni prihvatljivi troškovi
= Ukupna ugovorena vrijednost projekta HRK]]/7.5345</f>
        <v>61627.168358882474</v>
      </c>
      <c r="AA886" s="57" t="s">
        <v>38</v>
      </c>
      <c r="AB886" s="57" t="s">
        <v>35</v>
      </c>
      <c r="AC886" s="56" t="s">
        <v>3134</v>
      </c>
      <c r="AD886" s="56" t="s">
        <v>747</v>
      </c>
    </row>
    <row r="887" spans="1:30" ht="51" customHeight="1" x14ac:dyDescent="0.2">
      <c r="A887" s="41" t="s">
        <v>3521</v>
      </c>
      <c r="B887" s="42" t="s">
        <v>743</v>
      </c>
      <c r="C887" s="43" t="s">
        <v>744</v>
      </c>
      <c r="D887" s="43" t="s">
        <v>3131</v>
      </c>
      <c r="E887" s="57" t="s">
        <v>76</v>
      </c>
      <c r="F887" s="45" t="s">
        <v>3522</v>
      </c>
      <c r="G887" s="45" t="s">
        <v>3523</v>
      </c>
      <c r="H887" s="75">
        <v>44133</v>
      </c>
      <c r="I887" s="75">
        <v>44680</v>
      </c>
      <c r="J887" s="48" t="str">
        <f>IF(Ugovori_OPULJP[[#This Row],[DATUM ZAVRŠETKA OPERACIJE]]&gt;DATE(2024,3,31),"u provedbi","završen")</f>
        <v>završen</v>
      </c>
      <c r="K887" s="46" t="s">
        <v>892</v>
      </c>
      <c r="L887" s="46" t="s">
        <v>37</v>
      </c>
      <c r="M887" s="49">
        <v>0.85</v>
      </c>
      <c r="N887" s="49">
        <v>0.15</v>
      </c>
      <c r="O887" s="50">
        <f>Ugovori_OPULJP[[#This Row],[Bespovratna sredstva - Ukupno (EU+Nac) HRK
= Ukupna ugovorena vrijednost bespovratnih sredstava]]*Ugovori_OPULJP[[#This Row],[EU STOPA SUFINANCIRANJA %
EU CO-FINANCING RATE %]]</f>
        <v>394680.41500000004</v>
      </c>
      <c r="P887" s="51">
        <f>Ugovori_OPULJP[[#This Row],[Bespovratna sredstva - EU dio - HRK]]/7.5345</f>
        <v>52383.093105050102</v>
      </c>
      <c r="Q887" s="50">
        <f>Ugovori_OPULJP[[#This Row],[Bespovratna sredstva - Ukupno (EU+Nac) HRK
= Ukupna ugovorena vrijednost bespovratnih sredstava]]*Ugovori_OPULJP[[#This Row],[STOPA NACIONALNOG SUFINANCIRANJA %]]</f>
        <v>69649.485000000001</v>
      </c>
      <c r="R887" s="51">
        <f>Ugovori_OPULJP[[#This Row],[Bespovratna sredstva - Nacionalni dio - HRK]]/7.5345</f>
        <v>9244.0752538323704</v>
      </c>
      <c r="S887" s="50">
        <v>464329.9</v>
      </c>
      <c r="T887" s="51">
        <f>Ugovori_OPULJP[[#This Row],[Bespovratna sredstva - Ukupno (EU+Nac) HRK
= Ukupna ugovorena vrijednost bespovratnih sredstava]]/7.5345</f>
        <v>61627.168358882474</v>
      </c>
      <c r="U887" s="50">
        <v>0</v>
      </c>
      <c r="V887" s="51">
        <f>Ugovori_OPULJP[[#This Row],[Javni doprinos korisnika - HRK]]/7.5345</f>
        <v>0</v>
      </c>
      <c r="W887" s="50">
        <v>0</v>
      </c>
      <c r="X887" s="51">
        <f>Ugovori_OPULJP[[#This Row],[Privatni doprinos korisnika - HRK]]/7.5345</f>
        <v>0</v>
      </c>
      <c r="Y887" s="52">
        <v>464329.9</v>
      </c>
      <c r="Z887" s="53">
        <f>Ugovori_OPULJP[[#This Row],[UKUPNI PRIHVATLJIVI IZDACI
TOTAL ELIGIBLE EXPENDITURE
= Bespovratna sredstva ukupno + doprinos korisnika
= Ukupni prihvatljivi troškovi
= Ukupna ugovorena vrijednost projekta HRK]]/7.5345</f>
        <v>61627.168358882474</v>
      </c>
      <c r="AA887" s="44" t="s">
        <v>38</v>
      </c>
      <c r="AB887" s="44" t="s">
        <v>35</v>
      </c>
      <c r="AC887" s="43" t="s">
        <v>3240</v>
      </c>
      <c r="AD887" s="43" t="s">
        <v>747</v>
      </c>
    </row>
    <row r="888" spans="1:30" ht="51" customHeight="1" x14ac:dyDescent="0.2">
      <c r="A888" s="41" t="s">
        <v>3524</v>
      </c>
      <c r="B888" s="42" t="s">
        <v>743</v>
      </c>
      <c r="C888" s="43" t="s">
        <v>744</v>
      </c>
      <c r="D888" s="43" t="s">
        <v>3131</v>
      </c>
      <c r="E888" s="57" t="s">
        <v>76</v>
      </c>
      <c r="F888" s="45" t="s">
        <v>3525</v>
      </c>
      <c r="G888" s="45" t="s">
        <v>3526</v>
      </c>
      <c r="H888" s="47">
        <v>44133</v>
      </c>
      <c r="I888" s="47">
        <v>44680</v>
      </c>
      <c r="J888" s="48" t="str">
        <f>IF(Ugovori_OPULJP[[#This Row],[DATUM ZAVRŠETKA OPERACIJE]]&gt;DATE(2024,3,31),"u provedbi","završen")</f>
        <v>završen</v>
      </c>
      <c r="K888" s="46" t="s">
        <v>892</v>
      </c>
      <c r="L888" s="46" t="s">
        <v>37</v>
      </c>
      <c r="M888" s="49">
        <v>0.85</v>
      </c>
      <c r="N888" s="49">
        <v>0.15</v>
      </c>
      <c r="O888" s="50">
        <f>Ugovori_OPULJP[[#This Row],[Bespovratna sredstva - Ukupno (EU+Nac) HRK
= Ukupna ugovorena vrijednost bespovratnih sredstava]]*Ugovori_OPULJP[[#This Row],[EU STOPA SUFINANCIRANJA %
EU CO-FINANCING RATE %]]</f>
        <v>394680.41500000004</v>
      </c>
      <c r="P888" s="51">
        <f>Ugovori_OPULJP[[#This Row],[Bespovratna sredstva - EU dio - HRK]]/7.5345</f>
        <v>52383.093105050102</v>
      </c>
      <c r="Q888" s="50">
        <f>Ugovori_OPULJP[[#This Row],[Bespovratna sredstva - Ukupno (EU+Nac) HRK
= Ukupna ugovorena vrijednost bespovratnih sredstava]]*Ugovori_OPULJP[[#This Row],[STOPA NACIONALNOG SUFINANCIRANJA %]]</f>
        <v>69649.485000000001</v>
      </c>
      <c r="R888" s="51">
        <f>Ugovori_OPULJP[[#This Row],[Bespovratna sredstva - Nacionalni dio - HRK]]/7.5345</f>
        <v>9244.0752538323704</v>
      </c>
      <c r="S888" s="50">
        <v>464329.9</v>
      </c>
      <c r="T888" s="51">
        <f>Ugovori_OPULJP[[#This Row],[Bespovratna sredstva - Ukupno (EU+Nac) HRK
= Ukupna ugovorena vrijednost bespovratnih sredstava]]/7.5345</f>
        <v>61627.168358882474</v>
      </c>
      <c r="U888" s="50">
        <v>0</v>
      </c>
      <c r="V888" s="51">
        <f>Ugovori_OPULJP[[#This Row],[Javni doprinos korisnika - HRK]]/7.5345</f>
        <v>0</v>
      </c>
      <c r="W888" s="50">
        <v>0</v>
      </c>
      <c r="X888" s="51">
        <f>Ugovori_OPULJP[[#This Row],[Privatni doprinos korisnika - HRK]]/7.5345</f>
        <v>0</v>
      </c>
      <c r="Y888" s="52">
        <v>464329.9</v>
      </c>
      <c r="Z888" s="53">
        <f>Ugovori_OPULJP[[#This Row],[UKUPNI PRIHVATLJIVI IZDACI
TOTAL ELIGIBLE EXPENDITURE
= Bespovratna sredstva ukupno + doprinos korisnika
= Ukupni prihvatljivi troškovi
= Ukupna ugovorena vrijednost projekta HRK]]/7.5345</f>
        <v>61627.168358882474</v>
      </c>
      <c r="AA888" s="44" t="s">
        <v>38</v>
      </c>
      <c r="AB888" s="44" t="s">
        <v>35</v>
      </c>
      <c r="AC888" s="43" t="s">
        <v>3527</v>
      </c>
      <c r="AD888" s="43" t="s">
        <v>747</v>
      </c>
    </row>
    <row r="889" spans="1:30" ht="51" customHeight="1" x14ac:dyDescent="0.2">
      <c r="A889" s="41" t="s">
        <v>3528</v>
      </c>
      <c r="B889" s="42" t="s">
        <v>743</v>
      </c>
      <c r="C889" s="43" t="s">
        <v>744</v>
      </c>
      <c r="D889" s="43" t="s">
        <v>3131</v>
      </c>
      <c r="E889" s="57" t="s">
        <v>76</v>
      </c>
      <c r="F889" s="45" t="s">
        <v>3529</v>
      </c>
      <c r="G889" s="45" t="s">
        <v>1124</v>
      </c>
      <c r="H889" s="47">
        <v>44000</v>
      </c>
      <c r="I889" s="47">
        <v>44487</v>
      </c>
      <c r="J889" s="48" t="str">
        <f>IF(Ugovori_OPULJP[[#This Row],[DATUM ZAVRŠETKA OPERACIJE]]&gt;DATE(2024,3,31),"u provedbi","završen")</f>
        <v>završen</v>
      </c>
      <c r="K889" s="46" t="s">
        <v>104</v>
      </c>
      <c r="L889" s="46" t="s">
        <v>104</v>
      </c>
      <c r="M889" s="49">
        <v>0.85</v>
      </c>
      <c r="N889" s="49">
        <v>0.15</v>
      </c>
      <c r="O889" s="50">
        <f>Ugovori_OPULJP[[#This Row],[Bespovratna sredstva - Ukupno (EU+Nac) HRK
= Ukupna ugovorena vrijednost bespovratnih sredstava]]*Ugovori_OPULJP[[#This Row],[EU STOPA SUFINANCIRANJA %
EU CO-FINANCING RATE %]]</f>
        <v>4111224.75</v>
      </c>
      <c r="P889" s="51">
        <f>Ugovori_OPULJP[[#This Row],[Bespovratna sredstva - EU dio - HRK]]/7.5345</f>
        <v>545653.29484371888</v>
      </c>
      <c r="Q889" s="50">
        <f>Ugovori_OPULJP[[#This Row],[Bespovratna sredstva - Ukupno (EU+Nac) HRK
= Ukupna ugovorena vrijednost bespovratnih sredstava]]*Ugovori_OPULJP[[#This Row],[STOPA NACIONALNOG SUFINANCIRANJA %]]</f>
        <v>725510.25</v>
      </c>
      <c r="R889" s="51">
        <f>Ugovori_OPULJP[[#This Row],[Bespovratna sredstva - Nacionalni dio - HRK]]/7.5345</f>
        <v>96291.757913597452</v>
      </c>
      <c r="S889" s="50">
        <v>4836735</v>
      </c>
      <c r="T889" s="51">
        <f>Ugovori_OPULJP[[#This Row],[Bespovratna sredstva - Ukupno (EU+Nac) HRK
= Ukupna ugovorena vrijednost bespovratnih sredstava]]/7.5345</f>
        <v>641945.05275731627</v>
      </c>
      <c r="U889" s="50">
        <v>0</v>
      </c>
      <c r="V889" s="51">
        <f>Ugovori_OPULJP[[#This Row],[Javni doprinos korisnika - HRK]]/7.5345</f>
        <v>0</v>
      </c>
      <c r="W889" s="50">
        <v>0</v>
      </c>
      <c r="X889" s="51">
        <f>Ugovori_OPULJP[[#This Row],[Privatni doprinos korisnika - HRK]]/7.5345</f>
        <v>0</v>
      </c>
      <c r="Y889" s="52">
        <v>4836735</v>
      </c>
      <c r="Z889" s="53">
        <f>Ugovori_OPULJP[[#This Row],[UKUPNI PRIHVATLJIVI IZDACI
TOTAL ELIGIBLE EXPENDITURE
= Bespovratna sredstva ukupno + doprinos korisnika
= Ukupni prihvatljivi troškovi
= Ukupna ugovorena vrijednost projekta HRK]]/7.5345</f>
        <v>641945.05275731627</v>
      </c>
      <c r="AA889" s="44" t="s">
        <v>38</v>
      </c>
      <c r="AB889" s="44" t="s">
        <v>35</v>
      </c>
      <c r="AC889" s="43" t="s">
        <v>3530</v>
      </c>
      <c r="AD889" s="43" t="s">
        <v>747</v>
      </c>
    </row>
    <row r="890" spans="1:30" ht="51" customHeight="1" x14ac:dyDescent="0.2">
      <c r="A890" s="41" t="s">
        <v>3531</v>
      </c>
      <c r="B890" s="42" t="s">
        <v>743</v>
      </c>
      <c r="C890" s="43" t="s">
        <v>744</v>
      </c>
      <c r="D890" s="43" t="s">
        <v>3131</v>
      </c>
      <c r="E890" s="57" t="s">
        <v>76</v>
      </c>
      <c r="F890" s="45" t="s">
        <v>3532</v>
      </c>
      <c r="G890" s="45" t="s">
        <v>3533</v>
      </c>
      <c r="H890" s="47">
        <v>44026</v>
      </c>
      <c r="I890" s="47">
        <v>44483</v>
      </c>
      <c r="J890" s="48" t="str">
        <f>IF(Ugovori_OPULJP[[#This Row],[DATUM ZAVRŠETKA OPERACIJE]]&gt;DATE(2024,3,31),"u provedbi","završen")</f>
        <v>završen</v>
      </c>
      <c r="K890" s="46" t="s">
        <v>99</v>
      </c>
      <c r="L890" s="46" t="s">
        <v>99</v>
      </c>
      <c r="M890" s="49">
        <v>0.85</v>
      </c>
      <c r="N890" s="49">
        <v>0.15</v>
      </c>
      <c r="O890" s="50">
        <f>Ugovori_OPULJP[[#This Row],[Bespovratna sredstva - Ukupno (EU+Nac) HRK
= Ukupna ugovorena vrijednost bespovratnih sredstava]]*Ugovori_OPULJP[[#This Row],[EU STOPA SUFINANCIRANJA %
EU CO-FINANCING RATE %]]</f>
        <v>783599.61499999999</v>
      </c>
      <c r="P890" s="51">
        <f>Ugovori_OPULJP[[#This Row],[Bespovratna sredstva - EU dio - HRK]]/7.5345</f>
        <v>104001.54157541973</v>
      </c>
      <c r="Q890" s="50">
        <f>Ugovori_OPULJP[[#This Row],[Bespovratna sredstva - Ukupno (EU+Nac) HRK
= Ukupna ugovorena vrijednost bespovratnih sredstava]]*Ugovori_OPULJP[[#This Row],[STOPA NACIONALNOG SUFINANCIRANJA %]]</f>
        <v>138282.285</v>
      </c>
      <c r="R890" s="51">
        <f>Ugovori_OPULJP[[#This Row],[Bespovratna sredstva - Nacionalni dio - HRK]]/7.5345</f>
        <v>18353.213219191719</v>
      </c>
      <c r="S890" s="50">
        <v>921881.9</v>
      </c>
      <c r="T890" s="51">
        <f>Ugovori_OPULJP[[#This Row],[Bespovratna sredstva - Ukupno (EU+Nac) HRK
= Ukupna ugovorena vrijednost bespovratnih sredstava]]/7.5345</f>
        <v>122354.75479461145</v>
      </c>
      <c r="U890" s="50">
        <v>0</v>
      </c>
      <c r="V890" s="51">
        <f>Ugovori_OPULJP[[#This Row],[Javni doprinos korisnika - HRK]]/7.5345</f>
        <v>0</v>
      </c>
      <c r="W890" s="50">
        <v>0</v>
      </c>
      <c r="X890" s="51">
        <f>Ugovori_OPULJP[[#This Row],[Privatni doprinos korisnika - HRK]]/7.5345</f>
        <v>0</v>
      </c>
      <c r="Y890" s="52">
        <v>921881.9</v>
      </c>
      <c r="Z890" s="53">
        <f>Ugovori_OPULJP[[#This Row],[UKUPNI PRIHVATLJIVI IZDACI
TOTAL ELIGIBLE EXPENDITURE
= Bespovratna sredstva ukupno + doprinos korisnika
= Ukupni prihvatljivi troškovi
= Ukupna ugovorena vrijednost projekta HRK]]/7.5345</f>
        <v>122354.75479461145</v>
      </c>
      <c r="AA890" s="44" t="s">
        <v>38</v>
      </c>
      <c r="AB890" s="44" t="s">
        <v>35</v>
      </c>
      <c r="AC890" s="43" t="s">
        <v>3534</v>
      </c>
      <c r="AD890" s="43" t="s">
        <v>747</v>
      </c>
    </row>
    <row r="891" spans="1:30" ht="51" customHeight="1" x14ac:dyDescent="0.2">
      <c r="A891" s="41" t="s">
        <v>3535</v>
      </c>
      <c r="B891" s="42" t="s">
        <v>743</v>
      </c>
      <c r="C891" s="43" t="s">
        <v>744</v>
      </c>
      <c r="D891" s="43" t="s">
        <v>3131</v>
      </c>
      <c r="E891" s="57" t="s">
        <v>76</v>
      </c>
      <c r="F891" s="45" t="s">
        <v>3536</v>
      </c>
      <c r="G891" s="45" t="s">
        <v>632</v>
      </c>
      <c r="H891" s="47">
        <v>44000</v>
      </c>
      <c r="I891" s="47">
        <v>44548</v>
      </c>
      <c r="J891" s="48" t="str">
        <f>IF(Ugovori_OPULJP[[#This Row],[DATUM ZAVRŠETKA OPERACIJE]]&gt;DATE(2024,3,31),"u provedbi","završen")</f>
        <v>završen</v>
      </c>
      <c r="K891" s="46" t="s">
        <v>333</v>
      </c>
      <c r="L891" s="46" t="s">
        <v>333</v>
      </c>
      <c r="M891" s="49">
        <v>0.85</v>
      </c>
      <c r="N891" s="49">
        <v>0.15</v>
      </c>
      <c r="O891" s="50">
        <f>Ugovori_OPULJP[[#This Row],[Bespovratna sredstva - Ukupno (EU+Nac) HRK
= Ukupna ugovorena vrijednost bespovratnih sredstava]]*Ugovori_OPULJP[[#This Row],[EU STOPA SUFINANCIRANJA %
EU CO-FINANCING RATE %]]</f>
        <v>2365720</v>
      </c>
      <c r="P891" s="51">
        <f>Ugovori_OPULJP[[#This Row],[Bespovratna sredstva - EU dio - HRK]]/7.5345</f>
        <v>313985.00232264912</v>
      </c>
      <c r="Q891" s="50">
        <f>Ugovori_OPULJP[[#This Row],[Bespovratna sredstva - Ukupno (EU+Nac) HRK
= Ukupna ugovorena vrijednost bespovratnih sredstava]]*Ugovori_OPULJP[[#This Row],[STOPA NACIONALNOG SUFINANCIRANJA %]]</f>
        <v>417480</v>
      </c>
      <c r="R891" s="51">
        <f>Ugovori_OPULJP[[#This Row],[Bespovratna sredstva - Nacionalni dio - HRK]]/7.5345</f>
        <v>55409.118056938081</v>
      </c>
      <c r="S891" s="50">
        <v>2783200</v>
      </c>
      <c r="T891" s="51">
        <f>Ugovori_OPULJP[[#This Row],[Bespovratna sredstva - Ukupno (EU+Nac) HRK
= Ukupna ugovorena vrijednost bespovratnih sredstava]]/7.5345</f>
        <v>369394.12037958723</v>
      </c>
      <c r="U891" s="50">
        <v>0</v>
      </c>
      <c r="V891" s="51">
        <f>Ugovori_OPULJP[[#This Row],[Javni doprinos korisnika - HRK]]/7.5345</f>
        <v>0</v>
      </c>
      <c r="W891" s="50">
        <v>0</v>
      </c>
      <c r="X891" s="51">
        <f>Ugovori_OPULJP[[#This Row],[Privatni doprinos korisnika - HRK]]/7.5345</f>
        <v>0</v>
      </c>
      <c r="Y891" s="52">
        <v>2783200</v>
      </c>
      <c r="Z891" s="53">
        <f>Ugovori_OPULJP[[#This Row],[UKUPNI PRIHVATLJIVI IZDACI
TOTAL ELIGIBLE EXPENDITURE
= Bespovratna sredstva ukupno + doprinos korisnika
= Ukupni prihvatljivi troškovi
= Ukupna ugovorena vrijednost projekta HRK]]/7.5345</f>
        <v>369394.12037958723</v>
      </c>
      <c r="AA891" s="44" t="s">
        <v>38</v>
      </c>
      <c r="AB891" s="44" t="s">
        <v>35</v>
      </c>
      <c r="AC891" s="43" t="s">
        <v>3537</v>
      </c>
      <c r="AD891" s="43" t="s">
        <v>747</v>
      </c>
    </row>
    <row r="892" spans="1:30" ht="51" customHeight="1" x14ac:dyDescent="0.2">
      <c r="A892" s="41" t="s">
        <v>3538</v>
      </c>
      <c r="B892" s="42" t="s">
        <v>743</v>
      </c>
      <c r="C892" s="43" t="s">
        <v>744</v>
      </c>
      <c r="D892" s="43" t="s">
        <v>3131</v>
      </c>
      <c r="E892" s="57" t="s">
        <v>76</v>
      </c>
      <c r="F892" s="45" t="s">
        <v>3539</v>
      </c>
      <c r="G892" s="45" t="s">
        <v>1267</v>
      </c>
      <c r="H892" s="47">
        <v>44000</v>
      </c>
      <c r="I892" s="47">
        <v>44548</v>
      </c>
      <c r="J892" s="48" t="str">
        <f>IF(Ugovori_OPULJP[[#This Row],[DATUM ZAVRŠETKA OPERACIJE]]&gt;DATE(2024,3,31),"u provedbi","završen")</f>
        <v>završen</v>
      </c>
      <c r="K892" s="46" t="s">
        <v>104</v>
      </c>
      <c r="L892" s="46" t="s">
        <v>104</v>
      </c>
      <c r="M892" s="49">
        <v>0.85</v>
      </c>
      <c r="N892" s="49">
        <v>0.15</v>
      </c>
      <c r="O892" s="50">
        <f>Ugovori_OPULJP[[#This Row],[Bespovratna sredstva - Ukupno (EU+Nac) HRK
= Ukupna ugovorena vrijednost bespovratnih sredstava]]*Ugovori_OPULJP[[#This Row],[EU STOPA SUFINANCIRANJA %
EU CO-FINANCING RATE %]]</f>
        <v>1180140</v>
      </c>
      <c r="P892" s="51">
        <f>Ugovori_OPULJP[[#This Row],[Bespovratna sredstva - EU dio - HRK]]/7.5345</f>
        <v>156631.49512243678</v>
      </c>
      <c r="Q892" s="50">
        <f>Ugovori_OPULJP[[#This Row],[Bespovratna sredstva - Ukupno (EU+Nac) HRK
= Ukupna ugovorena vrijednost bespovratnih sredstava]]*Ugovori_OPULJP[[#This Row],[STOPA NACIONALNOG SUFINANCIRANJA %]]</f>
        <v>208260</v>
      </c>
      <c r="R892" s="51">
        <f>Ugovori_OPULJP[[#This Row],[Bespovratna sredstva - Nacionalni dio - HRK]]/7.5345</f>
        <v>27640.852080430021</v>
      </c>
      <c r="S892" s="50">
        <v>1388400</v>
      </c>
      <c r="T892" s="51">
        <f>Ugovori_OPULJP[[#This Row],[Bespovratna sredstva - Ukupno (EU+Nac) HRK
= Ukupna ugovorena vrijednost bespovratnih sredstava]]/7.5345</f>
        <v>184272.3472028668</v>
      </c>
      <c r="U892" s="50">
        <v>0</v>
      </c>
      <c r="V892" s="51">
        <f>Ugovori_OPULJP[[#This Row],[Javni doprinos korisnika - HRK]]/7.5345</f>
        <v>0</v>
      </c>
      <c r="W892" s="50">
        <v>0</v>
      </c>
      <c r="X892" s="51">
        <f>Ugovori_OPULJP[[#This Row],[Privatni doprinos korisnika - HRK]]/7.5345</f>
        <v>0</v>
      </c>
      <c r="Y892" s="52">
        <v>1388400</v>
      </c>
      <c r="Z892" s="53">
        <f>Ugovori_OPULJP[[#This Row],[UKUPNI PRIHVATLJIVI IZDACI
TOTAL ELIGIBLE EXPENDITURE
= Bespovratna sredstva ukupno + doprinos korisnika
= Ukupni prihvatljivi troškovi
= Ukupna ugovorena vrijednost projekta HRK]]/7.5345</f>
        <v>184272.3472028668</v>
      </c>
      <c r="AA892" s="44" t="s">
        <v>38</v>
      </c>
      <c r="AB892" s="44" t="s">
        <v>35</v>
      </c>
      <c r="AC892" s="43" t="s">
        <v>3540</v>
      </c>
      <c r="AD892" s="43" t="s">
        <v>747</v>
      </c>
    </row>
    <row r="893" spans="1:30" ht="51" customHeight="1" x14ac:dyDescent="0.2">
      <c r="A893" s="41" t="s">
        <v>3541</v>
      </c>
      <c r="B893" s="42" t="s">
        <v>743</v>
      </c>
      <c r="C893" s="43" t="s">
        <v>744</v>
      </c>
      <c r="D893" s="43" t="s">
        <v>3131</v>
      </c>
      <c r="E893" s="57" t="s">
        <v>76</v>
      </c>
      <c r="F893" s="45" t="s">
        <v>3542</v>
      </c>
      <c r="G893" s="45" t="s">
        <v>751</v>
      </c>
      <c r="H893" s="47">
        <v>44022</v>
      </c>
      <c r="I893" s="47">
        <v>44479</v>
      </c>
      <c r="J893" s="48" t="str">
        <f>IF(Ugovori_OPULJP[[#This Row],[DATUM ZAVRŠETKA OPERACIJE]]&gt;DATE(2024,3,31),"u provedbi","završen")</f>
        <v>završen</v>
      </c>
      <c r="K893" s="46" t="s">
        <v>104</v>
      </c>
      <c r="L893" s="46" t="s">
        <v>104</v>
      </c>
      <c r="M893" s="49">
        <v>0.85</v>
      </c>
      <c r="N893" s="49">
        <v>0.15</v>
      </c>
      <c r="O893" s="50">
        <f>Ugovori_OPULJP[[#This Row],[Bespovratna sredstva - Ukupno (EU+Nac) HRK
= Ukupna ugovorena vrijednost bespovratnih sredstava]]*Ugovori_OPULJP[[#This Row],[EU STOPA SUFINANCIRANJA %
EU CO-FINANCING RATE %]]</f>
        <v>4294438</v>
      </c>
      <c r="P893" s="51">
        <f>Ugovori_OPULJP[[#This Row],[Bespovratna sredstva - EU dio - HRK]]/7.5345</f>
        <v>569969.87192248984</v>
      </c>
      <c r="Q893" s="50">
        <f>Ugovori_OPULJP[[#This Row],[Bespovratna sredstva - Ukupno (EU+Nac) HRK
= Ukupna ugovorena vrijednost bespovratnih sredstava]]*Ugovori_OPULJP[[#This Row],[STOPA NACIONALNOG SUFINANCIRANJA %]]</f>
        <v>757842</v>
      </c>
      <c r="R893" s="51">
        <f>Ugovori_OPULJP[[#This Row],[Bespovratna sredstva - Nacionalni dio - HRK]]/7.5345</f>
        <v>100582.91857455703</v>
      </c>
      <c r="S893" s="50">
        <v>5052280</v>
      </c>
      <c r="T893" s="51">
        <f>Ugovori_OPULJP[[#This Row],[Bespovratna sredstva - Ukupno (EU+Nac) HRK
= Ukupna ugovorena vrijednost bespovratnih sredstava]]/7.5345</f>
        <v>670552.7904970469</v>
      </c>
      <c r="U893" s="50">
        <v>0</v>
      </c>
      <c r="V893" s="51">
        <f>Ugovori_OPULJP[[#This Row],[Javni doprinos korisnika - HRK]]/7.5345</f>
        <v>0</v>
      </c>
      <c r="W893" s="50">
        <v>0</v>
      </c>
      <c r="X893" s="51">
        <f>Ugovori_OPULJP[[#This Row],[Privatni doprinos korisnika - HRK]]/7.5345</f>
        <v>0</v>
      </c>
      <c r="Y893" s="52">
        <v>5052280</v>
      </c>
      <c r="Z893" s="53">
        <f>Ugovori_OPULJP[[#This Row],[UKUPNI PRIHVATLJIVI IZDACI
TOTAL ELIGIBLE EXPENDITURE
= Bespovratna sredstva ukupno + doprinos korisnika
= Ukupni prihvatljivi troškovi
= Ukupna ugovorena vrijednost projekta HRK]]/7.5345</f>
        <v>670552.7904970469</v>
      </c>
      <c r="AA893" s="44" t="s">
        <v>38</v>
      </c>
      <c r="AB893" s="44" t="s">
        <v>35</v>
      </c>
      <c r="AC893" s="43" t="s">
        <v>3543</v>
      </c>
      <c r="AD893" s="43" t="s">
        <v>747</v>
      </c>
    </row>
    <row r="894" spans="1:30" ht="51" customHeight="1" x14ac:dyDescent="0.2">
      <c r="A894" s="41" t="s">
        <v>3544</v>
      </c>
      <c r="B894" s="42" t="s">
        <v>743</v>
      </c>
      <c r="C894" s="43" t="s">
        <v>744</v>
      </c>
      <c r="D894" s="43" t="s">
        <v>3131</v>
      </c>
      <c r="E894" s="57" t="s">
        <v>76</v>
      </c>
      <c r="F894" s="45" t="s">
        <v>3545</v>
      </c>
      <c r="G894" s="45" t="s">
        <v>1230</v>
      </c>
      <c r="H894" s="47">
        <v>44000</v>
      </c>
      <c r="I894" s="47">
        <v>44457</v>
      </c>
      <c r="J894" s="48" t="str">
        <f>IF(Ugovori_OPULJP[[#This Row],[DATUM ZAVRŠETKA OPERACIJE]]&gt;DATE(2024,3,31),"u provedbi","završen")</f>
        <v>završen</v>
      </c>
      <c r="K894" s="46" t="s">
        <v>104</v>
      </c>
      <c r="L894" s="46" t="s">
        <v>104</v>
      </c>
      <c r="M894" s="49">
        <v>0.85</v>
      </c>
      <c r="N894" s="49">
        <v>0.15</v>
      </c>
      <c r="O894" s="50">
        <f>Ugovori_OPULJP[[#This Row],[Bespovratna sredstva - Ukupno (EU+Nac) HRK
= Ukupna ugovorena vrijednost bespovratnih sredstava]]*Ugovori_OPULJP[[#This Row],[EU STOPA SUFINANCIRANJA %
EU CO-FINANCING RATE %]]</f>
        <v>3061955</v>
      </c>
      <c r="P894" s="51">
        <f>Ugovori_OPULJP[[#This Row],[Bespovratna sredstva - EU dio - HRK]]/7.5345</f>
        <v>406391.26683920628</v>
      </c>
      <c r="Q894" s="50">
        <f>Ugovori_OPULJP[[#This Row],[Bespovratna sredstva - Ukupno (EU+Nac) HRK
= Ukupna ugovorena vrijednost bespovratnih sredstava]]*Ugovori_OPULJP[[#This Row],[STOPA NACIONALNOG SUFINANCIRANJA %]]</f>
        <v>540345</v>
      </c>
      <c r="R894" s="51">
        <f>Ugovori_OPULJP[[#This Row],[Bespovratna sredstva - Nacionalni dio - HRK]]/7.5345</f>
        <v>71716.105912801111</v>
      </c>
      <c r="S894" s="50">
        <v>3602300</v>
      </c>
      <c r="T894" s="51">
        <f>Ugovori_OPULJP[[#This Row],[Bespovratna sredstva - Ukupno (EU+Nac) HRK
= Ukupna ugovorena vrijednost bespovratnih sredstava]]/7.5345</f>
        <v>478107.37275200739</v>
      </c>
      <c r="U894" s="50">
        <v>0</v>
      </c>
      <c r="V894" s="51">
        <f>Ugovori_OPULJP[[#This Row],[Javni doprinos korisnika - HRK]]/7.5345</f>
        <v>0</v>
      </c>
      <c r="W894" s="50">
        <v>0</v>
      </c>
      <c r="X894" s="51">
        <f>Ugovori_OPULJP[[#This Row],[Privatni doprinos korisnika - HRK]]/7.5345</f>
        <v>0</v>
      </c>
      <c r="Y894" s="52">
        <v>3602300</v>
      </c>
      <c r="Z894" s="53">
        <f>Ugovori_OPULJP[[#This Row],[UKUPNI PRIHVATLJIVI IZDACI
TOTAL ELIGIBLE EXPENDITURE
= Bespovratna sredstva ukupno + doprinos korisnika
= Ukupni prihvatljivi troškovi
= Ukupna ugovorena vrijednost projekta HRK]]/7.5345</f>
        <v>478107.37275200739</v>
      </c>
      <c r="AA894" s="44" t="s">
        <v>38</v>
      </c>
      <c r="AB894" s="44" t="s">
        <v>35</v>
      </c>
      <c r="AC894" s="43" t="s">
        <v>3546</v>
      </c>
      <c r="AD894" s="43" t="s">
        <v>747</v>
      </c>
    </row>
    <row r="895" spans="1:30" ht="51" customHeight="1" x14ac:dyDescent="0.2">
      <c r="A895" s="41" t="s">
        <v>3547</v>
      </c>
      <c r="B895" s="42" t="s">
        <v>743</v>
      </c>
      <c r="C895" s="43" t="s">
        <v>744</v>
      </c>
      <c r="D895" s="43" t="s">
        <v>3131</v>
      </c>
      <c r="E895" s="57" t="s">
        <v>76</v>
      </c>
      <c r="F895" s="45" t="s">
        <v>3548</v>
      </c>
      <c r="G895" s="45" t="s">
        <v>1350</v>
      </c>
      <c r="H895" s="47">
        <v>44034</v>
      </c>
      <c r="I895" s="47">
        <v>44583</v>
      </c>
      <c r="J895" s="48" t="str">
        <f>IF(Ugovori_OPULJP[[#This Row],[DATUM ZAVRŠETKA OPERACIJE]]&gt;DATE(2024,3,31),"u provedbi","završen")</f>
        <v>završen</v>
      </c>
      <c r="K895" s="46" t="s">
        <v>104</v>
      </c>
      <c r="L895" s="46" t="s">
        <v>104</v>
      </c>
      <c r="M895" s="49">
        <v>0.85</v>
      </c>
      <c r="N895" s="49">
        <v>0.15</v>
      </c>
      <c r="O895" s="50">
        <f>Ugovori_OPULJP[[#This Row],[Bespovratna sredstva - Ukupno (EU+Nac) HRK
= Ukupna ugovorena vrijednost bespovratnih sredstava]]*Ugovori_OPULJP[[#This Row],[EU STOPA SUFINANCIRANJA %
EU CO-FINANCING RATE %]]</f>
        <v>1956189.3625</v>
      </c>
      <c r="P895" s="51">
        <f>Ugovori_OPULJP[[#This Row],[Bespovratna sredstva - EU dio - HRK]]/7.5345</f>
        <v>259630.94598181697</v>
      </c>
      <c r="Q895" s="50">
        <f>Ugovori_OPULJP[[#This Row],[Bespovratna sredstva - Ukupno (EU+Nac) HRK
= Ukupna ugovorena vrijednost bespovratnih sredstava]]*Ugovori_OPULJP[[#This Row],[STOPA NACIONALNOG SUFINANCIRANJA %]]</f>
        <v>345209.88750000001</v>
      </c>
      <c r="R895" s="51">
        <f>Ugovori_OPULJP[[#This Row],[Bespovratna sredstva - Nacionalni dio - HRK]]/7.5345</f>
        <v>45817.225761497109</v>
      </c>
      <c r="S895" s="50">
        <v>2301399.25</v>
      </c>
      <c r="T895" s="51">
        <f>Ugovori_OPULJP[[#This Row],[Bespovratna sredstva - Ukupno (EU+Nac) HRK
= Ukupna ugovorena vrijednost bespovratnih sredstava]]/7.5345</f>
        <v>305448.17174331407</v>
      </c>
      <c r="U895" s="50">
        <v>0</v>
      </c>
      <c r="V895" s="51">
        <f>Ugovori_OPULJP[[#This Row],[Javni doprinos korisnika - HRK]]/7.5345</f>
        <v>0</v>
      </c>
      <c r="W895" s="50">
        <v>0</v>
      </c>
      <c r="X895" s="51">
        <f>Ugovori_OPULJP[[#This Row],[Privatni doprinos korisnika - HRK]]/7.5345</f>
        <v>0</v>
      </c>
      <c r="Y895" s="52">
        <v>2301399.25</v>
      </c>
      <c r="Z895" s="53">
        <f>Ugovori_OPULJP[[#This Row],[UKUPNI PRIHVATLJIVI IZDACI
TOTAL ELIGIBLE EXPENDITURE
= Bespovratna sredstva ukupno + doprinos korisnika
= Ukupni prihvatljivi troškovi
= Ukupna ugovorena vrijednost projekta HRK]]/7.5345</f>
        <v>305448.17174331407</v>
      </c>
      <c r="AA895" s="44" t="s">
        <v>38</v>
      </c>
      <c r="AB895" s="44" t="s">
        <v>35</v>
      </c>
      <c r="AC895" s="43" t="s">
        <v>3549</v>
      </c>
      <c r="AD895" s="43" t="s">
        <v>747</v>
      </c>
    </row>
    <row r="896" spans="1:30" ht="51" customHeight="1" x14ac:dyDescent="0.2">
      <c r="A896" s="41" t="s">
        <v>3550</v>
      </c>
      <c r="B896" s="42" t="s">
        <v>743</v>
      </c>
      <c r="C896" s="43" t="s">
        <v>744</v>
      </c>
      <c r="D896" s="43" t="s">
        <v>3131</v>
      </c>
      <c r="E896" s="57" t="s">
        <v>76</v>
      </c>
      <c r="F896" s="45" t="s">
        <v>3551</v>
      </c>
      <c r="G896" s="45" t="s">
        <v>1145</v>
      </c>
      <c r="H896" s="47">
        <v>44000</v>
      </c>
      <c r="I896" s="47">
        <v>44548</v>
      </c>
      <c r="J896" s="48" t="str">
        <f>IF(Ugovori_OPULJP[[#This Row],[DATUM ZAVRŠETKA OPERACIJE]]&gt;DATE(2024,3,31),"u provedbi","završen")</f>
        <v>završen</v>
      </c>
      <c r="K896" s="46" t="s">
        <v>104</v>
      </c>
      <c r="L896" s="46" t="s">
        <v>104</v>
      </c>
      <c r="M896" s="49">
        <v>0.85</v>
      </c>
      <c r="N896" s="49">
        <v>0.15</v>
      </c>
      <c r="O896" s="50">
        <f>Ugovori_OPULJP[[#This Row],[Bespovratna sredstva - Ukupno (EU+Nac) HRK
= Ukupna ugovorena vrijednost bespovratnih sredstava]]*Ugovori_OPULJP[[#This Row],[EU STOPA SUFINANCIRANJA %
EU CO-FINANCING RATE %]]</f>
        <v>2675545</v>
      </c>
      <c r="P896" s="51">
        <f>Ugovori_OPULJP[[#This Row],[Bespovratna sredstva - EU dio - HRK]]/7.5345</f>
        <v>355105.84643971064</v>
      </c>
      <c r="Q896" s="50">
        <f>Ugovori_OPULJP[[#This Row],[Bespovratna sredstva - Ukupno (EU+Nac) HRK
= Ukupna ugovorena vrijednost bespovratnih sredstava]]*Ugovori_OPULJP[[#This Row],[STOPA NACIONALNOG SUFINANCIRANJA %]]</f>
        <v>472155</v>
      </c>
      <c r="R896" s="51">
        <f>Ugovori_OPULJP[[#This Row],[Bespovratna sredstva - Nacionalni dio - HRK]]/7.5345</f>
        <v>62665.737607007759</v>
      </c>
      <c r="S896" s="50">
        <v>3147700</v>
      </c>
      <c r="T896" s="51">
        <f>Ugovori_OPULJP[[#This Row],[Bespovratna sredstva - Ukupno (EU+Nac) HRK
= Ukupna ugovorena vrijednost bespovratnih sredstava]]/7.5345</f>
        <v>417771.58404671843</v>
      </c>
      <c r="U896" s="50">
        <v>0</v>
      </c>
      <c r="V896" s="51">
        <f>Ugovori_OPULJP[[#This Row],[Javni doprinos korisnika - HRK]]/7.5345</f>
        <v>0</v>
      </c>
      <c r="W896" s="50">
        <v>0</v>
      </c>
      <c r="X896" s="51">
        <f>Ugovori_OPULJP[[#This Row],[Privatni doprinos korisnika - HRK]]/7.5345</f>
        <v>0</v>
      </c>
      <c r="Y896" s="52">
        <v>3147700</v>
      </c>
      <c r="Z896" s="53">
        <f>Ugovori_OPULJP[[#This Row],[UKUPNI PRIHVATLJIVI IZDACI
TOTAL ELIGIBLE EXPENDITURE
= Bespovratna sredstva ukupno + doprinos korisnika
= Ukupni prihvatljivi troškovi
= Ukupna ugovorena vrijednost projekta HRK]]/7.5345</f>
        <v>417771.58404671843</v>
      </c>
      <c r="AA896" s="44" t="s">
        <v>38</v>
      </c>
      <c r="AB896" s="44" t="s">
        <v>35</v>
      </c>
      <c r="AC896" s="43" t="s">
        <v>3552</v>
      </c>
      <c r="AD896" s="43" t="s">
        <v>747</v>
      </c>
    </row>
    <row r="897" spans="1:30" ht="51" customHeight="1" x14ac:dyDescent="0.2">
      <c r="A897" s="41" t="s">
        <v>3553</v>
      </c>
      <c r="B897" s="42" t="s">
        <v>743</v>
      </c>
      <c r="C897" s="43" t="s">
        <v>744</v>
      </c>
      <c r="D897" s="43" t="s">
        <v>3131</v>
      </c>
      <c r="E897" s="57" t="s">
        <v>76</v>
      </c>
      <c r="F897" s="45" t="s">
        <v>3554</v>
      </c>
      <c r="G897" s="45" t="s">
        <v>1334</v>
      </c>
      <c r="H897" s="47">
        <v>44019</v>
      </c>
      <c r="I897" s="47">
        <v>44568</v>
      </c>
      <c r="J897" s="48" t="str">
        <f>IF(Ugovori_OPULJP[[#This Row],[DATUM ZAVRŠETKA OPERACIJE]]&gt;DATE(2024,3,31),"u provedbi","završen")</f>
        <v>završen</v>
      </c>
      <c r="K897" s="46" t="s">
        <v>104</v>
      </c>
      <c r="L897" s="46" t="s">
        <v>104</v>
      </c>
      <c r="M897" s="49">
        <v>0.85</v>
      </c>
      <c r="N897" s="49">
        <v>0.15</v>
      </c>
      <c r="O897" s="50">
        <f>Ugovori_OPULJP[[#This Row],[Bespovratna sredstva - Ukupno (EU+Nac) HRK
= Ukupna ugovorena vrijednost bespovratnih sredstava]]*Ugovori_OPULJP[[#This Row],[EU STOPA SUFINANCIRANJA %
EU CO-FINANCING RATE %]]</f>
        <v>1138609</v>
      </c>
      <c r="P897" s="51">
        <f>Ugovori_OPULJP[[#This Row],[Bespovratna sredstva - EU dio - HRK]]/7.5345</f>
        <v>151119.38416616895</v>
      </c>
      <c r="Q897" s="50">
        <f>Ugovori_OPULJP[[#This Row],[Bespovratna sredstva - Ukupno (EU+Nac) HRK
= Ukupna ugovorena vrijednost bespovratnih sredstava]]*Ugovori_OPULJP[[#This Row],[STOPA NACIONALNOG SUFINANCIRANJA %]]</f>
        <v>200931</v>
      </c>
      <c r="R897" s="51">
        <f>Ugovori_OPULJP[[#This Row],[Bespovratna sredstva - Nacionalni dio - HRK]]/7.5345</f>
        <v>26668.126617559225</v>
      </c>
      <c r="S897" s="50">
        <v>1339540</v>
      </c>
      <c r="T897" s="51">
        <f>Ugovori_OPULJP[[#This Row],[Bespovratna sredstva - Ukupno (EU+Nac) HRK
= Ukupna ugovorena vrijednost bespovratnih sredstava]]/7.5345</f>
        <v>177787.51078372818</v>
      </c>
      <c r="U897" s="50">
        <v>0</v>
      </c>
      <c r="V897" s="51">
        <f>Ugovori_OPULJP[[#This Row],[Javni doprinos korisnika - HRK]]/7.5345</f>
        <v>0</v>
      </c>
      <c r="W897" s="50">
        <v>0</v>
      </c>
      <c r="X897" s="51">
        <f>Ugovori_OPULJP[[#This Row],[Privatni doprinos korisnika - HRK]]/7.5345</f>
        <v>0</v>
      </c>
      <c r="Y897" s="52">
        <v>1339540</v>
      </c>
      <c r="Z897" s="53">
        <f>Ugovori_OPULJP[[#This Row],[UKUPNI PRIHVATLJIVI IZDACI
TOTAL ELIGIBLE EXPENDITURE
= Bespovratna sredstva ukupno + doprinos korisnika
= Ukupni prihvatljivi troškovi
= Ukupna ugovorena vrijednost projekta HRK]]/7.5345</f>
        <v>177787.51078372818</v>
      </c>
      <c r="AA897" s="44" t="s">
        <v>38</v>
      </c>
      <c r="AB897" s="44" t="s">
        <v>35</v>
      </c>
      <c r="AC897" s="43" t="s">
        <v>3555</v>
      </c>
      <c r="AD897" s="43" t="s">
        <v>747</v>
      </c>
    </row>
    <row r="898" spans="1:30" ht="51" customHeight="1" x14ac:dyDescent="0.2">
      <c r="A898" s="41" t="s">
        <v>3556</v>
      </c>
      <c r="B898" s="42" t="s">
        <v>743</v>
      </c>
      <c r="C898" s="43" t="s">
        <v>744</v>
      </c>
      <c r="D898" s="43" t="s">
        <v>3131</v>
      </c>
      <c r="E898" s="57" t="s">
        <v>76</v>
      </c>
      <c r="F898" s="62" t="s">
        <v>3557</v>
      </c>
      <c r="G898" s="45" t="s">
        <v>1167</v>
      </c>
      <c r="H898" s="47">
        <v>44000</v>
      </c>
      <c r="I898" s="47">
        <v>44457</v>
      </c>
      <c r="J898" s="48" t="str">
        <f>IF(Ugovori_OPULJP[[#This Row],[DATUM ZAVRŠETKA OPERACIJE]]&gt;DATE(2024,3,31),"u provedbi","završen")</f>
        <v>završen</v>
      </c>
      <c r="K898" s="46" t="s">
        <v>104</v>
      </c>
      <c r="L898" s="46" t="s">
        <v>104</v>
      </c>
      <c r="M898" s="49">
        <v>0.85</v>
      </c>
      <c r="N898" s="49">
        <v>0.15</v>
      </c>
      <c r="O898" s="50">
        <f>Ugovori_OPULJP[[#This Row],[Bespovratna sredstva - Ukupno (EU+Nac) HRK
= Ukupna ugovorena vrijednost bespovratnih sredstava]]*Ugovori_OPULJP[[#This Row],[EU STOPA SUFINANCIRANJA %
EU CO-FINANCING RATE %]]</f>
        <v>4124837.5</v>
      </c>
      <c r="P898" s="51">
        <f>Ugovori_OPULJP[[#This Row],[Bespovratna sredstva - EU dio - HRK]]/7.5345</f>
        <v>547460.01725396502</v>
      </c>
      <c r="Q898" s="50">
        <f>Ugovori_OPULJP[[#This Row],[Bespovratna sredstva - Ukupno (EU+Nac) HRK
= Ukupna ugovorena vrijednost bespovratnih sredstava]]*Ugovori_OPULJP[[#This Row],[STOPA NACIONALNOG SUFINANCIRANJA %]]</f>
        <v>727912.5</v>
      </c>
      <c r="R898" s="51">
        <f>Ugovori_OPULJP[[#This Row],[Bespovratna sredstva - Nacionalni dio - HRK]]/7.5345</f>
        <v>96610.591280111475</v>
      </c>
      <c r="S898" s="50">
        <v>4852750</v>
      </c>
      <c r="T898" s="51">
        <f>Ugovori_OPULJP[[#This Row],[Bespovratna sredstva - Ukupno (EU+Nac) HRK
= Ukupna ugovorena vrijednost bespovratnih sredstava]]/7.5345</f>
        <v>644070.6085340766</v>
      </c>
      <c r="U898" s="50">
        <v>0</v>
      </c>
      <c r="V898" s="51">
        <f>Ugovori_OPULJP[[#This Row],[Javni doprinos korisnika - HRK]]/7.5345</f>
        <v>0</v>
      </c>
      <c r="W898" s="50">
        <v>0</v>
      </c>
      <c r="X898" s="51">
        <f>Ugovori_OPULJP[[#This Row],[Privatni doprinos korisnika - HRK]]/7.5345</f>
        <v>0</v>
      </c>
      <c r="Y898" s="52">
        <v>4852750</v>
      </c>
      <c r="Z898" s="53">
        <f>Ugovori_OPULJP[[#This Row],[UKUPNI PRIHVATLJIVI IZDACI
TOTAL ELIGIBLE EXPENDITURE
= Bespovratna sredstva ukupno + doprinos korisnika
= Ukupni prihvatljivi troškovi
= Ukupna ugovorena vrijednost projekta HRK]]/7.5345</f>
        <v>644070.6085340766</v>
      </c>
      <c r="AA898" s="44" t="s">
        <v>38</v>
      </c>
      <c r="AB898" s="44" t="s">
        <v>35</v>
      </c>
      <c r="AC898" s="43" t="s">
        <v>3558</v>
      </c>
      <c r="AD898" s="43" t="s">
        <v>747</v>
      </c>
    </row>
    <row r="899" spans="1:30" ht="51" customHeight="1" x14ac:dyDescent="0.2">
      <c r="A899" s="41" t="s">
        <v>3559</v>
      </c>
      <c r="B899" s="42" t="s">
        <v>743</v>
      </c>
      <c r="C899" s="43" t="s">
        <v>744</v>
      </c>
      <c r="D899" s="43" t="s">
        <v>3131</v>
      </c>
      <c r="E899" s="57" t="s">
        <v>76</v>
      </c>
      <c r="F899" s="45" t="s">
        <v>3560</v>
      </c>
      <c r="G899" s="45" t="s">
        <v>3561</v>
      </c>
      <c r="H899" s="47">
        <v>44000</v>
      </c>
      <c r="I899" s="47">
        <v>44457</v>
      </c>
      <c r="J899" s="48" t="str">
        <f>IF(Ugovori_OPULJP[[#This Row],[DATUM ZAVRŠETKA OPERACIJE]]&gt;DATE(2024,3,31),"u provedbi","završen")</f>
        <v>završen</v>
      </c>
      <c r="K899" s="46" t="s">
        <v>99</v>
      </c>
      <c r="L899" s="46" t="s">
        <v>99</v>
      </c>
      <c r="M899" s="49">
        <v>0.85</v>
      </c>
      <c r="N899" s="49">
        <v>0.15</v>
      </c>
      <c r="O899" s="50">
        <f>Ugovori_OPULJP[[#This Row],[Bespovratna sredstva - Ukupno (EU+Nac) HRK
= Ukupna ugovorena vrijednost bespovratnih sredstava]]*Ugovori_OPULJP[[#This Row],[EU STOPA SUFINANCIRANJA %
EU CO-FINANCING RATE %]]</f>
        <v>765255</v>
      </c>
      <c r="P899" s="51">
        <f>Ugovori_OPULJP[[#This Row],[Bespovratna sredstva - EU dio - HRK]]/7.5345</f>
        <v>101566.79275333465</v>
      </c>
      <c r="Q899" s="50">
        <f>Ugovori_OPULJP[[#This Row],[Bespovratna sredstva - Ukupno (EU+Nac) HRK
= Ukupna ugovorena vrijednost bespovratnih sredstava]]*Ugovori_OPULJP[[#This Row],[STOPA NACIONALNOG SUFINANCIRANJA %]]</f>
        <v>135045</v>
      </c>
      <c r="R899" s="51">
        <f>Ugovori_OPULJP[[#This Row],[Bespovratna sredstva - Nacionalni dio - HRK]]/7.5345</f>
        <v>17923.551662353173</v>
      </c>
      <c r="S899" s="50">
        <v>900300</v>
      </c>
      <c r="T899" s="51">
        <f>Ugovori_OPULJP[[#This Row],[Bespovratna sredstva - Ukupno (EU+Nac) HRK
= Ukupna ugovorena vrijednost bespovratnih sredstava]]/7.5345</f>
        <v>119490.34441568782</v>
      </c>
      <c r="U899" s="50">
        <v>0</v>
      </c>
      <c r="V899" s="51">
        <f>Ugovori_OPULJP[[#This Row],[Javni doprinos korisnika - HRK]]/7.5345</f>
        <v>0</v>
      </c>
      <c r="W899" s="50">
        <v>0</v>
      </c>
      <c r="X899" s="51">
        <f>Ugovori_OPULJP[[#This Row],[Privatni doprinos korisnika - HRK]]/7.5345</f>
        <v>0</v>
      </c>
      <c r="Y899" s="52">
        <v>900300</v>
      </c>
      <c r="Z899" s="53">
        <f>Ugovori_OPULJP[[#This Row],[UKUPNI PRIHVATLJIVI IZDACI
TOTAL ELIGIBLE EXPENDITURE
= Bespovratna sredstva ukupno + doprinos korisnika
= Ukupni prihvatljivi troškovi
= Ukupna ugovorena vrijednost projekta HRK]]/7.5345</f>
        <v>119490.34441568782</v>
      </c>
      <c r="AA899" s="44" t="s">
        <v>38</v>
      </c>
      <c r="AB899" s="44" t="s">
        <v>35</v>
      </c>
      <c r="AC899" s="43" t="s">
        <v>3562</v>
      </c>
      <c r="AD899" s="43" t="s">
        <v>747</v>
      </c>
    </row>
    <row r="900" spans="1:30" ht="51" customHeight="1" x14ac:dyDescent="0.2">
      <c r="A900" s="41" t="s">
        <v>3563</v>
      </c>
      <c r="B900" s="42" t="s">
        <v>743</v>
      </c>
      <c r="C900" s="43" t="s">
        <v>744</v>
      </c>
      <c r="D900" s="43" t="s">
        <v>3131</v>
      </c>
      <c r="E900" s="57" t="s">
        <v>76</v>
      </c>
      <c r="F900" s="45" t="s">
        <v>3564</v>
      </c>
      <c r="G900" s="45" t="s">
        <v>3565</v>
      </c>
      <c r="H900" s="47">
        <v>44027</v>
      </c>
      <c r="I900" s="47">
        <v>44576</v>
      </c>
      <c r="J900" s="48" t="str">
        <f>IF(Ugovori_OPULJP[[#This Row],[DATUM ZAVRŠETKA OPERACIJE]]&gt;DATE(2024,3,31),"u provedbi","završen")</f>
        <v>završen</v>
      </c>
      <c r="K900" s="46" t="s">
        <v>99</v>
      </c>
      <c r="L900" s="46" t="s">
        <v>99</v>
      </c>
      <c r="M900" s="49">
        <v>0.85</v>
      </c>
      <c r="N900" s="49">
        <v>0.15</v>
      </c>
      <c r="O900" s="50">
        <f>Ugovori_OPULJP[[#This Row],[Bespovratna sredstva - Ukupno (EU+Nac) HRK
= Ukupna ugovorena vrijednost bespovratnih sredstava]]*Ugovori_OPULJP[[#This Row],[EU STOPA SUFINANCIRANJA %
EU CO-FINANCING RATE %]]</f>
        <v>789335.5</v>
      </c>
      <c r="P900" s="51">
        <f>Ugovori_OPULJP[[#This Row],[Bespovratna sredstva - EU dio - HRK]]/7.5345</f>
        <v>104762.82434136306</v>
      </c>
      <c r="Q900" s="50">
        <f>Ugovori_OPULJP[[#This Row],[Bespovratna sredstva - Ukupno (EU+Nac) HRK
= Ukupna ugovorena vrijednost bespovratnih sredstava]]*Ugovori_OPULJP[[#This Row],[STOPA NACIONALNOG SUFINANCIRANJA %]]</f>
        <v>139294.5</v>
      </c>
      <c r="R900" s="51">
        <f>Ugovori_OPULJP[[#This Row],[Bespovratna sredstva - Nacionalni dio - HRK]]/7.5345</f>
        <v>18487.557236711127</v>
      </c>
      <c r="S900" s="50">
        <v>928630</v>
      </c>
      <c r="T900" s="51">
        <f>Ugovori_OPULJP[[#This Row],[Bespovratna sredstva - Ukupno (EU+Nac) HRK
= Ukupna ugovorena vrijednost bespovratnih sredstava]]/7.5345</f>
        <v>123250.38157807419</v>
      </c>
      <c r="U900" s="50">
        <v>0</v>
      </c>
      <c r="V900" s="51">
        <f>Ugovori_OPULJP[[#This Row],[Javni doprinos korisnika - HRK]]/7.5345</f>
        <v>0</v>
      </c>
      <c r="W900" s="50">
        <v>0</v>
      </c>
      <c r="X900" s="51">
        <f>Ugovori_OPULJP[[#This Row],[Privatni doprinos korisnika - HRK]]/7.5345</f>
        <v>0</v>
      </c>
      <c r="Y900" s="52">
        <v>928630</v>
      </c>
      <c r="Z900" s="53">
        <f>Ugovori_OPULJP[[#This Row],[UKUPNI PRIHVATLJIVI IZDACI
TOTAL ELIGIBLE EXPENDITURE
= Bespovratna sredstva ukupno + doprinos korisnika
= Ukupni prihvatljivi troškovi
= Ukupna ugovorena vrijednost projekta HRK]]/7.5345</f>
        <v>123250.38157807419</v>
      </c>
      <c r="AA900" s="44" t="s">
        <v>38</v>
      </c>
      <c r="AB900" s="44" t="s">
        <v>35</v>
      </c>
      <c r="AC900" s="43" t="s">
        <v>3566</v>
      </c>
      <c r="AD900" s="43" t="s">
        <v>747</v>
      </c>
    </row>
    <row r="901" spans="1:30" ht="51" customHeight="1" x14ac:dyDescent="0.2">
      <c r="A901" s="41" t="s">
        <v>3567</v>
      </c>
      <c r="B901" s="42" t="s">
        <v>743</v>
      </c>
      <c r="C901" s="43" t="s">
        <v>744</v>
      </c>
      <c r="D901" s="43" t="s">
        <v>3131</v>
      </c>
      <c r="E901" s="57" t="s">
        <v>76</v>
      </c>
      <c r="F901" s="45" t="s">
        <v>3568</v>
      </c>
      <c r="G901" s="45" t="s">
        <v>3569</v>
      </c>
      <c r="H901" s="47">
        <v>44044</v>
      </c>
      <c r="I901" s="47">
        <v>44593</v>
      </c>
      <c r="J901" s="48" t="str">
        <f>IF(Ugovori_OPULJP[[#This Row],[DATUM ZAVRŠETKA OPERACIJE]]&gt;DATE(2024,3,31),"u provedbi","završen")</f>
        <v>završen</v>
      </c>
      <c r="K901" s="46" t="s">
        <v>99</v>
      </c>
      <c r="L901" s="46" t="s">
        <v>99</v>
      </c>
      <c r="M901" s="49">
        <v>0.85</v>
      </c>
      <c r="N901" s="49">
        <v>0.15</v>
      </c>
      <c r="O901" s="50">
        <f>Ugovori_OPULJP[[#This Row],[Bespovratna sredstva - Ukupno (EU+Nac) HRK
= Ukupna ugovorena vrijednost bespovratnih sredstava]]*Ugovori_OPULJP[[#This Row],[EU STOPA SUFINANCIRANJA %
EU CO-FINANCING RATE %]]</f>
        <v>391807.5</v>
      </c>
      <c r="P901" s="51">
        <f>Ugovori_OPULJP[[#This Row],[Bespovratna sredstva - EU dio - HRK]]/7.5345</f>
        <v>52001.791757913597</v>
      </c>
      <c r="Q901" s="50">
        <f>Ugovori_OPULJP[[#This Row],[Bespovratna sredstva - Ukupno (EU+Nac) HRK
= Ukupna ugovorena vrijednost bespovratnih sredstava]]*Ugovori_OPULJP[[#This Row],[STOPA NACIONALNOG SUFINANCIRANJA %]]</f>
        <v>69142.5</v>
      </c>
      <c r="R901" s="51">
        <f>Ugovori_OPULJP[[#This Row],[Bespovratna sredstva - Nacionalni dio - HRK]]/7.5345</f>
        <v>9176.786780808281</v>
      </c>
      <c r="S901" s="50">
        <v>460950</v>
      </c>
      <c r="T901" s="51">
        <f>Ugovori_OPULJP[[#This Row],[Bespovratna sredstva - Ukupno (EU+Nac) HRK
= Ukupna ugovorena vrijednost bespovratnih sredstava]]/7.5345</f>
        <v>61178.578538721878</v>
      </c>
      <c r="U901" s="50">
        <v>0</v>
      </c>
      <c r="V901" s="51">
        <f>Ugovori_OPULJP[[#This Row],[Javni doprinos korisnika - HRK]]/7.5345</f>
        <v>0</v>
      </c>
      <c r="W901" s="50">
        <v>0</v>
      </c>
      <c r="X901" s="51">
        <f>Ugovori_OPULJP[[#This Row],[Privatni doprinos korisnika - HRK]]/7.5345</f>
        <v>0</v>
      </c>
      <c r="Y901" s="52">
        <v>460950</v>
      </c>
      <c r="Z901" s="53">
        <f>Ugovori_OPULJP[[#This Row],[UKUPNI PRIHVATLJIVI IZDACI
TOTAL ELIGIBLE EXPENDITURE
= Bespovratna sredstva ukupno + doprinos korisnika
= Ukupni prihvatljivi troškovi
= Ukupna ugovorena vrijednost projekta HRK]]/7.5345</f>
        <v>61178.578538721878</v>
      </c>
      <c r="AA901" s="44" t="s">
        <v>38</v>
      </c>
      <c r="AB901" s="44" t="s">
        <v>35</v>
      </c>
      <c r="AC901" s="43" t="s">
        <v>3570</v>
      </c>
      <c r="AD901" s="43" t="s">
        <v>747</v>
      </c>
    </row>
    <row r="902" spans="1:30" ht="51" customHeight="1" x14ac:dyDescent="0.2">
      <c r="A902" s="41" t="s">
        <v>3571</v>
      </c>
      <c r="B902" s="42" t="s">
        <v>743</v>
      </c>
      <c r="C902" s="43" t="s">
        <v>744</v>
      </c>
      <c r="D902" s="43" t="s">
        <v>3131</v>
      </c>
      <c r="E902" s="57" t="s">
        <v>76</v>
      </c>
      <c r="F902" s="45" t="s">
        <v>3572</v>
      </c>
      <c r="G902" s="45" t="s">
        <v>1314</v>
      </c>
      <c r="H902" s="47">
        <v>44025</v>
      </c>
      <c r="I902" s="47">
        <v>44513</v>
      </c>
      <c r="J902" s="48" t="str">
        <f>IF(Ugovori_OPULJP[[#This Row],[DATUM ZAVRŠETKA OPERACIJE]]&gt;DATE(2024,3,31),"u provedbi","završen")</f>
        <v>završen</v>
      </c>
      <c r="K902" s="46" t="s">
        <v>104</v>
      </c>
      <c r="L902" s="46" t="s">
        <v>104</v>
      </c>
      <c r="M902" s="49">
        <v>0.85</v>
      </c>
      <c r="N902" s="49">
        <v>0.15</v>
      </c>
      <c r="O902" s="50">
        <f>Ugovori_OPULJP[[#This Row],[Bespovratna sredstva - Ukupno (EU+Nac) HRK
= Ukupna ugovorena vrijednost bespovratnih sredstava]]*Ugovori_OPULJP[[#This Row],[EU STOPA SUFINANCIRANJA %
EU CO-FINANCING RATE %]]</f>
        <v>1182520</v>
      </c>
      <c r="P902" s="51">
        <f>Ugovori_OPULJP[[#This Row],[Bespovratna sredstva - EU dio - HRK]]/7.5345</f>
        <v>156947.3754064636</v>
      </c>
      <c r="Q902" s="50">
        <f>Ugovori_OPULJP[[#This Row],[Bespovratna sredstva - Ukupno (EU+Nac) HRK
= Ukupna ugovorena vrijednost bespovratnih sredstava]]*Ugovori_OPULJP[[#This Row],[STOPA NACIONALNOG SUFINANCIRANJA %]]</f>
        <v>208680</v>
      </c>
      <c r="R902" s="51">
        <f>Ugovori_OPULJP[[#This Row],[Bespovratna sredstva - Nacionalni dio - HRK]]/7.5345</f>
        <v>27696.595659964165</v>
      </c>
      <c r="S902" s="50">
        <v>1391200</v>
      </c>
      <c r="T902" s="51">
        <f>Ugovori_OPULJP[[#This Row],[Bespovratna sredstva - Ukupno (EU+Nac) HRK
= Ukupna ugovorena vrijednost bespovratnih sredstava]]/7.5345</f>
        <v>184643.97106642777</v>
      </c>
      <c r="U902" s="50">
        <v>0</v>
      </c>
      <c r="V902" s="51">
        <f>Ugovori_OPULJP[[#This Row],[Javni doprinos korisnika - HRK]]/7.5345</f>
        <v>0</v>
      </c>
      <c r="W902" s="50">
        <v>0</v>
      </c>
      <c r="X902" s="51">
        <f>Ugovori_OPULJP[[#This Row],[Privatni doprinos korisnika - HRK]]/7.5345</f>
        <v>0</v>
      </c>
      <c r="Y902" s="52">
        <v>1391200</v>
      </c>
      <c r="Z902" s="53">
        <f>Ugovori_OPULJP[[#This Row],[UKUPNI PRIHVATLJIVI IZDACI
TOTAL ELIGIBLE EXPENDITURE
= Bespovratna sredstva ukupno + doprinos korisnika
= Ukupni prihvatljivi troškovi
= Ukupna ugovorena vrijednost projekta HRK]]/7.5345</f>
        <v>184643.97106642777</v>
      </c>
      <c r="AA902" s="44" t="s">
        <v>38</v>
      </c>
      <c r="AB902" s="44" t="s">
        <v>35</v>
      </c>
      <c r="AC902" s="43" t="s">
        <v>3573</v>
      </c>
      <c r="AD902" s="43" t="s">
        <v>747</v>
      </c>
    </row>
    <row r="903" spans="1:30" ht="51" customHeight="1" x14ac:dyDescent="0.2">
      <c r="A903" s="41" t="s">
        <v>3574</v>
      </c>
      <c r="B903" s="42" t="s">
        <v>743</v>
      </c>
      <c r="C903" s="43" t="s">
        <v>744</v>
      </c>
      <c r="D903" s="43" t="s">
        <v>3131</v>
      </c>
      <c r="E903" s="57" t="s">
        <v>76</v>
      </c>
      <c r="F903" s="45" t="s">
        <v>3575</v>
      </c>
      <c r="G903" s="45" t="s">
        <v>1163</v>
      </c>
      <c r="H903" s="47">
        <v>44000</v>
      </c>
      <c r="I903" s="47">
        <v>44487</v>
      </c>
      <c r="J903" s="48" t="str">
        <f>IF(Ugovori_OPULJP[[#This Row],[DATUM ZAVRŠETKA OPERACIJE]]&gt;DATE(2024,3,31),"u provedbi","završen")</f>
        <v>završen</v>
      </c>
      <c r="K903" s="46" t="s">
        <v>104</v>
      </c>
      <c r="L903" s="46" t="s">
        <v>104</v>
      </c>
      <c r="M903" s="49">
        <v>0.85</v>
      </c>
      <c r="N903" s="49">
        <v>0.15</v>
      </c>
      <c r="O903" s="50">
        <f>Ugovori_OPULJP[[#This Row],[Bespovratna sredstva - Ukupno (EU+Nac) HRK
= Ukupna ugovorena vrijednost bespovratnih sredstava]]*Ugovori_OPULJP[[#This Row],[EU STOPA SUFINANCIRANJA %
EU CO-FINANCING RATE %]]</f>
        <v>2187058.5</v>
      </c>
      <c r="P903" s="51">
        <f>Ugovori_OPULJP[[#This Row],[Bespovratna sredstva - EU dio - HRK]]/7.5345</f>
        <v>290272.5462870794</v>
      </c>
      <c r="Q903" s="50">
        <f>Ugovori_OPULJP[[#This Row],[Bespovratna sredstva - Ukupno (EU+Nac) HRK
= Ukupna ugovorena vrijednost bespovratnih sredstava]]*Ugovori_OPULJP[[#This Row],[STOPA NACIONALNOG SUFINANCIRANJA %]]</f>
        <v>385951.5</v>
      </c>
      <c r="R903" s="51">
        <f>Ugovori_OPULJP[[#This Row],[Bespovratna sredstva - Nacionalni dio - HRK]]/7.5345</f>
        <v>51224.566991837542</v>
      </c>
      <c r="S903" s="50">
        <v>2573010</v>
      </c>
      <c r="T903" s="51">
        <f>Ugovori_OPULJP[[#This Row],[Bespovratna sredstva - Ukupno (EU+Nac) HRK
= Ukupna ugovorena vrijednost bespovratnih sredstava]]/7.5345</f>
        <v>341497.11327891698</v>
      </c>
      <c r="U903" s="50">
        <v>0</v>
      </c>
      <c r="V903" s="51">
        <f>Ugovori_OPULJP[[#This Row],[Javni doprinos korisnika - HRK]]/7.5345</f>
        <v>0</v>
      </c>
      <c r="W903" s="50">
        <v>0</v>
      </c>
      <c r="X903" s="51">
        <f>Ugovori_OPULJP[[#This Row],[Privatni doprinos korisnika - HRK]]/7.5345</f>
        <v>0</v>
      </c>
      <c r="Y903" s="52">
        <v>2573010</v>
      </c>
      <c r="Z903" s="53">
        <f>Ugovori_OPULJP[[#This Row],[UKUPNI PRIHVATLJIVI IZDACI
TOTAL ELIGIBLE EXPENDITURE
= Bespovratna sredstva ukupno + doprinos korisnika
= Ukupni prihvatljivi troškovi
= Ukupna ugovorena vrijednost projekta HRK]]/7.5345</f>
        <v>341497.11327891698</v>
      </c>
      <c r="AA903" s="44" t="s">
        <v>38</v>
      </c>
      <c r="AB903" s="44" t="s">
        <v>35</v>
      </c>
      <c r="AC903" s="43" t="s">
        <v>3576</v>
      </c>
      <c r="AD903" s="43" t="s">
        <v>747</v>
      </c>
    </row>
    <row r="904" spans="1:30" ht="51" customHeight="1" x14ac:dyDescent="0.2">
      <c r="A904" s="41" t="s">
        <v>3577</v>
      </c>
      <c r="B904" s="42" t="s">
        <v>743</v>
      </c>
      <c r="C904" s="43" t="s">
        <v>744</v>
      </c>
      <c r="D904" s="43" t="s">
        <v>3131</v>
      </c>
      <c r="E904" s="57" t="s">
        <v>76</v>
      </c>
      <c r="F904" s="62" t="s">
        <v>3578</v>
      </c>
      <c r="G904" s="45" t="s">
        <v>1431</v>
      </c>
      <c r="H904" s="47">
        <v>44036</v>
      </c>
      <c r="I904" s="47">
        <v>44585</v>
      </c>
      <c r="J904" s="48" t="str">
        <f>IF(Ugovori_OPULJP[[#This Row],[DATUM ZAVRŠETKA OPERACIJE]]&gt;DATE(2024,3,31),"u provedbi","završen")</f>
        <v>završen</v>
      </c>
      <c r="K904" s="46" t="s">
        <v>99</v>
      </c>
      <c r="L904" s="46" t="s">
        <v>99</v>
      </c>
      <c r="M904" s="49">
        <v>0.85</v>
      </c>
      <c r="N904" s="49">
        <v>0.15</v>
      </c>
      <c r="O904" s="50">
        <f>Ugovori_OPULJP[[#This Row],[Bespovratna sredstva - Ukupno (EU+Nac) HRK
= Ukupna ugovorena vrijednost bespovratnih sredstava]]*Ugovori_OPULJP[[#This Row],[EU STOPA SUFINANCIRANJA %
EU CO-FINANCING RATE %]]</f>
        <v>2368082.3200000003</v>
      </c>
      <c r="P904" s="51">
        <f>Ugovori_OPULJP[[#This Row],[Bespovratna sredstva - EU dio - HRK]]/7.5345</f>
        <v>314298.53606742324</v>
      </c>
      <c r="Q904" s="50">
        <f>Ugovori_OPULJP[[#This Row],[Bespovratna sredstva - Ukupno (EU+Nac) HRK
= Ukupna ugovorena vrijednost bespovratnih sredstava]]*Ugovori_OPULJP[[#This Row],[STOPA NACIONALNOG SUFINANCIRANJA %]]</f>
        <v>417896.88</v>
      </c>
      <c r="R904" s="51">
        <f>Ugovori_OPULJP[[#This Row],[Bespovratna sredstva - Nacionalni dio - HRK]]/7.5345</f>
        <v>55464.447541309972</v>
      </c>
      <c r="S904" s="50">
        <v>2785979.2</v>
      </c>
      <c r="T904" s="51">
        <f>Ugovori_OPULJP[[#This Row],[Bespovratna sredstva - Ukupno (EU+Nac) HRK
= Ukupna ugovorena vrijednost bespovratnih sredstava]]/7.5345</f>
        <v>369762.98360873316</v>
      </c>
      <c r="U904" s="50">
        <v>0</v>
      </c>
      <c r="V904" s="51">
        <f>Ugovori_OPULJP[[#This Row],[Javni doprinos korisnika - HRK]]/7.5345</f>
        <v>0</v>
      </c>
      <c r="W904" s="50">
        <v>0</v>
      </c>
      <c r="X904" s="51">
        <f>Ugovori_OPULJP[[#This Row],[Privatni doprinos korisnika - HRK]]/7.5345</f>
        <v>0</v>
      </c>
      <c r="Y904" s="52">
        <v>2785979.2</v>
      </c>
      <c r="Z904" s="53">
        <f>Ugovori_OPULJP[[#This Row],[UKUPNI PRIHVATLJIVI IZDACI
TOTAL ELIGIBLE EXPENDITURE
= Bespovratna sredstva ukupno + doprinos korisnika
= Ukupni prihvatljivi troškovi
= Ukupna ugovorena vrijednost projekta HRK]]/7.5345</f>
        <v>369762.98360873316</v>
      </c>
      <c r="AA904" s="44" t="s">
        <v>38</v>
      </c>
      <c r="AB904" s="44" t="s">
        <v>35</v>
      </c>
      <c r="AC904" s="43" t="s">
        <v>3579</v>
      </c>
      <c r="AD904" s="43" t="s">
        <v>747</v>
      </c>
    </row>
    <row r="905" spans="1:30" ht="51" customHeight="1" x14ac:dyDescent="0.2">
      <c r="A905" s="41" t="s">
        <v>3580</v>
      </c>
      <c r="B905" s="42" t="s">
        <v>743</v>
      </c>
      <c r="C905" s="43" t="s">
        <v>744</v>
      </c>
      <c r="D905" s="43" t="s">
        <v>3131</v>
      </c>
      <c r="E905" s="57" t="s">
        <v>76</v>
      </c>
      <c r="F905" s="45" t="s">
        <v>3581</v>
      </c>
      <c r="G905" s="45" t="s">
        <v>1259</v>
      </c>
      <c r="H905" s="47">
        <v>44033</v>
      </c>
      <c r="I905" s="47">
        <v>44582</v>
      </c>
      <c r="J905" s="48" t="str">
        <f>IF(Ugovori_OPULJP[[#This Row],[DATUM ZAVRŠETKA OPERACIJE]]&gt;DATE(2024,3,31),"u provedbi","završen")</f>
        <v>završen</v>
      </c>
      <c r="K905" s="46" t="s">
        <v>104</v>
      </c>
      <c r="L905" s="46" t="s">
        <v>104</v>
      </c>
      <c r="M905" s="49">
        <v>0.85</v>
      </c>
      <c r="N905" s="49">
        <v>0.15</v>
      </c>
      <c r="O905" s="50">
        <f>Ugovori_OPULJP[[#This Row],[Bespovratna sredstva - Ukupno (EU+Nac) HRK
= Ukupna ugovorena vrijednost bespovratnih sredstava]]*Ugovori_OPULJP[[#This Row],[EU STOPA SUFINANCIRANJA %
EU CO-FINANCING RATE %]]</f>
        <v>1176200.25</v>
      </c>
      <c r="P905" s="51">
        <f>Ugovori_OPULJP[[#This Row],[Bespovratna sredstva - EU dio - HRK]]/7.5345</f>
        <v>156108.60043798527</v>
      </c>
      <c r="Q905" s="50">
        <f>Ugovori_OPULJP[[#This Row],[Bespovratna sredstva - Ukupno (EU+Nac) HRK
= Ukupna ugovorena vrijednost bespovratnih sredstava]]*Ugovori_OPULJP[[#This Row],[STOPA NACIONALNOG SUFINANCIRANJA %]]</f>
        <v>207564.75</v>
      </c>
      <c r="R905" s="51">
        <f>Ugovori_OPULJP[[#This Row],[Bespovratna sredstva - Nacionalni dio - HRK]]/7.5345</f>
        <v>27548.576547879751</v>
      </c>
      <c r="S905" s="50">
        <v>1383765</v>
      </c>
      <c r="T905" s="51">
        <f>Ugovori_OPULJP[[#This Row],[Bespovratna sredstva - Ukupno (EU+Nac) HRK
= Ukupna ugovorena vrijednost bespovratnih sredstava]]/7.5345</f>
        <v>183657.17698586502</v>
      </c>
      <c r="U905" s="50">
        <v>0</v>
      </c>
      <c r="V905" s="51">
        <f>Ugovori_OPULJP[[#This Row],[Javni doprinos korisnika - HRK]]/7.5345</f>
        <v>0</v>
      </c>
      <c r="W905" s="50">
        <v>0</v>
      </c>
      <c r="X905" s="51">
        <f>Ugovori_OPULJP[[#This Row],[Privatni doprinos korisnika - HRK]]/7.5345</f>
        <v>0</v>
      </c>
      <c r="Y905" s="52">
        <v>1383765</v>
      </c>
      <c r="Z905" s="53">
        <f>Ugovori_OPULJP[[#This Row],[UKUPNI PRIHVATLJIVI IZDACI
TOTAL ELIGIBLE EXPENDITURE
= Bespovratna sredstva ukupno + doprinos korisnika
= Ukupni prihvatljivi troškovi
= Ukupna ugovorena vrijednost projekta HRK]]/7.5345</f>
        <v>183657.17698586502</v>
      </c>
      <c r="AA905" s="44" t="s">
        <v>38</v>
      </c>
      <c r="AB905" s="44" t="s">
        <v>35</v>
      </c>
      <c r="AC905" s="43" t="s">
        <v>3582</v>
      </c>
      <c r="AD905" s="43" t="s">
        <v>747</v>
      </c>
    </row>
    <row r="906" spans="1:30" ht="51" customHeight="1" x14ac:dyDescent="0.2">
      <c r="A906" s="41" t="s">
        <v>3583</v>
      </c>
      <c r="B906" s="42" t="s">
        <v>743</v>
      </c>
      <c r="C906" s="43" t="s">
        <v>744</v>
      </c>
      <c r="D906" s="43" t="s">
        <v>3131</v>
      </c>
      <c r="E906" s="57" t="s">
        <v>76</v>
      </c>
      <c r="F906" s="45" t="s">
        <v>3584</v>
      </c>
      <c r="G906" s="45" t="s">
        <v>3585</v>
      </c>
      <c r="H906" s="47">
        <v>44015</v>
      </c>
      <c r="I906" s="47">
        <v>44503</v>
      </c>
      <c r="J906" s="48" t="str">
        <f>IF(Ugovori_OPULJP[[#This Row],[DATUM ZAVRŠETKA OPERACIJE]]&gt;DATE(2024,3,31),"u provedbi","završen")</f>
        <v>završen</v>
      </c>
      <c r="K906" s="46" t="s">
        <v>104</v>
      </c>
      <c r="L906" s="46" t="s">
        <v>104</v>
      </c>
      <c r="M906" s="49">
        <v>0.85</v>
      </c>
      <c r="N906" s="49">
        <v>0.15</v>
      </c>
      <c r="O906" s="50">
        <f>Ugovori_OPULJP[[#This Row],[Bespovratna sredstva - Ukupno (EU+Nac) HRK
= Ukupna ugovorena vrijednost bespovratnih sredstava]]*Ugovori_OPULJP[[#This Row],[EU STOPA SUFINANCIRANJA %
EU CO-FINANCING RATE %]]</f>
        <v>1514849.26</v>
      </c>
      <c r="P906" s="51">
        <f>Ugovori_OPULJP[[#This Row],[Bespovratna sredstva - EU dio - HRK]]/7.5345</f>
        <v>201055.04811201803</v>
      </c>
      <c r="Q906" s="50">
        <f>Ugovori_OPULJP[[#This Row],[Bespovratna sredstva - Ukupno (EU+Nac) HRK
= Ukupna ugovorena vrijednost bespovratnih sredstava]]*Ugovori_OPULJP[[#This Row],[STOPA NACIONALNOG SUFINANCIRANJA %]]</f>
        <v>267326.34000000003</v>
      </c>
      <c r="R906" s="51">
        <f>Ugovori_OPULJP[[#This Row],[Bespovratna sredstva - Nacionalni dio - HRK]]/7.5345</f>
        <v>35480.302608003185</v>
      </c>
      <c r="S906" s="50">
        <v>1782175.6</v>
      </c>
      <c r="T906" s="51">
        <f>Ugovori_OPULJP[[#This Row],[Bespovratna sredstva - Ukupno (EU+Nac) HRK
= Ukupna ugovorena vrijednost bespovratnih sredstava]]/7.5345</f>
        <v>236535.35072002123</v>
      </c>
      <c r="U906" s="50">
        <v>0</v>
      </c>
      <c r="V906" s="51">
        <f>Ugovori_OPULJP[[#This Row],[Javni doprinos korisnika - HRK]]/7.5345</f>
        <v>0</v>
      </c>
      <c r="W906" s="50">
        <v>0</v>
      </c>
      <c r="X906" s="51">
        <f>Ugovori_OPULJP[[#This Row],[Privatni doprinos korisnika - HRK]]/7.5345</f>
        <v>0</v>
      </c>
      <c r="Y906" s="52">
        <v>1782175.6</v>
      </c>
      <c r="Z906" s="53">
        <f>Ugovori_OPULJP[[#This Row],[UKUPNI PRIHVATLJIVI IZDACI
TOTAL ELIGIBLE EXPENDITURE
= Bespovratna sredstva ukupno + doprinos korisnika
= Ukupni prihvatljivi troškovi
= Ukupna ugovorena vrijednost projekta HRK]]/7.5345</f>
        <v>236535.35072002123</v>
      </c>
      <c r="AA906" s="44" t="s">
        <v>38</v>
      </c>
      <c r="AB906" s="44" t="s">
        <v>35</v>
      </c>
      <c r="AC906" s="43" t="s">
        <v>3586</v>
      </c>
      <c r="AD906" s="43" t="s">
        <v>747</v>
      </c>
    </row>
    <row r="907" spans="1:30" ht="51" customHeight="1" x14ac:dyDescent="0.2">
      <c r="A907" s="41" t="s">
        <v>3587</v>
      </c>
      <c r="B907" s="42" t="s">
        <v>743</v>
      </c>
      <c r="C907" s="43" t="s">
        <v>744</v>
      </c>
      <c r="D907" s="43" t="s">
        <v>3131</v>
      </c>
      <c r="E907" s="57" t="s">
        <v>76</v>
      </c>
      <c r="F907" s="45" t="s">
        <v>3588</v>
      </c>
      <c r="G907" s="45" t="s">
        <v>3589</v>
      </c>
      <c r="H907" s="47">
        <v>44027</v>
      </c>
      <c r="I907" s="47">
        <v>44576</v>
      </c>
      <c r="J907" s="48" t="str">
        <f>IF(Ugovori_OPULJP[[#This Row],[DATUM ZAVRŠETKA OPERACIJE]]&gt;DATE(2024,3,31),"u provedbi","završen")</f>
        <v>završen</v>
      </c>
      <c r="K907" s="46" t="s">
        <v>425</v>
      </c>
      <c r="L907" s="46" t="s">
        <v>425</v>
      </c>
      <c r="M907" s="49">
        <v>0.85</v>
      </c>
      <c r="N907" s="49">
        <v>0.15</v>
      </c>
      <c r="O907" s="50">
        <f>Ugovori_OPULJP[[#This Row],[Bespovratna sredstva - Ukupno (EU+Nac) HRK
= Ukupna ugovorena vrijednost bespovratnih sredstava]]*Ugovori_OPULJP[[#This Row],[EU STOPA SUFINANCIRANJA %
EU CO-FINANCING RATE %]]</f>
        <v>473615.91999999993</v>
      </c>
      <c r="P907" s="51">
        <f>Ugovori_OPULJP[[#This Row],[Bespovratna sredstva - EU dio - HRK]]/7.5345</f>
        <v>62859.635012276849</v>
      </c>
      <c r="Q907" s="50">
        <f>Ugovori_OPULJP[[#This Row],[Bespovratna sredstva - Ukupno (EU+Nac) HRK
= Ukupna ugovorena vrijednost bespovratnih sredstava]]*Ugovori_OPULJP[[#This Row],[STOPA NACIONALNOG SUFINANCIRANJA %]]</f>
        <v>83579.279999999984</v>
      </c>
      <c r="R907" s="51">
        <f>Ugovori_OPULJP[[#This Row],[Bespovratna sredstva - Nacionalni dio - HRK]]/7.5345</f>
        <v>11092.876766872385</v>
      </c>
      <c r="S907" s="50">
        <v>557195.19999999995</v>
      </c>
      <c r="T907" s="51">
        <f>Ugovori_OPULJP[[#This Row],[Bespovratna sredstva - Ukupno (EU+Nac) HRK
= Ukupna ugovorena vrijednost bespovratnih sredstava]]/7.5345</f>
        <v>73952.511779149238</v>
      </c>
      <c r="U907" s="50">
        <v>0</v>
      </c>
      <c r="V907" s="51">
        <f>Ugovori_OPULJP[[#This Row],[Javni doprinos korisnika - HRK]]/7.5345</f>
        <v>0</v>
      </c>
      <c r="W907" s="50">
        <v>0</v>
      </c>
      <c r="X907" s="51">
        <f>Ugovori_OPULJP[[#This Row],[Privatni doprinos korisnika - HRK]]/7.5345</f>
        <v>0</v>
      </c>
      <c r="Y907" s="52">
        <v>557195.19999999995</v>
      </c>
      <c r="Z907" s="53">
        <f>Ugovori_OPULJP[[#This Row],[UKUPNI PRIHVATLJIVI IZDACI
TOTAL ELIGIBLE EXPENDITURE
= Bespovratna sredstva ukupno + doprinos korisnika
= Ukupni prihvatljivi troškovi
= Ukupna ugovorena vrijednost projekta HRK]]/7.5345</f>
        <v>73952.511779149238</v>
      </c>
      <c r="AA907" s="44" t="s">
        <v>38</v>
      </c>
      <c r="AB907" s="44" t="s">
        <v>35</v>
      </c>
      <c r="AC907" s="43" t="s">
        <v>3590</v>
      </c>
      <c r="AD907" s="43" t="s">
        <v>747</v>
      </c>
    </row>
    <row r="908" spans="1:30" ht="51" customHeight="1" x14ac:dyDescent="0.2">
      <c r="A908" s="41" t="s">
        <v>3591</v>
      </c>
      <c r="B908" s="42" t="s">
        <v>743</v>
      </c>
      <c r="C908" s="43" t="s">
        <v>744</v>
      </c>
      <c r="D908" s="43" t="s">
        <v>3131</v>
      </c>
      <c r="E908" s="57" t="s">
        <v>76</v>
      </c>
      <c r="F908" s="45" t="s">
        <v>3592</v>
      </c>
      <c r="G908" s="45" t="s">
        <v>3593</v>
      </c>
      <c r="H908" s="47">
        <v>44000</v>
      </c>
      <c r="I908" s="47">
        <v>44548</v>
      </c>
      <c r="J908" s="48" t="str">
        <f>IF(Ugovori_OPULJP[[#This Row],[DATUM ZAVRŠETKA OPERACIJE]]&gt;DATE(2024,3,31),"u provedbi","završen")</f>
        <v>završen</v>
      </c>
      <c r="K908" s="46" t="s">
        <v>3594</v>
      </c>
      <c r="L908" s="46" t="s">
        <v>37</v>
      </c>
      <c r="M908" s="49">
        <v>0.85</v>
      </c>
      <c r="N908" s="49">
        <v>0.15</v>
      </c>
      <c r="O908" s="50">
        <f>Ugovori_OPULJP[[#This Row],[Bespovratna sredstva - Ukupno (EU+Nac) HRK
= Ukupna ugovorena vrijednost bespovratnih sredstava]]*Ugovori_OPULJP[[#This Row],[EU STOPA SUFINANCIRANJA %
EU CO-FINANCING RATE %]]</f>
        <v>1420849.4855</v>
      </c>
      <c r="P908" s="51">
        <f>Ugovori_OPULJP[[#This Row],[Bespovratna sredstva - EU dio - HRK]]/7.5345</f>
        <v>188579.13405003649</v>
      </c>
      <c r="Q908" s="50">
        <f>Ugovori_OPULJP[[#This Row],[Bespovratna sredstva - Ukupno (EU+Nac) HRK
= Ukupna ugovorena vrijednost bespovratnih sredstava]]*Ugovori_OPULJP[[#This Row],[STOPA NACIONALNOG SUFINANCIRANJA %]]</f>
        <v>250738.14449999997</v>
      </c>
      <c r="R908" s="51">
        <f>Ugovori_OPULJP[[#This Row],[Bespovratna sredstva - Nacionalni dio - HRK]]/7.5345</f>
        <v>33278.670714712316</v>
      </c>
      <c r="S908" s="50">
        <v>1671587.63</v>
      </c>
      <c r="T908" s="51">
        <f>Ugovori_OPULJP[[#This Row],[Bespovratna sredstva - Ukupno (EU+Nac) HRK
= Ukupna ugovorena vrijednost bespovratnih sredstava]]/7.5345</f>
        <v>221857.80476474878</v>
      </c>
      <c r="U908" s="50">
        <v>0</v>
      </c>
      <c r="V908" s="51">
        <f>Ugovori_OPULJP[[#This Row],[Javni doprinos korisnika - HRK]]/7.5345</f>
        <v>0</v>
      </c>
      <c r="W908" s="50">
        <v>0</v>
      </c>
      <c r="X908" s="51">
        <f>Ugovori_OPULJP[[#This Row],[Privatni doprinos korisnika - HRK]]/7.5345</f>
        <v>0</v>
      </c>
      <c r="Y908" s="52">
        <v>1671587.63</v>
      </c>
      <c r="Z908" s="53">
        <f>Ugovori_OPULJP[[#This Row],[UKUPNI PRIHVATLJIVI IZDACI
TOTAL ELIGIBLE EXPENDITURE
= Bespovratna sredstva ukupno + doprinos korisnika
= Ukupni prihvatljivi troškovi
= Ukupna ugovorena vrijednost projekta HRK]]/7.5345</f>
        <v>221857.80476474878</v>
      </c>
      <c r="AA908" s="44" t="s">
        <v>38</v>
      </c>
      <c r="AB908" s="44" t="s">
        <v>35</v>
      </c>
      <c r="AC908" s="43" t="s">
        <v>3595</v>
      </c>
      <c r="AD908" s="43" t="s">
        <v>747</v>
      </c>
    </row>
    <row r="909" spans="1:30" ht="51" customHeight="1" x14ac:dyDescent="0.2">
      <c r="A909" s="41" t="s">
        <v>3596</v>
      </c>
      <c r="B909" s="42" t="s">
        <v>743</v>
      </c>
      <c r="C909" s="43" t="s">
        <v>744</v>
      </c>
      <c r="D909" s="43" t="s">
        <v>3131</v>
      </c>
      <c r="E909" s="57" t="s">
        <v>76</v>
      </c>
      <c r="F909" s="45" t="s">
        <v>3597</v>
      </c>
      <c r="G909" s="45" t="s">
        <v>3598</v>
      </c>
      <c r="H909" s="47">
        <v>44000</v>
      </c>
      <c r="I909" s="47">
        <v>44548</v>
      </c>
      <c r="J909" s="48" t="str">
        <f>IF(Ugovori_OPULJP[[#This Row],[DATUM ZAVRŠETKA OPERACIJE]]&gt;DATE(2024,3,31),"u provedbi","završen")</f>
        <v>završen</v>
      </c>
      <c r="K909" s="46" t="s">
        <v>2475</v>
      </c>
      <c r="L909" s="46" t="s">
        <v>37</v>
      </c>
      <c r="M909" s="49">
        <v>0.85</v>
      </c>
      <c r="N909" s="49">
        <v>0.15</v>
      </c>
      <c r="O909" s="50">
        <f>Ugovori_OPULJP[[#This Row],[Bespovratna sredstva - Ukupno (EU+Nac) HRK
= Ukupna ugovorena vrijednost bespovratnih sredstava]]*Ugovori_OPULJP[[#This Row],[EU STOPA SUFINANCIRANJA %
EU CO-FINANCING RATE %]]</f>
        <v>1180140</v>
      </c>
      <c r="P909" s="51">
        <f>Ugovori_OPULJP[[#This Row],[Bespovratna sredstva - EU dio - HRK]]/7.5345</f>
        <v>156631.49512243678</v>
      </c>
      <c r="Q909" s="50">
        <f>Ugovori_OPULJP[[#This Row],[Bespovratna sredstva - Ukupno (EU+Nac) HRK
= Ukupna ugovorena vrijednost bespovratnih sredstava]]*Ugovori_OPULJP[[#This Row],[STOPA NACIONALNOG SUFINANCIRANJA %]]</f>
        <v>208260</v>
      </c>
      <c r="R909" s="51">
        <f>Ugovori_OPULJP[[#This Row],[Bespovratna sredstva - Nacionalni dio - HRK]]/7.5345</f>
        <v>27640.852080430021</v>
      </c>
      <c r="S909" s="50">
        <v>1388400</v>
      </c>
      <c r="T909" s="51">
        <f>Ugovori_OPULJP[[#This Row],[Bespovratna sredstva - Ukupno (EU+Nac) HRK
= Ukupna ugovorena vrijednost bespovratnih sredstava]]/7.5345</f>
        <v>184272.3472028668</v>
      </c>
      <c r="U909" s="50">
        <v>0</v>
      </c>
      <c r="V909" s="51">
        <f>Ugovori_OPULJP[[#This Row],[Javni doprinos korisnika - HRK]]/7.5345</f>
        <v>0</v>
      </c>
      <c r="W909" s="50">
        <v>0</v>
      </c>
      <c r="X909" s="51">
        <f>Ugovori_OPULJP[[#This Row],[Privatni doprinos korisnika - HRK]]/7.5345</f>
        <v>0</v>
      </c>
      <c r="Y909" s="52">
        <v>1388400</v>
      </c>
      <c r="Z909" s="53">
        <f>Ugovori_OPULJP[[#This Row],[UKUPNI PRIHVATLJIVI IZDACI
TOTAL ELIGIBLE EXPENDITURE
= Bespovratna sredstva ukupno + doprinos korisnika
= Ukupni prihvatljivi troškovi
= Ukupna ugovorena vrijednost projekta HRK]]/7.5345</f>
        <v>184272.3472028668</v>
      </c>
      <c r="AA909" s="44" t="s">
        <v>38</v>
      </c>
      <c r="AB909" s="44" t="s">
        <v>35</v>
      </c>
      <c r="AC909" s="43" t="s">
        <v>3599</v>
      </c>
      <c r="AD909" s="43" t="s">
        <v>747</v>
      </c>
    </row>
    <row r="910" spans="1:30" ht="51" customHeight="1" x14ac:dyDescent="0.2">
      <c r="A910" s="41" t="s">
        <v>3600</v>
      </c>
      <c r="B910" s="42" t="s">
        <v>743</v>
      </c>
      <c r="C910" s="43" t="s">
        <v>744</v>
      </c>
      <c r="D910" s="43" t="s">
        <v>3131</v>
      </c>
      <c r="E910" s="57" t="s">
        <v>76</v>
      </c>
      <c r="F910" s="45" t="s">
        <v>3601</v>
      </c>
      <c r="G910" s="45" t="s">
        <v>3602</v>
      </c>
      <c r="H910" s="47">
        <v>44000</v>
      </c>
      <c r="I910" s="47">
        <v>44548</v>
      </c>
      <c r="J910" s="48" t="str">
        <f>IF(Ugovori_OPULJP[[#This Row],[DATUM ZAVRŠETKA OPERACIJE]]&gt;DATE(2024,3,31),"u provedbi","završen")</f>
        <v>završen</v>
      </c>
      <c r="K910" s="46" t="s">
        <v>249</v>
      </c>
      <c r="L910" s="46" t="s">
        <v>249</v>
      </c>
      <c r="M910" s="49">
        <v>0.85</v>
      </c>
      <c r="N910" s="49">
        <v>0.15</v>
      </c>
      <c r="O910" s="50">
        <f>Ugovori_OPULJP[[#This Row],[Bespovratna sredstva - Ukupno (EU+Nac) HRK
= Ukupna ugovorena vrijednost bespovratnih sredstava]]*Ugovori_OPULJP[[#This Row],[EU STOPA SUFINANCIRANJA %
EU CO-FINANCING RATE %]]</f>
        <v>1183752.5</v>
      </c>
      <c r="P910" s="51">
        <f>Ugovori_OPULJP[[#This Row],[Bespovratna sredstva - EU dio - HRK]]/7.5345</f>
        <v>157110.95626783461</v>
      </c>
      <c r="Q910" s="50">
        <f>Ugovori_OPULJP[[#This Row],[Bespovratna sredstva - Ukupno (EU+Nac) HRK
= Ukupna ugovorena vrijednost bespovratnih sredstava]]*Ugovori_OPULJP[[#This Row],[STOPA NACIONALNOG SUFINANCIRANJA %]]</f>
        <v>208897.5</v>
      </c>
      <c r="R910" s="51">
        <f>Ugovori_OPULJP[[#This Row],[Bespovratna sredstva - Nacionalni dio - HRK]]/7.5345</f>
        <v>27725.462870794345</v>
      </c>
      <c r="S910" s="50">
        <v>1392650</v>
      </c>
      <c r="T910" s="51">
        <f>Ugovori_OPULJP[[#This Row],[Bespovratna sredstva - Ukupno (EU+Nac) HRK
= Ukupna ugovorena vrijednost bespovratnih sredstava]]/7.5345</f>
        <v>184836.41913862896</v>
      </c>
      <c r="U910" s="50">
        <v>0</v>
      </c>
      <c r="V910" s="51">
        <f>Ugovori_OPULJP[[#This Row],[Javni doprinos korisnika - HRK]]/7.5345</f>
        <v>0</v>
      </c>
      <c r="W910" s="50">
        <v>0</v>
      </c>
      <c r="X910" s="51">
        <f>Ugovori_OPULJP[[#This Row],[Privatni doprinos korisnika - HRK]]/7.5345</f>
        <v>0</v>
      </c>
      <c r="Y910" s="52">
        <v>1392650</v>
      </c>
      <c r="Z910" s="53">
        <f>Ugovori_OPULJP[[#This Row],[UKUPNI PRIHVATLJIVI IZDACI
TOTAL ELIGIBLE EXPENDITURE
= Bespovratna sredstva ukupno + doprinos korisnika
= Ukupni prihvatljivi troškovi
= Ukupna ugovorena vrijednost projekta HRK]]/7.5345</f>
        <v>184836.41913862896</v>
      </c>
      <c r="AA910" s="44" t="s">
        <v>38</v>
      </c>
      <c r="AB910" s="44" t="s">
        <v>35</v>
      </c>
      <c r="AC910" s="43" t="s">
        <v>3603</v>
      </c>
      <c r="AD910" s="43" t="s">
        <v>747</v>
      </c>
    </row>
    <row r="911" spans="1:30" ht="51" customHeight="1" x14ac:dyDescent="0.2">
      <c r="A911" s="41" t="s">
        <v>3604</v>
      </c>
      <c r="B911" s="42" t="s">
        <v>743</v>
      </c>
      <c r="C911" s="43" t="s">
        <v>744</v>
      </c>
      <c r="D911" s="43" t="s">
        <v>3131</v>
      </c>
      <c r="E911" s="57" t="s">
        <v>76</v>
      </c>
      <c r="F911" s="45" t="s">
        <v>3605</v>
      </c>
      <c r="G911" s="45" t="s">
        <v>3606</v>
      </c>
      <c r="H911" s="47">
        <v>44130</v>
      </c>
      <c r="I911" s="47">
        <v>44677</v>
      </c>
      <c r="J911" s="48" t="str">
        <f>IF(Ugovori_OPULJP[[#This Row],[DATUM ZAVRŠETKA OPERACIJE]]&gt;DATE(2024,3,31),"u provedbi","završen")</f>
        <v>završen</v>
      </c>
      <c r="K911" s="46" t="s">
        <v>425</v>
      </c>
      <c r="L911" s="46" t="s">
        <v>425</v>
      </c>
      <c r="M911" s="49">
        <v>0.85</v>
      </c>
      <c r="N911" s="49">
        <v>0.15</v>
      </c>
      <c r="O911" s="50">
        <f>Ugovori_OPULJP[[#This Row],[Bespovratna sredstva - Ukupno (EU+Nac) HRK
= Ukupna ugovorena vrijednost bespovratnih sredstava]]*Ugovori_OPULJP[[#This Row],[EU STOPA SUFINANCIRANJA %
EU CO-FINANCING RATE %]]</f>
        <v>631201.5</v>
      </c>
      <c r="P911" s="51">
        <f>Ugovori_OPULJP[[#This Row],[Bespovratna sredstva - EU dio - HRK]]/7.5345</f>
        <v>83774.835755524589</v>
      </c>
      <c r="Q911" s="50">
        <f>Ugovori_OPULJP[[#This Row],[Bespovratna sredstva - Ukupno (EU+Nac) HRK
= Ukupna ugovorena vrijednost bespovratnih sredstava]]*Ugovori_OPULJP[[#This Row],[STOPA NACIONALNOG SUFINANCIRANJA %]]</f>
        <v>111388.5</v>
      </c>
      <c r="R911" s="51">
        <f>Ugovori_OPULJP[[#This Row],[Bespovratna sredstva - Nacionalni dio - HRK]]/7.5345</f>
        <v>14783.794545092573</v>
      </c>
      <c r="S911" s="50">
        <v>742590</v>
      </c>
      <c r="T911" s="51">
        <f>Ugovori_OPULJP[[#This Row],[Bespovratna sredstva - Ukupno (EU+Nac) HRK
= Ukupna ugovorena vrijednost bespovratnih sredstava]]/7.5345</f>
        <v>98558.630300617151</v>
      </c>
      <c r="U911" s="50">
        <v>0</v>
      </c>
      <c r="V911" s="51">
        <f>Ugovori_OPULJP[[#This Row],[Javni doprinos korisnika - HRK]]/7.5345</f>
        <v>0</v>
      </c>
      <c r="W911" s="50">
        <v>0</v>
      </c>
      <c r="X911" s="51">
        <f>Ugovori_OPULJP[[#This Row],[Privatni doprinos korisnika - HRK]]/7.5345</f>
        <v>0</v>
      </c>
      <c r="Y911" s="52">
        <v>742590</v>
      </c>
      <c r="Z911" s="53">
        <f>Ugovori_OPULJP[[#This Row],[UKUPNI PRIHVATLJIVI IZDACI
TOTAL ELIGIBLE EXPENDITURE
= Bespovratna sredstva ukupno + doprinos korisnika
= Ukupni prihvatljivi troškovi
= Ukupna ugovorena vrijednost projekta HRK]]/7.5345</f>
        <v>98558.630300617151</v>
      </c>
      <c r="AA911" s="44" t="s">
        <v>38</v>
      </c>
      <c r="AB911" s="44" t="s">
        <v>35</v>
      </c>
      <c r="AC911" s="43" t="s">
        <v>3607</v>
      </c>
      <c r="AD911" s="43" t="s">
        <v>747</v>
      </c>
    </row>
    <row r="912" spans="1:30" ht="51" customHeight="1" x14ac:dyDescent="0.2">
      <c r="A912" s="41" t="s">
        <v>3608</v>
      </c>
      <c r="B912" s="42" t="s">
        <v>743</v>
      </c>
      <c r="C912" s="43" t="s">
        <v>744</v>
      </c>
      <c r="D912" s="43" t="s">
        <v>3131</v>
      </c>
      <c r="E912" s="57" t="s">
        <v>76</v>
      </c>
      <c r="F912" s="45" t="s">
        <v>3609</v>
      </c>
      <c r="G912" s="45" t="s">
        <v>108</v>
      </c>
      <c r="H912" s="47">
        <v>44039</v>
      </c>
      <c r="I912" s="47">
        <v>44588</v>
      </c>
      <c r="J912" s="48" t="str">
        <f>IF(Ugovori_OPULJP[[#This Row],[DATUM ZAVRŠETKA OPERACIJE]]&gt;DATE(2024,3,31),"u provedbi","završen")</f>
        <v>završen</v>
      </c>
      <c r="K912" s="46" t="s">
        <v>3610</v>
      </c>
      <c r="L912" s="46" t="s">
        <v>99</v>
      </c>
      <c r="M912" s="49">
        <v>0.85</v>
      </c>
      <c r="N912" s="49">
        <v>0.15</v>
      </c>
      <c r="O912" s="50">
        <f>Ugovori_OPULJP[[#This Row],[Bespovratna sredstva - Ukupno (EU+Nac) HRK
= Ukupna ugovorena vrijednost bespovratnih sredstava]]*Ugovori_OPULJP[[#This Row],[EU STOPA SUFINANCIRANJA %
EU CO-FINANCING RATE %]]</f>
        <v>1575271</v>
      </c>
      <c r="P912" s="51">
        <f>Ugovori_OPULJP[[#This Row],[Bespovratna sredstva - EU dio - HRK]]/7.5345</f>
        <v>209074.39113411639</v>
      </c>
      <c r="Q912" s="50">
        <f>Ugovori_OPULJP[[#This Row],[Bespovratna sredstva - Ukupno (EU+Nac) HRK
= Ukupna ugovorena vrijednost bespovratnih sredstava]]*Ugovori_OPULJP[[#This Row],[STOPA NACIONALNOG SUFINANCIRANJA %]]</f>
        <v>277989</v>
      </c>
      <c r="R912" s="51">
        <f>Ugovori_OPULJP[[#This Row],[Bespovratna sredstva - Nacionalni dio - HRK]]/7.5345</f>
        <v>36895.480788373483</v>
      </c>
      <c r="S912" s="50">
        <v>1853260</v>
      </c>
      <c r="T912" s="51">
        <f>Ugovori_OPULJP[[#This Row],[Bespovratna sredstva - Ukupno (EU+Nac) HRK
= Ukupna ugovorena vrijednost bespovratnih sredstava]]/7.5345</f>
        <v>245969.87192248987</v>
      </c>
      <c r="U912" s="50">
        <v>0</v>
      </c>
      <c r="V912" s="51">
        <f>Ugovori_OPULJP[[#This Row],[Javni doprinos korisnika - HRK]]/7.5345</f>
        <v>0</v>
      </c>
      <c r="W912" s="50">
        <v>0</v>
      </c>
      <c r="X912" s="51">
        <f>Ugovori_OPULJP[[#This Row],[Privatni doprinos korisnika - HRK]]/7.5345</f>
        <v>0</v>
      </c>
      <c r="Y912" s="52">
        <v>1853260</v>
      </c>
      <c r="Z912" s="53">
        <f>Ugovori_OPULJP[[#This Row],[UKUPNI PRIHVATLJIVI IZDACI
TOTAL ELIGIBLE EXPENDITURE
= Bespovratna sredstva ukupno + doprinos korisnika
= Ukupni prihvatljivi troškovi
= Ukupna ugovorena vrijednost projekta HRK]]/7.5345</f>
        <v>245969.87192248987</v>
      </c>
      <c r="AA912" s="44" t="s">
        <v>38</v>
      </c>
      <c r="AB912" s="44" t="s">
        <v>35</v>
      </c>
      <c r="AC912" s="43" t="s">
        <v>3611</v>
      </c>
      <c r="AD912" s="43" t="s">
        <v>747</v>
      </c>
    </row>
    <row r="913" spans="1:30" ht="51" customHeight="1" x14ac:dyDescent="0.2">
      <c r="A913" s="41" t="s">
        <v>3612</v>
      </c>
      <c r="B913" s="42" t="s">
        <v>743</v>
      </c>
      <c r="C913" s="43" t="s">
        <v>744</v>
      </c>
      <c r="D913" s="43" t="s">
        <v>3131</v>
      </c>
      <c r="E913" s="57" t="s">
        <v>76</v>
      </c>
      <c r="F913" s="45" t="s">
        <v>3613</v>
      </c>
      <c r="G913" s="45" t="s">
        <v>3614</v>
      </c>
      <c r="H913" s="47">
        <v>44013</v>
      </c>
      <c r="I913" s="47">
        <v>44562</v>
      </c>
      <c r="J913" s="48" t="str">
        <f>IF(Ugovori_OPULJP[[#This Row],[DATUM ZAVRŠETKA OPERACIJE]]&gt;DATE(2024,3,31),"u provedbi","završen")</f>
        <v>završen</v>
      </c>
      <c r="K913" s="46" t="s">
        <v>244</v>
      </c>
      <c r="L913" s="46" t="s">
        <v>244</v>
      </c>
      <c r="M913" s="49">
        <v>0.85</v>
      </c>
      <c r="N913" s="49">
        <v>0.15</v>
      </c>
      <c r="O913" s="50">
        <f>Ugovori_OPULJP[[#This Row],[Bespovratna sredstva - Ukupno (EU+Nac) HRK
= Ukupna ugovorena vrijednost bespovratnih sredstava]]*Ugovori_OPULJP[[#This Row],[EU STOPA SUFINANCIRANJA %
EU CO-FINANCING RATE %]]</f>
        <v>631465</v>
      </c>
      <c r="P913" s="51">
        <f>Ugovori_OPULJP[[#This Row],[Bespovratna sredstva - EU dio - HRK]]/7.5345</f>
        <v>83809.808215541838</v>
      </c>
      <c r="Q913" s="50">
        <f>Ugovori_OPULJP[[#This Row],[Bespovratna sredstva - Ukupno (EU+Nac) HRK
= Ukupna ugovorena vrijednost bespovratnih sredstava]]*Ugovori_OPULJP[[#This Row],[STOPA NACIONALNOG SUFINANCIRANJA %]]</f>
        <v>111435</v>
      </c>
      <c r="R913" s="51">
        <f>Ugovori_OPULJP[[#This Row],[Bespovratna sredstva - Nacionalni dio - HRK]]/7.5345</f>
        <v>14789.966155683853</v>
      </c>
      <c r="S913" s="50">
        <v>742900</v>
      </c>
      <c r="T913" s="51">
        <f>Ugovori_OPULJP[[#This Row],[Bespovratna sredstva - Ukupno (EU+Nac) HRK
= Ukupna ugovorena vrijednost bespovratnih sredstava]]/7.5345</f>
        <v>98599.774371225692</v>
      </c>
      <c r="U913" s="50">
        <v>0</v>
      </c>
      <c r="V913" s="51">
        <f>Ugovori_OPULJP[[#This Row],[Javni doprinos korisnika - HRK]]/7.5345</f>
        <v>0</v>
      </c>
      <c r="W913" s="50">
        <v>0</v>
      </c>
      <c r="X913" s="51">
        <f>Ugovori_OPULJP[[#This Row],[Privatni doprinos korisnika - HRK]]/7.5345</f>
        <v>0</v>
      </c>
      <c r="Y913" s="52">
        <v>742900</v>
      </c>
      <c r="Z913" s="53">
        <f>Ugovori_OPULJP[[#This Row],[UKUPNI PRIHVATLJIVI IZDACI
TOTAL ELIGIBLE EXPENDITURE
= Bespovratna sredstva ukupno + doprinos korisnika
= Ukupni prihvatljivi troškovi
= Ukupna ugovorena vrijednost projekta HRK]]/7.5345</f>
        <v>98599.774371225692</v>
      </c>
      <c r="AA913" s="44" t="s">
        <v>38</v>
      </c>
      <c r="AB913" s="44" t="s">
        <v>35</v>
      </c>
      <c r="AC913" s="43" t="s">
        <v>3615</v>
      </c>
      <c r="AD913" s="43" t="s">
        <v>747</v>
      </c>
    </row>
    <row r="914" spans="1:30" ht="51" customHeight="1" x14ac:dyDescent="0.2">
      <c r="A914" s="41" t="s">
        <v>3616</v>
      </c>
      <c r="B914" s="42" t="s">
        <v>743</v>
      </c>
      <c r="C914" s="43" t="s">
        <v>744</v>
      </c>
      <c r="D914" s="43" t="s">
        <v>3131</v>
      </c>
      <c r="E914" s="57" t="s">
        <v>76</v>
      </c>
      <c r="F914" s="45" t="s">
        <v>3617</v>
      </c>
      <c r="G914" s="45" t="s">
        <v>3618</v>
      </c>
      <c r="H914" s="47">
        <v>44041</v>
      </c>
      <c r="I914" s="47">
        <v>44559</v>
      </c>
      <c r="J914" s="48" t="str">
        <f>IF(Ugovori_OPULJP[[#This Row],[DATUM ZAVRŠETKA OPERACIJE]]&gt;DATE(2024,3,31),"u provedbi","završen")</f>
        <v>završen</v>
      </c>
      <c r="K914" s="46" t="s">
        <v>249</v>
      </c>
      <c r="L914" s="46" t="s">
        <v>249</v>
      </c>
      <c r="M914" s="49">
        <v>0.85</v>
      </c>
      <c r="N914" s="49">
        <v>0.15</v>
      </c>
      <c r="O914" s="50">
        <f>Ugovori_OPULJP[[#This Row],[Bespovratna sredstva - Ukupno (EU+Nac) HRK
= Ukupna ugovorena vrijednost bespovratnih sredstava]]*Ugovori_OPULJP[[#This Row],[EU STOPA SUFINANCIRANJA %
EU CO-FINANCING RATE %]]</f>
        <v>780071.77500000002</v>
      </c>
      <c r="P914" s="51">
        <f>Ugovori_OPULJP[[#This Row],[Bespovratna sredstva - EU dio - HRK]]/7.5345</f>
        <v>103533.31674298228</v>
      </c>
      <c r="Q914" s="50">
        <f>Ugovori_OPULJP[[#This Row],[Bespovratna sredstva - Ukupno (EU+Nac) HRK
= Ukupna ugovorena vrijednost bespovratnih sredstava]]*Ugovori_OPULJP[[#This Row],[STOPA NACIONALNOG SUFINANCIRANJA %]]</f>
        <v>137659.72500000001</v>
      </c>
      <c r="R914" s="51">
        <f>Ugovori_OPULJP[[#This Row],[Bespovratna sredstva - Nacionalni dio - HRK]]/7.5345</f>
        <v>18270.585307585108</v>
      </c>
      <c r="S914" s="50">
        <v>917731.5</v>
      </c>
      <c r="T914" s="51">
        <f>Ugovori_OPULJP[[#This Row],[Bespovratna sredstva - Ukupno (EU+Nac) HRK
= Ukupna ugovorena vrijednost bespovratnih sredstava]]/7.5345</f>
        <v>121803.90205056738</v>
      </c>
      <c r="U914" s="50">
        <v>0</v>
      </c>
      <c r="V914" s="51">
        <f>Ugovori_OPULJP[[#This Row],[Javni doprinos korisnika - HRK]]/7.5345</f>
        <v>0</v>
      </c>
      <c r="W914" s="50">
        <v>0</v>
      </c>
      <c r="X914" s="51">
        <f>Ugovori_OPULJP[[#This Row],[Privatni doprinos korisnika - HRK]]/7.5345</f>
        <v>0</v>
      </c>
      <c r="Y914" s="52">
        <v>917731.5</v>
      </c>
      <c r="Z914" s="53">
        <f>Ugovori_OPULJP[[#This Row],[UKUPNI PRIHVATLJIVI IZDACI
TOTAL ELIGIBLE EXPENDITURE
= Bespovratna sredstva ukupno + doprinos korisnika
= Ukupni prihvatljivi troškovi
= Ukupna ugovorena vrijednost projekta HRK]]/7.5345</f>
        <v>121803.90205056738</v>
      </c>
      <c r="AA914" s="44" t="s">
        <v>38</v>
      </c>
      <c r="AB914" s="44" t="s">
        <v>35</v>
      </c>
      <c r="AC914" s="43" t="s">
        <v>3619</v>
      </c>
      <c r="AD914" s="43" t="s">
        <v>747</v>
      </c>
    </row>
    <row r="915" spans="1:30" ht="51" customHeight="1" x14ac:dyDescent="0.2">
      <c r="A915" s="41" t="s">
        <v>3620</v>
      </c>
      <c r="B915" s="42" t="s">
        <v>743</v>
      </c>
      <c r="C915" s="43" t="s">
        <v>744</v>
      </c>
      <c r="D915" s="43" t="s">
        <v>3131</v>
      </c>
      <c r="E915" s="57" t="s">
        <v>76</v>
      </c>
      <c r="F915" s="45" t="s">
        <v>3621</v>
      </c>
      <c r="G915" s="45" t="s">
        <v>3622</v>
      </c>
      <c r="H915" s="47">
        <v>44000</v>
      </c>
      <c r="I915" s="47">
        <v>44548</v>
      </c>
      <c r="J915" s="48" t="str">
        <f>IF(Ugovori_OPULJP[[#This Row],[DATUM ZAVRŠETKA OPERACIJE]]&gt;DATE(2024,3,31),"u provedbi","završen")</f>
        <v>završen</v>
      </c>
      <c r="K915" s="46" t="s">
        <v>249</v>
      </c>
      <c r="L915" s="46" t="s">
        <v>249</v>
      </c>
      <c r="M915" s="49">
        <v>0.85</v>
      </c>
      <c r="N915" s="49">
        <v>0.15</v>
      </c>
      <c r="O915" s="50">
        <f>Ugovori_OPULJP[[#This Row],[Bespovratna sredstva - Ukupno (EU+Nac) HRK
= Ukupna ugovorena vrijednost bespovratnih sredstava]]*Ugovori_OPULJP[[#This Row],[EU STOPA SUFINANCIRANJA %
EU CO-FINANCING RATE %]]</f>
        <v>1973190</v>
      </c>
      <c r="P915" s="51">
        <f>Ugovori_OPULJP[[#This Row],[Bespovratna sredstva - EU dio - HRK]]/7.5345</f>
        <v>261887.31833565596</v>
      </c>
      <c r="Q915" s="50">
        <f>Ugovori_OPULJP[[#This Row],[Bespovratna sredstva - Ukupno (EU+Nac) HRK
= Ukupna ugovorena vrijednost bespovratnih sredstava]]*Ugovori_OPULJP[[#This Row],[STOPA NACIONALNOG SUFINANCIRANJA %]]</f>
        <v>348210</v>
      </c>
      <c r="R915" s="51">
        <f>Ugovori_OPULJP[[#This Row],[Bespovratna sredstva - Nacionalni dio - HRK]]/7.5345</f>
        <v>46215.409118056938</v>
      </c>
      <c r="S915" s="50">
        <v>2321400</v>
      </c>
      <c r="T915" s="51">
        <f>Ugovori_OPULJP[[#This Row],[Bespovratna sredstva - Ukupno (EU+Nac) HRK
= Ukupna ugovorena vrijednost bespovratnih sredstava]]/7.5345</f>
        <v>308102.7274537129</v>
      </c>
      <c r="U915" s="50">
        <v>0</v>
      </c>
      <c r="V915" s="51">
        <f>Ugovori_OPULJP[[#This Row],[Javni doprinos korisnika - HRK]]/7.5345</f>
        <v>0</v>
      </c>
      <c r="W915" s="50">
        <v>0</v>
      </c>
      <c r="X915" s="51">
        <f>Ugovori_OPULJP[[#This Row],[Privatni doprinos korisnika - HRK]]/7.5345</f>
        <v>0</v>
      </c>
      <c r="Y915" s="52">
        <v>2321400</v>
      </c>
      <c r="Z915" s="53">
        <f>Ugovori_OPULJP[[#This Row],[UKUPNI PRIHVATLJIVI IZDACI
TOTAL ELIGIBLE EXPENDITURE
= Bespovratna sredstva ukupno + doprinos korisnika
= Ukupni prihvatljivi troškovi
= Ukupna ugovorena vrijednost projekta HRK]]/7.5345</f>
        <v>308102.7274537129</v>
      </c>
      <c r="AA915" s="44" t="s">
        <v>38</v>
      </c>
      <c r="AB915" s="44" t="s">
        <v>35</v>
      </c>
      <c r="AC915" s="43" t="s">
        <v>3623</v>
      </c>
      <c r="AD915" s="43" t="s">
        <v>747</v>
      </c>
    </row>
    <row r="916" spans="1:30" ht="51" customHeight="1" x14ac:dyDescent="0.2">
      <c r="A916" s="41" t="s">
        <v>3624</v>
      </c>
      <c r="B916" s="42" t="s">
        <v>743</v>
      </c>
      <c r="C916" s="43" t="s">
        <v>744</v>
      </c>
      <c r="D916" s="43" t="s">
        <v>3131</v>
      </c>
      <c r="E916" s="57" t="s">
        <v>76</v>
      </c>
      <c r="F916" s="45" t="s">
        <v>3625</v>
      </c>
      <c r="G916" s="62" t="s">
        <v>3626</v>
      </c>
      <c r="H916" s="47">
        <v>44109</v>
      </c>
      <c r="I916" s="47">
        <v>44625</v>
      </c>
      <c r="J916" s="48" t="str">
        <f>IF(Ugovori_OPULJP[[#This Row],[DATUM ZAVRŠETKA OPERACIJE]]&gt;DATE(2024,3,31),"u provedbi","završen")</f>
        <v>završen</v>
      </c>
      <c r="K916" s="46" t="s">
        <v>99</v>
      </c>
      <c r="L916" s="46" t="s">
        <v>99</v>
      </c>
      <c r="M916" s="49">
        <v>0.85</v>
      </c>
      <c r="N916" s="49">
        <v>0.15</v>
      </c>
      <c r="O916" s="50">
        <f>Ugovori_OPULJP[[#This Row],[Bespovratna sredstva - Ukupno (EU+Nac) HRK
= Ukupna ugovorena vrijednost bespovratnih sredstava]]*Ugovori_OPULJP[[#This Row],[EU STOPA SUFINANCIRANJA %
EU CO-FINANCING RATE %]]</f>
        <v>2306275.25</v>
      </c>
      <c r="P916" s="51">
        <f>Ugovori_OPULJP[[#This Row],[Bespovratna sredstva - EU dio - HRK]]/7.5345</f>
        <v>306095.32815714378</v>
      </c>
      <c r="Q916" s="50">
        <f>Ugovori_OPULJP[[#This Row],[Bespovratna sredstva - Ukupno (EU+Nac) HRK
= Ukupna ugovorena vrijednost bespovratnih sredstava]]*Ugovori_OPULJP[[#This Row],[STOPA NACIONALNOG SUFINANCIRANJA %]]</f>
        <v>406989.75</v>
      </c>
      <c r="R916" s="51">
        <f>Ugovori_OPULJP[[#This Row],[Bespovratna sredstva - Nacionalni dio - HRK]]/7.5345</f>
        <v>54016.82261596655</v>
      </c>
      <c r="S916" s="50">
        <v>2713265</v>
      </c>
      <c r="T916" s="51">
        <f>Ugovori_OPULJP[[#This Row],[Bespovratna sredstva - Ukupno (EU+Nac) HRK
= Ukupna ugovorena vrijednost bespovratnih sredstava]]/7.5345</f>
        <v>360112.15077311033</v>
      </c>
      <c r="U916" s="50">
        <v>0</v>
      </c>
      <c r="V916" s="51">
        <f>Ugovori_OPULJP[[#This Row],[Javni doprinos korisnika - HRK]]/7.5345</f>
        <v>0</v>
      </c>
      <c r="W916" s="50">
        <v>0</v>
      </c>
      <c r="X916" s="51">
        <f>Ugovori_OPULJP[[#This Row],[Privatni doprinos korisnika - HRK]]/7.5345</f>
        <v>0</v>
      </c>
      <c r="Y916" s="52">
        <v>2713265</v>
      </c>
      <c r="Z916" s="53">
        <f>Ugovori_OPULJP[[#This Row],[UKUPNI PRIHVATLJIVI IZDACI
TOTAL ELIGIBLE EXPENDITURE
= Bespovratna sredstva ukupno + doprinos korisnika
= Ukupni prihvatljivi troškovi
= Ukupna ugovorena vrijednost projekta HRK]]/7.5345</f>
        <v>360112.15077311033</v>
      </c>
      <c r="AA916" s="44" t="s">
        <v>38</v>
      </c>
      <c r="AB916" s="44" t="s">
        <v>35</v>
      </c>
      <c r="AC916" s="43" t="s">
        <v>3627</v>
      </c>
      <c r="AD916" s="43" t="s">
        <v>747</v>
      </c>
    </row>
    <row r="917" spans="1:30" ht="51" customHeight="1" x14ac:dyDescent="0.2">
      <c r="A917" s="41" t="s">
        <v>3628</v>
      </c>
      <c r="B917" s="42" t="s">
        <v>743</v>
      </c>
      <c r="C917" s="43" t="s">
        <v>744</v>
      </c>
      <c r="D917" s="43" t="s">
        <v>3131</v>
      </c>
      <c r="E917" s="57" t="s">
        <v>76</v>
      </c>
      <c r="F917" s="45" t="s">
        <v>3629</v>
      </c>
      <c r="G917" s="45" t="s">
        <v>3630</v>
      </c>
      <c r="H917" s="47">
        <v>44131</v>
      </c>
      <c r="I917" s="47">
        <v>44678</v>
      </c>
      <c r="J917" s="48" t="str">
        <f>IF(Ugovori_OPULJP[[#This Row],[DATUM ZAVRŠETKA OPERACIJE]]&gt;DATE(2024,3,31),"u provedbi","završen")</f>
        <v>završen</v>
      </c>
      <c r="K917" s="46" t="s">
        <v>84</v>
      </c>
      <c r="L917" s="46" t="s">
        <v>84</v>
      </c>
      <c r="M917" s="49">
        <v>0.85</v>
      </c>
      <c r="N917" s="49">
        <v>0.15</v>
      </c>
      <c r="O917" s="50">
        <f>Ugovori_OPULJP[[#This Row],[Bespovratna sredstva - Ukupno (EU+Nac) HRK
= Ukupna ugovorena vrijednost bespovratnih sredstava]]*Ugovori_OPULJP[[#This Row],[EU STOPA SUFINANCIRANJA %
EU CO-FINANCING RATE %]]</f>
        <v>394680.41500000004</v>
      </c>
      <c r="P917" s="51">
        <f>Ugovori_OPULJP[[#This Row],[Bespovratna sredstva - EU dio - HRK]]/7.5345</f>
        <v>52383.093105050102</v>
      </c>
      <c r="Q917" s="50">
        <f>Ugovori_OPULJP[[#This Row],[Bespovratna sredstva - Ukupno (EU+Nac) HRK
= Ukupna ugovorena vrijednost bespovratnih sredstava]]*Ugovori_OPULJP[[#This Row],[STOPA NACIONALNOG SUFINANCIRANJA %]]</f>
        <v>69649.485000000001</v>
      </c>
      <c r="R917" s="51">
        <f>Ugovori_OPULJP[[#This Row],[Bespovratna sredstva - Nacionalni dio - HRK]]/7.5345</f>
        <v>9244.0752538323704</v>
      </c>
      <c r="S917" s="50">
        <v>464329.9</v>
      </c>
      <c r="T917" s="51">
        <f>Ugovori_OPULJP[[#This Row],[Bespovratna sredstva - Ukupno (EU+Nac) HRK
= Ukupna ugovorena vrijednost bespovratnih sredstava]]/7.5345</f>
        <v>61627.168358882474</v>
      </c>
      <c r="U917" s="50">
        <v>0</v>
      </c>
      <c r="V917" s="51">
        <f>Ugovori_OPULJP[[#This Row],[Javni doprinos korisnika - HRK]]/7.5345</f>
        <v>0</v>
      </c>
      <c r="W917" s="50">
        <v>0</v>
      </c>
      <c r="X917" s="51">
        <f>Ugovori_OPULJP[[#This Row],[Privatni doprinos korisnika - HRK]]/7.5345</f>
        <v>0</v>
      </c>
      <c r="Y917" s="52">
        <v>464329.9</v>
      </c>
      <c r="Z917" s="53">
        <f>Ugovori_OPULJP[[#This Row],[UKUPNI PRIHVATLJIVI IZDACI
TOTAL ELIGIBLE EXPENDITURE
= Bespovratna sredstva ukupno + doprinos korisnika
= Ukupni prihvatljivi troškovi
= Ukupna ugovorena vrijednost projekta HRK]]/7.5345</f>
        <v>61627.168358882474</v>
      </c>
      <c r="AA917" s="44" t="s">
        <v>38</v>
      </c>
      <c r="AB917" s="44" t="s">
        <v>35</v>
      </c>
      <c r="AC917" s="43" t="s">
        <v>3631</v>
      </c>
      <c r="AD917" s="43" t="s">
        <v>747</v>
      </c>
    </row>
    <row r="918" spans="1:30" ht="51" customHeight="1" x14ac:dyDescent="0.2">
      <c r="A918" s="41" t="s">
        <v>3632</v>
      </c>
      <c r="B918" s="42" t="s">
        <v>743</v>
      </c>
      <c r="C918" s="43" t="s">
        <v>744</v>
      </c>
      <c r="D918" s="43" t="s">
        <v>3131</v>
      </c>
      <c r="E918" s="57" t="s">
        <v>76</v>
      </c>
      <c r="F918" s="45" t="s">
        <v>3633</v>
      </c>
      <c r="G918" s="45" t="s">
        <v>1357</v>
      </c>
      <c r="H918" s="47">
        <v>44000</v>
      </c>
      <c r="I918" s="47">
        <v>44548</v>
      </c>
      <c r="J918" s="48" t="str">
        <f>IF(Ugovori_OPULJP[[#This Row],[DATUM ZAVRŠETKA OPERACIJE]]&gt;DATE(2024,3,31),"u provedbi","završen")</f>
        <v>završen</v>
      </c>
      <c r="K918" s="46" t="s">
        <v>99</v>
      </c>
      <c r="L918" s="46" t="s">
        <v>99</v>
      </c>
      <c r="M918" s="49">
        <v>0.85</v>
      </c>
      <c r="N918" s="49">
        <v>0.15</v>
      </c>
      <c r="O918" s="50">
        <f>Ugovori_OPULJP[[#This Row],[Bespovratna sredstva - Ukupno (EU+Nac) HRK
= Ukupna ugovorena vrijednost bespovratnih sredstava]]*Ugovori_OPULJP[[#This Row],[EU STOPA SUFINANCIRANJA %
EU CO-FINANCING RATE %]]</f>
        <v>789012.5</v>
      </c>
      <c r="P918" s="51">
        <f>Ugovori_OPULJP[[#This Row],[Bespovratna sredstva - EU dio - HRK]]/7.5345</f>
        <v>104719.95487424513</v>
      </c>
      <c r="Q918" s="50">
        <f>Ugovori_OPULJP[[#This Row],[Bespovratna sredstva - Ukupno (EU+Nac) HRK
= Ukupna ugovorena vrijednost bespovratnih sredstava]]*Ugovori_OPULJP[[#This Row],[STOPA NACIONALNOG SUFINANCIRANJA %]]</f>
        <v>139237.5</v>
      </c>
      <c r="R918" s="51">
        <f>Ugovori_OPULJP[[#This Row],[Bespovratna sredstva - Nacionalni dio - HRK]]/7.5345</f>
        <v>18479.992036631495</v>
      </c>
      <c r="S918" s="50">
        <v>928250</v>
      </c>
      <c r="T918" s="51">
        <f>Ugovori_OPULJP[[#This Row],[Bespovratna sredstva - Ukupno (EU+Nac) HRK
= Ukupna ugovorena vrijednost bespovratnih sredstava]]/7.5345</f>
        <v>123199.94691087662</v>
      </c>
      <c r="U918" s="50">
        <v>0</v>
      </c>
      <c r="V918" s="51">
        <f>Ugovori_OPULJP[[#This Row],[Javni doprinos korisnika - HRK]]/7.5345</f>
        <v>0</v>
      </c>
      <c r="W918" s="50">
        <v>0</v>
      </c>
      <c r="X918" s="51">
        <f>Ugovori_OPULJP[[#This Row],[Privatni doprinos korisnika - HRK]]/7.5345</f>
        <v>0</v>
      </c>
      <c r="Y918" s="52">
        <v>928250</v>
      </c>
      <c r="Z918" s="53">
        <f>Ugovori_OPULJP[[#This Row],[UKUPNI PRIHVATLJIVI IZDACI
TOTAL ELIGIBLE EXPENDITURE
= Bespovratna sredstva ukupno + doprinos korisnika
= Ukupni prihvatljivi troškovi
= Ukupna ugovorena vrijednost projekta HRK]]/7.5345</f>
        <v>123199.94691087662</v>
      </c>
      <c r="AA918" s="44" t="s">
        <v>38</v>
      </c>
      <c r="AB918" s="44" t="s">
        <v>35</v>
      </c>
      <c r="AC918" s="43" t="s">
        <v>3634</v>
      </c>
      <c r="AD918" s="43" t="s">
        <v>747</v>
      </c>
    </row>
    <row r="919" spans="1:30" ht="51" customHeight="1" x14ac:dyDescent="0.2">
      <c r="A919" s="41" t="s">
        <v>3635</v>
      </c>
      <c r="B919" s="42" t="s">
        <v>743</v>
      </c>
      <c r="C919" s="43" t="s">
        <v>744</v>
      </c>
      <c r="D919" s="43" t="s">
        <v>3131</v>
      </c>
      <c r="E919" s="57" t="s">
        <v>76</v>
      </c>
      <c r="F919" s="45" t="s">
        <v>3636</v>
      </c>
      <c r="G919" s="45" t="s">
        <v>3637</v>
      </c>
      <c r="H919" s="47">
        <v>44109</v>
      </c>
      <c r="I919" s="47">
        <v>44656</v>
      </c>
      <c r="J919" s="48" t="str">
        <f>IF(Ugovori_OPULJP[[#This Row],[DATUM ZAVRŠETKA OPERACIJE]]&gt;DATE(2024,3,31),"u provedbi","završen")</f>
        <v>završen</v>
      </c>
      <c r="K919" s="46" t="s">
        <v>99</v>
      </c>
      <c r="L919" s="46" t="s">
        <v>99</v>
      </c>
      <c r="M919" s="49">
        <v>0.85</v>
      </c>
      <c r="N919" s="49">
        <v>0.15</v>
      </c>
      <c r="O919" s="50">
        <f>Ugovori_OPULJP[[#This Row],[Bespovratna sredstva - Ukupno (EU+Nac) HRK
= Ukupna ugovorena vrijednost bespovratnih sredstava]]*Ugovori_OPULJP[[#This Row],[EU STOPA SUFINANCIRANJA %
EU CO-FINANCING RATE %]]</f>
        <v>789012.5</v>
      </c>
      <c r="P919" s="51">
        <f>Ugovori_OPULJP[[#This Row],[Bespovratna sredstva - EU dio - HRK]]/7.5345</f>
        <v>104719.95487424513</v>
      </c>
      <c r="Q919" s="50">
        <f>Ugovori_OPULJP[[#This Row],[Bespovratna sredstva - Ukupno (EU+Nac) HRK
= Ukupna ugovorena vrijednost bespovratnih sredstava]]*Ugovori_OPULJP[[#This Row],[STOPA NACIONALNOG SUFINANCIRANJA %]]</f>
        <v>139237.5</v>
      </c>
      <c r="R919" s="51">
        <f>Ugovori_OPULJP[[#This Row],[Bespovratna sredstva - Nacionalni dio - HRK]]/7.5345</f>
        <v>18479.992036631495</v>
      </c>
      <c r="S919" s="50">
        <v>928250</v>
      </c>
      <c r="T919" s="51">
        <f>Ugovori_OPULJP[[#This Row],[Bespovratna sredstva - Ukupno (EU+Nac) HRK
= Ukupna ugovorena vrijednost bespovratnih sredstava]]/7.5345</f>
        <v>123199.94691087662</v>
      </c>
      <c r="U919" s="50">
        <v>0</v>
      </c>
      <c r="V919" s="51">
        <f>Ugovori_OPULJP[[#This Row],[Javni doprinos korisnika - HRK]]/7.5345</f>
        <v>0</v>
      </c>
      <c r="W919" s="50">
        <v>0</v>
      </c>
      <c r="X919" s="51">
        <f>Ugovori_OPULJP[[#This Row],[Privatni doprinos korisnika - HRK]]/7.5345</f>
        <v>0</v>
      </c>
      <c r="Y919" s="52">
        <v>928250</v>
      </c>
      <c r="Z919" s="53">
        <f>Ugovori_OPULJP[[#This Row],[UKUPNI PRIHVATLJIVI IZDACI
TOTAL ELIGIBLE EXPENDITURE
= Bespovratna sredstva ukupno + doprinos korisnika
= Ukupni prihvatljivi troškovi
= Ukupna ugovorena vrijednost projekta HRK]]/7.5345</f>
        <v>123199.94691087662</v>
      </c>
      <c r="AA919" s="44" t="s">
        <v>38</v>
      </c>
      <c r="AB919" s="44" t="s">
        <v>35</v>
      </c>
      <c r="AC919" s="43" t="s">
        <v>3638</v>
      </c>
      <c r="AD919" s="43" t="s">
        <v>747</v>
      </c>
    </row>
    <row r="920" spans="1:30" ht="51" customHeight="1" x14ac:dyDescent="0.2">
      <c r="A920" s="41" t="s">
        <v>3639</v>
      </c>
      <c r="B920" s="42" t="s">
        <v>743</v>
      </c>
      <c r="C920" s="43" t="s">
        <v>744</v>
      </c>
      <c r="D920" s="43" t="s">
        <v>3131</v>
      </c>
      <c r="E920" s="57" t="s">
        <v>76</v>
      </c>
      <c r="F920" s="45" t="s">
        <v>3640</v>
      </c>
      <c r="G920" s="45" t="s">
        <v>1342</v>
      </c>
      <c r="H920" s="47">
        <v>44000</v>
      </c>
      <c r="I920" s="47">
        <v>44548</v>
      </c>
      <c r="J920" s="48" t="str">
        <f>IF(Ugovori_OPULJP[[#This Row],[DATUM ZAVRŠETKA OPERACIJE]]&gt;DATE(2024,3,31),"u provedbi","završen")</f>
        <v>završen</v>
      </c>
      <c r="K920" s="46" t="s">
        <v>99</v>
      </c>
      <c r="L920" s="46" t="s">
        <v>99</v>
      </c>
      <c r="M920" s="49">
        <v>0.85</v>
      </c>
      <c r="N920" s="49">
        <v>0.15</v>
      </c>
      <c r="O920" s="50">
        <f>Ugovori_OPULJP[[#This Row],[Bespovratna sredstva - Ukupno (EU+Nac) HRK
= Ukupna ugovorena vrijednost bespovratnih sredstava]]*Ugovori_OPULJP[[#This Row],[EU STOPA SUFINANCIRANJA %
EU CO-FINANCING RATE %]]</f>
        <v>789012.5</v>
      </c>
      <c r="P920" s="51">
        <f>Ugovori_OPULJP[[#This Row],[Bespovratna sredstva - EU dio - HRK]]/7.5345</f>
        <v>104719.95487424513</v>
      </c>
      <c r="Q920" s="50">
        <f>Ugovori_OPULJP[[#This Row],[Bespovratna sredstva - Ukupno (EU+Nac) HRK
= Ukupna ugovorena vrijednost bespovratnih sredstava]]*Ugovori_OPULJP[[#This Row],[STOPA NACIONALNOG SUFINANCIRANJA %]]</f>
        <v>139237.5</v>
      </c>
      <c r="R920" s="51">
        <f>Ugovori_OPULJP[[#This Row],[Bespovratna sredstva - Nacionalni dio - HRK]]/7.5345</f>
        <v>18479.992036631495</v>
      </c>
      <c r="S920" s="50">
        <v>928250</v>
      </c>
      <c r="T920" s="51">
        <f>Ugovori_OPULJP[[#This Row],[Bespovratna sredstva - Ukupno (EU+Nac) HRK
= Ukupna ugovorena vrijednost bespovratnih sredstava]]/7.5345</f>
        <v>123199.94691087662</v>
      </c>
      <c r="U920" s="50">
        <v>0</v>
      </c>
      <c r="V920" s="51">
        <f>Ugovori_OPULJP[[#This Row],[Javni doprinos korisnika - HRK]]/7.5345</f>
        <v>0</v>
      </c>
      <c r="W920" s="50">
        <v>0</v>
      </c>
      <c r="X920" s="51">
        <f>Ugovori_OPULJP[[#This Row],[Privatni doprinos korisnika - HRK]]/7.5345</f>
        <v>0</v>
      </c>
      <c r="Y920" s="52">
        <v>928250</v>
      </c>
      <c r="Z920" s="53">
        <f>Ugovori_OPULJP[[#This Row],[UKUPNI PRIHVATLJIVI IZDACI
TOTAL ELIGIBLE EXPENDITURE
= Bespovratna sredstva ukupno + doprinos korisnika
= Ukupni prihvatljivi troškovi
= Ukupna ugovorena vrijednost projekta HRK]]/7.5345</f>
        <v>123199.94691087662</v>
      </c>
      <c r="AA920" s="44" t="s">
        <v>38</v>
      </c>
      <c r="AB920" s="44" t="s">
        <v>35</v>
      </c>
      <c r="AC920" s="43" t="s">
        <v>3641</v>
      </c>
      <c r="AD920" s="43" t="s">
        <v>747</v>
      </c>
    </row>
    <row r="921" spans="1:30" ht="51" customHeight="1" x14ac:dyDescent="0.2">
      <c r="A921" s="41" t="s">
        <v>3642</v>
      </c>
      <c r="B921" s="42" t="s">
        <v>743</v>
      </c>
      <c r="C921" s="43" t="s">
        <v>744</v>
      </c>
      <c r="D921" s="43" t="s">
        <v>3131</v>
      </c>
      <c r="E921" s="57" t="s">
        <v>76</v>
      </c>
      <c r="F921" s="45" t="s">
        <v>3643</v>
      </c>
      <c r="G921" s="45" t="s">
        <v>629</v>
      </c>
      <c r="H921" s="47">
        <v>44039</v>
      </c>
      <c r="I921" s="47">
        <v>44588</v>
      </c>
      <c r="J921" s="48" t="str">
        <f>IF(Ugovori_OPULJP[[#This Row],[DATUM ZAVRŠETKA OPERACIJE]]&gt;DATE(2024,3,31),"u provedbi","završen")</f>
        <v>završen</v>
      </c>
      <c r="K921" s="46" t="s">
        <v>99</v>
      </c>
      <c r="L921" s="46" t="s">
        <v>99</v>
      </c>
      <c r="M921" s="49">
        <v>0.85</v>
      </c>
      <c r="N921" s="49">
        <v>0.15</v>
      </c>
      <c r="O921" s="50">
        <f>Ugovori_OPULJP[[#This Row],[Bespovratna sredstva - Ukupno (EU+Nac) HRK
= Ukupna ugovorena vrijednost bespovratnih sredstava]]*Ugovori_OPULJP[[#This Row],[EU STOPA SUFINANCIRANJA %
EU CO-FINANCING RATE %]]</f>
        <v>3873620</v>
      </c>
      <c r="P921" s="51">
        <f>Ugovori_OPULJP[[#This Row],[Bespovratna sredstva - EU dio - HRK]]/7.5345</f>
        <v>514117.72513106372</v>
      </c>
      <c r="Q921" s="50">
        <f>Ugovori_OPULJP[[#This Row],[Bespovratna sredstva - Ukupno (EU+Nac) HRK
= Ukupna ugovorena vrijednost bespovratnih sredstava]]*Ugovori_OPULJP[[#This Row],[STOPA NACIONALNOG SUFINANCIRANJA %]]</f>
        <v>683580</v>
      </c>
      <c r="R921" s="51">
        <f>Ugovori_OPULJP[[#This Row],[Bespovratna sredstva - Nacionalni dio - HRK]]/7.5345</f>
        <v>90726.65737607007</v>
      </c>
      <c r="S921" s="50">
        <v>4557200</v>
      </c>
      <c r="T921" s="51">
        <f>Ugovori_OPULJP[[#This Row],[Bespovratna sredstva - Ukupno (EU+Nac) HRK
= Ukupna ugovorena vrijednost bespovratnih sredstava]]/7.5345</f>
        <v>604844.38250713376</v>
      </c>
      <c r="U921" s="50">
        <v>0</v>
      </c>
      <c r="V921" s="51">
        <f>Ugovori_OPULJP[[#This Row],[Javni doprinos korisnika - HRK]]/7.5345</f>
        <v>0</v>
      </c>
      <c r="W921" s="50">
        <v>0</v>
      </c>
      <c r="X921" s="51">
        <f>Ugovori_OPULJP[[#This Row],[Privatni doprinos korisnika - HRK]]/7.5345</f>
        <v>0</v>
      </c>
      <c r="Y921" s="52">
        <v>4557200</v>
      </c>
      <c r="Z921" s="53">
        <f>Ugovori_OPULJP[[#This Row],[UKUPNI PRIHVATLJIVI IZDACI
TOTAL ELIGIBLE EXPENDITURE
= Bespovratna sredstva ukupno + doprinos korisnika
= Ukupni prihvatljivi troškovi
= Ukupna ugovorena vrijednost projekta HRK]]/7.5345</f>
        <v>604844.38250713376</v>
      </c>
      <c r="AA921" s="44" t="s">
        <v>38</v>
      </c>
      <c r="AB921" s="44" t="s">
        <v>35</v>
      </c>
      <c r="AC921" s="43" t="s">
        <v>3644</v>
      </c>
      <c r="AD921" s="43" t="s">
        <v>747</v>
      </c>
    </row>
    <row r="922" spans="1:30" ht="51" customHeight="1" x14ac:dyDescent="0.2">
      <c r="A922" s="41" t="s">
        <v>3645</v>
      </c>
      <c r="B922" s="42" t="s">
        <v>743</v>
      </c>
      <c r="C922" s="43" t="s">
        <v>744</v>
      </c>
      <c r="D922" s="43" t="s">
        <v>3131</v>
      </c>
      <c r="E922" s="57" t="s">
        <v>76</v>
      </c>
      <c r="F922" s="45" t="s">
        <v>3646</v>
      </c>
      <c r="G922" s="45" t="s">
        <v>3647</v>
      </c>
      <c r="H922" s="47">
        <v>44015</v>
      </c>
      <c r="I922" s="47">
        <v>44564</v>
      </c>
      <c r="J922" s="48" t="str">
        <f>IF(Ugovori_OPULJP[[#This Row],[DATUM ZAVRŠETKA OPERACIJE]]&gt;DATE(2024,3,31),"u provedbi","završen")</f>
        <v>završen</v>
      </c>
      <c r="K922" s="46" t="s">
        <v>99</v>
      </c>
      <c r="L922" s="46" t="s">
        <v>99</v>
      </c>
      <c r="M922" s="49">
        <v>0.85</v>
      </c>
      <c r="N922" s="49">
        <v>0.15</v>
      </c>
      <c r="O922" s="50">
        <f>Ugovori_OPULJP[[#This Row],[Bespovratna sredstva - Ukupno (EU+Nac) HRK
= Ukupna ugovorena vrijednost bespovratnih sredstava]]*Ugovori_OPULJP[[#This Row],[EU STOPA SUFINANCIRANJA %
EU CO-FINANCING RATE %]]</f>
        <v>631211.69999999995</v>
      </c>
      <c r="P922" s="51">
        <f>Ugovori_OPULJP[[#This Row],[Bespovratna sredstva - EU dio - HRK]]/7.5345</f>
        <v>83776.189528170406</v>
      </c>
      <c r="Q922" s="50">
        <f>Ugovori_OPULJP[[#This Row],[Bespovratna sredstva - Ukupno (EU+Nac) HRK
= Ukupna ugovorena vrijednost bespovratnih sredstava]]*Ugovori_OPULJP[[#This Row],[STOPA NACIONALNOG SUFINANCIRANJA %]]</f>
        <v>111390.3</v>
      </c>
      <c r="R922" s="51">
        <f>Ugovori_OPULJP[[#This Row],[Bespovratna sredstva - Nacionalni dio - HRK]]/7.5345</f>
        <v>14784.03344614772</v>
      </c>
      <c r="S922" s="50">
        <v>742602</v>
      </c>
      <c r="T922" s="51">
        <f>Ugovori_OPULJP[[#This Row],[Bespovratna sredstva - Ukupno (EU+Nac) HRK
= Ukupna ugovorena vrijednost bespovratnih sredstava]]/7.5345</f>
        <v>98560.222974318138</v>
      </c>
      <c r="U922" s="50">
        <v>0</v>
      </c>
      <c r="V922" s="51">
        <f>Ugovori_OPULJP[[#This Row],[Javni doprinos korisnika - HRK]]/7.5345</f>
        <v>0</v>
      </c>
      <c r="W922" s="50">
        <v>0</v>
      </c>
      <c r="X922" s="51">
        <f>Ugovori_OPULJP[[#This Row],[Privatni doprinos korisnika - HRK]]/7.5345</f>
        <v>0</v>
      </c>
      <c r="Y922" s="52">
        <v>742602</v>
      </c>
      <c r="Z922" s="53">
        <f>Ugovori_OPULJP[[#This Row],[UKUPNI PRIHVATLJIVI IZDACI
TOTAL ELIGIBLE EXPENDITURE
= Bespovratna sredstva ukupno + doprinos korisnika
= Ukupni prihvatljivi troškovi
= Ukupna ugovorena vrijednost projekta HRK]]/7.5345</f>
        <v>98560.222974318138</v>
      </c>
      <c r="AA922" s="44" t="s">
        <v>38</v>
      </c>
      <c r="AB922" s="44" t="s">
        <v>35</v>
      </c>
      <c r="AC922" s="43" t="s">
        <v>3648</v>
      </c>
      <c r="AD922" s="43" t="s">
        <v>747</v>
      </c>
    </row>
    <row r="923" spans="1:30" ht="51" customHeight="1" x14ac:dyDescent="0.2">
      <c r="A923" s="41" t="s">
        <v>3649</v>
      </c>
      <c r="B923" s="42" t="s">
        <v>743</v>
      </c>
      <c r="C923" s="43" t="s">
        <v>744</v>
      </c>
      <c r="D923" s="43" t="s">
        <v>3131</v>
      </c>
      <c r="E923" s="57" t="s">
        <v>76</v>
      </c>
      <c r="F923" s="45" t="s">
        <v>3650</v>
      </c>
      <c r="G923" s="45" t="s">
        <v>466</v>
      </c>
      <c r="H923" s="47">
        <v>44015</v>
      </c>
      <c r="I923" s="47">
        <v>44564</v>
      </c>
      <c r="J923" s="48" t="str">
        <f>IF(Ugovori_OPULJP[[#This Row],[DATUM ZAVRŠETKA OPERACIJE]]&gt;DATE(2024,3,31),"u provedbi","završen")</f>
        <v>završen</v>
      </c>
      <c r="K923" s="46" t="s">
        <v>94</v>
      </c>
      <c r="L923" s="46" t="s">
        <v>94</v>
      </c>
      <c r="M923" s="49">
        <v>0.85</v>
      </c>
      <c r="N923" s="49">
        <v>0.15</v>
      </c>
      <c r="O923" s="50">
        <f>Ugovori_OPULJP[[#This Row],[Bespovratna sredstva - Ukupno (EU+Nac) HRK
= Ukupna ugovorena vrijednost bespovratnih sredstava]]*Ugovori_OPULJP[[#This Row],[EU STOPA SUFINANCIRANJA %
EU CO-FINANCING RATE %]]</f>
        <v>552551</v>
      </c>
      <c r="P923" s="51">
        <f>Ugovori_OPULJP[[#This Row],[Bespovratna sredstva - EU dio - HRK]]/7.5345</f>
        <v>73336.120512310037</v>
      </c>
      <c r="Q923" s="50">
        <f>Ugovori_OPULJP[[#This Row],[Bespovratna sredstva - Ukupno (EU+Nac) HRK
= Ukupna ugovorena vrijednost bespovratnih sredstava]]*Ugovori_OPULJP[[#This Row],[STOPA NACIONALNOG SUFINANCIRANJA %]]</f>
        <v>97509</v>
      </c>
      <c r="R923" s="51">
        <f>Ugovori_OPULJP[[#This Row],[Bespovratna sredstva - Nacionalni dio - HRK]]/7.5345</f>
        <v>12941.66832570177</v>
      </c>
      <c r="S923" s="50">
        <v>650060</v>
      </c>
      <c r="T923" s="51">
        <f>Ugovori_OPULJP[[#This Row],[Bespovratna sredstva - Ukupno (EU+Nac) HRK
= Ukupna ugovorena vrijednost bespovratnih sredstava]]/7.5345</f>
        <v>86277.788838011809</v>
      </c>
      <c r="U923" s="50">
        <v>0</v>
      </c>
      <c r="V923" s="51">
        <f>Ugovori_OPULJP[[#This Row],[Javni doprinos korisnika - HRK]]/7.5345</f>
        <v>0</v>
      </c>
      <c r="W923" s="50">
        <v>0</v>
      </c>
      <c r="X923" s="51">
        <f>Ugovori_OPULJP[[#This Row],[Privatni doprinos korisnika - HRK]]/7.5345</f>
        <v>0</v>
      </c>
      <c r="Y923" s="52">
        <v>650060</v>
      </c>
      <c r="Z923" s="53">
        <f>Ugovori_OPULJP[[#This Row],[UKUPNI PRIHVATLJIVI IZDACI
TOTAL ELIGIBLE EXPENDITURE
= Bespovratna sredstva ukupno + doprinos korisnika
= Ukupni prihvatljivi troškovi
= Ukupna ugovorena vrijednost projekta HRK]]/7.5345</f>
        <v>86277.788838011809</v>
      </c>
      <c r="AA923" s="44" t="s">
        <v>38</v>
      </c>
      <c r="AB923" s="44" t="s">
        <v>35</v>
      </c>
      <c r="AC923" s="43" t="s">
        <v>3651</v>
      </c>
      <c r="AD923" s="43" t="s">
        <v>747</v>
      </c>
    </row>
    <row r="924" spans="1:30" ht="51" customHeight="1" x14ac:dyDescent="0.2">
      <c r="A924" s="41" t="s">
        <v>3652</v>
      </c>
      <c r="B924" s="42" t="s">
        <v>743</v>
      </c>
      <c r="C924" s="43" t="s">
        <v>744</v>
      </c>
      <c r="D924" s="43" t="s">
        <v>3131</v>
      </c>
      <c r="E924" s="57" t="s">
        <v>76</v>
      </c>
      <c r="F924" s="45" t="s">
        <v>3653</v>
      </c>
      <c r="G924" s="45" t="s">
        <v>3654</v>
      </c>
      <c r="H924" s="47">
        <v>44035</v>
      </c>
      <c r="I924" s="47">
        <v>44584</v>
      </c>
      <c r="J924" s="48" t="str">
        <f>IF(Ugovori_OPULJP[[#This Row],[DATUM ZAVRŠETKA OPERACIJE]]&gt;DATE(2024,3,31),"u provedbi","završen")</f>
        <v>završen</v>
      </c>
      <c r="K924" s="46" t="s">
        <v>599</v>
      </c>
      <c r="L924" s="46" t="s">
        <v>599</v>
      </c>
      <c r="M924" s="49">
        <v>0.85</v>
      </c>
      <c r="N924" s="49">
        <v>0.15</v>
      </c>
      <c r="O924" s="50">
        <f>Ugovori_OPULJP[[#This Row],[Bespovratna sredstva - Ukupno (EU+Nac) HRK
= Ukupna ugovorena vrijednost bespovratnih sredstava]]*Ugovori_OPULJP[[#This Row],[EU STOPA SUFINANCIRANJA %
EU CO-FINANCING RATE %]]</f>
        <v>2564951.5</v>
      </c>
      <c r="P924" s="51">
        <f>Ugovori_OPULJP[[#This Row],[Bespovratna sredstva - EU dio - HRK]]/7.5345</f>
        <v>340427.56652730767</v>
      </c>
      <c r="Q924" s="50">
        <f>Ugovori_OPULJP[[#This Row],[Bespovratna sredstva - Ukupno (EU+Nac) HRK
= Ukupna ugovorena vrijednost bespovratnih sredstava]]*Ugovori_OPULJP[[#This Row],[STOPA NACIONALNOG SUFINANCIRANJA %]]</f>
        <v>452638.5</v>
      </c>
      <c r="R924" s="51">
        <f>Ugovori_OPULJP[[#This Row],[Bespovratna sredstva - Nacionalni dio - HRK]]/7.5345</f>
        <v>60075.452916583708</v>
      </c>
      <c r="S924" s="50">
        <v>3017590</v>
      </c>
      <c r="T924" s="51">
        <f>Ugovori_OPULJP[[#This Row],[Bespovratna sredstva - Ukupno (EU+Nac) HRK
= Ukupna ugovorena vrijednost bespovratnih sredstava]]/7.5345</f>
        <v>400503.01944389142</v>
      </c>
      <c r="U924" s="50">
        <v>0</v>
      </c>
      <c r="V924" s="51">
        <f>Ugovori_OPULJP[[#This Row],[Javni doprinos korisnika - HRK]]/7.5345</f>
        <v>0</v>
      </c>
      <c r="W924" s="50">
        <v>0</v>
      </c>
      <c r="X924" s="51">
        <f>Ugovori_OPULJP[[#This Row],[Privatni doprinos korisnika - HRK]]/7.5345</f>
        <v>0</v>
      </c>
      <c r="Y924" s="52">
        <v>3017590</v>
      </c>
      <c r="Z924" s="53">
        <f>Ugovori_OPULJP[[#This Row],[UKUPNI PRIHVATLJIVI IZDACI
TOTAL ELIGIBLE EXPENDITURE
= Bespovratna sredstva ukupno + doprinos korisnika
= Ukupni prihvatljivi troškovi
= Ukupna ugovorena vrijednost projekta HRK]]/7.5345</f>
        <v>400503.01944389142</v>
      </c>
      <c r="AA924" s="44" t="s">
        <v>38</v>
      </c>
      <c r="AB924" s="44" t="s">
        <v>35</v>
      </c>
      <c r="AC924" s="43" t="s">
        <v>3655</v>
      </c>
      <c r="AD924" s="43" t="s">
        <v>747</v>
      </c>
    </row>
    <row r="925" spans="1:30" ht="51" customHeight="1" x14ac:dyDescent="0.2">
      <c r="A925" s="41" t="s">
        <v>3656</v>
      </c>
      <c r="B925" s="42" t="s">
        <v>743</v>
      </c>
      <c r="C925" s="43" t="s">
        <v>744</v>
      </c>
      <c r="D925" s="43" t="s">
        <v>3131</v>
      </c>
      <c r="E925" s="57" t="s">
        <v>76</v>
      </c>
      <c r="F925" s="45" t="s">
        <v>3657</v>
      </c>
      <c r="G925" s="45" t="s">
        <v>164</v>
      </c>
      <c r="H925" s="47">
        <v>44037</v>
      </c>
      <c r="I925" s="47">
        <v>44586</v>
      </c>
      <c r="J925" s="48" t="str">
        <f>IF(Ugovori_OPULJP[[#This Row],[DATUM ZAVRŠETKA OPERACIJE]]&gt;DATE(2024,3,31),"u provedbi","završen")</f>
        <v>završen</v>
      </c>
      <c r="K925" s="46" t="s">
        <v>37</v>
      </c>
      <c r="L925" s="46" t="s">
        <v>37</v>
      </c>
      <c r="M925" s="49">
        <v>0.85</v>
      </c>
      <c r="N925" s="49">
        <v>0.15</v>
      </c>
      <c r="O925" s="50">
        <f>Ugovori_OPULJP[[#This Row],[Bespovratna sredstva - Ukupno (EU+Nac) HRK
= Ukupna ugovorena vrijednost bespovratnih sredstava]]*Ugovori_OPULJP[[#This Row],[EU STOPA SUFINANCIRANJA %
EU CO-FINANCING RATE %]]</f>
        <v>236808.24899999998</v>
      </c>
      <c r="P925" s="51">
        <f>Ugovori_OPULJP[[#This Row],[Bespovratna sredstva - EU dio - HRK]]/7.5345</f>
        <v>31429.855863030058</v>
      </c>
      <c r="Q925" s="50">
        <f>Ugovori_OPULJP[[#This Row],[Bespovratna sredstva - Ukupno (EU+Nac) HRK
= Ukupna ugovorena vrijednost bespovratnih sredstava]]*Ugovori_OPULJP[[#This Row],[STOPA NACIONALNOG SUFINANCIRANJA %]]</f>
        <v>41789.690999999999</v>
      </c>
      <c r="R925" s="51">
        <f>Ugovori_OPULJP[[#This Row],[Bespovratna sredstva - Nacionalni dio - HRK]]/7.5345</f>
        <v>5546.4451522994223</v>
      </c>
      <c r="S925" s="50">
        <v>278597.94</v>
      </c>
      <c r="T925" s="51">
        <f>Ugovori_OPULJP[[#This Row],[Bespovratna sredstva - Ukupno (EU+Nac) HRK
= Ukupna ugovorena vrijednost bespovratnih sredstava]]/7.5345</f>
        <v>36976.301015329482</v>
      </c>
      <c r="U925" s="50">
        <v>0</v>
      </c>
      <c r="V925" s="51">
        <f>Ugovori_OPULJP[[#This Row],[Javni doprinos korisnika - HRK]]/7.5345</f>
        <v>0</v>
      </c>
      <c r="W925" s="50">
        <v>0</v>
      </c>
      <c r="X925" s="51">
        <f>Ugovori_OPULJP[[#This Row],[Privatni doprinos korisnika - HRK]]/7.5345</f>
        <v>0</v>
      </c>
      <c r="Y925" s="52">
        <v>278597.94</v>
      </c>
      <c r="Z925" s="53">
        <f>Ugovori_OPULJP[[#This Row],[UKUPNI PRIHVATLJIVI IZDACI
TOTAL ELIGIBLE EXPENDITURE
= Bespovratna sredstva ukupno + doprinos korisnika
= Ukupni prihvatljivi troškovi
= Ukupna ugovorena vrijednost projekta HRK]]/7.5345</f>
        <v>36976.301015329482</v>
      </c>
      <c r="AA925" s="44" t="s">
        <v>38</v>
      </c>
      <c r="AB925" s="44" t="s">
        <v>35</v>
      </c>
      <c r="AC925" s="43" t="s">
        <v>3658</v>
      </c>
      <c r="AD925" s="43" t="s">
        <v>747</v>
      </c>
    </row>
    <row r="926" spans="1:30" ht="51" customHeight="1" x14ac:dyDescent="0.2">
      <c r="A926" s="41" t="s">
        <v>3659</v>
      </c>
      <c r="B926" s="42" t="s">
        <v>743</v>
      </c>
      <c r="C926" s="43" t="s">
        <v>744</v>
      </c>
      <c r="D926" s="43" t="s">
        <v>3131</v>
      </c>
      <c r="E926" s="57" t="s">
        <v>76</v>
      </c>
      <c r="F926" s="45" t="s">
        <v>3660</v>
      </c>
      <c r="G926" s="45" t="s">
        <v>1131</v>
      </c>
      <c r="H926" s="47">
        <v>44032</v>
      </c>
      <c r="I926" s="47">
        <v>44581</v>
      </c>
      <c r="J926" s="48" t="str">
        <f>IF(Ugovori_OPULJP[[#This Row],[DATUM ZAVRŠETKA OPERACIJE]]&gt;DATE(2024,3,31),"u provedbi","završen")</f>
        <v>završen</v>
      </c>
      <c r="K926" s="46" t="s">
        <v>99</v>
      </c>
      <c r="L926" s="46" t="s">
        <v>99</v>
      </c>
      <c r="M926" s="49">
        <v>0.85</v>
      </c>
      <c r="N926" s="49">
        <v>0.15</v>
      </c>
      <c r="O926" s="50">
        <f>Ugovori_OPULJP[[#This Row],[Bespovratna sredstva - Ukupno (EU+Nac) HRK
= Ukupna ugovorena vrijednost bespovratnih sredstava]]*Ugovori_OPULJP[[#This Row],[EU STOPA SUFINANCIRANJA %
EU CO-FINANCING RATE %]]</f>
        <v>2762762.8709999998</v>
      </c>
      <c r="P926" s="51">
        <f>Ugovori_OPULJP[[#This Row],[Bespovratna sredstva - EU dio - HRK]]/7.5345</f>
        <v>366681.64722277521</v>
      </c>
      <c r="Q926" s="50">
        <f>Ugovori_OPULJP[[#This Row],[Bespovratna sredstva - Ukupno (EU+Nac) HRK
= Ukupna ugovorena vrijednost bespovratnih sredstava]]*Ugovori_OPULJP[[#This Row],[STOPA NACIONALNOG SUFINANCIRANJA %]]</f>
        <v>487546.38899999997</v>
      </c>
      <c r="R926" s="51">
        <f>Ugovori_OPULJP[[#This Row],[Bespovratna sredstva - Nacionalni dio - HRK]]/7.5345</f>
        <v>64708.525980489736</v>
      </c>
      <c r="S926" s="50">
        <v>3250309.26</v>
      </c>
      <c r="T926" s="51">
        <f>Ugovori_OPULJP[[#This Row],[Bespovratna sredstva - Ukupno (EU+Nac) HRK
= Ukupna ugovorena vrijednost bespovratnih sredstava]]/7.5345</f>
        <v>431390.17320326495</v>
      </c>
      <c r="U926" s="50">
        <v>0</v>
      </c>
      <c r="V926" s="51">
        <f>Ugovori_OPULJP[[#This Row],[Javni doprinos korisnika - HRK]]/7.5345</f>
        <v>0</v>
      </c>
      <c r="W926" s="50">
        <v>0</v>
      </c>
      <c r="X926" s="51">
        <f>Ugovori_OPULJP[[#This Row],[Privatni doprinos korisnika - HRK]]/7.5345</f>
        <v>0</v>
      </c>
      <c r="Y926" s="52">
        <v>3250309.26</v>
      </c>
      <c r="Z926" s="53">
        <f>Ugovori_OPULJP[[#This Row],[UKUPNI PRIHVATLJIVI IZDACI
TOTAL ELIGIBLE EXPENDITURE
= Bespovratna sredstva ukupno + doprinos korisnika
= Ukupni prihvatljivi troškovi
= Ukupna ugovorena vrijednost projekta HRK]]/7.5345</f>
        <v>431390.17320326495</v>
      </c>
      <c r="AA926" s="44" t="s">
        <v>38</v>
      </c>
      <c r="AB926" s="44" t="s">
        <v>35</v>
      </c>
      <c r="AC926" s="43" t="s">
        <v>3661</v>
      </c>
      <c r="AD926" s="43" t="s">
        <v>747</v>
      </c>
    </row>
    <row r="927" spans="1:30" ht="51" customHeight="1" x14ac:dyDescent="0.2">
      <c r="A927" s="41" t="s">
        <v>3662</v>
      </c>
      <c r="B927" s="42" t="s">
        <v>743</v>
      </c>
      <c r="C927" s="43" t="s">
        <v>744</v>
      </c>
      <c r="D927" s="43" t="s">
        <v>3131</v>
      </c>
      <c r="E927" s="57" t="s">
        <v>76</v>
      </c>
      <c r="F927" s="45" t="s">
        <v>3663</v>
      </c>
      <c r="G927" s="45" t="s">
        <v>1263</v>
      </c>
      <c r="H927" s="47">
        <v>44000</v>
      </c>
      <c r="I927" s="47">
        <v>44548</v>
      </c>
      <c r="J927" s="48" t="str">
        <f>IF(Ugovori_OPULJP[[#This Row],[DATUM ZAVRŠETKA OPERACIJE]]&gt;DATE(2024,3,31),"u provedbi","završen")</f>
        <v>završen</v>
      </c>
      <c r="K927" s="46" t="s">
        <v>104</v>
      </c>
      <c r="L927" s="46" t="s">
        <v>104</v>
      </c>
      <c r="M927" s="49">
        <v>0.85</v>
      </c>
      <c r="N927" s="49">
        <v>0.15</v>
      </c>
      <c r="O927" s="50">
        <f>Ugovori_OPULJP[[#This Row],[Bespovratna sredstva - Ukupno (EU+Nac) HRK
= Ukupna ugovorena vrijednost bespovratnih sredstava]]*Ugovori_OPULJP[[#This Row],[EU STOPA SUFINANCIRANJA %
EU CO-FINANCING RATE %]]</f>
        <v>2280152.71</v>
      </c>
      <c r="P927" s="51">
        <f>Ugovori_OPULJP[[#This Row],[Bespovratna sredstva - EU dio - HRK]]/7.5345</f>
        <v>302628.2712854204</v>
      </c>
      <c r="Q927" s="50">
        <f>Ugovori_OPULJP[[#This Row],[Bespovratna sredstva - Ukupno (EU+Nac) HRK
= Ukupna ugovorena vrijednost bespovratnih sredstava]]*Ugovori_OPULJP[[#This Row],[STOPA NACIONALNOG SUFINANCIRANJA %]]</f>
        <v>402379.89</v>
      </c>
      <c r="R927" s="51">
        <f>Ugovori_OPULJP[[#This Row],[Bespovratna sredstva - Nacionalni dio - HRK]]/7.5345</f>
        <v>53404.989050368305</v>
      </c>
      <c r="S927" s="50">
        <v>2682532.6</v>
      </c>
      <c r="T927" s="51">
        <f>Ugovori_OPULJP[[#This Row],[Bespovratna sredstva - Ukupno (EU+Nac) HRK
= Ukupna ugovorena vrijednost bespovratnih sredstava]]/7.5345</f>
        <v>356033.26033578871</v>
      </c>
      <c r="U927" s="50">
        <v>0</v>
      </c>
      <c r="V927" s="51">
        <f>Ugovori_OPULJP[[#This Row],[Javni doprinos korisnika - HRK]]/7.5345</f>
        <v>0</v>
      </c>
      <c r="W927" s="50">
        <v>0</v>
      </c>
      <c r="X927" s="51">
        <f>Ugovori_OPULJP[[#This Row],[Privatni doprinos korisnika - HRK]]/7.5345</f>
        <v>0</v>
      </c>
      <c r="Y927" s="52">
        <v>2682532.6</v>
      </c>
      <c r="Z927" s="53">
        <f>Ugovori_OPULJP[[#This Row],[UKUPNI PRIHVATLJIVI IZDACI
TOTAL ELIGIBLE EXPENDITURE
= Bespovratna sredstva ukupno + doprinos korisnika
= Ukupni prihvatljivi troškovi
= Ukupna ugovorena vrijednost projekta HRK]]/7.5345</f>
        <v>356033.26033578871</v>
      </c>
      <c r="AA927" s="44" t="s">
        <v>38</v>
      </c>
      <c r="AB927" s="44" t="s">
        <v>35</v>
      </c>
      <c r="AC927" s="43" t="s">
        <v>3664</v>
      </c>
      <c r="AD927" s="43" t="s">
        <v>747</v>
      </c>
    </row>
    <row r="928" spans="1:30" ht="51" customHeight="1" x14ac:dyDescent="0.2">
      <c r="A928" s="41" t="s">
        <v>3665</v>
      </c>
      <c r="B928" s="42" t="s">
        <v>743</v>
      </c>
      <c r="C928" s="43" t="s">
        <v>744</v>
      </c>
      <c r="D928" s="43" t="s">
        <v>3131</v>
      </c>
      <c r="E928" s="57" t="s">
        <v>76</v>
      </c>
      <c r="F928" s="45" t="s">
        <v>1438</v>
      </c>
      <c r="G928" s="45" t="s">
        <v>1439</v>
      </c>
      <c r="H928" s="47">
        <v>44025</v>
      </c>
      <c r="I928" s="47">
        <v>44574</v>
      </c>
      <c r="J928" s="48" t="str">
        <f>IF(Ugovori_OPULJP[[#This Row],[DATUM ZAVRŠETKA OPERACIJE]]&gt;DATE(2024,3,31),"u provedbi","završen")</f>
        <v>završen</v>
      </c>
      <c r="K928" s="46" t="s">
        <v>99</v>
      </c>
      <c r="L928" s="46" t="s">
        <v>99</v>
      </c>
      <c r="M928" s="49">
        <v>0.85</v>
      </c>
      <c r="N928" s="49">
        <v>0.15</v>
      </c>
      <c r="O928" s="50">
        <f>Ugovori_OPULJP[[#This Row],[Bespovratna sredstva - Ukupno (EU+Nac) HRK
= Ukupna ugovorena vrijednost bespovratnih sredstava]]*Ugovori_OPULJP[[#This Row],[EU STOPA SUFINANCIRANJA %
EU CO-FINANCING RATE %]]</f>
        <v>1023460.775</v>
      </c>
      <c r="P928" s="51">
        <f>Ugovori_OPULJP[[#This Row],[Bespovratna sredstva - EU dio - HRK]]/7.5345</f>
        <v>135836.58836020969</v>
      </c>
      <c r="Q928" s="50">
        <f>Ugovori_OPULJP[[#This Row],[Bespovratna sredstva - Ukupno (EU+Nac) HRK
= Ukupna ugovorena vrijednost bespovratnih sredstava]]*Ugovori_OPULJP[[#This Row],[STOPA NACIONALNOG SUFINANCIRANJA %]]</f>
        <v>180610.72500000001</v>
      </c>
      <c r="R928" s="51">
        <f>Ugovori_OPULJP[[#This Row],[Bespovratna sredstva - Nacionalni dio - HRK]]/7.5345</f>
        <v>23971.162651801711</v>
      </c>
      <c r="S928" s="50">
        <v>1204071.5</v>
      </c>
      <c r="T928" s="51">
        <f>Ugovori_OPULJP[[#This Row],[Bespovratna sredstva - Ukupno (EU+Nac) HRK
= Ukupna ugovorena vrijednost bespovratnih sredstava]]/7.5345</f>
        <v>159807.7510120114</v>
      </c>
      <c r="U928" s="50">
        <v>0</v>
      </c>
      <c r="V928" s="51">
        <f>Ugovori_OPULJP[[#This Row],[Javni doprinos korisnika - HRK]]/7.5345</f>
        <v>0</v>
      </c>
      <c r="W928" s="50">
        <v>0</v>
      </c>
      <c r="X928" s="51">
        <f>Ugovori_OPULJP[[#This Row],[Privatni doprinos korisnika - HRK]]/7.5345</f>
        <v>0</v>
      </c>
      <c r="Y928" s="52">
        <v>1204071.5</v>
      </c>
      <c r="Z928" s="53">
        <f>Ugovori_OPULJP[[#This Row],[UKUPNI PRIHVATLJIVI IZDACI
TOTAL ELIGIBLE EXPENDITURE
= Bespovratna sredstva ukupno + doprinos korisnika
= Ukupni prihvatljivi troškovi
= Ukupna ugovorena vrijednost projekta HRK]]/7.5345</f>
        <v>159807.7510120114</v>
      </c>
      <c r="AA928" s="44" t="s">
        <v>38</v>
      </c>
      <c r="AB928" s="44" t="s">
        <v>35</v>
      </c>
      <c r="AC928" s="43" t="s">
        <v>3666</v>
      </c>
      <c r="AD928" s="43" t="s">
        <v>747</v>
      </c>
    </row>
    <row r="929" spans="1:30" ht="51" customHeight="1" x14ac:dyDescent="0.2">
      <c r="A929" s="41" t="s">
        <v>3667</v>
      </c>
      <c r="B929" s="42" t="s">
        <v>743</v>
      </c>
      <c r="C929" s="43" t="s">
        <v>744</v>
      </c>
      <c r="D929" s="43" t="s">
        <v>3131</v>
      </c>
      <c r="E929" s="57" t="s">
        <v>76</v>
      </c>
      <c r="F929" s="45" t="s">
        <v>3668</v>
      </c>
      <c r="G929" s="45" t="s">
        <v>2490</v>
      </c>
      <c r="H929" s="47">
        <v>44032</v>
      </c>
      <c r="I929" s="47">
        <v>44581</v>
      </c>
      <c r="J929" s="48" t="str">
        <f>IF(Ugovori_OPULJP[[#This Row],[DATUM ZAVRŠETKA OPERACIJE]]&gt;DATE(2024,3,31),"u provedbi","završen")</f>
        <v>završen</v>
      </c>
      <c r="K929" s="46" t="s">
        <v>594</v>
      </c>
      <c r="L929" s="46" t="s">
        <v>594</v>
      </c>
      <c r="M929" s="49">
        <v>0.85</v>
      </c>
      <c r="N929" s="49">
        <v>0.15</v>
      </c>
      <c r="O929" s="50">
        <f>Ugovori_OPULJP[[#This Row],[Bespovratna sredstva - Ukupno (EU+Nac) HRK
= Ukupna ugovorena vrijednost bespovratnih sredstava]]*Ugovori_OPULJP[[#This Row],[EU STOPA SUFINANCIRANJA %
EU CO-FINANCING RATE %]]</f>
        <v>473480.6</v>
      </c>
      <c r="P929" s="51">
        <f>Ugovori_OPULJP[[#This Row],[Bespovratna sredstva - EU dio - HRK]]/7.5345</f>
        <v>62841.674961842189</v>
      </c>
      <c r="Q929" s="50">
        <f>Ugovori_OPULJP[[#This Row],[Bespovratna sredstva - Ukupno (EU+Nac) HRK
= Ukupna ugovorena vrijednost bespovratnih sredstava]]*Ugovori_OPULJP[[#This Row],[STOPA NACIONALNOG SUFINANCIRANJA %]]</f>
        <v>83555.399999999994</v>
      </c>
      <c r="R929" s="51">
        <f>Ugovori_OPULJP[[#This Row],[Bespovratna sredstva - Nacionalni dio - HRK]]/7.5345</f>
        <v>11089.707346207444</v>
      </c>
      <c r="S929" s="50">
        <v>557036</v>
      </c>
      <c r="T929" s="51">
        <f>Ugovori_OPULJP[[#This Row],[Bespovratna sredstva - Ukupno (EU+Nac) HRK
= Ukupna ugovorena vrijednost bespovratnih sredstava]]/7.5345</f>
        <v>73931.382308049637</v>
      </c>
      <c r="U929" s="50">
        <v>0</v>
      </c>
      <c r="V929" s="51">
        <f>Ugovori_OPULJP[[#This Row],[Javni doprinos korisnika - HRK]]/7.5345</f>
        <v>0</v>
      </c>
      <c r="W929" s="50">
        <v>0</v>
      </c>
      <c r="X929" s="51">
        <f>Ugovori_OPULJP[[#This Row],[Privatni doprinos korisnika - HRK]]/7.5345</f>
        <v>0</v>
      </c>
      <c r="Y929" s="52">
        <v>557036</v>
      </c>
      <c r="Z929" s="53">
        <f>Ugovori_OPULJP[[#This Row],[UKUPNI PRIHVATLJIVI IZDACI
TOTAL ELIGIBLE EXPENDITURE
= Bespovratna sredstva ukupno + doprinos korisnika
= Ukupni prihvatljivi troškovi
= Ukupna ugovorena vrijednost projekta HRK]]/7.5345</f>
        <v>73931.382308049637</v>
      </c>
      <c r="AA929" s="44" t="s">
        <v>38</v>
      </c>
      <c r="AB929" s="44" t="s">
        <v>35</v>
      </c>
      <c r="AC929" s="43" t="s">
        <v>3669</v>
      </c>
      <c r="AD929" s="43" t="s">
        <v>747</v>
      </c>
    </row>
    <row r="930" spans="1:30" ht="51" customHeight="1" x14ac:dyDescent="0.2">
      <c r="A930" s="41" t="s">
        <v>3670</v>
      </c>
      <c r="B930" s="42" t="s">
        <v>743</v>
      </c>
      <c r="C930" s="43" t="s">
        <v>744</v>
      </c>
      <c r="D930" s="43" t="s">
        <v>3131</v>
      </c>
      <c r="E930" s="57" t="s">
        <v>76</v>
      </c>
      <c r="F930" s="45" t="s">
        <v>3671</v>
      </c>
      <c r="G930" s="45" t="s">
        <v>3672</v>
      </c>
      <c r="H930" s="47">
        <v>44022</v>
      </c>
      <c r="I930" s="47">
        <v>44571</v>
      </c>
      <c r="J930" s="48" t="str">
        <f>IF(Ugovori_OPULJP[[#This Row],[DATUM ZAVRŠETKA OPERACIJE]]&gt;DATE(2024,3,31),"u provedbi","završen")</f>
        <v>završen</v>
      </c>
      <c r="K930" s="46" t="s">
        <v>99</v>
      </c>
      <c r="L930" s="46" t="s">
        <v>99</v>
      </c>
      <c r="M930" s="49">
        <v>0.85</v>
      </c>
      <c r="N930" s="49">
        <v>0.15</v>
      </c>
      <c r="O930" s="50">
        <f>Ugovori_OPULJP[[#This Row],[Bespovratna sredstva - Ukupno (EU+Nac) HRK
= Ukupna ugovorena vrijednost bespovratnih sredstava]]*Ugovori_OPULJP[[#This Row],[EU STOPA SUFINANCIRANJA %
EU CO-FINANCING RATE %]]</f>
        <v>868074.4</v>
      </c>
      <c r="P930" s="51">
        <f>Ugovori_OPULJP[[#This Row],[Bespovratna sredstva - EU dio - HRK]]/7.5345</f>
        <v>115213.27228084145</v>
      </c>
      <c r="Q930" s="50">
        <f>Ugovori_OPULJP[[#This Row],[Bespovratna sredstva - Ukupno (EU+Nac) HRK
= Ukupna ugovorena vrijednost bespovratnih sredstava]]*Ugovori_OPULJP[[#This Row],[STOPA NACIONALNOG SUFINANCIRANJA %]]</f>
        <v>153189.6</v>
      </c>
      <c r="R930" s="51">
        <f>Ugovori_OPULJP[[#This Row],[Bespovratna sredstva - Nacionalni dio - HRK]]/7.5345</f>
        <v>20331.753931913197</v>
      </c>
      <c r="S930" s="50">
        <v>1021264</v>
      </c>
      <c r="T930" s="51">
        <f>Ugovori_OPULJP[[#This Row],[Bespovratna sredstva - Ukupno (EU+Nac) HRK
= Ukupna ugovorena vrijednost bespovratnih sredstava]]/7.5345</f>
        <v>135545.02621275466</v>
      </c>
      <c r="U930" s="50">
        <v>0</v>
      </c>
      <c r="V930" s="51">
        <f>Ugovori_OPULJP[[#This Row],[Javni doprinos korisnika - HRK]]/7.5345</f>
        <v>0</v>
      </c>
      <c r="W930" s="50">
        <v>0</v>
      </c>
      <c r="X930" s="51">
        <f>Ugovori_OPULJP[[#This Row],[Privatni doprinos korisnika - HRK]]/7.5345</f>
        <v>0</v>
      </c>
      <c r="Y930" s="52">
        <v>1021264</v>
      </c>
      <c r="Z930" s="53">
        <f>Ugovori_OPULJP[[#This Row],[UKUPNI PRIHVATLJIVI IZDACI
TOTAL ELIGIBLE EXPENDITURE
= Bespovratna sredstva ukupno + doprinos korisnika
= Ukupni prihvatljivi troškovi
= Ukupna ugovorena vrijednost projekta HRK]]/7.5345</f>
        <v>135545.02621275466</v>
      </c>
      <c r="AA930" s="44" t="s">
        <v>38</v>
      </c>
      <c r="AB930" s="44" t="s">
        <v>35</v>
      </c>
      <c r="AC930" s="43" t="s">
        <v>3673</v>
      </c>
      <c r="AD930" s="43" t="s">
        <v>747</v>
      </c>
    </row>
    <row r="931" spans="1:30" ht="51" customHeight="1" x14ac:dyDescent="0.2">
      <c r="A931" s="41" t="s">
        <v>3674</v>
      </c>
      <c r="B931" s="42" t="s">
        <v>743</v>
      </c>
      <c r="C931" s="43" t="s">
        <v>744</v>
      </c>
      <c r="D931" s="43" t="s">
        <v>3131</v>
      </c>
      <c r="E931" s="57" t="s">
        <v>76</v>
      </c>
      <c r="F931" s="45" t="s">
        <v>3675</v>
      </c>
      <c r="G931" s="45" t="s">
        <v>3676</v>
      </c>
      <c r="H931" s="47">
        <v>44028</v>
      </c>
      <c r="I931" s="47">
        <v>44577</v>
      </c>
      <c r="J931" s="48" t="str">
        <f>IF(Ugovori_OPULJP[[#This Row],[DATUM ZAVRŠETKA OPERACIJE]]&gt;DATE(2024,3,31),"u provedbi","završen")</f>
        <v>završen</v>
      </c>
      <c r="K931" s="46" t="s">
        <v>333</v>
      </c>
      <c r="L931" s="46" t="s">
        <v>333</v>
      </c>
      <c r="M931" s="49">
        <v>0.85</v>
      </c>
      <c r="N931" s="49">
        <v>0.15</v>
      </c>
      <c r="O931" s="50">
        <f>Ugovori_OPULJP[[#This Row],[Bespovratna sredstva - Ukupno (EU+Nac) HRK
= Ukupna ugovorena vrijednost bespovratnih sredstava]]*Ugovori_OPULJP[[#This Row],[EU STOPA SUFINANCIRANJA %
EU CO-FINANCING RATE %]]</f>
        <v>1568760</v>
      </c>
      <c r="P931" s="51">
        <f>Ugovori_OPULJP[[#This Row],[Bespovratna sredstva - EU dio - HRK]]/7.5345</f>
        <v>208210.23292852877</v>
      </c>
      <c r="Q931" s="50">
        <f>Ugovori_OPULJP[[#This Row],[Bespovratna sredstva - Ukupno (EU+Nac) HRK
= Ukupna ugovorena vrijednost bespovratnih sredstava]]*Ugovori_OPULJP[[#This Row],[STOPA NACIONALNOG SUFINANCIRANJA %]]</f>
        <v>276840</v>
      </c>
      <c r="R931" s="51">
        <f>Ugovori_OPULJP[[#This Row],[Bespovratna sredstva - Nacionalni dio - HRK]]/7.5345</f>
        <v>36742.982281505072</v>
      </c>
      <c r="S931" s="50">
        <v>1845600</v>
      </c>
      <c r="T931" s="51">
        <f>Ugovori_OPULJP[[#This Row],[Bespovratna sredstva - Ukupno (EU+Nac) HRK
= Ukupna ugovorena vrijednost bespovratnih sredstava]]/7.5345</f>
        <v>244953.21521003384</v>
      </c>
      <c r="U931" s="50">
        <v>0</v>
      </c>
      <c r="V931" s="51">
        <f>Ugovori_OPULJP[[#This Row],[Javni doprinos korisnika - HRK]]/7.5345</f>
        <v>0</v>
      </c>
      <c r="W931" s="50">
        <v>0</v>
      </c>
      <c r="X931" s="51">
        <f>Ugovori_OPULJP[[#This Row],[Privatni doprinos korisnika - HRK]]/7.5345</f>
        <v>0</v>
      </c>
      <c r="Y931" s="52">
        <v>1845600</v>
      </c>
      <c r="Z931" s="53">
        <f>Ugovori_OPULJP[[#This Row],[UKUPNI PRIHVATLJIVI IZDACI
TOTAL ELIGIBLE EXPENDITURE
= Bespovratna sredstva ukupno + doprinos korisnika
= Ukupni prihvatljivi troškovi
= Ukupna ugovorena vrijednost projekta HRK]]/7.5345</f>
        <v>244953.21521003384</v>
      </c>
      <c r="AA931" s="44" t="s">
        <v>38</v>
      </c>
      <c r="AB931" s="44" t="s">
        <v>35</v>
      </c>
      <c r="AC931" s="43" t="s">
        <v>3677</v>
      </c>
      <c r="AD931" s="43" t="s">
        <v>747</v>
      </c>
    </row>
    <row r="932" spans="1:30" ht="51" customHeight="1" x14ac:dyDescent="0.2">
      <c r="A932" s="41" t="s">
        <v>3678</v>
      </c>
      <c r="B932" s="42" t="s">
        <v>743</v>
      </c>
      <c r="C932" s="43" t="s">
        <v>744</v>
      </c>
      <c r="D932" s="43" t="s">
        <v>3131</v>
      </c>
      <c r="E932" s="57" t="s">
        <v>76</v>
      </c>
      <c r="F932" s="45" t="s">
        <v>3679</v>
      </c>
      <c r="G932" s="45" t="s">
        <v>1290</v>
      </c>
      <c r="H932" s="47">
        <v>44000</v>
      </c>
      <c r="I932" s="47">
        <v>44548</v>
      </c>
      <c r="J932" s="48" t="str">
        <f>IF(Ugovori_OPULJP[[#This Row],[DATUM ZAVRŠETKA OPERACIJE]]&gt;DATE(2024,3,31),"u provedbi","završen")</f>
        <v>završen</v>
      </c>
      <c r="K932" s="46" t="s">
        <v>94</v>
      </c>
      <c r="L932" s="46" t="s">
        <v>94</v>
      </c>
      <c r="M932" s="49">
        <v>0.85</v>
      </c>
      <c r="N932" s="49">
        <v>0.15</v>
      </c>
      <c r="O932" s="50">
        <f>Ugovori_OPULJP[[#This Row],[Bespovratna sredstva - Ukupno (EU+Nac) HRK
= Ukupna ugovorena vrijednost bespovratnih sredstava]]*Ugovori_OPULJP[[#This Row],[EU STOPA SUFINANCIRANJA %
EU CO-FINANCING RATE %]]</f>
        <v>1457949.75</v>
      </c>
      <c r="P932" s="51">
        <f>Ugovori_OPULJP[[#This Row],[Bespovratna sredstva - EU dio - HRK]]/7.5345</f>
        <v>193503.18534740194</v>
      </c>
      <c r="Q932" s="50">
        <f>Ugovori_OPULJP[[#This Row],[Bespovratna sredstva - Ukupno (EU+Nac) HRK
= Ukupna ugovorena vrijednost bespovratnih sredstava]]*Ugovori_OPULJP[[#This Row],[STOPA NACIONALNOG SUFINANCIRANJA %]]</f>
        <v>257285.25</v>
      </c>
      <c r="R932" s="51">
        <f>Ugovori_OPULJP[[#This Row],[Bespovratna sredstva - Nacionalni dio - HRK]]/7.5345</f>
        <v>34147.620943659167</v>
      </c>
      <c r="S932" s="50">
        <v>1715235</v>
      </c>
      <c r="T932" s="51">
        <f>Ugovori_OPULJP[[#This Row],[Bespovratna sredstva - Ukupno (EU+Nac) HRK
= Ukupna ugovorena vrijednost bespovratnih sredstava]]/7.5345</f>
        <v>227650.8062910611</v>
      </c>
      <c r="U932" s="50">
        <v>0</v>
      </c>
      <c r="V932" s="51">
        <f>Ugovori_OPULJP[[#This Row],[Javni doprinos korisnika - HRK]]/7.5345</f>
        <v>0</v>
      </c>
      <c r="W932" s="50">
        <v>0</v>
      </c>
      <c r="X932" s="51">
        <f>Ugovori_OPULJP[[#This Row],[Privatni doprinos korisnika - HRK]]/7.5345</f>
        <v>0</v>
      </c>
      <c r="Y932" s="52">
        <v>1715235</v>
      </c>
      <c r="Z932" s="53">
        <f>Ugovori_OPULJP[[#This Row],[UKUPNI PRIHVATLJIVI IZDACI
TOTAL ELIGIBLE EXPENDITURE
= Bespovratna sredstva ukupno + doprinos korisnika
= Ukupni prihvatljivi troškovi
= Ukupna ugovorena vrijednost projekta HRK]]/7.5345</f>
        <v>227650.8062910611</v>
      </c>
      <c r="AA932" s="44" t="s">
        <v>38</v>
      </c>
      <c r="AB932" s="44" t="s">
        <v>35</v>
      </c>
      <c r="AC932" s="43" t="s">
        <v>3680</v>
      </c>
      <c r="AD932" s="43" t="s">
        <v>747</v>
      </c>
    </row>
    <row r="933" spans="1:30" ht="51" customHeight="1" x14ac:dyDescent="0.2">
      <c r="A933" s="41" t="s">
        <v>3681</v>
      </c>
      <c r="B933" s="42" t="s">
        <v>743</v>
      </c>
      <c r="C933" s="43" t="s">
        <v>744</v>
      </c>
      <c r="D933" s="43" t="s">
        <v>3131</v>
      </c>
      <c r="E933" s="57" t="s">
        <v>76</v>
      </c>
      <c r="F933" s="45" t="s">
        <v>3682</v>
      </c>
      <c r="G933" s="45" t="s">
        <v>3683</v>
      </c>
      <c r="H933" s="47">
        <v>44044</v>
      </c>
      <c r="I933" s="47">
        <v>44593</v>
      </c>
      <c r="J933" s="48" t="str">
        <f>IF(Ugovori_OPULJP[[#This Row],[DATUM ZAVRŠETKA OPERACIJE]]&gt;DATE(2024,3,31),"u provedbi","završen")</f>
        <v>završen</v>
      </c>
      <c r="K933" s="46" t="s">
        <v>186</v>
      </c>
      <c r="L933" s="46" t="s">
        <v>186</v>
      </c>
      <c r="M933" s="49">
        <v>0.85</v>
      </c>
      <c r="N933" s="49">
        <v>0.15</v>
      </c>
      <c r="O933" s="50">
        <f>Ugovori_OPULJP[[#This Row],[Bespovratna sredstva - Ukupno (EU+Nac) HRK
= Ukupna ugovorena vrijednost bespovratnih sredstava]]*Ugovori_OPULJP[[#This Row],[EU STOPA SUFINANCIRANJA %
EU CO-FINANCING RATE %]]</f>
        <v>552381</v>
      </c>
      <c r="P933" s="51">
        <f>Ugovori_OPULJP[[#This Row],[Bespovratna sredstva - EU dio - HRK]]/7.5345</f>
        <v>73313.557634879544</v>
      </c>
      <c r="Q933" s="50">
        <f>Ugovori_OPULJP[[#This Row],[Bespovratna sredstva - Ukupno (EU+Nac) HRK
= Ukupna ugovorena vrijednost bespovratnih sredstava]]*Ugovori_OPULJP[[#This Row],[STOPA NACIONALNOG SUFINANCIRANJA %]]</f>
        <v>97479</v>
      </c>
      <c r="R933" s="51">
        <f>Ugovori_OPULJP[[#This Row],[Bespovratna sredstva - Nacionalni dio - HRK]]/7.5345</f>
        <v>12937.686641449332</v>
      </c>
      <c r="S933" s="50">
        <v>649860</v>
      </c>
      <c r="T933" s="51">
        <f>Ugovori_OPULJP[[#This Row],[Bespovratna sredstva - Ukupno (EU+Nac) HRK
= Ukupna ugovorena vrijednost bespovratnih sredstava]]/7.5345</f>
        <v>86251.244276328885</v>
      </c>
      <c r="U933" s="50">
        <v>0</v>
      </c>
      <c r="V933" s="51">
        <f>Ugovori_OPULJP[[#This Row],[Javni doprinos korisnika - HRK]]/7.5345</f>
        <v>0</v>
      </c>
      <c r="W933" s="50">
        <v>0</v>
      </c>
      <c r="X933" s="51">
        <f>Ugovori_OPULJP[[#This Row],[Privatni doprinos korisnika - HRK]]/7.5345</f>
        <v>0</v>
      </c>
      <c r="Y933" s="52">
        <v>649860</v>
      </c>
      <c r="Z933" s="53">
        <f>Ugovori_OPULJP[[#This Row],[UKUPNI PRIHVATLJIVI IZDACI
TOTAL ELIGIBLE EXPENDITURE
= Bespovratna sredstva ukupno + doprinos korisnika
= Ukupni prihvatljivi troškovi
= Ukupna ugovorena vrijednost projekta HRK]]/7.5345</f>
        <v>86251.244276328885</v>
      </c>
      <c r="AA933" s="44" t="s">
        <v>38</v>
      </c>
      <c r="AB933" s="44" t="s">
        <v>35</v>
      </c>
      <c r="AC933" s="43" t="s">
        <v>3684</v>
      </c>
      <c r="AD933" s="43" t="s">
        <v>747</v>
      </c>
    </row>
    <row r="934" spans="1:30" ht="51" customHeight="1" x14ac:dyDescent="0.2">
      <c r="A934" s="41" t="s">
        <v>3685</v>
      </c>
      <c r="B934" s="42" t="s">
        <v>743</v>
      </c>
      <c r="C934" s="43" t="s">
        <v>744</v>
      </c>
      <c r="D934" s="43" t="s">
        <v>3131</v>
      </c>
      <c r="E934" s="57" t="s">
        <v>76</v>
      </c>
      <c r="F934" s="45" t="s">
        <v>3686</v>
      </c>
      <c r="G934" s="45" t="s">
        <v>3687</v>
      </c>
      <c r="H934" s="47">
        <v>44035</v>
      </c>
      <c r="I934" s="47">
        <v>44584</v>
      </c>
      <c r="J934" s="48" t="str">
        <f>IF(Ugovori_OPULJP[[#This Row],[DATUM ZAVRŠETKA OPERACIJE]]&gt;DATE(2024,3,31),"u provedbi","završen")</f>
        <v>završen</v>
      </c>
      <c r="K934" s="46" t="s">
        <v>130</v>
      </c>
      <c r="L934" s="46" t="s">
        <v>130</v>
      </c>
      <c r="M934" s="49">
        <v>0.85</v>
      </c>
      <c r="N934" s="49">
        <v>0.15</v>
      </c>
      <c r="O934" s="50">
        <f>Ugovori_OPULJP[[#This Row],[Bespovratna sredstva - Ukupno (EU+Nac) HRK
= Ukupna ugovorena vrijednost bespovratnih sredstava]]*Ugovori_OPULJP[[#This Row],[EU STOPA SUFINANCIRANJA %
EU CO-FINANCING RATE %]]</f>
        <v>1973402.058</v>
      </c>
      <c r="P934" s="51">
        <f>Ugovori_OPULJP[[#This Row],[Bespovratna sredstva - EU dio - HRK]]/7.5345</f>
        <v>261915.46326896275</v>
      </c>
      <c r="Q934" s="50">
        <f>Ugovori_OPULJP[[#This Row],[Bespovratna sredstva - Ukupno (EU+Nac) HRK
= Ukupna ugovorena vrijednost bespovratnih sredstava]]*Ugovori_OPULJP[[#This Row],[STOPA NACIONALNOG SUFINANCIRANJA %]]</f>
        <v>348247.42199999996</v>
      </c>
      <c r="R934" s="51">
        <f>Ugovori_OPULJP[[#This Row],[Bespovratna sredstva - Nacionalni dio - HRK]]/7.5345</f>
        <v>46220.375870993419</v>
      </c>
      <c r="S934" s="50">
        <v>2321649.48</v>
      </c>
      <c r="T934" s="51">
        <f>Ugovori_OPULJP[[#This Row],[Bespovratna sredstva - Ukupno (EU+Nac) HRK
= Ukupna ugovorena vrijednost bespovratnih sredstava]]/7.5345</f>
        <v>308135.83913995617</v>
      </c>
      <c r="U934" s="50">
        <v>0</v>
      </c>
      <c r="V934" s="51">
        <f>Ugovori_OPULJP[[#This Row],[Javni doprinos korisnika - HRK]]/7.5345</f>
        <v>0</v>
      </c>
      <c r="W934" s="50">
        <v>0</v>
      </c>
      <c r="X934" s="51">
        <f>Ugovori_OPULJP[[#This Row],[Privatni doprinos korisnika - HRK]]/7.5345</f>
        <v>0</v>
      </c>
      <c r="Y934" s="52">
        <v>2321649.48</v>
      </c>
      <c r="Z934" s="53">
        <f>Ugovori_OPULJP[[#This Row],[UKUPNI PRIHVATLJIVI IZDACI
TOTAL ELIGIBLE EXPENDITURE
= Bespovratna sredstva ukupno + doprinos korisnika
= Ukupni prihvatljivi troškovi
= Ukupna ugovorena vrijednost projekta HRK]]/7.5345</f>
        <v>308135.83913995617</v>
      </c>
      <c r="AA934" s="44" t="s">
        <v>38</v>
      </c>
      <c r="AB934" s="44" t="s">
        <v>35</v>
      </c>
      <c r="AC934" s="43" t="s">
        <v>3688</v>
      </c>
      <c r="AD934" s="43" t="s">
        <v>747</v>
      </c>
    </row>
    <row r="935" spans="1:30" ht="51" customHeight="1" x14ac:dyDescent="0.2">
      <c r="A935" s="41" t="s">
        <v>3689</v>
      </c>
      <c r="B935" s="42" t="s">
        <v>743</v>
      </c>
      <c r="C935" s="43" t="s">
        <v>744</v>
      </c>
      <c r="D935" s="43" t="s">
        <v>3131</v>
      </c>
      <c r="E935" s="57" t="s">
        <v>76</v>
      </c>
      <c r="F935" s="45" t="s">
        <v>3690</v>
      </c>
      <c r="G935" s="45" t="s">
        <v>3691</v>
      </c>
      <c r="H935" s="47">
        <v>44000</v>
      </c>
      <c r="I935" s="47">
        <v>44548</v>
      </c>
      <c r="J935" s="48" t="str">
        <f>IF(Ugovori_OPULJP[[#This Row],[DATUM ZAVRŠETKA OPERACIJE]]&gt;DATE(2024,3,31),"u provedbi","završen")</f>
        <v>završen</v>
      </c>
      <c r="K935" s="46" t="s">
        <v>79</v>
      </c>
      <c r="L935" s="46" t="s">
        <v>79</v>
      </c>
      <c r="M935" s="49">
        <v>0.85</v>
      </c>
      <c r="N935" s="49">
        <v>0.15</v>
      </c>
      <c r="O935" s="50">
        <f>Ugovori_OPULJP[[#This Row],[Bespovratna sredstva - Ukupno (EU+Nac) HRK
= Ukupna ugovorena vrijednost bespovratnih sredstava]]*Ugovori_OPULJP[[#This Row],[EU STOPA SUFINANCIRANJA %
EU CO-FINANCING RATE %]]</f>
        <v>471988</v>
      </c>
      <c r="P935" s="51">
        <f>Ugovori_OPULJP[[#This Row],[Bespovratna sredstva - EU dio - HRK]]/7.5345</f>
        <v>62643.572898002516</v>
      </c>
      <c r="Q935" s="50">
        <f>Ugovori_OPULJP[[#This Row],[Bespovratna sredstva - Ukupno (EU+Nac) HRK
= Ukupna ugovorena vrijednost bespovratnih sredstava]]*Ugovori_OPULJP[[#This Row],[STOPA NACIONALNOG SUFINANCIRANJA %]]</f>
        <v>83292</v>
      </c>
      <c r="R935" s="51">
        <f>Ugovori_OPULJP[[#This Row],[Bespovratna sredstva - Nacionalni dio - HRK]]/7.5345</f>
        <v>11054.748158471033</v>
      </c>
      <c r="S935" s="50">
        <v>555280</v>
      </c>
      <c r="T935" s="51">
        <f>Ugovori_OPULJP[[#This Row],[Bespovratna sredstva - Ukupno (EU+Nac) HRK
= Ukupna ugovorena vrijednost bespovratnih sredstava]]/7.5345</f>
        <v>73698.321056473549</v>
      </c>
      <c r="U935" s="50">
        <v>0</v>
      </c>
      <c r="V935" s="51">
        <f>Ugovori_OPULJP[[#This Row],[Javni doprinos korisnika - HRK]]/7.5345</f>
        <v>0</v>
      </c>
      <c r="W935" s="50">
        <v>0</v>
      </c>
      <c r="X935" s="51">
        <f>Ugovori_OPULJP[[#This Row],[Privatni doprinos korisnika - HRK]]/7.5345</f>
        <v>0</v>
      </c>
      <c r="Y935" s="52">
        <v>555280</v>
      </c>
      <c r="Z935" s="53">
        <f>Ugovori_OPULJP[[#This Row],[UKUPNI PRIHVATLJIVI IZDACI
TOTAL ELIGIBLE EXPENDITURE
= Bespovratna sredstva ukupno + doprinos korisnika
= Ukupni prihvatljivi troškovi
= Ukupna ugovorena vrijednost projekta HRK]]/7.5345</f>
        <v>73698.321056473549</v>
      </c>
      <c r="AA935" s="44" t="s">
        <v>38</v>
      </c>
      <c r="AB935" s="44" t="s">
        <v>35</v>
      </c>
      <c r="AC935" s="43" t="s">
        <v>3692</v>
      </c>
      <c r="AD935" s="43" t="s">
        <v>747</v>
      </c>
    </row>
    <row r="936" spans="1:30" ht="51" customHeight="1" x14ac:dyDescent="0.2">
      <c r="A936" s="41" t="s">
        <v>3693</v>
      </c>
      <c r="B936" s="42" t="s">
        <v>743</v>
      </c>
      <c r="C936" s="43" t="s">
        <v>744</v>
      </c>
      <c r="D936" s="43" t="s">
        <v>3131</v>
      </c>
      <c r="E936" s="57" t="s">
        <v>76</v>
      </c>
      <c r="F936" s="45" t="s">
        <v>3694</v>
      </c>
      <c r="G936" s="45" t="s">
        <v>3695</v>
      </c>
      <c r="H936" s="47">
        <v>44029</v>
      </c>
      <c r="I936" s="47">
        <v>44578</v>
      </c>
      <c r="J936" s="48" t="str">
        <f>IF(Ugovori_OPULJP[[#This Row],[DATUM ZAVRŠETKA OPERACIJE]]&gt;DATE(2024,3,31),"u provedbi","završen")</f>
        <v>završen</v>
      </c>
      <c r="K936" s="46" t="s">
        <v>99</v>
      </c>
      <c r="L936" s="46" t="s">
        <v>99</v>
      </c>
      <c r="M936" s="49">
        <v>0.85</v>
      </c>
      <c r="N936" s="49">
        <v>0.15</v>
      </c>
      <c r="O936" s="50">
        <f>Ugovori_OPULJP[[#This Row],[Bespovratna sredstva - Ukupno (EU+Nac) HRK
= Ukupna ugovorena vrijednost bespovratnih sredstava]]*Ugovori_OPULJP[[#This Row],[EU STOPA SUFINANCIRANJA %
EU CO-FINANCING RATE %]]</f>
        <v>1070894.8465</v>
      </c>
      <c r="P936" s="51">
        <f>Ugovori_OPULJP[[#This Row],[Bespovratna sredstva - EU dio - HRK]]/7.5345</f>
        <v>142132.17154422987</v>
      </c>
      <c r="Q936" s="50">
        <f>Ugovori_OPULJP[[#This Row],[Bespovratna sredstva - Ukupno (EU+Nac) HRK
= Ukupna ugovorena vrijednost bespovratnih sredstava]]*Ugovori_OPULJP[[#This Row],[STOPA NACIONALNOG SUFINANCIRANJA %]]</f>
        <v>188981.44349999999</v>
      </c>
      <c r="R936" s="51">
        <f>Ugovori_OPULJP[[#This Row],[Bespovratna sredstva - Nacionalni dio - HRK]]/7.5345</f>
        <v>25082.147919569976</v>
      </c>
      <c r="S936" s="50">
        <v>1259876.29</v>
      </c>
      <c r="T936" s="51">
        <f>Ugovori_OPULJP[[#This Row],[Bespovratna sredstva - Ukupno (EU+Nac) HRK
= Ukupna ugovorena vrijednost bespovratnih sredstava]]/7.5345</f>
        <v>167214.31946379985</v>
      </c>
      <c r="U936" s="50">
        <v>0</v>
      </c>
      <c r="V936" s="51">
        <f>Ugovori_OPULJP[[#This Row],[Javni doprinos korisnika - HRK]]/7.5345</f>
        <v>0</v>
      </c>
      <c r="W936" s="50">
        <v>0</v>
      </c>
      <c r="X936" s="51">
        <f>Ugovori_OPULJP[[#This Row],[Privatni doprinos korisnika - HRK]]/7.5345</f>
        <v>0</v>
      </c>
      <c r="Y936" s="52">
        <v>1259876.29</v>
      </c>
      <c r="Z936" s="53">
        <f>Ugovori_OPULJP[[#This Row],[UKUPNI PRIHVATLJIVI IZDACI
TOTAL ELIGIBLE EXPENDITURE
= Bespovratna sredstva ukupno + doprinos korisnika
= Ukupni prihvatljivi troškovi
= Ukupna ugovorena vrijednost projekta HRK]]/7.5345</f>
        <v>167214.31946379985</v>
      </c>
      <c r="AA936" s="44" t="s">
        <v>38</v>
      </c>
      <c r="AB936" s="44" t="s">
        <v>35</v>
      </c>
      <c r="AC936" s="43" t="s">
        <v>3696</v>
      </c>
      <c r="AD936" s="43" t="s">
        <v>747</v>
      </c>
    </row>
    <row r="937" spans="1:30" ht="51" customHeight="1" x14ac:dyDescent="0.2">
      <c r="A937" s="41" t="s">
        <v>3697</v>
      </c>
      <c r="B937" s="42" t="s">
        <v>743</v>
      </c>
      <c r="C937" s="43" t="s">
        <v>744</v>
      </c>
      <c r="D937" s="43" t="s">
        <v>3131</v>
      </c>
      <c r="E937" s="57" t="s">
        <v>76</v>
      </c>
      <c r="F937" s="45" t="s">
        <v>3698</v>
      </c>
      <c r="G937" s="45" t="s">
        <v>3699</v>
      </c>
      <c r="H937" s="47">
        <v>44078</v>
      </c>
      <c r="I937" s="47">
        <v>44561</v>
      </c>
      <c r="J937" s="48" t="str">
        <f>IF(Ugovori_OPULJP[[#This Row],[DATUM ZAVRŠETKA OPERACIJE]]&gt;DATE(2024,3,31),"u provedbi","završen")</f>
        <v>završen</v>
      </c>
      <c r="K937" s="46" t="s">
        <v>3700</v>
      </c>
      <c r="L937" s="46" t="s">
        <v>186</v>
      </c>
      <c r="M937" s="49">
        <v>0.85</v>
      </c>
      <c r="N937" s="49">
        <v>0.15</v>
      </c>
      <c r="O937" s="50">
        <f>Ugovori_OPULJP[[#This Row],[Bespovratna sredstva - Ukupno (EU+Nac) HRK
= Ukupna ugovorena vrijednost bespovratnih sredstava]]*Ugovori_OPULJP[[#This Row],[EU STOPA SUFINANCIRANJA %
EU CO-FINANCING RATE %]]</f>
        <v>1554437.5</v>
      </c>
      <c r="P937" s="51">
        <f>Ugovori_OPULJP[[#This Row],[Bespovratna sredstva - EU dio - HRK]]/7.5345</f>
        <v>206309.31050501027</v>
      </c>
      <c r="Q937" s="50">
        <f>Ugovori_OPULJP[[#This Row],[Bespovratna sredstva - Ukupno (EU+Nac) HRK
= Ukupna ugovorena vrijednost bespovratnih sredstava]]*Ugovori_OPULJP[[#This Row],[STOPA NACIONALNOG SUFINANCIRANJA %]]</f>
        <v>274312.5</v>
      </c>
      <c r="R937" s="51">
        <f>Ugovori_OPULJP[[#This Row],[Bespovratna sredstva - Nacionalni dio - HRK]]/7.5345</f>
        <v>36407.525383237109</v>
      </c>
      <c r="S937" s="50">
        <v>1828750</v>
      </c>
      <c r="T937" s="51">
        <f>Ugovori_OPULJP[[#This Row],[Bespovratna sredstva - Ukupno (EU+Nac) HRK
= Ukupna ugovorena vrijednost bespovratnih sredstava]]/7.5345</f>
        <v>242716.83588824738</v>
      </c>
      <c r="U937" s="50">
        <v>0</v>
      </c>
      <c r="V937" s="51">
        <f>Ugovori_OPULJP[[#This Row],[Javni doprinos korisnika - HRK]]/7.5345</f>
        <v>0</v>
      </c>
      <c r="W937" s="50">
        <v>0</v>
      </c>
      <c r="X937" s="51">
        <f>Ugovori_OPULJP[[#This Row],[Privatni doprinos korisnika - HRK]]/7.5345</f>
        <v>0</v>
      </c>
      <c r="Y937" s="52">
        <v>1828750</v>
      </c>
      <c r="Z937" s="53">
        <f>Ugovori_OPULJP[[#This Row],[UKUPNI PRIHVATLJIVI IZDACI
TOTAL ELIGIBLE EXPENDITURE
= Bespovratna sredstva ukupno + doprinos korisnika
= Ukupni prihvatljivi troškovi
= Ukupna ugovorena vrijednost projekta HRK]]/7.5345</f>
        <v>242716.83588824738</v>
      </c>
      <c r="AA937" s="44" t="s">
        <v>38</v>
      </c>
      <c r="AB937" s="44" t="s">
        <v>35</v>
      </c>
      <c r="AC937" s="70" t="s">
        <v>3701</v>
      </c>
      <c r="AD937" s="43" t="s">
        <v>747</v>
      </c>
    </row>
    <row r="938" spans="1:30" ht="51" customHeight="1" x14ac:dyDescent="0.2">
      <c r="A938" s="41" t="s">
        <v>3702</v>
      </c>
      <c r="B938" s="42" t="s">
        <v>743</v>
      </c>
      <c r="C938" s="43" t="s">
        <v>744</v>
      </c>
      <c r="D938" s="43" t="s">
        <v>3131</v>
      </c>
      <c r="E938" s="57" t="s">
        <v>76</v>
      </c>
      <c r="F938" s="45" t="s">
        <v>3703</v>
      </c>
      <c r="G938" s="45" t="s">
        <v>1210</v>
      </c>
      <c r="H938" s="47">
        <v>44033</v>
      </c>
      <c r="I938" s="47">
        <v>44490</v>
      </c>
      <c r="J938" s="48" t="str">
        <f>IF(Ugovori_OPULJP[[#This Row],[DATUM ZAVRŠETKA OPERACIJE]]&gt;DATE(2024,3,31),"u provedbi","završen")</f>
        <v>završen</v>
      </c>
      <c r="K938" s="46" t="s">
        <v>211</v>
      </c>
      <c r="L938" s="46" t="s">
        <v>211</v>
      </c>
      <c r="M938" s="49">
        <v>0.85</v>
      </c>
      <c r="N938" s="49">
        <v>0.15</v>
      </c>
      <c r="O938" s="50">
        <f>Ugovori_OPULJP[[#This Row],[Bespovratna sredstva - Ukupno (EU+Nac) HRK
= Ukupna ugovorena vrijednost bespovratnih sredstava]]*Ugovori_OPULJP[[#This Row],[EU STOPA SUFINANCIRANJA %
EU CO-FINANCING RATE %]]</f>
        <v>1133220</v>
      </c>
      <c r="P938" s="51">
        <f>Ugovori_OPULJP[[#This Row],[Bespovratna sredstva - EU dio - HRK]]/7.5345</f>
        <v>150404.14095162254</v>
      </c>
      <c r="Q938" s="50">
        <f>Ugovori_OPULJP[[#This Row],[Bespovratna sredstva - Ukupno (EU+Nac) HRK
= Ukupna ugovorena vrijednost bespovratnih sredstava]]*Ugovori_OPULJP[[#This Row],[STOPA NACIONALNOG SUFINANCIRANJA %]]</f>
        <v>199980</v>
      </c>
      <c r="R938" s="51">
        <f>Ugovori_OPULJP[[#This Row],[Bespovratna sredstva - Nacionalni dio - HRK]]/7.5345</f>
        <v>26541.907226756917</v>
      </c>
      <c r="S938" s="50">
        <v>1333200</v>
      </c>
      <c r="T938" s="51">
        <f>Ugovori_OPULJP[[#This Row],[Bespovratna sredstva - Ukupno (EU+Nac) HRK
= Ukupna ugovorena vrijednost bespovratnih sredstava]]/7.5345</f>
        <v>176946.04817837945</v>
      </c>
      <c r="U938" s="50">
        <v>0</v>
      </c>
      <c r="V938" s="51">
        <f>Ugovori_OPULJP[[#This Row],[Javni doprinos korisnika - HRK]]/7.5345</f>
        <v>0</v>
      </c>
      <c r="W938" s="50">
        <v>0</v>
      </c>
      <c r="X938" s="51">
        <f>Ugovori_OPULJP[[#This Row],[Privatni doprinos korisnika - HRK]]/7.5345</f>
        <v>0</v>
      </c>
      <c r="Y938" s="52">
        <v>1333200</v>
      </c>
      <c r="Z938" s="53">
        <f>Ugovori_OPULJP[[#This Row],[UKUPNI PRIHVATLJIVI IZDACI
TOTAL ELIGIBLE EXPENDITURE
= Bespovratna sredstva ukupno + doprinos korisnika
= Ukupni prihvatljivi troškovi
= Ukupna ugovorena vrijednost projekta HRK]]/7.5345</f>
        <v>176946.04817837945</v>
      </c>
      <c r="AA938" s="44" t="s">
        <v>38</v>
      </c>
      <c r="AB938" s="44" t="s">
        <v>35</v>
      </c>
      <c r="AC938" s="43" t="s">
        <v>3704</v>
      </c>
      <c r="AD938" s="43" t="s">
        <v>747</v>
      </c>
    </row>
    <row r="939" spans="1:30" ht="51" customHeight="1" x14ac:dyDescent="0.2">
      <c r="A939" s="41" t="s">
        <v>3705</v>
      </c>
      <c r="B939" s="42" t="s">
        <v>743</v>
      </c>
      <c r="C939" s="43" t="s">
        <v>744</v>
      </c>
      <c r="D939" s="43" t="s">
        <v>3131</v>
      </c>
      <c r="E939" s="57" t="s">
        <v>76</v>
      </c>
      <c r="F939" s="45" t="s">
        <v>3706</v>
      </c>
      <c r="G939" s="62" t="s">
        <v>3707</v>
      </c>
      <c r="H939" s="47">
        <v>44036</v>
      </c>
      <c r="I939" s="47">
        <v>44585</v>
      </c>
      <c r="J939" s="48" t="str">
        <f>IF(Ugovori_OPULJP[[#This Row],[DATUM ZAVRŠETKA OPERACIJE]]&gt;DATE(2024,3,31),"u provedbi","završen")</f>
        <v>završen</v>
      </c>
      <c r="K939" s="46" t="s">
        <v>99</v>
      </c>
      <c r="L939" s="46" t="s">
        <v>99</v>
      </c>
      <c r="M939" s="49">
        <v>0.85</v>
      </c>
      <c r="N939" s="49">
        <v>0.15</v>
      </c>
      <c r="O939" s="50">
        <f>Ugovori_OPULJP[[#This Row],[Bespovratna sredstva - Ukupno (EU+Nac) HRK
= Ukupna ugovorena vrijednost bespovratnih sredstava]]*Ugovori_OPULJP[[#This Row],[EU STOPA SUFINANCIRANJA %
EU CO-FINANCING RATE %]]</f>
        <v>787525</v>
      </c>
      <c r="P939" s="51">
        <f>Ugovori_OPULJP[[#This Row],[Bespovratna sredstva - EU dio - HRK]]/7.5345</f>
        <v>104522.52969672838</v>
      </c>
      <c r="Q939" s="50">
        <f>Ugovori_OPULJP[[#This Row],[Bespovratna sredstva - Ukupno (EU+Nac) HRK
= Ukupna ugovorena vrijednost bespovratnih sredstava]]*Ugovori_OPULJP[[#This Row],[STOPA NACIONALNOG SUFINANCIRANJA %]]</f>
        <v>138975</v>
      </c>
      <c r="R939" s="51">
        <f>Ugovori_OPULJP[[#This Row],[Bespovratna sredstva - Nacionalni dio - HRK]]/7.5345</f>
        <v>18445.152299422654</v>
      </c>
      <c r="S939" s="50">
        <v>926500</v>
      </c>
      <c r="T939" s="51">
        <f>Ugovori_OPULJP[[#This Row],[Bespovratna sredstva - Ukupno (EU+Nac) HRK
= Ukupna ugovorena vrijednost bespovratnih sredstava]]/7.5345</f>
        <v>122967.68199615103</v>
      </c>
      <c r="U939" s="50">
        <v>0</v>
      </c>
      <c r="V939" s="51">
        <f>Ugovori_OPULJP[[#This Row],[Javni doprinos korisnika - HRK]]/7.5345</f>
        <v>0</v>
      </c>
      <c r="W939" s="50">
        <v>0</v>
      </c>
      <c r="X939" s="51">
        <f>Ugovori_OPULJP[[#This Row],[Privatni doprinos korisnika - HRK]]/7.5345</f>
        <v>0</v>
      </c>
      <c r="Y939" s="52">
        <v>926500</v>
      </c>
      <c r="Z939" s="53">
        <f>Ugovori_OPULJP[[#This Row],[UKUPNI PRIHVATLJIVI IZDACI
TOTAL ELIGIBLE EXPENDITURE
= Bespovratna sredstva ukupno + doprinos korisnika
= Ukupni prihvatljivi troškovi
= Ukupna ugovorena vrijednost projekta HRK]]/7.5345</f>
        <v>122967.68199615103</v>
      </c>
      <c r="AA939" s="44" t="s">
        <v>38</v>
      </c>
      <c r="AB939" s="44" t="s">
        <v>35</v>
      </c>
      <c r="AC939" s="43" t="s">
        <v>3708</v>
      </c>
      <c r="AD939" s="43" t="s">
        <v>747</v>
      </c>
    </row>
    <row r="940" spans="1:30" ht="51" customHeight="1" x14ac:dyDescent="0.2">
      <c r="A940" s="41" t="s">
        <v>3709</v>
      </c>
      <c r="B940" s="42" t="s">
        <v>743</v>
      </c>
      <c r="C940" s="43" t="s">
        <v>744</v>
      </c>
      <c r="D940" s="43" t="s">
        <v>3131</v>
      </c>
      <c r="E940" s="57" t="s">
        <v>76</v>
      </c>
      <c r="F940" s="45" t="s">
        <v>3710</v>
      </c>
      <c r="G940" s="45" t="s">
        <v>3711</v>
      </c>
      <c r="H940" s="47">
        <v>44078</v>
      </c>
      <c r="I940" s="47">
        <v>44561</v>
      </c>
      <c r="J940" s="48" t="str">
        <f>IF(Ugovori_OPULJP[[#This Row],[DATUM ZAVRŠETKA OPERACIJE]]&gt;DATE(2024,3,31),"u provedbi","završen")</f>
        <v>završen</v>
      </c>
      <c r="K940" s="46" t="s">
        <v>186</v>
      </c>
      <c r="L940" s="46" t="s">
        <v>186</v>
      </c>
      <c r="M940" s="49">
        <v>0.85</v>
      </c>
      <c r="N940" s="49">
        <v>0.15</v>
      </c>
      <c r="O940" s="50">
        <f>Ugovori_OPULJP[[#This Row],[Bespovratna sredstva - Ukupno (EU+Nac) HRK
= Ukupna ugovorena vrijednost bespovratnih sredstava]]*Ugovori_OPULJP[[#This Row],[EU STOPA SUFINANCIRANJA %
EU CO-FINANCING RATE %]]</f>
        <v>1932666.25</v>
      </c>
      <c r="P940" s="51">
        <f>Ugovori_OPULJP[[#This Row],[Bespovratna sredstva - EU dio - HRK]]/7.5345</f>
        <v>256508.89242816376</v>
      </c>
      <c r="Q940" s="50">
        <f>Ugovori_OPULJP[[#This Row],[Bespovratna sredstva - Ukupno (EU+Nac) HRK
= Ukupna ugovorena vrijednost bespovratnih sredstava]]*Ugovori_OPULJP[[#This Row],[STOPA NACIONALNOG SUFINANCIRANJA %]]</f>
        <v>341058.75</v>
      </c>
      <c r="R940" s="51">
        <f>Ugovori_OPULJP[[#This Row],[Bespovratna sredstva - Nacionalni dio - HRK]]/7.5345</f>
        <v>45266.275134381838</v>
      </c>
      <c r="S940" s="50">
        <v>2273725</v>
      </c>
      <c r="T940" s="51">
        <f>Ugovori_OPULJP[[#This Row],[Bespovratna sredstva - Ukupno (EU+Nac) HRK
= Ukupna ugovorena vrijednost bespovratnih sredstava]]/7.5345</f>
        <v>301775.16756254563</v>
      </c>
      <c r="U940" s="50">
        <v>0</v>
      </c>
      <c r="V940" s="51">
        <f>Ugovori_OPULJP[[#This Row],[Javni doprinos korisnika - HRK]]/7.5345</f>
        <v>0</v>
      </c>
      <c r="W940" s="50">
        <v>0</v>
      </c>
      <c r="X940" s="51">
        <f>Ugovori_OPULJP[[#This Row],[Privatni doprinos korisnika - HRK]]/7.5345</f>
        <v>0</v>
      </c>
      <c r="Y940" s="52">
        <v>2273725</v>
      </c>
      <c r="Z940" s="53">
        <f>Ugovori_OPULJP[[#This Row],[UKUPNI PRIHVATLJIVI IZDACI
TOTAL ELIGIBLE EXPENDITURE
= Bespovratna sredstva ukupno + doprinos korisnika
= Ukupni prihvatljivi troškovi
= Ukupna ugovorena vrijednost projekta HRK]]/7.5345</f>
        <v>301775.16756254563</v>
      </c>
      <c r="AA940" s="44" t="s">
        <v>38</v>
      </c>
      <c r="AB940" s="44" t="s">
        <v>35</v>
      </c>
      <c r="AC940" s="70" t="s">
        <v>3712</v>
      </c>
      <c r="AD940" s="43" t="s">
        <v>747</v>
      </c>
    </row>
    <row r="941" spans="1:30" ht="51" customHeight="1" x14ac:dyDescent="0.2">
      <c r="A941" s="41" t="s">
        <v>3713</v>
      </c>
      <c r="B941" s="42" t="s">
        <v>743</v>
      </c>
      <c r="C941" s="43" t="s">
        <v>744</v>
      </c>
      <c r="D941" s="43" t="s">
        <v>3131</v>
      </c>
      <c r="E941" s="76" t="s">
        <v>76</v>
      </c>
      <c r="F941" s="45" t="s">
        <v>3714</v>
      </c>
      <c r="G941" s="45" t="s">
        <v>2940</v>
      </c>
      <c r="H941" s="47">
        <v>44078</v>
      </c>
      <c r="I941" s="47">
        <v>44624</v>
      </c>
      <c r="J941" s="48" t="str">
        <f>IF(Ugovori_OPULJP[[#This Row],[DATUM ZAVRŠETKA OPERACIJE]]&gt;DATE(2024,3,31),"u provedbi","završen")</f>
        <v>završen</v>
      </c>
      <c r="K941" s="46" t="s">
        <v>94</v>
      </c>
      <c r="L941" s="46" t="s">
        <v>94</v>
      </c>
      <c r="M941" s="49">
        <v>0.85</v>
      </c>
      <c r="N941" s="49">
        <v>0.15</v>
      </c>
      <c r="O941" s="50">
        <f>Ugovori_OPULJP[[#This Row],[Bespovratna sredstva - Ukupno (EU+Nac) HRK
= Ukupna ugovorena vrijednost bespovratnih sredstava]]*Ugovori_OPULJP[[#This Row],[EU STOPA SUFINANCIRANJA %
EU CO-FINANCING RATE %]]</f>
        <v>538466.5</v>
      </c>
      <c r="P941" s="51">
        <f>Ugovori_OPULJP[[#This Row],[Bespovratna sredstva - EU dio - HRK]]/7.5345</f>
        <v>71466.786117194235</v>
      </c>
      <c r="Q941" s="50">
        <f>Ugovori_OPULJP[[#This Row],[Bespovratna sredstva - Ukupno (EU+Nac) HRK
= Ukupna ugovorena vrijednost bespovratnih sredstava]]*Ugovori_OPULJP[[#This Row],[STOPA NACIONALNOG SUFINANCIRANJA %]]</f>
        <v>95023.5</v>
      </c>
      <c r="R941" s="51">
        <f>Ugovori_OPULJP[[#This Row],[Bespovratna sredstva - Nacionalni dio - HRK]]/7.5345</f>
        <v>12611.785785387217</v>
      </c>
      <c r="S941" s="50">
        <v>633490</v>
      </c>
      <c r="T941" s="51">
        <f>Ugovori_OPULJP[[#This Row],[Bespovratna sredstva - Ukupno (EU+Nac) HRK
= Ukupna ugovorena vrijednost bespovratnih sredstava]]/7.5345</f>
        <v>84078.571902581447</v>
      </c>
      <c r="U941" s="50">
        <v>0</v>
      </c>
      <c r="V941" s="51">
        <f>Ugovori_OPULJP[[#This Row],[Javni doprinos korisnika - HRK]]/7.5345</f>
        <v>0</v>
      </c>
      <c r="W941" s="50">
        <v>0</v>
      </c>
      <c r="X941" s="51">
        <f>Ugovori_OPULJP[[#This Row],[Privatni doprinos korisnika - HRK]]/7.5345</f>
        <v>0</v>
      </c>
      <c r="Y941" s="52">
        <v>633490</v>
      </c>
      <c r="Z941" s="53">
        <f>Ugovori_OPULJP[[#This Row],[UKUPNI PRIHVATLJIVI IZDACI
TOTAL ELIGIBLE EXPENDITURE
= Bespovratna sredstva ukupno + doprinos korisnika
= Ukupni prihvatljivi troškovi
= Ukupna ugovorena vrijednost projekta HRK]]/7.5345</f>
        <v>84078.571902581447</v>
      </c>
      <c r="AA941" s="44" t="s">
        <v>38</v>
      </c>
      <c r="AB941" s="44" t="s">
        <v>35</v>
      </c>
      <c r="AC941" s="70" t="s">
        <v>3715</v>
      </c>
      <c r="AD941" s="43" t="s">
        <v>747</v>
      </c>
    </row>
    <row r="942" spans="1:30" ht="51" customHeight="1" x14ac:dyDescent="0.2">
      <c r="A942" s="41" t="s">
        <v>3716</v>
      </c>
      <c r="B942" s="42" t="s">
        <v>743</v>
      </c>
      <c r="C942" s="43" t="s">
        <v>744</v>
      </c>
      <c r="D942" s="43" t="s">
        <v>3131</v>
      </c>
      <c r="E942" s="57" t="s">
        <v>76</v>
      </c>
      <c r="F942" s="45" t="s">
        <v>3717</v>
      </c>
      <c r="G942" s="45" t="s">
        <v>3718</v>
      </c>
      <c r="H942" s="47">
        <v>44044</v>
      </c>
      <c r="I942" s="47">
        <v>44470</v>
      </c>
      <c r="J942" s="48" t="str">
        <f>IF(Ugovori_OPULJP[[#This Row],[DATUM ZAVRŠETKA OPERACIJE]]&gt;DATE(2024,3,31),"u provedbi","završen")</f>
        <v>završen</v>
      </c>
      <c r="K942" s="46" t="s">
        <v>84</v>
      </c>
      <c r="L942" s="46" t="s">
        <v>84</v>
      </c>
      <c r="M942" s="49">
        <v>0.85</v>
      </c>
      <c r="N942" s="49">
        <v>0.15</v>
      </c>
      <c r="O942" s="50">
        <f>Ugovori_OPULJP[[#This Row],[Bespovratna sredstva - Ukupno (EU+Nac) HRK
= Ukupna ugovorena vrijednost bespovratnih sredstava]]*Ugovori_OPULJP[[#This Row],[EU STOPA SUFINANCIRANJA %
EU CO-FINANCING RATE %]]</f>
        <v>928234</v>
      </c>
      <c r="P942" s="51">
        <f>Ugovori_OPULJP[[#This Row],[Bespovratna sredstva - EU dio - HRK]]/7.5345</f>
        <v>123197.82334594199</v>
      </c>
      <c r="Q942" s="50">
        <f>Ugovori_OPULJP[[#This Row],[Bespovratna sredstva - Ukupno (EU+Nac) HRK
= Ukupna ugovorena vrijednost bespovratnih sredstava]]*Ugovori_OPULJP[[#This Row],[STOPA NACIONALNOG SUFINANCIRANJA %]]</f>
        <v>163806</v>
      </c>
      <c r="R942" s="51">
        <f>Ugovori_OPULJP[[#This Row],[Bespovratna sredstva - Nacionalni dio - HRK]]/7.5345</f>
        <v>21740.792355166235</v>
      </c>
      <c r="S942" s="50">
        <v>1092040</v>
      </c>
      <c r="T942" s="51">
        <f>Ugovori_OPULJP[[#This Row],[Bespovratna sredstva - Ukupno (EU+Nac) HRK
= Ukupna ugovorena vrijednost bespovratnih sredstava]]/7.5345</f>
        <v>144938.61570110824</v>
      </c>
      <c r="U942" s="50">
        <v>0</v>
      </c>
      <c r="V942" s="51">
        <f>Ugovori_OPULJP[[#This Row],[Javni doprinos korisnika - HRK]]/7.5345</f>
        <v>0</v>
      </c>
      <c r="W942" s="50">
        <v>0</v>
      </c>
      <c r="X942" s="51">
        <f>Ugovori_OPULJP[[#This Row],[Privatni doprinos korisnika - HRK]]/7.5345</f>
        <v>0</v>
      </c>
      <c r="Y942" s="52">
        <v>1092040</v>
      </c>
      <c r="Z942" s="53">
        <f>Ugovori_OPULJP[[#This Row],[UKUPNI PRIHVATLJIVI IZDACI
TOTAL ELIGIBLE EXPENDITURE
= Bespovratna sredstva ukupno + doprinos korisnika
= Ukupni prihvatljivi troškovi
= Ukupna ugovorena vrijednost projekta HRK]]/7.5345</f>
        <v>144938.61570110824</v>
      </c>
      <c r="AA942" s="44" t="s">
        <v>38</v>
      </c>
      <c r="AB942" s="44" t="s">
        <v>35</v>
      </c>
      <c r="AC942" s="43" t="s">
        <v>3719</v>
      </c>
      <c r="AD942" s="43" t="s">
        <v>747</v>
      </c>
    </row>
    <row r="943" spans="1:30" ht="51" customHeight="1" x14ac:dyDescent="0.2">
      <c r="A943" s="41" t="s">
        <v>3720</v>
      </c>
      <c r="B943" s="42" t="s">
        <v>743</v>
      </c>
      <c r="C943" s="43" t="s">
        <v>744</v>
      </c>
      <c r="D943" s="43" t="s">
        <v>3131</v>
      </c>
      <c r="E943" s="57" t="s">
        <v>76</v>
      </c>
      <c r="F943" s="45" t="s">
        <v>3721</v>
      </c>
      <c r="G943" s="45" t="s">
        <v>1120</v>
      </c>
      <c r="H943" s="47">
        <v>44109</v>
      </c>
      <c r="I943" s="47">
        <v>44656</v>
      </c>
      <c r="J943" s="48" t="str">
        <f>IF(Ugovori_OPULJP[[#This Row],[DATUM ZAVRŠETKA OPERACIJE]]&gt;DATE(2024,3,31),"u provedbi","završen")</f>
        <v>završen</v>
      </c>
      <c r="K943" s="46" t="s">
        <v>104</v>
      </c>
      <c r="L943" s="46" t="s">
        <v>104</v>
      </c>
      <c r="M943" s="49">
        <v>0.85</v>
      </c>
      <c r="N943" s="49">
        <v>0.15</v>
      </c>
      <c r="O943" s="50">
        <f>Ugovori_OPULJP[[#This Row],[Bespovratna sredstva - Ukupno (EU+Nac) HRK
= Ukupna ugovorena vrijednost bespovratnih sredstava]]*Ugovori_OPULJP[[#This Row],[EU STOPA SUFINANCIRANJA %
EU CO-FINANCING RATE %]]</f>
        <v>1883855</v>
      </c>
      <c r="P943" s="51">
        <f>Ugovori_OPULJP[[#This Row],[Bespovratna sredstva - EU dio - HRK]]/7.5345</f>
        <v>250030.52624593535</v>
      </c>
      <c r="Q943" s="50">
        <f>Ugovori_OPULJP[[#This Row],[Bespovratna sredstva - Ukupno (EU+Nac) HRK
= Ukupna ugovorena vrijednost bespovratnih sredstava]]*Ugovori_OPULJP[[#This Row],[STOPA NACIONALNOG SUFINANCIRANJA %]]</f>
        <v>332445</v>
      </c>
      <c r="R943" s="51">
        <f>Ugovori_OPULJP[[#This Row],[Bespovratna sredstva - Nacionalni dio - HRK]]/7.5345</f>
        <v>44123.034043400359</v>
      </c>
      <c r="S943" s="50">
        <v>2216300</v>
      </c>
      <c r="T943" s="51">
        <f>Ugovori_OPULJP[[#This Row],[Bespovratna sredstva - Ukupno (EU+Nac) HRK
= Ukupna ugovorena vrijednost bespovratnih sredstava]]/7.5345</f>
        <v>294153.56028933573</v>
      </c>
      <c r="U943" s="50">
        <v>0</v>
      </c>
      <c r="V943" s="51">
        <f>Ugovori_OPULJP[[#This Row],[Javni doprinos korisnika - HRK]]/7.5345</f>
        <v>0</v>
      </c>
      <c r="W943" s="50">
        <v>0</v>
      </c>
      <c r="X943" s="51">
        <f>Ugovori_OPULJP[[#This Row],[Privatni doprinos korisnika - HRK]]/7.5345</f>
        <v>0</v>
      </c>
      <c r="Y943" s="52">
        <v>2216300</v>
      </c>
      <c r="Z943" s="53">
        <f>Ugovori_OPULJP[[#This Row],[UKUPNI PRIHVATLJIVI IZDACI
TOTAL ELIGIBLE EXPENDITURE
= Bespovratna sredstva ukupno + doprinos korisnika
= Ukupni prihvatljivi troškovi
= Ukupna ugovorena vrijednost projekta HRK]]/7.5345</f>
        <v>294153.56028933573</v>
      </c>
      <c r="AA943" s="44" t="s">
        <v>38</v>
      </c>
      <c r="AB943" s="44" t="s">
        <v>35</v>
      </c>
      <c r="AC943" s="43" t="s">
        <v>3722</v>
      </c>
      <c r="AD943" s="43" t="s">
        <v>747</v>
      </c>
    </row>
    <row r="944" spans="1:30" ht="51" customHeight="1" x14ac:dyDescent="0.2">
      <c r="A944" s="41" t="s">
        <v>3723</v>
      </c>
      <c r="B944" s="42" t="s">
        <v>743</v>
      </c>
      <c r="C944" s="43" t="s">
        <v>744</v>
      </c>
      <c r="D944" s="43" t="s">
        <v>3131</v>
      </c>
      <c r="E944" s="57" t="s">
        <v>76</v>
      </c>
      <c r="F944" s="45" t="s">
        <v>3724</v>
      </c>
      <c r="G944" s="45" t="s">
        <v>1294</v>
      </c>
      <c r="H944" s="47">
        <v>44109</v>
      </c>
      <c r="I944" s="47">
        <v>44597</v>
      </c>
      <c r="J944" s="48" t="str">
        <f>IF(Ugovori_OPULJP[[#This Row],[DATUM ZAVRŠETKA OPERACIJE]]&gt;DATE(2024,3,31),"u provedbi","završen")</f>
        <v>završen</v>
      </c>
      <c r="K944" s="46" t="s">
        <v>104</v>
      </c>
      <c r="L944" s="46" t="s">
        <v>104</v>
      </c>
      <c r="M944" s="49">
        <v>0.85</v>
      </c>
      <c r="N944" s="49">
        <v>0.15</v>
      </c>
      <c r="O944" s="50">
        <f>Ugovori_OPULJP[[#This Row],[Bespovratna sredstva - Ukupno (EU+Nac) HRK
= Ukupna ugovorena vrijednost bespovratnih sredstava]]*Ugovori_OPULJP[[#This Row],[EU STOPA SUFINANCIRANJA %
EU CO-FINANCING RATE %]]</f>
        <v>786517.75</v>
      </c>
      <c r="P944" s="51">
        <f>Ugovori_OPULJP[[#This Row],[Bespovratna sredstva - EU dio - HRK]]/7.5345</f>
        <v>104388.84464795275</v>
      </c>
      <c r="Q944" s="50">
        <f>Ugovori_OPULJP[[#This Row],[Bespovratna sredstva - Ukupno (EU+Nac) HRK
= Ukupna ugovorena vrijednost bespovratnih sredstava]]*Ugovori_OPULJP[[#This Row],[STOPA NACIONALNOG SUFINANCIRANJA %]]</f>
        <v>138797.25</v>
      </c>
      <c r="R944" s="51">
        <f>Ugovori_OPULJP[[#This Row],[Bespovratna sredstva - Nacionalni dio - HRK]]/7.5345</f>
        <v>18421.560820226954</v>
      </c>
      <c r="S944" s="50">
        <v>925315</v>
      </c>
      <c r="T944" s="51">
        <f>Ugovori_OPULJP[[#This Row],[Bespovratna sredstva - Ukupno (EU+Nac) HRK
= Ukupna ugovorena vrijednost bespovratnih sredstava]]/7.5345</f>
        <v>122810.4054681797</v>
      </c>
      <c r="U944" s="50">
        <v>0</v>
      </c>
      <c r="V944" s="51">
        <f>Ugovori_OPULJP[[#This Row],[Javni doprinos korisnika - HRK]]/7.5345</f>
        <v>0</v>
      </c>
      <c r="W944" s="50">
        <v>0</v>
      </c>
      <c r="X944" s="51">
        <f>Ugovori_OPULJP[[#This Row],[Privatni doprinos korisnika - HRK]]/7.5345</f>
        <v>0</v>
      </c>
      <c r="Y944" s="52">
        <v>925315</v>
      </c>
      <c r="Z944" s="53">
        <f>Ugovori_OPULJP[[#This Row],[UKUPNI PRIHVATLJIVI IZDACI
TOTAL ELIGIBLE EXPENDITURE
= Bespovratna sredstva ukupno + doprinos korisnika
= Ukupni prihvatljivi troškovi
= Ukupna ugovorena vrijednost projekta HRK]]/7.5345</f>
        <v>122810.4054681797</v>
      </c>
      <c r="AA944" s="44" t="s">
        <v>38</v>
      </c>
      <c r="AB944" s="44" t="s">
        <v>35</v>
      </c>
      <c r="AC944" s="43" t="s">
        <v>3725</v>
      </c>
      <c r="AD944" s="43" t="s">
        <v>747</v>
      </c>
    </row>
    <row r="945" spans="1:30" ht="51" customHeight="1" x14ac:dyDescent="0.2">
      <c r="A945" s="41" t="s">
        <v>3726</v>
      </c>
      <c r="B945" s="42" t="s">
        <v>743</v>
      </c>
      <c r="C945" s="43" t="s">
        <v>744</v>
      </c>
      <c r="D945" s="43" t="s">
        <v>3131</v>
      </c>
      <c r="E945" s="57" t="s">
        <v>76</v>
      </c>
      <c r="F945" s="45" t="s">
        <v>3727</v>
      </c>
      <c r="G945" s="45" t="s">
        <v>3728</v>
      </c>
      <c r="H945" s="47">
        <v>44083</v>
      </c>
      <c r="I945" s="47">
        <v>44629</v>
      </c>
      <c r="J945" s="48" t="str">
        <f>IF(Ugovori_OPULJP[[#This Row],[DATUM ZAVRŠETKA OPERACIJE]]&gt;DATE(2024,3,31),"u provedbi","završen")</f>
        <v>završen</v>
      </c>
      <c r="K945" s="46" t="s">
        <v>37</v>
      </c>
      <c r="L945" s="46" t="s">
        <v>37</v>
      </c>
      <c r="M945" s="49">
        <v>0.85</v>
      </c>
      <c r="N945" s="49">
        <v>0.15</v>
      </c>
      <c r="O945" s="50">
        <f>Ugovori_OPULJP[[#This Row],[Bespovratna sredstva - Ukupno (EU+Nac) HRK
= Ukupna ugovorena vrijednost bespovratnih sredstava]]*Ugovori_OPULJP[[#This Row],[EU STOPA SUFINANCIRANJA %
EU CO-FINANCING RATE %]]</f>
        <v>1184041.2364999999</v>
      </c>
      <c r="P945" s="51">
        <f>Ugovori_OPULJP[[#This Row],[Bespovratna sredstva - EU dio - HRK]]/7.5345</f>
        <v>157149.27818700642</v>
      </c>
      <c r="Q945" s="50">
        <f>Ugovori_OPULJP[[#This Row],[Bespovratna sredstva - Ukupno (EU+Nac) HRK
= Ukupna ugovorena vrijednost bespovratnih sredstava]]*Ugovori_OPULJP[[#This Row],[STOPA NACIONALNOG SUFINANCIRANJA %]]</f>
        <v>208948.45349999997</v>
      </c>
      <c r="R945" s="51">
        <f>Ugovori_OPULJP[[#This Row],[Bespovratna sredstva - Nacionalni dio - HRK]]/7.5345</f>
        <v>27732.225562412896</v>
      </c>
      <c r="S945" s="50">
        <v>1392989.69</v>
      </c>
      <c r="T945" s="51">
        <f>Ugovori_OPULJP[[#This Row],[Bespovratna sredstva - Ukupno (EU+Nac) HRK
= Ukupna ugovorena vrijednost bespovratnih sredstava]]/7.5345</f>
        <v>184881.50374941932</v>
      </c>
      <c r="U945" s="50">
        <v>0</v>
      </c>
      <c r="V945" s="51">
        <f>Ugovori_OPULJP[[#This Row],[Javni doprinos korisnika - HRK]]/7.5345</f>
        <v>0</v>
      </c>
      <c r="W945" s="50">
        <v>0</v>
      </c>
      <c r="X945" s="51">
        <f>Ugovori_OPULJP[[#This Row],[Privatni doprinos korisnika - HRK]]/7.5345</f>
        <v>0</v>
      </c>
      <c r="Y945" s="52">
        <v>1392989.69</v>
      </c>
      <c r="Z945" s="53">
        <f>Ugovori_OPULJP[[#This Row],[UKUPNI PRIHVATLJIVI IZDACI
TOTAL ELIGIBLE EXPENDITURE
= Bespovratna sredstva ukupno + doprinos korisnika
= Ukupni prihvatljivi troškovi
= Ukupna ugovorena vrijednost projekta HRK]]/7.5345</f>
        <v>184881.50374941932</v>
      </c>
      <c r="AA945" s="44" t="s">
        <v>38</v>
      </c>
      <c r="AB945" s="44" t="s">
        <v>35</v>
      </c>
      <c r="AC945" s="70" t="s">
        <v>3729</v>
      </c>
      <c r="AD945" s="43" t="s">
        <v>747</v>
      </c>
    </row>
    <row r="946" spans="1:30" ht="51" customHeight="1" x14ac:dyDescent="0.2">
      <c r="A946" s="41" t="s">
        <v>3730</v>
      </c>
      <c r="B946" s="42" t="s">
        <v>743</v>
      </c>
      <c r="C946" s="43" t="s">
        <v>744</v>
      </c>
      <c r="D946" s="43" t="s">
        <v>3131</v>
      </c>
      <c r="E946" s="57" t="s">
        <v>76</v>
      </c>
      <c r="F946" s="45" t="s">
        <v>3731</v>
      </c>
      <c r="G946" s="45" t="s">
        <v>3732</v>
      </c>
      <c r="H946" s="47">
        <v>44131</v>
      </c>
      <c r="I946" s="47">
        <v>44678</v>
      </c>
      <c r="J946" s="48" t="str">
        <f>IF(Ugovori_OPULJP[[#This Row],[DATUM ZAVRŠETKA OPERACIJE]]&gt;DATE(2024,3,31),"u provedbi","završen")</f>
        <v>završen</v>
      </c>
      <c r="K946" s="46" t="s">
        <v>37</v>
      </c>
      <c r="L946" s="46" t="s">
        <v>37</v>
      </c>
      <c r="M946" s="49">
        <v>0.85</v>
      </c>
      <c r="N946" s="49">
        <v>0.15</v>
      </c>
      <c r="O946" s="50">
        <f>Ugovori_OPULJP[[#This Row],[Bespovratna sredstva - Ukupno (EU+Nac) HRK
= Ukupna ugovorena vrijednost bespovratnih sredstava]]*Ugovori_OPULJP[[#This Row],[EU STOPA SUFINANCIRANJA %
EU CO-FINANCING RATE %]]</f>
        <v>1183582.5</v>
      </c>
      <c r="P946" s="51">
        <f>Ugovori_OPULJP[[#This Row],[Bespovratna sredstva - EU dio - HRK]]/7.5345</f>
        <v>157088.39339040412</v>
      </c>
      <c r="Q946" s="50">
        <f>Ugovori_OPULJP[[#This Row],[Bespovratna sredstva - Ukupno (EU+Nac) HRK
= Ukupna ugovorena vrijednost bespovratnih sredstava]]*Ugovori_OPULJP[[#This Row],[STOPA NACIONALNOG SUFINANCIRANJA %]]</f>
        <v>208867.5</v>
      </c>
      <c r="R946" s="51">
        <f>Ugovori_OPULJP[[#This Row],[Bespovratna sredstva - Nacionalni dio - HRK]]/7.5345</f>
        <v>27721.481186541907</v>
      </c>
      <c r="S946" s="50">
        <v>1392450</v>
      </c>
      <c r="T946" s="51">
        <f>Ugovori_OPULJP[[#This Row],[Bespovratna sredstva - Ukupno (EU+Nac) HRK
= Ukupna ugovorena vrijednost bespovratnih sredstava]]/7.5345</f>
        <v>184809.87457694605</v>
      </c>
      <c r="U946" s="50">
        <v>0</v>
      </c>
      <c r="V946" s="51">
        <f>Ugovori_OPULJP[[#This Row],[Javni doprinos korisnika - HRK]]/7.5345</f>
        <v>0</v>
      </c>
      <c r="W946" s="50">
        <v>0</v>
      </c>
      <c r="X946" s="51">
        <f>Ugovori_OPULJP[[#This Row],[Privatni doprinos korisnika - HRK]]/7.5345</f>
        <v>0</v>
      </c>
      <c r="Y946" s="52">
        <v>1392450</v>
      </c>
      <c r="Z946" s="53">
        <f>Ugovori_OPULJP[[#This Row],[UKUPNI PRIHVATLJIVI IZDACI
TOTAL ELIGIBLE EXPENDITURE
= Bespovratna sredstva ukupno + doprinos korisnika
= Ukupni prihvatljivi troškovi
= Ukupna ugovorena vrijednost projekta HRK]]/7.5345</f>
        <v>184809.87457694605</v>
      </c>
      <c r="AA946" s="44" t="s">
        <v>38</v>
      </c>
      <c r="AB946" s="44" t="s">
        <v>35</v>
      </c>
      <c r="AC946" s="43" t="s">
        <v>3733</v>
      </c>
      <c r="AD946" s="43" t="s">
        <v>747</v>
      </c>
    </row>
    <row r="947" spans="1:30" ht="51" customHeight="1" x14ac:dyDescent="0.2">
      <c r="A947" s="41" t="s">
        <v>3734</v>
      </c>
      <c r="B947" s="42" t="s">
        <v>743</v>
      </c>
      <c r="C947" s="43" t="s">
        <v>744</v>
      </c>
      <c r="D947" s="43" t="s">
        <v>3131</v>
      </c>
      <c r="E947" s="57" t="s">
        <v>76</v>
      </c>
      <c r="F947" s="45" t="s">
        <v>3735</v>
      </c>
      <c r="G947" s="45" t="s">
        <v>3736</v>
      </c>
      <c r="H947" s="47">
        <v>44091</v>
      </c>
      <c r="I947" s="47">
        <v>44637</v>
      </c>
      <c r="J947" s="48" t="str">
        <f>IF(Ugovori_OPULJP[[#This Row],[DATUM ZAVRŠETKA OPERACIJE]]&gt;DATE(2024,3,31),"u provedbi","završen")</f>
        <v>završen</v>
      </c>
      <c r="K947" s="46" t="s">
        <v>599</v>
      </c>
      <c r="L947" s="46" t="s">
        <v>599</v>
      </c>
      <c r="M947" s="49">
        <v>0.85</v>
      </c>
      <c r="N947" s="49">
        <v>0.15</v>
      </c>
      <c r="O947" s="50">
        <f>Ugovori_OPULJP[[#This Row],[Bespovratna sredstva - Ukupno (EU+Nac) HRK
= Ukupna ugovorena vrijednost bespovratnih sredstava]]*Ugovori_OPULJP[[#This Row],[EU STOPA SUFINANCIRANJA %
EU CO-FINANCING RATE %]]</f>
        <v>1578721.6514999999</v>
      </c>
      <c r="P947" s="51">
        <f>Ugovori_OPULJP[[#This Row],[Bespovratna sredstva - EU dio - HRK]]/7.5345</f>
        <v>209532.37129205652</v>
      </c>
      <c r="Q947" s="50">
        <f>Ugovori_OPULJP[[#This Row],[Bespovratna sredstva - Ukupno (EU+Nac) HRK
= Ukupna ugovorena vrijednost bespovratnih sredstava]]*Ugovori_OPULJP[[#This Row],[STOPA NACIONALNOG SUFINANCIRANJA %]]</f>
        <v>278597.93849999999</v>
      </c>
      <c r="R947" s="51">
        <f>Ugovori_OPULJP[[#This Row],[Bespovratna sredstva - Nacionalni dio - HRK]]/7.5345</f>
        <v>36976.300816245268</v>
      </c>
      <c r="S947" s="50">
        <v>1857319.59</v>
      </c>
      <c r="T947" s="51">
        <f>Ugovori_OPULJP[[#This Row],[Bespovratna sredstva - Ukupno (EU+Nac) HRK
= Ukupna ugovorena vrijednost bespovratnih sredstava]]/7.5345</f>
        <v>246508.67210830181</v>
      </c>
      <c r="U947" s="50">
        <v>0</v>
      </c>
      <c r="V947" s="51">
        <f>Ugovori_OPULJP[[#This Row],[Javni doprinos korisnika - HRK]]/7.5345</f>
        <v>0</v>
      </c>
      <c r="W947" s="50">
        <v>0</v>
      </c>
      <c r="X947" s="51">
        <f>Ugovori_OPULJP[[#This Row],[Privatni doprinos korisnika - HRK]]/7.5345</f>
        <v>0</v>
      </c>
      <c r="Y947" s="52">
        <v>1857319.59</v>
      </c>
      <c r="Z947" s="53">
        <f>Ugovori_OPULJP[[#This Row],[UKUPNI PRIHVATLJIVI IZDACI
TOTAL ELIGIBLE EXPENDITURE
= Bespovratna sredstva ukupno + doprinos korisnika
= Ukupni prihvatljivi troškovi
= Ukupna ugovorena vrijednost projekta HRK]]/7.5345</f>
        <v>246508.67210830181</v>
      </c>
      <c r="AA947" s="44" t="s">
        <v>38</v>
      </c>
      <c r="AB947" s="44" t="s">
        <v>35</v>
      </c>
      <c r="AC947" s="43" t="s">
        <v>3737</v>
      </c>
      <c r="AD947" s="43" t="s">
        <v>747</v>
      </c>
    </row>
    <row r="948" spans="1:30" ht="51" customHeight="1" x14ac:dyDescent="0.2">
      <c r="A948" s="61" t="s">
        <v>3738</v>
      </c>
      <c r="B948" s="55" t="s">
        <v>743</v>
      </c>
      <c r="C948" s="56" t="s">
        <v>744</v>
      </c>
      <c r="D948" s="43" t="s">
        <v>3131</v>
      </c>
      <c r="E948" s="57" t="s">
        <v>76</v>
      </c>
      <c r="F948" s="62" t="s">
        <v>3739</v>
      </c>
      <c r="G948" s="62" t="s">
        <v>3740</v>
      </c>
      <c r="H948" s="59">
        <v>44155</v>
      </c>
      <c r="I948" s="59">
        <v>44701</v>
      </c>
      <c r="J948" s="48" t="str">
        <f>IF(Ugovori_OPULJP[[#This Row],[DATUM ZAVRŠETKA OPERACIJE]]&gt;DATE(2024,3,31),"u provedbi","završen")</f>
        <v>završen</v>
      </c>
      <c r="K948" s="67" t="s">
        <v>155</v>
      </c>
      <c r="L948" s="46" t="s">
        <v>155</v>
      </c>
      <c r="M948" s="49">
        <v>0.85</v>
      </c>
      <c r="N948" s="49">
        <v>0.15</v>
      </c>
      <c r="O948" s="50">
        <f>Ugovori_OPULJP[[#This Row],[Bespovratna sredstva - Ukupno (EU+Nac) HRK
= Ukupna ugovorena vrijednost bespovratnih sredstava]]*Ugovori_OPULJP[[#This Row],[EU STOPA SUFINANCIRANJA %
EU CO-FINANCING RATE %]]</f>
        <v>315744.33199999999</v>
      </c>
      <c r="P948" s="51">
        <f>Ugovori_OPULJP[[#This Row],[Bespovratna sredstva - EU dio - HRK]]/7.5345</f>
        <v>41906.474484040082</v>
      </c>
      <c r="Q948" s="50">
        <f>Ugovori_OPULJP[[#This Row],[Bespovratna sredstva - Ukupno (EU+Nac) HRK
= Ukupna ugovorena vrijednost bespovratnih sredstava]]*Ugovori_OPULJP[[#This Row],[STOPA NACIONALNOG SUFINANCIRANJA %]]</f>
        <v>55719.587999999996</v>
      </c>
      <c r="R948" s="51">
        <f>Ugovori_OPULJP[[#This Row],[Bespovratna sredstva - Nacionalni dio - HRK]]/7.5345</f>
        <v>7395.2602030658963</v>
      </c>
      <c r="S948" s="52">
        <v>371463.92</v>
      </c>
      <c r="T948" s="53">
        <f>Ugovori_OPULJP[[#This Row],[Bespovratna sredstva - Ukupno (EU+Nac) HRK
= Ukupna ugovorena vrijednost bespovratnih sredstava]]/7.5345</f>
        <v>49301.734687105971</v>
      </c>
      <c r="U948" s="50">
        <v>0</v>
      </c>
      <c r="V948" s="51">
        <f>Ugovori_OPULJP[[#This Row],[Javni doprinos korisnika - HRK]]/7.5345</f>
        <v>0</v>
      </c>
      <c r="W948" s="50">
        <v>0</v>
      </c>
      <c r="X948" s="51">
        <f>Ugovori_OPULJP[[#This Row],[Privatni doprinos korisnika - HRK]]/7.5345</f>
        <v>0</v>
      </c>
      <c r="Y948" s="52">
        <v>371463.92</v>
      </c>
      <c r="Z948" s="53">
        <f>Ugovori_OPULJP[[#This Row],[UKUPNI PRIHVATLJIVI IZDACI
TOTAL ELIGIBLE EXPENDITURE
= Bespovratna sredstva ukupno + doprinos korisnika
= Ukupni prihvatljivi troškovi
= Ukupna ugovorena vrijednost projekta HRK]]/7.5345</f>
        <v>49301.734687105971</v>
      </c>
      <c r="AA948" s="57" t="s">
        <v>38</v>
      </c>
      <c r="AB948" s="44" t="s">
        <v>35</v>
      </c>
      <c r="AC948" s="56" t="s">
        <v>3741</v>
      </c>
      <c r="AD948" s="43" t="s">
        <v>747</v>
      </c>
    </row>
    <row r="949" spans="1:30" ht="51" customHeight="1" x14ac:dyDescent="0.2">
      <c r="A949" s="41" t="s">
        <v>3742</v>
      </c>
      <c r="B949" s="42" t="s">
        <v>743</v>
      </c>
      <c r="C949" s="43" t="s">
        <v>744</v>
      </c>
      <c r="D949" s="43" t="s">
        <v>3131</v>
      </c>
      <c r="E949" s="57" t="s">
        <v>76</v>
      </c>
      <c r="F949" s="45" t="s">
        <v>3743</v>
      </c>
      <c r="G949" s="45" t="s">
        <v>3744</v>
      </c>
      <c r="H949" s="47">
        <v>44078</v>
      </c>
      <c r="I949" s="47">
        <v>44624</v>
      </c>
      <c r="J949" s="48" t="str">
        <f>IF(Ugovori_OPULJP[[#This Row],[DATUM ZAVRŠETKA OPERACIJE]]&gt;DATE(2024,3,31),"u provedbi","završen")</f>
        <v>završen</v>
      </c>
      <c r="K949" s="46" t="s">
        <v>186</v>
      </c>
      <c r="L949" s="46" t="s">
        <v>186</v>
      </c>
      <c r="M949" s="49">
        <v>0.85</v>
      </c>
      <c r="N949" s="49">
        <v>0.15</v>
      </c>
      <c r="O949" s="50">
        <f>Ugovori_OPULJP[[#This Row],[Bespovratna sredstva - Ukupno (EU+Nac) HRK
= Ukupna ugovorena vrijednost bespovratnih sredstava]]*Ugovori_OPULJP[[#This Row],[EU STOPA SUFINANCIRANJA %
EU CO-FINANCING RATE %]]</f>
        <v>1530743.75</v>
      </c>
      <c r="P949" s="51">
        <f>Ugovori_OPULJP[[#This Row],[Bespovratna sredstva - EU dio - HRK]]/7.5345</f>
        <v>203164.60946313624</v>
      </c>
      <c r="Q949" s="50">
        <f>Ugovori_OPULJP[[#This Row],[Bespovratna sredstva - Ukupno (EU+Nac) HRK
= Ukupna ugovorena vrijednost bespovratnih sredstava]]*Ugovori_OPULJP[[#This Row],[STOPA NACIONALNOG SUFINANCIRANJA %]]</f>
        <v>270131.25</v>
      </c>
      <c r="R949" s="51">
        <f>Ugovori_OPULJP[[#This Row],[Bespovratna sredstva - Nacionalni dio - HRK]]/7.5345</f>
        <v>35852.578140553451</v>
      </c>
      <c r="S949" s="50">
        <v>1800875</v>
      </c>
      <c r="T949" s="51">
        <f>Ugovori_OPULJP[[#This Row],[Bespovratna sredstva - Ukupno (EU+Nac) HRK
= Ukupna ugovorena vrijednost bespovratnih sredstava]]/7.5345</f>
        <v>239017.18760368967</v>
      </c>
      <c r="U949" s="50">
        <v>0</v>
      </c>
      <c r="V949" s="51">
        <f>Ugovori_OPULJP[[#This Row],[Javni doprinos korisnika - HRK]]/7.5345</f>
        <v>0</v>
      </c>
      <c r="W949" s="50">
        <v>0</v>
      </c>
      <c r="X949" s="51">
        <f>Ugovori_OPULJP[[#This Row],[Privatni doprinos korisnika - HRK]]/7.5345</f>
        <v>0</v>
      </c>
      <c r="Y949" s="52">
        <v>1800875</v>
      </c>
      <c r="Z949" s="53">
        <f>Ugovori_OPULJP[[#This Row],[UKUPNI PRIHVATLJIVI IZDACI
TOTAL ELIGIBLE EXPENDITURE
= Bespovratna sredstva ukupno + doprinos korisnika
= Ukupni prihvatljivi troškovi
= Ukupna ugovorena vrijednost projekta HRK]]/7.5345</f>
        <v>239017.18760368967</v>
      </c>
      <c r="AA949" s="44" t="s">
        <v>38</v>
      </c>
      <c r="AB949" s="44" t="s">
        <v>35</v>
      </c>
      <c r="AC949" s="70" t="s">
        <v>3745</v>
      </c>
      <c r="AD949" s="43" t="s">
        <v>747</v>
      </c>
    </row>
    <row r="950" spans="1:30" ht="51" customHeight="1" x14ac:dyDescent="0.2">
      <c r="A950" s="41" t="s">
        <v>3746</v>
      </c>
      <c r="B950" s="42" t="s">
        <v>743</v>
      </c>
      <c r="C950" s="43" t="s">
        <v>744</v>
      </c>
      <c r="D950" s="43" t="s">
        <v>3131</v>
      </c>
      <c r="E950" s="57" t="s">
        <v>76</v>
      </c>
      <c r="F950" s="45" t="s">
        <v>3747</v>
      </c>
      <c r="G950" s="45" t="s">
        <v>3748</v>
      </c>
      <c r="H950" s="47">
        <v>44078</v>
      </c>
      <c r="I950" s="47">
        <v>44624</v>
      </c>
      <c r="J950" s="48" t="str">
        <f>IF(Ugovori_OPULJP[[#This Row],[DATUM ZAVRŠETKA OPERACIJE]]&gt;DATE(2024,3,31),"u provedbi","završen")</f>
        <v>završen</v>
      </c>
      <c r="K950" s="46" t="s">
        <v>333</v>
      </c>
      <c r="L950" s="46" t="s">
        <v>333</v>
      </c>
      <c r="M950" s="49">
        <v>0.85</v>
      </c>
      <c r="N950" s="49">
        <v>0.15</v>
      </c>
      <c r="O950" s="50">
        <f>Ugovori_OPULJP[[#This Row],[Bespovratna sredstva - Ukupno (EU+Nac) HRK
= Ukupna ugovorena vrijednost bespovratnih sredstava]]*Ugovori_OPULJP[[#This Row],[EU STOPA SUFINANCIRANJA %
EU CO-FINANCING RATE %]]</f>
        <v>789360.82149999996</v>
      </c>
      <c r="P950" s="51">
        <f>Ugovori_OPULJP[[#This Row],[Bespovratna sredstva - EU dio - HRK]]/7.5345</f>
        <v>104766.18508195633</v>
      </c>
      <c r="Q950" s="50">
        <f>Ugovori_OPULJP[[#This Row],[Bespovratna sredstva - Ukupno (EU+Nac) HRK
= Ukupna ugovorena vrijednost bespovratnih sredstava]]*Ugovori_OPULJP[[#This Row],[STOPA NACIONALNOG SUFINANCIRANJA %]]</f>
        <v>139298.96849999999</v>
      </c>
      <c r="R950" s="51">
        <f>Ugovori_OPULJP[[#This Row],[Bespovratna sredstva - Nacionalni dio - HRK]]/7.5345</f>
        <v>18488.150308580527</v>
      </c>
      <c r="S950" s="50">
        <v>928659.79</v>
      </c>
      <c r="T950" s="51">
        <f>Ugovori_OPULJP[[#This Row],[Bespovratna sredstva - Ukupno (EU+Nac) HRK
= Ukupna ugovorena vrijednost bespovratnih sredstava]]/7.5345</f>
        <v>123254.33539053686</v>
      </c>
      <c r="U950" s="50">
        <v>0</v>
      </c>
      <c r="V950" s="51">
        <f>Ugovori_OPULJP[[#This Row],[Javni doprinos korisnika - HRK]]/7.5345</f>
        <v>0</v>
      </c>
      <c r="W950" s="50">
        <v>0</v>
      </c>
      <c r="X950" s="51">
        <f>Ugovori_OPULJP[[#This Row],[Privatni doprinos korisnika - HRK]]/7.5345</f>
        <v>0</v>
      </c>
      <c r="Y950" s="52">
        <v>928659.79</v>
      </c>
      <c r="Z950" s="53">
        <f>Ugovori_OPULJP[[#This Row],[UKUPNI PRIHVATLJIVI IZDACI
TOTAL ELIGIBLE EXPENDITURE
= Bespovratna sredstva ukupno + doprinos korisnika
= Ukupni prihvatljivi troškovi
= Ukupna ugovorena vrijednost projekta HRK]]/7.5345</f>
        <v>123254.33539053686</v>
      </c>
      <c r="AA950" s="44" t="s">
        <v>38</v>
      </c>
      <c r="AB950" s="44" t="s">
        <v>35</v>
      </c>
      <c r="AC950" s="70" t="s">
        <v>3749</v>
      </c>
      <c r="AD950" s="43" t="s">
        <v>747</v>
      </c>
    </row>
    <row r="951" spans="1:30" ht="51" customHeight="1" x14ac:dyDescent="0.2">
      <c r="A951" s="41" t="s">
        <v>3750</v>
      </c>
      <c r="B951" s="42" t="s">
        <v>743</v>
      </c>
      <c r="C951" s="43" t="s">
        <v>744</v>
      </c>
      <c r="D951" s="43" t="s">
        <v>3131</v>
      </c>
      <c r="E951" s="57" t="s">
        <v>76</v>
      </c>
      <c r="F951" s="45" t="s">
        <v>3751</v>
      </c>
      <c r="G951" s="45" t="s">
        <v>3752</v>
      </c>
      <c r="H951" s="47">
        <v>44078</v>
      </c>
      <c r="I951" s="47">
        <v>44624</v>
      </c>
      <c r="J951" s="48" t="str">
        <f>IF(Ugovori_OPULJP[[#This Row],[DATUM ZAVRŠETKA OPERACIJE]]&gt;DATE(2024,3,31),"u provedbi","završen")</f>
        <v>završen</v>
      </c>
      <c r="K951" s="46" t="s">
        <v>94</v>
      </c>
      <c r="L951" s="46" t="s">
        <v>94</v>
      </c>
      <c r="M951" s="49">
        <v>0.85</v>
      </c>
      <c r="N951" s="49">
        <v>0.15</v>
      </c>
      <c r="O951" s="50">
        <f>Ugovori_OPULJP[[#This Row],[Bespovratna sredstva - Ukupno (EU+Nac) HRK
= Ukupna ugovorena vrijednost bespovratnih sredstava]]*Ugovori_OPULJP[[#This Row],[EU STOPA SUFINANCIRANJA %
EU CO-FINANCING RATE %]]</f>
        <v>1146886.5975000001</v>
      </c>
      <c r="P951" s="51">
        <f>Ugovori_OPULJP[[#This Row],[Bespovratna sredstva - EU dio - HRK]]/7.5345</f>
        <v>152218.01015329486</v>
      </c>
      <c r="Q951" s="50">
        <f>Ugovori_OPULJP[[#This Row],[Bespovratna sredstva - Ukupno (EU+Nac) HRK
= Ukupna ugovorena vrijednost bespovratnih sredstava]]*Ugovori_OPULJP[[#This Row],[STOPA NACIONALNOG SUFINANCIRANJA %]]</f>
        <v>202391.7525</v>
      </c>
      <c r="R951" s="51">
        <f>Ugovori_OPULJP[[#This Row],[Bespovratna sredstva - Nacionalni dio - HRK]]/7.5345</f>
        <v>26862.001791757913</v>
      </c>
      <c r="S951" s="50">
        <v>1349278.35</v>
      </c>
      <c r="T951" s="51">
        <f>Ugovori_OPULJP[[#This Row],[Bespovratna sredstva - Ukupno (EU+Nac) HRK
= Ukupna ugovorena vrijednost bespovratnih sredstava]]/7.5345</f>
        <v>179080.01194505277</v>
      </c>
      <c r="U951" s="50">
        <v>0</v>
      </c>
      <c r="V951" s="51">
        <f>Ugovori_OPULJP[[#This Row],[Javni doprinos korisnika - HRK]]/7.5345</f>
        <v>0</v>
      </c>
      <c r="W951" s="50">
        <v>0</v>
      </c>
      <c r="X951" s="51">
        <f>Ugovori_OPULJP[[#This Row],[Privatni doprinos korisnika - HRK]]/7.5345</f>
        <v>0</v>
      </c>
      <c r="Y951" s="52">
        <v>1349278.35</v>
      </c>
      <c r="Z951" s="53">
        <f>Ugovori_OPULJP[[#This Row],[UKUPNI PRIHVATLJIVI IZDACI
TOTAL ELIGIBLE EXPENDITURE
= Bespovratna sredstva ukupno + doprinos korisnika
= Ukupni prihvatljivi troškovi
= Ukupna ugovorena vrijednost projekta HRK]]/7.5345</f>
        <v>179080.01194505277</v>
      </c>
      <c r="AA951" s="44" t="s">
        <v>38</v>
      </c>
      <c r="AB951" s="44" t="s">
        <v>35</v>
      </c>
      <c r="AC951" s="70" t="s">
        <v>3753</v>
      </c>
      <c r="AD951" s="43" t="s">
        <v>747</v>
      </c>
    </row>
    <row r="952" spans="1:30" ht="51" customHeight="1" x14ac:dyDescent="0.2">
      <c r="A952" s="41" t="s">
        <v>3754</v>
      </c>
      <c r="B952" s="42" t="s">
        <v>743</v>
      </c>
      <c r="C952" s="43" t="s">
        <v>744</v>
      </c>
      <c r="D952" s="43" t="s">
        <v>3131</v>
      </c>
      <c r="E952" s="57" t="s">
        <v>76</v>
      </c>
      <c r="F952" s="45" t="s">
        <v>3755</v>
      </c>
      <c r="G952" s="45" t="s">
        <v>3756</v>
      </c>
      <c r="H952" s="47">
        <v>44078</v>
      </c>
      <c r="I952" s="47">
        <v>44624</v>
      </c>
      <c r="J952" s="48" t="str">
        <f>IF(Ugovori_OPULJP[[#This Row],[DATUM ZAVRŠETKA OPERACIJE]]&gt;DATE(2024,3,31),"u provedbi","završen")</f>
        <v>završen</v>
      </c>
      <c r="K952" s="46" t="s">
        <v>155</v>
      </c>
      <c r="L952" s="46" t="s">
        <v>155</v>
      </c>
      <c r="M952" s="49">
        <v>0.85</v>
      </c>
      <c r="N952" s="49">
        <v>0.15</v>
      </c>
      <c r="O952" s="50">
        <f>Ugovori_OPULJP[[#This Row],[Bespovratna sredstva - Ukupno (EU+Nac) HRK
= Ukupna ugovorena vrijednost bespovratnih sredstava]]*Ugovori_OPULJP[[#This Row],[EU STOPA SUFINANCIRANJA %
EU CO-FINANCING RATE %]]</f>
        <v>1183561.25</v>
      </c>
      <c r="P952" s="51">
        <f>Ugovori_OPULJP[[#This Row],[Bespovratna sredstva - EU dio - HRK]]/7.5345</f>
        <v>157085.57303072533</v>
      </c>
      <c r="Q952" s="50">
        <f>Ugovori_OPULJP[[#This Row],[Bespovratna sredstva - Ukupno (EU+Nac) HRK
= Ukupna ugovorena vrijednost bespovratnih sredstava]]*Ugovori_OPULJP[[#This Row],[STOPA NACIONALNOG SUFINANCIRANJA %]]</f>
        <v>208863.75</v>
      </c>
      <c r="R952" s="51">
        <f>Ugovori_OPULJP[[#This Row],[Bespovratna sredstva - Nacionalni dio - HRK]]/7.5345</f>
        <v>27720.983476010351</v>
      </c>
      <c r="S952" s="50">
        <v>1392425</v>
      </c>
      <c r="T952" s="51">
        <f>Ugovori_OPULJP[[#This Row],[Bespovratna sredstva - Ukupno (EU+Nac) HRK
= Ukupna ugovorena vrijednost bespovratnih sredstava]]/7.5345</f>
        <v>184806.55650673568</v>
      </c>
      <c r="U952" s="50">
        <v>0</v>
      </c>
      <c r="V952" s="51">
        <f>Ugovori_OPULJP[[#This Row],[Javni doprinos korisnika - HRK]]/7.5345</f>
        <v>0</v>
      </c>
      <c r="W952" s="50">
        <v>0</v>
      </c>
      <c r="X952" s="51">
        <f>Ugovori_OPULJP[[#This Row],[Privatni doprinos korisnika - HRK]]/7.5345</f>
        <v>0</v>
      </c>
      <c r="Y952" s="52">
        <v>1392425</v>
      </c>
      <c r="Z952" s="53">
        <f>Ugovori_OPULJP[[#This Row],[UKUPNI PRIHVATLJIVI IZDACI
TOTAL ELIGIBLE EXPENDITURE
= Bespovratna sredstva ukupno + doprinos korisnika
= Ukupni prihvatljivi troškovi
= Ukupna ugovorena vrijednost projekta HRK]]/7.5345</f>
        <v>184806.55650673568</v>
      </c>
      <c r="AA952" s="44" t="s">
        <v>38</v>
      </c>
      <c r="AB952" s="44" t="s">
        <v>35</v>
      </c>
      <c r="AC952" s="70" t="s">
        <v>3757</v>
      </c>
      <c r="AD952" s="43" t="s">
        <v>747</v>
      </c>
    </row>
    <row r="953" spans="1:30" ht="51" customHeight="1" x14ac:dyDescent="0.2">
      <c r="A953" s="41" t="s">
        <v>3758</v>
      </c>
      <c r="B953" s="42" t="s">
        <v>743</v>
      </c>
      <c r="C953" s="43" t="s">
        <v>744</v>
      </c>
      <c r="D953" s="43" t="s">
        <v>3131</v>
      </c>
      <c r="E953" s="57" t="s">
        <v>76</v>
      </c>
      <c r="F953" s="45" t="s">
        <v>1414</v>
      </c>
      <c r="G953" s="45" t="s">
        <v>1415</v>
      </c>
      <c r="H953" s="47">
        <v>44078</v>
      </c>
      <c r="I953" s="47">
        <v>44624</v>
      </c>
      <c r="J953" s="48" t="str">
        <f>IF(Ugovori_OPULJP[[#This Row],[DATUM ZAVRŠETKA OPERACIJE]]&gt;DATE(2024,3,31),"u provedbi","završen")</f>
        <v>završen</v>
      </c>
      <c r="K953" s="46" t="s">
        <v>211</v>
      </c>
      <c r="L953" s="46" t="s">
        <v>211</v>
      </c>
      <c r="M953" s="49">
        <v>0.85</v>
      </c>
      <c r="N953" s="49">
        <v>0.15</v>
      </c>
      <c r="O953" s="50">
        <f>Ugovori_OPULJP[[#This Row],[Bespovratna sredstva - Ukupno (EU+Nac) HRK
= Ukupna ugovorena vrijednost bespovratnih sredstava]]*Ugovori_OPULJP[[#This Row],[EU STOPA SUFINANCIRANJA %
EU CO-FINANCING RATE %]]</f>
        <v>2525894</v>
      </c>
      <c r="P953" s="51">
        <f>Ugovori_OPULJP[[#This Row],[Bespovratna sredstva - EU dio - HRK]]/7.5345</f>
        <v>335243.74543765344</v>
      </c>
      <c r="Q953" s="50">
        <f>Ugovori_OPULJP[[#This Row],[Bespovratna sredstva - Ukupno (EU+Nac) HRK
= Ukupna ugovorena vrijednost bespovratnih sredstava]]*Ugovori_OPULJP[[#This Row],[STOPA NACIONALNOG SUFINANCIRANJA %]]</f>
        <v>445746</v>
      </c>
      <c r="R953" s="51">
        <f>Ugovori_OPULJP[[#This Row],[Bespovratna sredstva - Nacionalni dio - HRK]]/7.5345</f>
        <v>59160.660959585904</v>
      </c>
      <c r="S953" s="50">
        <v>2971640</v>
      </c>
      <c r="T953" s="51">
        <f>Ugovori_OPULJP[[#This Row],[Bespovratna sredstva - Ukupno (EU+Nac) HRK
= Ukupna ugovorena vrijednost bespovratnih sredstava]]/7.5345</f>
        <v>394404.40639723936</v>
      </c>
      <c r="U953" s="50">
        <v>0</v>
      </c>
      <c r="V953" s="51">
        <f>Ugovori_OPULJP[[#This Row],[Javni doprinos korisnika - HRK]]/7.5345</f>
        <v>0</v>
      </c>
      <c r="W953" s="50">
        <v>0</v>
      </c>
      <c r="X953" s="51">
        <f>Ugovori_OPULJP[[#This Row],[Privatni doprinos korisnika - HRK]]/7.5345</f>
        <v>0</v>
      </c>
      <c r="Y953" s="52">
        <v>2971640</v>
      </c>
      <c r="Z953" s="53">
        <f>Ugovori_OPULJP[[#This Row],[UKUPNI PRIHVATLJIVI IZDACI
TOTAL ELIGIBLE EXPENDITURE
= Bespovratna sredstva ukupno + doprinos korisnika
= Ukupni prihvatljivi troškovi
= Ukupna ugovorena vrijednost projekta HRK]]/7.5345</f>
        <v>394404.40639723936</v>
      </c>
      <c r="AA953" s="44" t="s">
        <v>38</v>
      </c>
      <c r="AB953" s="44" t="s">
        <v>35</v>
      </c>
      <c r="AC953" s="70" t="s">
        <v>3759</v>
      </c>
      <c r="AD953" s="43" t="s">
        <v>747</v>
      </c>
    </row>
    <row r="954" spans="1:30" ht="51" customHeight="1" x14ac:dyDescent="0.2">
      <c r="A954" s="41" t="s">
        <v>3760</v>
      </c>
      <c r="B954" s="42" t="s">
        <v>743</v>
      </c>
      <c r="C954" s="43" t="s">
        <v>744</v>
      </c>
      <c r="D954" s="43" t="s">
        <v>3131</v>
      </c>
      <c r="E954" s="57" t="s">
        <v>76</v>
      </c>
      <c r="F954" s="45" t="s">
        <v>3761</v>
      </c>
      <c r="G954" s="45" t="s">
        <v>3762</v>
      </c>
      <c r="H954" s="47">
        <v>44078</v>
      </c>
      <c r="I954" s="47">
        <v>44624</v>
      </c>
      <c r="J954" s="48" t="str">
        <f>IF(Ugovori_OPULJP[[#This Row],[DATUM ZAVRŠETKA OPERACIJE]]&gt;DATE(2024,3,31),"u provedbi","završen")</f>
        <v>završen</v>
      </c>
      <c r="K954" s="46" t="s">
        <v>104</v>
      </c>
      <c r="L954" s="46" t="s">
        <v>104</v>
      </c>
      <c r="M954" s="49">
        <v>0.85</v>
      </c>
      <c r="N954" s="49">
        <v>0.15</v>
      </c>
      <c r="O954" s="50">
        <f>Ugovori_OPULJP[[#This Row],[Bespovratna sredstva - Ukupno (EU+Nac) HRK
= Ukupna ugovorena vrijednost bespovratnih sredstava]]*Ugovori_OPULJP[[#This Row],[EU STOPA SUFINANCIRANJA %
EU CO-FINANCING RATE %]]</f>
        <v>789360.82149999996</v>
      </c>
      <c r="P954" s="51">
        <f>Ugovori_OPULJP[[#This Row],[Bespovratna sredstva - EU dio - HRK]]/7.5345</f>
        <v>104766.18508195633</v>
      </c>
      <c r="Q954" s="50">
        <f>Ugovori_OPULJP[[#This Row],[Bespovratna sredstva - Ukupno (EU+Nac) HRK
= Ukupna ugovorena vrijednost bespovratnih sredstava]]*Ugovori_OPULJP[[#This Row],[STOPA NACIONALNOG SUFINANCIRANJA %]]</f>
        <v>139298.96849999999</v>
      </c>
      <c r="R954" s="51">
        <f>Ugovori_OPULJP[[#This Row],[Bespovratna sredstva - Nacionalni dio - HRK]]/7.5345</f>
        <v>18488.150308580527</v>
      </c>
      <c r="S954" s="50">
        <v>928659.79</v>
      </c>
      <c r="T954" s="51">
        <f>Ugovori_OPULJP[[#This Row],[Bespovratna sredstva - Ukupno (EU+Nac) HRK
= Ukupna ugovorena vrijednost bespovratnih sredstava]]/7.5345</f>
        <v>123254.33539053686</v>
      </c>
      <c r="U954" s="50">
        <v>0</v>
      </c>
      <c r="V954" s="51">
        <f>Ugovori_OPULJP[[#This Row],[Javni doprinos korisnika - HRK]]/7.5345</f>
        <v>0</v>
      </c>
      <c r="W954" s="50">
        <v>0</v>
      </c>
      <c r="X954" s="51">
        <f>Ugovori_OPULJP[[#This Row],[Privatni doprinos korisnika - HRK]]/7.5345</f>
        <v>0</v>
      </c>
      <c r="Y954" s="52">
        <v>928659.79</v>
      </c>
      <c r="Z954" s="53">
        <f>Ugovori_OPULJP[[#This Row],[UKUPNI PRIHVATLJIVI IZDACI
TOTAL ELIGIBLE EXPENDITURE
= Bespovratna sredstva ukupno + doprinos korisnika
= Ukupni prihvatljivi troškovi
= Ukupna ugovorena vrijednost projekta HRK]]/7.5345</f>
        <v>123254.33539053686</v>
      </c>
      <c r="AA954" s="44" t="s">
        <v>38</v>
      </c>
      <c r="AB954" s="44" t="s">
        <v>35</v>
      </c>
      <c r="AC954" s="70" t="s">
        <v>3763</v>
      </c>
      <c r="AD954" s="43" t="s">
        <v>747</v>
      </c>
    </row>
    <row r="955" spans="1:30" ht="51" customHeight="1" x14ac:dyDescent="0.2">
      <c r="A955" s="41" t="s">
        <v>3764</v>
      </c>
      <c r="B955" s="42" t="s">
        <v>743</v>
      </c>
      <c r="C955" s="43" t="s">
        <v>744</v>
      </c>
      <c r="D955" s="43" t="s">
        <v>3131</v>
      </c>
      <c r="E955" s="57" t="s">
        <v>76</v>
      </c>
      <c r="F955" s="45" t="s">
        <v>932</v>
      </c>
      <c r="G955" s="45" t="s">
        <v>3765</v>
      </c>
      <c r="H955" s="47">
        <v>44078</v>
      </c>
      <c r="I955" s="47">
        <v>44624</v>
      </c>
      <c r="J955" s="48" t="str">
        <f>IF(Ugovori_OPULJP[[#This Row],[DATUM ZAVRŠETKA OPERACIJE]]&gt;DATE(2024,3,31),"u provedbi","završen")</f>
        <v>završen</v>
      </c>
      <c r="K955" s="46" t="s">
        <v>104</v>
      </c>
      <c r="L955" s="46" t="s">
        <v>104</v>
      </c>
      <c r="M955" s="49">
        <v>0.85</v>
      </c>
      <c r="N955" s="49">
        <v>0.15</v>
      </c>
      <c r="O955" s="50">
        <f>Ugovori_OPULJP[[#This Row],[Bespovratna sredstva - Ukupno (EU+Nac) HRK
= Ukupna ugovorena vrijednost bespovratnih sredstava]]*Ugovori_OPULJP[[#This Row],[EU STOPA SUFINANCIRANJA %
EU CO-FINANCING RATE %]]</f>
        <v>789360.82149999996</v>
      </c>
      <c r="P955" s="51">
        <f>Ugovori_OPULJP[[#This Row],[Bespovratna sredstva - EU dio - HRK]]/7.5345</f>
        <v>104766.18508195633</v>
      </c>
      <c r="Q955" s="50">
        <f>Ugovori_OPULJP[[#This Row],[Bespovratna sredstva - Ukupno (EU+Nac) HRK
= Ukupna ugovorena vrijednost bespovratnih sredstava]]*Ugovori_OPULJP[[#This Row],[STOPA NACIONALNOG SUFINANCIRANJA %]]</f>
        <v>139298.96849999999</v>
      </c>
      <c r="R955" s="51">
        <f>Ugovori_OPULJP[[#This Row],[Bespovratna sredstva - Nacionalni dio - HRK]]/7.5345</f>
        <v>18488.150308580527</v>
      </c>
      <c r="S955" s="50">
        <v>928659.79</v>
      </c>
      <c r="T955" s="51">
        <f>Ugovori_OPULJP[[#This Row],[Bespovratna sredstva - Ukupno (EU+Nac) HRK
= Ukupna ugovorena vrijednost bespovratnih sredstava]]/7.5345</f>
        <v>123254.33539053686</v>
      </c>
      <c r="U955" s="50">
        <v>0</v>
      </c>
      <c r="V955" s="51">
        <f>Ugovori_OPULJP[[#This Row],[Javni doprinos korisnika - HRK]]/7.5345</f>
        <v>0</v>
      </c>
      <c r="W955" s="50">
        <v>0</v>
      </c>
      <c r="X955" s="51">
        <f>Ugovori_OPULJP[[#This Row],[Privatni doprinos korisnika - HRK]]/7.5345</f>
        <v>0</v>
      </c>
      <c r="Y955" s="52">
        <v>928659.79</v>
      </c>
      <c r="Z955" s="53">
        <f>Ugovori_OPULJP[[#This Row],[UKUPNI PRIHVATLJIVI IZDACI
TOTAL ELIGIBLE EXPENDITURE
= Bespovratna sredstva ukupno + doprinos korisnika
= Ukupni prihvatljivi troškovi
= Ukupna ugovorena vrijednost projekta HRK]]/7.5345</f>
        <v>123254.33539053686</v>
      </c>
      <c r="AA955" s="44" t="s">
        <v>38</v>
      </c>
      <c r="AB955" s="44" t="s">
        <v>35</v>
      </c>
      <c r="AC955" s="70" t="s">
        <v>3766</v>
      </c>
      <c r="AD955" s="43" t="s">
        <v>747</v>
      </c>
    </row>
    <row r="956" spans="1:30" ht="51" customHeight="1" x14ac:dyDescent="0.2">
      <c r="A956" s="41" t="s">
        <v>3767</v>
      </c>
      <c r="B956" s="42" t="s">
        <v>743</v>
      </c>
      <c r="C956" s="43" t="s">
        <v>744</v>
      </c>
      <c r="D956" s="43" t="s">
        <v>3131</v>
      </c>
      <c r="E956" s="57" t="s">
        <v>76</v>
      </c>
      <c r="F956" s="45" t="s">
        <v>3768</v>
      </c>
      <c r="G956" s="45" t="s">
        <v>3769</v>
      </c>
      <c r="H956" s="47">
        <v>44078</v>
      </c>
      <c r="I956" s="47">
        <v>44561</v>
      </c>
      <c r="J956" s="48" t="str">
        <f>IF(Ugovori_OPULJP[[#This Row],[DATUM ZAVRŠETKA OPERACIJE]]&gt;DATE(2024,3,31),"u provedbi","završen")</f>
        <v>završen</v>
      </c>
      <c r="K956" s="46" t="s">
        <v>3770</v>
      </c>
      <c r="L956" s="46" t="s">
        <v>338</v>
      </c>
      <c r="M956" s="49">
        <v>0.85</v>
      </c>
      <c r="N956" s="49">
        <v>0.15</v>
      </c>
      <c r="O956" s="50">
        <f>Ugovori_OPULJP[[#This Row],[Bespovratna sredstva - Ukupno (EU+Nac) HRK
= Ukupna ugovorena vrijednost bespovratnih sredstava]]*Ugovori_OPULJP[[#This Row],[EU STOPA SUFINANCIRANJA %
EU CO-FINANCING RATE %]]</f>
        <v>789360.82149999996</v>
      </c>
      <c r="P956" s="51">
        <f>Ugovori_OPULJP[[#This Row],[Bespovratna sredstva - EU dio - HRK]]/7.5345</f>
        <v>104766.18508195633</v>
      </c>
      <c r="Q956" s="50">
        <f>Ugovori_OPULJP[[#This Row],[Bespovratna sredstva - Ukupno (EU+Nac) HRK
= Ukupna ugovorena vrijednost bespovratnih sredstava]]*Ugovori_OPULJP[[#This Row],[STOPA NACIONALNOG SUFINANCIRANJA %]]</f>
        <v>139298.96849999999</v>
      </c>
      <c r="R956" s="51">
        <f>Ugovori_OPULJP[[#This Row],[Bespovratna sredstva - Nacionalni dio - HRK]]/7.5345</f>
        <v>18488.150308580527</v>
      </c>
      <c r="S956" s="50">
        <v>928659.79</v>
      </c>
      <c r="T956" s="51">
        <f>Ugovori_OPULJP[[#This Row],[Bespovratna sredstva - Ukupno (EU+Nac) HRK
= Ukupna ugovorena vrijednost bespovratnih sredstava]]/7.5345</f>
        <v>123254.33539053686</v>
      </c>
      <c r="U956" s="50">
        <v>0</v>
      </c>
      <c r="V956" s="51">
        <f>Ugovori_OPULJP[[#This Row],[Javni doprinos korisnika - HRK]]/7.5345</f>
        <v>0</v>
      </c>
      <c r="W956" s="50">
        <v>0</v>
      </c>
      <c r="X956" s="51">
        <f>Ugovori_OPULJP[[#This Row],[Privatni doprinos korisnika - HRK]]/7.5345</f>
        <v>0</v>
      </c>
      <c r="Y956" s="52">
        <v>928659.79</v>
      </c>
      <c r="Z956" s="53">
        <f>Ugovori_OPULJP[[#This Row],[UKUPNI PRIHVATLJIVI IZDACI
TOTAL ELIGIBLE EXPENDITURE
= Bespovratna sredstva ukupno + doprinos korisnika
= Ukupni prihvatljivi troškovi
= Ukupna ugovorena vrijednost projekta HRK]]/7.5345</f>
        <v>123254.33539053686</v>
      </c>
      <c r="AA956" s="44" t="s">
        <v>38</v>
      </c>
      <c r="AB956" s="44" t="s">
        <v>35</v>
      </c>
      <c r="AC956" s="70" t="s">
        <v>3771</v>
      </c>
      <c r="AD956" s="43" t="s">
        <v>747</v>
      </c>
    </row>
    <row r="957" spans="1:30" ht="51" customHeight="1" x14ac:dyDescent="0.2">
      <c r="A957" s="41" t="s">
        <v>3772</v>
      </c>
      <c r="B957" s="42" t="s">
        <v>743</v>
      </c>
      <c r="C957" s="43" t="s">
        <v>744</v>
      </c>
      <c r="D957" s="43" t="s">
        <v>3131</v>
      </c>
      <c r="E957" s="57" t="s">
        <v>76</v>
      </c>
      <c r="F957" s="45" t="s">
        <v>3773</v>
      </c>
      <c r="G957" s="45" t="s">
        <v>3774</v>
      </c>
      <c r="H957" s="47">
        <v>44091</v>
      </c>
      <c r="I957" s="47">
        <v>44637</v>
      </c>
      <c r="J957" s="48" t="str">
        <f>IF(Ugovori_OPULJP[[#This Row],[DATUM ZAVRŠETKA OPERACIJE]]&gt;DATE(2024,3,31),"u provedbi","završen")</f>
        <v>završen</v>
      </c>
      <c r="K957" s="46" t="s">
        <v>425</v>
      </c>
      <c r="L957" s="46" t="s">
        <v>425</v>
      </c>
      <c r="M957" s="49">
        <v>0.85</v>
      </c>
      <c r="N957" s="49">
        <v>0.15</v>
      </c>
      <c r="O957" s="50">
        <f>Ugovori_OPULJP[[#This Row],[Bespovratna sredstva - Ukupno (EU+Nac) HRK
= Ukupna ugovorena vrijednost bespovratnih sredstava]]*Ugovori_OPULJP[[#This Row],[EU STOPA SUFINANCIRANJA %
EU CO-FINANCING RATE %]]</f>
        <v>394655</v>
      </c>
      <c r="P957" s="51">
        <f>Ugovori_OPULJP[[#This Row],[Bespovratna sredstva - EU dio - HRK]]/7.5345</f>
        <v>52379.719954874243</v>
      </c>
      <c r="Q957" s="50">
        <f>Ugovori_OPULJP[[#This Row],[Bespovratna sredstva - Ukupno (EU+Nac) HRK
= Ukupna ugovorena vrijednost bespovratnih sredstava]]*Ugovori_OPULJP[[#This Row],[STOPA NACIONALNOG SUFINANCIRANJA %]]</f>
        <v>69645</v>
      </c>
      <c r="R957" s="51">
        <f>Ugovori_OPULJP[[#This Row],[Bespovratna sredstva - Nacionalni dio - HRK]]/7.5345</f>
        <v>9243.4799920366313</v>
      </c>
      <c r="S957" s="50">
        <v>464300</v>
      </c>
      <c r="T957" s="51">
        <f>Ugovori_OPULJP[[#This Row],[Bespovratna sredstva - Ukupno (EU+Nac) HRK
= Ukupna ugovorena vrijednost bespovratnih sredstava]]/7.5345</f>
        <v>61623.19994691087</v>
      </c>
      <c r="U957" s="50">
        <v>0</v>
      </c>
      <c r="V957" s="51">
        <f>Ugovori_OPULJP[[#This Row],[Javni doprinos korisnika - HRK]]/7.5345</f>
        <v>0</v>
      </c>
      <c r="W957" s="50">
        <v>0</v>
      </c>
      <c r="X957" s="51">
        <f>Ugovori_OPULJP[[#This Row],[Privatni doprinos korisnika - HRK]]/7.5345</f>
        <v>0</v>
      </c>
      <c r="Y957" s="52">
        <v>464300</v>
      </c>
      <c r="Z957" s="53">
        <f>Ugovori_OPULJP[[#This Row],[UKUPNI PRIHVATLJIVI IZDACI
TOTAL ELIGIBLE EXPENDITURE
= Bespovratna sredstva ukupno + doprinos korisnika
= Ukupni prihvatljivi troškovi
= Ukupna ugovorena vrijednost projekta HRK]]/7.5345</f>
        <v>61623.19994691087</v>
      </c>
      <c r="AA957" s="44" t="s">
        <v>38</v>
      </c>
      <c r="AB957" s="44" t="s">
        <v>35</v>
      </c>
      <c r="AC957" s="43" t="s">
        <v>3775</v>
      </c>
      <c r="AD957" s="43" t="s">
        <v>747</v>
      </c>
    </row>
    <row r="958" spans="1:30" ht="51" customHeight="1" x14ac:dyDescent="0.2">
      <c r="A958" s="41" t="s">
        <v>3776</v>
      </c>
      <c r="B958" s="42" t="s">
        <v>743</v>
      </c>
      <c r="C958" s="43" t="s">
        <v>744</v>
      </c>
      <c r="D958" s="43" t="s">
        <v>3131</v>
      </c>
      <c r="E958" s="57" t="s">
        <v>76</v>
      </c>
      <c r="F958" s="45" t="s">
        <v>3777</v>
      </c>
      <c r="G958" s="45" t="s">
        <v>929</v>
      </c>
      <c r="H958" s="47">
        <v>44078</v>
      </c>
      <c r="I958" s="47">
        <v>44504</v>
      </c>
      <c r="J958" s="48" t="str">
        <f>IF(Ugovori_OPULJP[[#This Row],[DATUM ZAVRŠETKA OPERACIJE]]&gt;DATE(2024,3,31),"u provedbi","završen")</f>
        <v>završen</v>
      </c>
      <c r="K958" s="46" t="s">
        <v>99</v>
      </c>
      <c r="L958" s="46" t="s">
        <v>99</v>
      </c>
      <c r="M958" s="49">
        <v>0.85</v>
      </c>
      <c r="N958" s="49">
        <v>0.15</v>
      </c>
      <c r="O958" s="50">
        <f>Ugovori_OPULJP[[#This Row],[Bespovratna sredstva - Ukupno (EU+Nac) HRK
= Ukupna ugovorena vrijednost bespovratnih sredstava]]*Ugovori_OPULJP[[#This Row],[EU STOPA SUFINANCIRANJA %
EU CO-FINANCING RATE %]]</f>
        <v>1554905</v>
      </c>
      <c r="P958" s="51">
        <f>Ugovori_OPULJP[[#This Row],[Bespovratna sredstva - EU dio - HRK]]/7.5345</f>
        <v>206371.35841794411</v>
      </c>
      <c r="Q958" s="50">
        <f>Ugovori_OPULJP[[#This Row],[Bespovratna sredstva - Ukupno (EU+Nac) HRK
= Ukupna ugovorena vrijednost bespovratnih sredstava]]*Ugovori_OPULJP[[#This Row],[STOPA NACIONALNOG SUFINANCIRANJA %]]</f>
        <v>274395</v>
      </c>
      <c r="R958" s="51">
        <f>Ugovori_OPULJP[[#This Row],[Bespovratna sredstva - Nacionalni dio - HRK]]/7.5345</f>
        <v>36418.475014931311</v>
      </c>
      <c r="S958" s="50">
        <v>1829300</v>
      </c>
      <c r="T958" s="51">
        <f>Ugovori_OPULJP[[#This Row],[Bespovratna sredstva - Ukupno (EU+Nac) HRK
= Ukupna ugovorena vrijednost bespovratnih sredstava]]/7.5345</f>
        <v>242789.83343287543</v>
      </c>
      <c r="U958" s="50">
        <v>0</v>
      </c>
      <c r="V958" s="51">
        <f>Ugovori_OPULJP[[#This Row],[Javni doprinos korisnika - HRK]]/7.5345</f>
        <v>0</v>
      </c>
      <c r="W958" s="50">
        <v>0</v>
      </c>
      <c r="X958" s="51">
        <f>Ugovori_OPULJP[[#This Row],[Privatni doprinos korisnika - HRK]]/7.5345</f>
        <v>0</v>
      </c>
      <c r="Y958" s="52">
        <v>1829300</v>
      </c>
      <c r="Z958" s="53">
        <f>Ugovori_OPULJP[[#This Row],[UKUPNI PRIHVATLJIVI IZDACI
TOTAL ELIGIBLE EXPENDITURE
= Bespovratna sredstva ukupno + doprinos korisnika
= Ukupni prihvatljivi troškovi
= Ukupna ugovorena vrijednost projekta HRK]]/7.5345</f>
        <v>242789.83343287543</v>
      </c>
      <c r="AA958" s="44" t="s">
        <v>38</v>
      </c>
      <c r="AB958" s="44" t="s">
        <v>35</v>
      </c>
      <c r="AC958" s="70" t="s">
        <v>3778</v>
      </c>
      <c r="AD958" s="43" t="s">
        <v>747</v>
      </c>
    </row>
    <row r="959" spans="1:30" ht="51" customHeight="1" x14ac:dyDescent="0.2">
      <c r="A959" s="41" t="s">
        <v>3779</v>
      </c>
      <c r="B959" s="42" t="s">
        <v>743</v>
      </c>
      <c r="C959" s="43" t="s">
        <v>744</v>
      </c>
      <c r="D959" s="43" t="s">
        <v>3131</v>
      </c>
      <c r="E959" s="57" t="s">
        <v>76</v>
      </c>
      <c r="F959" s="45" t="s">
        <v>3780</v>
      </c>
      <c r="G959" s="45" t="s">
        <v>3781</v>
      </c>
      <c r="H959" s="47">
        <v>44078</v>
      </c>
      <c r="I959" s="47">
        <v>44624</v>
      </c>
      <c r="J959" s="48" t="str">
        <f>IF(Ugovori_OPULJP[[#This Row],[DATUM ZAVRŠETKA OPERACIJE]]&gt;DATE(2024,3,31),"u provedbi","završen")</f>
        <v>završen</v>
      </c>
      <c r="K959" s="46" t="s">
        <v>186</v>
      </c>
      <c r="L959" s="46" t="s">
        <v>186</v>
      </c>
      <c r="M959" s="49">
        <v>0.85</v>
      </c>
      <c r="N959" s="49">
        <v>0.15</v>
      </c>
      <c r="O959" s="50">
        <f>Ugovori_OPULJP[[#This Row],[Bespovratna sredstva - Ukupno (EU+Nac) HRK
= Ukupna ugovorena vrijednost bespovratnih sredstava]]*Ugovori_OPULJP[[#This Row],[EU STOPA SUFINANCIRANJA %
EU CO-FINANCING RATE %]]</f>
        <v>788698</v>
      </c>
      <c r="P959" s="51">
        <f>Ugovori_OPULJP[[#This Row],[Bespovratna sredstva - EU dio - HRK]]/7.5345</f>
        <v>104678.21355099873</v>
      </c>
      <c r="Q959" s="50">
        <f>Ugovori_OPULJP[[#This Row],[Bespovratna sredstva - Ukupno (EU+Nac) HRK
= Ukupna ugovorena vrijednost bespovratnih sredstava]]*Ugovori_OPULJP[[#This Row],[STOPA NACIONALNOG SUFINANCIRANJA %]]</f>
        <v>139182</v>
      </c>
      <c r="R959" s="51">
        <f>Ugovori_OPULJP[[#This Row],[Bespovratna sredstva - Nacionalni dio - HRK]]/7.5345</f>
        <v>18472.625920764483</v>
      </c>
      <c r="S959" s="50">
        <v>927880</v>
      </c>
      <c r="T959" s="51">
        <f>Ugovori_OPULJP[[#This Row],[Bespovratna sredstva - Ukupno (EU+Nac) HRK
= Ukupna ugovorena vrijednost bespovratnih sredstava]]/7.5345</f>
        <v>123150.83947176322</v>
      </c>
      <c r="U959" s="50">
        <v>0</v>
      </c>
      <c r="V959" s="51">
        <f>Ugovori_OPULJP[[#This Row],[Javni doprinos korisnika - HRK]]/7.5345</f>
        <v>0</v>
      </c>
      <c r="W959" s="50">
        <v>0</v>
      </c>
      <c r="X959" s="51">
        <f>Ugovori_OPULJP[[#This Row],[Privatni doprinos korisnika - HRK]]/7.5345</f>
        <v>0</v>
      </c>
      <c r="Y959" s="52">
        <v>927880</v>
      </c>
      <c r="Z959" s="53">
        <f>Ugovori_OPULJP[[#This Row],[UKUPNI PRIHVATLJIVI IZDACI
TOTAL ELIGIBLE EXPENDITURE
= Bespovratna sredstva ukupno + doprinos korisnika
= Ukupni prihvatljivi troškovi
= Ukupna ugovorena vrijednost projekta HRK]]/7.5345</f>
        <v>123150.83947176322</v>
      </c>
      <c r="AA959" s="44" t="s">
        <v>38</v>
      </c>
      <c r="AB959" s="44" t="s">
        <v>35</v>
      </c>
      <c r="AC959" s="70" t="s">
        <v>3782</v>
      </c>
      <c r="AD959" s="43" t="s">
        <v>747</v>
      </c>
    </row>
    <row r="960" spans="1:30" ht="51" customHeight="1" x14ac:dyDescent="0.2">
      <c r="A960" s="41" t="s">
        <v>3783</v>
      </c>
      <c r="B960" s="42" t="s">
        <v>743</v>
      </c>
      <c r="C960" s="43" t="s">
        <v>744</v>
      </c>
      <c r="D960" s="43" t="s">
        <v>3131</v>
      </c>
      <c r="E960" s="57" t="s">
        <v>76</v>
      </c>
      <c r="F960" s="45" t="s">
        <v>3784</v>
      </c>
      <c r="G960" s="45" t="s">
        <v>1435</v>
      </c>
      <c r="H960" s="47">
        <v>44109</v>
      </c>
      <c r="I960" s="47">
        <v>44566</v>
      </c>
      <c r="J960" s="48" t="str">
        <f>IF(Ugovori_OPULJP[[#This Row],[DATUM ZAVRŠETKA OPERACIJE]]&gt;DATE(2024,3,31),"u provedbi","završen")</f>
        <v>završen</v>
      </c>
      <c r="K960" s="46" t="s">
        <v>99</v>
      </c>
      <c r="L960" s="46" t="s">
        <v>99</v>
      </c>
      <c r="M960" s="49">
        <v>0.85</v>
      </c>
      <c r="N960" s="49">
        <v>0.15</v>
      </c>
      <c r="O960" s="50">
        <f>Ugovori_OPULJP[[#This Row],[Bespovratna sredstva - Ukupno (EU+Nac) HRK
= Ukupna ugovorena vrijednost bespovratnih sredstava]]*Ugovori_OPULJP[[#This Row],[EU STOPA SUFINANCIRANJA %
EU CO-FINANCING RATE %]]</f>
        <v>3482407.5</v>
      </c>
      <c r="P960" s="51">
        <f>Ugovori_OPULJP[[#This Row],[Bespovratna sredstva - EU dio - HRK]]/7.5345</f>
        <v>462194.90344415687</v>
      </c>
      <c r="Q960" s="50">
        <f>Ugovori_OPULJP[[#This Row],[Bespovratna sredstva - Ukupno (EU+Nac) HRK
= Ukupna ugovorena vrijednost bespovratnih sredstava]]*Ugovori_OPULJP[[#This Row],[STOPA NACIONALNOG SUFINANCIRANJA %]]</f>
        <v>614542.5</v>
      </c>
      <c r="R960" s="51">
        <f>Ugovori_OPULJP[[#This Row],[Bespovratna sredstva - Nacionalni dio - HRK]]/7.5345</f>
        <v>81563.806490145333</v>
      </c>
      <c r="S960" s="50">
        <v>4096950</v>
      </c>
      <c r="T960" s="51">
        <f>Ugovori_OPULJP[[#This Row],[Bespovratna sredstva - Ukupno (EU+Nac) HRK
= Ukupna ugovorena vrijednost bespovratnih sredstava]]/7.5345</f>
        <v>543758.70993430214</v>
      </c>
      <c r="U960" s="50">
        <v>0</v>
      </c>
      <c r="V960" s="51">
        <f>Ugovori_OPULJP[[#This Row],[Javni doprinos korisnika - HRK]]/7.5345</f>
        <v>0</v>
      </c>
      <c r="W960" s="50">
        <v>0</v>
      </c>
      <c r="X960" s="51">
        <f>Ugovori_OPULJP[[#This Row],[Privatni doprinos korisnika - HRK]]/7.5345</f>
        <v>0</v>
      </c>
      <c r="Y960" s="52">
        <v>4096950</v>
      </c>
      <c r="Z960" s="53">
        <f>Ugovori_OPULJP[[#This Row],[UKUPNI PRIHVATLJIVI IZDACI
TOTAL ELIGIBLE EXPENDITURE
= Bespovratna sredstva ukupno + doprinos korisnika
= Ukupni prihvatljivi troškovi
= Ukupna ugovorena vrijednost projekta HRK]]/7.5345</f>
        <v>543758.70993430214</v>
      </c>
      <c r="AA960" s="44" t="s">
        <v>38</v>
      </c>
      <c r="AB960" s="44" t="s">
        <v>35</v>
      </c>
      <c r="AC960" s="43" t="s">
        <v>3785</v>
      </c>
      <c r="AD960" s="43" t="s">
        <v>747</v>
      </c>
    </row>
    <row r="961" spans="1:30" ht="51" customHeight="1" x14ac:dyDescent="0.2">
      <c r="A961" s="41" t="s">
        <v>3786</v>
      </c>
      <c r="B961" s="42" t="s">
        <v>743</v>
      </c>
      <c r="C961" s="43" t="s">
        <v>744</v>
      </c>
      <c r="D961" s="43" t="s">
        <v>3131</v>
      </c>
      <c r="E961" s="57" t="s">
        <v>76</v>
      </c>
      <c r="F961" s="45" t="s">
        <v>3787</v>
      </c>
      <c r="G961" s="45" t="s">
        <v>1255</v>
      </c>
      <c r="H961" s="47">
        <v>44078</v>
      </c>
      <c r="I961" s="47">
        <v>44624</v>
      </c>
      <c r="J961" s="48" t="str">
        <f>IF(Ugovori_OPULJP[[#This Row],[DATUM ZAVRŠETKA OPERACIJE]]&gt;DATE(2024,3,31),"u provedbi","završen")</f>
        <v>završen</v>
      </c>
      <c r="K961" s="46" t="s">
        <v>104</v>
      </c>
      <c r="L961" s="46" t="s">
        <v>104</v>
      </c>
      <c r="M961" s="49">
        <v>0.85</v>
      </c>
      <c r="N961" s="49">
        <v>0.15</v>
      </c>
      <c r="O961" s="50">
        <f>Ugovori_OPULJP[[#This Row],[Bespovratna sredstva - Ukupno (EU+Nac) HRK
= Ukupna ugovorena vrijednost bespovratnih sredstava]]*Ugovori_OPULJP[[#This Row],[EU STOPA SUFINANCIRANJA %
EU CO-FINANCING RATE %]]</f>
        <v>1525155</v>
      </c>
      <c r="P961" s="51">
        <f>Ugovori_OPULJP[[#This Row],[Bespovratna sredstva - EU dio - HRK]]/7.5345</f>
        <v>202422.85486760898</v>
      </c>
      <c r="Q961" s="50">
        <f>Ugovori_OPULJP[[#This Row],[Bespovratna sredstva - Ukupno (EU+Nac) HRK
= Ukupna ugovorena vrijednost bespovratnih sredstava]]*Ugovori_OPULJP[[#This Row],[STOPA NACIONALNOG SUFINANCIRANJA %]]</f>
        <v>269145</v>
      </c>
      <c r="R961" s="51">
        <f>Ugovori_OPULJP[[#This Row],[Bespovratna sredstva - Nacionalni dio - HRK]]/7.5345</f>
        <v>35721.680270754528</v>
      </c>
      <c r="S961" s="50">
        <v>1794300</v>
      </c>
      <c r="T961" s="51">
        <f>Ugovori_OPULJP[[#This Row],[Bespovratna sredstva - Ukupno (EU+Nac) HRK
= Ukupna ugovorena vrijednost bespovratnih sredstava]]/7.5345</f>
        <v>238144.53513836351</v>
      </c>
      <c r="U961" s="50">
        <v>0</v>
      </c>
      <c r="V961" s="51">
        <f>Ugovori_OPULJP[[#This Row],[Javni doprinos korisnika - HRK]]/7.5345</f>
        <v>0</v>
      </c>
      <c r="W961" s="50">
        <v>0</v>
      </c>
      <c r="X961" s="51">
        <f>Ugovori_OPULJP[[#This Row],[Privatni doprinos korisnika - HRK]]/7.5345</f>
        <v>0</v>
      </c>
      <c r="Y961" s="52">
        <v>1794300</v>
      </c>
      <c r="Z961" s="53">
        <f>Ugovori_OPULJP[[#This Row],[UKUPNI PRIHVATLJIVI IZDACI
TOTAL ELIGIBLE EXPENDITURE
= Bespovratna sredstva ukupno + doprinos korisnika
= Ukupni prihvatljivi troškovi
= Ukupna ugovorena vrijednost projekta HRK]]/7.5345</f>
        <v>238144.53513836351</v>
      </c>
      <c r="AA961" s="44" t="s">
        <v>38</v>
      </c>
      <c r="AB961" s="44" t="s">
        <v>35</v>
      </c>
      <c r="AC961" s="70" t="s">
        <v>3788</v>
      </c>
      <c r="AD961" s="43" t="s">
        <v>747</v>
      </c>
    </row>
    <row r="962" spans="1:30" ht="51" customHeight="1" x14ac:dyDescent="0.2">
      <c r="A962" s="41" t="s">
        <v>3789</v>
      </c>
      <c r="B962" s="42" t="s">
        <v>743</v>
      </c>
      <c r="C962" s="43" t="s">
        <v>744</v>
      </c>
      <c r="D962" s="43" t="s">
        <v>3131</v>
      </c>
      <c r="E962" s="57" t="s">
        <v>76</v>
      </c>
      <c r="F962" s="45" t="s">
        <v>3790</v>
      </c>
      <c r="G962" s="45" t="s">
        <v>1384</v>
      </c>
      <c r="H962" s="47">
        <v>44109</v>
      </c>
      <c r="I962" s="47">
        <v>44656</v>
      </c>
      <c r="J962" s="48" t="str">
        <f>IF(Ugovori_OPULJP[[#This Row],[DATUM ZAVRŠETKA OPERACIJE]]&gt;DATE(2024,3,31),"u provedbi","završen")</f>
        <v>završen</v>
      </c>
      <c r="K962" s="46" t="s">
        <v>99</v>
      </c>
      <c r="L962" s="46" t="s">
        <v>99</v>
      </c>
      <c r="M962" s="49">
        <v>0.85</v>
      </c>
      <c r="N962" s="49">
        <v>0.15</v>
      </c>
      <c r="O962" s="50">
        <f>Ugovori_OPULJP[[#This Row],[Bespovratna sredstva - Ukupno (EU+Nac) HRK
= Ukupna ugovorena vrijednost bespovratnih sredstava]]*Ugovori_OPULJP[[#This Row],[EU STOPA SUFINANCIRANJA %
EU CO-FINANCING RATE %]]</f>
        <v>2310878</v>
      </c>
      <c r="P962" s="51">
        <f>Ugovori_OPULJP[[#This Row],[Bespovratna sredstva - EU dio - HRK]]/7.5345</f>
        <v>306706.21806357423</v>
      </c>
      <c r="Q962" s="50">
        <f>Ugovori_OPULJP[[#This Row],[Bespovratna sredstva - Ukupno (EU+Nac) HRK
= Ukupna ugovorena vrijednost bespovratnih sredstava]]*Ugovori_OPULJP[[#This Row],[STOPA NACIONALNOG SUFINANCIRANJA %]]</f>
        <v>407802</v>
      </c>
      <c r="R962" s="51">
        <f>Ugovori_OPULJP[[#This Row],[Bespovratna sredstva - Nacionalni dio - HRK]]/7.5345</f>
        <v>54124.626717101331</v>
      </c>
      <c r="S962" s="50">
        <v>2718680</v>
      </c>
      <c r="T962" s="51">
        <f>Ugovori_OPULJP[[#This Row],[Bespovratna sredstva - Ukupno (EU+Nac) HRK
= Ukupna ugovorena vrijednost bespovratnih sredstava]]/7.5345</f>
        <v>360830.84478067554</v>
      </c>
      <c r="U962" s="50">
        <v>0</v>
      </c>
      <c r="V962" s="51">
        <f>Ugovori_OPULJP[[#This Row],[Javni doprinos korisnika - HRK]]/7.5345</f>
        <v>0</v>
      </c>
      <c r="W962" s="50">
        <v>0</v>
      </c>
      <c r="X962" s="51">
        <f>Ugovori_OPULJP[[#This Row],[Privatni doprinos korisnika - HRK]]/7.5345</f>
        <v>0</v>
      </c>
      <c r="Y962" s="52">
        <v>2718680</v>
      </c>
      <c r="Z962" s="53">
        <f>Ugovori_OPULJP[[#This Row],[UKUPNI PRIHVATLJIVI IZDACI
TOTAL ELIGIBLE EXPENDITURE
= Bespovratna sredstva ukupno + doprinos korisnika
= Ukupni prihvatljivi troškovi
= Ukupna ugovorena vrijednost projekta HRK]]/7.5345</f>
        <v>360830.84478067554</v>
      </c>
      <c r="AA962" s="44" t="s">
        <v>38</v>
      </c>
      <c r="AB962" s="44" t="s">
        <v>35</v>
      </c>
      <c r="AC962" s="43" t="s">
        <v>3791</v>
      </c>
      <c r="AD962" s="43" t="s">
        <v>747</v>
      </c>
    </row>
    <row r="963" spans="1:30" ht="51" customHeight="1" x14ac:dyDescent="0.2">
      <c r="A963" s="41" t="s">
        <v>3792</v>
      </c>
      <c r="B963" s="42" t="s">
        <v>743</v>
      </c>
      <c r="C963" s="43" t="s">
        <v>744</v>
      </c>
      <c r="D963" s="43" t="s">
        <v>3131</v>
      </c>
      <c r="E963" s="57" t="s">
        <v>76</v>
      </c>
      <c r="F963" s="45" t="s">
        <v>3793</v>
      </c>
      <c r="G963" s="45" t="s">
        <v>1330</v>
      </c>
      <c r="H963" s="47">
        <v>44078</v>
      </c>
      <c r="I963" s="47">
        <v>44624</v>
      </c>
      <c r="J963" s="48" t="str">
        <f>IF(Ugovori_OPULJP[[#This Row],[DATUM ZAVRŠETKA OPERACIJE]]&gt;DATE(2024,3,31),"u provedbi","završen")</f>
        <v>završen</v>
      </c>
      <c r="K963" s="46" t="s">
        <v>94</v>
      </c>
      <c r="L963" s="46" t="s">
        <v>94</v>
      </c>
      <c r="M963" s="49">
        <v>0.85</v>
      </c>
      <c r="N963" s="49">
        <v>0.15</v>
      </c>
      <c r="O963" s="50">
        <f>Ugovori_OPULJP[[#This Row],[Bespovratna sredstva - Ukupno (EU+Nac) HRK
= Ukupna ugovorena vrijednost bespovratnih sredstava]]*Ugovori_OPULJP[[#This Row],[EU STOPA SUFINANCIRANJA %
EU CO-FINANCING RATE %]]</f>
        <v>4518622.0999999996</v>
      </c>
      <c r="P963" s="51">
        <f>Ugovori_OPULJP[[#This Row],[Bespovratna sredstva - EU dio - HRK]]/7.5345</f>
        <v>599724.2152763952</v>
      </c>
      <c r="Q963" s="50">
        <f>Ugovori_OPULJP[[#This Row],[Bespovratna sredstva - Ukupno (EU+Nac) HRK
= Ukupna ugovorena vrijednost bespovratnih sredstava]]*Ugovori_OPULJP[[#This Row],[STOPA NACIONALNOG SUFINANCIRANJA %]]</f>
        <v>797403.9</v>
      </c>
      <c r="R963" s="51">
        <f>Ugovori_OPULJP[[#This Row],[Bespovratna sredstva - Nacionalni dio - HRK]]/7.5345</f>
        <v>105833.68504877563</v>
      </c>
      <c r="S963" s="50">
        <v>5316026</v>
      </c>
      <c r="T963" s="51">
        <f>Ugovori_OPULJP[[#This Row],[Bespovratna sredstva - Ukupno (EU+Nac) HRK
= Ukupna ugovorena vrijednost bespovratnih sredstava]]/7.5345</f>
        <v>705557.90032517083</v>
      </c>
      <c r="U963" s="50">
        <v>0</v>
      </c>
      <c r="V963" s="51">
        <f>Ugovori_OPULJP[[#This Row],[Javni doprinos korisnika - HRK]]/7.5345</f>
        <v>0</v>
      </c>
      <c r="W963" s="50">
        <v>0</v>
      </c>
      <c r="X963" s="51">
        <f>Ugovori_OPULJP[[#This Row],[Privatni doprinos korisnika - HRK]]/7.5345</f>
        <v>0</v>
      </c>
      <c r="Y963" s="52">
        <v>5316026</v>
      </c>
      <c r="Z963" s="53">
        <f>Ugovori_OPULJP[[#This Row],[UKUPNI PRIHVATLJIVI IZDACI
TOTAL ELIGIBLE EXPENDITURE
= Bespovratna sredstva ukupno + doprinos korisnika
= Ukupni prihvatljivi troškovi
= Ukupna ugovorena vrijednost projekta HRK]]/7.5345</f>
        <v>705557.90032517083</v>
      </c>
      <c r="AA963" s="44" t="s">
        <v>38</v>
      </c>
      <c r="AB963" s="44" t="s">
        <v>35</v>
      </c>
      <c r="AC963" s="70" t="s">
        <v>3794</v>
      </c>
      <c r="AD963" s="43" t="s">
        <v>747</v>
      </c>
    </row>
    <row r="964" spans="1:30" ht="51" customHeight="1" x14ac:dyDescent="0.2">
      <c r="A964" s="41" t="s">
        <v>3795</v>
      </c>
      <c r="B964" s="42" t="s">
        <v>743</v>
      </c>
      <c r="C964" s="43" t="s">
        <v>744</v>
      </c>
      <c r="D964" s="43" t="s">
        <v>3131</v>
      </c>
      <c r="E964" s="57" t="s">
        <v>76</v>
      </c>
      <c r="F964" s="45" t="s">
        <v>3796</v>
      </c>
      <c r="G964" s="45" t="s">
        <v>1302</v>
      </c>
      <c r="H964" s="47">
        <v>44078</v>
      </c>
      <c r="I964" s="47">
        <v>44624</v>
      </c>
      <c r="J964" s="48" t="str">
        <f>IF(Ugovori_OPULJP[[#This Row],[DATUM ZAVRŠETKA OPERACIJE]]&gt;DATE(2024,3,31),"u provedbi","završen")</f>
        <v>završen</v>
      </c>
      <c r="K964" s="46" t="s">
        <v>104</v>
      </c>
      <c r="L964" s="46" t="s">
        <v>104</v>
      </c>
      <c r="M964" s="49">
        <v>0.85</v>
      </c>
      <c r="N964" s="49">
        <v>0.15</v>
      </c>
      <c r="O964" s="50">
        <f>Ugovori_OPULJP[[#This Row],[Bespovratna sredstva - Ukupno (EU+Nac) HRK
= Ukupna ugovorena vrijednost bespovratnih sredstava]]*Ugovori_OPULJP[[#This Row],[EU STOPA SUFINANCIRANJA %
EU CO-FINANCING RATE %]]</f>
        <v>4145501</v>
      </c>
      <c r="P964" s="51">
        <f>Ugovori_OPULJP[[#This Row],[Bespovratna sredstva - EU dio - HRK]]/7.5345</f>
        <v>550202.5350056407</v>
      </c>
      <c r="Q964" s="50">
        <f>Ugovori_OPULJP[[#This Row],[Bespovratna sredstva - Ukupno (EU+Nac) HRK
= Ukupna ugovorena vrijednost bespovratnih sredstava]]*Ugovori_OPULJP[[#This Row],[STOPA NACIONALNOG SUFINANCIRANJA %]]</f>
        <v>731559</v>
      </c>
      <c r="R964" s="51">
        <f>Ugovori_OPULJP[[#This Row],[Bespovratna sredstva - Nacionalni dio - HRK]]/7.5345</f>
        <v>97094.565000995412</v>
      </c>
      <c r="S964" s="50">
        <v>4877060</v>
      </c>
      <c r="T964" s="51">
        <f>Ugovori_OPULJP[[#This Row],[Bespovratna sredstva - Ukupno (EU+Nac) HRK
= Ukupna ugovorena vrijednost bespovratnih sredstava]]/7.5345</f>
        <v>647297.10000663612</v>
      </c>
      <c r="U964" s="50">
        <v>0</v>
      </c>
      <c r="V964" s="51">
        <f>Ugovori_OPULJP[[#This Row],[Javni doprinos korisnika - HRK]]/7.5345</f>
        <v>0</v>
      </c>
      <c r="W964" s="50">
        <v>0</v>
      </c>
      <c r="X964" s="51">
        <f>Ugovori_OPULJP[[#This Row],[Privatni doprinos korisnika - HRK]]/7.5345</f>
        <v>0</v>
      </c>
      <c r="Y964" s="52">
        <v>4877060</v>
      </c>
      <c r="Z964" s="53">
        <f>Ugovori_OPULJP[[#This Row],[UKUPNI PRIHVATLJIVI IZDACI
TOTAL ELIGIBLE EXPENDITURE
= Bespovratna sredstva ukupno + doprinos korisnika
= Ukupni prihvatljivi troškovi
= Ukupna ugovorena vrijednost projekta HRK]]/7.5345</f>
        <v>647297.10000663612</v>
      </c>
      <c r="AA964" s="44" t="s">
        <v>38</v>
      </c>
      <c r="AB964" s="44" t="s">
        <v>35</v>
      </c>
      <c r="AC964" s="70" t="s">
        <v>3797</v>
      </c>
      <c r="AD964" s="43" t="s">
        <v>747</v>
      </c>
    </row>
    <row r="965" spans="1:30" ht="51" customHeight="1" x14ac:dyDescent="0.2">
      <c r="A965" s="41" t="s">
        <v>3798</v>
      </c>
      <c r="B965" s="42" t="s">
        <v>743</v>
      </c>
      <c r="C965" s="43" t="s">
        <v>744</v>
      </c>
      <c r="D965" s="43" t="s">
        <v>3131</v>
      </c>
      <c r="E965" s="57" t="s">
        <v>76</v>
      </c>
      <c r="F965" s="45" t="s">
        <v>3799</v>
      </c>
      <c r="G965" s="45" t="s">
        <v>1392</v>
      </c>
      <c r="H965" s="47">
        <v>44109</v>
      </c>
      <c r="I965" s="47">
        <v>44656</v>
      </c>
      <c r="J965" s="48" t="str">
        <f>IF(Ugovori_OPULJP[[#This Row],[DATUM ZAVRŠETKA OPERACIJE]]&gt;DATE(2024,3,31),"u provedbi","završen")</f>
        <v>završen</v>
      </c>
      <c r="K965" s="46" t="s">
        <v>94</v>
      </c>
      <c r="L965" s="46" t="s">
        <v>94</v>
      </c>
      <c r="M965" s="49">
        <v>0.85</v>
      </c>
      <c r="N965" s="49">
        <v>0.15</v>
      </c>
      <c r="O965" s="50">
        <f>Ugovori_OPULJP[[#This Row],[Bespovratna sredstva - Ukupno (EU+Nac) HRK
= Ukupna ugovorena vrijednost bespovratnih sredstava]]*Ugovori_OPULJP[[#This Row],[EU STOPA SUFINANCIRANJA %
EU CO-FINANCING RATE %]]</f>
        <v>1114376.2904999999</v>
      </c>
      <c r="P965" s="51">
        <f>Ugovori_OPULJP[[#This Row],[Bespovratna sredstva - EU dio - HRK]]/7.5345</f>
        <v>147903.15090583314</v>
      </c>
      <c r="Q965" s="50">
        <f>Ugovori_OPULJP[[#This Row],[Bespovratna sredstva - Ukupno (EU+Nac) HRK
= Ukupna ugovorena vrijednost bespovratnih sredstava]]*Ugovori_OPULJP[[#This Row],[STOPA NACIONALNOG SUFINANCIRANJA %]]</f>
        <v>196654.63949999999</v>
      </c>
      <c r="R965" s="51">
        <f>Ugovori_OPULJP[[#This Row],[Bespovratna sredstva - Nacionalni dio - HRK]]/7.5345</f>
        <v>26100.556042205852</v>
      </c>
      <c r="S965" s="50">
        <v>1311030.93</v>
      </c>
      <c r="T965" s="51">
        <f>Ugovori_OPULJP[[#This Row],[Bespovratna sredstva - Ukupno (EU+Nac) HRK
= Ukupna ugovorena vrijednost bespovratnih sredstava]]/7.5345</f>
        <v>174003.70694803901</v>
      </c>
      <c r="U965" s="50">
        <v>0</v>
      </c>
      <c r="V965" s="51">
        <f>Ugovori_OPULJP[[#This Row],[Javni doprinos korisnika - HRK]]/7.5345</f>
        <v>0</v>
      </c>
      <c r="W965" s="50">
        <v>0</v>
      </c>
      <c r="X965" s="51">
        <f>Ugovori_OPULJP[[#This Row],[Privatni doprinos korisnika - HRK]]/7.5345</f>
        <v>0</v>
      </c>
      <c r="Y965" s="52">
        <v>1311030.93</v>
      </c>
      <c r="Z965" s="53">
        <f>Ugovori_OPULJP[[#This Row],[UKUPNI PRIHVATLJIVI IZDACI
TOTAL ELIGIBLE EXPENDITURE
= Bespovratna sredstva ukupno + doprinos korisnika
= Ukupni prihvatljivi troškovi
= Ukupna ugovorena vrijednost projekta HRK]]/7.5345</f>
        <v>174003.70694803901</v>
      </c>
      <c r="AA965" s="44" t="s">
        <v>38</v>
      </c>
      <c r="AB965" s="44" t="s">
        <v>35</v>
      </c>
      <c r="AC965" s="43" t="s">
        <v>3800</v>
      </c>
      <c r="AD965" s="43" t="s">
        <v>747</v>
      </c>
    </row>
    <row r="966" spans="1:30" ht="51" customHeight="1" x14ac:dyDescent="0.2">
      <c r="A966" s="41" t="s">
        <v>3801</v>
      </c>
      <c r="B966" s="42" t="s">
        <v>743</v>
      </c>
      <c r="C966" s="43" t="s">
        <v>744</v>
      </c>
      <c r="D966" s="43" t="s">
        <v>3131</v>
      </c>
      <c r="E966" s="57" t="s">
        <v>76</v>
      </c>
      <c r="F966" s="45" t="s">
        <v>3802</v>
      </c>
      <c r="G966" s="45" t="s">
        <v>3803</v>
      </c>
      <c r="H966" s="47">
        <v>44078</v>
      </c>
      <c r="I966" s="47">
        <v>44500</v>
      </c>
      <c r="J966" s="48" t="str">
        <f>IF(Ugovori_OPULJP[[#This Row],[DATUM ZAVRŠETKA OPERACIJE]]&gt;DATE(2024,3,31),"u provedbi","završen")</f>
        <v>završen</v>
      </c>
      <c r="K966" s="46" t="s">
        <v>37</v>
      </c>
      <c r="L966" s="46" t="s">
        <v>37</v>
      </c>
      <c r="M966" s="49">
        <v>0.85</v>
      </c>
      <c r="N966" s="49">
        <v>0.15</v>
      </c>
      <c r="O966" s="50">
        <f>Ugovori_OPULJP[[#This Row],[Bespovratna sredstva - Ukupno (EU+Nac) HRK
= Ukupna ugovorena vrijednost bespovratnih sredstava]]*Ugovori_OPULJP[[#This Row],[EU STOPA SUFINANCIRANJA %
EU CO-FINANCING RATE %]]</f>
        <v>4145229</v>
      </c>
      <c r="P966" s="51">
        <f>Ugovori_OPULJP[[#This Row],[Bespovratna sredstva - EU dio - HRK]]/7.5345</f>
        <v>550166.43440175196</v>
      </c>
      <c r="Q966" s="50">
        <f>Ugovori_OPULJP[[#This Row],[Bespovratna sredstva - Ukupno (EU+Nac) HRK
= Ukupna ugovorena vrijednost bespovratnih sredstava]]*Ugovori_OPULJP[[#This Row],[STOPA NACIONALNOG SUFINANCIRANJA %]]</f>
        <v>731511</v>
      </c>
      <c r="R966" s="51">
        <f>Ugovori_OPULJP[[#This Row],[Bespovratna sredstva - Nacionalni dio - HRK]]/7.5345</f>
        <v>97088.194306191508</v>
      </c>
      <c r="S966" s="50">
        <v>4876740</v>
      </c>
      <c r="T966" s="51">
        <f>Ugovori_OPULJP[[#This Row],[Bespovratna sredstva - Ukupno (EU+Nac) HRK
= Ukupna ugovorena vrijednost bespovratnih sredstava]]/7.5345</f>
        <v>647254.62870794337</v>
      </c>
      <c r="U966" s="50">
        <v>0</v>
      </c>
      <c r="V966" s="51">
        <f>Ugovori_OPULJP[[#This Row],[Javni doprinos korisnika - HRK]]/7.5345</f>
        <v>0</v>
      </c>
      <c r="W966" s="50">
        <v>0</v>
      </c>
      <c r="X966" s="51">
        <f>Ugovori_OPULJP[[#This Row],[Privatni doprinos korisnika - HRK]]/7.5345</f>
        <v>0</v>
      </c>
      <c r="Y966" s="52">
        <v>4876740</v>
      </c>
      <c r="Z966" s="53">
        <f>Ugovori_OPULJP[[#This Row],[UKUPNI PRIHVATLJIVI IZDACI
TOTAL ELIGIBLE EXPENDITURE
= Bespovratna sredstva ukupno + doprinos korisnika
= Ukupni prihvatljivi troškovi
= Ukupna ugovorena vrijednost projekta HRK]]/7.5345</f>
        <v>647254.62870794337</v>
      </c>
      <c r="AA966" s="44" t="s">
        <v>38</v>
      </c>
      <c r="AB966" s="44" t="s">
        <v>35</v>
      </c>
      <c r="AC966" s="70" t="s">
        <v>3804</v>
      </c>
      <c r="AD966" s="43" t="s">
        <v>747</v>
      </c>
    </row>
    <row r="967" spans="1:30" ht="51" customHeight="1" x14ac:dyDescent="0.2">
      <c r="A967" s="41" t="s">
        <v>3805</v>
      </c>
      <c r="B967" s="42" t="s">
        <v>743</v>
      </c>
      <c r="C967" s="43" t="s">
        <v>744</v>
      </c>
      <c r="D967" s="43" t="s">
        <v>3131</v>
      </c>
      <c r="E967" s="57" t="s">
        <v>76</v>
      </c>
      <c r="F967" s="45" t="s">
        <v>3806</v>
      </c>
      <c r="G967" s="45" t="s">
        <v>1346</v>
      </c>
      <c r="H967" s="47">
        <v>44091</v>
      </c>
      <c r="I967" s="47">
        <v>44517</v>
      </c>
      <c r="J967" s="48" t="str">
        <f>IF(Ugovori_OPULJP[[#This Row],[DATUM ZAVRŠETKA OPERACIJE]]&gt;DATE(2024,3,31),"u provedbi","završen")</f>
        <v>završen</v>
      </c>
      <c r="K967" s="46" t="s">
        <v>244</v>
      </c>
      <c r="L967" s="46" t="s">
        <v>244</v>
      </c>
      <c r="M967" s="49">
        <v>0.85</v>
      </c>
      <c r="N967" s="49">
        <v>0.15</v>
      </c>
      <c r="O967" s="50">
        <f>Ugovori_OPULJP[[#This Row],[Bespovratna sredstva - Ukupno (EU+Nac) HRK
= Ukupna ugovorena vrijednost bespovratnih sredstava]]*Ugovori_OPULJP[[#This Row],[EU STOPA SUFINANCIRANJA %
EU CO-FINANCING RATE %]]</f>
        <v>1181415</v>
      </c>
      <c r="P967" s="51">
        <f>Ugovori_OPULJP[[#This Row],[Bespovratna sredstva - EU dio - HRK]]/7.5345</f>
        <v>156800.71670316544</v>
      </c>
      <c r="Q967" s="50">
        <f>Ugovori_OPULJP[[#This Row],[Bespovratna sredstva - Ukupno (EU+Nac) HRK
= Ukupna ugovorena vrijednost bespovratnih sredstava]]*Ugovori_OPULJP[[#This Row],[STOPA NACIONALNOG SUFINANCIRANJA %]]</f>
        <v>208485</v>
      </c>
      <c r="R967" s="51">
        <f>Ugovori_OPULJP[[#This Row],[Bespovratna sredstva - Nacionalni dio - HRK]]/7.5345</f>
        <v>27670.714712323312</v>
      </c>
      <c r="S967" s="50">
        <v>1389900</v>
      </c>
      <c r="T967" s="51">
        <f>Ugovori_OPULJP[[#This Row],[Bespovratna sredstva - Ukupno (EU+Nac) HRK
= Ukupna ugovorena vrijednost bespovratnih sredstava]]/7.5345</f>
        <v>184471.43141548874</v>
      </c>
      <c r="U967" s="50">
        <v>0</v>
      </c>
      <c r="V967" s="51">
        <f>Ugovori_OPULJP[[#This Row],[Javni doprinos korisnika - HRK]]/7.5345</f>
        <v>0</v>
      </c>
      <c r="W967" s="50">
        <v>0</v>
      </c>
      <c r="X967" s="51">
        <f>Ugovori_OPULJP[[#This Row],[Privatni doprinos korisnika - HRK]]/7.5345</f>
        <v>0</v>
      </c>
      <c r="Y967" s="52">
        <v>1389900</v>
      </c>
      <c r="Z967" s="53">
        <f>Ugovori_OPULJP[[#This Row],[UKUPNI PRIHVATLJIVI IZDACI
TOTAL ELIGIBLE EXPENDITURE
= Bespovratna sredstva ukupno + doprinos korisnika
= Ukupni prihvatljivi troškovi
= Ukupna ugovorena vrijednost projekta HRK]]/7.5345</f>
        <v>184471.43141548874</v>
      </c>
      <c r="AA967" s="44" t="s">
        <v>38</v>
      </c>
      <c r="AB967" s="44" t="s">
        <v>35</v>
      </c>
      <c r="AC967" s="43" t="s">
        <v>3807</v>
      </c>
      <c r="AD967" s="43" t="s">
        <v>747</v>
      </c>
    </row>
    <row r="968" spans="1:30" ht="51" customHeight="1" x14ac:dyDescent="0.2">
      <c r="A968" s="41" t="s">
        <v>3808</v>
      </c>
      <c r="B968" s="42" t="s">
        <v>743</v>
      </c>
      <c r="C968" s="43" t="s">
        <v>744</v>
      </c>
      <c r="D968" s="43" t="s">
        <v>3131</v>
      </c>
      <c r="E968" s="57" t="s">
        <v>76</v>
      </c>
      <c r="F968" s="45" t="s">
        <v>3809</v>
      </c>
      <c r="G968" s="45" t="s">
        <v>1373</v>
      </c>
      <c r="H968" s="47">
        <v>44078</v>
      </c>
      <c r="I968" s="47">
        <v>44624</v>
      </c>
      <c r="J968" s="48" t="str">
        <f>IF(Ugovori_OPULJP[[#This Row],[DATUM ZAVRŠETKA OPERACIJE]]&gt;DATE(2024,3,31),"u provedbi","završen")</f>
        <v>završen</v>
      </c>
      <c r="K968" s="46" t="s">
        <v>104</v>
      </c>
      <c r="L968" s="46" t="s">
        <v>104</v>
      </c>
      <c r="M968" s="49">
        <v>0.85</v>
      </c>
      <c r="N968" s="49">
        <v>0.15</v>
      </c>
      <c r="O968" s="50">
        <f>Ugovori_OPULJP[[#This Row],[Bespovratna sredstva - Ukupno (EU+Nac) HRK
= Ukupna ugovorena vrijednost bespovratnih sredstava]]*Ugovori_OPULJP[[#This Row],[EU STOPA SUFINANCIRANJA %
EU CO-FINANCING RATE %]]</f>
        <v>1178057.5</v>
      </c>
      <c r="P968" s="51">
        <f>Ugovori_OPULJP[[#This Row],[Bespovratna sredstva - EU dio - HRK]]/7.5345</f>
        <v>156355.09987391334</v>
      </c>
      <c r="Q968" s="50">
        <f>Ugovori_OPULJP[[#This Row],[Bespovratna sredstva - Ukupno (EU+Nac) HRK
= Ukupna ugovorena vrijednost bespovratnih sredstava]]*Ugovori_OPULJP[[#This Row],[STOPA NACIONALNOG SUFINANCIRANJA %]]</f>
        <v>207892.5</v>
      </c>
      <c r="R968" s="51">
        <f>Ugovori_OPULJP[[#This Row],[Bespovratna sredstva - Nacionalni dio - HRK]]/7.5345</f>
        <v>27592.076448337644</v>
      </c>
      <c r="S968" s="50">
        <v>1385950</v>
      </c>
      <c r="T968" s="51">
        <f>Ugovori_OPULJP[[#This Row],[Bespovratna sredstva - Ukupno (EU+Nac) HRK
= Ukupna ugovorena vrijednost bespovratnih sredstava]]/7.5345</f>
        <v>183947.17632225098</v>
      </c>
      <c r="U968" s="50">
        <v>0</v>
      </c>
      <c r="V968" s="51">
        <f>Ugovori_OPULJP[[#This Row],[Javni doprinos korisnika - HRK]]/7.5345</f>
        <v>0</v>
      </c>
      <c r="W968" s="50">
        <v>0</v>
      </c>
      <c r="X968" s="51">
        <f>Ugovori_OPULJP[[#This Row],[Privatni doprinos korisnika - HRK]]/7.5345</f>
        <v>0</v>
      </c>
      <c r="Y968" s="52">
        <v>1385950</v>
      </c>
      <c r="Z968" s="53">
        <f>Ugovori_OPULJP[[#This Row],[UKUPNI PRIHVATLJIVI IZDACI
TOTAL ELIGIBLE EXPENDITURE
= Bespovratna sredstva ukupno + doprinos korisnika
= Ukupni prihvatljivi troškovi
= Ukupna ugovorena vrijednost projekta HRK]]/7.5345</f>
        <v>183947.17632225098</v>
      </c>
      <c r="AA968" s="44" t="s">
        <v>38</v>
      </c>
      <c r="AB968" s="44" t="s">
        <v>35</v>
      </c>
      <c r="AC968" s="70" t="s">
        <v>3810</v>
      </c>
      <c r="AD968" s="43" t="s">
        <v>747</v>
      </c>
    </row>
    <row r="969" spans="1:30" ht="51" customHeight="1" x14ac:dyDescent="0.2">
      <c r="A969" s="41" t="s">
        <v>3811</v>
      </c>
      <c r="B969" s="42" t="s">
        <v>743</v>
      </c>
      <c r="C969" s="43" t="s">
        <v>744</v>
      </c>
      <c r="D969" s="43" t="s">
        <v>3131</v>
      </c>
      <c r="E969" s="57" t="s">
        <v>76</v>
      </c>
      <c r="F969" s="45" t="s">
        <v>3812</v>
      </c>
      <c r="G969" s="45" t="s">
        <v>2657</v>
      </c>
      <c r="H969" s="47">
        <v>44134</v>
      </c>
      <c r="I969" s="47">
        <v>44591</v>
      </c>
      <c r="J969" s="48" t="str">
        <f>IF(Ugovori_OPULJP[[#This Row],[DATUM ZAVRŠETKA OPERACIJE]]&gt;DATE(2024,3,31),"u provedbi","završen")</f>
        <v>završen</v>
      </c>
      <c r="K969" s="46" t="s">
        <v>249</v>
      </c>
      <c r="L969" s="46" t="s">
        <v>249</v>
      </c>
      <c r="M969" s="49">
        <v>0.85</v>
      </c>
      <c r="N969" s="49">
        <v>0.15</v>
      </c>
      <c r="O969" s="50">
        <f>Ugovori_OPULJP[[#This Row],[Bespovratna sredstva - Ukupno (EU+Nac) HRK
= Ukupna ugovorena vrijednost bespovratnih sredstava]]*Ugovori_OPULJP[[#This Row],[EU STOPA SUFINANCIRANJA %
EU CO-FINANCING RATE %]]</f>
        <v>1529532.5</v>
      </c>
      <c r="P969" s="51">
        <f>Ugovori_OPULJP[[#This Row],[Bespovratna sredstva - EU dio - HRK]]/7.5345</f>
        <v>203003.84896144402</v>
      </c>
      <c r="Q969" s="50">
        <f>Ugovori_OPULJP[[#This Row],[Bespovratna sredstva - Ukupno (EU+Nac) HRK
= Ukupna ugovorena vrijednost bespovratnih sredstava]]*Ugovori_OPULJP[[#This Row],[STOPA NACIONALNOG SUFINANCIRANJA %]]</f>
        <v>269917.5</v>
      </c>
      <c r="R969" s="51">
        <f>Ugovori_OPULJP[[#This Row],[Bespovratna sredstva - Nacionalni dio - HRK]]/7.5345</f>
        <v>35824.208640254823</v>
      </c>
      <c r="S969" s="50">
        <v>1799450</v>
      </c>
      <c r="T969" s="51">
        <f>Ugovori_OPULJP[[#This Row],[Bespovratna sredstva - Ukupno (EU+Nac) HRK
= Ukupna ugovorena vrijednost bespovratnih sredstava]]/7.5345</f>
        <v>238828.05760169885</v>
      </c>
      <c r="U969" s="50">
        <v>0</v>
      </c>
      <c r="V969" s="51">
        <f>Ugovori_OPULJP[[#This Row],[Javni doprinos korisnika - HRK]]/7.5345</f>
        <v>0</v>
      </c>
      <c r="W969" s="50">
        <v>0</v>
      </c>
      <c r="X969" s="51">
        <f>Ugovori_OPULJP[[#This Row],[Privatni doprinos korisnika - HRK]]/7.5345</f>
        <v>0</v>
      </c>
      <c r="Y969" s="52">
        <v>1799450</v>
      </c>
      <c r="Z969" s="53">
        <f>Ugovori_OPULJP[[#This Row],[UKUPNI PRIHVATLJIVI IZDACI
TOTAL ELIGIBLE EXPENDITURE
= Bespovratna sredstva ukupno + doprinos korisnika
= Ukupni prihvatljivi troškovi
= Ukupna ugovorena vrijednost projekta HRK]]/7.5345</f>
        <v>238828.05760169885</v>
      </c>
      <c r="AA969" s="44" t="s">
        <v>38</v>
      </c>
      <c r="AB969" s="44" t="s">
        <v>35</v>
      </c>
      <c r="AC969" s="43" t="s">
        <v>3810</v>
      </c>
      <c r="AD969" s="43" t="s">
        <v>747</v>
      </c>
    </row>
    <row r="970" spans="1:30" ht="51" customHeight="1" x14ac:dyDescent="0.2">
      <c r="A970" s="41" t="s">
        <v>3813</v>
      </c>
      <c r="B970" s="42" t="s">
        <v>743</v>
      </c>
      <c r="C970" s="43" t="s">
        <v>744</v>
      </c>
      <c r="D970" s="43" t="s">
        <v>3131</v>
      </c>
      <c r="E970" s="57" t="s">
        <v>76</v>
      </c>
      <c r="F970" s="45" t="s">
        <v>3814</v>
      </c>
      <c r="G970" s="45" t="s">
        <v>1380</v>
      </c>
      <c r="H970" s="47">
        <v>44078</v>
      </c>
      <c r="I970" s="47">
        <v>44534</v>
      </c>
      <c r="J970" s="48" t="str">
        <f>IF(Ugovori_OPULJP[[#This Row],[DATUM ZAVRŠETKA OPERACIJE]]&gt;DATE(2024,3,31),"u provedbi","završen")</f>
        <v>završen</v>
      </c>
      <c r="K970" s="46" t="s">
        <v>594</v>
      </c>
      <c r="L970" s="46" t="s">
        <v>594</v>
      </c>
      <c r="M970" s="49">
        <v>0.85</v>
      </c>
      <c r="N970" s="49">
        <v>0.15</v>
      </c>
      <c r="O970" s="50">
        <f>Ugovori_OPULJP[[#This Row],[Bespovratna sredstva - Ukupno (EU+Nac) HRK
= Ukupna ugovorena vrijednost bespovratnih sredstava]]*Ugovori_OPULJP[[#This Row],[EU STOPA SUFINANCIRANJA %
EU CO-FINANCING RATE %]]</f>
        <v>1592637.112</v>
      </c>
      <c r="P970" s="51">
        <f>Ugovori_OPULJP[[#This Row],[Bespovratna sredstva - EU dio - HRK]]/7.5345</f>
        <v>211379.27028999932</v>
      </c>
      <c r="Q970" s="50">
        <f>Ugovori_OPULJP[[#This Row],[Bespovratna sredstva - Ukupno (EU+Nac) HRK
= Ukupna ugovorena vrijednost bespovratnih sredstava]]*Ugovori_OPULJP[[#This Row],[STOPA NACIONALNOG SUFINANCIRANJA %]]</f>
        <v>281053.60800000001</v>
      </c>
      <c r="R970" s="51">
        <f>Ugovori_OPULJP[[#This Row],[Bespovratna sredstva - Nacionalni dio - HRK]]/7.5345</f>
        <v>37302.224168823413</v>
      </c>
      <c r="S970" s="50">
        <v>1873690.72</v>
      </c>
      <c r="T970" s="51">
        <f>Ugovori_OPULJP[[#This Row],[Bespovratna sredstva - Ukupno (EU+Nac) HRK
= Ukupna ugovorena vrijednost bespovratnih sredstava]]/7.5345</f>
        <v>248681.49445882274</v>
      </c>
      <c r="U970" s="50">
        <v>0</v>
      </c>
      <c r="V970" s="51">
        <f>Ugovori_OPULJP[[#This Row],[Javni doprinos korisnika - HRK]]/7.5345</f>
        <v>0</v>
      </c>
      <c r="W970" s="50">
        <v>0</v>
      </c>
      <c r="X970" s="51">
        <f>Ugovori_OPULJP[[#This Row],[Privatni doprinos korisnika - HRK]]/7.5345</f>
        <v>0</v>
      </c>
      <c r="Y970" s="52">
        <v>1873690.72</v>
      </c>
      <c r="Z970" s="53">
        <f>Ugovori_OPULJP[[#This Row],[UKUPNI PRIHVATLJIVI IZDACI
TOTAL ELIGIBLE EXPENDITURE
= Bespovratna sredstva ukupno + doprinos korisnika
= Ukupni prihvatljivi troškovi
= Ukupna ugovorena vrijednost projekta HRK]]/7.5345</f>
        <v>248681.49445882274</v>
      </c>
      <c r="AA970" s="44" t="s">
        <v>38</v>
      </c>
      <c r="AB970" s="44" t="s">
        <v>35</v>
      </c>
      <c r="AC970" s="70" t="s">
        <v>3815</v>
      </c>
      <c r="AD970" s="43" t="s">
        <v>747</v>
      </c>
    </row>
    <row r="971" spans="1:30" ht="51" customHeight="1" x14ac:dyDescent="0.2">
      <c r="A971" s="41" t="s">
        <v>3816</v>
      </c>
      <c r="B971" s="42" t="s">
        <v>743</v>
      </c>
      <c r="C971" s="43" t="s">
        <v>744</v>
      </c>
      <c r="D971" s="43" t="s">
        <v>3131</v>
      </c>
      <c r="E971" s="57" t="s">
        <v>76</v>
      </c>
      <c r="F971" s="45" t="s">
        <v>3817</v>
      </c>
      <c r="G971" s="45" t="s">
        <v>1247</v>
      </c>
      <c r="H971" s="47">
        <v>44078</v>
      </c>
      <c r="I971" s="47">
        <v>44624</v>
      </c>
      <c r="J971" s="48" t="str">
        <f>IF(Ugovori_OPULJP[[#This Row],[DATUM ZAVRŠETKA OPERACIJE]]&gt;DATE(2024,3,31),"u provedbi","završen")</f>
        <v>završen</v>
      </c>
      <c r="K971" s="46" t="s">
        <v>104</v>
      </c>
      <c r="L971" s="46" t="s">
        <v>104</v>
      </c>
      <c r="M971" s="49">
        <v>0.85</v>
      </c>
      <c r="N971" s="49">
        <v>0.15</v>
      </c>
      <c r="O971" s="50">
        <f>Ugovori_OPULJP[[#This Row],[Bespovratna sredstva - Ukupno (EU+Nac) HRK
= Ukupna ugovorena vrijednost bespovratnih sredstava]]*Ugovori_OPULJP[[#This Row],[EU STOPA SUFINANCIRANJA %
EU CO-FINANCING RATE %]]</f>
        <v>1523595.25</v>
      </c>
      <c r="P971" s="51">
        <f>Ugovori_OPULJP[[#This Row],[Bespovratna sredstva - EU dio - HRK]]/7.5345</f>
        <v>202215.84046718429</v>
      </c>
      <c r="Q971" s="50">
        <f>Ugovori_OPULJP[[#This Row],[Bespovratna sredstva - Ukupno (EU+Nac) HRK
= Ukupna ugovorena vrijednost bespovratnih sredstava]]*Ugovori_OPULJP[[#This Row],[STOPA NACIONALNOG SUFINANCIRANJA %]]</f>
        <v>268869.75</v>
      </c>
      <c r="R971" s="51">
        <f>Ugovori_OPULJP[[#This Row],[Bespovratna sredstva - Nacionalni dio - HRK]]/7.5345</f>
        <v>35685.1483177384</v>
      </c>
      <c r="S971" s="50">
        <v>1792465</v>
      </c>
      <c r="T971" s="51">
        <f>Ugovori_OPULJP[[#This Row],[Bespovratna sredstva - Ukupno (EU+Nac) HRK
= Ukupna ugovorena vrijednost bespovratnih sredstava]]/7.5345</f>
        <v>237900.98878492267</v>
      </c>
      <c r="U971" s="50">
        <v>0</v>
      </c>
      <c r="V971" s="51">
        <f>Ugovori_OPULJP[[#This Row],[Javni doprinos korisnika - HRK]]/7.5345</f>
        <v>0</v>
      </c>
      <c r="W971" s="50">
        <v>0</v>
      </c>
      <c r="X971" s="51">
        <f>Ugovori_OPULJP[[#This Row],[Privatni doprinos korisnika - HRK]]/7.5345</f>
        <v>0</v>
      </c>
      <c r="Y971" s="52">
        <v>1792465</v>
      </c>
      <c r="Z971" s="53">
        <f>Ugovori_OPULJP[[#This Row],[UKUPNI PRIHVATLJIVI IZDACI
TOTAL ELIGIBLE EXPENDITURE
= Bespovratna sredstva ukupno + doprinos korisnika
= Ukupni prihvatljivi troškovi
= Ukupna ugovorena vrijednost projekta HRK]]/7.5345</f>
        <v>237900.98878492267</v>
      </c>
      <c r="AA971" s="44" t="s">
        <v>38</v>
      </c>
      <c r="AB971" s="44" t="s">
        <v>35</v>
      </c>
      <c r="AC971" s="70" t="s">
        <v>3818</v>
      </c>
      <c r="AD971" s="43" t="s">
        <v>747</v>
      </c>
    </row>
    <row r="972" spans="1:30" ht="51" customHeight="1" x14ac:dyDescent="0.2">
      <c r="A972" s="41" t="s">
        <v>3819</v>
      </c>
      <c r="B972" s="42" t="s">
        <v>743</v>
      </c>
      <c r="C972" s="43" t="s">
        <v>744</v>
      </c>
      <c r="D972" s="43" t="s">
        <v>3131</v>
      </c>
      <c r="E972" s="57" t="s">
        <v>76</v>
      </c>
      <c r="F972" s="45" t="s">
        <v>3820</v>
      </c>
      <c r="G972" s="45" t="s">
        <v>2614</v>
      </c>
      <c r="H972" s="47">
        <v>44085</v>
      </c>
      <c r="I972" s="47">
        <v>44631</v>
      </c>
      <c r="J972" s="48" t="str">
        <f>IF(Ugovori_OPULJP[[#This Row],[DATUM ZAVRŠETKA OPERACIJE]]&gt;DATE(2024,3,31),"u provedbi","završen")</f>
        <v>završen</v>
      </c>
      <c r="K972" s="46" t="s">
        <v>3821</v>
      </c>
      <c r="L972" s="46" t="s">
        <v>37</v>
      </c>
      <c r="M972" s="49">
        <v>0.85</v>
      </c>
      <c r="N972" s="49">
        <v>0.15</v>
      </c>
      <c r="O972" s="50">
        <f>Ugovori_OPULJP[[#This Row],[Bespovratna sredstva - Ukupno (EU+Nac) HRK
= Ukupna ugovorena vrijednost bespovratnih sredstava]]*Ugovori_OPULJP[[#This Row],[EU STOPA SUFINANCIRANJA %
EU CO-FINANCING RATE %]]</f>
        <v>742900</v>
      </c>
      <c r="P972" s="51">
        <f>Ugovori_OPULJP[[#This Row],[Bespovratna sredstva - EU dio - HRK]]/7.5345</f>
        <v>98599.774371225692</v>
      </c>
      <c r="Q972" s="50">
        <f>Ugovori_OPULJP[[#This Row],[Bespovratna sredstva - Ukupno (EU+Nac) HRK
= Ukupna ugovorena vrijednost bespovratnih sredstava]]*Ugovori_OPULJP[[#This Row],[STOPA NACIONALNOG SUFINANCIRANJA %]]</f>
        <v>131100</v>
      </c>
      <c r="R972" s="51">
        <f>Ugovori_OPULJP[[#This Row],[Bespovratna sredstva - Nacionalni dio - HRK]]/7.5345</f>
        <v>17399.960183157476</v>
      </c>
      <c r="S972" s="50">
        <v>874000</v>
      </c>
      <c r="T972" s="51">
        <f>Ugovori_OPULJP[[#This Row],[Bespovratna sredstva - Ukupno (EU+Nac) HRK
= Ukupna ugovorena vrijednost bespovratnih sredstava]]/7.5345</f>
        <v>115999.73455438316</v>
      </c>
      <c r="U972" s="50">
        <v>0</v>
      </c>
      <c r="V972" s="51">
        <f>Ugovori_OPULJP[[#This Row],[Javni doprinos korisnika - HRK]]/7.5345</f>
        <v>0</v>
      </c>
      <c r="W972" s="50">
        <v>0</v>
      </c>
      <c r="X972" s="51">
        <f>Ugovori_OPULJP[[#This Row],[Privatni doprinos korisnika - HRK]]/7.5345</f>
        <v>0</v>
      </c>
      <c r="Y972" s="52">
        <v>874000</v>
      </c>
      <c r="Z972" s="53">
        <f>Ugovori_OPULJP[[#This Row],[UKUPNI PRIHVATLJIVI IZDACI
TOTAL ELIGIBLE EXPENDITURE
= Bespovratna sredstva ukupno + doprinos korisnika
= Ukupni prihvatljivi troškovi
= Ukupna ugovorena vrijednost projekta HRK]]/7.5345</f>
        <v>115999.73455438316</v>
      </c>
      <c r="AA972" s="44" t="s">
        <v>38</v>
      </c>
      <c r="AB972" s="44" t="s">
        <v>35</v>
      </c>
      <c r="AC972" s="43" t="s">
        <v>3822</v>
      </c>
      <c r="AD972" s="43" t="s">
        <v>747</v>
      </c>
    </row>
    <row r="973" spans="1:30" ht="51" customHeight="1" x14ac:dyDescent="0.2">
      <c r="A973" s="41" t="s">
        <v>3823</v>
      </c>
      <c r="B973" s="42" t="s">
        <v>743</v>
      </c>
      <c r="C973" s="43" t="s">
        <v>744</v>
      </c>
      <c r="D973" s="43" t="s">
        <v>3131</v>
      </c>
      <c r="E973" s="57" t="s">
        <v>76</v>
      </c>
      <c r="F973" s="45" t="s">
        <v>3824</v>
      </c>
      <c r="G973" s="45" t="s">
        <v>3825</v>
      </c>
      <c r="H973" s="47">
        <v>44078</v>
      </c>
      <c r="I973" s="47">
        <v>44624</v>
      </c>
      <c r="J973" s="48" t="str">
        <f>IF(Ugovori_OPULJP[[#This Row],[DATUM ZAVRŠETKA OPERACIJE]]&gt;DATE(2024,3,31),"u provedbi","završen")</f>
        <v>završen</v>
      </c>
      <c r="K973" s="46" t="s">
        <v>94</v>
      </c>
      <c r="L973" s="46" t="s">
        <v>94</v>
      </c>
      <c r="M973" s="49">
        <v>0.85</v>
      </c>
      <c r="N973" s="49">
        <v>0.15</v>
      </c>
      <c r="O973" s="50">
        <f>Ugovori_OPULJP[[#This Row],[Bespovratna sredstva - Ukupno (EU+Nac) HRK
= Ukupna ugovorena vrijednost bespovratnih sredstava]]*Ugovori_OPULJP[[#This Row],[EU STOPA SUFINANCIRANJA %
EU CO-FINANCING RATE %]]</f>
        <v>2306594</v>
      </c>
      <c r="P973" s="51">
        <f>Ugovori_OPULJP[[#This Row],[Bespovratna sredstva - EU dio - HRK]]/7.5345</f>
        <v>306137.63355232595</v>
      </c>
      <c r="Q973" s="50">
        <f>Ugovori_OPULJP[[#This Row],[Bespovratna sredstva - Ukupno (EU+Nac) HRK
= Ukupna ugovorena vrijednost bespovratnih sredstava]]*Ugovori_OPULJP[[#This Row],[STOPA NACIONALNOG SUFINANCIRANJA %]]</f>
        <v>407046</v>
      </c>
      <c r="R973" s="51">
        <f>Ugovori_OPULJP[[#This Row],[Bespovratna sredstva - Nacionalni dio - HRK]]/7.5345</f>
        <v>54024.28827393987</v>
      </c>
      <c r="S973" s="50">
        <v>2713640</v>
      </c>
      <c r="T973" s="51">
        <f>Ugovori_OPULJP[[#This Row],[Bespovratna sredstva - Ukupno (EU+Nac) HRK
= Ukupna ugovorena vrijednost bespovratnih sredstava]]/7.5345</f>
        <v>360161.92182626581</v>
      </c>
      <c r="U973" s="50">
        <v>0</v>
      </c>
      <c r="V973" s="51">
        <f>Ugovori_OPULJP[[#This Row],[Javni doprinos korisnika - HRK]]/7.5345</f>
        <v>0</v>
      </c>
      <c r="W973" s="50">
        <v>0</v>
      </c>
      <c r="X973" s="51">
        <f>Ugovori_OPULJP[[#This Row],[Privatni doprinos korisnika - HRK]]/7.5345</f>
        <v>0</v>
      </c>
      <c r="Y973" s="52">
        <v>2713640</v>
      </c>
      <c r="Z973" s="53">
        <f>Ugovori_OPULJP[[#This Row],[UKUPNI PRIHVATLJIVI IZDACI
TOTAL ELIGIBLE EXPENDITURE
= Bespovratna sredstva ukupno + doprinos korisnika
= Ukupni prihvatljivi troškovi
= Ukupna ugovorena vrijednost projekta HRK]]/7.5345</f>
        <v>360161.92182626581</v>
      </c>
      <c r="AA973" s="44" t="s">
        <v>38</v>
      </c>
      <c r="AB973" s="44" t="s">
        <v>35</v>
      </c>
      <c r="AC973" s="70" t="s">
        <v>3826</v>
      </c>
      <c r="AD973" s="43" t="s">
        <v>747</v>
      </c>
    </row>
    <row r="974" spans="1:30" ht="51" customHeight="1" x14ac:dyDescent="0.2">
      <c r="A974" s="41" t="s">
        <v>3827</v>
      </c>
      <c r="B974" s="42" t="s">
        <v>743</v>
      </c>
      <c r="C974" s="43" t="s">
        <v>744</v>
      </c>
      <c r="D974" s="43" t="s">
        <v>3131</v>
      </c>
      <c r="E974" s="57" t="s">
        <v>76</v>
      </c>
      <c r="F974" s="45" t="s">
        <v>3828</v>
      </c>
      <c r="G974" s="45" t="s">
        <v>177</v>
      </c>
      <c r="H974" s="47">
        <v>44130</v>
      </c>
      <c r="I974" s="47">
        <v>44677</v>
      </c>
      <c r="J974" s="48" t="str">
        <f>IF(Ugovori_OPULJP[[#This Row],[DATUM ZAVRŠETKA OPERACIJE]]&gt;DATE(2024,3,31),"u provedbi","završen")</f>
        <v>završen</v>
      </c>
      <c r="K974" s="46" t="s">
        <v>37</v>
      </c>
      <c r="L974" s="46" t="s">
        <v>37</v>
      </c>
      <c r="M974" s="49">
        <v>0.85</v>
      </c>
      <c r="N974" s="49">
        <v>0.15</v>
      </c>
      <c r="O974" s="50">
        <f>Ugovori_OPULJP[[#This Row],[Bespovratna sredstva - Ukupno (EU+Nac) HRK
= Ukupna ugovorena vrijednost bespovratnih sredstava]]*Ugovori_OPULJP[[#This Row],[EU STOPA SUFINANCIRANJA %
EU CO-FINANCING RATE %]]</f>
        <v>236808.24899999998</v>
      </c>
      <c r="P974" s="51">
        <f>Ugovori_OPULJP[[#This Row],[Bespovratna sredstva - EU dio - HRK]]/7.5345</f>
        <v>31429.855863030058</v>
      </c>
      <c r="Q974" s="50">
        <f>Ugovori_OPULJP[[#This Row],[Bespovratna sredstva - Ukupno (EU+Nac) HRK
= Ukupna ugovorena vrijednost bespovratnih sredstava]]*Ugovori_OPULJP[[#This Row],[STOPA NACIONALNOG SUFINANCIRANJA %]]</f>
        <v>41789.690999999999</v>
      </c>
      <c r="R974" s="51">
        <f>Ugovori_OPULJP[[#This Row],[Bespovratna sredstva - Nacionalni dio - HRK]]/7.5345</f>
        <v>5546.4451522994223</v>
      </c>
      <c r="S974" s="50">
        <v>278597.94</v>
      </c>
      <c r="T974" s="51">
        <f>Ugovori_OPULJP[[#This Row],[Bespovratna sredstva - Ukupno (EU+Nac) HRK
= Ukupna ugovorena vrijednost bespovratnih sredstava]]/7.5345</f>
        <v>36976.301015329482</v>
      </c>
      <c r="U974" s="50">
        <v>0</v>
      </c>
      <c r="V974" s="51">
        <f>Ugovori_OPULJP[[#This Row],[Javni doprinos korisnika - HRK]]/7.5345</f>
        <v>0</v>
      </c>
      <c r="W974" s="50">
        <v>0</v>
      </c>
      <c r="X974" s="51">
        <f>Ugovori_OPULJP[[#This Row],[Privatni doprinos korisnika - HRK]]/7.5345</f>
        <v>0</v>
      </c>
      <c r="Y974" s="52">
        <v>278597.94</v>
      </c>
      <c r="Z974" s="53">
        <f>Ugovori_OPULJP[[#This Row],[UKUPNI PRIHVATLJIVI IZDACI
TOTAL ELIGIBLE EXPENDITURE
= Bespovratna sredstva ukupno + doprinos korisnika
= Ukupni prihvatljivi troškovi
= Ukupna ugovorena vrijednost projekta HRK]]/7.5345</f>
        <v>36976.301015329482</v>
      </c>
      <c r="AA974" s="44" t="s">
        <v>38</v>
      </c>
      <c r="AB974" s="44" t="s">
        <v>35</v>
      </c>
      <c r="AC974" s="43" t="s">
        <v>3829</v>
      </c>
      <c r="AD974" s="43" t="s">
        <v>747</v>
      </c>
    </row>
    <row r="975" spans="1:30" ht="51" customHeight="1" x14ac:dyDescent="0.2">
      <c r="A975" s="41" t="s">
        <v>3830</v>
      </c>
      <c r="B975" s="42" t="s">
        <v>743</v>
      </c>
      <c r="C975" s="43" t="s">
        <v>744</v>
      </c>
      <c r="D975" s="43" t="s">
        <v>3131</v>
      </c>
      <c r="E975" s="57" t="s">
        <v>76</v>
      </c>
      <c r="F975" s="45" t="s">
        <v>3831</v>
      </c>
      <c r="G975" s="45" t="s">
        <v>3832</v>
      </c>
      <c r="H975" s="47">
        <v>44078</v>
      </c>
      <c r="I975" s="47">
        <v>44624</v>
      </c>
      <c r="J975" s="48" t="str">
        <f>IF(Ugovori_OPULJP[[#This Row],[DATUM ZAVRŠETKA OPERACIJE]]&gt;DATE(2024,3,31),"u provedbi","završen")</f>
        <v>završen</v>
      </c>
      <c r="K975" s="46" t="s">
        <v>173</v>
      </c>
      <c r="L975" s="46" t="s">
        <v>173</v>
      </c>
      <c r="M975" s="49">
        <v>0.85</v>
      </c>
      <c r="N975" s="49">
        <v>0.15</v>
      </c>
      <c r="O975" s="50">
        <f>Ugovori_OPULJP[[#This Row],[Bespovratna sredstva - Ukupno (EU+Nac) HRK
= Ukupna ugovorena vrijednost bespovratnih sredstava]]*Ugovori_OPULJP[[#This Row],[EU STOPA SUFINANCIRANJA %
EU CO-FINANCING RATE %]]</f>
        <v>767465</v>
      </c>
      <c r="P975" s="51">
        <f>Ugovori_OPULJP[[#This Row],[Bespovratna sredstva - EU dio - HRK]]/7.5345</f>
        <v>101860.11015993098</v>
      </c>
      <c r="Q975" s="50">
        <f>Ugovori_OPULJP[[#This Row],[Bespovratna sredstva - Ukupno (EU+Nac) HRK
= Ukupna ugovorena vrijednost bespovratnih sredstava]]*Ugovori_OPULJP[[#This Row],[STOPA NACIONALNOG SUFINANCIRANJA %]]</f>
        <v>135435</v>
      </c>
      <c r="R975" s="51">
        <f>Ugovori_OPULJP[[#This Row],[Bespovratna sredstva - Nacionalni dio - HRK]]/7.5345</f>
        <v>17975.31355763488</v>
      </c>
      <c r="S975" s="50">
        <v>902900</v>
      </c>
      <c r="T975" s="51">
        <f>Ugovori_OPULJP[[#This Row],[Bespovratna sredstva - Ukupno (EU+Nac) HRK
= Ukupna ugovorena vrijednost bespovratnih sredstava]]/7.5345</f>
        <v>119835.42371756586</v>
      </c>
      <c r="U975" s="50">
        <v>0</v>
      </c>
      <c r="V975" s="51">
        <f>Ugovori_OPULJP[[#This Row],[Javni doprinos korisnika - HRK]]/7.5345</f>
        <v>0</v>
      </c>
      <c r="W975" s="50">
        <v>0</v>
      </c>
      <c r="X975" s="51">
        <f>Ugovori_OPULJP[[#This Row],[Privatni doprinos korisnika - HRK]]/7.5345</f>
        <v>0</v>
      </c>
      <c r="Y975" s="52">
        <v>902900</v>
      </c>
      <c r="Z975" s="53">
        <f>Ugovori_OPULJP[[#This Row],[UKUPNI PRIHVATLJIVI IZDACI
TOTAL ELIGIBLE EXPENDITURE
= Bespovratna sredstva ukupno + doprinos korisnika
= Ukupni prihvatljivi troškovi
= Ukupna ugovorena vrijednost projekta HRK]]/7.5345</f>
        <v>119835.42371756586</v>
      </c>
      <c r="AA975" s="44" t="s">
        <v>38</v>
      </c>
      <c r="AB975" s="44" t="s">
        <v>35</v>
      </c>
      <c r="AC975" s="70" t="s">
        <v>3833</v>
      </c>
      <c r="AD975" s="43" t="s">
        <v>747</v>
      </c>
    </row>
    <row r="976" spans="1:30" ht="51" customHeight="1" x14ac:dyDescent="0.2">
      <c r="A976" s="41" t="s">
        <v>3834</v>
      </c>
      <c r="B976" s="42" t="s">
        <v>743</v>
      </c>
      <c r="C976" s="43" t="s">
        <v>744</v>
      </c>
      <c r="D976" s="43" t="s">
        <v>3131</v>
      </c>
      <c r="E976" s="57" t="s">
        <v>76</v>
      </c>
      <c r="F976" s="45" t="s">
        <v>3835</v>
      </c>
      <c r="G976" s="45" t="s">
        <v>3836</v>
      </c>
      <c r="H976" s="47">
        <v>44078</v>
      </c>
      <c r="I976" s="47">
        <v>44624</v>
      </c>
      <c r="J976" s="48" t="str">
        <f>IF(Ugovori_OPULJP[[#This Row],[DATUM ZAVRŠETKA OPERACIJE]]&gt;DATE(2024,3,31),"u provedbi","završen")</f>
        <v>završen</v>
      </c>
      <c r="K976" s="46" t="s">
        <v>271</v>
      </c>
      <c r="L976" s="46" t="s">
        <v>271</v>
      </c>
      <c r="M976" s="49">
        <v>0.85</v>
      </c>
      <c r="N976" s="49">
        <v>0.15</v>
      </c>
      <c r="O976" s="50">
        <f>Ugovori_OPULJP[[#This Row],[Bespovratna sredstva - Ukupno (EU+Nac) HRK
= Ukupna ugovorena vrijednost bespovratnih sredstava]]*Ugovori_OPULJP[[#This Row],[EU STOPA SUFINANCIRANJA %
EU CO-FINANCING RATE %]]</f>
        <v>473616.49799999996</v>
      </c>
      <c r="P976" s="51">
        <f>Ugovori_OPULJP[[#This Row],[Bespovratna sredstva - EU dio - HRK]]/7.5345</f>
        <v>62859.711726060115</v>
      </c>
      <c r="Q976" s="50">
        <f>Ugovori_OPULJP[[#This Row],[Bespovratna sredstva - Ukupno (EU+Nac) HRK
= Ukupna ugovorena vrijednost bespovratnih sredstava]]*Ugovori_OPULJP[[#This Row],[STOPA NACIONALNOG SUFINANCIRANJA %]]</f>
        <v>83579.381999999998</v>
      </c>
      <c r="R976" s="51">
        <f>Ugovori_OPULJP[[#This Row],[Bespovratna sredstva - Nacionalni dio - HRK]]/7.5345</f>
        <v>11092.890304598845</v>
      </c>
      <c r="S976" s="50">
        <v>557195.88</v>
      </c>
      <c r="T976" s="51">
        <f>Ugovori_OPULJP[[#This Row],[Bespovratna sredstva - Ukupno (EU+Nac) HRK
= Ukupna ugovorena vrijednost bespovratnih sredstava]]/7.5345</f>
        <v>73952.602030658963</v>
      </c>
      <c r="U976" s="50">
        <v>0</v>
      </c>
      <c r="V976" s="51">
        <f>Ugovori_OPULJP[[#This Row],[Javni doprinos korisnika - HRK]]/7.5345</f>
        <v>0</v>
      </c>
      <c r="W976" s="50">
        <v>0</v>
      </c>
      <c r="X976" s="51">
        <f>Ugovori_OPULJP[[#This Row],[Privatni doprinos korisnika - HRK]]/7.5345</f>
        <v>0</v>
      </c>
      <c r="Y976" s="52">
        <v>557195.88</v>
      </c>
      <c r="Z976" s="53">
        <f>Ugovori_OPULJP[[#This Row],[UKUPNI PRIHVATLJIVI IZDACI
TOTAL ELIGIBLE EXPENDITURE
= Bespovratna sredstva ukupno + doprinos korisnika
= Ukupni prihvatljivi troškovi
= Ukupna ugovorena vrijednost projekta HRK]]/7.5345</f>
        <v>73952.602030658963</v>
      </c>
      <c r="AA976" s="44" t="s">
        <v>38</v>
      </c>
      <c r="AB976" s="44" t="s">
        <v>35</v>
      </c>
      <c r="AC976" s="70" t="s">
        <v>3837</v>
      </c>
      <c r="AD976" s="43" t="s">
        <v>747</v>
      </c>
    </row>
    <row r="977" spans="1:30" ht="51" customHeight="1" x14ac:dyDescent="0.2">
      <c r="A977" s="41" t="s">
        <v>3838</v>
      </c>
      <c r="B977" s="42" t="s">
        <v>743</v>
      </c>
      <c r="C977" s="43" t="s">
        <v>744</v>
      </c>
      <c r="D977" s="43" t="s">
        <v>3131</v>
      </c>
      <c r="E977" s="57" t="s">
        <v>76</v>
      </c>
      <c r="F977" s="45" t="s">
        <v>3839</v>
      </c>
      <c r="G977" s="62" t="s">
        <v>3840</v>
      </c>
      <c r="H977" s="47">
        <v>44099</v>
      </c>
      <c r="I977" s="47">
        <v>44586</v>
      </c>
      <c r="J977" s="48" t="str">
        <f>IF(Ugovori_OPULJP[[#This Row],[DATUM ZAVRŠETKA OPERACIJE]]&gt;DATE(2024,3,31),"u provedbi","završen")</f>
        <v>završen</v>
      </c>
      <c r="K977" s="46" t="s">
        <v>249</v>
      </c>
      <c r="L977" s="46" t="s">
        <v>249</v>
      </c>
      <c r="M977" s="49">
        <v>0.85</v>
      </c>
      <c r="N977" s="49">
        <v>0.15</v>
      </c>
      <c r="O977" s="50">
        <f>Ugovori_OPULJP[[#This Row],[Bespovratna sredstva - Ukupno (EU+Nac) HRK
= Ukupna ugovorena vrijednost bespovratnih sredstava]]*Ugovori_OPULJP[[#This Row],[EU STOPA SUFINANCIRANJA %
EU CO-FINANCING RATE %]]</f>
        <v>1181670</v>
      </c>
      <c r="P977" s="51">
        <f>Ugovori_OPULJP[[#This Row],[Bespovratna sredstva - EU dio - HRK]]/7.5345</f>
        <v>156834.56101931116</v>
      </c>
      <c r="Q977" s="50">
        <f>Ugovori_OPULJP[[#This Row],[Bespovratna sredstva - Ukupno (EU+Nac) HRK
= Ukupna ugovorena vrijednost bespovratnih sredstava]]*Ugovori_OPULJP[[#This Row],[STOPA NACIONALNOG SUFINANCIRANJA %]]</f>
        <v>208530</v>
      </c>
      <c r="R977" s="51">
        <f>Ugovori_OPULJP[[#This Row],[Bespovratna sredstva - Nacionalni dio - HRK]]/7.5345</f>
        <v>27676.687238701968</v>
      </c>
      <c r="S977" s="50">
        <v>1390200</v>
      </c>
      <c r="T977" s="51">
        <f>Ugovori_OPULJP[[#This Row],[Bespovratna sredstva - Ukupno (EU+Nac) HRK
= Ukupna ugovorena vrijednost bespovratnih sredstava]]/7.5345</f>
        <v>184511.24825801313</v>
      </c>
      <c r="U977" s="50">
        <v>0</v>
      </c>
      <c r="V977" s="51">
        <f>Ugovori_OPULJP[[#This Row],[Javni doprinos korisnika - HRK]]/7.5345</f>
        <v>0</v>
      </c>
      <c r="W977" s="50">
        <v>0</v>
      </c>
      <c r="X977" s="51">
        <f>Ugovori_OPULJP[[#This Row],[Privatni doprinos korisnika - HRK]]/7.5345</f>
        <v>0</v>
      </c>
      <c r="Y977" s="52">
        <v>1390200</v>
      </c>
      <c r="Z977" s="53">
        <f>Ugovori_OPULJP[[#This Row],[UKUPNI PRIHVATLJIVI IZDACI
TOTAL ELIGIBLE EXPENDITURE
= Bespovratna sredstva ukupno + doprinos korisnika
= Ukupni prihvatljivi troškovi
= Ukupna ugovorena vrijednost projekta HRK]]/7.5345</f>
        <v>184511.24825801313</v>
      </c>
      <c r="AA977" s="44" t="s">
        <v>38</v>
      </c>
      <c r="AB977" s="44" t="s">
        <v>35</v>
      </c>
      <c r="AC977" s="43" t="s">
        <v>3841</v>
      </c>
      <c r="AD977" s="43" t="s">
        <v>747</v>
      </c>
    </row>
    <row r="978" spans="1:30" ht="51" customHeight="1" x14ac:dyDescent="0.2">
      <c r="A978" s="41" t="s">
        <v>3842</v>
      </c>
      <c r="B978" s="42" t="s">
        <v>743</v>
      </c>
      <c r="C978" s="43" t="s">
        <v>744</v>
      </c>
      <c r="D978" s="43" t="s">
        <v>3131</v>
      </c>
      <c r="E978" s="57" t="s">
        <v>76</v>
      </c>
      <c r="F978" s="45" t="s">
        <v>3843</v>
      </c>
      <c r="G978" s="45" t="s">
        <v>3844</v>
      </c>
      <c r="H978" s="47">
        <v>44109</v>
      </c>
      <c r="I978" s="47">
        <v>44656</v>
      </c>
      <c r="J978" s="48" t="str">
        <f>IF(Ugovori_OPULJP[[#This Row],[DATUM ZAVRŠETKA OPERACIJE]]&gt;DATE(2024,3,31),"u provedbi","završen")</f>
        <v>završen</v>
      </c>
      <c r="K978" s="46" t="s">
        <v>99</v>
      </c>
      <c r="L978" s="46" t="s">
        <v>99</v>
      </c>
      <c r="M978" s="49">
        <v>0.85</v>
      </c>
      <c r="N978" s="49">
        <v>0.15</v>
      </c>
      <c r="O978" s="50">
        <f>Ugovori_OPULJP[[#This Row],[Bespovratna sredstva - Ukupno (EU+Nac) HRK
= Ukupna ugovorena vrijednost bespovratnih sredstava]]*Ugovori_OPULJP[[#This Row],[EU STOPA SUFINANCIRANJA %
EU CO-FINANCING RATE %]]</f>
        <v>788851</v>
      </c>
      <c r="P978" s="51">
        <f>Ugovori_OPULJP[[#This Row],[Bespovratna sredstva - EU dio - HRK]]/7.5345</f>
        <v>104698.52014068617</v>
      </c>
      <c r="Q978" s="50">
        <f>Ugovori_OPULJP[[#This Row],[Bespovratna sredstva - Ukupno (EU+Nac) HRK
= Ukupna ugovorena vrijednost bespovratnih sredstava]]*Ugovori_OPULJP[[#This Row],[STOPA NACIONALNOG SUFINANCIRANJA %]]</f>
        <v>139209</v>
      </c>
      <c r="R978" s="51">
        <f>Ugovori_OPULJP[[#This Row],[Bespovratna sredstva - Nacionalni dio - HRK]]/7.5345</f>
        <v>18476.209436591678</v>
      </c>
      <c r="S978" s="50">
        <v>928060</v>
      </c>
      <c r="T978" s="51">
        <f>Ugovori_OPULJP[[#This Row],[Bespovratna sredstva - Ukupno (EU+Nac) HRK
= Ukupna ugovorena vrijednost bespovratnih sredstava]]/7.5345</f>
        <v>123174.72957727785</v>
      </c>
      <c r="U978" s="50">
        <v>0</v>
      </c>
      <c r="V978" s="51">
        <f>Ugovori_OPULJP[[#This Row],[Javni doprinos korisnika - HRK]]/7.5345</f>
        <v>0</v>
      </c>
      <c r="W978" s="50">
        <v>0</v>
      </c>
      <c r="X978" s="51">
        <f>Ugovori_OPULJP[[#This Row],[Privatni doprinos korisnika - HRK]]/7.5345</f>
        <v>0</v>
      </c>
      <c r="Y978" s="52">
        <v>928060</v>
      </c>
      <c r="Z978" s="53">
        <f>Ugovori_OPULJP[[#This Row],[UKUPNI PRIHVATLJIVI IZDACI
TOTAL ELIGIBLE EXPENDITURE
= Bespovratna sredstva ukupno + doprinos korisnika
= Ukupni prihvatljivi troškovi
= Ukupna ugovorena vrijednost projekta HRK]]/7.5345</f>
        <v>123174.72957727785</v>
      </c>
      <c r="AA978" s="44" t="s">
        <v>38</v>
      </c>
      <c r="AB978" s="44" t="s">
        <v>35</v>
      </c>
      <c r="AC978" s="43" t="s">
        <v>3845</v>
      </c>
      <c r="AD978" s="43" t="s">
        <v>747</v>
      </c>
    </row>
    <row r="979" spans="1:30" ht="51" customHeight="1" x14ac:dyDescent="0.2">
      <c r="A979" s="41" t="s">
        <v>3846</v>
      </c>
      <c r="B979" s="42" t="s">
        <v>743</v>
      </c>
      <c r="C979" s="43" t="s">
        <v>744</v>
      </c>
      <c r="D979" s="43" t="s">
        <v>3131</v>
      </c>
      <c r="E979" s="57" t="s">
        <v>76</v>
      </c>
      <c r="F979" s="45" t="s">
        <v>3847</v>
      </c>
      <c r="G979" s="45" t="s">
        <v>3848</v>
      </c>
      <c r="H979" s="47">
        <v>44078</v>
      </c>
      <c r="I979" s="47">
        <v>44624</v>
      </c>
      <c r="J979" s="48" t="str">
        <f>IF(Ugovori_OPULJP[[#This Row],[DATUM ZAVRŠETKA OPERACIJE]]&gt;DATE(2024,3,31),"u provedbi","završen")</f>
        <v>završen</v>
      </c>
      <c r="K979" s="46" t="s">
        <v>104</v>
      </c>
      <c r="L979" s="46" t="s">
        <v>104</v>
      </c>
      <c r="M979" s="49">
        <v>0.85</v>
      </c>
      <c r="N979" s="49">
        <v>0.15</v>
      </c>
      <c r="O979" s="50">
        <f>Ugovori_OPULJP[[#This Row],[Bespovratna sredstva - Ukupno (EU+Nac) HRK
= Ukupna ugovorena vrijednost bespovratnih sredstava]]*Ugovori_OPULJP[[#This Row],[EU STOPA SUFINANCIRANJA %
EU CO-FINANCING RATE %]]</f>
        <v>1973317.058</v>
      </c>
      <c r="P979" s="51">
        <f>Ugovori_OPULJP[[#This Row],[Bespovratna sredstva - EU dio - HRK]]/7.5345</f>
        <v>261904.18183024751</v>
      </c>
      <c r="Q979" s="50">
        <f>Ugovori_OPULJP[[#This Row],[Bespovratna sredstva - Ukupno (EU+Nac) HRK
= Ukupna ugovorena vrijednost bespovratnih sredstava]]*Ugovori_OPULJP[[#This Row],[STOPA NACIONALNOG SUFINANCIRANJA %]]</f>
        <v>348232.42199999996</v>
      </c>
      <c r="R979" s="51">
        <f>Ugovori_OPULJP[[#This Row],[Bespovratna sredstva - Nacionalni dio - HRK]]/7.5345</f>
        <v>46218.385028867204</v>
      </c>
      <c r="S979" s="50">
        <v>2321549.48</v>
      </c>
      <c r="T979" s="51">
        <f>Ugovori_OPULJP[[#This Row],[Bespovratna sredstva - Ukupno (EU+Nac) HRK
= Ukupna ugovorena vrijednost bespovratnih sredstava]]/7.5345</f>
        <v>308122.56685911474</v>
      </c>
      <c r="U979" s="50">
        <v>0</v>
      </c>
      <c r="V979" s="51">
        <f>Ugovori_OPULJP[[#This Row],[Javni doprinos korisnika - HRK]]/7.5345</f>
        <v>0</v>
      </c>
      <c r="W979" s="50">
        <v>0</v>
      </c>
      <c r="X979" s="51">
        <f>Ugovori_OPULJP[[#This Row],[Privatni doprinos korisnika - HRK]]/7.5345</f>
        <v>0</v>
      </c>
      <c r="Y979" s="52">
        <v>2321549.48</v>
      </c>
      <c r="Z979" s="53">
        <f>Ugovori_OPULJP[[#This Row],[UKUPNI PRIHVATLJIVI IZDACI
TOTAL ELIGIBLE EXPENDITURE
= Bespovratna sredstva ukupno + doprinos korisnika
= Ukupni prihvatljivi troškovi
= Ukupna ugovorena vrijednost projekta HRK]]/7.5345</f>
        <v>308122.56685911474</v>
      </c>
      <c r="AA979" s="44" t="s">
        <v>38</v>
      </c>
      <c r="AB979" s="44" t="s">
        <v>35</v>
      </c>
      <c r="AC979" s="70" t="s">
        <v>3849</v>
      </c>
      <c r="AD979" s="43" t="s">
        <v>747</v>
      </c>
    </row>
    <row r="980" spans="1:30" ht="51" customHeight="1" x14ac:dyDescent="0.2">
      <c r="A980" s="41" t="s">
        <v>3850</v>
      </c>
      <c r="B980" s="42" t="s">
        <v>743</v>
      </c>
      <c r="C980" s="43" t="s">
        <v>744</v>
      </c>
      <c r="D980" s="43" t="s">
        <v>3131</v>
      </c>
      <c r="E980" s="57" t="s">
        <v>76</v>
      </c>
      <c r="F980" s="45" t="s">
        <v>3851</v>
      </c>
      <c r="G980" s="45" t="s">
        <v>3852</v>
      </c>
      <c r="H980" s="47">
        <v>44104</v>
      </c>
      <c r="I980" s="47">
        <v>44530</v>
      </c>
      <c r="J980" s="48" t="str">
        <f>IF(Ugovori_OPULJP[[#This Row],[DATUM ZAVRŠETKA OPERACIJE]]&gt;DATE(2024,3,31),"u provedbi","završen")</f>
        <v>završen</v>
      </c>
      <c r="K980" s="46" t="s">
        <v>84</v>
      </c>
      <c r="L980" s="46" t="s">
        <v>84</v>
      </c>
      <c r="M980" s="49">
        <v>0.85</v>
      </c>
      <c r="N980" s="49">
        <v>0.15</v>
      </c>
      <c r="O980" s="50">
        <f>Ugovori_OPULJP[[#This Row],[Bespovratna sredstva - Ukupno (EU+Nac) HRK
= Ukupna ugovorena vrijednost bespovratnih sredstava]]*Ugovori_OPULJP[[#This Row],[EU STOPA SUFINANCIRANJA %
EU CO-FINANCING RATE %]]</f>
        <v>854241.5</v>
      </c>
      <c r="P980" s="51">
        <f>Ugovori_OPULJP[[#This Row],[Bespovratna sredstva - EU dio - HRK]]/7.5345</f>
        <v>113377.33094432278</v>
      </c>
      <c r="Q980" s="50">
        <f>Ugovori_OPULJP[[#This Row],[Bespovratna sredstva - Ukupno (EU+Nac) HRK
= Ukupna ugovorena vrijednost bespovratnih sredstava]]*Ugovori_OPULJP[[#This Row],[STOPA NACIONALNOG SUFINANCIRANJA %]]</f>
        <v>150748.5</v>
      </c>
      <c r="R980" s="51">
        <f>Ugovori_OPULJP[[#This Row],[Bespovratna sredstva - Nacionalni dio - HRK]]/7.5345</f>
        <v>20007.764284292254</v>
      </c>
      <c r="S980" s="50">
        <v>1004990</v>
      </c>
      <c r="T980" s="51">
        <f>Ugovori_OPULJP[[#This Row],[Bespovratna sredstva - Ukupno (EU+Nac) HRK
= Ukupna ugovorena vrijednost bespovratnih sredstava]]/7.5345</f>
        <v>133385.09522861504</v>
      </c>
      <c r="U980" s="50">
        <v>0</v>
      </c>
      <c r="V980" s="51">
        <f>Ugovori_OPULJP[[#This Row],[Javni doprinos korisnika - HRK]]/7.5345</f>
        <v>0</v>
      </c>
      <c r="W980" s="50">
        <v>0</v>
      </c>
      <c r="X980" s="51">
        <f>Ugovori_OPULJP[[#This Row],[Privatni doprinos korisnika - HRK]]/7.5345</f>
        <v>0</v>
      </c>
      <c r="Y980" s="52">
        <v>1004990</v>
      </c>
      <c r="Z980" s="53">
        <f>Ugovori_OPULJP[[#This Row],[UKUPNI PRIHVATLJIVI IZDACI
TOTAL ELIGIBLE EXPENDITURE
= Bespovratna sredstva ukupno + doprinos korisnika
= Ukupni prihvatljivi troškovi
= Ukupna ugovorena vrijednost projekta HRK]]/7.5345</f>
        <v>133385.09522861504</v>
      </c>
      <c r="AA980" s="44" t="s">
        <v>38</v>
      </c>
      <c r="AB980" s="44" t="s">
        <v>35</v>
      </c>
      <c r="AC980" s="43" t="s">
        <v>3853</v>
      </c>
      <c r="AD980" s="43" t="s">
        <v>747</v>
      </c>
    </row>
    <row r="981" spans="1:30" ht="51" customHeight="1" x14ac:dyDescent="0.2">
      <c r="A981" s="41" t="s">
        <v>3854</v>
      </c>
      <c r="B981" s="42" t="s">
        <v>743</v>
      </c>
      <c r="C981" s="43" t="s">
        <v>744</v>
      </c>
      <c r="D981" s="43" t="s">
        <v>3131</v>
      </c>
      <c r="E981" s="57" t="s">
        <v>76</v>
      </c>
      <c r="F981" s="45" t="s">
        <v>3855</v>
      </c>
      <c r="G981" s="45" t="s">
        <v>3856</v>
      </c>
      <c r="H981" s="47">
        <v>44132</v>
      </c>
      <c r="I981" s="47">
        <v>44679</v>
      </c>
      <c r="J981" s="48" t="str">
        <f>IF(Ugovori_OPULJP[[#This Row],[DATUM ZAVRŠETKA OPERACIJE]]&gt;DATE(2024,3,31),"u provedbi","završen")</f>
        <v>završen</v>
      </c>
      <c r="K981" s="46" t="s">
        <v>173</v>
      </c>
      <c r="L981" s="46" t="s">
        <v>173</v>
      </c>
      <c r="M981" s="49">
        <v>0.85</v>
      </c>
      <c r="N981" s="49">
        <v>0.15</v>
      </c>
      <c r="O981" s="50">
        <f>Ugovori_OPULJP[[#This Row],[Bespovratna sredstva - Ukupno (EU+Nac) HRK
= Ukupna ugovorena vrijednost bespovratnih sredstava]]*Ugovori_OPULJP[[#This Row],[EU STOPA SUFINANCIRANJA %
EU CO-FINANCING RATE %]]</f>
        <v>787397.5</v>
      </c>
      <c r="P981" s="51">
        <f>Ugovori_OPULJP[[#This Row],[Bespovratna sredstva - EU dio - HRK]]/7.5345</f>
        <v>104505.60753865552</v>
      </c>
      <c r="Q981" s="50">
        <f>Ugovori_OPULJP[[#This Row],[Bespovratna sredstva - Ukupno (EU+Nac) HRK
= Ukupna ugovorena vrijednost bespovratnih sredstava]]*Ugovori_OPULJP[[#This Row],[STOPA NACIONALNOG SUFINANCIRANJA %]]</f>
        <v>138952.5</v>
      </c>
      <c r="R981" s="51">
        <f>Ugovori_OPULJP[[#This Row],[Bespovratna sredstva - Nacionalni dio - HRK]]/7.5345</f>
        <v>18442.166036233324</v>
      </c>
      <c r="S981" s="50">
        <v>926350</v>
      </c>
      <c r="T981" s="51">
        <f>Ugovori_OPULJP[[#This Row],[Bespovratna sredstva - Ukupno (EU+Nac) HRK
= Ukupna ugovorena vrijednost bespovratnih sredstava]]/7.5345</f>
        <v>122947.77357488884</v>
      </c>
      <c r="U981" s="50">
        <v>0</v>
      </c>
      <c r="V981" s="51">
        <f>Ugovori_OPULJP[[#This Row],[Javni doprinos korisnika - HRK]]/7.5345</f>
        <v>0</v>
      </c>
      <c r="W981" s="50">
        <v>0</v>
      </c>
      <c r="X981" s="51">
        <f>Ugovori_OPULJP[[#This Row],[Privatni doprinos korisnika - HRK]]/7.5345</f>
        <v>0</v>
      </c>
      <c r="Y981" s="52">
        <v>926350</v>
      </c>
      <c r="Z981" s="53">
        <f>Ugovori_OPULJP[[#This Row],[UKUPNI PRIHVATLJIVI IZDACI
TOTAL ELIGIBLE EXPENDITURE
= Bespovratna sredstva ukupno + doprinos korisnika
= Ukupni prihvatljivi troškovi
= Ukupna ugovorena vrijednost projekta HRK]]/7.5345</f>
        <v>122947.77357488884</v>
      </c>
      <c r="AA981" s="44" t="s">
        <v>38</v>
      </c>
      <c r="AB981" s="44" t="s">
        <v>35</v>
      </c>
      <c r="AC981" s="43" t="s">
        <v>3857</v>
      </c>
      <c r="AD981" s="43" t="s">
        <v>747</v>
      </c>
    </row>
    <row r="982" spans="1:30" ht="51" customHeight="1" x14ac:dyDescent="0.2">
      <c r="A982" s="41" t="s">
        <v>3858</v>
      </c>
      <c r="B982" s="42" t="s">
        <v>743</v>
      </c>
      <c r="C982" s="43" t="s">
        <v>744</v>
      </c>
      <c r="D982" s="43" t="s">
        <v>3131</v>
      </c>
      <c r="E982" s="57" t="s">
        <v>76</v>
      </c>
      <c r="F982" s="45" t="s">
        <v>3859</v>
      </c>
      <c r="G982" s="45" t="s">
        <v>3860</v>
      </c>
      <c r="H982" s="47">
        <v>44078</v>
      </c>
      <c r="I982" s="47">
        <v>44624</v>
      </c>
      <c r="J982" s="48" t="str">
        <f>IF(Ugovori_OPULJP[[#This Row],[DATUM ZAVRŠETKA OPERACIJE]]&gt;DATE(2024,3,31),"u provedbi","završen")</f>
        <v>završen</v>
      </c>
      <c r="K982" s="46" t="s">
        <v>130</v>
      </c>
      <c r="L982" s="46" t="s">
        <v>130</v>
      </c>
      <c r="M982" s="49">
        <v>0.85</v>
      </c>
      <c r="N982" s="49">
        <v>0.15</v>
      </c>
      <c r="O982" s="50">
        <f>Ugovori_OPULJP[[#This Row],[Bespovratna sredstva - Ukupno (EU+Nac) HRK
= Ukupna ugovorena vrijednost bespovratnih sredstava]]*Ugovori_OPULJP[[#This Row],[EU STOPA SUFINANCIRANJA %
EU CO-FINANCING RATE %]]</f>
        <v>1276836</v>
      </c>
      <c r="P982" s="51">
        <f>Ugovori_OPULJP[[#This Row],[Bespovratna sredstva - EU dio - HRK]]/7.5345</f>
        <v>169465.25980489748</v>
      </c>
      <c r="Q982" s="50">
        <f>Ugovori_OPULJP[[#This Row],[Bespovratna sredstva - Ukupno (EU+Nac) HRK
= Ukupna ugovorena vrijednost bespovratnih sredstava]]*Ugovori_OPULJP[[#This Row],[STOPA NACIONALNOG SUFINANCIRANJA %]]</f>
        <v>225324</v>
      </c>
      <c r="R982" s="51">
        <f>Ugovori_OPULJP[[#This Row],[Bespovratna sredstva - Nacionalni dio - HRK]]/7.5345</f>
        <v>29905.634083217199</v>
      </c>
      <c r="S982" s="50">
        <v>1502160</v>
      </c>
      <c r="T982" s="51">
        <f>Ugovori_OPULJP[[#This Row],[Bespovratna sredstva - Ukupno (EU+Nac) HRK
= Ukupna ugovorena vrijednost bespovratnih sredstava]]/7.5345</f>
        <v>199370.89388811466</v>
      </c>
      <c r="U982" s="50">
        <v>0</v>
      </c>
      <c r="V982" s="51">
        <f>Ugovori_OPULJP[[#This Row],[Javni doprinos korisnika - HRK]]/7.5345</f>
        <v>0</v>
      </c>
      <c r="W982" s="50">
        <v>0</v>
      </c>
      <c r="X982" s="51">
        <f>Ugovori_OPULJP[[#This Row],[Privatni doprinos korisnika - HRK]]/7.5345</f>
        <v>0</v>
      </c>
      <c r="Y982" s="52">
        <v>1502160</v>
      </c>
      <c r="Z982" s="53">
        <f>Ugovori_OPULJP[[#This Row],[UKUPNI PRIHVATLJIVI IZDACI
TOTAL ELIGIBLE EXPENDITURE
= Bespovratna sredstva ukupno + doprinos korisnika
= Ukupni prihvatljivi troškovi
= Ukupna ugovorena vrijednost projekta HRK]]/7.5345</f>
        <v>199370.89388811466</v>
      </c>
      <c r="AA982" s="44" t="s">
        <v>38</v>
      </c>
      <c r="AB982" s="44" t="s">
        <v>35</v>
      </c>
      <c r="AC982" s="70" t="s">
        <v>3861</v>
      </c>
      <c r="AD982" s="43" t="s">
        <v>747</v>
      </c>
    </row>
    <row r="983" spans="1:30" ht="51" customHeight="1" x14ac:dyDescent="0.2">
      <c r="A983" s="41" t="s">
        <v>3862</v>
      </c>
      <c r="B983" s="42" t="s">
        <v>743</v>
      </c>
      <c r="C983" s="43" t="s">
        <v>744</v>
      </c>
      <c r="D983" s="43" t="s">
        <v>3131</v>
      </c>
      <c r="E983" s="57" t="s">
        <v>76</v>
      </c>
      <c r="F983" s="45" t="s">
        <v>3339</v>
      </c>
      <c r="G983" s="45" t="s">
        <v>3863</v>
      </c>
      <c r="H983" s="47">
        <v>44091</v>
      </c>
      <c r="I983" s="47">
        <v>44637</v>
      </c>
      <c r="J983" s="48" t="str">
        <f>IF(Ugovori_OPULJP[[#This Row],[DATUM ZAVRŠETKA OPERACIJE]]&gt;DATE(2024,3,31),"u provedbi","završen")</f>
        <v>završen</v>
      </c>
      <c r="K983" s="46" t="s">
        <v>84</v>
      </c>
      <c r="L983" s="46" t="s">
        <v>84</v>
      </c>
      <c r="M983" s="49">
        <v>0.85</v>
      </c>
      <c r="N983" s="49">
        <v>0.15</v>
      </c>
      <c r="O983" s="50">
        <f>Ugovori_OPULJP[[#This Row],[Bespovratna sredstva - Ukupno (EU+Nac) HRK
= Ukupna ugovorena vrijednost bespovratnih sredstava]]*Ugovori_OPULJP[[#This Row],[EU STOPA SUFINANCIRANJA %
EU CO-FINANCING RATE %]]</f>
        <v>1570587.5</v>
      </c>
      <c r="P983" s="51">
        <f>Ugovori_OPULJP[[#This Row],[Bespovratna sredstva - EU dio - HRK]]/7.5345</f>
        <v>208452.78386090649</v>
      </c>
      <c r="Q983" s="50">
        <f>Ugovori_OPULJP[[#This Row],[Bespovratna sredstva - Ukupno (EU+Nac) HRK
= Ukupna ugovorena vrijednost bespovratnih sredstava]]*Ugovori_OPULJP[[#This Row],[STOPA NACIONALNOG SUFINANCIRANJA %]]</f>
        <v>277162.5</v>
      </c>
      <c r="R983" s="51">
        <f>Ugovori_OPULJP[[#This Row],[Bespovratna sredstva - Nacionalni dio - HRK]]/7.5345</f>
        <v>36785.785387218792</v>
      </c>
      <c r="S983" s="50">
        <v>1847750</v>
      </c>
      <c r="T983" s="51">
        <f>Ugovori_OPULJP[[#This Row],[Bespovratna sredstva - Ukupno (EU+Nac) HRK
= Ukupna ugovorena vrijednost bespovratnih sredstava]]/7.5345</f>
        <v>245238.56924812528</v>
      </c>
      <c r="U983" s="50">
        <v>0</v>
      </c>
      <c r="V983" s="51">
        <f>Ugovori_OPULJP[[#This Row],[Javni doprinos korisnika - HRK]]/7.5345</f>
        <v>0</v>
      </c>
      <c r="W983" s="50">
        <v>0</v>
      </c>
      <c r="X983" s="51">
        <f>Ugovori_OPULJP[[#This Row],[Privatni doprinos korisnika - HRK]]/7.5345</f>
        <v>0</v>
      </c>
      <c r="Y983" s="52">
        <v>1847750</v>
      </c>
      <c r="Z983" s="53">
        <f>Ugovori_OPULJP[[#This Row],[UKUPNI PRIHVATLJIVI IZDACI
TOTAL ELIGIBLE EXPENDITURE
= Bespovratna sredstva ukupno + doprinos korisnika
= Ukupni prihvatljivi troškovi
= Ukupna ugovorena vrijednost projekta HRK]]/7.5345</f>
        <v>245238.56924812528</v>
      </c>
      <c r="AA983" s="44" t="s">
        <v>38</v>
      </c>
      <c r="AB983" s="44" t="s">
        <v>35</v>
      </c>
      <c r="AC983" s="43" t="s">
        <v>3864</v>
      </c>
      <c r="AD983" s="43" t="s">
        <v>747</v>
      </c>
    </row>
    <row r="984" spans="1:30" ht="51" customHeight="1" x14ac:dyDescent="0.2">
      <c r="A984" s="41" t="s">
        <v>3865</v>
      </c>
      <c r="B984" s="42" t="s">
        <v>743</v>
      </c>
      <c r="C984" s="43" t="s">
        <v>744</v>
      </c>
      <c r="D984" s="43" t="s">
        <v>3131</v>
      </c>
      <c r="E984" s="57" t="s">
        <v>76</v>
      </c>
      <c r="F984" s="45" t="s">
        <v>3866</v>
      </c>
      <c r="G984" s="45" t="s">
        <v>3867</v>
      </c>
      <c r="H984" s="47">
        <v>44078</v>
      </c>
      <c r="I984" s="47">
        <v>44596</v>
      </c>
      <c r="J984" s="48" t="str">
        <f>IF(Ugovori_OPULJP[[#This Row],[DATUM ZAVRŠETKA OPERACIJE]]&gt;DATE(2024,3,31),"u provedbi","završen")</f>
        <v>završen</v>
      </c>
      <c r="K984" s="46" t="s">
        <v>94</v>
      </c>
      <c r="L984" s="46" t="s">
        <v>94</v>
      </c>
      <c r="M984" s="49">
        <v>0.85</v>
      </c>
      <c r="N984" s="49">
        <v>0.15</v>
      </c>
      <c r="O984" s="50">
        <f>Ugovori_OPULJP[[#This Row],[Bespovratna sredstva - Ukupno (EU+Nac) HRK
= Ukupna ugovorena vrijednost bespovratnih sredstava]]*Ugovori_OPULJP[[#This Row],[EU STOPA SUFINANCIRANJA %
EU CO-FINANCING RATE %]]</f>
        <v>1856825</v>
      </c>
      <c r="P984" s="51">
        <f>Ugovori_OPULJP[[#This Row],[Bespovratna sredstva - EU dio - HRK]]/7.5345</f>
        <v>246443.02873448801</v>
      </c>
      <c r="Q984" s="50">
        <f>Ugovori_OPULJP[[#This Row],[Bespovratna sredstva - Ukupno (EU+Nac) HRK
= Ukupna ugovorena vrijednost bespovratnih sredstava]]*Ugovori_OPULJP[[#This Row],[STOPA NACIONALNOG SUFINANCIRANJA %]]</f>
        <v>327675</v>
      </c>
      <c r="R984" s="51">
        <f>Ugovori_OPULJP[[#This Row],[Bespovratna sredstva - Nacionalni dio - HRK]]/7.5345</f>
        <v>43489.946247262589</v>
      </c>
      <c r="S984" s="50">
        <v>2184500</v>
      </c>
      <c r="T984" s="51">
        <f>Ugovori_OPULJP[[#This Row],[Bespovratna sredstva - Ukupno (EU+Nac) HRK
= Ukupna ugovorena vrijednost bespovratnih sredstava]]/7.5345</f>
        <v>289932.97498175059</v>
      </c>
      <c r="U984" s="50">
        <v>0</v>
      </c>
      <c r="V984" s="51">
        <f>Ugovori_OPULJP[[#This Row],[Javni doprinos korisnika - HRK]]/7.5345</f>
        <v>0</v>
      </c>
      <c r="W984" s="50">
        <v>0</v>
      </c>
      <c r="X984" s="51">
        <f>Ugovori_OPULJP[[#This Row],[Privatni doprinos korisnika - HRK]]/7.5345</f>
        <v>0</v>
      </c>
      <c r="Y984" s="52">
        <v>2184500</v>
      </c>
      <c r="Z984" s="53">
        <f>Ugovori_OPULJP[[#This Row],[UKUPNI PRIHVATLJIVI IZDACI
TOTAL ELIGIBLE EXPENDITURE
= Bespovratna sredstva ukupno + doprinos korisnika
= Ukupni prihvatljivi troškovi
= Ukupna ugovorena vrijednost projekta HRK]]/7.5345</f>
        <v>289932.97498175059</v>
      </c>
      <c r="AA984" s="44" t="s">
        <v>38</v>
      </c>
      <c r="AB984" s="44" t="s">
        <v>35</v>
      </c>
      <c r="AC984" s="70" t="s">
        <v>3868</v>
      </c>
      <c r="AD984" s="43" t="s">
        <v>747</v>
      </c>
    </row>
    <row r="985" spans="1:30" ht="51" customHeight="1" x14ac:dyDescent="0.2">
      <c r="A985" s="41" t="s">
        <v>3869</v>
      </c>
      <c r="B985" s="42" t="s">
        <v>743</v>
      </c>
      <c r="C985" s="43" t="s">
        <v>744</v>
      </c>
      <c r="D985" s="43" t="s">
        <v>3131</v>
      </c>
      <c r="E985" s="57" t="s">
        <v>76</v>
      </c>
      <c r="F985" s="71" t="s">
        <v>3870</v>
      </c>
      <c r="G985" s="71" t="s">
        <v>3871</v>
      </c>
      <c r="H985" s="47">
        <v>44078</v>
      </c>
      <c r="I985" s="47">
        <v>44624</v>
      </c>
      <c r="J985" s="48" t="str">
        <f>IF(Ugovori_OPULJP[[#This Row],[DATUM ZAVRŠETKA OPERACIJE]]&gt;DATE(2024,3,31),"u provedbi","završen")</f>
        <v>završen</v>
      </c>
      <c r="K985" s="46" t="s">
        <v>271</v>
      </c>
      <c r="L985" s="46" t="s">
        <v>271</v>
      </c>
      <c r="M985" s="49">
        <v>0.85</v>
      </c>
      <c r="N985" s="49">
        <v>0.15</v>
      </c>
      <c r="O985" s="50">
        <f>Ugovori_OPULJP[[#This Row],[Bespovratna sredstva - Ukupno (EU+Nac) HRK
= Ukupna ugovorena vrijednost bespovratnih sredstava]]*Ugovori_OPULJP[[#This Row],[EU STOPA SUFINANCIRANJA %
EU CO-FINANCING RATE %]]</f>
        <v>788162.5</v>
      </c>
      <c r="P985" s="51">
        <f>Ugovori_OPULJP[[#This Row],[Bespovratna sredstva - EU dio - HRK]]/7.5345</f>
        <v>104607.14048709271</v>
      </c>
      <c r="Q985" s="50">
        <f>Ugovori_OPULJP[[#This Row],[Bespovratna sredstva - Ukupno (EU+Nac) HRK
= Ukupna ugovorena vrijednost bespovratnih sredstava]]*Ugovori_OPULJP[[#This Row],[STOPA NACIONALNOG SUFINANCIRANJA %]]</f>
        <v>139087.5</v>
      </c>
      <c r="R985" s="51">
        <f>Ugovori_OPULJP[[#This Row],[Bespovratna sredstva - Nacionalni dio - HRK]]/7.5345</f>
        <v>18460.083615369302</v>
      </c>
      <c r="S985" s="50">
        <v>927250</v>
      </c>
      <c r="T985" s="51">
        <f>Ugovori_OPULJP[[#This Row],[Bespovratna sredstva - Ukupno (EU+Nac) HRK
= Ukupna ugovorena vrijednost bespovratnih sredstava]]/7.5345</f>
        <v>123067.224102462</v>
      </c>
      <c r="U985" s="50">
        <v>0</v>
      </c>
      <c r="V985" s="51">
        <f>Ugovori_OPULJP[[#This Row],[Javni doprinos korisnika - HRK]]/7.5345</f>
        <v>0</v>
      </c>
      <c r="W985" s="50">
        <v>0</v>
      </c>
      <c r="X985" s="51">
        <f>Ugovori_OPULJP[[#This Row],[Privatni doprinos korisnika - HRK]]/7.5345</f>
        <v>0</v>
      </c>
      <c r="Y985" s="52">
        <v>927250</v>
      </c>
      <c r="Z985" s="53">
        <f>Ugovori_OPULJP[[#This Row],[UKUPNI PRIHVATLJIVI IZDACI
TOTAL ELIGIBLE EXPENDITURE
= Bespovratna sredstva ukupno + doprinos korisnika
= Ukupni prihvatljivi troškovi
= Ukupna ugovorena vrijednost projekta HRK]]/7.5345</f>
        <v>123067.224102462</v>
      </c>
      <c r="AA985" s="44" t="s">
        <v>38</v>
      </c>
      <c r="AB985" s="44" t="s">
        <v>35</v>
      </c>
      <c r="AC985" s="70" t="s">
        <v>3872</v>
      </c>
      <c r="AD985" s="43" t="s">
        <v>747</v>
      </c>
    </row>
    <row r="986" spans="1:30" ht="51" customHeight="1" x14ac:dyDescent="0.2">
      <c r="A986" s="41" t="s">
        <v>3873</v>
      </c>
      <c r="B986" s="42" t="s">
        <v>743</v>
      </c>
      <c r="C986" s="43" t="s">
        <v>744</v>
      </c>
      <c r="D986" s="43" t="s">
        <v>3131</v>
      </c>
      <c r="E986" s="57" t="s">
        <v>76</v>
      </c>
      <c r="F986" s="71" t="s">
        <v>3874</v>
      </c>
      <c r="G986" s="71" t="s">
        <v>1513</v>
      </c>
      <c r="H986" s="47">
        <v>44083</v>
      </c>
      <c r="I986" s="47">
        <v>44539</v>
      </c>
      <c r="J986" s="48" t="str">
        <f>IF(Ugovori_OPULJP[[#This Row],[DATUM ZAVRŠETKA OPERACIJE]]&gt;DATE(2024,3,31),"u provedbi","završen")</f>
        <v>završen</v>
      </c>
      <c r="K986" s="46" t="s">
        <v>130</v>
      </c>
      <c r="L986" s="46" t="s">
        <v>130</v>
      </c>
      <c r="M986" s="49">
        <v>0.85</v>
      </c>
      <c r="N986" s="49">
        <v>0.15</v>
      </c>
      <c r="O986" s="50">
        <f>Ugovori_OPULJP[[#This Row],[Bespovratna sredstva - Ukupno (EU+Nac) HRK
= Ukupna ugovorena vrijednost bespovratnih sredstava]]*Ugovori_OPULJP[[#This Row],[EU STOPA SUFINANCIRANJA %
EU CO-FINANCING RATE %]]</f>
        <v>1114227.8125</v>
      </c>
      <c r="P986" s="51">
        <f>Ugovori_OPULJP[[#This Row],[Bespovratna sredstva - EU dio - HRK]]/7.5345</f>
        <v>147883.44448868537</v>
      </c>
      <c r="Q986" s="50">
        <f>Ugovori_OPULJP[[#This Row],[Bespovratna sredstva - Ukupno (EU+Nac) HRK
= Ukupna ugovorena vrijednost bespovratnih sredstava]]*Ugovori_OPULJP[[#This Row],[STOPA NACIONALNOG SUFINANCIRANJA %]]</f>
        <v>196628.4375</v>
      </c>
      <c r="R986" s="51">
        <f>Ugovori_OPULJP[[#This Row],[Bespovratna sredstva - Nacionalni dio - HRK]]/7.5345</f>
        <v>26097.078439179772</v>
      </c>
      <c r="S986" s="50">
        <v>1310856.25</v>
      </c>
      <c r="T986" s="51">
        <f>Ugovori_OPULJP[[#This Row],[Bespovratna sredstva - Ukupno (EU+Nac) HRK
= Ukupna ugovorena vrijednost bespovratnih sredstava]]/7.5345</f>
        <v>173980.52292786515</v>
      </c>
      <c r="U986" s="50">
        <v>0</v>
      </c>
      <c r="V986" s="51">
        <f>Ugovori_OPULJP[[#This Row],[Javni doprinos korisnika - HRK]]/7.5345</f>
        <v>0</v>
      </c>
      <c r="W986" s="50">
        <v>0</v>
      </c>
      <c r="X986" s="51">
        <f>Ugovori_OPULJP[[#This Row],[Privatni doprinos korisnika - HRK]]/7.5345</f>
        <v>0</v>
      </c>
      <c r="Y986" s="52">
        <v>1310856.25</v>
      </c>
      <c r="Z986" s="53">
        <f>Ugovori_OPULJP[[#This Row],[UKUPNI PRIHVATLJIVI IZDACI
TOTAL ELIGIBLE EXPENDITURE
= Bespovratna sredstva ukupno + doprinos korisnika
= Ukupni prihvatljivi troškovi
= Ukupna ugovorena vrijednost projekta HRK]]/7.5345</f>
        <v>173980.52292786515</v>
      </c>
      <c r="AA986" s="44" t="s">
        <v>38</v>
      </c>
      <c r="AB986" s="44" t="s">
        <v>35</v>
      </c>
      <c r="AC986" s="70" t="s">
        <v>3875</v>
      </c>
      <c r="AD986" s="43" t="s">
        <v>747</v>
      </c>
    </row>
    <row r="987" spans="1:30" ht="51" customHeight="1" x14ac:dyDescent="0.2">
      <c r="A987" s="41" t="s">
        <v>3876</v>
      </c>
      <c r="B987" s="42" t="s">
        <v>743</v>
      </c>
      <c r="C987" s="43" t="s">
        <v>744</v>
      </c>
      <c r="D987" s="43" t="s">
        <v>3131</v>
      </c>
      <c r="E987" s="57" t="s">
        <v>76</v>
      </c>
      <c r="F987" s="71" t="s">
        <v>3877</v>
      </c>
      <c r="G987" s="71" t="s">
        <v>1509</v>
      </c>
      <c r="H987" s="47">
        <v>44078</v>
      </c>
      <c r="I987" s="47">
        <v>44624</v>
      </c>
      <c r="J987" s="48" t="str">
        <f>IF(Ugovori_OPULJP[[#This Row],[DATUM ZAVRŠETKA OPERACIJE]]&gt;DATE(2024,3,31),"u provedbi","završen")</f>
        <v>završen</v>
      </c>
      <c r="K987" s="46" t="s">
        <v>99</v>
      </c>
      <c r="L987" s="46" t="s">
        <v>99</v>
      </c>
      <c r="M987" s="49">
        <v>0.85</v>
      </c>
      <c r="N987" s="49">
        <v>0.15</v>
      </c>
      <c r="O987" s="50">
        <f>Ugovori_OPULJP[[#This Row],[Bespovratna sredstva - Ukupno (EU+Nac) HRK
= Ukupna ugovorena vrijednost bespovratnih sredstava]]*Ugovori_OPULJP[[#This Row],[EU STOPA SUFINANCIRANJA %
EU CO-FINANCING RATE %]]</f>
        <v>1022924</v>
      </c>
      <c r="P987" s="51">
        <f>Ugovori_OPULJP[[#This Row],[Bespovratna sredstva - EU dio - HRK]]/7.5345</f>
        <v>135765.34607472294</v>
      </c>
      <c r="Q987" s="50">
        <f>Ugovori_OPULJP[[#This Row],[Bespovratna sredstva - Ukupno (EU+Nac) HRK
= Ukupna ugovorena vrijednost bespovratnih sredstava]]*Ugovori_OPULJP[[#This Row],[STOPA NACIONALNOG SUFINANCIRANJA %]]</f>
        <v>180516</v>
      </c>
      <c r="R987" s="51">
        <f>Ugovori_OPULJP[[#This Row],[Bespovratna sredstva - Nacionalni dio - HRK]]/7.5345</f>
        <v>23958.590483774635</v>
      </c>
      <c r="S987" s="50">
        <v>1203440</v>
      </c>
      <c r="T987" s="51">
        <f>Ugovori_OPULJP[[#This Row],[Bespovratna sredstva - Ukupno (EU+Nac) HRK
= Ukupna ugovorena vrijednost bespovratnih sredstava]]/7.5345</f>
        <v>159723.93655849757</v>
      </c>
      <c r="U987" s="50">
        <v>0</v>
      </c>
      <c r="V987" s="51">
        <f>Ugovori_OPULJP[[#This Row],[Javni doprinos korisnika - HRK]]/7.5345</f>
        <v>0</v>
      </c>
      <c r="W987" s="50">
        <v>0</v>
      </c>
      <c r="X987" s="51">
        <f>Ugovori_OPULJP[[#This Row],[Privatni doprinos korisnika - HRK]]/7.5345</f>
        <v>0</v>
      </c>
      <c r="Y987" s="52">
        <v>1203440</v>
      </c>
      <c r="Z987" s="53">
        <f>Ugovori_OPULJP[[#This Row],[UKUPNI PRIHVATLJIVI IZDACI
TOTAL ELIGIBLE EXPENDITURE
= Bespovratna sredstva ukupno + doprinos korisnika
= Ukupni prihvatljivi troškovi
= Ukupna ugovorena vrijednost projekta HRK]]/7.5345</f>
        <v>159723.93655849757</v>
      </c>
      <c r="AA987" s="44" t="s">
        <v>38</v>
      </c>
      <c r="AB987" s="44" t="s">
        <v>35</v>
      </c>
      <c r="AC987" s="70" t="s">
        <v>3878</v>
      </c>
      <c r="AD987" s="43" t="s">
        <v>747</v>
      </c>
    </row>
    <row r="988" spans="1:30" ht="51" customHeight="1" x14ac:dyDescent="0.2">
      <c r="A988" s="41" t="s">
        <v>3879</v>
      </c>
      <c r="B988" s="42" t="s">
        <v>743</v>
      </c>
      <c r="C988" s="43" t="s">
        <v>744</v>
      </c>
      <c r="D988" s="43" t="s">
        <v>3131</v>
      </c>
      <c r="E988" s="57" t="s">
        <v>76</v>
      </c>
      <c r="F988" s="71" t="s">
        <v>3880</v>
      </c>
      <c r="G988" s="71" t="s">
        <v>3881</v>
      </c>
      <c r="H988" s="47">
        <v>44078</v>
      </c>
      <c r="I988" s="47">
        <v>44624</v>
      </c>
      <c r="J988" s="48" t="str">
        <f>IF(Ugovori_OPULJP[[#This Row],[DATUM ZAVRŠETKA OPERACIJE]]&gt;DATE(2024,3,31),"u provedbi","završen")</f>
        <v>završen</v>
      </c>
      <c r="K988" s="46" t="s">
        <v>338</v>
      </c>
      <c r="L988" s="46" t="s">
        <v>338</v>
      </c>
      <c r="M988" s="49">
        <v>0.85</v>
      </c>
      <c r="N988" s="49">
        <v>0.15</v>
      </c>
      <c r="O988" s="50">
        <f>Ugovori_OPULJP[[#This Row],[Bespovratna sredstva - Ukupno (EU+Nac) HRK
= Ukupna ugovorena vrijednost bespovratnih sredstava]]*Ugovori_OPULJP[[#This Row],[EU STOPA SUFINANCIRANJA %
EU CO-FINANCING RATE %]]</f>
        <v>1184030.45</v>
      </c>
      <c r="P988" s="51">
        <f>Ugovori_OPULJP[[#This Row],[Bespovratna sredstva - EU dio - HRK]]/7.5345</f>
        <v>157147.84657243345</v>
      </c>
      <c r="Q988" s="50">
        <f>Ugovori_OPULJP[[#This Row],[Bespovratna sredstva - Ukupno (EU+Nac) HRK
= Ukupna ugovorena vrijednost bespovratnih sredstava]]*Ugovori_OPULJP[[#This Row],[STOPA NACIONALNOG SUFINANCIRANJA %]]</f>
        <v>208946.55</v>
      </c>
      <c r="R988" s="51">
        <f>Ugovori_OPULJP[[#This Row],[Bespovratna sredstva - Nacionalni dio - HRK]]/7.5345</f>
        <v>27731.972924547081</v>
      </c>
      <c r="S988" s="50">
        <v>1392977</v>
      </c>
      <c r="T988" s="51">
        <f>Ugovori_OPULJP[[#This Row],[Bespovratna sredstva - Ukupno (EU+Nac) HRK
= Ukupna ugovorena vrijednost bespovratnih sredstava]]/7.5345</f>
        <v>184879.81949698055</v>
      </c>
      <c r="U988" s="50">
        <v>0</v>
      </c>
      <c r="V988" s="51">
        <f>Ugovori_OPULJP[[#This Row],[Javni doprinos korisnika - HRK]]/7.5345</f>
        <v>0</v>
      </c>
      <c r="W988" s="50">
        <v>0</v>
      </c>
      <c r="X988" s="51">
        <f>Ugovori_OPULJP[[#This Row],[Privatni doprinos korisnika - HRK]]/7.5345</f>
        <v>0</v>
      </c>
      <c r="Y988" s="52">
        <v>1392977</v>
      </c>
      <c r="Z988" s="53">
        <f>Ugovori_OPULJP[[#This Row],[UKUPNI PRIHVATLJIVI IZDACI
TOTAL ELIGIBLE EXPENDITURE
= Bespovratna sredstva ukupno + doprinos korisnika
= Ukupni prihvatljivi troškovi
= Ukupna ugovorena vrijednost projekta HRK]]/7.5345</f>
        <v>184879.81949698055</v>
      </c>
      <c r="AA988" s="44" t="s">
        <v>38</v>
      </c>
      <c r="AB988" s="44" t="s">
        <v>35</v>
      </c>
      <c r="AC988" s="70" t="s">
        <v>3882</v>
      </c>
      <c r="AD988" s="43" t="s">
        <v>747</v>
      </c>
    </row>
    <row r="989" spans="1:30" ht="63.75" customHeight="1" x14ac:dyDescent="0.2">
      <c r="A989" s="41" t="s">
        <v>3883</v>
      </c>
      <c r="B989" s="42" t="s">
        <v>743</v>
      </c>
      <c r="C989" s="43" t="s">
        <v>744</v>
      </c>
      <c r="D989" s="43" t="s">
        <v>3131</v>
      </c>
      <c r="E989" s="57" t="s">
        <v>76</v>
      </c>
      <c r="F989" s="71" t="s">
        <v>3884</v>
      </c>
      <c r="G989" s="71" t="s">
        <v>1486</v>
      </c>
      <c r="H989" s="47">
        <v>44078</v>
      </c>
      <c r="I989" s="47">
        <v>44561</v>
      </c>
      <c r="J989" s="48" t="str">
        <f>IF(Ugovori_OPULJP[[#This Row],[DATUM ZAVRŠETKA OPERACIJE]]&gt;DATE(2024,3,31),"u provedbi","završen")</f>
        <v>završen</v>
      </c>
      <c r="K989" s="46" t="s">
        <v>186</v>
      </c>
      <c r="L989" s="46" t="s">
        <v>186</v>
      </c>
      <c r="M989" s="49">
        <v>0.85</v>
      </c>
      <c r="N989" s="49">
        <v>0.15</v>
      </c>
      <c r="O989" s="50">
        <f>Ugovori_OPULJP[[#This Row],[Bespovratna sredstva - Ukupno (EU+Nac) HRK
= Ukupna ugovorena vrijednost bespovratnih sredstava]]*Ugovori_OPULJP[[#This Row],[EU STOPA SUFINANCIRANJA %
EU CO-FINANCING RATE %]]</f>
        <v>2973725</v>
      </c>
      <c r="P989" s="51">
        <f>Ugovori_OPULJP[[#This Row],[Bespovratna sredstva - EU dio - HRK]]/7.5345</f>
        <v>394681.13345278386</v>
      </c>
      <c r="Q989" s="50">
        <f>Ugovori_OPULJP[[#This Row],[Bespovratna sredstva - Ukupno (EU+Nac) HRK
= Ukupna ugovorena vrijednost bespovratnih sredstava]]*Ugovori_OPULJP[[#This Row],[STOPA NACIONALNOG SUFINANCIRANJA %]]</f>
        <v>524775</v>
      </c>
      <c r="R989" s="51">
        <f>Ugovori_OPULJP[[#This Row],[Bespovratna sredstva - Nacionalni dio - HRK]]/7.5345</f>
        <v>69649.611785785382</v>
      </c>
      <c r="S989" s="50">
        <v>3498500</v>
      </c>
      <c r="T989" s="51">
        <f>Ugovori_OPULJP[[#This Row],[Bespovratna sredstva - Ukupno (EU+Nac) HRK
= Ukupna ugovorena vrijednost bespovratnih sredstava]]/7.5345</f>
        <v>464330.74523856922</v>
      </c>
      <c r="U989" s="50">
        <v>0</v>
      </c>
      <c r="V989" s="51">
        <f>Ugovori_OPULJP[[#This Row],[Javni doprinos korisnika - HRK]]/7.5345</f>
        <v>0</v>
      </c>
      <c r="W989" s="50">
        <v>0</v>
      </c>
      <c r="X989" s="51">
        <f>Ugovori_OPULJP[[#This Row],[Privatni doprinos korisnika - HRK]]/7.5345</f>
        <v>0</v>
      </c>
      <c r="Y989" s="52">
        <v>3498500</v>
      </c>
      <c r="Z989" s="53">
        <f>Ugovori_OPULJP[[#This Row],[UKUPNI PRIHVATLJIVI IZDACI
TOTAL ELIGIBLE EXPENDITURE
= Bespovratna sredstva ukupno + doprinos korisnika
= Ukupni prihvatljivi troškovi
= Ukupna ugovorena vrijednost projekta HRK]]/7.5345</f>
        <v>464330.74523856922</v>
      </c>
      <c r="AA989" s="44" t="s">
        <v>38</v>
      </c>
      <c r="AB989" s="44" t="s">
        <v>35</v>
      </c>
      <c r="AC989" s="70" t="s">
        <v>3885</v>
      </c>
      <c r="AD989" s="43" t="s">
        <v>747</v>
      </c>
    </row>
    <row r="990" spans="1:30" ht="51" customHeight="1" x14ac:dyDescent="0.2">
      <c r="A990" s="41" t="s">
        <v>3886</v>
      </c>
      <c r="B990" s="42" t="s">
        <v>743</v>
      </c>
      <c r="C990" s="43" t="s">
        <v>744</v>
      </c>
      <c r="D990" s="43" t="s">
        <v>3131</v>
      </c>
      <c r="E990" s="57" t="s">
        <v>76</v>
      </c>
      <c r="F990" s="45" t="s">
        <v>3887</v>
      </c>
      <c r="G990" s="45" t="s">
        <v>3888</v>
      </c>
      <c r="H990" s="47">
        <v>44136</v>
      </c>
      <c r="I990" s="47">
        <v>44682</v>
      </c>
      <c r="J990" s="48" t="str">
        <f>IF(Ugovori_OPULJP[[#This Row],[DATUM ZAVRŠETKA OPERACIJE]]&gt;DATE(2024,3,31),"u provedbi","završen")</f>
        <v>završen</v>
      </c>
      <c r="K990" s="46" t="s">
        <v>37</v>
      </c>
      <c r="L990" s="46" t="s">
        <v>37</v>
      </c>
      <c r="M990" s="49">
        <v>0.85</v>
      </c>
      <c r="N990" s="49">
        <v>0.15</v>
      </c>
      <c r="O990" s="50">
        <f>Ugovori_OPULJP[[#This Row],[Bespovratna sredstva - Ukupno (EU+Nac) HRK
= Ukupna ugovorena vrijednost bespovratnih sredstava]]*Ugovori_OPULJP[[#This Row],[EU STOPA SUFINANCIRANJA %
EU CO-FINANCING RATE %]]</f>
        <v>394680.41500000004</v>
      </c>
      <c r="P990" s="51">
        <f>Ugovori_OPULJP[[#This Row],[Bespovratna sredstva - EU dio - HRK]]/7.5345</f>
        <v>52383.093105050102</v>
      </c>
      <c r="Q990" s="50">
        <f>Ugovori_OPULJP[[#This Row],[Bespovratna sredstva - Ukupno (EU+Nac) HRK
= Ukupna ugovorena vrijednost bespovratnih sredstava]]*Ugovori_OPULJP[[#This Row],[STOPA NACIONALNOG SUFINANCIRANJA %]]</f>
        <v>69649.485000000001</v>
      </c>
      <c r="R990" s="51">
        <f>Ugovori_OPULJP[[#This Row],[Bespovratna sredstva - Nacionalni dio - HRK]]/7.5345</f>
        <v>9244.0752538323704</v>
      </c>
      <c r="S990" s="50">
        <v>464329.9</v>
      </c>
      <c r="T990" s="51">
        <f>Ugovori_OPULJP[[#This Row],[Bespovratna sredstva - Ukupno (EU+Nac) HRK
= Ukupna ugovorena vrijednost bespovratnih sredstava]]/7.5345</f>
        <v>61627.168358882474</v>
      </c>
      <c r="U990" s="50">
        <v>0</v>
      </c>
      <c r="V990" s="51">
        <f>Ugovori_OPULJP[[#This Row],[Javni doprinos korisnika - HRK]]/7.5345</f>
        <v>0</v>
      </c>
      <c r="W990" s="50">
        <v>0</v>
      </c>
      <c r="X990" s="51">
        <f>Ugovori_OPULJP[[#This Row],[Privatni doprinos korisnika - HRK]]/7.5345</f>
        <v>0</v>
      </c>
      <c r="Y990" s="52">
        <v>464329.9</v>
      </c>
      <c r="Z990" s="53">
        <f>Ugovori_OPULJP[[#This Row],[UKUPNI PRIHVATLJIVI IZDACI
TOTAL ELIGIBLE EXPENDITURE
= Bespovratna sredstva ukupno + doprinos korisnika
= Ukupni prihvatljivi troškovi
= Ukupna ugovorena vrijednost projekta HRK]]/7.5345</f>
        <v>61627.168358882474</v>
      </c>
      <c r="AA990" s="44" t="s">
        <v>38</v>
      </c>
      <c r="AB990" s="44" t="s">
        <v>35</v>
      </c>
      <c r="AC990" s="43" t="s">
        <v>3889</v>
      </c>
      <c r="AD990" s="43" t="s">
        <v>747</v>
      </c>
    </row>
    <row r="991" spans="1:30" ht="51" customHeight="1" x14ac:dyDescent="0.2">
      <c r="A991" s="41" t="s">
        <v>3890</v>
      </c>
      <c r="B991" s="42" t="s">
        <v>743</v>
      </c>
      <c r="C991" s="43" t="s">
        <v>744</v>
      </c>
      <c r="D991" s="43" t="s">
        <v>3131</v>
      </c>
      <c r="E991" s="57" t="s">
        <v>76</v>
      </c>
      <c r="F991" s="45" t="s">
        <v>3891</v>
      </c>
      <c r="G991" s="45" t="s">
        <v>3892</v>
      </c>
      <c r="H991" s="47">
        <v>44133</v>
      </c>
      <c r="I991" s="47">
        <v>44680</v>
      </c>
      <c r="J991" s="48" t="str">
        <f>IF(Ugovori_OPULJP[[#This Row],[DATUM ZAVRŠETKA OPERACIJE]]&gt;DATE(2024,3,31),"u provedbi","završen")</f>
        <v>završen</v>
      </c>
      <c r="K991" s="46" t="s">
        <v>892</v>
      </c>
      <c r="L991" s="46" t="s">
        <v>37</v>
      </c>
      <c r="M991" s="49">
        <v>0.85</v>
      </c>
      <c r="N991" s="49">
        <v>0.15</v>
      </c>
      <c r="O991" s="50">
        <f>Ugovori_OPULJP[[#This Row],[Bespovratna sredstva - Ukupno (EU+Nac) HRK
= Ukupna ugovorena vrijednost bespovratnih sredstava]]*Ugovori_OPULJP[[#This Row],[EU STOPA SUFINANCIRANJA %
EU CO-FINANCING RATE %]]</f>
        <v>394680.41500000004</v>
      </c>
      <c r="P991" s="51">
        <f>Ugovori_OPULJP[[#This Row],[Bespovratna sredstva - EU dio - HRK]]/7.5345</f>
        <v>52383.093105050102</v>
      </c>
      <c r="Q991" s="50">
        <f>Ugovori_OPULJP[[#This Row],[Bespovratna sredstva - Ukupno (EU+Nac) HRK
= Ukupna ugovorena vrijednost bespovratnih sredstava]]*Ugovori_OPULJP[[#This Row],[STOPA NACIONALNOG SUFINANCIRANJA %]]</f>
        <v>69649.485000000001</v>
      </c>
      <c r="R991" s="51">
        <f>Ugovori_OPULJP[[#This Row],[Bespovratna sredstva - Nacionalni dio - HRK]]/7.5345</f>
        <v>9244.0752538323704</v>
      </c>
      <c r="S991" s="50">
        <v>464329.9</v>
      </c>
      <c r="T991" s="51">
        <f>Ugovori_OPULJP[[#This Row],[Bespovratna sredstva - Ukupno (EU+Nac) HRK
= Ukupna ugovorena vrijednost bespovratnih sredstava]]/7.5345</f>
        <v>61627.168358882474</v>
      </c>
      <c r="U991" s="50">
        <v>0</v>
      </c>
      <c r="V991" s="51">
        <f>Ugovori_OPULJP[[#This Row],[Javni doprinos korisnika - HRK]]/7.5345</f>
        <v>0</v>
      </c>
      <c r="W991" s="50">
        <v>0</v>
      </c>
      <c r="X991" s="51">
        <f>Ugovori_OPULJP[[#This Row],[Privatni doprinos korisnika - HRK]]/7.5345</f>
        <v>0</v>
      </c>
      <c r="Y991" s="52">
        <v>464329.9</v>
      </c>
      <c r="Z991" s="53">
        <f>Ugovori_OPULJP[[#This Row],[UKUPNI PRIHVATLJIVI IZDACI
TOTAL ELIGIBLE EXPENDITURE
= Bespovratna sredstva ukupno + doprinos korisnika
= Ukupni prihvatljivi troškovi
= Ukupna ugovorena vrijednost projekta HRK]]/7.5345</f>
        <v>61627.168358882474</v>
      </c>
      <c r="AA991" s="44" t="s">
        <v>38</v>
      </c>
      <c r="AB991" s="44" t="s">
        <v>35</v>
      </c>
      <c r="AC991" s="43" t="s">
        <v>3857</v>
      </c>
      <c r="AD991" s="43" t="s">
        <v>747</v>
      </c>
    </row>
    <row r="992" spans="1:30" ht="51" customHeight="1" x14ac:dyDescent="0.2">
      <c r="A992" s="41" t="s">
        <v>3893</v>
      </c>
      <c r="B992" s="42" t="s">
        <v>743</v>
      </c>
      <c r="C992" s="43" t="s">
        <v>744</v>
      </c>
      <c r="D992" s="43" t="s">
        <v>3131</v>
      </c>
      <c r="E992" s="57" t="s">
        <v>76</v>
      </c>
      <c r="F992" s="71" t="s">
        <v>3894</v>
      </c>
      <c r="G992" s="71" t="s">
        <v>3895</v>
      </c>
      <c r="H992" s="47">
        <v>44078</v>
      </c>
      <c r="I992" s="47">
        <v>44596</v>
      </c>
      <c r="J992" s="48" t="str">
        <f>IF(Ugovori_OPULJP[[#This Row],[DATUM ZAVRŠETKA OPERACIJE]]&gt;DATE(2024,3,31),"u provedbi","završen")</f>
        <v>završen</v>
      </c>
      <c r="K992" s="46" t="s">
        <v>130</v>
      </c>
      <c r="L992" s="46" t="s">
        <v>130</v>
      </c>
      <c r="M992" s="49">
        <v>0.85</v>
      </c>
      <c r="N992" s="49">
        <v>0.15</v>
      </c>
      <c r="O992" s="50">
        <f>Ugovori_OPULJP[[#This Row],[Bespovratna sredstva - Ukupno (EU+Nac) HRK
= Ukupna ugovorena vrijednost bespovratnih sredstava]]*Ugovori_OPULJP[[#This Row],[EU STOPA SUFINANCIRANJA %
EU CO-FINANCING RATE %]]</f>
        <v>1542877.5</v>
      </c>
      <c r="P992" s="51">
        <f>Ugovori_OPULJP[[#This Row],[Bespovratna sredstva - EU dio - HRK]]/7.5345</f>
        <v>204775.0348397372</v>
      </c>
      <c r="Q992" s="50">
        <f>Ugovori_OPULJP[[#This Row],[Bespovratna sredstva - Ukupno (EU+Nac) HRK
= Ukupna ugovorena vrijednost bespovratnih sredstava]]*Ugovori_OPULJP[[#This Row],[STOPA NACIONALNOG SUFINANCIRANJA %]]</f>
        <v>272272.5</v>
      </c>
      <c r="R992" s="51">
        <f>Ugovori_OPULJP[[#This Row],[Bespovratna sredstva - Nacionalni dio - HRK]]/7.5345</f>
        <v>36136.77085407127</v>
      </c>
      <c r="S992" s="50">
        <v>1815150</v>
      </c>
      <c r="T992" s="51">
        <f>Ugovori_OPULJP[[#This Row],[Bespovratna sredstva - Ukupno (EU+Nac) HRK
= Ukupna ugovorena vrijednost bespovratnih sredstava]]/7.5345</f>
        <v>240911.80569380848</v>
      </c>
      <c r="U992" s="50">
        <v>0</v>
      </c>
      <c r="V992" s="51">
        <f>Ugovori_OPULJP[[#This Row],[Javni doprinos korisnika - HRK]]/7.5345</f>
        <v>0</v>
      </c>
      <c r="W992" s="50">
        <v>0</v>
      </c>
      <c r="X992" s="51">
        <f>Ugovori_OPULJP[[#This Row],[Privatni doprinos korisnika - HRK]]/7.5345</f>
        <v>0</v>
      </c>
      <c r="Y992" s="52">
        <v>1815150</v>
      </c>
      <c r="Z992" s="53">
        <f>Ugovori_OPULJP[[#This Row],[UKUPNI PRIHVATLJIVI IZDACI
TOTAL ELIGIBLE EXPENDITURE
= Bespovratna sredstva ukupno + doprinos korisnika
= Ukupni prihvatljivi troškovi
= Ukupna ugovorena vrijednost projekta HRK]]/7.5345</f>
        <v>240911.80569380848</v>
      </c>
      <c r="AA992" s="44" t="s">
        <v>38</v>
      </c>
      <c r="AB992" s="44" t="s">
        <v>35</v>
      </c>
      <c r="AC992" s="70" t="s">
        <v>3896</v>
      </c>
      <c r="AD992" s="43" t="s">
        <v>747</v>
      </c>
    </row>
    <row r="993" spans="1:30" ht="51" customHeight="1" x14ac:dyDescent="0.2">
      <c r="A993" s="41" t="s">
        <v>3897</v>
      </c>
      <c r="B993" s="42" t="s">
        <v>743</v>
      </c>
      <c r="C993" s="43" t="s">
        <v>744</v>
      </c>
      <c r="D993" s="43" t="s">
        <v>3131</v>
      </c>
      <c r="E993" s="57" t="s">
        <v>76</v>
      </c>
      <c r="F993" s="45" t="s">
        <v>3898</v>
      </c>
      <c r="G993" s="45" t="s">
        <v>653</v>
      </c>
      <c r="H993" s="47">
        <v>44091</v>
      </c>
      <c r="I993" s="47">
        <v>44637</v>
      </c>
      <c r="J993" s="48" t="str">
        <f>IF(Ugovori_OPULJP[[#This Row],[DATUM ZAVRŠETKA OPERACIJE]]&gt;DATE(2024,3,31),"u provedbi","završen")</f>
        <v>završen</v>
      </c>
      <c r="K993" s="46" t="s">
        <v>84</v>
      </c>
      <c r="L993" s="46" t="s">
        <v>84</v>
      </c>
      <c r="M993" s="49">
        <v>0.85</v>
      </c>
      <c r="N993" s="49">
        <v>0.15</v>
      </c>
      <c r="O993" s="50">
        <f>Ugovori_OPULJP[[#This Row],[Bespovratna sredstva - Ukupno (EU+Nac) HRK
= Ukupna ugovorena vrijednost bespovratnih sredstava]]*Ugovori_OPULJP[[#This Row],[EU STOPA SUFINANCIRANJA %
EU CO-FINANCING RATE %]]</f>
        <v>1182520</v>
      </c>
      <c r="P993" s="51">
        <f>Ugovori_OPULJP[[#This Row],[Bespovratna sredstva - EU dio - HRK]]/7.5345</f>
        <v>156947.3754064636</v>
      </c>
      <c r="Q993" s="50">
        <f>Ugovori_OPULJP[[#This Row],[Bespovratna sredstva - Ukupno (EU+Nac) HRK
= Ukupna ugovorena vrijednost bespovratnih sredstava]]*Ugovori_OPULJP[[#This Row],[STOPA NACIONALNOG SUFINANCIRANJA %]]</f>
        <v>208680</v>
      </c>
      <c r="R993" s="51">
        <f>Ugovori_OPULJP[[#This Row],[Bespovratna sredstva - Nacionalni dio - HRK]]/7.5345</f>
        <v>27696.595659964165</v>
      </c>
      <c r="S993" s="50">
        <v>1391200</v>
      </c>
      <c r="T993" s="51">
        <f>Ugovori_OPULJP[[#This Row],[Bespovratna sredstva - Ukupno (EU+Nac) HRK
= Ukupna ugovorena vrijednost bespovratnih sredstava]]/7.5345</f>
        <v>184643.97106642777</v>
      </c>
      <c r="U993" s="50">
        <v>0</v>
      </c>
      <c r="V993" s="51">
        <f>Ugovori_OPULJP[[#This Row],[Javni doprinos korisnika - HRK]]/7.5345</f>
        <v>0</v>
      </c>
      <c r="W993" s="50">
        <v>0</v>
      </c>
      <c r="X993" s="51">
        <f>Ugovori_OPULJP[[#This Row],[Privatni doprinos korisnika - HRK]]/7.5345</f>
        <v>0</v>
      </c>
      <c r="Y993" s="52">
        <v>1391200</v>
      </c>
      <c r="Z993" s="53">
        <f>Ugovori_OPULJP[[#This Row],[UKUPNI PRIHVATLJIVI IZDACI
TOTAL ELIGIBLE EXPENDITURE
= Bespovratna sredstva ukupno + doprinos korisnika
= Ukupni prihvatljivi troškovi
= Ukupna ugovorena vrijednost projekta HRK]]/7.5345</f>
        <v>184643.97106642777</v>
      </c>
      <c r="AA993" s="44" t="s">
        <v>38</v>
      </c>
      <c r="AB993" s="44" t="s">
        <v>35</v>
      </c>
      <c r="AC993" s="43" t="s">
        <v>3899</v>
      </c>
      <c r="AD993" s="43" t="s">
        <v>747</v>
      </c>
    </row>
    <row r="994" spans="1:30" ht="51" customHeight="1" x14ac:dyDescent="0.2">
      <c r="A994" s="41" t="s">
        <v>3900</v>
      </c>
      <c r="B994" s="42" t="s">
        <v>743</v>
      </c>
      <c r="C994" s="43" t="s">
        <v>744</v>
      </c>
      <c r="D994" s="43" t="s">
        <v>3131</v>
      </c>
      <c r="E994" s="57" t="s">
        <v>76</v>
      </c>
      <c r="F994" s="71" t="s">
        <v>3901</v>
      </c>
      <c r="G994" s="45" t="s">
        <v>1482</v>
      </c>
      <c r="H994" s="47">
        <v>44078</v>
      </c>
      <c r="I994" s="47">
        <v>44624</v>
      </c>
      <c r="J994" s="48" t="str">
        <f>IF(Ugovori_OPULJP[[#This Row],[DATUM ZAVRŠETKA OPERACIJE]]&gt;DATE(2024,3,31),"u provedbi","završen")</f>
        <v>završen</v>
      </c>
      <c r="K994" s="46" t="s">
        <v>104</v>
      </c>
      <c r="L994" s="46" t="s">
        <v>104</v>
      </c>
      <c r="M994" s="49">
        <v>0.85</v>
      </c>
      <c r="N994" s="49">
        <v>0.15</v>
      </c>
      <c r="O994" s="50">
        <f>Ugovori_OPULJP[[#This Row],[Bespovratna sredstva - Ukupno (EU+Nac) HRK
= Ukupna ugovorena vrijednost bespovratnih sredstava]]*Ugovori_OPULJP[[#This Row],[EU STOPA SUFINANCIRANJA %
EU CO-FINANCING RATE %]]</f>
        <v>1884705</v>
      </c>
      <c r="P994" s="51">
        <f>Ugovori_OPULJP[[#This Row],[Bespovratna sredstva - EU dio - HRK]]/7.5345</f>
        <v>250143.34063308779</v>
      </c>
      <c r="Q994" s="50">
        <f>Ugovori_OPULJP[[#This Row],[Bespovratna sredstva - Ukupno (EU+Nac) HRK
= Ukupna ugovorena vrijednost bespovratnih sredstava]]*Ugovori_OPULJP[[#This Row],[STOPA NACIONALNOG SUFINANCIRANJA %]]</f>
        <v>332595</v>
      </c>
      <c r="R994" s="51">
        <f>Ugovori_OPULJP[[#This Row],[Bespovratna sredstva - Nacionalni dio - HRK]]/7.5345</f>
        <v>44142.942464662548</v>
      </c>
      <c r="S994" s="50">
        <v>2217300</v>
      </c>
      <c r="T994" s="51">
        <f>Ugovori_OPULJP[[#This Row],[Bespovratna sredstva - Ukupno (EU+Nac) HRK
= Ukupna ugovorena vrijednost bespovratnih sredstava]]/7.5345</f>
        <v>294286.28309775033</v>
      </c>
      <c r="U994" s="50">
        <v>0</v>
      </c>
      <c r="V994" s="51">
        <f>Ugovori_OPULJP[[#This Row],[Javni doprinos korisnika - HRK]]/7.5345</f>
        <v>0</v>
      </c>
      <c r="W994" s="50">
        <v>0</v>
      </c>
      <c r="X994" s="51">
        <f>Ugovori_OPULJP[[#This Row],[Privatni doprinos korisnika - HRK]]/7.5345</f>
        <v>0</v>
      </c>
      <c r="Y994" s="52">
        <v>2217300</v>
      </c>
      <c r="Z994" s="53">
        <f>Ugovori_OPULJP[[#This Row],[UKUPNI PRIHVATLJIVI IZDACI
TOTAL ELIGIBLE EXPENDITURE
= Bespovratna sredstva ukupno + doprinos korisnika
= Ukupni prihvatljivi troškovi
= Ukupna ugovorena vrijednost projekta HRK]]/7.5345</f>
        <v>294286.28309775033</v>
      </c>
      <c r="AA994" s="44" t="s">
        <v>38</v>
      </c>
      <c r="AB994" s="44" t="s">
        <v>35</v>
      </c>
      <c r="AC994" s="70" t="s">
        <v>3902</v>
      </c>
      <c r="AD994" s="43" t="s">
        <v>747</v>
      </c>
    </row>
    <row r="995" spans="1:30" ht="51" customHeight="1" x14ac:dyDescent="0.2">
      <c r="A995" s="41" t="s">
        <v>3903</v>
      </c>
      <c r="B995" s="42" t="s">
        <v>743</v>
      </c>
      <c r="C995" s="43" t="s">
        <v>744</v>
      </c>
      <c r="D995" s="43" t="s">
        <v>3131</v>
      </c>
      <c r="E995" s="57" t="s">
        <v>76</v>
      </c>
      <c r="F995" s="71" t="s">
        <v>3904</v>
      </c>
      <c r="G995" s="45" t="s">
        <v>1474</v>
      </c>
      <c r="H995" s="47">
        <v>44078</v>
      </c>
      <c r="I995" s="47">
        <v>44624</v>
      </c>
      <c r="J995" s="48" t="str">
        <f>IF(Ugovori_OPULJP[[#This Row],[DATUM ZAVRŠETKA OPERACIJE]]&gt;DATE(2024,3,31),"u provedbi","završen")</f>
        <v>završen</v>
      </c>
      <c r="K995" s="46" t="s">
        <v>94</v>
      </c>
      <c r="L995" s="46" t="s">
        <v>94</v>
      </c>
      <c r="M995" s="49">
        <v>0.85</v>
      </c>
      <c r="N995" s="49">
        <v>0.15</v>
      </c>
      <c r="O995" s="50">
        <f>Ugovori_OPULJP[[#This Row],[Bespovratna sredstva - Ukupno (EU+Nac) HRK
= Ukupna ugovorena vrijednost bespovratnih sredstava]]*Ugovori_OPULJP[[#This Row],[EU STOPA SUFINANCIRANJA %
EU CO-FINANCING RATE %]]</f>
        <v>4248334</v>
      </c>
      <c r="P995" s="51">
        <f>Ugovori_OPULJP[[#This Row],[Bespovratna sredstva - EU dio - HRK]]/7.5345</f>
        <v>563850.81956334191</v>
      </c>
      <c r="Q995" s="50">
        <f>Ugovori_OPULJP[[#This Row],[Bespovratna sredstva - Ukupno (EU+Nac) HRK
= Ukupna ugovorena vrijednost bespovratnih sredstava]]*Ugovori_OPULJP[[#This Row],[STOPA NACIONALNOG SUFINANCIRANJA %]]</f>
        <v>749706</v>
      </c>
      <c r="R995" s="51">
        <f>Ugovori_OPULJP[[#This Row],[Bespovratna sredstva - Nacionalni dio - HRK]]/7.5345</f>
        <v>99503.085805295632</v>
      </c>
      <c r="S995" s="50">
        <v>4998040</v>
      </c>
      <c r="T995" s="51">
        <f>Ugovori_OPULJP[[#This Row],[Bespovratna sredstva - Ukupno (EU+Nac) HRK
= Ukupna ugovorena vrijednost bespovratnih sredstava]]/7.5345</f>
        <v>663353.90536863753</v>
      </c>
      <c r="U995" s="50">
        <v>0</v>
      </c>
      <c r="V995" s="51">
        <f>Ugovori_OPULJP[[#This Row],[Javni doprinos korisnika - HRK]]/7.5345</f>
        <v>0</v>
      </c>
      <c r="W995" s="50">
        <v>0</v>
      </c>
      <c r="X995" s="51">
        <f>Ugovori_OPULJP[[#This Row],[Privatni doprinos korisnika - HRK]]/7.5345</f>
        <v>0</v>
      </c>
      <c r="Y995" s="52">
        <v>4998040</v>
      </c>
      <c r="Z995" s="53">
        <f>Ugovori_OPULJP[[#This Row],[UKUPNI PRIHVATLJIVI IZDACI
TOTAL ELIGIBLE EXPENDITURE
= Bespovratna sredstva ukupno + doprinos korisnika
= Ukupni prihvatljivi troškovi
= Ukupna ugovorena vrijednost projekta HRK]]/7.5345</f>
        <v>663353.90536863753</v>
      </c>
      <c r="AA995" s="44" t="s">
        <v>38</v>
      </c>
      <c r="AB995" s="44" t="s">
        <v>35</v>
      </c>
      <c r="AC995" s="70" t="s">
        <v>3905</v>
      </c>
      <c r="AD995" s="43" t="s">
        <v>747</v>
      </c>
    </row>
    <row r="996" spans="1:30" ht="51" customHeight="1" x14ac:dyDescent="0.2">
      <c r="A996" s="41" t="s">
        <v>3906</v>
      </c>
      <c r="B996" s="42" t="s">
        <v>743</v>
      </c>
      <c r="C996" s="43" t="s">
        <v>744</v>
      </c>
      <c r="D996" s="43" t="s">
        <v>3131</v>
      </c>
      <c r="E996" s="57" t="s">
        <v>76</v>
      </c>
      <c r="F996" s="45" t="s">
        <v>3907</v>
      </c>
      <c r="G996" s="45" t="s">
        <v>2637</v>
      </c>
      <c r="H996" s="47">
        <v>44095</v>
      </c>
      <c r="I996" s="47">
        <v>44641</v>
      </c>
      <c r="J996" s="48" t="str">
        <f>IF(Ugovori_OPULJP[[#This Row],[DATUM ZAVRŠETKA OPERACIJE]]&gt;DATE(2024,3,31),"u provedbi","završen")</f>
        <v>završen</v>
      </c>
      <c r="K996" s="46" t="s">
        <v>84</v>
      </c>
      <c r="L996" s="46" t="s">
        <v>84</v>
      </c>
      <c r="M996" s="49">
        <v>0.85</v>
      </c>
      <c r="N996" s="49">
        <v>0.15</v>
      </c>
      <c r="O996" s="50">
        <f>Ugovori_OPULJP[[#This Row],[Bespovratna sredstva - Ukupno (EU+Nac) HRK
= Ukupna ugovorena vrijednost bespovratnih sredstava]]*Ugovori_OPULJP[[#This Row],[EU STOPA SUFINANCIRANJA %
EU CO-FINANCING RATE %]]</f>
        <v>394680.41500000004</v>
      </c>
      <c r="P996" s="51">
        <f>Ugovori_OPULJP[[#This Row],[Bespovratna sredstva - EU dio - HRK]]/7.5345</f>
        <v>52383.093105050102</v>
      </c>
      <c r="Q996" s="50">
        <f>Ugovori_OPULJP[[#This Row],[Bespovratna sredstva - Ukupno (EU+Nac) HRK
= Ukupna ugovorena vrijednost bespovratnih sredstava]]*Ugovori_OPULJP[[#This Row],[STOPA NACIONALNOG SUFINANCIRANJA %]]</f>
        <v>69649.485000000001</v>
      </c>
      <c r="R996" s="51">
        <f>Ugovori_OPULJP[[#This Row],[Bespovratna sredstva - Nacionalni dio - HRK]]/7.5345</f>
        <v>9244.0752538323704</v>
      </c>
      <c r="S996" s="50">
        <v>464329.9</v>
      </c>
      <c r="T996" s="51">
        <f>Ugovori_OPULJP[[#This Row],[Bespovratna sredstva - Ukupno (EU+Nac) HRK
= Ukupna ugovorena vrijednost bespovratnih sredstava]]/7.5345</f>
        <v>61627.168358882474</v>
      </c>
      <c r="U996" s="50">
        <v>0</v>
      </c>
      <c r="V996" s="51">
        <f>Ugovori_OPULJP[[#This Row],[Javni doprinos korisnika - HRK]]/7.5345</f>
        <v>0</v>
      </c>
      <c r="W996" s="50">
        <v>0</v>
      </c>
      <c r="X996" s="51">
        <f>Ugovori_OPULJP[[#This Row],[Privatni doprinos korisnika - HRK]]/7.5345</f>
        <v>0</v>
      </c>
      <c r="Y996" s="52">
        <v>464329.9</v>
      </c>
      <c r="Z996" s="53">
        <f>Ugovori_OPULJP[[#This Row],[UKUPNI PRIHVATLJIVI IZDACI
TOTAL ELIGIBLE EXPENDITURE
= Bespovratna sredstva ukupno + doprinos korisnika
= Ukupni prihvatljivi troškovi
= Ukupna ugovorena vrijednost projekta HRK]]/7.5345</f>
        <v>61627.168358882474</v>
      </c>
      <c r="AA996" s="44" t="s">
        <v>38</v>
      </c>
      <c r="AB996" s="44" t="s">
        <v>35</v>
      </c>
      <c r="AC996" s="43" t="s">
        <v>3908</v>
      </c>
      <c r="AD996" s="43" t="s">
        <v>747</v>
      </c>
    </row>
    <row r="997" spans="1:30" ht="51" customHeight="1" x14ac:dyDescent="0.2">
      <c r="A997" s="41" t="s">
        <v>3909</v>
      </c>
      <c r="B997" s="42" t="s">
        <v>743</v>
      </c>
      <c r="C997" s="43" t="s">
        <v>744</v>
      </c>
      <c r="D997" s="43" t="s">
        <v>3131</v>
      </c>
      <c r="E997" s="57" t="s">
        <v>76</v>
      </c>
      <c r="F997" s="45" t="s">
        <v>3910</v>
      </c>
      <c r="G997" s="45" t="s">
        <v>1282</v>
      </c>
      <c r="H997" s="47">
        <v>44130</v>
      </c>
      <c r="I997" s="47">
        <v>44770</v>
      </c>
      <c r="J997" s="48" t="str">
        <f>IF(Ugovori_OPULJP[[#This Row],[DATUM ZAVRŠETKA OPERACIJE]]&gt;DATE(2024,3,31),"u provedbi","završen")</f>
        <v>završen</v>
      </c>
      <c r="K997" s="46" t="s">
        <v>211</v>
      </c>
      <c r="L997" s="46" t="s">
        <v>211</v>
      </c>
      <c r="M997" s="49">
        <v>0.85</v>
      </c>
      <c r="N997" s="49">
        <v>0.15</v>
      </c>
      <c r="O997" s="50">
        <f>Ugovori_OPULJP[[#This Row],[Bespovratna sredstva - Ukupno (EU+Nac) HRK
= Ukupna ugovorena vrijednost bespovratnih sredstava]]*Ugovori_OPULJP[[#This Row],[EU STOPA SUFINANCIRANJA %
EU CO-FINANCING RATE %]]</f>
        <v>2368015</v>
      </c>
      <c r="P997" s="51">
        <f>Ugovori_OPULJP[[#This Row],[Bespovratna sredstva - EU dio - HRK]]/7.5345</f>
        <v>314289.60116796067</v>
      </c>
      <c r="Q997" s="50">
        <f>Ugovori_OPULJP[[#This Row],[Bespovratna sredstva - Ukupno (EU+Nac) HRK
= Ukupna ugovorena vrijednost bespovratnih sredstava]]*Ugovori_OPULJP[[#This Row],[STOPA NACIONALNOG SUFINANCIRANJA %]]</f>
        <v>417885</v>
      </c>
      <c r="R997" s="51">
        <f>Ugovori_OPULJP[[#This Row],[Bespovratna sredstva - Nacionalni dio - HRK]]/7.5345</f>
        <v>55462.870794346003</v>
      </c>
      <c r="S997" s="50">
        <v>2785900</v>
      </c>
      <c r="T997" s="51">
        <f>Ugovori_OPULJP[[#This Row],[Bespovratna sredstva - Ukupno (EU+Nac) HRK
= Ukupna ugovorena vrijednost bespovratnih sredstava]]/7.5345</f>
        <v>369752.47196230671</v>
      </c>
      <c r="U997" s="50">
        <v>0</v>
      </c>
      <c r="V997" s="51">
        <f>Ugovori_OPULJP[[#This Row],[Javni doprinos korisnika - HRK]]/7.5345</f>
        <v>0</v>
      </c>
      <c r="W997" s="50">
        <v>0</v>
      </c>
      <c r="X997" s="51">
        <f>Ugovori_OPULJP[[#This Row],[Privatni doprinos korisnika - HRK]]/7.5345</f>
        <v>0</v>
      </c>
      <c r="Y997" s="52">
        <v>2785900</v>
      </c>
      <c r="Z997" s="53">
        <f>Ugovori_OPULJP[[#This Row],[UKUPNI PRIHVATLJIVI IZDACI
TOTAL ELIGIBLE EXPENDITURE
= Bespovratna sredstva ukupno + doprinos korisnika
= Ukupni prihvatljivi troškovi
= Ukupna ugovorena vrijednost projekta HRK]]/7.5345</f>
        <v>369752.47196230671</v>
      </c>
      <c r="AA997" s="44" t="s">
        <v>38</v>
      </c>
      <c r="AB997" s="44" t="s">
        <v>35</v>
      </c>
      <c r="AC997" s="43" t="s">
        <v>3911</v>
      </c>
      <c r="AD997" s="43" t="s">
        <v>747</v>
      </c>
    </row>
    <row r="998" spans="1:30" ht="51" customHeight="1" x14ac:dyDescent="0.2">
      <c r="A998" s="41" t="s">
        <v>3912</v>
      </c>
      <c r="B998" s="42" t="s">
        <v>743</v>
      </c>
      <c r="C998" s="43" t="s">
        <v>744</v>
      </c>
      <c r="D998" s="43" t="s">
        <v>3131</v>
      </c>
      <c r="E998" s="57" t="s">
        <v>76</v>
      </c>
      <c r="F998" s="71" t="s">
        <v>3913</v>
      </c>
      <c r="G998" s="71" t="s">
        <v>1183</v>
      </c>
      <c r="H998" s="47">
        <v>44078</v>
      </c>
      <c r="I998" s="47">
        <v>44624</v>
      </c>
      <c r="J998" s="48" t="str">
        <f>IF(Ugovori_OPULJP[[#This Row],[DATUM ZAVRŠETKA OPERACIJE]]&gt;DATE(2024,3,31),"u provedbi","završen")</f>
        <v>završen</v>
      </c>
      <c r="K998" s="46" t="s">
        <v>211</v>
      </c>
      <c r="L998" s="46" t="s">
        <v>211</v>
      </c>
      <c r="M998" s="49">
        <v>0.85</v>
      </c>
      <c r="N998" s="49">
        <v>0.15</v>
      </c>
      <c r="O998" s="50">
        <f>Ugovori_OPULJP[[#This Row],[Bespovratna sredstva - Ukupno (EU+Nac) HRK
= Ukupna ugovorena vrijednost bespovratnih sredstava]]*Ugovori_OPULJP[[#This Row],[EU STOPA SUFINANCIRANJA %
EU CO-FINANCING RATE %]]</f>
        <v>2357815</v>
      </c>
      <c r="P998" s="51">
        <f>Ugovori_OPULJP[[#This Row],[Bespovratna sredstva - EU dio - HRK]]/7.5345</f>
        <v>312935.82852213149</v>
      </c>
      <c r="Q998" s="50">
        <f>Ugovori_OPULJP[[#This Row],[Bespovratna sredstva - Ukupno (EU+Nac) HRK
= Ukupna ugovorena vrijednost bespovratnih sredstava]]*Ugovori_OPULJP[[#This Row],[STOPA NACIONALNOG SUFINANCIRANJA %]]</f>
        <v>416085</v>
      </c>
      <c r="R998" s="51">
        <f>Ugovori_OPULJP[[#This Row],[Bespovratna sredstva - Nacionalni dio - HRK]]/7.5345</f>
        <v>55223.969739199681</v>
      </c>
      <c r="S998" s="50">
        <v>2773900</v>
      </c>
      <c r="T998" s="51">
        <f>Ugovori_OPULJP[[#This Row],[Bespovratna sredstva - Ukupno (EU+Nac) HRK
= Ukupna ugovorena vrijednost bespovratnih sredstava]]/7.5345</f>
        <v>368159.79826133116</v>
      </c>
      <c r="U998" s="50">
        <v>0</v>
      </c>
      <c r="V998" s="51">
        <f>Ugovori_OPULJP[[#This Row],[Javni doprinos korisnika - HRK]]/7.5345</f>
        <v>0</v>
      </c>
      <c r="W998" s="50">
        <v>0</v>
      </c>
      <c r="X998" s="51">
        <f>Ugovori_OPULJP[[#This Row],[Privatni doprinos korisnika - HRK]]/7.5345</f>
        <v>0</v>
      </c>
      <c r="Y998" s="52">
        <v>2773900</v>
      </c>
      <c r="Z998" s="53">
        <f>Ugovori_OPULJP[[#This Row],[UKUPNI PRIHVATLJIVI IZDACI
TOTAL ELIGIBLE EXPENDITURE
= Bespovratna sredstva ukupno + doprinos korisnika
= Ukupni prihvatljivi troškovi
= Ukupna ugovorena vrijednost projekta HRK]]/7.5345</f>
        <v>368159.79826133116</v>
      </c>
      <c r="AA998" s="44" t="s">
        <v>38</v>
      </c>
      <c r="AB998" s="44" t="s">
        <v>35</v>
      </c>
      <c r="AC998" s="70" t="s">
        <v>3914</v>
      </c>
      <c r="AD998" s="43" t="s">
        <v>747</v>
      </c>
    </row>
    <row r="999" spans="1:30" ht="51" customHeight="1" x14ac:dyDescent="0.2">
      <c r="A999" s="41" t="s">
        <v>3915</v>
      </c>
      <c r="B999" s="42" t="s">
        <v>743</v>
      </c>
      <c r="C999" s="43" t="s">
        <v>744</v>
      </c>
      <c r="D999" s="43" t="s">
        <v>3131</v>
      </c>
      <c r="E999" s="57" t="s">
        <v>76</v>
      </c>
      <c r="F999" s="45" t="s">
        <v>3916</v>
      </c>
      <c r="G999" s="45" t="s">
        <v>324</v>
      </c>
      <c r="H999" s="47">
        <v>44091</v>
      </c>
      <c r="I999" s="47">
        <v>44637</v>
      </c>
      <c r="J999" s="48" t="str">
        <f>IF(Ugovori_OPULJP[[#This Row],[DATUM ZAVRŠETKA OPERACIJE]]&gt;DATE(2024,3,31),"u provedbi","završen")</f>
        <v>završen</v>
      </c>
      <c r="K999" s="46" t="s">
        <v>249</v>
      </c>
      <c r="L999" s="46" t="s">
        <v>249</v>
      </c>
      <c r="M999" s="49">
        <v>0.85</v>
      </c>
      <c r="N999" s="49">
        <v>0.15</v>
      </c>
      <c r="O999" s="50">
        <f>Ugovori_OPULJP[[#This Row],[Bespovratna sredstva - Ukupno (EU+Nac) HRK
= Ukupna ugovorena vrijednost bespovratnih sredstava]]*Ugovori_OPULJP[[#This Row],[EU STOPA SUFINANCIRANJA %
EU CO-FINANCING RATE %]]</f>
        <v>1973343</v>
      </c>
      <c r="P999" s="51">
        <f>Ugovori_OPULJP[[#This Row],[Bespovratna sredstva - EU dio - HRK]]/7.5345</f>
        <v>261907.62492534341</v>
      </c>
      <c r="Q999" s="50">
        <f>Ugovori_OPULJP[[#This Row],[Bespovratna sredstva - Ukupno (EU+Nac) HRK
= Ukupna ugovorena vrijednost bespovratnih sredstava]]*Ugovori_OPULJP[[#This Row],[STOPA NACIONALNOG SUFINANCIRANJA %]]</f>
        <v>348237</v>
      </c>
      <c r="R999" s="51">
        <f>Ugovori_OPULJP[[#This Row],[Bespovratna sredstva - Nacionalni dio - HRK]]/7.5345</f>
        <v>46218.992633884132</v>
      </c>
      <c r="S999" s="50">
        <v>2321580</v>
      </c>
      <c r="T999" s="51">
        <f>Ugovori_OPULJP[[#This Row],[Bespovratna sredstva - Ukupno (EU+Nac) HRK
= Ukupna ugovorena vrijednost bespovratnih sredstava]]/7.5345</f>
        <v>308126.61755922751</v>
      </c>
      <c r="U999" s="50">
        <v>0</v>
      </c>
      <c r="V999" s="51">
        <f>Ugovori_OPULJP[[#This Row],[Javni doprinos korisnika - HRK]]/7.5345</f>
        <v>0</v>
      </c>
      <c r="W999" s="50">
        <v>0</v>
      </c>
      <c r="X999" s="51">
        <f>Ugovori_OPULJP[[#This Row],[Privatni doprinos korisnika - HRK]]/7.5345</f>
        <v>0</v>
      </c>
      <c r="Y999" s="52">
        <v>2321580</v>
      </c>
      <c r="Z999" s="53">
        <f>Ugovori_OPULJP[[#This Row],[UKUPNI PRIHVATLJIVI IZDACI
TOTAL ELIGIBLE EXPENDITURE
= Bespovratna sredstva ukupno + doprinos korisnika
= Ukupni prihvatljivi troškovi
= Ukupna ugovorena vrijednost projekta HRK]]/7.5345</f>
        <v>308126.61755922751</v>
      </c>
      <c r="AA999" s="44" t="s">
        <v>38</v>
      </c>
      <c r="AB999" s="44" t="s">
        <v>35</v>
      </c>
      <c r="AC999" s="43" t="s">
        <v>3917</v>
      </c>
      <c r="AD999" s="43" t="s">
        <v>747</v>
      </c>
    </row>
    <row r="1000" spans="1:30" ht="51" customHeight="1" x14ac:dyDescent="0.2">
      <c r="A1000" s="61" t="s">
        <v>3918</v>
      </c>
      <c r="B1000" s="55" t="s">
        <v>743</v>
      </c>
      <c r="C1000" s="56" t="s">
        <v>744</v>
      </c>
      <c r="D1000" s="43" t="s">
        <v>3131</v>
      </c>
      <c r="E1000" s="57" t="s">
        <v>76</v>
      </c>
      <c r="F1000" s="62" t="s">
        <v>3919</v>
      </c>
      <c r="G1000" s="45" t="s">
        <v>1463</v>
      </c>
      <c r="H1000" s="59">
        <v>44232</v>
      </c>
      <c r="I1000" s="59">
        <v>44747</v>
      </c>
      <c r="J1000" s="48" t="str">
        <f>IF(Ugovori_OPULJP[[#This Row],[DATUM ZAVRŠETKA OPERACIJE]]&gt;DATE(2024,3,31),"u provedbi","završen")</f>
        <v>završen</v>
      </c>
      <c r="K1000" s="58" t="s">
        <v>99</v>
      </c>
      <c r="L1000" s="58" t="s">
        <v>99</v>
      </c>
      <c r="M1000" s="49">
        <v>0.85</v>
      </c>
      <c r="N1000" s="49">
        <v>0.15</v>
      </c>
      <c r="O1000" s="50">
        <f>Ugovori_OPULJP[[#This Row],[Bespovratna sredstva - Ukupno (EU+Nac) HRK
= Ukupna ugovorena vrijednost bespovratnih sredstava]]*Ugovori_OPULJP[[#This Row],[EU STOPA SUFINANCIRANJA %
EU CO-FINANCING RATE %]]</f>
        <v>3216578.5</v>
      </c>
      <c r="P1000" s="51">
        <f>Ugovori_OPULJP[[#This Row],[Bespovratna sredstva - EU dio - HRK]]/7.5345</f>
        <v>426913.33200610522</v>
      </c>
      <c r="Q1000" s="50">
        <f>Ugovori_OPULJP[[#This Row],[Bespovratna sredstva - Ukupno (EU+Nac) HRK
= Ukupna ugovorena vrijednost bespovratnih sredstava]]*Ugovori_OPULJP[[#This Row],[STOPA NACIONALNOG SUFINANCIRANJA %]]</f>
        <v>567631.5</v>
      </c>
      <c r="R1000" s="51">
        <f>Ugovori_OPULJP[[#This Row],[Bespovratna sredstva - Nacionalni dio - HRK]]/7.5345</f>
        <v>75337.646824606811</v>
      </c>
      <c r="S1000" s="52">
        <v>3784210</v>
      </c>
      <c r="T1000" s="53">
        <f>Ugovori_OPULJP[[#This Row],[Bespovratna sredstva - Ukupno (EU+Nac) HRK
= Ukupna ugovorena vrijednost bespovratnih sredstava]]/7.5345</f>
        <v>502250.97883071203</v>
      </c>
      <c r="U1000" s="50">
        <v>0</v>
      </c>
      <c r="V1000" s="51">
        <f>Ugovori_OPULJP[[#This Row],[Javni doprinos korisnika - HRK]]/7.5345</f>
        <v>0</v>
      </c>
      <c r="W1000" s="50">
        <v>0</v>
      </c>
      <c r="X1000" s="51">
        <f>Ugovori_OPULJP[[#This Row],[Privatni doprinos korisnika - HRK]]/7.5345</f>
        <v>0</v>
      </c>
      <c r="Y1000" s="52">
        <v>3784210</v>
      </c>
      <c r="Z1000" s="53">
        <f>Ugovori_OPULJP[[#This Row],[UKUPNI PRIHVATLJIVI IZDACI
TOTAL ELIGIBLE EXPENDITURE
= Bespovratna sredstva ukupno + doprinos korisnika
= Ukupni prihvatljivi troškovi
= Ukupna ugovorena vrijednost projekta HRK]]/7.5345</f>
        <v>502250.97883071203</v>
      </c>
      <c r="AA1000" s="57" t="s">
        <v>38</v>
      </c>
      <c r="AB1000" s="57" t="s">
        <v>35</v>
      </c>
      <c r="AC1000" s="56" t="s">
        <v>3920</v>
      </c>
      <c r="AD1000" s="56" t="s">
        <v>747</v>
      </c>
    </row>
    <row r="1001" spans="1:30" ht="51" customHeight="1" x14ac:dyDescent="0.2">
      <c r="A1001" s="41" t="s">
        <v>3921</v>
      </c>
      <c r="B1001" s="42" t="s">
        <v>743</v>
      </c>
      <c r="C1001" s="43" t="s">
        <v>744</v>
      </c>
      <c r="D1001" s="43" t="s">
        <v>3131</v>
      </c>
      <c r="E1001" s="57" t="s">
        <v>76</v>
      </c>
      <c r="F1001" s="45" t="s">
        <v>3922</v>
      </c>
      <c r="G1001" s="62" t="s">
        <v>3923</v>
      </c>
      <c r="H1001" s="47">
        <v>44109</v>
      </c>
      <c r="I1001" s="47">
        <v>44656</v>
      </c>
      <c r="J1001" s="48" t="str">
        <f>IF(Ugovori_OPULJP[[#This Row],[DATUM ZAVRŠETKA OPERACIJE]]&gt;DATE(2024,3,31),"u provedbi","završen")</f>
        <v>završen</v>
      </c>
      <c r="K1001" s="46" t="s">
        <v>99</v>
      </c>
      <c r="L1001" s="46" t="s">
        <v>99</v>
      </c>
      <c r="M1001" s="49">
        <v>0.85</v>
      </c>
      <c r="N1001" s="49">
        <v>0.15</v>
      </c>
      <c r="O1001" s="50">
        <f>Ugovori_OPULJP[[#This Row],[Bespovratna sredstva - Ukupno (EU+Nac) HRK
= Ukupna ugovorena vrijednost bespovratnih sredstava]]*Ugovori_OPULJP[[#This Row],[EU STOPA SUFINANCIRANJA %
EU CO-FINANCING RATE %]]</f>
        <v>1143539</v>
      </c>
      <c r="P1001" s="51">
        <f>Ugovori_OPULJP[[#This Row],[Bespovratna sredstva - EU dio - HRK]]/7.5345</f>
        <v>151773.70761165305</v>
      </c>
      <c r="Q1001" s="50">
        <f>Ugovori_OPULJP[[#This Row],[Bespovratna sredstva - Ukupno (EU+Nac) HRK
= Ukupna ugovorena vrijednost bespovratnih sredstava]]*Ugovori_OPULJP[[#This Row],[STOPA NACIONALNOG SUFINANCIRANJA %]]</f>
        <v>201801</v>
      </c>
      <c r="R1001" s="51">
        <f>Ugovori_OPULJP[[#This Row],[Bespovratna sredstva - Nacionalni dio - HRK]]/7.5345</f>
        <v>26783.595460879951</v>
      </c>
      <c r="S1001" s="50">
        <v>1345340</v>
      </c>
      <c r="T1001" s="51">
        <f>Ugovori_OPULJP[[#This Row],[Bespovratna sredstva - Ukupno (EU+Nac) HRK
= Ukupna ugovorena vrijednost bespovratnih sredstava]]/7.5345</f>
        <v>178557.30307253302</v>
      </c>
      <c r="U1001" s="50">
        <v>0</v>
      </c>
      <c r="V1001" s="51">
        <f>Ugovori_OPULJP[[#This Row],[Javni doprinos korisnika - HRK]]/7.5345</f>
        <v>0</v>
      </c>
      <c r="W1001" s="50">
        <v>0</v>
      </c>
      <c r="X1001" s="51">
        <f>Ugovori_OPULJP[[#This Row],[Privatni doprinos korisnika - HRK]]/7.5345</f>
        <v>0</v>
      </c>
      <c r="Y1001" s="52">
        <v>1345340</v>
      </c>
      <c r="Z1001" s="53">
        <f>Ugovori_OPULJP[[#This Row],[UKUPNI PRIHVATLJIVI IZDACI
TOTAL ELIGIBLE EXPENDITURE
= Bespovratna sredstva ukupno + doprinos korisnika
= Ukupni prihvatljivi troškovi
= Ukupna ugovorena vrijednost projekta HRK]]/7.5345</f>
        <v>178557.30307253302</v>
      </c>
      <c r="AA1001" s="44" t="s">
        <v>38</v>
      </c>
      <c r="AB1001" s="44" t="s">
        <v>35</v>
      </c>
      <c r="AC1001" s="43" t="s">
        <v>3924</v>
      </c>
      <c r="AD1001" s="43" t="s">
        <v>747</v>
      </c>
    </row>
    <row r="1002" spans="1:30" ht="63.75" customHeight="1" x14ac:dyDescent="0.2">
      <c r="A1002" s="41" t="s">
        <v>3925</v>
      </c>
      <c r="B1002" s="42" t="s">
        <v>743</v>
      </c>
      <c r="C1002" s="43" t="s">
        <v>744</v>
      </c>
      <c r="D1002" s="43" t="s">
        <v>3131</v>
      </c>
      <c r="E1002" s="57" t="s">
        <v>76</v>
      </c>
      <c r="F1002" s="45" t="s">
        <v>3926</v>
      </c>
      <c r="G1002" s="45" t="s">
        <v>1407</v>
      </c>
      <c r="H1002" s="47">
        <v>44109</v>
      </c>
      <c r="I1002" s="47">
        <v>44656</v>
      </c>
      <c r="J1002" s="48" t="str">
        <f>IF(Ugovori_OPULJP[[#This Row],[DATUM ZAVRŠETKA OPERACIJE]]&gt;DATE(2024,3,31),"u provedbi","završen")</f>
        <v>završen</v>
      </c>
      <c r="K1002" s="46" t="s">
        <v>94</v>
      </c>
      <c r="L1002" s="46" t="s">
        <v>94</v>
      </c>
      <c r="M1002" s="49">
        <v>0.85</v>
      </c>
      <c r="N1002" s="49">
        <v>0.15</v>
      </c>
      <c r="O1002" s="50">
        <f>Ugovori_OPULJP[[#This Row],[Bespovratna sredstva - Ukupno (EU+Nac) HRK
= Ukupna ugovorena vrijednost bespovratnih sredstava]]*Ugovori_OPULJP[[#This Row],[EU STOPA SUFINANCIRANJA %
EU CO-FINANCING RATE %]]</f>
        <v>1420766.5</v>
      </c>
      <c r="P1002" s="51">
        <f>Ugovori_OPULJP[[#This Row],[Bespovratna sredstva - EU dio - HRK]]/7.5345</f>
        <v>188568.1199814188</v>
      </c>
      <c r="Q1002" s="50">
        <f>Ugovori_OPULJP[[#This Row],[Bespovratna sredstva - Ukupno (EU+Nac) HRK
= Ukupna ugovorena vrijednost bespovratnih sredstava]]*Ugovori_OPULJP[[#This Row],[STOPA NACIONALNOG SUFINANCIRANJA %]]</f>
        <v>250723.5</v>
      </c>
      <c r="R1002" s="51">
        <f>Ugovori_OPULJP[[#This Row],[Bespovratna sredstva - Nacionalni dio - HRK]]/7.5345</f>
        <v>33276.727055544492</v>
      </c>
      <c r="S1002" s="50">
        <v>1671490</v>
      </c>
      <c r="T1002" s="51">
        <f>Ugovori_OPULJP[[#This Row],[Bespovratna sredstva - Ukupno (EU+Nac) HRK
= Ukupna ugovorena vrijednost bespovratnih sredstava]]/7.5345</f>
        <v>221844.8470369633</v>
      </c>
      <c r="U1002" s="50">
        <v>0</v>
      </c>
      <c r="V1002" s="51">
        <f>Ugovori_OPULJP[[#This Row],[Javni doprinos korisnika - HRK]]/7.5345</f>
        <v>0</v>
      </c>
      <c r="W1002" s="50">
        <v>0</v>
      </c>
      <c r="X1002" s="51">
        <f>Ugovori_OPULJP[[#This Row],[Privatni doprinos korisnika - HRK]]/7.5345</f>
        <v>0</v>
      </c>
      <c r="Y1002" s="52">
        <v>1671490</v>
      </c>
      <c r="Z1002" s="53">
        <f>Ugovori_OPULJP[[#This Row],[UKUPNI PRIHVATLJIVI IZDACI
TOTAL ELIGIBLE EXPENDITURE
= Bespovratna sredstva ukupno + doprinos korisnika
= Ukupni prihvatljivi troškovi
= Ukupna ugovorena vrijednost projekta HRK]]/7.5345</f>
        <v>221844.8470369633</v>
      </c>
      <c r="AA1002" s="44" t="s">
        <v>38</v>
      </c>
      <c r="AB1002" s="44" t="s">
        <v>35</v>
      </c>
      <c r="AC1002" s="43" t="s">
        <v>3927</v>
      </c>
      <c r="AD1002" s="43" t="s">
        <v>747</v>
      </c>
    </row>
    <row r="1003" spans="1:30" ht="89.25" customHeight="1" x14ac:dyDescent="0.2">
      <c r="A1003" s="41" t="s">
        <v>3928</v>
      </c>
      <c r="B1003" s="42" t="s">
        <v>743</v>
      </c>
      <c r="C1003" s="43" t="s">
        <v>744</v>
      </c>
      <c r="D1003" s="43" t="s">
        <v>3131</v>
      </c>
      <c r="E1003" s="57" t="s">
        <v>76</v>
      </c>
      <c r="F1003" s="45" t="s">
        <v>3929</v>
      </c>
      <c r="G1003" s="45" t="s">
        <v>3930</v>
      </c>
      <c r="H1003" s="47">
        <v>44132</v>
      </c>
      <c r="I1003" s="47">
        <v>44679</v>
      </c>
      <c r="J1003" s="48" t="str">
        <f>IF(Ugovori_OPULJP[[#This Row],[DATUM ZAVRŠETKA OPERACIJE]]&gt;DATE(2024,3,31),"u provedbi","završen")</f>
        <v>završen</v>
      </c>
      <c r="K1003" s="46" t="s">
        <v>271</v>
      </c>
      <c r="L1003" s="46" t="s">
        <v>271</v>
      </c>
      <c r="M1003" s="49">
        <v>0.85</v>
      </c>
      <c r="N1003" s="49">
        <v>0.15</v>
      </c>
      <c r="O1003" s="50">
        <f>Ugovori_OPULJP[[#This Row],[Bespovratna sredstva - Ukupno (EU+Nac) HRK
= Ukupna ugovorena vrijednost bespovratnih sredstava]]*Ugovori_OPULJP[[#This Row],[EU STOPA SUFINANCIRANJA %
EU CO-FINANCING RATE %]]</f>
        <v>1955340</v>
      </c>
      <c r="P1003" s="51">
        <f>Ugovori_OPULJP[[#This Row],[Bespovratna sredstva - EU dio - HRK]]/7.5345</f>
        <v>259518.2162054549</v>
      </c>
      <c r="Q1003" s="50">
        <f>Ugovori_OPULJP[[#This Row],[Bespovratna sredstva - Ukupno (EU+Nac) HRK
= Ukupna ugovorena vrijednost bespovratnih sredstava]]*Ugovori_OPULJP[[#This Row],[STOPA NACIONALNOG SUFINANCIRANJA %]]</f>
        <v>345060</v>
      </c>
      <c r="R1003" s="51">
        <f>Ugovori_OPULJP[[#This Row],[Bespovratna sredstva - Nacionalni dio - HRK]]/7.5345</f>
        <v>45797.332271550862</v>
      </c>
      <c r="S1003" s="50">
        <v>2300400</v>
      </c>
      <c r="T1003" s="51">
        <f>Ugovori_OPULJP[[#This Row],[Bespovratna sredstva - Ukupno (EU+Nac) HRK
= Ukupna ugovorena vrijednost bespovratnih sredstava]]/7.5345</f>
        <v>305315.54847700574</v>
      </c>
      <c r="U1003" s="50">
        <v>0</v>
      </c>
      <c r="V1003" s="51">
        <f>Ugovori_OPULJP[[#This Row],[Javni doprinos korisnika - HRK]]/7.5345</f>
        <v>0</v>
      </c>
      <c r="W1003" s="50">
        <v>0</v>
      </c>
      <c r="X1003" s="51">
        <f>Ugovori_OPULJP[[#This Row],[Privatni doprinos korisnika - HRK]]/7.5345</f>
        <v>0</v>
      </c>
      <c r="Y1003" s="52">
        <v>2300400</v>
      </c>
      <c r="Z1003" s="53">
        <f>Ugovori_OPULJP[[#This Row],[UKUPNI PRIHVATLJIVI IZDACI
TOTAL ELIGIBLE EXPENDITURE
= Bespovratna sredstva ukupno + doprinos korisnika
= Ukupni prihvatljivi troškovi
= Ukupna ugovorena vrijednost projekta HRK]]/7.5345</f>
        <v>305315.54847700574</v>
      </c>
      <c r="AA1003" s="44" t="s">
        <v>38</v>
      </c>
      <c r="AB1003" s="44" t="s">
        <v>35</v>
      </c>
      <c r="AC1003" s="43" t="s">
        <v>3931</v>
      </c>
      <c r="AD1003" s="43" t="s">
        <v>747</v>
      </c>
    </row>
    <row r="1004" spans="1:30" ht="51" customHeight="1" x14ac:dyDescent="0.2">
      <c r="A1004" s="41" t="s">
        <v>3932</v>
      </c>
      <c r="B1004" s="42" t="s">
        <v>743</v>
      </c>
      <c r="C1004" s="43" t="s">
        <v>744</v>
      </c>
      <c r="D1004" s="43" t="s">
        <v>3131</v>
      </c>
      <c r="E1004" s="57" t="s">
        <v>76</v>
      </c>
      <c r="F1004" s="45" t="s">
        <v>3933</v>
      </c>
      <c r="G1004" s="45" t="s">
        <v>1459</v>
      </c>
      <c r="H1004" s="47">
        <v>44130</v>
      </c>
      <c r="I1004" s="47">
        <v>44677</v>
      </c>
      <c r="J1004" s="48" t="str">
        <f>IF(Ugovori_OPULJP[[#This Row],[DATUM ZAVRŠETKA OPERACIJE]]&gt;DATE(2024,3,31),"u provedbi","završen")</f>
        <v>završen</v>
      </c>
      <c r="K1004" s="46" t="s">
        <v>425</v>
      </c>
      <c r="L1004" s="46" t="s">
        <v>425</v>
      </c>
      <c r="M1004" s="49">
        <v>0.85</v>
      </c>
      <c r="N1004" s="49">
        <v>0.15</v>
      </c>
      <c r="O1004" s="50">
        <f>Ugovori_OPULJP[[#This Row],[Bespovratna sredstva - Ukupno (EU+Nac) HRK
= Ukupna ugovorena vrijednost bespovratnih sredstava]]*Ugovori_OPULJP[[#This Row],[EU STOPA SUFINANCIRANJA %
EU CO-FINANCING RATE %]]</f>
        <v>388535</v>
      </c>
      <c r="P1004" s="51">
        <f>Ugovori_OPULJP[[#This Row],[Bespovratna sredstva - EU dio - HRK]]/7.5345</f>
        <v>51567.456367376733</v>
      </c>
      <c r="Q1004" s="50">
        <f>Ugovori_OPULJP[[#This Row],[Bespovratna sredstva - Ukupno (EU+Nac) HRK
= Ukupna ugovorena vrijednost bespovratnih sredstava]]*Ugovori_OPULJP[[#This Row],[STOPA NACIONALNOG SUFINANCIRANJA %]]</f>
        <v>68565</v>
      </c>
      <c r="R1004" s="51">
        <f>Ugovori_OPULJP[[#This Row],[Bespovratna sredstva - Nacionalni dio - HRK]]/7.5345</f>
        <v>9100.1393589488343</v>
      </c>
      <c r="S1004" s="50">
        <v>457100</v>
      </c>
      <c r="T1004" s="51">
        <f>Ugovori_OPULJP[[#This Row],[Bespovratna sredstva - Ukupno (EU+Nac) HRK
= Ukupna ugovorena vrijednost bespovratnih sredstava]]/7.5345</f>
        <v>60667.595726325562</v>
      </c>
      <c r="U1004" s="50">
        <v>0</v>
      </c>
      <c r="V1004" s="51">
        <f>Ugovori_OPULJP[[#This Row],[Javni doprinos korisnika - HRK]]/7.5345</f>
        <v>0</v>
      </c>
      <c r="W1004" s="50">
        <v>0</v>
      </c>
      <c r="X1004" s="51">
        <f>Ugovori_OPULJP[[#This Row],[Privatni doprinos korisnika - HRK]]/7.5345</f>
        <v>0</v>
      </c>
      <c r="Y1004" s="52">
        <v>457100</v>
      </c>
      <c r="Z1004" s="53">
        <f>Ugovori_OPULJP[[#This Row],[UKUPNI PRIHVATLJIVI IZDACI
TOTAL ELIGIBLE EXPENDITURE
= Bespovratna sredstva ukupno + doprinos korisnika
= Ukupni prihvatljivi troškovi
= Ukupna ugovorena vrijednost projekta HRK]]/7.5345</f>
        <v>60667.595726325562</v>
      </c>
      <c r="AA1004" s="44" t="s">
        <v>38</v>
      </c>
      <c r="AB1004" s="44" t="s">
        <v>35</v>
      </c>
      <c r="AC1004" s="43" t="s">
        <v>3934</v>
      </c>
      <c r="AD1004" s="43" t="s">
        <v>747</v>
      </c>
    </row>
    <row r="1005" spans="1:30" ht="51" customHeight="1" x14ac:dyDescent="0.2">
      <c r="A1005" s="41" t="s">
        <v>3935</v>
      </c>
      <c r="B1005" s="42" t="s">
        <v>743</v>
      </c>
      <c r="C1005" s="43" t="s">
        <v>744</v>
      </c>
      <c r="D1005" s="43" t="s">
        <v>3131</v>
      </c>
      <c r="E1005" s="57" t="s">
        <v>76</v>
      </c>
      <c r="F1005" s="45" t="s">
        <v>3936</v>
      </c>
      <c r="G1005" s="45" t="s">
        <v>3937</v>
      </c>
      <c r="H1005" s="47">
        <v>44131</v>
      </c>
      <c r="I1005" s="47">
        <v>44678</v>
      </c>
      <c r="J1005" s="48" t="str">
        <f>IF(Ugovori_OPULJP[[#This Row],[DATUM ZAVRŠETKA OPERACIJE]]&gt;DATE(2024,3,31),"u provedbi","završen")</f>
        <v>završen</v>
      </c>
      <c r="K1005" s="46" t="s">
        <v>79</v>
      </c>
      <c r="L1005" s="46" t="s">
        <v>79</v>
      </c>
      <c r="M1005" s="49">
        <v>0.85</v>
      </c>
      <c r="N1005" s="49">
        <v>0.15</v>
      </c>
      <c r="O1005" s="50">
        <f>Ugovori_OPULJP[[#This Row],[Bespovratna sredstva - Ukupno (EU+Nac) HRK
= Ukupna ugovorena vrijednost bespovratnih sredstava]]*Ugovori_OPULJP[[#This Row],[EU STOPA SUFINANCIRANJA %
EU CO-FINANCING RATE %]]</f>
        <v>552546.75</v>
      </c>
      <c r="P1005" s="51">
        <f>Ugovori_OPULJP[[#This Row],[Bespovratna sredstva - EU dio - HRK]]/7.5345</f>
        <v>73335.556440374276</v>
      </c>
      <c r="Q1005" s="50">
        <f>Ugovori_OPULJP[[#This Row],[Bespovratna sredstva - Ukupno (EU+Nac) HRK
= Ukupna ugovorena vrijednost bespovratnih sredstava]]*Ugovori_OPULJP[[#This Row],[STOPA NACIONALNOG SUFINANCIRANJA %]]</f>
        <v>97508.25</v>
      </c>
      <c r="R1005" s="51">
        <f>Ugovori_OPULJP[[#This Row],[Bespovratna sredstva - Nacionalni dio - HRK]]/7.5345</f>
        <v>12941.56878359546</v>
      </c>
      <c r="S1005" s="50">
        <v>650055</v>
      </c>
      <c r="T1005" s="51">
        <f>Ugovori_OPULJP[[#This Row],[Bespovratna sredstva - Ukupno (EU+Nac) HRK
= Ukupna ugovorena vrijednost bespovratnih sredstava]]/7.5345</f>
        <v>86277.125223969735</v>
      </c>
      <c r="U1005" s="50">
        <v>0</v>
      </c>
      <c r="V1005" s="51">
        <f>Ugovori_OPULJP[[#This Row],[Javni doprinos korisnika - HRK]]/7.5345</f>
        <v>0</v>
      </c>
      <c r="W1005" s="50">
        <v>0</v>
      </c>
      <c r="X1005" s="51">
        <f>Ugovori_OPULJP[[#This Row],[Privatni doprinos korisnika - HRK]]/7.5345</f>
        <v>0</v>
      </c>
      <c r="Y1005" s="52">
        <v>650055</v>
      </c>
      <c r="Z1005" s="53">
        <f>Ugovori_OPULJP[[#This Row],[UKUPNI PRIHVATLJIVI IZDACI
TOTAL ELIGIBLE EXPENDITURE
= Bespovratna sredstva ukupno + doprinos korisnika
= Ukupni prihvatljivi troškovi
= Ukupna ugovorena vrijednost projekta HRK]]/7.5345</f>
        <v>86277.125223969735</v>
      </c>
      <c r="AA1005" s="44" t="s">
        <v>38</v>
      </c>
      <c r="AB1005" s="44" t="s">
        <v>35</v>
      </c>
      <c r="AC1005" s="43" t="s">
        <v>3938</v>
      </c>
      <c r="AD1005" s="43" t="s">
        <v>747</v>
      </c>
    </row>
    <row r="1006" spans="1:30" ht="51" customHeight="1" x14ac:dyDescent="0.2">
      <c r="A1006" s="41" t="s">
        <v>3939</v>
      </c>
      <c r="B1006" s="42" t="s">
        <v>743</v>
      </c>
      <c r="C1006" s="43" t="s">
        <v>744</v>
      </c>
      <c r="D1006" s="43" t="s">
        <v>3131</v>
      </c>
      <c r="E1006" s="57" t="s">
        <v>76</v>
      </c>
      <c r="F1006" s="45" t="s">
        <v>3940</v>
      </c>
      <c r="G1006" s="45" t="s">
        <v>1443</v>
      </c>
      <c r="H1006" s="47">
        <v>44127</v>
      </c>
      <c r="I1006" s="47">
        <v>44674</v>
      </c>
      <c r="J1006" s="48" t="str">
        <f>IF(Ugovori_OPULJP[[#This Row],[DATUM ZAVRŠETKA OPERACIJE]]&gt;DATE(2024,3,31),"u provedbi","završen")</f>
        <v>završen</v>
      </c>
      <c r="K1006" s="46" t="s">
        <v>186</v>
      </c>
      <c r="L1006" s="46" t="s">
        <v>186</v>
      </c>
      <c r="M1006" s="49">
        <v>0.85</v>
      </c>
      <c r="N1006" s="49">
        <v>0.15</v>
      </c>
      <c r="O1006" s="50">
        <f>Ugovori_OPULJP[[#This Row],[Bespovratna sredstva - Ukupno (EU+Nac) HRK
= Ukupna ugovorena vrijednost bespovratnih sredstava]]*Ugovori_OPULJP[[#This Row],[EU STOPA SUFINANCIRANJA %
EU CO-FINANCING RATE %]]</f>
        <v>3938900</v>
      </c>
      <c r="P1006" s="51">
        <f>Ugovori_OPULJP[[#This Row],[Bespovratna sredstva - EU dio - HRK]]/7.5345</f>
        <v>522781.87006437051</v>
      </c>
      <c r="Q1006" s="50">
        <f>Ugovori_OPULJP[[#This Row],[Bespovratna sredstva - Ukupno (EU+Nac) HRK
= Ukupna ugovorena vrijednost bespovratnih sredstava]]*Ugovori_OPULJP[[#This Row],[STOPA NACIONALNOG SUFINANCIRANJA %]]</f>
        <v>695100</v>
      </c>
      <c r="R1006" s="51">
        <f>Ugovori_OPULJP[[#This Row],[Bespovratna sredstva - Nacionalni dio - HRK]]/7.5345</f>
        <v>92255.624129006566</v>
      </c>
      <c r="S1006" s="50">
        <v>4634000</v>
      </c>
      <c r="T1006" s="51">
        <f>Ugovori_OPULJP[[#This Row],[Bespovratna sredstva - Ukupno (EU+Nac) HRK
= Ukupna ugovorena vrijednost bespovratnih sredstava]]/7.5345</f>
        <v>615037.49419337709</v>
      </c>
      <c r="U1006" s="50">
        <v>0</v>
      </c>
      <c r="V1006" s="51">
        <f>Ugovori_OPULJP[[#This Row],[Javni doprinos korisnika - HRK]]/7.5345</f>
        <v>0</v>
      </c>
      <c r="W1006" s="50">
        <v>0</v>
      </c>
      <c r="X1006" s="51">
        <f>Ugovori_OPULJP[[#This Row],[Privatni doprinos korisnika - HRK]]/7.5345</f>
        <v>0</v>
      </c>
      <c r="Y1006" s="52">
        <v>4634000</v>
      </c>
      <c r="Z1006" s="53">
        <f>Ugovori_OPULJP[[#This Row],[UKUPNI PRIHVATLJIVI IZDACI
TOTAL ELIGIBLE EXPENDITURE
= Bespovratna sredstva ukupno + doprinos korisnika
= Ukupni prihvatljivi troškovi
= Ukupna ugovorena vrijednost projekta HRK]]/7.5345</f>
        <v>615037.49419337709</v>
      </c>
      <c r="AA1006" s="44" t="s">
        <v>38</v>
      </c>
      <c r="AB1006" s="44" t="s">
        <v>35</v>
      </c>
      <c r="AC1006" s="43" t="s">
        <v>3941</v>
      </c>
      <c r="AD1006" s="43" t="s">
        <v>747</v>
      </c>
    </row>
    <row r="1007" spans="1:30" ht="51" customHeight="1" x14ac:dyDescent="0.2">
      <c r="A1007" s="41" t="s">
        <v>3942</v>
      </c>
      <c r="B1007" s="42" t="s">
        <v>743</v>
      </c>
      <c r="C1007" s="43" t="s">
        <v>744</v>
      </c>
      <c r="D1007" s="43" t="s">
        <v>3131</v>
      </c>
      <c r="E1007" s="57" t="s">
        <v>76</v>
      </c>
      <c r="F1007" s="45" t="s">
        <v>3943</v>
      </c>
      <c r="G1007" s="45" t="s">
        <v>3944</v>
      </c>
      <c r="H1007" s="47">
        <v>44133</v>
      </c>
      <c r="I1007" s="47">
        <v>44680</v>
      </c>
      <c r="J1007" s="48" t="str">
        <f>IF(Ugovori_OPULJP[[#This Row],[DATUM ZAVRŠETKA OPERACIJE]]&gt;DATE(2024,3,31),"u provedbi","završen")</f>
        <v>završen</v>
      </c>
      <c r="K1007" s="46" t="s">
        <v>892</v>
      </c>
      <c r="L1007" s="46" t="s">
        <v>155</v>
      </c>
      <c r="M1007" s="49">
        <v>0.85</v>
      </c>
      <c r="N1007" s="49">
        <v>0.15</v>
      </c>
      <c r="O1007" s="50">
        <f>Ugovori_OPULJP[[#This Row],[Bespovratna sredstva - Ukupno (EU+Nac) HRK
= Ukupna ugovorena vrijednost bespovratnih sredstava]]*Ugovori_OPULJP[[#This Row],[EU STOPA SUFINANCIRANJA %
EU CO-FINANCING RATE %]]</f>
        <v>473616.49799999996</v>
      </c>
      <c r="P1007" s="51">
        <f>Ugovori_OPULJP[[#This Row],[Bespovratna sredstva - EU dio - HRK]]/7.5345</f>
        <v>62859.711726060115</v>
      </c>
      <c r="Q1007" s="50">
        <f>Ugovori_OPULJP[[#This Row],[Bespovratna sredstva - Ukupno (EU+Nac) HRK
= Ukupna ugovorena vrijednost bespovratnih sredstava]]*Ugovori_OPULJP[[#This Row],[STOPA NACIONALNOG SUFINANCIRANJA %]]</f>
        <v>83579.381999999998</v>
      </c>
      <c r="R1007" s="51">
        <f>Ugovori_OPULJP[[#This Row],[Bespovratna sredstva - Nacionalni dio - HRK]]/7.5345</f>
        <v>11092.890304598845</v>
      </c>
      <c r="S1007" s="50">
        <v>557195.88</v>
      </c>
      <c r="T1007" s="51">
        <f>Ugovori_OPULJP[[#This Row],[Bespovratna sredstva - Ukupno (EU+Nac) HRK
= Ukupna ugovorena vrijednost bespovratnih sredstava]]/7.5345</f>
        <v>73952.602030658963</v>
      </c>
      <c r="U1007" s="50">
        <v>0</v>
      </c>
      <c r="V1007" s="51">
        <f>Ugovori_OPULJP[[#This Row],[Javni doprinos korisnika - HRK]]/7.5345</f>
        <v>0</v>
      </c>
      <c r="W1007" s="50">
        <v>0</v>
      </c>
      <c r="X1007" s="51">
        <f>Ugovori_OPULJP[[#This Row],[Privatni doprinos korisnika - HRK]]/7.5345</f>
        <v>0</v>
      </c>
      <c r="Y1007" s="52">
        <v>557195.88</v>
      </c>
      <c r="Z1007" s="53">
        <f>Ugovori_OPULJP[[#This Row],[UKUPNI PRIHVATLJIVI IZDACI
TOTAL ELIGIBLE EXPENDITURE
= Bespovratna sredstva ukupno + doprinos korisnika
= Ukupni prihvatljivi troškovi
= Ukupna ugovorena vrijednost projekta HRK]]/7.5345</f>
        <v>73952.602030658963</v>
      </c>
      <c r="AA1007" s="44" t="s">
        <v>38</v>
      </c>
      <c r="AB1007" s="44" t="s">
        <v>35</v>
      </c>
      <c r="AC1007" s="43" t="s">
        <v>3945</v>
      </c>
      <c r="AD1007" s="43" t="s">
        <v>747</v>
      </c>
    </row>
    <row r="1008" spans="1:30" ht="51" customHeight="1" x14ac:dyDescent="0.2">
      <c r="A1008" s="61" t="s">
        <v>3946</v>
      </c>
      <c r="B1008" s="55" t="s">
        <v>743</v>
      </c>
      <c r="C1008" s="56" t="s">
        <v>744</v>
      </c>
      <c r="D1008" s="43" t="s">
        <v>3131</v>
      </c>
      <c r="E1008" s="57" t="s">
        <v>76</v>
      </c>
      <c r="F1008" s="62" t="s">
        <v>3947</v>
      </c>
      <c r="G1008" s="62" t="s">
        <v>3948</v>
      </c>
      <c r="H1008" s="59">
        <v>44150</v>
      </c>
      <c r="I1008" s="59">
        <v>44696</v>
      </c>
      <c r="J1008" s="48" t="str">
        <f>IF(Ugovori_OPULJP[[#This Row],[DATUM ZAVRŠETKA OPERACIJE]]&gt;DATE(2024,3,31),"u provedbi","završen")</f>
        <v>završen</v>
      </c>
      <c r="K1008" s="67" t="s">
        <v>154</v>
      </c>
      <c r="L1008" s="46" t="s">
        <v>37</v>
      </c>
      <c r="M1008" s="49">
        <v>0.85</v>
      </c>
      <c r="N1008" s="49">
        <v>0.15</v>
      </c>
      <c r="O1008" s="50">
        <f>Ugovori_OPULJP[[#This Row],[Bespovratna sredstva - Ukupno (EU+Nac) HRK
= Ukupna ugovorena vrijednost bespovratnih sredstava]]*Ugovori_OPULJP[[#This Row],[EU STOPA SUFINANCIRANJA %
EU CO-FINANCING RATE %]]</f>
        <v>473616.49799999996</v>
      </c>
      <c r="P1008" s="51">
        <f>Ugovori_OPULJP[[#This Row],[Bespovratna sredstva - EU dio - HRK]]/7.5345</f>
        <v>62859.711726060115</v>
      </c>
      <c r="Q1008" s="50">
        <f>Ugovori_OPULJP[[#This Row],[Bespovratna sredstva - Ukupno (EU+Nac) HRK
= Ukupna ugovorena vrijednost bespovratnih sredstava]]*Ugovori_OPULJP[[#This Row],[STOPA NACIONALNOG SUFINANCIRANJA %]]</f>
        <v>83579.381999999998</v>
      </c>
      <c r="R1008" s="51">
        <f>Ugovori_OPULJP[[#This Row],[Bespovratna sredstva - Nacionalni dio - HRK]]/7.5345</f>
        <v>11092.890304598845</v>
      </c>
      <c r="S1008" s="52">
        <v>557195.88</v>
      </c>
      <c r="T1008" s="53">
        <f>Ugovori_OPULJP[[#This Row],[Bespovratna sredstva - Ukupno (EU+Nac) HRK
= Ukupna ugovorena vrijednost bespovratnih sredstava]]/7.5345</f>
        <v>73952.602030658963</v>
      </c>
      <c r="U1008" s="50">
        <v>0</v>
      </c>
      <c r="V1008" s="51">
        <f>Ugovori_OPULJP[[#This Row],[Javni doprinos korisnika - HRK]]/7.5345</f>
        <v>0</v>
      </c>
      <c r="W1008" s="50">
        <v>0</v>
      </c>
      <c r="X1008" s="51">
        <f>Ugovori_OPULJP[[#This Row],[Privatni doprinos korisnika - HRK]]/7.5345</f>
        <v>0</v>
      </c>
      <c r="Y1008" s="52">
        <v>557195.88</v>
      </c>
      <c r="Z1008" s="53">
        <f>Ugovori_OPULJP[[#This Row],[UKUPNI PRIHVATLJIVI IZDACI
TOTAL ELIGIBLE EXPENDITURE
= Bespovratna sredstva ukupno + doprinos korisnika
= Ukupni prihvatljivi troškovi
= Ukupna ugovorena vrijednost projekta HRK]]/7.5345</f>
        <v>73952.602030658963</v>
      </c>
      <c r="AA1008" s="57" t="s">
        <v>38</v>
      </c>
      <c r="AB1008" s="44" t="s">
        <v>35</v>
      </c>
      <c r="AC1008" s="56" t="s">
        <v>3949</v>
      </c>
      <c r="AD1008" s="43" t="s">
        <v>747</v>
      </c>
    </row>
    <row r="1009" spans="1:30" ht="51" customHeight="1" x14ac:dyDescent="0.2">
      <c r="A1009" s="61" t="s">
        <v>3950</v>
      </c>
      <c r="B1009" s="55" t="s">
        <v>743</v>
      </c>
      <c r="C1009" s="56" t="s">
        <v>744</v>
      </c>
      <c r="D1009" s="43" t="s">
        <v>3131</v>
      </c>
      <c r="E1009" s="57" t="s">
        <v>76</v>
      </c>
      <c r="F1009" s="62" t="s">
        <v>3951</v>
      </c>
      <c r="G1009" s="62" t="s">
        <v>3952</v>
      </c>
      <c r="H1009" s="59">
        <v>44203</v>
      </c>
      <c r="I1009" s="59">
        <v>44749</v>
      </c>
      <c r="J1009" s="48" t="str">
        <f>IF(Ugovori_OPULJP[[#This Row],[DATUM ZAVRŠETKA OPERACIJE]]&gt;DATE(2024,3,31),"u provedbi","završen")</f>
        <v>završen</v>
      </c>
      <c r="K1009" s="58" t="s">
        <v>84</v>
      </c>
      <c r="L1009" s="58" t="s">
        <v>84</v>
      </c>
      <c r="M1009" s="49">
        <v>0.85</v>
      </c>
      <c r="N1009" s="49">
        <v>0.15</v>
      </c>
      <c r="O1009" s="50">
        <f>Ugovori_OPULJP[[#This Row],[Bespovratna sredstva - Ukupno (EU+Nac) HRK
= Ukupna ugovorena vrijednost bespovratnih sredstava]]*Ugovori_OPULJP[[#This Row],[EU STOPA SUFINANCIRANJA %
EU CO-FINANCING RATE %]]</f>
        <v>394680.41500000004</v>
      </c>
      <c r="P1009" s="51">
        <f>Ugovori_OPULJP[[#This Row],[Bespovratna sredstva - EU dio - HRK]]/7.5345</f>
        <v>52383.093105050102</v>
      </c>
      <c r="Q1009" s="50">
        <f>Ugovori_OPULJP[[#This Row],[Bespovratna sredstva - Ukupno (EU+Nac) HRK
= Ukupna ugovorena vrijednost bespovratnih sredstava]]*Ugovori_OPULJP[[#This Row],[STOPA NACIONALNOG SUFINANCIRANJA %]]</f>
        <v>69649.485000000001</v>
      </c>
      <c r="R1009" s="51">
        <f>Ugovori_OPULJP[[#This Row],[Bespovratna sredstva - Nacionalni dio - HRK]]/7.5345</f>
        <v>9244.0752538323704</v>
      </c>
      <c r="S1009" s="52">
        <v>464329.9</v>
      </c>
      <c r="T1009" s="53">
        <f>Ugovori_OPULJP[[#This Row],[Bespovratna sredstva - Ukupno (EU+Nac) HRK
= Ukupna ugovorena vrijednost bespovratnih sredstava]]/7.5345</f>
        <v>61627.168358882474</v>
      </c>
      <c r="U1009" s="50">
        <v>0</v>
      </c>
      <c r="V1009" s="51">
        <f>Ugovori_OPULJP[[#This Row],[Javni doprinos korisnika - HRK]]/7.5345</f>
        <v>0</v>
      </c>
      <c r="W1009" s="50">
        <v>0</v>
      </c>
      <c r="X1009" s="51">
        <f>Ugovori_OPULJP[[#This Row],[Privatni doprinos korisnika - HRK]]/7.5345</f>
        <v>0</v>
      </c>
      <c r="Y1009" s="52">
        <v>464329.9</v>
      </c>
      <c r="Z1009" s="53">
        <f>Ugovori_OPULJP[[#This Row],[UKUPNI PRIHVATLJIVI IZDACI
TOTAL ELIGIBLE EXPENDITURE
= Bespovratna sredstva ukupno + doprinos korisnika
= Ukupni prihvatljivi troškovi
= Ukupna ugovorena vrijednost projekta HRK]]/7.5345</f>
        <v>61627.168358882474</v>
      </c>
      <c r="AA1009" s="57" t="s">
        <v>38</v>
      </c>
      <c r="AB1009" s="57" t="s">
        <v>35</v>
      </c>
      <c r="AC1009" s="56" t="s">
        <v>3953</v>
      </c>
      <c r="AD1009" s="56" t="s">
        <v>747</v>
      </c>
    </row>
    <row r="1010" spans="1:30" ht="51" customHeight="1" x14ac:dyDescent="0.2">
      <c r="A1010" s="41" t="s">
        <v>3954</v>
      </c>
      <c r="B1010" s="42" t="s">
        <v>743</v>
      </c>
      <c r="C1010" s="43" t="s">
        <v>744</v>
      </c>
      <c r="D1010" s="43" t="s">
        <v>3131</v>
      </c>
      <c r="E1010" s="57" t="s">
        <v>76</v>
      </c>
      <c r="F1010" s="45" t="s">
        <v>3955</v>
      </c>
      <c r="G1010" s="45" t="s">
        <v>3956</v>
      </c>
      <c r="H1010" s="47">
        <v>44132</v>
      </c>
      <c r="I1010" s="47">
        <v>44679</v>
      </c>
      <c r="J1010" s="48" t="str">
        <f>IF(Ugovori_OPULJP[[#This Row],[DATUM ZAVRŠETKA OPERACIJE]]&gt;DATE(2024,3,31),"u provedbi","završen")</f>
        <v>završen</v>
      </c>
      <c r="K1010" s="46" t="s">
        <v>244</v>
      </c>
      <c r="L1010" s="46" t="s">
        <v>244</v>
      </c>
      <c r="M1010" s="49">
        <v>0.85</v>
      </c>
      <c r="N1010" s="49">
        <v>0.15</v>
      </c>
      <c r="O1010" s="50">
        <f>Ugovori_OPULJP[[#This Row],[Bespovratna sredstva - Ukupno (EU+Nac) HRK
= Ukupna ugovorena vrijednost bespovratnih sredstava]]*Ugovori_OPULJP[[#This Row],[EU STOPA SUFINANCIRANJA %
EU CO-FINANCING RATE %]]</f>
        <v>788800</v>
      </c>
      <c r="P1010" s="51">
        <f>Ugovori_OPULJP[[#This Row],[Bespovratna sredstva - EU dio - HRK]]/7.5345</f>
        <v>104691.75127745702</v>
      </c>
      <c r="Q1010" s="50">
        <f>Ugovori_OPULJP[[#This Row],[Bespovratna sredstva - Ukupno (EU+Nac) HRK
= Ukupna ugovorena vrijednost bespovratnih sredstava]]*Ugovori_OPULJP[[#This Row],[STOPA NACIONALNOG SUFINANCIRANJA %]]</f>
        <v>139200</v>
      </c>
      <c r="R1010" s="51">
        <f>Ugovori_OPULJP[[#This Row],[Bespovratna sredstva - Nacionalni dio - HRK]]/7.5345</f>
        <v>18475.014931315945</v>
      </c>
      <c r="S1010" s="50">
        <v>928000</v>
      </c>
      <c r="T1010" s="51">
        <f>Ugovori_OPULJP[[#This Row],[Bespovratna sredstva - Ukupno (EU+Nac) HRK
= Ukupna ugovorena vrijednost bespovratnih sredstava]]/7.5345</f>
        <v>123166.76620877297</v>
      </c>
      <c r="U1010" s="50">
        <v>0</v>
      </c>
      <c r="V1010" s="51">
        <f>Ugovori_OPULJP[[#This Row],[Javni doprinos korisnika - HRK]]/7.5345</f>
        <v>0</v>
      </c>
      <c r="W1010" s="50">
        <v>0</v>
      </c>
      <c r="X1010" s="51">
        <f>Ugovori_OPULJP[[#This Row],[Privatni doprinos korisnika - HRK]]/7.5345</f>
        <v>0</v>
      </c>
      <c r="Y1010" s="52">
        <v>928000</v>
      </c>
      <c r="Z1010" s="53">
        <f>Ugovori_OPULJP[[#This Row],[UKUPNI PRIHVATLJIVI IZDACI
TOTAL ELIGIBLE EXPENDITURE
= Bespovratna sredstva ukupno + doprinos korisnika
= Ukupni prihvatljivi troškovi
= Ukupna ugovorena vrijednost projekta HRK]]/7.5345</f>
        <v>123166.76620877297</v>
      </c>
      <c r="AA1010" s="44" t="s">
        <v>38</v>
      </c>
      <c r="AB1010" s="44" t="s">
        <v>35</v>
      </c>
      <c r="AC1010" s="43" t="s">
        <v>3957</v>
      </c>
      <c r="AD1010" s="43" t="s">
        <v>747</v>
      </c>
    </row>
    <row r="1011" spans="1:30" ht="51" customHeight="1" x14ac:dyDescent="0.2">
      <c r="A1011" s="41" t="s">
        <v>3958</v>
      </c>
      <c r="B1011" s="42" t="s">
        <v>743</v>
      </c>
      <c r="C1011" s="43" t="s">
        <v>744</v>
      </c>
      <c r="D1011" s="43" t="s">
        <v>3131</v>
      </c>
      <c r="E1011" s="57" t="s">
        <v>76</v>
      </c>
      <c r="F1011" s="45" t="s">
        <v>3959</v>
      </c>
      <c r="G1011" s="45" t="s">
        <v>3960</v>
      </c>
      <c r="H1011" s="47">
        <v>44130</v>
      </c>
      <c r="I1011" s="47">
        <v>44677</v>
      </c>
      <c r="J1011" s="48" t="str">
        <f>IF(Ugovori_OPULJP[[#This Row],[DATUM ZAVRŠETKA OPERACIJE]]&gt;DATE(2024,3,31),"u provedbi","završen")</f>
        <v>završen</v>
      </c>
      <c r="K1011" s="46" t="s">
        <v>211</v>
      </c>
      <c r="L1011" s="46" t="s">
        <v>211</v>
      </c>
      <c r="M1011" s="49">
        <v>0.85</v>
      </c>
      <c r="N1011" s="49">
        <v>0.15</v>
      </c>
      <c r="O1011" s="50">
        <f>Ugovori_OPULJP[[#This Row],[Bespovratna sredstva - Ukupno (EU+Nac) HRK
= Ukupna ugovorena vrijednost bespovratnih sredstava]]*Ugovori_OPULJP[[#This Row],[EU STOPA SUFINANCIRANJA %
EU CO-FINANCING RATE %]]</f>
        <v>784669</v>
      </c>
      <c r="P1011" s="51">
        <f>Ugovori_OPULJP[[#This Row],[Bespovratna sredstva - EU dio - HRK]]/7.5345</f>
        <v>104143.4733558962</v>
      </c>
      <c r="Q1011" s="50">
        <f>Ugovori_OPULJP[[#This Row],[Bespovratna sredstva - Ukupno (EU+Nac) HRK
= Ukupna ugovorena vrijednost bespovratnih sredstava]]*Ugovori_OPULJP[[#This Row],[STOPA NACIONALNOG SUFINANCIRANJA %]]</f>
        <v>138471</v>
      </c>
      <c r="R1011" s="51">
        <f>Ugovori_OPULJP[[#This Row],[Bespovratna sredstva - Nacionalni dio - HRK]]/7.5345</f>
        <v>18378.260003981683</v>
      </c>
      <c r="S1011" s="50">
        <v>923140</v>
      </c>
      <c r="T1011" s="51">
        <f>Ugovori_OPULJP[[#This Row],[Bespovratna sredstva - Ukupno (EU+Nac) HRK
= Ukupna ugovorena vrijednost bespovratnih sredstava]]/7.5345</f>
        <v>122521.73335987789</v>
      </c>
      <c r="U1011" s="50">
        <v>0</v>
      </c>
      <c r="V1011" s="51">
        <f>Ugovori_OPULJP[[#This Row],[Javni doprinos korisnika - HRK]]/7.5345</f>
        <v>0</v>
      </c>
      <c r="W1011" s="50">
        <v>0</v>
      </c>
      <c r="X1011" s="51">
        <f>Ugovori_OPULJP[[#This Row],[Privatni doprinos korisnika - HRK]]/7.5345</f>
        <v>0</v>
      </c>
      <c r="Y1011" s="52">
        <v>923140</v>
      </c>
      <c r="Z1011" s="53">
        <f>Ugovori_OPULJP[[#This Row],[UKUPNI PRIHVATLJIVI IZDACI
TOTAL ELIGIBLE EXPENDITURE
= Bespovratna sredstva ukupno + doprinos korisnika
= Ukupni prihvatljivi troškovi
= Ukupna ugovorena vrijednost projekta HRK]]/7.5345</f>
        <v>122521.73335987789</v>
      </c>
      <c r="AA1011" s="44" t="s">
        <v>38</v>
      </c>
      <c r="AB1011" s="44" t="s">
        <v>35</v>
      </c>
      <c r="AC1011" s="43" t="s">
        <v>3961</v>
      </c>
      <c r="AD1011" s="43" t="s">
        <v>747</v>
      </c>
    </row>
    <row r="1012" spans="1:30" ht="51" customHeight="1" x14ac:dyDescent="0.2">
      <c r="A1012" s="41" t="s">
        <v>3962</v>
      </c>
      <c r="B1012" s="42" t="s">
        <v>743</v>
      </c>
      <c r="C1012" s="43" t="s">
        <v>744</v>
      </c>
      <c r="D1012" s="43" t="s">
        <v>3131</v>
      </c>
      <c r="E1012" s="57" t="s">
        <v>76</v>
      </c>
      <c r="F1012" s="45" t="s">
        <v>3963</v>
      </c>
      <c r="G1012" s="45" t="s">
        <v>1494</v>
      </c>
      <c r="H1012" s="47">
        <v>44109</v>
      </c>
      <c r="I1012" s="47">
        <v>44656</v>
      </c>
      <c r="J1012" s="48" t="str">
        <f>IF(Ugovori_OPULJP[[#This Row],[DATUM ZAVRŠETKA OPERACIJE]]&gt;DATE(2024,3,31),"u provedbi","završen")</f>
        <v>završen</v>
      </c>
      <c r="K1012" s="46" t="s">
        <v>99</v>
      </c>
      <c r="L1012" s="46" t="s">
        <v>99</v>
      </c>
      <c r="M1012" s="49">
        <v>0.85</v>
      </c>
      <c r="N1012" s="49">
        <v>0.15</v>
      </c>
      <c r="O1012" s="50">
        <f>Ugovori_OPULJP[[#This Row],[Bespovratna sredstva - Ukupno (EU+Nac) HRK
= Ukupna ugovorena vrijednost bespovratnih sredstava]]*Ugovori_OPULJP[[#This Row],[EU STOPA SUFINANCIRANJA %
EU CO-FINANCING RATE %]]</f>
        <v>2367789.75</v>
      </c>
      <c r="P1012" s="51">
        <f>Ugovori_OPULJP[[#This Row],[Bespovratna sredstva - EU dio - HRK]]/7.5345</f>
        <v>314259.70535536529</v>
      </c>
      <c r="Q1012" s="50">
        <f>Ugovori_OPULJP[[#This Row],[Bespovratna sredstva - Ukupno (EU+Nac) HRK
= Ukupna ugovorena vrijednost bespovratnih sredstava]]*Ugovori_OPULJP[[#This Row],[STOPA NACIONALNOG SUFINANCIRANJA %]]</f>
        <v>417845.25</v>
      </c>
      <c r="R1012" s="51">
        <f>Ugovori_OPULJP[[#This Row],[Bespovratna sredstva - Nacionalni dio - HRK]]/7.5345</f>
        <v>55457.595062711523</v>
      </c>
      <c r="S1012" s="50">
        <v>2785635</v>
      </c>
      <c r="T1012" s="51">
        <f>Ugovori_OPULJP[[#This Row],[Bespovratna sredstva - Ukupno (EU+Nac) HRK
= Ukupna ugovorena vrijednost bespovratnih sredstava]]/7.5345</f>
        <v>369717.3004180768</v>
      </c>
      <c r="U1012" s="50">
        <v>0</v>
      </c>
      <c r="V1012" s="51">
        <f>Ugovori_OPULJP[[#This Row],[Javni doprinos korisnika - HRK]]/7.5345</f>
        <v>0</v>
      </c>
      <c r="W1012" s="50">
        <v>0</v>
      </c>
      <c r="X1012" s="51">
        <f>Ugovori_OPULJP[[#This Row],[Privatni doprinos korisnika - HRK]]/7.5345</f>
        <v>0</v>
      </c>
      <c r="Y1012" s="52">
        <v>2785635</v>
      </c>
      <c r="Z1012" s="53">
        <f>Ugovori_OPULJP[[#This Row],[UKUPNI PRIHVATLJIVI IZDACI
TOTAL ELIGIBLE EXPENDITURE
= Bespovratna sredstva ukupno + doprinos korisnika
= Ukupni prihvatljivi troškovi
= Ukupna ugovorena vrijednost projekta HRK]]/7.5345</f>
        <v>369717.3004180768</v>
      </c>
      <c r="AA1012" s="44" t="s">
        <v>38</v>
      </c>
      <c r="AB1012" s="44" t="s">
        <v>35</v>
      </c>
      <c r="AC1012" s="43" t="s">
        <v>3964</v>
      </c>
      <c r="AD1012" s="43" t="s">
        <v>747</v>
      </c>
    </row>
    <row r="1013" spans="1:30" ht="51" customHeight="1" x14ac:dyDescent="0.2">
      <c r="A1013" s="61" t="s">
        <v>3965</v>
      </c>
      <c r="B1013" s="55" t="s">
        <v>743</v>
      </c>
      <c r="C1013" s="56" t="s">
        <v>744</v>
      </c>
      <c r="D1013" s="43" t="s">
        <v>3131</v>
      </c>
      <c r="E1013" s="57" t="s">
        <v>76</v>
      </c>
      <c r="F1013" s="62" t="s">
        <v>3966</v>
      </c>
      <c r="G1013" s="62" t="s">
        <v>3967</v>
      </c>
      <c r="H1013" s="59">
        <v>44201</v>
      </c>
      <c r="I1013" s="59">
        <v>44686</v>
      </c>
      <c r="J1013" s="48" t="str">
        <f>IF(Ugovori_OPULJP[[#This Row],[DATUM ZAVRŠETKA OPERACIJE]]&gt;DATE(2024,3,31),"u provedbi","završen")</f>
        <v>završen</v>
      </c>
      <c r="K1013" s="58" t="s">
        <v>371</v>
      </c>
      <c r="L1013" s="58" t="s">
        <v>371</v>
      </c>
      <c r="M1013" s="49">
        <v>0.85</v>
      </c>
      <c r="N1013" s="49">
        <v>0.15</v>
      </c>
      <c r="O1013" s="50">
        <f>Ugovori_OPULJP[[#This Row],[Bespovratna sredstva - Ukupno (EU+Nac) HRK
= Ukupna ugovorena vrijednost bespovratnih sredstava]]*Ugovori_OPULJP[[#This Row],[EU STOPA SUFINANCIRANJA %
EU CO-FINANCING RATE %]]</f>
        <v>778685</v>
      </c>
      <c r="P1013" s="51">
        <f>Ugovori_OPULJP[[#This Row],[Bespovratna sredstva - EU dio - HRK]]/7.5345</f>
        <v>103349.26007034308</v>
      </c>
      <c r="Q1013" s="50">
        <f>Ugovori_OPULJP[[#This Row],[Bespovratna sredstva - Ukupno (EU+Nac) HRK
= Ukupna ugovorena vrijednost bespovratnih sredstava]]*Ugovori_OPULJP[[#This Row],[STOPA NACIONALNOG SUFINANCIRANJA %]]</f>
        <v>137415</v>
      </c>
      <c r="R1013" s="51">
        <f>Ugovori_OPULJP[[#This Row],[Bespovratna sredstva - Nacionalni dio - HRK]]/7.5345</f>
        <v>18238.104718295839</v>
      </c>
      <c r="S1013" s="52">
        <v>916100</v>
      </c>
      <c r="T1013" s="53">
        <f>Ugovori_OPULJP[[#This Row],[Bespovratna sredstva - Ukupno (EU+Nac) HRK
= Ukupna ugovorena vrijednost bespovratnih sredstava]]/7.5345</f>
        <v>121587.36478863892</v>
      </c>
      <c r="U1013" s="50">
        <v>0</v>
      </c>
      <c r="V1013" s="51">
        <f>Ugovori_OPULJP[[#This Row],[Javni doprinos korisnika - HRK]]/7.5345</f>
        <v>0</v>
      </c>
      <c r="W1013" s="50">
        <v>0</v>
      </c>
      <c r="X1013" s="51">
        <f>Ugovori_OPULJP[[#This Row],[Privatni doprinos korisnika - HRK]]/7.5345</f>
        <v>0</v>
      </c>
      <c r="Y1013" s="52">
        <v>916100</v>
      </c>
      <c r="Z1013" s="53">
        <f>Ugovori_OPULJP[[#This Row],[UKUPNI PRIHVATLJIVI IZDACI
TOTAL ELIGIBLE EXPENDITURE
= Bespovratna sredstva ukupno + doprinos korisnika
= Ukupni prihvatljivi troškovi
= Ukupna ugovorena vrijednost projekta HRK]]/7.5345</f>
        <v>121587.36478863892</v>
      </c>
      <c r="AA1013" s="57" t="s">
        <v>38</v>
      </c>
      <c r="AB1013" s="57" t="s">
        <v>35</v>
      </c>
      <c r="AC1013" s="56" t="s">
        <v>3968</v>
      </c>
      <c r="AD1013" s="56" t="s">
        <v>747</v>
      </c>
    </row>
    <row r="1014" spans="1:30" ht="51" customHeight="1" x14ac:dyDescent="0.2">
      <c r="A1014" s="61" t="s">
        <v>3969</v>
      </c>
      <c r="B1014" s="55" t="s">
        <v>743</v>
      </c>
      <c r="C1014" s="56" t="s">
        <v>744</v>
      </c>
      <c r="D1014" s="43" t="s">
        <v>3131</v>
      </c>
      <c r="E1014" s="57" t="s">
        <v>76</v>
      </c>
      <c r="F1014" s="62" t="s">
        <v>3970</v>
      </c>
      <c r="G1014" s="62" t="s">
        <v>3971</v>
      </c>
      <c r="H1014" s="59">
        <v>44201</v>
      </c>
      <c r="I1014" s="59">
        <v>44656</v>
      </c>
      <c r="J1014" s="48" t="str">
        <f>IF(Ugovori_OPULJP[[#This Row],[DATUM ZAVRŠETKA OPERACIJE]]&gt;DATE(2024,3,31),"u provedbi","završen")</f>
        <v>završen</v>
      </c>
      <c r="K1014" s="58" t="s">
        <v>94</v>
      </c>
      <c r="L1014" s="58" t="s">
        <v>94</v>
      </c>
      <c r="M1014" s="49">
        <v>0.85</v>
      </c>
      <c r="N1014" s="49">
        <v>0.15</v>
      </c>
      <c r="O1014" s="50">
        <f>Ugovori_OPULJP[[#This Row],[Bespovratna sredstva - Ukupno (EU+Nac) HRK
= Ukupna ugovorena vrijednost bespovratnih sredstava]]*Ugovori_OPULJP[[#This Row],[EU STOPA SUFINANCIRANJA %
EU CO-FINANCING RATE %]]</f>
        <v>1183965</v>
      </c>
      <c r="P1014" s="51">
        <f>Ugovori_OPULJP[[#This Row],[Bespovratna sredstva - EU dio - HRK]]/7.5345</f>
        <v>157139.15986462272</v>
      </c>
      <c r="Q1014" s="50">
        <f>Ugovori_OPULJP[[#This Row],[Bespovratna sredstva - Ukupno (EU+Nac) HRK
= Ukupna ugovorena vrijednost bespovratnih sredstava]]*Ugovori_OPULJP[[#This Row],[STOPA NACIONALNOG SUFINANCIRANJA %]]</f>
        <v>208935</v>
      </c>
      <c r="R1014" s="51">
        <f>Ugovori_OPULJP[[#This Row],[Bespovratna sredstva - Nacionalni dio - HRK]]/7.5345</f>
        <v>27730.439976109894</v>
      </c>
      <c r="S1014" s="52">
        <v>1392900</v>
      </c>
      <c r="T1014" s="53">
        <f>Ugovori_OPULJP[[#This Row],[Bespovratna sredstva - Ukupno (EU+Nac) HRK
= Ukupna ugovorena vrijednost bespovratnih sredstava]]/7.5345</f>
        <v>184869.59984073261</v>
      </c>
      <c r="U1014" s="50">
        <v>0</v>
      </c>
      <c r="V1014" s="51">
        <f>Ugovori_OPULJP[[#This Row],[Javni doprinos korisnika - HRK]]/7.5345</f>
        <v>0</v>
      </c>
      <c r="W1014" s="50">
        <v>0</v>
      </c>
      <c r="X1014" s="51">
        <f>Ugovori_OPULJP[[#This Row],[Privatni doprinos korisnika - HRK]]/7.5345</f>
        <v>0</v>
      </c>
      <c r="Y1014" s="52">
        <v>1392900</v>
      </c>
      <c r="Z1014" s="53">
        <f>Ugovori_OPULJP[[#This Row],[UKUPNI PRIHVATLJIVI IZDACI
TOTAL ELIGIBLE EXPENDITURE
= Bespovratna sredstva ukupno + doprinos korisnika
= Ukupni prihvatljivi troškovi
= Ukupna ugovorena vrijednost projekta HRK]]/7.5345</f>
        <v>184869.59984073261</v>
      </c>
      <c r="AA1014" s="57" t="s">
        <v>38</v>
      </c>
      <c r="AB1014" s="57" t="s">
        <v>35</v>
      </c>
      <c r="AC1014" s="56" t="s">
        <v>3972</v>
      </c>
      <c r="AD1014" s="56" t="s">
        <v>747</v>
      </c>
    </row>
    <row r="1015" spans="1:30" ht="51" customHeight="1" x14ac:dyDescent="0.2">
      <c r="A1015" s="61" t="s">
        <v>3973</v>
      </c>
      <c r="B1015" s="55" t="s">
        <v>743</v>
      </c>
      <c r="C1015" s="56" t="s">
        <v>744</v>
      </c>
      <c r="D1015" s="43" t="s">
        <v>3131</v>
      </c>
      <c r="E1015" s="57" t="s">
        <v>76</v>
      </c>
      <c r="F1015" s="62" t="s">
        <v>3974</v>
      </c>
      <c r="G1015" s="62" t="s">
        <v>3975</v>
      </c>
      <c r="H1015" s="59">
        <v>44203</v>
      </c>
      <c r="I1015" s="59">
        <v>44627</v>
      </c>
      <c r="J1015" s="48" t="str">
        <f>IF(Ugovori_OPULJP[[#This Row],[DATUM ZAVRŠETKA OPERACIJE]]&gt;DATE(2024,3,31),"u provedbi","završen")</f>
        <v>završen</v>
      </c>
      <c r="K1015" s="58" t="s">
        <v>371</v>
      </c>
      <c r="L1015" s="58" t="s">
        <v>371</v>
      </c>
      <c r="M1015" s="49">
        <v>0.85</v>
      </c>
      <c r="N1015" s="49">
        <v>0.15</v>
      </c>
      <c r="O1015" s="50">
        <f>Ugovori_OPULJP[[#This Row],[Bespovratna sredstva - Ukupno (EU+Nac) HRK
= Ukupna ugovorena vrijednost bespovratnih sredstava]]*Ugovori_OPULJP[[#This Row],[EU STOPA SUFINANCIRANJA %
EU CO-FINANCING RATE %]]</f>
        <v>789310</v>
      </c>
      <c r="P1015" s="51">
        <f>Ugovori_OPULJP[[#This Row],[Bespovratna sredstva - EU dio - HRK]]/7.5345</f>
        <v>104759.43990974849</v>
      </c>
      <c r="Q1015" s="50">
        <f>Ugovori_OPULJP[[#This Row],[Bespovratna sredstva - Ukupno (EU+Nac) HRK
= Ukupna ugovorena vrijednost bespovratnih sredstava]]*Ugovori_OPULJP[[#This Row],[STOPA NACIONALNOG SUFINANCIRANJA %]]</f>
        <v>139290</v>
      </c>
      <c r="R1015" s="51">
        <f>Ugovori_OPULJP[[#This Row],[Bespovratna sredstva - Nacionalni dio - HRK]]/7.5345</f>
        <v>18486.959984073263</v>
      </c>
      <c r="S1015" s="52">
        <v>928600</v>
      </c>
      <c r="T1015" s="53">
        <f>Ugovori_OPULJP[[#This Row],[Bespovratna sredstva - Ukupno (EU+Nac) HRK
= Ukupna ugovorena vrijednost bespovratnih sredstava]]/7.5345</f>
        <v>123246.39989382174</v>
      </c>
      <c r="U1015" s="50">
        <v>0</v>
      </c>
      <c r="V1015" s="51">
        <f>Ugovori_OPULJP[[#This Row],[Javni doprinos korisnika - HRK]]/7.5345</f>
        <v>0</v>
      </c>
      <c r="W1015" s="50">
        <v>0</v>
      </c>
      <c r="X1015" s="51">
        <f>Ugovori_OPULJP[[#This Row],[Privatni doprinos korisnika - HRK]]/7.5345</f>
        <v>0</v>
      </c>
      <c r="Y1015" s="52">
        <v>928600</v>
      </c>
      <c r="Z1015" s="53">
        <f>Ugovori_OPULJP[[#This Row],[UKUPNI PRIHVATLJIVI IZDACI
TOTAL ELIGIBLE EXPENDITURE
= Bespovratna sredstva ukupno + doprinos korisnika
= Ukupni prihvatljivi troškovi
= Ukupna ugovorena vrijednost projekta HRK]]/7.5345</f>
        <v>123246.39989382174</v>
      </c>
      <c r="AA1015" s="57" t="s">
        <v>38</v>
      </c>
      <c r="AB1015" s="57" t="s">
        <v>35</v>
      </c>
      <c r="AC1015" s="56" t="s">
        <v>3976</v>
      </c>
      <c r="AD1015" s="56" t="s">
        <v>747</v>
      </c>
    </row>
    <row r="1016" spans="1:30" ht="51" customHeight="1" x14ac:dyDescent="0.2">
      <c r="A1016" s="61" t="s">
        <v>3977</v>
      </c>
      <c r="B1016" s="55" t="s">
        <v>743</v>
      </c>
      <c r="C1016" s="56" t="s">
        <v>744</v>
      </c>
      <c r="D1016" s="43" t="s">
        <v>3131</v>
      </c>
      <c r="E1016" s="57" t="s">
        <v>76</v>
      </c>
      <c r="F1016" s="62" t="s">
        <v>3978</v>
      </c>
      <c r="G1016" s="62" t="s">
        <v>3979</v>
      </c>
      <c r="H1016" s="59">
        <v>44218</v>
      </c>
      <c r="I1016" s="59">
        <v>44764</v>
      </c>
      <c r="J1016" s="48" t="str">
        <f>IF(Ugovori_OPULJP[[#This Row],[DATUM ZAVRŠETKA OPERACIJE]]&gt;DATE(2024,3,31),"u provedbi","završen")</f>
        <v>završen</v>
      </c>
      <c r="K1016" s="58" t="s">
        <v>154</v>
      </c>
      <c r="L1016" s="58" t="s">
        <v>37</v>
      </c>
      <c r="M1016" s="49">
        <v>0.85</v>
      </c>
      <c r="N1016" s="49">
        <v>0.15</v>
      </c>
      <c r="O1016" s="50">
        <f>Ugovori_OPULJP[[#This Row],[Bespovratna sredstva - Ukupno (EU+Nac) HRK
= Ukupna ugovorena vrijednost bespovratnih sredstava]]*Ugovori_OPULJP[[#This Row],[EU STOPA SUFINANCIRANJA %
EU CO-FINANCING RATE %]]</f>
        <v>394680.41500000004</v>
      </c>
      <c r="P1016" s="51">
        <f>Ugovori_OPULJP[[#This Row],[Bespovratna sredstva - EU dio - HRK]]/7.5345</f>
        <v>52383.093105050102</v>
      </c>
      <c r="Q1016" s="50">
        <f>Ugovori_OPULJP[[#This Row],[Bespovratna sredstva - Ukupno (EU+Nac) HRK
= Ukupna ugovorena vrijednost bespovratnih sredstava]]*Ugovori_OPULJP[[#This Row],[STOPA NACIONALNOG SUFINANCIRANJA %]]</f>
        <v>69649.485000000001</v>
      </c>
      <c r="R1016" s="51">
        <f>Ugovori_OPULJP[[#This Row],[Bespovratna sredstva - Nacionalni dio - HRK]]/7.5345</f>
        <v>9244.0752538323704</v>
      </c>
      <c r="S1016" s="52">
        <v>464329.9</v>
      </c>
      <c r="T1016" s="53">
        <f>Ugovori_OPULJP[[#This Row],[Bespovratna sredstva - Ukupno (EU+Nac) HRK
= Ukupna ugovorena vrijednost bespovratnih sredstava]]/7.5345</f>
        <v>61627.168358882474</v>
      </c>
      <c r="U1016" s="50">
        <v>0</v>
      </c>
      <c r="V1016" s="51">
        <f>Ugovori_OPULJP[[#This Row],[Javni doprinos korisnika - HRK]]/7.5345</f>
        <v>0</v>
      </c>
      <c r="W1016" s="50">
        <v>0</v>
      </c>
      <c r="X1016" s="51">
        <f>Ugovori_OPULJP[[#This Row],[Privatni doprinos korisnika - HRK]]/7.5345</f>
        <v>0</v>
      </c>
      <c r="Y1016" s="52">
        <v>464329.9</v>
      </c>
      <c r="Z1016" s="53">
        <f>Ugovori_OPULJP[[#This Row],[UKUPNI PRIHVATLJIVI IZDACI
TOTAL ELIGIBLE EXPENDITURE
= Bespovratna sredstva ukupno + doprinos korisnika
= Ukupni prihvatljivi troškovi
= Ukupna ugovorena vrijednost projekta HRK]]/7.5345</f>
        <v>61627.168358882474</v>
      </c>
      <c r="AA1016" s="57" t="s">
        <v>38</v>
      </c>
      <c r="AB1016" s="57" t="s">
        <v>35</v>
      </c>
      <c r="AC1016" s="56" t="s">
        <v>3980</v>
      </c>
      <c r="AD1016" s="56" t="s">
        <v>747</v>
      </c>
    </row>
    <row r="1017" spans="1:30" ht="51" customHeight="1" x14ac:dyDescent="0.2">
      <c r="A1017" s="61" t="s">
        <v>3981</v>
      </c>
      <c r="B1017" s="55" t="s">
        <v>743</v>
      </c>
      <c r="C1017" s="56" t="s">
        <v>744</v>
      </c>
      <c r="D1017" s="43" t="s">
        <v>3131</v>
      </c>
      <c r="E1017" s="57" t="s">
        <v>76</v>
      </c>
      <c r="F1017" s="62" t="s">
        <v>3982</v>
      </c>
      <c r="G1017" s="62" t="s">
        <v>3983</v>
      </c>
      <c r="H1017" s="59">
        <v>44207</v>
      </c>
      <c r="I1017" s="59">
        <v>44631</v>
      </c>
      <c r="J1017" s="48" t="str">
        <f>IF(Ugovori_OPULJP[[#This Row],[DATUM ZAVRŠETKA OPERACIJE]]&gt;DATE(2024,3,31),"u provedbi","završen")</f>
        <v>završen</v>
      </c>
      <c r="K1017" s="58" t="s">
        <v>79</v>
      </c>
      <c r="L1017" s="58" t="s">
        <v>79</v>
      </c>
      <c r="M1017" s="49">
        <v>0.85</v>
      </c>
      <c r="N1017" s="49">
        <v>0.15</v>
      </c>
      <c r="O1017" s="50">
        <f>Ugovori_OPULJP[[#This Row],[Bespovratna sredstva - Ukupno (EU+Nac) HRK
= Ukupna ugovorena vrijednost bespovratnih sredstava]]*Ugovori_OPULJP[[#This Row],[EU STOPA SUFINANCIRANJA %
EU CO-FINANCING RATE %]]</f>
        <v>629141.1</v>
      </c>
      <c r="P1017" s="51">
        <f>Ugovori_OPULJP[[#This Row],[Bespovratna sredstva - EU dio - HRK]]/7.5345</f>
        <v>83501.373681067082</v>
      </c>
      <c r="Q1017" s="50">
        <f>Ugovori_OPULJP[[#This Row],[Bespovratna sredstva - Ukupno (EU+Nac) HRK
= Ukupna ugovorena vrijednost bespovratnih sredstava]]*Ugovori_OPULJP[[#This Row],[STOPA NACIONALNOG SUFINANCIRANJA %]]</f>
        <v>111024.9</v>
      </c>
      <c r="R1017" s="51">
        <f>Ugovori_OPULJP[[#This Row],[Bespovratna sredstva - Nacionalni dio - HRK]]/7.5345</f>
        <v>14735.536531953014</v>
      </c>
      <c r="S1017" s="52">
        <v>740166</v>
      </c>
      <c r="T1017" s="53">
        <f>Ugovori_OPULJP[[#This Row],[Bespovratna sredstva - Ukupno (EU+Nac) HRK
= Ukupna ugovorena vrijednost bespovratnih sredstava]]/7.5345</f>
        <v>98236.910213020106</v>
      </c>
      <c r="U1017" s="50">
        <v>0</v>
      </c>
      <c r="V1017" s="51">
        <f>Ugovori_OPULJP[[#This Row],[Javni doprinos korisnika - HRK]]/7.5345</f>
        <v>0</v>
      </c>
      <c r="W1017" s="50">
        <v>0</v>
      </c>
      <c r="X1017" s="51">
        <f>Ugovori_OPULJP[[#This Row],[Privatni doprinos korisnika - HRK]]/7.5345</f>
        <v>0</v>
      </c>
      <c r="Y1017" s="52">
        <v>740166</v>
      </c>
      <c r="Z1017" s="53">
        <f>Ugovori_OPULJP[[#This Row],[UKUPNI PRIHVATLJIVI IZDACI
TOTAL ELIGIBLE EXPENDITURE
= Bespovratna sredstva ukupno + doprinos korisnika
= Ukupni prihvatljivi troškovi
= Ukupna ugovorena vrijednost projekta HRK]]/7.5345</f>
        <v>98236.910213020106</v>
      </c>
      <c r="AA1017" s="57" t="s">
        <v>38</v>
      </c>
      <c r="AB1017" s="57" t="s">
        <v>35</v>
      </c>
      <c r="AC1017" s="56" t="s">
        <v>3984</v>
      </c>
      <c r="AD1017" s="56" t="s">
        <v>747</v>
      </c>
    </row>
    <row r="1018" spans="1:30" ht="51" customHeight="1" x14ac:dyDescent="0.2">
      <c r="A1018" s="61" t="s">
        <v>3985</v>
      </c>
      <c r="B1018" s="55" t="s">
        <v>743</v>
      </c>
      <c r="C1018" s="56" t="s">
        <v>744</v>
      </c>
      <c r="D1018" s="43" t="s">
        <v>3131</v>
      </c>
      <c r="E1018" s="57" t="s">
        <v>76</v>
      </c>
      <c r="F1018" s="62" t="s">
        <v>3986</v>
      </c>
      <c r="G1018" s="62" t="s">
        <v>3987</v>
      </c>
      <c r="H1018" s="59">
        <v>44203</v>
      </c>
      <c r="I1018" s="59">
        <v>44658</v>
      </c>
      <c r="J1018" s="48" t="str">
        <f>IF(Ugovori_OPULJP[[#This Row],[DATUM ZAVRŠETKA OPERACIJE]]&gt;DATE(2024,3,31),"u provedbi","završen")</f>
        <v>završen</v>
      </c>
      <c r="K1018" s="58" t="s">
        <v>104</v>
      </c>
      <c r="L1018" s="58" t="s">
        <v>104</v>
      </c>
      <c r="M1018" s="49">
        <v>0.85</v>
      </c>
      <c r="N1018" s="49">
        <v>0.15</v>
      </c>
      <c r="O1018" s="50">
        <f>Ugovori_OPULJP[[#This Row],[Bespovratna sredstva - Ukupno (EU+Nac) HRK
= Ukupna ugovorena vrijednost bespovratnih sredstava]]*Ugovori_OPULJP[[#This Row],[EU STOPA SUFINANCIRANJA %
EU CO-FINANCING RATE %]]</f>
        <v>1465742.0399999998</v>
      </c>
      <c r="P1018" s="51">
        <f>Ugovori_OPULJP[[#This Row],[Bespovratna sredstva - EU dio - HRK]]/7.5345</f>
        <v>194537.39996018313</v>
      </c>
      <c r="Q1018" s="50">
        <f>Ugovori_OPULJP[[#This Row],[Bespovratna sredstva - Ukupno (EU+Nac) HRK
= Ukupna ugovorena vrijednost bespovratnih sredstava]]*Ugovori_OPULJP[[#This Row],[STOPA NACIONALNOG SUFINANCIRANJA %]]</f>
        <v>258660.36</v>
      </c>
      <c r="R1018" s="51">
        <f>Ugovori_OPULJP[[#This Row],[Bespovratna sredstva - Nacionalni dio - HRK]]/7.5345</f>
        <v>34330.129404738203</v>
      </c>
      <c r="S1018" s="52">
        <v>1724402.4</v>
      </c>
      <c r="T1018" s="53">
        <f>Ugovori_OPULJP[[#This Row],[Bespovratna sredstva - Ukupno (EU+Nac) HRK
= Ukupna ugovorena vrijednost bespovratnih sredstava]]/7.5345</f>
        <v>228867.52936492133</v>
      </c>
      <c r="U1018" s="50">
        <v>0</v>
      </c>
      <c r="V1018" s="51">
        <f>Ugovori_OPULJP[[#This Row],[Javni doprinos korisnika - HRK]]/7.5345</f>
        <v>0</v>
      </c>
      <c r="W1018" s="50">
        <v>0</v>
      </c>
      <c r="X1018" s="51">
        <f>Ugovori_OPULJP[[#This Row],[Privatni doprinos korisnika - HRK]]/7.5345</f>
        <v>0</v>
      </c>
      <c r="Y1018" s="52">
        <v>1724402.4</v>
      </c>
      <c r="Z1018" s="53">
        <f>Ugovori_OPULJP[[#This Row],[UKUPNI PRIHVATLJIVI IZDACI
TOTAL ELIGIBLE EXPENDITURE
= Bespovratna sredstva ukupno + doprinos korisnika
= Ukupni prihvatljivi troškovi
= Ukupna ugovorena vrijednost projekta HRK]]/7.5345</f>
        <v>228867.52936492133</v>
      </c>
      <c r="AA1018" s="57" t="s">
        <v>38</v>
      </c>
      <c r="AB1018" s="57" t="s">
        <v>35</v>
      </c>
      <c r="AC1018" s="56" t="s">
        <v>3988</v>
      </c>
      <c r="AD1018" s="56" t="s">
        <v>747</v>
      </c>
    </row>
    <row r="1019" spans="1:30" ht="51" customHeight="1" x14ac:dyDescent="0.2">
      <c r="A1019" s="61" t="s">
        <v>3989</v>
      </c>
      <c r="B1019" s="55" t="s">
        <v>743</v>
      </c>
      <c r="C1019" s="56" t="s">
        <v>744</v>
      </c>
      <c r="D1019" s="43" t="s">
        <v>3131</v>
      </c>
      <c r="E1019" s="57" t="s">
        <v>76</v>
      </c>
      <c r="F1019" s="62" t="s">
        <v>3990</v>
      </c>
      <c r="G1019" s="62" t="s">
        <v>3991</v>
      </c>
      <c r="H1019" s="59">
        <v>44204</v>
      </c>
      <c r="I1019" s="59">
        <v>44750</v>
      </c>
      <c r="J1019" s="48" t="str">
        <f>IF(Ugovori_OPULJP[[#This Row],[DATUM ZAVRŠETKA OPERACIJE]]&gt;DATE(2024,3,31),"u provedbi","završen")</f>
        <v>završen</v>
      </c>
      <c r="K1019" s="58" t="s">
        <v>186</v>
      </c>
      <c r="L1019" s="58" t="s">
        <v>186</v>
      </c>
      <c r="M1019" s="49">
        <v>0.85</v>
      </c>
      <c r="N1019" s="49">
        <v>0.15</v>
      </c>
      <c r="O1019" s="50">
        <f>Ugovori_OPULJP[[#This Row],[Bespovratna sredstva - Ukupno (EU+Nac) HRK
= Ukupna ugovorena vrijednost bespovratnih sredstava]]*Ugovori_OPULJP[[#This Row],[EU STOPA SUFINANCIRANJA %
EU CO-FINANCING RATE %]]</f>
        <v>3111000</v>
      </c>
      <c r="P1019" s="51">
        <f>Ugovori_OPULJP[[#This Row],[Bespovratna sredstva - EU dio - HRK]]/7.5345</f>
        <v>412900.65697790164</v>
      </c>
      <c r="Q1019" s="50">
        <f>Ugovori_OPULJP[[#This Row],[Bespovratna sredstva - Ukupno (EU+Nac) HRK
= Ukupna ugovorena vrijednost bespovratnih sredstava]]*Ugovori_OPULJP[[#This Row],[STOPA NACIONALNOG SUFINANCIRANJA %]]</f>
        <v>549000</v>
      </c>
      <c r="R1019" s="51">
        <f>Ugovori_OPULJP[[#This Row],[Bespovratna sredstva - Nacionalni dio - HRK]]/7.5345</f>
        <v>72864.821819629695</v>
      </c>
      <c r="S1019" s="52">
        <v>3660000</v>
      </c>
      <c r="T1019" s="53">
        <f>Ugovori_OPULJP[[#This Row],[Bespovratna sredstva - Ukupno (EU+Nac) HRK
= Ukupna ugovorena vrijednost bespovratnih sredstava]]/7.5345</f>
        <v>485765.47879753134</v>
      </c>
      <c r="U1019" s="50">
        <v>0</v>
      </c>
      <c r="V1019" s="51">
        <f>Ugovori_OPULJP[[#This Row],[Javni doprinos korisnika - HRK]]/7.5345</f>
        <v>0</v>
      </c>
      <c r="W1019" s="50">
        <v>0</v>
      </c>
      <c r="X1019" s="51">
        <f>Ugovori_OPULJP[[#This Row],[Privatni doprinos korisnika - HRK]]/7.5345</f>
        <v>0</v>
      </c>
      <c r="Y1019" s="52">
        <v>3660000</v>
      </c>
      <c r="Z1019" s="53">
        <f>Ugovori_OPULJP[[#This Row],[UKUPNI PRIHVATLJIVI IZDACI
TOTAL ELIGIBLE EXPENDITURE
= Bespovratna sredstva ukupno + doprinos korisnika
= Ukupni prihvatljivi troškovi
= Ukupna ugovorena vrijednost projekta HRK]]/7.5345</f>
        <v>485765.47879753134</v>
      </c>
      <c r="AA1019" s="57" t="s">
        <v>38</v>
      </c>
      <c r="AB1019" s="57" t="s">
        <v>35</v>
      </c>
      <c r="AC1019" s="56" t="s">
        <v>3992</v>
      </c>
      <c r="AD1019" s="56" t="s">
        <v>747</v>
      </c>
    </row>
    <row r="1020" spans="1:30" ht="51" customHeight="1" x14ac:dyDescent="0.2">
      <c r="A1020" s="61" t="s">
        <v>3993</v>
      </c>
      <c r="B1020" s="55" t="s">
        <v>743</v>
      </c>
      <c r="C1020" s="56" t="s">
        <v>744</v>
      </c>
      <c r="D1020" s="43" t="s">
        <v>3131</v>
      </c>
      <c r="E1020" s="57" t="s">
        <v>76</v>
      </c>
      <c r="F1020" s="62" t="s">
        <v>3994</v>
      </c>
      <c r="G1020" s="45" t="s">
        <v>2845</v>
      </c>
      <c r="H1020" s="59">
        <v>44203</v>
      </c>
      <c r="I1020" s="59">
        <v>44749</v>
      </c>
      <c r="J1020" s="48" t="str">
        <f>IF(Ugovori_OPULJP[[#This Row],[DATUM ZAVRŠETKA OPERACIJE]]&gt;DATE(2024,3,31),"u provedbi","završen")</f>
        <v>završen</v>
      </c>
      <c r="K1020" s="58" t="s">
        <v>84</v>
      </c>
      <c r="L1020" s="58" t="s">
        <v>84</v>
      </c>
      <c r="M1020" s="49">
        <v>0.85</v>
      </c>
      <c r="N1020" s="49">
        <v>0.15</v>
      </c>
      <c r="O1020" s="50">
        <f>Ugovori_OPULJP[[#This Row],[Bespovratna sredstva - Ukupno (EU+Nac) HRK
= Ukupna ugovorena vrijednost bespovratnih sredstava]]*Ugovori_OPULJP[[#This Row],[EU STOPA SUFINANCIRANJA %
EU CO-FINANCING RATE %]]</f>
        <v>631488.66399999999</v>
      </c>
      <c r="P1020" s="51">
        <f>Ugovori_OPULJP[[#This Row],[Bespovratna sredstva - EU dio - HRK]]/7.5345</f>
        <v>83812.948968080163</v>
      </c>
      <c r="Q1020" s="50">
        <f>Ugovori_OPULJP[[#This Row],[Bespovratna sredstva - Ukupno (EU+Nac) HRK
= Ukupna ugovorena vrijednost bespovratnih sredstava]]*Ugovori_OPULJP[[#This Row],[STOPA NACIONALNOG SUFINANCIRANJA %]]</f>
        <v>111439.17599999999</v>
      </c>
      <c r="R1020" s="51">
        <f>Ugovori_OPULJP[[#This Row],[Bespovratna sredstva - Nacionalni dio - HRK]]/7.5345</f>
        <v>14790.520406131793</v>
      </c>
      <c r="S1020" s="52">
        <v>742927.84</v>
      </c>
      <c r="T1020" s="53">
        <f>Ugovori_OPULJP[[#This Row],[Bespovratna sredstva - Ukupno (EU+Nac) HRK
= Ukupna ugovorena vrijednost bespovratnih sredstava]]/7.5345</f>
        <v>98603.469374211942</v>
      </c>
      <c r="U1020" s="50">
        <v>0</v>
      </c>
      <c r="V1020" s="51">
        <f>Ugovori_OPULJP[[#This Row],[Javni doprinos korisnika - HRK]]/7.5345</f>
        <v>0</v>
      </c>
      <c r="W1020" s="50">
        <v>0</v>
      </c>
      <c r="X1020" s="51">
        <f>Ugovori_OPULJP[[#This Row],[Privatni doprinos korisnika - HRK]]/7.5345</f>
        <v>0</v>
      </c>
      <c r="Y1020" s="52">
        <v>742927.84</v>
      </c>
      <c r="Z1020" s="53">
        <f>Ugovori_OPULJP[[#This Row],[UKUPNI PRIHVATLJIVI IZDACI
TOTAL ELIGIBLE EXPENDITURE
= Bespovratna sredstva ukupno + doprinos korisnika
= Ukupni prihvatljivi troškovi
= Ukupna ugovorena vrijednost projekta HRK]]/7.5345</f>
        <v>98603.469374211942</v>
      </c>
      <c r="AA1020" s="57" t="s">
        <v>38</v>
      </c>
      <c r="AB1020" s="57" t="s">
        <v>35</v>
      </c>
      <c r="AC1020" s="56" t="s">
        <v>3995</v>
      </c>
      <c r="AD1020" s="56" t="s">
        <v>747</v>
      </c>
    </row>
    <row r="1021" spans="1:30" ht="51" customHeight="1" x14ac:dyDescent="0.2">
      <c r="A1021" s="61" t="s">
        <v>3996</v>
      </c>
      <c r="B1021" s="55" t="s">
        <v>743</v>
      </c>
      <c r="C1021" s="56" t="s">
        <v>744</v>
      </c>
      <c r="D1021" s="43" t="s">
        <v>3131</v>
      </c>
      <c r="E1021" s="57" t="s">
        <v>76</v>
      </c>
      <c r="F1021" s="62" t="s">
        <v>3997</v>
      </c>
      <c r="G1021" s="62" t="s">
        <v>3998</v>
      </c>
      <c r="H1021" s="59">
        <v>44207</v>
      </c>
      <c r="I1021" s="59">
        <v>44753</v>
      </c>
      <c r="J1021" s="48" t="str">
        <f>IF(Ugovori_OPULJP[[#This Row],[DATUM ZAVRŠETKA OPERACIJE]]&gt;DATE(2024,3,31),"u provedbi","završen")</f>
        <v>završen</v>
      </c>
      <c r="K1021" s="58" t="s">
        <v>211</v>
      </c>
      <c r="L1021" s="58" t="s">
        <v>211</v>
      </c>
      <c r="M1021" s="49">
        <v>0.85</v>
      </c>
      <c r="N1021" s="49">
        <v>0.15</v>
      </c>
      <c r="O1021" s="50">
        <f>Ugovori_OPULJP[[#This Row],[Bespovratna sredstva - Ukupno (EU+Nac) HRK
= Ukupna ugovorena vrijednost bespovratnih sredstava]]*Ugovori_OPULJP[[#This Row],[EU STOPA SUFINANCIRANJA %
EU CO-FINANCING RATE %]]</f>
        <v>394680.41500000004</v>
      </c>
      <c r="P1021" s="51">
        <f>Ugovori_OPULJP[[#This Row],[Bespovratna sredstva - EU dio - HRK]]/7.5345</f>
        <v>52383.093105050102</v>
      </c>
      <c r="Q1021" s="50">
        <f>Ugovori_OPULJP[[#This Row],[Bespovratna sredstva - Ukupno (EU+Nac) HRK
= Ukupna ugovorena vrijednost bespovratnih sredstava]]*Ugovori_OPULJP[[#This Row],[STOPA NACIONALNOG SUFINANCIRANJA %]]</f>
        <v>69649.485000000001</v>
      </c>
      <c r="R1021" s="51">
        <f>Ugovori_OPULJP[[#This Row],[Bespovratna sredstva - Nacionalni dio - HRK]]/7.5345</f>
        <v>9244.0752538323704</v>
      </c>
      <c r="S1021" s="52">
        <v>464329.9</v>
      </c>
      <c r="T1021" s="53">
        <f>Ugovori_OPULJP[[#This Row],[Bespovratna sredstva - Ukupno (EU+Nac) HRK
= Ukupna ugovorena vrijednost bespovratnih sredstava]]/7.5345</f>
        <v>61627.168358882474</v>
      </c>
      <c r="U1021" s="50">
        <v>0</v>
      </c>
      <c r="V1021" s="51">
        <f>Ugovori_OPULJP[[#This Row],[Javni doprinos korisnika - HRK]]/7.5345</f>
        <v>0</v>
      </c>
      <c r="W1021" s="50">
        <v>0</v>
      </c>
      <c r="X1021" s="51">
        <f>Ugovori_OPULJP[[#This Row],[Privatni doprinos korisnika - HRK]]/7.5345</f>
        <v>0</v>
      </c>
      <c r="Y1021" s="52">
        <v>464329.9</v>
      </c>
      <c r="Z1021" s="53">
        <f>Ugovori_OPULJP[[#This Row],[UKUPNI PRIHVATLJIVI IZDACI
TOTAL ELIGIBLE EXPENDITURE
= Bespovratna sredstva ukupno + doprinos korisnika
= Ukupni prihvatljivi troškovi
= Ukupna ugovorena vrijednost projekta HRK]]/7.5345</f>
        <v>61627.168358882474</v>
      </c>
      <c r="AA1021" s="57" t="s">
        <v>38</v>
      </c>
      <c r="AB1021" s="57" t="s">
        <v>35</v>
      </c>
      <c r="AC1021" s="56" t="s">
        <v>3999</v>
      </c>
      <c r="AD1021" s="56" t="s">
        <v>747</v>
      </c>
    </row>
    <row r="1022" spans="1:30" ht="51" customHeight="1" x14ac:dyDescent="0.2">
      <c r="A1022" s="61" t="s">
        <v>4000</v>
      </c>
      <c r="B1022" s="55" t="s">
        <v>743</v>
      </c>
      <c r="C1022" s="56" t="s">
        <v>744</v>
      </c>
      <c r="D1022" s="43" t="s">
        <v>3131</v>
      </c>
      <c r="E1022" s="57" t="s">
        <v>76</v>
      </c>
      <c r="F1022" s="62" t="s">
        <v>4001</v>
      </c>
      <c r="G1022" s="62" t="s">
        <v>4002</v>
      </c>
      <c r="H1022" s="59">
        <v>44205</v>
      </c>
      <c r="I1022" s="59">
        <v>44751</v>
      </c>
      <c r="J1022" s="48" t="str">
        <f>IF(Ugovori_OPULJP[[#This Row],[DATUM ZAVRŠETKA OPERACIJE]]&gt;DATE(2024,3,31),"u provedbi","završen")</f>
        <v>završen</v>
      </c>
      <c r="K1022" s="58" t="s">
        <v>37</v>
      </c>
      <c r="L1022" s="58" t="s">
        <v>37</v>
      </c>
      <c r="M1022" s="49">
        <v>0.85</v>
      </c>
      <c r="N1022" s="49">
        <v>0.15</v>
      </c>
      <c r="O1022" s="50">
        <f>Ugovori_OPULJP[[#This Row],[Bespovratna sredstva - Ukupno (EU+Nac) HRK
= Ukupna ugovorena vrijednost bespovratnih sredstava]]*Ugovori_OPULJP[[#This Row],[EU STOPA SUFINANCIRANJA %
EU CO-FINANCING RATE %]]</f>
        <v>1972782</v>
      </c>
      <c r="P1022" s="51">
        <f>Ugovori_OPULJP[[#This Row],[Bespovratna sredstva - EU dio - HRK]]/7.5345</f>
        <v>261833.16742982279</v>
      </c>
      <c r="Q1022" s="50">
        <f>Ugovori_OPULJP[[#This Row],[Bespovratna sredstva - Ukupno (EU+Nac) HRK
= Ukupna ugovorena vrijednost bespovratnih sredstava]]*Ugovori_OPULJP[[#This Row],[STOPA NACIONALNOG SUFINANCIRANJA %]]</f>
        <v>348138</v>
      </c>
      <c r="R1022" s="51">
        <f>Ugovori_OPULJP[[#This Row],[Bespovratna sredstva - Nacionalni dio - HRK]]/7.5345</f>
        <v>46205.853075851082</v>
      </c>
      <c r="S1022" s="52">
        <v>2320920</v>
      </c>
      <c r="T1022" s="53">
        <f>Ugovori_OPULJP[[#This Row],[Bespovratna sredstva - Ukupno (EU+Nac) HRK
= Ukupna ugovorena vrijednost bespovratnih sredstava]]/7.5345</f>
        <v>308039.02050567389</v>
      </c>
      <c r="U1022" s="50">
        <v>0</v>
      </c>
      <c r="V1022" s="51">
        <f>Ugovori_OPULJP[[#This Row],[Javni doprinos korisnika - HRK]]/7.5345</f>
        <v>0</v>
      </c>
      <c r="W1022" s="50">
        <v>0</v>
      </c>
      <c r="X1022" s="51">
        <f>Ugovori_OPULJP[[#This Row],[Privatni doprinos korisnika - HRK]]/7.5345</f>
        <v>0</v>
      </c>
      <c r="Y1022" s="52">
        <v>2320920</v>
      </c>
      <c r="Z1022" s="53">
        <f>Ugovori_OPULJP[[#This Row],[UKUPNI PRIHVATLJIVI IZDACI
TOTAL ELIGIBLE EXPENDITURE
= Bespovratna sredstva ukupno + doprinos korisnika
= Ukupni prihvatljivi troškovi
= Ukupna ugovorena vrijednost projekta HRK]]/7.5345</f>
        <v>308039.02050567389</v>
      </c>
      <c r="AA1022" s="57" t="s">
        <v>38</v>
      </c>
      <c r="AB1022" s="57" t="s">
        <v>35</v>
      </c>
      <c r="AC1022" s="56" t="s">
        <v>4003</v>
      </c>
      <c r="AD1022" s="56" t="s">
        <v>747</v>
      </c>
    </row>
    <row r="1023" spans="1:30" ht="51" customHeight="1" x14ac:dyDescent="0.2">
      <c r="A1023" s="61" t="s">
        <v>4004</v>
      </c>
      <c r="B1023" s="55" t="s">
        <v>743</v>
      </c>
      <c r="C1023" s="56" t="s">
        <v>744</v>
      </c>
      <c r="D1023" s="43" t="s">
        <v>3131</v>
      </c>
      <c r="E1023" s="57" t="s">
        <v>76</v>
      </c>
      <c r="F1023" s="62" t="s">
        <v>4005</v>
      </c>
      <c r="G1023" s="62" t="s">
        <v>1447</v>
      </c>
      <c r="H1023" s="59">
        <v>44203</v>
      </c>
      <c r="I1023" s="59">
        <v>44658</v>
      </c>
      <c r="J1023" s="48" t="str">
        <f>IF(Ugovori_OPULJP[[#This Row],[DATUM ZAVRŠETKA OPERACIJE]]&gt;DATE(2024,3,31),"u provedbi","završen")</f>
        <v>završen</v>
      </c>
      <c r="K1023" s="58" t="s">
        <v>99</v>
      </c>
      <c r="L1023" s="58" t="s">
        <v>99</v>
      </c>
      <c r="M1023" s="49">
        <v>0.85</v>
      </c>
      <c r="N1023" s="49">
        <v>0.15</v>
      </c>
      <c r="O1023" s="50">
        <f>Ugovori_OPULJP[[#This Row],[Bespovratna sredstva - Ukupno (EU+Nac) HRK
= Ukupna ugovorena vrijednost bespovratnih sredstava]]*Ugovori_OPULJP[[#This Row],[EU STOPA SUFINANCIRANJA %
EU CO-FINANCING RATE %]]</f>
        <v>937898.5</v>
      </c>
      <c r="P1023" s="51">
        <f>Ugovori_OPULJP[[#This Row],[Bespovratna sredstva - EU dio - HRK]]/7.5345</f>
        <v>124480.52292786515</v>
      </c>
      <c r="Q1023" s="50">
        <f>Ugovori_OPULJP[[#This Row],[Bespovratna sredstva - Ukupno (EU+Nac) HRK
= Ukupna ugovorena vrijednost bespovratnih sredstava]]*Ugovori_OPULJP[[#This Row],[STOPA NACIONALNOG SUFINANCIRANJA %]]</f>
        <v>165511.5</v>
      </c>
      <c r="R1023" s="51">
        <f>Ugovori_OPULJP[[#This Row],[Bespovratna sredstva - Nacionalni dio - HRK]]/7.5345</f>
        <v>21967.151104917379</v>
      </c>
      <c r="S1023" s="52">
        <v>1103410</v>
      </c>
      <c r="T1023" s="53">
        <f>Ugovori_OPULJP[[#This Row],[Bespovratna sredstva - Ukupno (EU+Nac) HRK
= Ukupna ugovorena vrijednost bespovratnih sredstava]]/7.5345</f>
        <v>146447.67403278252</v>
      </c>
      <c r="U1023" s="50">
        <v>0</v>
      </c>
      <c r="V1023" s="51">
        <f>Ugovori_OPULJP[[#This Row],[Javni doprinos korisnika - HRK]]/7.5345</f>
        <v>0</v>
      </c>
      <c r="W1023" s="50">
        <v>0</v>
      </c>
      <c r="X1023" s="51">
        <f>Ugovori_OPULJP[[#This Row],[Privatni doprinos korisnika - HRK]]/7.5345</f>
        <v>0</v>
      </c>
      <c r="Y1023" s="52">
        <v>1103410</v>
      </c>
      <c r="Z1023" s="53">
        <f>Ugovori_OPULJP[[#This Row],[UKUPNI PRIHVATLJIVI IZDACI
TOTAL ELIGIBLE EXPENDITURE
= Bespovratna sredstva ukupno + doprinos korisnika
= Ukupni prihvatljivi troškovi
= Ukupna ugovorena vrijednost projekta HRK]]/7.5345</f>
        <v>146447.67403278252</v>
      </c>
      <c r="AA1023" s="57" t="s">
        <v>38</v>
      </c>
      <c r="AB1023" s="57" t="s">
        <v>35</v>
      </c>
      <c r="AC1023" s="56" t="s">
        <v>4006</v>
      </c>
      <c r="AD1023" s="56" t="s">
        <v>747</v>
      </c>
    </row>
    <row r="1024" spans="1:30" ht="51" customHeight="1" x14ac:dyDescent="0.2">
      <c r="A1024" s="61" t="s">
        <v>4007</v>
      </c>
      <c r="B1024" s="55" t="s">
        <v>743</v>
      </c>
      <c r="C1024" s="56" t="s">
        <v>744</v>
      </c>
      <c r="D1024" s="43" t="s">
        <v>3131</v>
      </c>
      <c r="E1024" s="57" t="s">
        <v>76</v>
      </c>
      <c r="F1024" s="62" t="s">
        <v>4008</v>
      </c>
      <c r="G1024" s="45" t="s">
        <v>4009</v>
      </c>
      <c r="H1024" s="59">
        <v>44203</v>
      </c>
      <c r="I1024" s="59">
        <v>44749</v>
      </c>
      <c r="J1024" s="48" t="str">
        <f>IF(Ugovori_OPULJP[[#This Row],[DATUM ZAVRŠETKA OPERACIJE]]&gt;DATE(2024,3,31),"u provedbi","završen")</f>
        <v>završen</v>
      </c>
      <c r="K1024" s="58" t="s">
        <v>37</v>
      </c>
      <c r="L1024" s="58" t="s">
        <v>37</v>
      </c>
      <c r="M1024" s="49">
        <v>0.85</v>
      </c>
      <c r="N1024" s="49">
        <v>0.15</v>
      </c>
      <c r="O1024" s="50">
        <f>Ugovori_OPULJP[[#This Row],[Bespovratna sredstva - Ukupno (EU+Nac) HRK
= Ukupna ugovorena vrijednost bespovratnih sredstava]]*Ugovori_OPULJP[[#This Row],[EU STOPA SUFINANCIRANJA %
EU CO-FINANCING RATE %]]</f>
        <v>394680.41500000004</v>
      </c>
      <c r="P1024" s="51">
        <f>Ugovori_OPULJP[[#This Row],[Bespovratna sredstva - EU dio - HRK]]/7.5345</f>
        <v>52383.093105050102</v>
      </c>
      <c r="Q1024" s="50">
        <f>Ugovori_OPULJP[[#This Row],[Bespovratna sredstva - Ukupno (EU+Nac) HRK
= Ukupna ugovorena vrijednost bespovratnih sredstava]]*Ugovori_OPULJP[[#This Row],[STOPA NACIONALNOG SUFINANCIRANJA %]]</f>
        <v>69649.485000000001</v>
      </c>
      <c r="R1024" s="51">
        <f>Ugovori_OPULJP[[#This Row],[Bespovratna sredstva - Nacionalni dio - HRK]]/7.5345</f>
        <v>9244.0752538323704</v>
      </c>
      <c r="S1024" s="52">
        <v>464329.9</v>
      </c>
      <c r="T1024" s="53">
        <f>Ugovori_OPULJP[[#This Row],[Bespovratna sredstva - Ukupno (EU+Nac) HRK
= Ukupna ugovorena vrijednost bespovratnih sredstava]]/7.5345</f>
        <v>61627.168358882474</v>
      </c>
      <c r="U1024" s="50">
        <v>0</v>
      </c>
      <c r="V1024" s="51">
        <f>Ugovori_OPULJP[[#This Row],[Javni doprinos korisnika - HRK]]/7.5345</f>
        <v>0</v>
      </c>
      <c r="W1024" s="50">
        <v>0</v>
      </c>
      <c r="X1024" s="51">
        <f>Ugovori_OPULJP[[#This Row],[Privatni doprinos korisnika - HRK]]/7.5345</f>
        <v>0</v>
      </c>
      <c r="Y1024" s="52">
        <v>464329.9</v>
      </c>
      <c r="Z1024" s="53">
        <f>Ugovori_OPULJP[[#This Row],[UKUPNI PRIHVATLJIVI IZDACI
TOTAL ELIGIBLE EXPENDITURE
= Bespovratna sredstva ukupno + doprinos korisnika
= Ukupni prihvatljivi troškovi
= Ukupna ugovorena vrijednost projekta HRK]]/7.5345</f>
        <v>61627.168358882474</v>
      </c>
      <c r="AA1024" s="57" t="s">
        <v>38</v>
      </c>
      <c r="AB1024" s="57" t="s">
        <v>35</v>
      </c>
      <c r="AC1024" s="56" t="s">
        <v>4010</v>
      </c>
      <c r="AD1024" s="56" t="s">
        <v>747</v>
      </c>
    </row>
    <row r="1025" spans="1:30" ht="63.75" customHeight="1" x14ac:dyDescent="0.2">
      <c r="A1025" s="61" t="s">
        <v>4011</v>
      </c>
      <c r="B1025" s="55" t="s">
        <v>743</v>
      </c>
      <c r="C1025" s="56" t="s">
        <v>744</v>
      </c>
      <c r="D1025" s="43" t="s">
        <v>3131</v>
      </c>
      <c r="E1025" s="57" t="s">
        <v>76</v>
      </c>
      <c r="F1025" s="62" t="s">
        <v>4012</v>
      </c>
      <c r="G1025" s="62" t="s">
        <v>1478</v>
      </c>
      <c r="H1025" s="59">
        <v>44207</v>
      </c>
      <c r="I1025" s="59">
        <v>44753</v>
      </c>
      <c r="J1025" s="48" t="str">
        <f>IF(Ugovori_OPULJP[[#This Row],[DATUM ZAVRŠETKA OPERACIJE]]&gt;DATE(2024,3,31),"u provedbi","završen")</f>
        <v>završen</v>
      </c>
      <c r="K1025" s="58" t="s">
        <v>173</v>
      </c>
      <c r="L1025" s="58" t="s">
        <v>173</v>
      </c>
      <c r="M1025" s="49">
        <v>0.85</v>
      </c>
      <c r="N1025" s="49">
        <v>0.15</v>
      </c>
      <c r="O1025" s="50">
        <f>Ugovori_OPULJP[[#This Row],[Bespovratna sredstva - Ukupno (EU+Nac) HRK
= Ukupna ugovorena vrijednost bespovratnih sredstava]]*Ugovori_OPULJP[[#This Row],[EU STOPA SUFINANCIRANJA %
EU CO-FINANCING RATE %]]</f>
        <v>4104361.51</v>
      </c>
      <c r="P1025" s="51">
        <f>Ugovori_OPULJP[[#This Row],[Bespovratna sredstva - EU dio - HRK]]/7.5345</f>
        <v>544742.3863560952</v>
      </c>
      <c r="Q1025" s="50">
        <f>Ugovori_OPULJP[[#This Row],[Bespovratna sredstva - Ukupno (EU+Nac) HRK
= Ukupna ugovorena vrijednost bespovratnih sredstava]]*Ugovori_OPULJP[[#This Row],[STOPA NACIONALNOG SUFINANCIRANJA %]]</f>
        <v>724299.09</v>
      </c>
      <c r="R1025" s="51">
        <f>Ugovori_OPULJP[[#This Row],[Bespovratna sredstva - Nacionalni dio - HRK]]/7.5345</f>
        <v>96131.009356957977</v>
      </c>
      <c r="S1025" s="52">
        <v>4828660.5999999996</v>
      </c>
      <c r="T1025" s="53">
        <f>Ugovori_OPULJP[[#This Row],[Bespovratna sredstva - Ukupno (EU+Nac) HRK
= Ukupna ugovorena vrijednost bespovratnih sredstava]]/7.5345</f>
        <v>640873.39571305318</v>
      </c>
      <c r="U1025" s="50">
        <v>0</v>
      </c>
      <c r="V1025" s="51">
        <f>Ugovori_OPULJP[[#This Row],[Javni doprinos korisnika - HRK]]/7.5345</f>
        <v>0</v>
      </c>
      <c r="W1025" s="50">
        <v>0</v>
      </c>
      <c r="X1025" s="51">
        <f>Ugovori_OPULJP[[#This Row],[Privatni doprinos korisnika - HRK]]/7.5345</f>
        <v>0</v>
      </c>
      <c r="Y1025" s="52">
        <v>4828660.5999999996</v>
      </c>
      <c r="Z1025" s="53">
        <f>Ugovori_OPULJP[[#This Row],[UKUPNI PRIHVATLJIVI IZDACI
TOTAL ELIGIBLE EXPENDITURE
= Bespovratna sredstva ukupno + doprinos korisnika
= Ukupni prihvatljivi troškovi
= Ukupna ugovorena vrijednost projekta HRK]]/7.5345</f>
        <v>640873.39571305318</v>
      </c>
      <c r="AA1025" s="57" t="s">
        <v>38</v>
      </c>
      <c r="AB1025" s="57" t="s">
        <v>35</v>
      </c>
      <c r="AC1025" s="56" t="s">
        <v>4013</v>
      </c>
      <c r="AD1025" s="56" t="s">
        <v>747</v>
      </c>
    </row>
    <row r="1026" spans="1:30" ht="63.75" customHeight="1" x14ac:dyDescent="0.2">
      <c r="A1026" s="61" t="s">
        <v>4014</v>
      </c>
      <c r="B1026" s="55" t="s">
        <v>743</v>
      </c>
      <c r="C1026" s="56" t="s">
        <v>744</v>
      </c>
      <c r="D1026" s="43" t="s">
        <v>3131</v>
      </c>
      <c r="E1026" s="57" t="s">
        <v>76</v>
      </c>
      <c r="F1026" s="62" t="s">
        <v>4015</v>
      </c>
      <c r="G1026" s="62" t="s">
        <v>2630</v>
      </c>
      <c r="H1026" s="59">
        <v>44204</v>
      </c>
      <c r="I1026" s="59">
        <v>44750</v>
      </c>
      <c r="J1026" s="48" t="str">
        <f>IF(Ugovori_OPULJP[[#This Row],[DATUM ZAVRŠETKA OPERACIJE]]&gt;DATE(2024,3,31),"u provedbi","završen")</f>
        <v>završen</v>
      </c>
      <c r="K1026" s="58" t="s">
        <v>338</v>
      </c>
      <c r="L1026" s="58" t="s">
        <v>338</v>
      </c>
      <c r="M1026" s="49">
        <v>0.85</v>
      </c>
      <c r="N1026" s="49">
        <v>0.15</v>
      </c>
      <c r="O1026" s="50">
        <f>Ugovori_OPULJP[[#This Row],[Bespovratna sredstva - Ukupno (EU+Nac) HRK
= Ukupna ugovorena vrijednost bespovratnih sredstava]]*Ugovori_OPULJP[[#This Row],[EU STOPA SUFINANCIRANJA %
EU CO-FINANCING RATE %]]</f>
        <v>1973391.875</v>
      </c>
      <c r="P1026" s="51">
        <f>Ugovori_OPULJP[[#This Row],[Bespovratna sredstva - EU dio - HRK]]/7.5345</f>
        <v>261914.11175260466</v>
      </c>
      <c r="Q1026" s="50">
        <f>Ugovori_OPULJP[[#This Row],[Bespovratna sredstva - Ukupno (EU+Nac) HRK
= Ukupna ugovorena vrijednost bespovratnih sredstava]]*Ugovori_OPULJP[[#This Row],[STOPA NACIONALNOG SUFINANCIRANJA %]]</f>
        <v>348245.625</v>
      </c>
      <c r="R1026" s="51">
        <f>Ugovori_OPULJP[[#This Row],[Bespovratna sredstva - Nacionalni dio - HRK]]/7.5345</f>
        <v>46220.137368106705</v>
      </c>
      <c r="S1026" s="52">
        <v>2321637.5</v>
      </c>
      <c r="T1026" s="53">
        <f>Ugovori_OPULJP[[#This Row],[Bespovratna sredstva - Ukupno (EU+Nac) HRK
= Ukupna ugovorena vrijednost bespovratnih sredstava]]/7.5345</f>
        <v>308134.24912071135</v>
      </c>
      <c r="U1026" s="50">
        <v>0</v>
      </c>
      <c r="V1026" s="51">
        <f>Ugovori_OPULJP[[#This Row],[Javni doprinos korisnika - HRK]]/7.5345</f>
        <v>0</v>
      </c>
      <c r="W1026" s="50">
        <v>0</v>
      </c>
      <c r="X1026" s="51">
        <f>Ugovori_OPULJP[[#This Row],[Privatni doprinos korisnika - HRK]]/7.5345</f>
        <v>0</v>
      </c>
      <c r="Y1026" s="52">
        <v>2321637.5</v>
      </c>
      <c r="Z1026" s="53">
        <f>Ugovori_OPULJP[[#This Row],[UKUPNI PRIHVATLJIVI IZDACI
TOTAL ELIGIBLE EXPENDITURE
= Bespovratna sredstva ukupno + doprinos korisnika
= Ukupni prihvatljivi troškovi
= Ukupna ugovorena vrijednost projekta HRK]]/7.5345</f>
        <v>308134.24912071135</v>
      </c>
      <c r="AA1026" s="57" t="s">
        <v>38</v>
      </c>
      <c r="AB1026" s="57" t="s">
        <v>35</v>
      </c>
      <c r="AC1026" s="56" t="s">
        <v>4016</v>
      </c>
      <c r="AD1026" s="56" t="s">
        <v>747</v>
      </c>
    </row>
    <row r="1027" spans="1:30" ht="51" customHeight="1" x14ac:dyDescent="0.2">
      <c r="A1027" s="61" t="s">
        <v>4017</v>
      </c>
      <c r="B1027" s="55" t="s">
        <v>743</v>
      </c>
      <c r="C1027" s="56" t="s">
        <v>744</v>
      </c>
      <c r="D1027" s="43" t="s">
        <v>3131</v>
      </c>
      <c r="E1027" s="57" t="s">
        <v>76</v>
      </c>
      <c r="F1027" s="62" t="s">
        <v>4018</v>
      </c>
      <c r="G1027" s="62" t="s">
        <v>4019</v>
      </c>
      <c r="H1027" s="59">
        <v>44245</v>
      </c>
      <c r="I1027" s="59">
        <v>44791</v>
      </c>
      <c r="J1027" s="48" t="str">
        <f>IF(Ugovori_OPULJP[[#This Row],[DATUM ZAVRŠETKA OPERACIJE]]&gt;DATE(2024,3,31),"u provedbi","završen")</f>
        <v>završen</v>
      </c>
      <c r="K1027" s="58" t="s">
        <v>84</v>
      </c>
      <c r="L1027" s="58" t="s">
        <v>84</v>
      </c>
      <c r="M1027" s="49">
        <v>0.85</v>
      </c>
      <c r="N1027" s="49">
        <v>0.15</v>
      </c>
      <c r="O1027" s="50">
        <f>Ugovori_OPULJP[[#This Row],[Bespovratna sredstva - Ukupno (EU+Nac) HRK
= Ukupna ugovorena vrijednost bespovratnih sredstava]]*Ugovori_OPULJP[[#This Row],[EU STOPA SUFINANCIRANJA %
EU CO-FINANCING RATE %]]</f>
        <v>473614.89999999997</v>
      </c>
      <c r="P1027" s="51">
        <f>Ugovori_OPULJP[[#This Row],[Bespovratna sredstva - EU dio - HRK]]/7.5345</f>
        <v>62859.499635012267</v>
      </c>
      <c r="Q1027" s="50">
        <f>Ugovori_OPULJP[[#This Row],[Bespovratna sredstva - Ukupno (EU+Nac) HRK
= Ukupna ugovorena vrijednost bespovratnih sredstava]]*Ugovori_OPULJP[[#This Row],[STOPA NACIONALNOG SUFINANCIRANJA %]]</f>
        <v>83579.099999999991</v>
      </c>
      <c r="R1027" s="51">
        <f>Ugovori_OPULJP[[#This Row],[Bespovratna sredstva - Nacionalni dio - HRK]]/7.5345</f>
        <v>11092.85287676687</v>
      </c>
      <c r="S1027" s="52">
        <v>557194</v>
      </c>
      <c r="T1027" s="53">
        <f>Ugovori_OPULJP[[#This Row],[Bespovratna sredstva - Ukupno (EU+Nac) HRK
= Ukupna ugovorena vrijednost bespovratnih sredstava]]/7.5345</f>
        <v>73952.352511779143</v>
      </c>
      <c r="U1027" s="50">
        <v>0</v>
      </c>
      <c r="V1027" s="51">
        <f>Ugovori_OPULJP[[#This Row],[Javni doprinos korisnika - HRK]]/7.5345</f>
        <v>0</v>
      </c>
      <c r="W1027" s="50">
        <v>0</v>
      </c>
      <c r="X1027" s="51">
        <f>Ugovori_OPULJP[[#This Row],[Privatni doprinos korisnika - HRK]]/7.5345</f>
        <v>0</v>
      </c>
      <c r="Y1027" s="52">
        <v>557194</v>
      </c>
      <c r="Z1027" s="53">
        <f>Ugovori_OPULJP[[#This Row],[UKUPNI PRIHVATLJIVI IZDACI
TOTAL ELIGIBLE EXPENDITURE
= Bespovratna sredstva ukupno + doprinos korisnika
= Ukupni prihvatljivi troškovi
= Ukupna ugovorena vrijednost projekta HRK]]/7.5345</f>
        <v>73952.352511779143</v>
      </c>
      <c r="AA1027" s="57" t="s">
        <v>38</v>
      </c>
      <c r="AB1027" s="57" t="s">
        <v>35</v>
      </c>
      <c r="AC1027" s="56" t="s">
        <v>4020</v>
      </c>
      <c r="AD1027" s="56" t="s">
        <v>747</v>
      </c>
    </row>
    <row r="1028" spans="1:30" ht="51" customHeight="1" x14ac:dyDescent="0.2">
      <c r="A1028" s="61" t="s">
        <v>4021</v>
      </c>
      <c r="B1028" s="55" t="s">
        <v>743</v>
      </c>
      <c r="C1028" s="56" t="s">
        <v>744</v>
      </c>
      <c r="D1028" s="43" t="s">
        <v>3131</v>
      </c>
      <c r="E1028" s="57" t="s">
        <v>76</v>
      </c>
      <c r="F1028" s="62" t="s">
        <v>4022</v>
      </c>
      <c r="G1028" s="62" t="s">
        <v>4023</v>
      </c>
      <c r="H1028" s="59">
        <v>44201</v>
      </c>
      <c r="I1028" s="59">
        <v>44747</v>
      </c>
      <c r="J1028" s="48" t="str">
        <f>IF(Ugovori_OPULJP[[#This Row],[DATUM ZAVRŠETKA OPERACIJE]]&gt;DATE(2024,3,31),"u provedbi","završen")</f>
        <v>završen</v>
      </c>
      <c r="K1028" s="58" t="s">
        <v>37</v>
      </c>
      <c r="L1028" s="58" t="s">
        <v>37</v>
      </c>
      <c r="M1028" s="49">
        <v>0.85</v>
      </c>
      <c r="N1028" s="49">
        <v>0.15</v>
      </c>
      <c r="O1028" s="50">
        <f>Ugovori_OPULJP[[#This Row],[Bespovratna sredstva - Ukupno (EU+Nac) HRK
= Ukupna ugovorena vrijednost bespovratnih sredstava]]*Ugovori_OPULJP[[#This Row],[EU STOPA SUFINANCIRANJA %
EU CO-FINANCING RATE %]]</f>
        <v>315744.33199999999</v>
      </c>
      <c r="P1028" s="51">
        <f>Ugovori_OPULJP[[#This Row],[Bespovratna sredstva - EU dio - HRK]]/7.5345</f>
        <v>41906.474484040082</v>
      </c>
      <c r="Q1028" s="50">
        <f>Ugovori_OPULJP[[#This Row],[Bespovratna sredstva - Ukupno (EU+Nac) HRK
= Ukupna ugovorena vrijednost bespovratnih sredstava]]*Ugovori_OPULJP[[#This Row],[STOPA NACIONALNOG SUFINANCIRANJA %]]</f>
        <v>55719.587999999996</v>
      </c>
      <c r="R1028" s="51">
        <f>Ugovori_OPULJP[[#This Row],[Bespovratna sredstva - Nacionalni dio - HRK]]/7.5345</f>
        <v>7395.2602030658963</v>
      </c>
      <c r="S1028" s="52">
        <v>371463.92</v>
      </c>
      <c r="T1028" s="53">
        <f>Ugovori_OPULJP[[#This Row],[Bespovratna sredstva - Ukupno (EU+Nac) HRK
= Ukupna ugovorena vrijednost bespovratnih sredstava]]/7.5345</f>
        <v>49301.734687105971</v>
      </c>
      <c r="U1028" s="50">
        <v>0</v>
      </c>
      <c r="V1028" s="51">
        <f>Ugovori_OPULJP[[#This Row],[Javni doprinos korisnika - HRK]]/7.5345</f>
        <v>0</v>
      </c>
      <c r="W1028" s="50">
        <v>0</v>
      </c>
      <c r="X1028" s="51">
        <f>Ugovori_OPULJP[[#This Row],[Privatni doprinos korisnika - HRK]]/7.5345</f>
        <v>0</v>
      </c>
      <c r="Y1028" s="52">
        <v>371463.92</v>
      </c>
      <c r="Z1028" s="53">
        <f>Ugovori_OPULJP[[#This Row],[UKUPNI PRIHVATLJIVI IZDACI
TOTAL ELIGIBLE EXPENDITURE
= Bespovratna sredstva ukupno + doprinos korisnika
= Ukupni prihvatljivi troškovi
= Ukupna ugovorena vrijednost projekta HRK]]/7.5345</f>
        <v>49301.734687105971</v>
      </c>
      <c r="AA1028" s="57" t="s">
        <v>38</v>
      </c>
      <c r="AB1028" s="57" t="s">
        <v>35</v>
      </c>
      <c r="AC1028" s="56" t="s">
        <v>4024</v>
      </c>
      <c r="AD1028" s="56" t="s">
        <v>747</v>
      </c>
    </row>
    <row r="1029" spans="1:30" ht="51" customHeight="1" x14ac:dyDescent="0.2">
      <c r="A1029" s="61" t="s">
        <v>4025</v>
      </c>
      <c r="B1029" s="55" t="s">
        <v>743</v>
      </c>
      <c r="C1029" s="56" t="s">
        <v>744</v>
      </c>
      <c r="D1029" s="43" t="s">
        <v>3131</v>
      </c>
      <c r="E1029" s="57" t="s">
        <v>76</v>
      </c>
      <c r="F1029" s="62" t="s">
        <v>4026</v>
      </c>
      <c r="G1029" s="62" t="s">
        <v>4027</v>
      </c>
      <c r="H1029" s="59">
        <v>44204</v>
      </c>
      <c r="I1029" s="59">
        <v>44750</v>
      </c>
      <c r="J1029" s="48" t="str">
        <f>IF(Ugovori_OPULJP[[#This Row],[DATUM ZAVRŠETKA OPERACIJE]]&gt;DATE(2024,3,31),"u provedbi","završen")</f>
        <v>završen</v>
      </c>
      <c r="K1029" s="58" t="s">
        <v>79</v>
      </c>
      <c r="L1029" s="58" t="s">
        <v>79</v>
      </c>
      <c r="M1029" s="49">
        <v>0.85</v>
      </c>
      <c r="N1029" s="49">
        <v>0.15</v>
      </c>
      <c r="O1029" s="50">
        <f>Ugovori_OPULJP[[#This Row],[Bespovratna sredstva - Ukupno (EU+Nac) HRK
= Ukupna ugovorena vrijednost bespovratnih sredstava]]*Ugovori_OPULJP[[#This Row],[EU STOPA SUFINANCIRANJA %
EU CO-FINANCING RATE %]]</f>
        <v>315622</v>
      </c>
      <c r="P1029" s="51">
        <f>Ugovori_OPULJP[[#This Row],[Bespovratna sredstva - EU dio - HRK]]/7.5345</f>
        <v>41890.238237441103</v>
      </c>
      <c r="Q1029" s="50">
        <f>Ugovori_OPULJP[[#This Row],[Bespovratna sredstva - Ukupno (EU+Nac) HRK
= Ukupna ugovorena vrijednost bespovratnih sredstava]]*Ugovori_OPULJP[[#This Row],[STOPA NACIONALNOG SUFINANCIRANJA %]]</f>
        <v>55698</v>
      </c>
      <c r="R1029" s="51">
        <f>Ugovori_OPULJP[[#This Row],[Bespovratna sredstva - Nacionalni dio - HRK]]/7.5345</f>
        <v>7392.3949830778411</v>
      </c>
      <c r="S1029" s="52">
        <v>371320</v>
      </c>
      <c r="T1029" s="53">
        <f>Ugovori_OPULJP[[#This Row],[Bespovratna sredstva - Ukupno (EU+Nac) HRK
= Ukupna ugovorena vrijednost bespovratnih sredstava]]/7.5345</f>
        <v>49282.633220518946</v>
      </c>
      <c r="U1029" s="50">
        <v>0</v>
      </c>
      <c r="V1029" s="51">
        <f>Ugovori_OPULJP[[#This Row],[Javni doprinos korisnika - HRK]]/7.5345</f>
        <v>0</v>
      </c>
      <c r="W1029" s="50">
        <v>0</v>
      </c>
      <c r="X1029" s="51">
        <f>Ugovori_OPULJP[[#This Row],[Privatni doprinos korisnika - HRK]]/7.5345</f>
        <v>0</v>
      </c>
      <c r="Y1029" s="52">
        <v>371320</v>
      </c>
      <c r="Z1029" s="53">
        <f>Ugovori_OPULJP[[#This Row],[UKUPNI PRIHVATLJIVI IZDACI
TOTAL ELIGIBLE EXPENDITURE
= Bespovratna sredstva ukupno + doprinos korisnika
= Ukupni prihvatljivi troškovi
= Ukupna ugovorena vrijednost projekta HRK]]/7.5345</f>
        <v>49282.633220518946</v>
      </c>
      <c r="AA1029" s="57" t="s">
        <v>38</v>
      </c>
      <c r="AB1029" s="57" t="s">
        <v>35</v>
      </c>
      <c r="AC1029" s="56" t="s">
        <v>4028</v>
      </c>
      <c r="AD1029" s="56" t="s">
        <v>747</v>
      </c>
    </row>
    <row r="1030" spans="1:30" ht="51" customHeight="1" x14ac:dyDescent="0.2">
      <c r="A1030" s="61" t="s">
        <v>4029</v>
      </c>
      <c r="B1030" s="55" t="s">
        <v>743</v>
      </c>
      <c r="C1030" s="56" t="s">
        <v>744</v>
      </c>
      <c r="D1030" s="43" t="s">
        <v>3131</v>
      </c>
      <c r="E1030" s="57" t="s">
        <v>76</v>
      </c>
      <c r="F1030" s="62" t="s">
        <v>4030</v>
      </c>
      <c r="G1030" s="62" t="s">
        <v>645</v>
      </c>
      <c r="H1030" s="59">
        <v>44207</v>
      </c>
      <c r="I1030" s="59">
        <v>44662</v>
      </c>
      <c r="J1030" s="48" t="str">
        <f>IF(Ugovori_OPULJP[[#This Row],[DATUM ZAVRŠETKA OPERACIJE]]&gt;DATE(2024,3,31),"u provedbi","završen")</f>
        <v>završen</v>
      </c>
      <c r="K1030" s="58" t="s">
        <v>84</v>
      </c>
      <c r="L1030" s="58" t="s">
        <v>84</v>
      </c>
      <c r="M1030" s="49">
        <v>0.85</v>
      </c>
      <c r="N1030" s="49">
        <v>0.15</v>
      </c>
      <c r="O1030" s="50">
        <f>Ugovori_OPULJP[[#This Row],[Bespovratna sredstva - Ukupno (EU+Nac) HRK
= Ukupna ugovorena vrijednost bespovratnih sredstava]]*Ugovori_OPULJP[[#This Row],[EU STOPA SUFINANCIRANJA %
EU CO-FINANCING RATE %]]</f>
        <v>2275195.8754999996</v>
      </c>
      <c r="P1030" s="51">
        <f>Ugovori_OPULJP[[#This Row],[Bespovratna sredstva - EU dio - HRK]]/7.5345</f>
        <v>301970.38628973381</v>
      </c>
      <c r="Q1030" s="50">
        <f>Ugovori_OPULJP[[#This Row],[Bespovratna sredstva - Ukupno (EU+Nac) HRK
= Ukupna ugovorena vrijednost bespovratnih sredstava]]*Ugovori_OPULJP[[#This Row],[STOPA NACIONALNOG SUFINANCIRANJA %]]</f>
        <v>401505.15449999995</v>
      </c>
      <c r="R1030" s="51">
        <f>Ugovori_OPULJP[[#This Row],[Bespovratna sredstva - Nacionalni dio - HRK]]/7.5345</f>
        <v>53288.891698188323</v>
      </c>
      <c r="S1030" s="52">
        <v>2676701.0299999998</v>
      </c>
      <c r="T1030" s="53">
        <f>Ugovori_OPULJP[[#This Row],[Bespovratna sredstva - Ukupno (EU+Nac) HRK
= Ukupna ugovorena vrijednost bespovratnih sredstava]]/7.5345</f>
        <v>355259.27798792219</v>
      </c>
      <c r="U1030" s="50">
        <v>0</v>
      </c>
      <c r="V1030" s="51">
        <f>Ugovori_OPULJP[[#This Row],[Javni doprinos korisnika - HRK]]/7.5345</f>
        <v>0</v>
      </c>
      <c r="W1030" s="50">
        <v>0</v>
      </c>
      <c r="X1030" s="51">
        <f>Ugovori_OPULJP[[#This Row],[Privatni doprinos korisnika - HRK]]/7.5345</f>
        <v>0</v>
      </c>
      <c r="Y1030" s="52">
        <v>2676701.0299999998</v>
      </c>
      <c r="Z1030" s="53">
        <f>Ugovori_OPULJP[[#This Row],[UKUPNI PRIHVATLJIVI IZDACI
TOTAL ELIGIBLE EXPENDITURE
= Bespovratna sredstva ukupno + doprinos korisnika
= Ukupni prihvatljivi troškovi
= Ukupna ugovorena vrijednost projekta HRK]]/7.5345</f>
        <v>355259.27798792219</v>
      </c>
      <c r="AA1030" s="57" t="s">
        <v>38</v>
      </c>
      <c r="AB1030" s="57" t="s">
        <v>35</v>
      </c>
      <c r="AC1030" s="56" t="s">
        <v>4031</v>
      </c>
      <c r="AD1030" s="56" t="s">
        <v>747</v>
      </c>
    </row>
    <row r="1031" spans="1:30" ht="51" customHeight="1" x14ac:dyDescent="0.2">
      <c r="A1031" s="61" t="s">
        <v>4032</v>
      </c>
      <c r="B1031" s="55" t="s">
        <v>743</v>
      </c>
      <c r="C1031" s="56" t="s">
        <v>744</v>
      </c>
      <c r="D1031" s="43" t="s">
        <v>3131</v>
      </c>
      <c r="E1031" s="57" t="s">
        <v>76</v>
      </c>
      <c r="F1031" s="62" t="s">
        <v>4033</v>
      </c>
      <c r="G1031" s="62" t="s">
        <v>4034</v>
      </c>
      <c r="H1031" s="59">
        <v>44201</v>
      </c>
      <c r="I1031" s="59">
        <v>44747</v>
      </c>
      <c r="J1031" s="48" t="str">
        <f>IF(Ugovori_OPULJP[[#This Row],[DATUM ZAVRŠETKA OPERACIJE]]&gt;DATE(2024,3,31),"u provedbi","završen")</f>
        <v>završen</v>
      </c>
      <c r="K1031" s="58" t="s">
        <v>4035</v>
      </c>
      <c r="L1031" s="58" t="s">
        <v>99</v>
      </c>
      <c r="M1031" s="49">
        <v>0.85</v>
      </c>
      <c r="N1031" s="49">
        <v>0.15</v>
      </c>
      <c r="O1031" s="50">
        <f>Ugovori_OPULJP[[#This Row],[Bespovratna sredstva - Ukupno (EU+Nac) HRK
= Ukupna ugovorena vrijednost bespovratnih sredstava]]*Ugovori_OPULJP[[#This Row],[EU STOPA SUFINANCIRANJA %
EU CO-FINANCING RATE %]]</f>
        <v>473614.89999999997</v>
      </c>
      <c r="P1031" s="51">
        <f>Ugovori_OPULJP[[#This Row],[Bespovratna sredstva - EU dio - HRK]]/7.5345</f>
        <v>62859.499635012267</v>
      </c>
      <c r="Q1031" s="50">
        <f>Ugovori_OPULJP[[#This Row],[Bespovratna sredstva - Ukupno (EU+Nac) HRK
= Ukupna ugovorena vrijednost bespovratnih sredstava]]*Ugovori_OPULJP[[#This Row],[STOPA NACIONALNOG SUFINANCIRANJA %]]</f>
        <v>83579.099999999991</v>
      </c>
      <c r="R1031" s="51">
        <f>Ugovori_OPULJP[[#This Row],[Bespovratna sredstva - Nacionalni dio - HRK]]/7.5345</f>
        <v>11092.85287676687</v>
      </c>
      <c r="S1031" s="52">
        <v>557194</v>
      </c>
      <c r="T1031" s="53">
        <f>Ugovori_OPULJP[[#This Row],[Bespovratna sredstva - Ukupno (EU+Nac) HRK
= Ukupna ugovorena vrijednost bespovratnih sredstava]]/7.5345</f>
        <v>73952.352511779143</v>
      </c>
      <c r="U1031" s="50">
        <v>0</v>
      </c>
      <c r="V1031" s="51">
        <f>Ugovori_OPULJP[[#This Row],[Javni doprinos korisnika - HRK]]/7.5345</f>
        <v>0</v>
      </c>
      <c r="W1031" s="50">
        <v>0</v>
      </c>
      <c r="X1031" s="51">
        <f>Ugovori_OPULJP[[#This Row],[Privatni doprinos korisnika - HRK]]/7.5345</f>
        <v>0</v>
      </c>
      <c r="Y1031" s="52">
        <v>557194</v>
      </c>
      <c r="Z1031" s="53">
        <f>Ugovori_OPULJP[[#This Row],[UKUPNI PRIHVATLJIVI IZDACI
TOTAL ELIGIBLE EXPENDITURE
= Bespovratna sredstva ukupno + doprinos korisnika
= Ukupni prihvatljivi troškovi
= Ukupna ugovorena vrijednost projekta HRK]]/7.5345</f>
        <v>73952.352511779143</v>
      </c>
      <c r="AA1031" s="57" t="s">
        <v>38</v>
      </c>
      <c r="AB1031" s="57" t="s">
        <v>35</v>
      </c>
      <c r="AC1031" s="56" t="s">
        <v>4036</v>
      </c>
      <c r="AD1031" s="56" t="s">
        <v>747</v>
      </c>
    </row>
    <row r="1032" spans="1:30" ht="51" customHeight="1" x14ac:dyDescent="0.2">
      <c r="A1032" s="61" t="s">
        <v>4037</v>
      </c>
      <c r="B1032" s="55" t="s">
        <v>743</v>
      </c>
      <c r="C1032" s="56" t="s">
        <v>744</v>
      </c>
      <c r="D1032" s="43" t="s">
        <v>3131</v>
      </c>
      <c r="E1032" s="57" t="s">
        <v>76</v>
      </c>
      <c r="F1032" s="62" t="s">
        <v>4038</v>
      </c>
      <c r="G1032" s="62" t="s">
        <v>1573</v>
      </c>
      <c r="H1032" s="59">
        <v>44201</v>
      </c>
      <c r="I1032" s="59">
        <v>44686</v>
      </c>
      <c r="J1032" s="48" t="str">
        <f>IF(Ugovori_OPULJP[[#This Row],[DATUM ZAVRŠETKA OPERACIJE]]&gt;DATE(2024,3,31),"u provedbi","završen")</f>
        <v>završen</v>
      </c>
      <c r="K1032" s="58" t="s">
        <v>94</v>
      </c>
      <c r="L1032" s="58" t="s">
        <v>94</v>
      </c>
      <c r="M1032" s="49">
        <v>0.85</v>
      </c>
      <c r="N1032" s="49">
        <v>0.15</v>
      </c>
      <c r="O1032" s="50">
        <f>Ugovori_OPULJP[[#This Row],[Bespovratna sredstva - Ukupno (EU+Nac) HRK
= Ukupna ugovorena vrijednost bespovratnih sredstava]]*Ugovori_OPULJP[[#This Row],[EU STOPA SUFINANCIRANJA %
EU CO-FINANCING RATE %]]</f>
        <v>947206</v>
      </c>
      <c r="P1032" s="51">
        <f>Ugovori_OPULJP[[#This Row],[Bespovratna sredstva - EU dio - HRK]]/7.5345</f>
        <v>125715.84046718427</v>
      </c>
      <c r="Q1032" s="50">
        <f>Ugovori_OPULJP[[#This Row],[Bespovratna sredstva - Ukupno (EU+Nac) HRK
= Ukupna ugovorena vrijednost bespovratnih sredstava]]*Ugovori_OPULJP[[#This Row],[STOPA NACIONALNOG SUFINANCIRANJA %]]</f>
        <v>167154</v>
      </c>
      <c r="R1032" s="51">
        <f>Ugovori_OPULJP[[#This Row],[Bespovratna sredstva - Nacionalni dio - HRK]]/7.5345</f>
        <v>22185.148317738403</v>
      </c>
      <c r="S1032" s="52">
        <v>1114360</v>
      </c>
      <c r="T1032" s="53">
        <f>Ugovori_OPULJP[[#This Row],[Bespovratna sredstva - Ukupno (EU+Nac) HRK
= Ukupna ugovorena vrijednost bespovratnih sredstava]]/7.5345</f>
        <v>147900.98878492269</v>
      </c>
      <c r="U1032" s="50">
        <v>0</v>
      </c>
      <c r="V1032" s="51">
        <f>Ugovori_OPULJP[[#This Row],[Javni doprinos korisnika - HRK]]/7.5345</f>
        <v>0</v>
      </c>
      <c r="W1032" s="50">
        <v>0</v>
      </c>
      <c r="X1032" s="51">
        <f>Ugovori_OPULJP[[#This Row],[Privatni doprinos korisnika - HRK]]/7.5345</f>
        <v>0</v>
      </c>
      <c r="Y1032" s="52">
        <v>1114360</v>
      </c>
      <c r="Z1032" s="53">
        <f>Ugovori_OPULJP[[#This Row],[UKUPNI PRIHVATLJIVI IZDACI
TOTAL ELIGIBLE EXPENDITURE
= Bespovratna sredstva ukupno + doprinos korisnika
= Ukupni prihvatljivi troškovi
= Ukupna ugovorena vrijednost projekta HRK]]/7.5345</f>
        <v>147900.98878492269</v>
      </c>
      <c r="AA1032" s="57" t="s">
        <v>38</v>
      </c>
      <c r="AB1032" s="57" t="s">
        <v>35</v>
      </c>
      <c r="AC1032" s="56" t="s">
        <v>4039</v>
      </c>
      <c r="AD1032" s="56" t="s">
        <v>747</v>
      </c>
    </row>
    <row r="1033" spans="1:30" ht="51" customHeight="1" x14ac:dyDescent="0.2">
      <c r="A1033" s="61" t="s">
        <v>4040</v>
      </c>
      <c r="B1033" s="55" t="s">
        <v>743</v>
      </c>
      <c r="C1033" s="56" t="s">
        <v>744</v>
      </c>
      <c r="D1033" s="43" t="s">
        <v>3131</v>
      </c>
      <c r="E1033" s="57" t="s">
        <v>76</v>
      </c>
      <c r="F1033" s="62" t="s">
        <v>4041</v>
      </c>
      <c r="G1033" s="45" t="s">
        <v>1502</v>
      </c>
      <c r="H1033" s="59">
        <v>44203</v>
      </c>
      <c r="I1033" s="59">
        <v>44749</v>
      </c>
      <c r="J1033" s="48" t="str">
        <f>IF(Ugovori_OPULJP[[#This Row],[DATUM ZAVRŠETKA OPERACIJE]]&gt;DATE(2024,3,31),"u provedbi","završen")</f>
        <v>završen</v>
      </c>
      <c r="K1033" s="58" t="s">
        <v>84</v>
      </c>
      <c r="L1033" s="58" t="s">
        <v>84</v>
      </c>
      <c r="M1033" s="49">
        <v>0.85</v>
      </c>
      <c r="N1033" s="49">
        <v>0.15</v>
      </c>
      <c r="O1033" s="50">
        <f>Ugovori_OPULJP[[#This Row],[Bespovratna sredstva - Ukupno (EU+Nac) HRK
= Ukupna ugovorena vrijednost bespovratnih sredstava]]*Ugovori_OPULJP[[#This Row],[EU STOPA SUFINANCIRANJA %
EU CO-FINANCING RATE %]]</f>
        <v>1262977.3195</v>
      </c>
      <c r="P1033" s="51">
        <f>Ugovori_OPULJP[[#This Row],[Bespovratna sredstva - EU dio - HRK]]/7.5345</f>
        <v>167625.89680801643</v>
      </c>
      <c r="Q1033" s="50">
        <f>Ugovori_OPULJP[[#This Row],[Bespovratna sredstva - Ukupno (EU+Nac) HRK
= Ukupna ugovorena vrijednost bespovratnih sredstava]]*Ugovori_OPULJP[[#This Row],[STOPA NACIONALNOG SUFINANCIRANJA %]]</f>
        <v>222878.35049999997</v>
      </c>
      <c r="R1033" s="51">
        <f>Ugovori_OPULJP[[#This Row],[Bespovratna sredstva - Nacionalni dio - HRK]]/7.5345</f>
        <v>29581.040613179368</v>
      </c>
      <c r="S1033" s="52">
        <v>1485855.67</v>
      </c>
      <c r="T1033" s="53">
        <f>Ugovori_OPULJP[[#This Row],[Bespovratna sredstva - Ukupno (EU+Nac) HRK
= Ukupna ugovorena vrijednost bespovratnih sredstava]]/7.5345</f>
        <v>197206.93742119582</v>
      </c>
      <c r="U1033" s="50">
        <v>0</v>
      </c>
      <c r="V1033" s="51">
        <f>Ugovori_OPULJP[[#This Row],[Javni doprinos korisnika - HRK]]/7.5345</f>
        <v>0</v>
      </c>
      <c r="W1033" s="50">
        <v>0</v>
      </c>
      <c r="X1033" s="51">
        <f>Ugovori_OPULJP[[#This Row],[Privatni doprinos korisnika - HRK]]/7.5345</f>
        <v>0</v>
      </c>
      <c r="Y1033" s="52">
        <v>1485855.67</v>
      </c>
      <c r="Z1033" s="53">
        <f>Ugovori_OPULJP[[#This Row],[UKUPNI PRIHVATLJIVI IZDACI
TOTAL ELIGIBLE EXPENDITURE
= Bespovratna sredstva ukupno + doprinos korisnika
= Ukupni prihvatljivi troškovi
= Ukupna ugovorena vrijednost projekta HRK]]/7.5345</f>
        <v>197206.93742119582</v>
      </c>
      <c r="AA1033" s="57" t="s">
        <v>38</v>
      </c>
      <c r="AB1033" s="57" t="s">
        <v>35</v>
      </c>
      <c r="AC1033" s="56" t="s">
        <v>4042</v>
      </c>
      <c r="AD1033" s="56" t="s">
        <v>747</v>
      </c>
    </row>
    <row r="1034" spans="1:30" ht="51" customHeight="1" x14ac:dyDescent="0.2">
      <c r="A1034" s="61" t="s">
        <v>4043</v>
      </c>
      <c r="B1034" s="55" t="s">
        <v>743</v>
      </c>
      <c r="C1034" s="56" t="s">
        <v>744</v>
      </c>
      <c r="D1034" s="43" t="s">
        <v>3131</v>
      </c>
      <c r="E1034" s="57" t="s">
        <v>76</v>
      </c>
      <c r="F1034" s="62" t="s">
        <v>4044</v>
      </c>
      <c r="G1034" s="45" t="s">
        <v>2748</v>
      </c>
      <c r="H1034" s="59">
        <v>44201</v>
      </c>
      <c r="I1034" s="59">
        <v>44747</v>
      </c>
      <c r="J1034" s="48" t="str">
        <f>IF(Ugovori_OPULJP[[#This Row],[DATUM ZAVRŠETKA OPERACIJE]]&gt;DATE(2024,3,31),"u provedbi","završen")</f>
        <v>završen</v>
      </c>
      <c r="K1034" s="58" t="s">
        <v>84</v>
      </c>
      <c r="L1034" s="58" t="s">
        <v>84</v>
      </c>
      <c r="M1034" s="49">
        <v>0.85</v>
      </c>
      <c r="N1034" s="49">
        <v>0.15</v>
      </c>
      <c r="O1034" s="50">
        <f>Ugovori_OPULJP[[#This Row],[Bespovratna sredstva - Ukupno (EU+Nac) HRK
= Ukupna ugovorena vrijednost bespovratnih sredstava]]*Ugovori_OPULJP[[#This Row],[EU STOPA SUFINANCIRANJA %
EU CO-FINANCING RATE %]]</f>
        <v>552552.58100000001</v>
      </c>
      <c r="P1034" s="51">
        <f>Ugovori_OPULJP[[#This Row],[Bespovratna sredstva - EU dio - HRK]]/7.5345</f>
        <v>73336.330347070136</v>
      </c>
      <c r="Q1034" s="50">
        <f>Ugovori_OPULJP[[#This Row],[Bespovratna sredstva - Ukupno (EU+Nac) HRK
= Ukupna ugovorena vrijednost bespovratnih sredstava]]*Ugovori_OPULJP[[#This Row],[STOPA NACIONALNOG SUFINANCIRANJA %]]</f>
        <v>97509.278999999995</v>
      </c>
      <c r="R1034" s="51">
        <f>Ugovori_OPULJP[[#This Row],[Bespovratna sredstva - Nacionalni dio - HRK]]/7.5345</f>
        <v>12941.705355365319</v>
      </c>
      <c r="S1034" s="52">
        <v>650061.86</v>
      </c>
      <c r="T1034" s="53">
        <f>Ugovori_OPULJP[[#This Row],[Bespovratna sredstva - Ukupno (EU+Nac) HRK
= Ukupna ugovorena vrijednost bespovratnih sredstava]]/7.5345</f>
        <v>86278.03570243546</v>
      </c>
      <c r="U1034" s="50">
        <v>0</v>
      </c>
      <c r="V1034" s="51">
        <f>Ugovori_OPULJP[[#This Row],[Javni doprinos korisnika - HRK]]/7.5345</f>
        <v>0</v>
      </c>
      <c r="W1034" s="50">
        <v>0</v>
      </c>
      <c r="X1034" s="51">
        <f>Ugovori_OPULJP[[#This Row],[Privatni doprinos korisnika - HRK]]/7.5345</f>
        <v>0</v>
      </c>
      <c r="Y1034" s="52">
        <v>650061.86</v>
      </c>
      <c r="Z1034" s="53">
        <f>Ugovori_OPULJP[[#This Row],[UKUPNI PRIHVATLJIVI IZDACI
TOTAL ELIGIBLE EXPENDITURE
= Bespovratna sredstva ukupno + doprinos korisnika
= Ukupni prihvatljivi troškovi
= Ukupna ugovorena vrijednost projekta HRK]]/7.5345</f>
        <v>86278.03570243546</v>
      </c>
      <c r="AA1034" s="57" t="s">
        <v>38</v>
      </c>
      <c r="AB1034" s="57" t="s">
        <v>35</v>
      </c>
      <c r="AC1034" s="56" t="s">
        <v>4045</v>
      </c>
      <c r="AD1034" s="56" t="s">
        <v>747</v>
      </c>
    </row>
    <row r="1035" spans="1:30" ht="51" customHeight="1" x14ac:dyDescent="0.2">
      <c r="A1035" s="61" t="s">
        <v>4046</v>
      </c>
      <c r="B1035" s="55" t="s">
        <v>743</v>
      </c>
      <c r="C1035" s="56" t="s">
        <v>744</v>
      </c>
      <c r="D1035" s="43" t="s">
        <v>3131</v>
      </c>
      <c r="E1035" s="57" t="s">
        <v>76</v>
      </c>
      <c r="F1035" s="62" t="s">
        <v>4047</v>
      </c>
      <c r="G1035" s="62" t="s">
        <v>1427</v>
      </c>
      <c r="H1035" s="59">
        <v>44203</v>
      </c>
      <c r="I1035" s="59">
        <v>44749</v>
      </c>
      <c r="J1035" s="48" t="str">
        <f>IF(Ugovori_OPULJP[[#This Row],[DATUM ZAVRŠETKA OPERACIJE]]&gt;DATE(2024,3,31),"u provedbi","završen")</f>
        <v>završen</v>
      </c>
      <c r="K1035" s="58" t="s">
        <v>99</v>
      </c>
      <c r="L1035" s="58" t="s">
        <v>99</v>
      </c>
      <c r="M1035" s="49">
        <v>0.85</v>
      </c>
      <c r="N1035" s="49">
        <v>0.15</v>
      </c>
      <c r="O1035" s="50">
        <f>Ugovori_OPULJP[[#This Row],[Bespovratna sredstva - Ukupno (EU+Nac) HRK
= Ukupna ugovorena vrijednost bespovratnih sredstava]]*Ugovori_OPULJP[[#This Row],[EU STOPA SUFINANCIRANJA %
EU CO-FINANCING RATE %]]</f>
        <v>947180.5</v>
      </c>
      <c r="P1035" s="51">
        <f>Ugovori_OPULJP[[#This Row],[Bespovratna sredstva - EU dio - HRK]]/7.5345</f>
        <v>125712.4560355697</v>
      </c>
      <c r="Q1035" s="50">
        <f>Ugovori_OPULJP[[#This Row],[Bespovratna sredstva - Ukupno (EU+Nac) HRK
= Ukupna ugovorena vrijednost bespovratnih sredstava]]*Ugovori_OPULJP[[#This Row],[STOPA NACIONALNOG SUFINANCIRANJA %]]</f>
        <v>167149.5</v>
      </c>
      <c r="R1035" s="51">
        <f>Ugovori_OPULJP[[#This Row],[Bespovratna sredstva - Nacionalni dio - HRK]]/7.5345</f>
        <v>22184.551065100535</v>
      </c>
      <c r="S1035" s="52">
        <v>1114330</v>
      </c>
      <c r="T1035" s="53">
        <f>Ugovori_OPULJP[[#This Row],[Bespovratna sredstva - Ukupno (EU+Nac) HRK
= Ukupna ugovorena vrijednost bespovratnih sredstava]]/7.5345</f>
        <v>147897.00710067025</v>
      </c>
      <c r="U1035" s="50">
        <v>0</v>
      </c>
      <c r="V1035" s="51">
        <f>Ugovori_OPULJP[[#This Row],[Javni doprinos korisnika - HRK]]/7.5345</f>
        <v>0</v>
      </c>
      <c r="W1035" s="50">
        <v>0</v>
      </c>
      <c r="X1035" s="51">
        <f>Ugovori_OPULJP[[#This Row],[Privatni doprinos korisnika - HRK]]/7.5345</f>
        <v>0</v>
      </c>
      <c r="Y1035" s="52">
        <v>1114330</v>
      </c>
      <c r="Z1035" s="53">
        <f>Ugovori_OPULJP[[#This Row],[UKUPNI PRIHVATLJIVI IZDACI
TOTAL ELIGIBLE EXPENDITURE
= Bespovratna sredstva ukupno + doprinos korisnika
= Ukupni prihvatljivi troškovi
= Ukupna ugovorena vrijednost projekta HRK]]/7.5345</f>
        <v>147897.00710067025</v>
      </c>
      <c r="AA1035" s="57" t="s">
        <v>38</v>
      </c>
      <c r="AB1035" s="57" t="s">
        <v>35</v>
      </c>
      <c r="AC1035" s="56" t="s">
        <v>4048</v>
      </c>
      <c r="AD1035" s="56" t="s">
        <v>747</v>
      </c>
    </row>
    <row r="1036" spans="1:30" ht="51" customHeight="1" x14ac:dyDescent="0.2">
      <c r="A1036" s="61" t="s">
        <v>4049</v>
      </c>
      <c r="B1036" s="55" t="s">
        <v>743</v>
      </c>
      <c r="C1036" s="56" t="s">
        <v>744</v>
      </c>
      <c r="D1036" s="43" t="s">
        <v>3131</v>
      </c>
      <c r="E1036" s="57" t="s">
        <v>76</v>
      </c>
      <c r="F1036" s="62" t="s">
        <v>4050</v>
      </c>
      <c r="G1036" s="62" t="s">
        <v>4051</v>
      </c>
      <c r="H1036" s="59">
        <v>44204</v>
      </c>
      <c r="I1036" s="59">
        <v>44750</v>
      </c>
      <c r="J1036" s="48" t="str">
        <f>IF(Ugovori_OPULJP[[#This Row],[DATUM ZAVRŠETKA OPERACIJE]]&gt;DATE(2024,3,31),"u provedbi","završen")</f>
        <v>završen</v>
      </c>
      <c r="K1036" s="58" t="s">
        <v>37</v>
      </c>
      <c r="L1036" s="58" t="s">
        <v>37</v>
      </c>
      <c r="M1036" s="49">
        <v>0.85</v>
      </c>
      <c r="N1036" s="49">
        <v>0.15</v>
      </c>
      <c r="O1036" s="50">
        <f>Ugovori_OPULJP[[#This Row],[Bespovratna sredstva - Ukupno (EU+Nac) HRK
= Ukupna ugovorena vrijednost bespovratnih sredstava]]*Ugovori_OPULJP[[#This Row],[EU STOPA SUFINANCIRANJA %
EU CO-FINANCING RATE %]]</f>
        <v>394680.41500000004</v>
      </c>
      <c r="P1036" s="51">
        <f>Ugovori_OPULJP[[#This Row],[Bespovratna sredstva - EU dio - HRK]]/7.5345</f>
        <v>52383.093105050102</v>
      </c>
      <c r="Q1036" s="50">
        <f>Ugovori_OPULJP[[#This Row],[Bespovratna sredstva - Ukupno (EU+Nac) HRK
= Ukupna ugovorena vrijednost bespovratnih sredstava]]*Ugovori_OPULJP[[#This Row],[STOPA NACIONALNOG SUFINANCIRANJA %]]</f>
        <v>69649.485000000001</v>
      </c>
      <c r="R1036" s="51">
        <f>Ugovori_OPULJP[[#This Row],[Bespovratna sredstva - Nacionalni dio - HRK]]/7.5345</f>
        <v>9244.0752538323704</v>
      </c>
      <c r="S1036" s="52">
        <v>464329.9</v>
      </c>
      <c r="T1036" s="53">
        <f>Ugovori_OPULJP[[#This Row],[Bespovratna sredstva - Ukupno (EU+Nac) HRK
= Ukupna ugovorena vrijednost bespovratnih sredstava]]/7.5345</f>
        <v>61627.168358882474</v>
      </c>
      <c r="U1036" s="50">
        <v>0</v>
      </c>
      <c r="V1036" s="51">
        <f>Ugovori_OPULJP[[#This Row],[Javni doprinos korisnika - HRK]]/7.5345</f>
        <v>0</v>
      </c>
      <c r="W1036" s="50">
        <v>0</v>
      </c>
      <c r="X1036" s="51">
        <f>Ugovori_OPULJP[[#This Row],[Privatni doprinos korisnika - HRK]]/7.5345</f>
        <v>0</v>
      </c>
      <c r="Y1036" s="52">
        <v>464329.9</v>
      </c>
      <c r="Z1036" s="53">
        <f>Ugovori_OPULJP[[#This Row],[UKUPNI PRIHVATLJIVI IZDACI
TOTAL ELIGIBLE EXPENDITURE
= Bespovratna sredstva ukupno + doprinos korisnika
= Ukupni prihvatljivi troškovi
= Ukupna ugovorena vrijednost projekta HRK]]/7.5345</f>
        <v>61627.168358882474</v>
      </c>
      <c r="AA1036" s="57" t="s">
        <v>38</v>
      </c>
      <c r="AB1036" s="57" t="s">
        <v>35</v>
      </c>
      <c r="AC1036" s="56" t="s">
        <v>4052</v>
      </c>
      <c r="AD1036" s="56" t="s">
        <v>747</v>
      </c>
    </row>
    <row r="1037" spans="1:30" ht="51" customHeight="1" x14ac:dyDescent="0.2">
      <c r="A1037" s="61" t="s">
        <v>4053</v>
      </c>
      <c r="B1037" s="55" t="s">
        <v>743</v>
      </c>
      <c r="C1037" s="56" t="s">
        <v>744</v>
      </c>
      <c r="D1037" s="43" t="s">
        <v>3131</v>
      </c>
      <c r="E1037" s="57" t="s">
        <v>76</v>
      </c>
      <c r="F1037" s="62" t="s">
        <v>4054</v>
      </c>
      <c r="G1037" s="62" t="s">
        <v>4055</v>
      </c>
      <c r="H1037" s="59">
        <v>44203</v>
      </c>
      <c r="I1037" s="59">
        <v>44627</v>
      </c>
      <c r="J1037" s="48" t="str">
        <f>IF(Ugovori_OPULJP[[#This Row],[DATUM ZAVRŠETKA OPERACIJE]]&gt;DATE(2024,3,31),"u provedbi","završen")</f>
        <v>završen</v>
      </c>
      <c r="K1037" s="58" t="s">
        <v>371</v>
      </c>
      <c r="L1037" s="58" t="s">
        <v>371</v>
      </c>
      <c r="M1037" s="49">
        <v>0.85</v>
      </c>
      <c r="N1037" s="49">
        <v>0.15</v>
      </c>
      <c r="O1037" s="50">
        <f>Ugovori_OPULJP[[#This Row],[Bespovratna sredstva - Ukupno (EU+Nac) HRK
= Ukupna ugovorena vrijednost bespovratnih sredstava]]*Ugovori_OPULJP[[#This Row],[EU STOPA SUFINANCIRANJA %
EU CO-FINANCING RATE %]]</f>
        <v>789310</v>
      </c>
      <c r="P1037" s="51">
        <f>Ugovori_OPULJP[[#This Row],[Bespovratna sredstva - EU dio - HRK]]/7.5345</f>
        <v>104759.43990974849</v>
      </c>
      <c r="Q1037" s="50">
        <f>Ugovori_OPULJP[[#This Row],[Bespovratna sredstva - Ukupno (EU+Nac) HRK
= Ukupna ugovorena vrijednost bespovratnih sredstava]]*Ugovori_OPULJP[[#This Row],[STOPA NACIONALNOG SUFINANCIRANJA %]]</f>
        <v>139290</v>
      </c>
      <c r="R1037" s="51">
        <f>Ugovori_OPULJP[[#This Row],[Bespovratna sredstva - Nacionalni dio - HRK]]/7.5345</f>
        <v>18486.959984073263</v>
      </c>
      <c r="S1037" s="52">
        <v>928600</v>
      </c>
      <c r="T1037" s="53">
        <f>Ugovori_OPULJP[[#This Row],[Bespovratna sredstva - Ukupno (EU+Nac) HRK
= Ukupna ugovorena vrijednost bespovratnih sredstava]]/7.5345</f>
        <v>123246.39989382174</v>
      </c>
      <c r="U1037" s="50">
        <v>0</v>
      </c>
      <c r="V1037" s="51">
        <f>Ugovori_OPULJP[[#This Row],[Javni doprinos korisnika - HRK]]/7.5345</f>
        <v>0</v>
      </c>
      <c r="W1037" s="50">
        <v>0</v>
      </c>
      <c r="X1037" s="51">
        <f>Ugovori_OPULJP[[#This Row],[Privatni doprinos korisnika - HRK]]/7.5345</f>
        <v>0</v>
      </c>
      <c r="Y1037" s="52">
        <v>928600</v>
      </c>
      <c r="Z1037" s="53">
        <f>Ugovori_OPULJP[[#This Row],[UKUPNI PRIHVATLJIVI IZDACI
TOTAL ELIGIBLE EXPENDITURE
= Bespovratna sredstva ukupno + doprinos korisnika
= Ukupni prihvatljivi troškovi
= Ukupna ugovorena vrijednost projekta HRK]]/7.5345</f>
        <v>123246.39989382174</v>
      </c>
      <c r="AA1037" s="57" t="s">
        <v>38</v>
      </c>
      <c r="AB1037" s="57" t="s">
        <v>35</v>
      </c>
      <c r="AC1037" s="56" t="s">
        <v>4056</v>
      </c>
      <c r="AD1037" s="56" t="s">
        <v>747</v>
      </c>
    </row>
    <row r="1038" spans="1:30" ht="76.5" customHeight="1" x14ac:dyDescent="0.2">
      <c r="A1038" s="61" t="s">
        <v>4057</v>
      </c>
      <c r="B1038" s="55" t="s">
        <v>743</v>
      </c>
      <c r="C1038" s="56" t="s">
        <v>744</v>
      </c>
      <c r="D1038" s="43" t="s">
        <v>3131</v>
      </c>
      <c r="E1038" s="57" t="s">
        <v>76</v>
      </c>
      <c r="F1038" s="62" t="s">
        <v>4058</v>
      </c>
      <c r="G1038" s="62" t="s">
        <v>4059</v>
      </c>
      <c r="H1038" s="59">
        <v>44252</v>
      </c>
      <c r="I1038" s="59">
        <v>44798</v>
      </c>
      <c r="J1038" s="48" t="str">
        <f>IF(Ugovori_OPULJP[[#This Row],[DATUM ZAVRŠETKA OPERACIJE]]&gt;DATE(2024,3,31),"u provedbi","završen")</f>
        <v>završen</v>
      </c>
      <c r="K1038" s="58" t="s">
        <v>37</v>
      </c>
      <c r="L1038" s="58" t="s">
        <v>37</v>
      </c>
      <c r="M1038" s="49">
        <v>0.85</v>
      </c>
      <c r="N1038" s="49">
        <v>0.15</v>
      </c>
      <c r="O1038" s="50">
        <f>Ugovori_OPULJP[[#This Row],[Bespovratna sredstva - Ukupno (EU+Nac) HRK
= Ukupna ugovorena vrijednost bespovratnih sredstava]]*Ugovori_OPULJP[[#This Row],[EU STOPA SUFINANCIRANJA %
EU CO-FINANCING RATE %]]</f>
        <v>394679.64999999997</v>
      </c>
      <c r="P1038" s="51">
        <f>Ugovori_OPULJP[[#This Row],[Bespovratna sredstva - EU dio - HRK]]/7.5345</f>
        <v>52382.991572101659</v>
      </c>
      <c r="Q1038" s="50">
        <f>Ugovori_OPULJP[[#This Row],[Bespovratna sredstva - Ukupno (EU+Nac) HRK
= Ukupna ugovorena vrijednost bespovratnih sredstava]]*Ugovori_OPULJP[[#This Row],[STOPA NACIONALNOG SUFINANCIRANJA %]]</f>
        <v>69649.349999999991</v>
      </c>
      <c r="R1038" s="51">
        <f>Ugovori_OPULJP[[#This Row],[Bespovratna sredstva - Nacionalni dio - HRK]]/7.5345</f>
        <v>9244.0573362532341</v>
      </c>
      <c r="S1038" s="50">
        <v>464329</v>
      </c>
      <c r="T1038" s="51">
        <f>Ugovori_OPULJP[[#This Row],[Bespovratna sredstva - Ukupno (EU+Nac) HRK
= Ukupna ugovorena vrijednost bespovratnih sredstava]]/7.5345</f>
        <v>61627.048908354896</v>
      </c>
      <c r="U1038" s="50">
        <v>0</v>
      </c>
      <c r="V1038" s="51">
        <f>Ugovori_OPULJP[[#This Row],[Javni doprinos korisnika - HRK]]/7.5345</f>
        <v>0</v>
      </c>
      <c r="W1038" s="50">
        <v>0</v>
      </c>
      <c r="X1038" s="51">
        <f>Ugovori_OPULJP[[#This Row],[Privatni doprinos korisnika - HRK]]/7.5345</f>
        <v>0</v>
      </c>
      <c r="Y1038" s="52">
        <v>464329</v>
      </c>
      <c r="Z1038" s="53">
        <f>Ugovori_OPULJP[[#This Row],[UKUPNI PRIHVATLJIVI IZDACI
TOTAL ELIGIBLE EXPENDITURE
= Bespovratna sredstva ukupno + doprinos korisnika
= Ukupni prihvatljivi troškovi
= Ukupna ugovorena vrijednost projekta HRK]]/7.5345</f>
        <v>61627.048908354896</v>
      </c>
      <c r="AA1038" s="57" t="s">
        <v>38</v>
      </c>
      <c r="AB1038" s="57" t="s">
        <v>35</v>
      </c>
      <c r="AC1038" s="56" t="s">
        <v>4060</v>
      </c>
      <c r="AD1038" s="56" t="s">
        <v>747</v>
      </c>
    </row>
    <row r="1039" spans="1:30" ht="51" customHeight="1" x14ac:dyDescent="0.2">
      <c r="A1039" s="61" t="s">
        <v>4061</v>
      </c>
      <c r="B1039" s="55" t="s">
        <v>743</v>
      </c>
      <c r="C1039" s="56" t="s">
        <v>744</v>
      </c>
      <c r="D1039" s="43" t="s">
        <v>3131</v>
      </c>
      <c r="E1039" s="57" t="s">
        <v>76</v>
      </c>
      <c r="F1039" s="62" t="s">
        <v>4062</v>
      </c>
      <c r="G1039" s="45" t="s">
        <v>1467</v>
      </c>
      <c r="H1039" s="59">
        <v>44228</v>
      </c>
      <c r="I1039" s="59">
        <v>44835</v>
      </c>
      <c r="J1039" s="48" t="str">
        <f>IF(Ugovori_OPULJP[[#This Row],[DATUM ZAVRŠETKA OPERACIJE]]&gt;DATE(2024,3,31),"u provedbi","završen")</f>
        <v>završen</v>
      </c>
      <c r="K1039" s="58" t="s">
        <v>130</v>
      </c>
      <c r="L1039" s="58" t="s">
        <v>130</v>
      </c>
      <c r="M1039" s="49">
        <v>0.85</v>
      </c>
      <c r="N1039" s="49">
        <v>0.15</v>
      </c>
      <c r="O1039" s="50">
        <f>Ugovori_OPULJP[[#This Row],[Bespovratna sredstva - Ukupno (EU+Nac) HRK
= Ukupna ugovorena vrijednost bespovratnih sredstava]]*Ugovori_OPULJP[[#This Row],[EU STOPA SUFINANCIRANJA %
EU CO-FINANCING RATE %]]</f>
        <v>1550009</v>
      </c>
      <c r="P1039" s="51">
        <f>Ugovori_OPULJP[[#This Row],[Bespovratna sredstva - EU dio - HRK]]/7.5345</f>
        <v>205721.5475479461</v>
      </c>
      <c r="Q1039" s="50">
        <f>Ugovori_OPULJP[[#This Row],[Bespovratna sredstva - Ukupno (EU+Nac) HRK
= Ukupna ugovorena vrijednost bespovratnih sredstava]]*Ugovori_OPULJP[[#This Row],[STOPA NACIONALNOG SUFINANCIRANJA %]]</f>
        <v>273531</v>
      </c>
      <c r="R1039" s="51">
        <f>Ugovori_OPULJP[[#This Row],[Bespovratna sredstva - Nacionalni dio - HRK]]/7.5345</f>
        <v>36303.802508461078</v>
      </c>
      <c r="S1039" s="52">
        <v>1823540</v>
      </c>
      <c r="T1039" s="53">
        <f>Ugovori_OPULJP[[#This Row],[Bespovratna sredstva - Ukupno (EU+Nac) HRK
= Ukupna ugovorena vrijednost bespovratnih sredstava]]/7.5345</f>
        <v>242025.35005640719</v>
      </c>
      <c r="U1039" s="50">
        <v>0</v>
      </c>
      <c r="V1039" s="51">
        <f>Ugovori_OPULJP[[#This Row],[Javni doprinos korisnika - HRK]]/7.5345</f>
        <v>0</v>
      </c>
      <c r="W1039" s="50">
        <v>0</v>
      </c>
      <c r="X1039" s="51">
        <f>Ugovori_OPULJP[[#This Row],[Privatni doprinos korisnika - HRK]]/7.5345</f>
        <v>0</v>
      </c>
      <c r="Y1039" s="52">
        <v>1823540</v>
      </c>
      <c r="Z1039" s="53">
        <f>Ugovori_OPULJP[[#This Row],[UKUPNI PRIHVATLJIVI IZDACI
TOTAL ELIGIBLE EXPENDITURE
= Bespovratna sredstva ukupno + doprinos korisnika
= Ukupni prihvatljivi troškovi
= Ukupna ugovorena vrijednost projekta HRK]]/7.5345</f>
        <v>242025.35005640719</v>
      </c>
      <c r="AA1039" s="57" t="s">
        <v>38</v>
      </c>
      <c r="AB1039" s="57" t="s">
        <v>35</v>
      </c>
      <c r="AC1039" s="56" t="s">
        <v>4063</v>
      </c>
      <c r="AD1039" s="56" t="s">
        <v>747</v>
      </c>
    </row>
    <row r="1040" spans="1:30" ht="51" customHeight="1" x14ac:dyDescent="0.2">
      <c r="A1040" s="61" t="s">
        <v>4064</v>
      </c>
      <c r="B1040" s="55" t="s">
        <v>743</v>
      </c>
      <c r="C1040" s="56" t="s">
        <v>744</v>
      </c>
      <c r="D1040" s="43" t="s">
        <v>3131</v>
      </c>
      <c r="E1040" s="57" t="s">
        <v>76</v>
      </c>
      <c r="F1040" s="62" t="s">
        <v>4065</v>
      </c>
      <c r="G1040" s="62" t="s">
        <v>4066</v>
      </c>
      <c r="H1040" s="59">
        <v>44204</v>
      </c>
      <c r="I1040" s="59">
        <v>44750</v>
      </c>
      <c r="J1040" s="48" t="str">
        <f>IF(Ugovori_OPULJP[[#This Row],[DATUM ZAVRŠETKA OPERACIJE]]&gt;DATE(2024,3,31),"u provedbi","završen")</f>
        <v>završen</v>
      </c>
      <c r="K1040" s="58" t="s">
        <v>94</v>
      </c>
      <c r="L1040" s="58" t="s">
        <v>37</v>
      </c>
      <c r="M1040" s="49">
        <v>0.85</v>
      </c>
      <c r="N1040" s="49">
        <v>0.15</v>
      </c>
      <c r="O1040" s="50">
        <f>Ugovori_OPULJP[[#This Row],[Bespovratna sredstva - Ukupno (EU+Nac) HRK
= Ukupna ugovorena vrijednost bespovratnih sredstava]]*Ugovori_OPULJP[[#This Row],[EU STOPA SUFINANCIRANJA %
EU CO-FINANCING RATE %]]</f>
        <v>473603</v>
      </c>
      <c r="P1040" s="51">
        <f>Ugovori_OPULJP[[#This Row],[Bespovratna sredstva - EU dio - HRK]]/7.5345</f>
        <v>62857.920233592136</v>
      </c>
      <c r="Q1040" s="50">
        <f>Ugovori_OPULJP[[#This Row],[Bespovratna sredstva - Ukupno (EU+Nac) HRK
= Ukupna ugovorena vrijednost bespovratnih sredstava]]*Ugovori_OPULJP[[#This Row],[STOPA NACIONALNOG SUFINANCIRANJA %]]</f>
        <v>83577</v>
      </c>
      <c r="R1040" s="51">
        <f>Ugovori_OPULJP[[#This Row],[Bespovratna sredstva - Nacionalni dio - HRK]]/7.5345</f>
        <v>11092.574158869202</v>
      </c>
      <c r="S1040" s="52">
        <v>557180</v>
      </c>
      <c r="T1040" s="53">
        <f>Ugovori_OPULJP[[#This Row],[Bespovratna sredstva - Ukupno (EU+Nac) HRK
= Ukupna ugovorena vrijednost bespovratnih sredstava]]/7.5345</f>
        <v>73950.494392461347</v>
      </c>
      <c r="U1040" s="50">
        <v>0</v>
      </c>
      <c r="V1040" s="51">
        <f>Ugovori_OPULJP[[#This Row],[Javni doprinos korisnika - HRK]]/7.5345</f>
        <v>0</v>
      </c>
      <c r="W1040" s="50">
        <v>0</v>
      </c>
      <c r="X1040" s="51">
        <f>Ugovori_OPULJP[[#This Row],[Privatni doprinos korisnika - HRK]]/7.5345</f>
        <v>0</v>
      </c>
      <c r="Y1040" s="52">
        <v>557180</v>
      </c>
      <c r="Z1040" s="53">
        <f>Ugovori_OPULJP[[#This Row],[UKUPNI PRIHVATLJIVI IZDACI
TOTAL ELIGIBLE EXPENDITURE
= Bespovratna sredstva ukupno + doprinos korisnika
= Ukupni prihvatljivi troškovi
= Ukupna ugovorena vrijednost projekta HRK]]/7.5345</f>
        <v>73950.494392461347</v>
      </c>
      <c r="AA1040" s="57" t="s">
        <v>38</v>
      </c>
      <c r="AB1040" s="57" t="s">
        <v>35</v>
      </c>
      <c r="AC1040" s="56" t="s">
        <v>4067</v>
      </c>
      <c r="AD1040" s="56" t="s">
        <v>747</v>
      </c>
    </row>
    <row r="1041" spans="1:30" ht="51" customHeight="1" x14ac:dyDescent="0.2">
      <c r="A1041" s="61" t="s">
        <v>4068</v>
      </c>
      <c r="B1041" s="55" t="s">
        <v>743</v>
      </c>
      <c r="C1041" s="56" t="s">
        <v>744</v>
      </c>
      <c r="D1041" s="43" t="s">
        <v>3131</v>
      </c>
      <c r="E1041" s="57" t="s">
        <v>76</v>
      </c>
      <c r="F1041" s="62" t="s">
        <v>4069</v>
      </c>
      <c r="G1041" s="45" t="s">
        <v>1423</v>
      </c>
      <c r="H1041" s="59">
        <v>44203</v>
      </c>
      <c r="I1041" s="59">
        <v>44749</v>
      </c>
      <c r="J1041" s="48" t="str">
        <f>IF(Ugovori_OPULJP[[#This Row],[DATUM ZAVRŠETKA OPERACIJE]]&gt;DATE(2024,3,31),"u provedbi","završen")</f>
        <v>završen</v>
      </c>
      <c r="K1041" s="58" t="s">
        <v>211</v>
      </c>
      <c r="L1041" s="58" t="s">
        <v>211</v>
      </c>
      <c r="M1041" s="49">
        <v>0.85</v>
      </c>
      <c r="N1041" s="49">
        <v>0.15</v>
      </c>
      <c r="O1041" s="50">
        <f>Ugovori_OPULJP[[#This Row],[Bespovratna sredstva - Ukupno (EU+Nac) HRK
= Ukupna ugovorena vrijednost bespovratnih sredstava]]*Ugovori_OPULJP[[#This Row],[EU STOPA SUFINANCIRANJA %
EU CO-FINANCING RATE %]]</f>
        <v>3157367.5</v>
      </c>
      <c r="P1041" s="51">
        <f>Ugovori_OPULJP[[#This Row],[Bespovratna sredstva - EU dio - HRK]]/7.5345</f>
        <v>419054.68179706682</v>
      </c>
      <c r="Q1041" s="50">
        <f>Ugovori_OPULJP[[#This Row],[Bespovratna sredstva - Ukupno (EU+Nac) HRK
= Ukupna ugovorena vrijednost bespovratnih sredstava]]*Ugovori_OPULJP[[#This Row],[STOPA NACIONALNOG SUFINANCIRANJA %]]</f>
        <v>557182.5</v>
      </c>
      <c r="R1041" s="51">
        <f>Ugovori_OPULJP[[#This Row],[Bespovratna sredstva - Nacionalni dio - HRK]]/7.5345</f>
        <v>73950.82619948237</v>
      </c>
      <c r="S1041" s="52">
        <v>3714550</v>
      </c>
      <c r="T1041" s="53">
        <f>Ugovori_OPULJP[[#This Row],[Bespovratna sredstva - Ukupno (EU+Nac) HRK
= Ukupna ugovorena vrijednost bespovratnih sredstava]]/7.5345</f>
        <v>493005.50799654919</v>
      </c>
      <c r="U1041" s="50">
        <v>0</v>
      </c>
      <c r="V1041" s="51">
        <f>Ugovori_OPULJP[[#This Row],[Javni doprinos korisnika - HRK]]/7.5345</f>
        <v>0</v>
      </c>
      <c r="W1041" s="50">
        <v>0</v>
      </c>
      <c r="X1041" s="51">
        <f>Ugovori_OPULJP[[#This Row],[Privatni doprinos korisnika - HRK]]/7.5345</f>
        <v>0</v>
      </c>
      <c r="Y1041" s="52">
        <v>3714550</v>
      </c>
      <c r="Z1041" s="53">
        <f>Ugovori_OPULJP[[#This Row],[UKUPNI PRIHVATLJIVI IZDACI
TOTAL ELIGIBLE EXPENDITURE
= Bespovratna sredstva ukupno + doprinos korisnika
= Ukupni prihvatljivi troškovi
= Ukupna ugovorena vrijednost projekta HRK]]/7.5345</f>
        <v>493005.50799654919</v>
      </c>
      <c r="AA1041" s="57" t="s">
        <v>38</v>
      </c>
      <c r="AB1041" s="57" t="s">
        <v>35</v>
      </c>
      <c r="AC1041" s="56" t="s">
        <v>4070</v>
      </c>
      <c r="AD1041" s="56" t="s">
        <v>747</v>
      </c>
    </row>
    <row r="1042" spans="1:30" ht="51" customHeight="1" x14ac:dyDescent="0.2">
      <c r="A1042" s="61" t="s">
        <v>4071</v>
      </c>
      <c r="B1042" s="55" t="s">
        <v>743</v>
      </c>
      <c r="C1042" s="56" t="s">
        <v>744</v>
      </c>
      <c r="D1042" s="43" t="s">
        <v>3131</v>
      </c>
      <c r="E1042" s="57" t="s">
        <v>76</v>
      </c>
      <c r="F1042" s="62" t="s">
        <v>4072</v>
      </c>
      <c r="G1042" s="62" t="s">
        <v>1498</v>
      </c>
      <c r="H1042" s="59">
        <v>44201</v>
      </c>
      <c r="I1042" s="59">
        <v>44747</v>
      </c>
      <c r="J1042" s="48" t="str">
        <f>IF(Ugovori_OPULJP[[#This Row],[DATUM ZAVRŠETKA OPERACIJE]]&gt;DATE(2024,3,31),"u provedbi","završen")</f>
        <v>završen</v>
      </c>
      <c r="K1042" s="58" t="s">
        <v>186</v>
      </c>
      <c r="L1042" s="58" t="s">
        <v>186</v>
      </c>
      <c r="M1042" s="49">
        <v>0.85</v>
      </c>
      <c r="N1042" s="49">
        <v>0.15</v>
      </c>
      <c r="O1042" s="50">
        <f>Ugovori_OPULJP[[#This Row],[Bespovratna sredstva - Ukupno (EU+Nac) HRK
= Ukupna ugovorena vrijednost bespovratnih sredstava]]*Ugovori_OPULJP[[#This Row],[EU STOPA SUFINANCIRANJA %
EU CO-FINANCING RATE %]]</f>
        <v>4517860.5</v>
      </c>
      <c r="P1042" s="51">
        <f>Ugovori_OPULJP[[#This Row],[Bespovratna sredstva - EU dio - HRK]]/7.5345</f>
        <v>599623.13358550658</v>
      </c>
      <c r="Q1042" s="50">
        <f>Ugovori_OPULJP[[#This Row],[Bespovratna sredstva - Ukupno (EU+Nac) HRK
= Ukupna ugovorena vrijednost bespovratnih sredstava]]*Ugovori_OPULJP[[#This Row],[STOPA NACIONALNOG SUFINANCIRANJA %]]</f>
        <v>797269.5</v>
      </c>
      <c r="R1042" s="51">
        <f>Ugovori_OPULJP[[#This Row],[Bespovratna sredstva - Nacionalni dio - HRK]]/7.5345</f>
        <v>105815.8471033247</v>
      </c>
      <c r="S1042" s="52">
        <v>5315130</v>
      </c>
      <c r="T1042" s="53">
        <f>Ugovori_OPULJP[[#This Row],[Bespovratna sredstva - Ukupno (EU+Nac) HRK
= Ukupna ugovorena vrijednost bespovratnih sredstava]]/7.5345</f>
        <v>705438.9806888313</v>
      </c>
      <c r="U1042" s="50">
        <v>0</v>
      </c>
      <c r="V1042" s="51">
        <f>Ugovori_OPULJP[[#This Row],[Javni doprinos korisnika - HRK]]/7.5345</f>
        <v>0</v>
      </c>
      <c r="W1042" s="50">
        <v>0</v>
      </c>
      <c r="X1042" s="51">
        <f>Ugovori_OPULJP[[#This Row],[Privatni doprinos korisnika - HRK]]/7.5345</f>
        <v>0</v>
      </c>
      <c r="Y1042" s="52">
        <v>5315130</v>
      </c>
      <c r="Z1042" s="53">
        <f>Ugovori_OPULJP[[#This Row],[UKUPNI PRIHVATLJIVI IZDACI
TOTAL ELIGIBLE EXPENDITURE
= Bespovratna sredstva ukupno + doprinos korisnika
= Ukupni prihvatljivi troškovi
= Ukupna ugovorena vrijednost projekta HRK]]/7.5345</f>
        <v>705438.9806888313</v>
      </c>
      <c r="AA1042" s="57" t="s">
        <v>38</v>
      </c>
      <c r="AB1042" s="57" t="s">
        <v>35</v>
      </c>
      <c r="AC1042" s="56" t="s">
        <v>4073</v>
      </c>
      <c r="AD1042" s="56" t="s">
        <v>747</v>
      </c>
    </row>
    <row r="1043" spans="1:30" ht="51" customHeight="1" x14ac:dyDescent="0.2">
      <c r="A1043" s="61" t="s">
        <v>4074</v>
      </c>
      <c r="B1043" s="55" t="s">
        <v>743</v>
      </c>
      <c r="C1043" s="56" t="s">
        <v>744</v>
      </c>
      <c r="D1043" s="43" t="s">
        <v>3131</v>
      </c>
      <c r="E1043" s="57" t="s">
        <v>76</v>
      </c>
      <c r="F1043" s="62" t="s">
        <v>4075</v>
      </c>
      <c r="G1043" s="45" t="s">
        <v>917</v>
      </c>
      <c r="H1043" s="59">
        <v>44203</v>
      </c>
      <c r="I1043" s="59">
        <v>44749</v>
      </c>
      <c r="J1043" s="48" t="str">
        <f>IF(Ugovori_OPULJP[[#This Row],[DATUM ZAVRŠETKA OPERACIJE]]&gt;DATE(2024,3,31),"u provedbi","završen")</f>
        <v>završen</v>
      </c>
      <c r="K1043" s="58" t="s">
        <v>130</v>
      </c>
      <c r="L1043" s="58" t="s">
        <v>130</v>
      </c>
      <c r="M1043" s="49">
        <v>0.85</v>
      </c>
      <c r="N1043" s="49">
        <v>0.15</v>
      </c>
      <c r="O1043" s="50">
        <f>Ugovori_OPULJP[[#This Row],[Bespovratna sredstva - Ukupno (EU+Nac) HRK
= Ukupna ugovorena vrijednost bespovratnih sredstava]]*Ugovori_OPULJP[[#This Row],[EU STOPA SUFINANCIRANJA %
EU CO-FINANCING RATE %]]</f>
        <v>389810</v>
      </c>
      <c r="P1043" s="51">
        <f>Ugovori_OPULJP[[#This Row],[Bespovratna sredstva - EU dio - HRK]]/7.5345</f>
        <v>51736.677948105382</v>
      </c>
      <c r="Q1043" s="50">
        <f>Ugovori_OPULJP[[#This Row],[Bespovratna sredstva - Ukupno (EU+Nac) HRK
= Ukupna ugovorena vrijednost bespovratnih sredstava]]*Ugovori_OPULJP[[#This Row],[STOPA NACIONALNOG SUFINANCIRANJA %]]</f>
        <v>68790</v>
      </c>
      <c r="R1043" s="51">
        <f>Ugovori_OPULJP[[#This Row],[Bespovratna sredstva - Nacionalni dio - HRK]]/7.5345</f>
        <v>9130.0019908421255</v>
      </c>
      <c r="S1043" s="52">
        <v>458600</v>
      </c>
      <c r="T1043" s="53">
        <f>Ugovori_OPULJP[[#This Row],[Bespovratna sredstva - Ukupno (EU+Nac) HRK
= Ukupna ugovorena vrijednost bespovratnih sredstava]]/7.5345</f>
        <v>60866.679938947505</v>
      </c>
      <c r="U1043" s="50">
        <v>0</v>
      </c>
      <c r="V1043" s="51">
        <f>Ugovori_OPULJP[[#This Row],[Javni doprinos korisnika - HRK]]/7.5345</f>
        <v>0</v>
      </c>
      <c r="W1043" s="50">
        <v>0</v>
      </c>
      <c r="X1043" s="51">
        <f>Ugovori_OPULJP[[#This Row],[Privatni doprinos korisnika - HRK]]/7.5345</f>
        <v>0</v>
      </c>
      <c r="Y1043" s="52">
        <v>458600</v>
      </c>
      <c r="Z1043" s="53">
        <f>Ugovori_OPULJP[[#This Row],[UKUPNI PRIHVATLJIVI IZDACI
TOTAL ELIGIBLE EXPENDITURE
= Bespovratna sredstva ukupno + doprinos korisnika
= Ukupni prihvatljivi troškovi
= Ukupna ugovorena vrijednost projekta HRK]]/7.5345</f>
        <v>60866.679938947505</v>
      </c>
      <c r="AA1043" s="57" t="s">
        <v>38</v>
      </c>
      <c r="AB1043" s="57" t="s">
        <v>35</v>
      </c>
      <c r="AC1043" s="56" t="s">
        <v>4076</v>
      </c>
      <c r="AD1043" s="56" t="s">
        <v>747</v>
      </c>
    </row>
    <row r="1044" spans="1:30" ht="51" customHeight="1" x14ac:dyDescent="0.2">
      <c r="A1044" s="61" t="s">
        <v>4077</v>
      </c>
      <c r="B1044" s="55" t="s">
        <v>743</v>
      </c>
      <c r="C1044" s="56" t="s">
        <v>744</v>
      </c>
      <c r="D1044" s="43" t="s">
        <v>3131</v>
      </c>
      <c r="E1044" s="57" t="s">
        <v>76</v>
      </c>
      <c r="F1044" s="62" t="s">
        <v>4078</v>
      </c>
      <c r="G1044" s="62" t="s">
        <v>1470</v>
      </c>
      <c r="H1044" s="59">
        <v>44201</v>
      </c>
      <c r="I1044" s="59">
        <v>44747</v>
      </c>
      <c r="J1044" s="48" t="str">
        <f>IF(Ugovori_OPULJP[[#This Row],[DATUM ZAVRŠETKA OPERACIJE]]&gt;DATE(2024,3,31),"u provedbi","završen")</f>
        <v>završen</v>
      </c>
      <c r="K1044" s="58" t="s">
        <v>186</v>
      </c>
      <c r="L1044" s="58" t="s">
        <v>186</v>
      </c>
      <c r="M1044" s="49">
        <v>0.85</v>
      </c>
      <c r="N1044" s="49">
        <v>0.15</v>
      </c>
      <c r="O1044" s="50">
        <f>Ugovori_OPULJP[[#This Row],[Bespovratna sredstva - Ukupno (EU+Nac) HRK
= Ukupna ugovorena vrijednost bespovratnih sredstava]]*Ugovori_OPULJP[[#This Row],[EU STOPA SUFINANCIRANJA %
EU CO-FINANCING RATE %]]</f>
        <v>1309255.085</v>
      </c>
      <c r="P1044" s="51">
        <f>Ugovori_OPULJP[[#This Row],[Bespovratna sredstva - EU dio - HRK]]/7.5345</f>
        <v>173768.01181232993</v>
      </c>
      <c r="Q1044" s="50">
        <f>Ugovori_OPULJP[[#This Row],[Bespovratna sredstva - Ukupno (EU+Nac) HRK
= Ukupna ugovorena vrijednost bespovratnih sredstava]]*Ugovori_OPULJP[[#This Row],[STOPA NACIONALNOG SUFINANCIRANJA %]]</f>
        <v>231045.01500000001</v>
      </c>
      <c r="R1044" s="51">
        <f>Ugovori_OPULJP[[#This Row],[Bespovratna sredstva - Nacionalni dio - HRK]]/7.5345</f>
        <v>30664.943260999404</v>
      </c>
      <c r="S1044" s="52">
        <v>1540300.1</v>
      </c>
      <c r="T1044" s="53">
        <f>Ugovori_OPULJP[[#This Row],[Bespovratna sredstva - Ukupno (EU+Nac) HRK
= Ukupna ugovorena vrijednost bespovratnih sredstava]]/7.5345</f>
        <v>204432.95507332936</v>
      </c>
      <c r="U1044" s="50">
        <v>0</v>
      </c>
      <c r="V1044" s="51">
        <f>Ugovori_OPULJP[[#This Row],[Javni doprinos korisnika - HRK]]/7.5345</f>
        <v>0</v>
      </c>
      <c r="W1044" s="50">
        <v>0</v>
      </c>
      <c r="X1044" s="51">
        <f>Ugovori_OPULJP[[#This Row],[Privatni doprinos korisnika - HRK]]/7.5345</f>
        <v>0</v>
      </c>
      <c r="Y1044" s="52">
        <v>1540300.1</v>
      </c>
      <c r="Z1044" s="53">
        <f>Ugovori_OPULJP[[#This Row],[UKUPNI PRIHVATLJIVI IZDACI
TOTAL ELIGIBLE EXPENDITURE
= Bespovratna sredstva ukupno + doprinos korisnika
= Ukupni prihvatljivi troškovi
= Ukupna ugovorena vrijednost projekta HRK]]/7.5345</f>
        <v>204432.95507332936</v>
      </c>
      <c r="AA1044" s="57" t="s">
        <v>38</v>
      </c>
      <c r="AB1044" s="57" t="s">
        <v>35</v>
      </c>
      <c r="AC1044" s="56" t="s">
        <v>4079</v>
      </c>
      <c r="AD1044" s="56" t="s">
        <v>747</v>
      </c>
    </row>
    <row r="1045" spans="1:30" ht="51" customHeight="1" x14ac:dyDescent="0.2">
      <c r="A1045" s="61" t="s">
        <v>4080</v>
      </c>
      <c r="B1045" s="55" t="s">
        <v>743</v>
      </c>
      <c r="C1045" s="56" t="s">
        <v>744</v>
      </c>
      <c r="D1045" s="43" t="s">
        <v>3131</v>
      </c>
      <c r="E1045" s="57" t="s">
        <v>76</v>
      </c>
      <c r="F1045" s="62" t="s">
        <v>4081</v>
      </c>
      <c r="G1045" s="62" t="s">
        <v>4082</v>
      </c>
      <c r="H1045" s="59">
        <v>44201</v>
      </c>
      <c r="I1045" s="59">
        <v>44747</v>
      </c>
      <c r="J1045" s="48" t="str">
        <f>IF(Ugovori_OPULJP[[#This Row],[DATUM ZAVRŠETKA OPERACIJE]]&gt;DATE(2024,3,31),"u provedbi","završen")</f>
        <v>završen</v>
      </c>
      <c r="K1045" s="58" t="s">
        <v>271</v>
      </c>
      <c r="L1045" s="58" t="s">
        <v>271</v>
      </c>
      <c r="M1045" s="49">
        <v>0.85</v>
      </c>
      <c r="N1045" s="49">
        <v>0.15</v>
      </c>
      <c r="O1045" s="50">
        <f>Ugovori_OPULJP[[#This Row],[Bespovratna sredstva - Ukupno (EU+Nac) HRK
= Ukupna ugovorena vrijednost bespovratnih sredstava]]*Ugovori_OPULJP[[#This Row],[EU STOPA SUFINANCIRANJA %
EU CO-FINANCING RATE %]]</f>
        <v>394680.41500000004</v>
      </c>
      <c r="P1045" s="51">
        <f>Ugovori_OPULJP[[#This Row],[Bespovratna sredstva - EU dio - HRK]]/7.5345</f>
        <v>52383.093105050102</v>
      </c>
      <c r="Q1045" s="50">
        <f>Ugovori_OPULJP[[#This Row],[Bespovratna sredstva - Ukupno (EU+Nac) HRK
= Ukupna ugovorena vrijednost bespovratnih sredstava]]*Ugovori_OPULJP[[#This Row],[STOPA NACIONALNOG SUFINANCIRANJA %]]</f>
        <v>69649.485000000001</v>
      </c>
      <c r="R1045" s="51">
        <f>Ugovori_OPULJP[[#This Row],[Bespovratna sredstva - Nacionalni dio - HRK]]/7.5345</f>
        <v>9244.0752538323704</v>
      </c>
      <c r="S1045" s="52">
        <v>464329.9</v>
      </c>
      <c r="T1045" s="53">
        <f>Ugovori_OPULJP[[#This Row],[Bespovratna sredstva - Ukupno (EU+Nac) HRK
= Ukupna ugovorena vrijednost bespovratnih sredstava]]/7.5345</f>
        <v>61627.168358882474</v>
      </c>
      <c r="U1045" s="50">
        <v>0</v>
      </c>
      <c r="V1045" s="51">
        <f>Ugovori_OPULJP[[#This Row],[Javni doprinos korisnika - HRK]]/7.5345</f>
        <v>0</v>
      </c>
      <c r="W1045" s="50">
        <v>0</v>
      </c>
      <c r="X1045" s="51">
        <f>Ugovori_OPULJP[[#This Row],[Privatni doprinos korisnika - HRK]]/7.5345</f>
        <v>0</v>
      </c>
      <c r="Y1045" s="52">
        <v>464329.9</v>
      </c>
      <c r="Z1045" s="53">
        <f>Ugovori_OPULJP[[#This Row],[UKUPNI PRIHVATLJIVI IZDACI
TOTAL ELIGIBLE EXPENDITURE
= Bespovratna sredstva ukupno + doprinos korisnika
= Ukupni prihvatljivi troškovi
= Ukupna ugovorena vrijednost projekta HRK]]/7.5345</f>
        <v>61627.168358882474</v>
      </c>
      <c r="AA1045" s="57" t="s">
        <v>38</v>
      </c>
      <c r="AB1045" s="57" t="s">
        <v>35</v>
      </c>
      <c r="AC1045" s="56" t="s">
        <v>4083</v>
      </c>
      <c r="AD1045" s="56" t="s">
        <v>747</v>
      </c>
    </row>
    <row r="1046" spans="1:30" ht="51" customHeight="1" x14ac:dyDescent="0.2">
      <c r="A1046" s="61" t="s">
        <v>4084</v>
      </c>
      <c r="B1046" s="55" t="s">
        <v>743</v>
      </c>
      <c r="C1046" s="56" t="s">
        <v>744</v>
      </c>
      <c r="D1046" s="43" t="s">
        <v>3131</v>
      </c>
      <c r="E1046" s="57" t="s">
        <v>76</v>
      </c>
      <c r="F1046" s="62" t="s">
        <v>4085</v>
      </c>
      <c r="G1046" s="62" t="s">
        <v>4086</v>
      </c>
      <c r="H1046" s="59">
        <v>44201</v>
      </c>
      <c r="I1046" s="59">
        <v>44625</v>
      </c>
      <c r="J1046" s="48" t="str">
        <f>IF(Ugovori_OPULJP[[#This Row],[DATUM ZAVRŠETKA OPERACIJE]]&gt;DATE(2024,3,31),"u provedbi","završen")</f>
        <v>završen</v>
      </c>
      <c r="K1046" s="58" t="s">
        <v>130</v>
      </c>
      <c r="L1046" s="58" t="s">
        <v>130</v>
      </c>
      <c r="M1046" s="49">
        <v>0.85</v>
      </c>
      <c r="N1046" s="49">
        <v>0.15</v>
      </c>
      <c r="O1046" s="50">
        <f>Ugovori_OPULJP[[#This Row],[Bespovratna sredstva - Ukupno (EU+Nac) HRK
= Ukupna ugovorena vrijednost bespovratnih sredstava]]*Ugovori_OPULJP[[#This Row],[EU STOPA SUFINANCIRANJA %
EU CO-FINANCING RATE %]]</f>
        <v>547599.75</v>
      </c>
      <c r="P1046" s="51">
        <f>Ugovori_OPULJP[[#This Row],[Bespovratna sredstva - EU dio - HRK]]/7.5345</f>
        <v>72678.976707147114</v>
      </c>
      <c r="Q1046" s="50">
        <f>Ugovori_OPULJP[[#This Row],[Bespovratna sredstva - Ukupno (EU+Nac) HRK
= Ukupna ugovorena vrijednost bespovratnih sredstava]]*Ugovori_OPULJP[[#This Row],[STOPA NACIONALNOG SUFINANCIRANJA %]]</f>
        <v>96635.25</v>
      </c>
      <c r="R1046" s="51">
        <f>Ugovori_OPULJP[[#This Row],[Bespovratna sredstva - Nacionalni dio - HRK]]/7.5345</f>
        <v>12825.701771849492</v>
      </c>
      <c r="S1046" s="52">
        <v>644235</v>
      </c>
      <c r="T1046" s="53">
        <f>Ugovori_OPULJP[[#This Row],[Bespovratna sredstva - Ukupno (EU+Nac) HRK
= Ukupna ugovorena vrijednost bespovratnih sredstava]]/7.5345</f>
        <v>85504.678478996604</v>
      </c>
      <c r="U1046" s="50">
        <v>0</v>
      </c>
      <c r="V1046" s="51">
        <f>Ugovori_OPULJP[[#This Row],[Javni doprinos korisnika - HRK]]/7.5345</f>
        <v>0</v>
      </c>
      <c r="W1046" s="50">
        <v>0</v>
      </c>
      <c r="X1046" s="51">
        <f>Ugovori_OPULJP[[#This Row],[Privatni doprinos korisnika - HRK]]/7.5345</f>
        <v>0</v>
      </c>
      <c r="Y1046" s="52">
        <v>644235</v>
      </c>
      <c r="Z1046" s="53">
        <f>Ugovori_OPULJP[[#This Row],[UKUPNI PRIHVATLJIVI IZDACI
TOTAL ELIGIBLE EXPENDITURE
= Bespovratna sredstva ukupno + doprinos korisnika
= Ukupni prihvatljivi troškovi
= Ukupna ugovorena vrijednost projekta HRK]]/7.5345</f>
        <v>85504.678478996604</v>
      </c>
      <c r="AA1046" s="57" t="s">
        <v>38</v>
      </c>
      <c r="AB1046" s="57" t="s">
        <v>35</v>
      </c>
      <c r="AC1046" s="56" t="s">
        <v>4087</v>
      </c>
      <c r="AD1046" s="56" t="s">
        <v>747</v>
      </c>
    </row>
    <row r="1047" spans="1:30" ht="63.75" customHeight="1" x14ac:dyDescent="0.2">
      <c r="A1047" s="61" t="s">
        <v>4088</v>
      </c>
      <c r="B1047" s="55" t="s">
        <v>743</v>
      </c>
      <c r="C1047" s="56" t="s">
        <v>744</v>
      </c>
      <c r="D1047" s="43" t="s">
        <v>3131</v>
      </c>
      <c r="E1047" s="57" t="s">
        <v>76</v>
      </c>
      <c r="F1047" s="62" t="s">
        <v>4089</v>
      </c>
      <c r="G1047" s="62" t="s">
        <v>4090</v>
      </c>
      <c r="H1047" s="59">
        <v>44207</v>
      </c>
      <c r="I1047" s="59">
        <v>44631</v>
      </c>
      <c r="J1047" s="48" t="str">
        <f>IF(Ugovori_OPULJP[[#This Row],[DATUM ZAVRŠETKA OPERACIJE]]&gt;DATE(2024,3,31),"u provedbi","završen")</f>
        <v>završen</v>
      </c>
      <c r="K1047" s="58" t="s">
        <v>130</v>
      </c>
      <c r="L1047" s="58" t="s">
        <v>130</v>
      </c>
      <c r="M1047" s="49">
        <v>0.85</v>
      </c>
      <c r="N1047" s="49">
        <v>0.15</v>
      </c>
      <c r="O1047" s="50">
        <f>Ugovori_OPULJP[[#This Row],[Bespovratna sredstva - Ukupno (EU+Nac) HRK
= Ukupna ugovorena vrijednost bespovratnih sredstava]]*Ugovori_OPULJP[[#This Row],[EU STOPA SUFINANCIRANJA %
EU CO-FINANCING RATE %]]</f>
        <v>546749.75</v>
      </c>
      <c r="P1047" s="51">
        <f>Ugovori_OPULJP[[#This Row],[Bespovratna sredstva - EU dio - HRK]]/7.5345</f>
        <v>72566.162319994692</v>
      </c>
      <c r="Q1047" s="50">
        <f>Ugovori_OPULJP[[#This Row],[Bespovratna sredstva - Ukupno (EU+Nac) HRK
= Ukupna ugovorena vrijednost bespovratnih sredstava]]*Ugovori_OPULJP[[#This Row],[STOPA NACIONALNOG SUFINANCIRANJA %]]</f>
        <v>96485.25</v>
      </c>
      <c r="R1047" s="51">
        <f>Ugovori_OPULJP[[#This Row],[Bespovratna sredstva - Nacionalni dio - HRK]]/7.5345</f>
        <v>12805.793350587297</v>
      </c>
      <c r="S1047" s="52">
        <v>643235</v>
      </c>
      <c r="T1047" s="53">
        <f>Ugovori_OPULJP[[#This Row],[Bespovratna sredstva - Ukupno (EU+Nac) HRK
= Ukupna ugovorena vrijednost bespovratnih sredstava]]/7.5345</f>
        <v>85371.955670581985</v>
      </c>
      <c r="U1047" s="50">
        <v>0</v>
      </c>
      <c r="V1047" s="51">
        <f>Ugovori_OPULJP[[#This Row],[Javni doprinos korisnika - HRK]]/7.5345</f>
        <v>0</v>
      </c>
      <c r="W1047" s="50">
        <v>0</v>
      </c>
      <c r="X1047" s="51">
        <f>Ugovori_OPULJP[[#This Row],[Privatni doprinos korisnika - HRK]]/7.5345</f>
        <v>0</v>
      </c>
      <c r="Y1047" s="52">
        <v>643235</v>
      </c>
      <c r="Z1047" s="53">
        <f>Ugovori_OPULJP[[#This Row],[UKUPNI PRIHVATLJIVI IZDACI
TOTAL ELIGIBLE EXPENDITURE
= Bespovratna sredstva ukupno + doprinos korisnika
= Ukupni prihvatljivi troškovi
= Ukupna ugovorena vrijednost projekta HRK]]/7.5345</f>
        <v>85371.955670581985</v>
      </c>
      <c r="AA1047" s="57" t="s">
        <v>38</v>
      </c>
      <c r="AB1047" s="57" t="s">
        <v>35</v>
      </c>
      <c r="AC1047" s="56" t="s">
        <v>4091</v>
      </c>
      <c r="AD1047" s="56" t="s">
        <v>747</v>
      </c>
    </row>
    <row r="1048" spans="1:30" ht="38.25" customHeight="1" x14ac:dyDescent="0.2">
      <c r="A1048" s="61" t="s">
        <v>4092</v>
      </c>
      <c r="B1048" s="55" t="s">
        <v>743</v>
      </c>
      <c r="C1048" s="56" t="s">
        <v>744</v>
      </c>
      <c r="D1048" s="43" t="s">
        <v>3131</v>
      </c>
      <c r="E1048" s="57" t="s">
        <v>76</v>
      </c>
      <c r="F1048" s="62" t="s">
        <v>4093</v>
      </c>
      <c r="G1048" s="62" t="s">
        <v>4094</v>
      </c>
      <c r="H1048" s="59">
        <v>44201</v>
      </c>
      <c r="I1048" s="59">
        <v>44747</v>
      </c>
      <c r="J1048" s="48" t="str">
        <f>IF(Ugovori_OPULJP[[#This Row],[DATUM ZAVRŠETKA OPERACIJE]]&gt;DATE(2024,3,31),"u provedbi","završen")</f>
        <v>završen</v>
      </c>
      <c r="K1048" s="58" t="s">
        <v>84</v>
      </c>
      <c r="L1048" s="58" t="s">
        <v>84</v>
      </c>
      <c r="M1048" s="49">
        <v>0.85</v>
      </c>
      <c r="N1048" s="49">
        <v>0.15</v>
      </c>
      <c r="O1048" s="50">
        <f>Ugovori_OPULJP[[#This Row],[Bespovratna sredstva - Ukupno (EU+Nac) HRK
= Ukupna ugovorena vrijednost bespovratnih sredstava]]*Ugovori_OPULJP[[#This Row],[EU STOPA SUFINANCIRANJA %
EU CO-FINANCING RATE %]]</f>
        <v>315744.33199999999</v>
      </c>
      <c r="P1048" s="51">
        <f>Ugovori_OPULJP[[#This Row],[Bespovratna sredstva - EU dio - HRK]]/7.5345</f>
        <v>41906.474484040082</v>
      </c>
      <c r="Q1048" s="50">
        <f>Ugovori_OPULJP[[#This Row],[Bespovratna sredstva - Ukupno (EU+Nac) HRK
= Ukupna ugovorena vrijednost bespovratnih sredstava]]*Ugovori_OPULJP[[#This Row],[STOPA NACIONALNOG SUFINANCIRANJA %]]</f>
        <v>55719.587999999996</v>
      </c>
      <c r="R1048" s="51">
        <f>Ugovori_OPULJP[[#This Row],[Bespovratna sredstva - Nacionalni dio - HRK]]/7.5345</f>
        <v>7395.2602030658963</v>
      </c>
      <c r="S1048" s="52">
        <v>371463.92</v>
      </c>
      <c r="T1048" s="53">
        <f>Ugovori_OPULJP[[#This Row],[Bespovratna sredstva - Ukupno (EU+Nac) HRK
= Ukupna ugovorena vrijednost bespovratnih sredstava]]/7.5345</f>
        <v>49301.734687105971</v>
      </c>
      <c r="U1048" s="50">
        <v>0</v>
      </c>
      <c r="V1048" s="51">
        <f>Ugovori_OPULJP[[#This Row],[Javni doprinos korisnika - HRK]]/7.5345</f>
        <v>0</v>
      </c>
      <c r="W1048" s="50">
        <v>0</v>
      </c>
      <c r="X1048" s="51">
        <f>Ugovori_OPULJP[[#This Row],[Privatni doprinos korisnika - HRK]]/7.5345</f>
        <v>0</v>
      </c>
      <c r="Y1048" s="52">
        <v>371463.92</v>
      </c>
      <c r="Z1048" s="53">
        <f>Ugovori_OPULJP[[#This Row],[UKUPNI PRIHVATLJIVI IZDACI
TOTAL ELIGIBLE EXPENDITURE
= Bespovratna sredstva ukupno + doprinos korisnika
= Ukupni prihvatljivi troškovi
= Ukupna ugovorena vrijednost projekta HRK]]/7.5345</f>
        <v>49301.734687105971</v>
      </c>
      <c r="AA1048" s="57" t="s">
        <v>38</v>
      </c>
      <c r="AB1048" s="57" t="s">
        <v>35</v>
      </c>
      <c r="AC1048" s="56" t="s">
        <v>4095</v>
      </c>
      <c r="AD1048" s="56" t="s">
        <v>747</v>
      </c>
    </row>
    <row r="1049" spans="1:30" ht="38.25" customHeight="1" x14ac:dyDescent="0.2">
      <c r="A1049" s="61" t="s">
        <v>4096</v>
      </c>
      <c r="B1049" s="55" t="s">
        <v>743</v>
      </c>
      <c r="C1049" s="56" t="s">
        <v>744</v>
      </c>
      <c r="D1049" s="43" t="s">
        <v>3131</v>
      </c>
      <c r="E1049" s="57" t="s">
        <v>76</v>
      </c>
      <c r="F1049" s="62" t="s">
        <v>4097</v>
      </c>
      <c r="G1049" s="62" t="s">
        <v>4098</v>
      </c>
      <c r="H1049" s="59">
        <v>44211</v>
      </c>
      <c r="I1049" s="59">
        <v>44757</v>
      </c>
      <c r="J1049" s="48" t="str">
        <f>IF(Ugovori_OPULJP[[#This Row],[DATUM ZAVRŠETKA OPERACIJE]]&gt;DATE(2024,3,31),"u provedbi","završen")</f>
        <v>završen</v>
      </c>
      <c r="K1049" s="58" t="s">
        <v>599</v>
      </c>
      <c r="L1049" s="58" t="s">
        <v>599</v>
      </c>
      <c r="M1049" s="49">
        <v>0.85</v>
      </c>
      <c r="N1049" s="49">
        <v>0.15</v>
      </c>
      <c r="O1049" s="50">
        <f>Ugovori_OPULJP[[#This Row],[Bespovratna sredstva - Ukupno (EU+Nac) HRK
= Ukupna ugovorena vrijednost bespovratnih sredstava]]*Ugovori_OPULJP[[#This Row],[EU STOPA SUFINANCIRANJA %
EU CO-FINANCING RATE %]]</f>
        <v>1025999.0619999999</v>
      </c>
      <c r="P1049" s="51">
        <f>Ugovori_OPULJP[[#This Row],[Bespovratna sredstva - EU dio - HRK]]/7.5345</f>
        <v>136173.47693941201</v>
      </c>
      <c r="Q1049" s="50">
        <f>Ugovori_OPULJP[[#This Row],[Bespovratna sredstva - Ukupno (EU+Nac) HRK
= Ukupna ugovorena vrijednost bespovratnih sredstava]]*Ugovori_OPULJP[[#This Row],[STOPA NACIONALNOG SUFINANCIRANJA %]]</f>
        <v>181058.658</v>
      </c>
      <c r="R1049" s="51">
        <f>Ugovori_OPULJP[[#This Row],[Bespovratna sredstva - Nacionalni dio - HRK]]/7.5345</f>
        <v>24030.613577543299</v>
      </c>
      <c r="S1049" s="52">
        <v>1207057.72</v>
      </c>
      <c r="T1049" s="53">
        <f>Ugovori_OPULJP[[#This Row],[Bespovratna sredstva - Ukupno (EU+Nac) HRK
= Ukupna ugovorena vrijednost bespovratnih sredstava]]/7.5345</f>
        <v>160204.09051695533</v>
      </c>
      <c r="U1049" s="50">
        <v>0</v>
      </c>
      <c r="V1049" s="51">
        <f>Ugovori_OPULJP[[#This Row],[Javni doprinos korisnika - HRK]]/7.5345</f>
        <v>0</v>
      </c>
      <c r="W1049" s="50">
        <v>0</v>
      </c>
      <c r="X1049" s="51">
        <f>Ugovori_OPULJP[[#This Row],[Privatni doprinos korisnika - HRK]]/7.5345</f>
        <v>0</v>
      </c>
      <c r="Y1049" s="52">
        <v>1207057.72</v>
      </c>
      <c r="Z1049" s="53">
        <f>Ugovori_OPULJP[[#This Row],[UKUPNI PRIHVATLJIVI IZDACI
TOTAL ELIGIBLE EXPENDITURE
= Bespovratna sredstva ukupno + doprinos korisnika
= Ukupni prihvatljivi troškovi
= Ukupna ugovorena vrijednost projekta HRK]]/7.5345</f>
        <v>160204.09051695533</v>
      </c>
      <c r="AA1049" s="57" t="s">
        <v>38</v>
      </c>
      <c r="AB1049" s="57" t="s">
        <v>35</v>
      </c>
      <c r="AC1049" s="56" t="s">
        <v>4099</v>
      </c>
      <c r="AD1049" s="56" t="s">
        <v>747</v>
      </c>
    </row>
    <row r="1050" spans="1:30" ht="51" customHeight="1" x14ac:dyDescent="0.2">
      <c r="A1050" s="61" t="s">
        <v>4100</v>
      </c>
      <c r="B1050" s="55" t="s">
        <v>743</v>
      </c>
      <c r="C1050" s="56" t="s">
        <v>744</v>
      </c>
      <c r="D1050" s="43" t="s">
        <v>3131</v>
      </c>
      <c r="E1050" s="57" t="s">
        <v>76</v>
      </c>
      <c r="F1050" s="62" t="s">
        <v>4101</v>
      </c>
      <c r="G1050" s="45" t="s">
        <v>1517</v>
      </c>
      <c r="H1050" s="59">
        <v>44204</v>
      </c>
      <c r="I1050" s="59">
        <v>44628</v>
      </c>
      <c r="J1050" s="48" t="str">
        <f>IF(Ugovori_OPULJP[[#This Row],[DATUM ZAVRŠETKA OPERACIJE]]&gt;DATE(2024,3,31),"u provedbi","završen")</f>
        <v>završen</v>
      </c>
      <c r="K1050" s="58" t="s">
        <v>99</v>
      </c>
      <c r="L1050" s="58" t="s">
        <v>99</v>
      </c>
      <c r="M1050" s="49">
        <v>0.85</v>
      </c>
      <c r="N1050" s="49">
        <v>0.15</v>
      </c>
      <c r="O1050" s="50">
        <f>Ugovori_OPULJP[[#This Row],[Bespovratna sredstva - Ukupno (EU+Nac) HRK
= Ukupna ugovorena vrijednost bespovratnih sredstava]]*Ugovori_OPULJP[[#This Row],[EU STOPA SUFINANCIRANJA %
EU CO-FINANCING RATE %]]</f>
        <v>1184033</v>
      </c>
      <c r="P1050" s="51">
        <f>Ugovori_OPULJP[[#This Row],[Bespovratna sredstva - EU dio - HRK]]/7.5345</f>
        <v>157148.18501559491</v>
      </c>
      <c r="Q1050" s="50">
        <f>Ugovori_OPULJP[[#This Row],[Bespovratna sredstva - Ukupno (EU+Nac) HRK
= Ukupna ugovorena vrijednost bespovratnih sredstava]]*Ugovori_OPULJP[[#This Row],[STOPA NACIONALNOG SUFINANCIRANJA %]]</f>
        <v>208947</v>
      </c>
      <c r="R1050" s="51">
        <f>Ugovori_OPULJP[[#This Row],[Bespovratna sredstva - Nacionalni dio - HRK]]/7.5345</f>
        <v>27732.03264981087</v>
      </c>
      <c r="S1050" s="52">
        <v>1392980</v>
      </c>
      <c r="T1050" s="53">
        <f>Ugovori_OPULJP[[#This Row],[Bespovratna sredstva - Ukupno (EU+Nac) HRK
= Ukupna ugovorena vrijednost bespovratnih sredstava]]/7.5345</f>
        <v>184880.2176654058</v>
      </c>
      <c r="U1050" s="50">
        <v>0</v>
      </c>
      <c r="V1050" s="51">
        <f>Ugovori_OPULJP[[#This Row],[Javni doprinos korisnika - HRK]]/7.5345</f>
        <v>0</v>
      </c>
      <c r="W1050" s="50">
        <v>0</v>
      </c>
      <c r="X1050" s="51">
        <f>Ugovori_OPULJP[[#This Row],[Privatni doprinos korisnika - HRK]]/7.5345</f>
        <v>0</v>
      </c>
      <c r="Y1050" s="52">
        <v>1392980</v>
      </c>
      <c r="Z1050" s="53">
        <f>Ugovori_OPULJP[[#This Row],[UKUPNI PRIHVATLJIVI IZDACI
TOTAL ELIGIBLE EXPENDITURE
= Bespovratna sredstva ukupno + doprinos korisnika
= Ukupni prihvatljivi troškovi
= Ukupna ugovorena vrijednost projekta HRK]]/7.5345</f>
        <v>184880.2176654058</v>
      </c>
      <c r="AA1050" s="57" t="s">
        <v>38</v>
      </c>
      <c r="AB1050" s="57" t="s">
        <v>35</v>
      </c>
      <c r="AC1050" s="56" t="s">
        <v>4102</v>
      </c>
      <c r="AD1050" s="56" t="s">
        <v>747</v>
      </c>
    </row>
    <row r="1051" spans="1:30" ht="51" customHeight="1" x14ac:dyDescent="0.2">
      <c r="A1051" s="61" t="s">
        <v>4103</v>
      </c>
      <c r="B1051" s="55" t="s">
        <v>743</v>
      </c>
      <c r="C1051" s="56" t="s">
        <v>744</v>
      </c>
      <c r="D1051" s="43" t="s">
        <v>3131</v>
      </c>
      <c r="E1051" s="57" t="s">
        <v>76</v>
      </c>
      <c r="F1051" s="62" t="s">
        <v>4104</v>
      </c>
      <c r="G1051" s="62" t="s">
        <v>4105</v>
      </c>
      <c r="H1051" s="59">
        <v>44204</v>
      </c>
      <c r="I1051" s="59">
        <v>44628</v>
      </c>
      <c r="J1051" s="48" t="str">
        <f>IF(Ugovori_OPULJP[[#This Row],[DATUM ZAVRŠETKA OPERACIJE]]&gt;DATE(2024,3,31),"u provedbi","završen")</f>
        <v>završen</v>
      </c>
      <c r="K1051" s="58" t="s">
        <v>99</v>
      </c>
      <c r="L1051" s="58" t="s">
        <v>99</v>
      </c>
      <c r="M1051" s="49">
        <v>0.85</v>
      </c>
      <c r="N1051" s="49">
        <v>0.15</v>
      </c>
      <c r="O1051" s="50">
        <f>Ugovori_OPULJP[[#This Row],[Bespovratna sredstva - Ukupno (EU+Nac) HRK
= Ukupna ugovorena vrijednost bespovratnih sredstava]]*Ugovori_OPULJP[[#This Row],[EU STOPA SUFINANCIRANJA %
EU CO-FINANCING RATE %]]</f>
        <v>1183667.5</v>
      </c>
      <c r="P1051" s="51">
        <f>Ugovori_OPULJP[[#This Row],[Bespovratna sredstva - EU dio - HRK]]/7.5345</f>
        <v>157099.67482911938</v>
      </c>
      <c r="Q1051" s="50">
        <f>Ugovori_OPULJP[[#This Row],[Bespovratna sredstva - Ukupno (EU+Nac) HRK
= Ukupna ugovorena vrijednost bespovratnih sredstava]]*Ugovori_OPULJP[[#This Row],[STOPA NACIONALNOG SUFINANCIRANJA %]]</f>
        <v>208882.5</v>
      </c>
      <c r="R1051" s="51">
        <f>Ugovori_OPULJP[[#This Row],[Bespovratna sredstva - Nacionalni dio - HRK]]/7.5345</f>
        <v>27723.472028668126</v>
      </c>
      <c r="S1051" s="52">
        <v>1392550</v>
      </c>
      <c r="T1051" s="53">
        <f>Ugovori_OPULJP[[#This Row],[Bespovratna sredstva - Ukupno (EU+Nac) HRK
= Ukupna ugovorena vrijednost bespovratnih sredstava]]/7.5345</f>
        <v>184823.14685778751</v>
      </c>
      <c r="U1051" s="50">
        <v>0</v>
      </c>
      <c r="V1051" s="51">
        <f>Ugovori_OPULJP[[#This Row],[Javni doprinos korisnika - HRK]]/7.5345</f>
        <v>0</v>
      </c>
      <c r="W1051" s="50">
        <v>0</v>
      </c>
      <c r="X1051" s="51">
        <f>Ugovori_OPULJP[[#This Row],[Privatni doprinos korisnika - HRK]]/7.5345</f>
        <v>0</v>
      </c>
      <c r="Y1051" s="52">
        <v>1392550</v>
      </c>
      <c r="Z1051" s="53">
        <f>Ugovori_OPULJP[[#This Row],[UKUPNI PRIHVATLJIVI IZDACI
TOTAL ELIGIBLE EXPENDITURE
= Bespovratna sredstva ukupno + doprinos korisnika
= Ukupni prihvatljivi troškovi
= Ukupna ugovorena vrijednost projekta HRK]]/7.5345</f>
        <v>184823.14685778751</v>
      </c>
      <c r="AA1051" s="57" t="s">
        <v>38</v>
      </c>
      <c r="AB1051" s="57" t="s">
        <v>35</v>
      </c>
      <c r="AC1051" s="56" t="s">
        <v>4106</v>
      </c>
      <c r="AD1051" s="56" t="s">
        <v>747</v>
      </c>
    </row>
    <row r="1052" spans="1:30" ht="51" customHeight="1" x14ac:dyDescent="0.2">
      <c r="A1052" s="61" t="s">
        <v>4107</v>
      </c>
      <c r="B1052" s="55" t="s">
        <v>743</v>
      </c>
      <c r="C1052" s="56" t="s">
        <v>744</v>
      </c>
      <c r="D1052" s="43" t="s">
        <v>3131</v>
      </c>
      <c r="E1052" s="57" t="s">
        <v>76</v>
      </c>
      <c r="F1052" s="62" t="s">
        <v>4108</v>
      </c>
      <c r="G1052" s="62" t="s">
        <v>4109</v>
      </c>
      <c r="H1052" s="59">
        <v>44203</v>
      </c>
      <c r="I1052" s="59">
        <v>44627</v>
      </c>
      <c r="J1052" s="48" t="str">
        <f>IF(Ugovori_OPULJP[[#This Row],[DATUM ZAVRŠETKA OPERACIJE]]&gt;DATE(2024,3,31),"u provedbi","završen")</f>
        <v>završen</v>
      </c>
      <c r="K1052" s="58" t="s">
        <v>99</v>
      </c>
      <c r="L1052" s="58" t="s">
        <v>99</v>
      </c>
      <c r="M1052" s="49">
        <v>0.85</v>
      </c>
      <c r="N1052" s="49">
        <v>0.15</v>
      </c>
      <c r="O1052" s="50">
        <f>Ugovori_OPULJP[[#This Row],[Bespovratna sredstva - Ukupno (EU+Nac) HRK
= Ukupna ugovorena vrijednost bespovratnih sredstava]]*Ugovori_OPULJP[[#This Row],[EU STOPA SUFINANCIRANJA %
EU CO-FINANCING RATE %]]</f>
        <v>947121</v>
      </c>
      <c r="P1052" s="51">
        <f>Ugovori_OPULJP[[#This Row],[Bespovratna sredstva - EU dio - HRK]]/7.5345</f>
        <v>125704.55902846904</v>
      </c>
      <c r="Q1052" s="50">
        <f>Ugovori_OPULJP[[#This Row],[Bespovratna sredstva - Ukupno (EU+Nac) HRK
= Ukupna ugovorena vrijednost bespovratnih sredstava]]*Ugovori_OPULJP[[#This Row],[STOPA NACIONALNOG SUFINANCIRANJA %]]</f>
        <v>167139</v>
      </c>
      <c r="R1052" s="51">
        <f>Ugovori_OPULJP[[#This Row],[Bespovratna sredstva - Nacionalni dio - HRK]]/7.5345</f>
        <v>22183.157475612184</v>
      </c>
      <c r="S1052" s="52">
        <v>1114260</v>
      </c>
      <c r="T1052" s="53">
        <f>Ugovori_OPULJP[[#This Row],[Bespovratna sredstva - Ukupno (EU+Nac) HRK
= Ukupna ugovorena vrijednost bespovratnih sredstava]]/7.5345</f>
        <v>147887.71650408121</v>
      </c>
      <c r="U1052" s="50">
        <v>0</v>
      </c>
      <c r="V1052" s="51">
        <f>Ugovori_OPULJP[[#This Row],[Javni doprinos korisnika - HRK]]/7.5345</f>
        <v>0</v>
      </c>
      <c r="W1052" s="50">
        <v>0</v>
      </c>
      <c r="X1052" s="51">
        <f>Ugovori_OPULJP[[#This Row],[Privatni doprinos korisnika - HRK]]/7.5345</f>
        <v>0</v>
      </c>
      <c r="Y1052" s="52">
        <v>1114260</v>
      </c>
      <c r="Z1052" s="53">
        <f>Ugovori_OPULJP[[#This Row],[UKUPNI PRIHVATLJIVI IZDACI
TOTAL ELIGIBLE EXPENDITURE
= Bespovratna sredstva ukupno + doprinos korisnika
= Ukupni prihvatljivi troškovi
= Ukupna ugovorena vrijednost projekta HRK]]/7.5345</f>
        <v>147887.71650408121</v>
      </c>
      <c r="AA1052" s="57" t="s">
        <v>38</v>
      </c>
      <c r="AB1052" s="57" t="s">
        <v>35</v>
      </c>
      <c r="AC1052" s="56" t="s">
        <v>4110</v>
      </c>
      <c r="AD1052" s="56" t="s">
        <v>747</v>
      </c>
    </row>
    <row r="1053" spans="1:30" ht="51" customHeight="1" x14ac:dyDescent="0.2">
      <c r="A1053" s="61" t="s">
        <v>4111</v>
      </c>
      <c r="B1053" s="55" t="s">
        <v>743</v>
      </c>
      <c r="C1053" s="56" t="s">
        <v>744</v>
      </c>
      <c r="D1053" s="43" t="s">
        <v>3131</v>
      </c>
      <c r="E1053" s="57" t="s">
        <v>76</v>
      </c>
      <c r="F1053" s="62" t="s">
        <v>4112</v>
      </c>
      <c r="G1053" s="62" t="s">
        <v>4113</v>
      </c>
      <c r="H1053" s="59">
        <v>44204</v>
      </c>
      <c r="I1053" s="59">
        <v>44750</v>
      </c>
      <c r="J1053" s="48" t="str">
        <f>IF(Ugovori_OPULJP[[#This Row],[DATUM ZAVRŠETKA OPERACIJE]]&gt;DATE(2024,3,31),"u provedbi","završen")</f>
        <v>završen</v>
      </c>
      <c r="K1053" s="58" t="s">
        <v>200</v>
      </c>
      <c r="L1053" s="58" t="s">
        <v>200</v>
      </c>
      <c r="M1053" s="49">
        <v>0.85</v>
      </c>
      <c r="N1053" s="49">
        <v>0.15</v>
      </c>
      <c r="O1053" s="50">
        <f>Ugovori_OPULJP[[#This Row],[Bespovratna sredstva - Ukupno (EU+Nac) HRK
= Ukupna ugovorena vrijednost bespovratnih sredstava]]*Ugovori_OPULJP[[#This Row],[EU STOPA SUFINANCIRANJA %
EU CO-FINANCING RATE %]]</f>
        <v>786037.5</v>
      </c>
      <c r="P1053" s="51">
        <f>Ugovori_OPULJP[[#This Row],[Bespovratna sredstva - EU dio - HRK]]/7.5345</f>
        <v>104325.10451921161</v>
      </c>
      <c r="Q1053" s="50">
        <f>Ugovori_OPULJP[[#This Row],[Bespovratna sredstva - Ukupno (EU+Nac) HRK
= Ukupna ugovorena vrijednost bespovratnih sredstava]]*Ugovori_OPULJP[[#This Row],[STOPA NACIONALNOG SUFINANCIRANJA %]]</f>
        <v>138712.5</v>
      </c>
      <c r="R1053" s="51">
        <f>Ugovori_OPULJP[[#This Row],[Bespovratna sredstva - Nacionalni dio - HRK]]/7.5345</f>
        <v>18410.312562213814</v>
      </c>
      <c r="S1053" s="52">
        <v>924750</v>
      </c>
      <c r="T1053" s="53">
        <f>Ugovori_OPULJP[[#This Row],[Bespovratna sredstva - Ukupno (EU+Nac) HRK
= Ukupna ugovorena vrijednost bespovratnih sredstava]]/7.5345</f>
        <v>122735.41708142543</v>
      </c>
      <c r="U1053" s="50">
        <v>0</v>
      </c>
      <c r="V1053" s="51">
        <f>Ugovori_OPULJP[[#This Row],[Javni doprinos korisnika - HRK]]/7.5345</f>
        <v>0</v>
      </c>
      <c r="W1053" s="50">
        <v>0</v>
      </c>
      <c r="X1053" s="51">
        <f>Ugovori_OPULJP[[#This Row],[Privatni doprinos korisnika - HRK]]/7.5345</f>
        <v>0</v>
      </c>
      <c r="Y1053" s="52">
        <v>924750</v>
      </c>
      <c r="Z1053" s="53">
        <f>Ugovori_OPULJP[[#This Row],[UKUPNI PRIHVATLJIVI IZDACI
TOTAL ELIGIBLE EXPENDITURE
= Bespovratna sredstva ukupno + doprinos korisnika
= Ukupni prihvatljivi troškovi
= Ukupna ugovorena vrijednost projekta HRK]]/7.5345</f>
        <v>122735.41708142543</v>
      </c>
      <c r="AA1053" s="57" t="s">
        <v>38</v>
      </c>
      <c r="AB1053" s="57" t="s">
        <v>35</v>
      </c>
      <c r="AC1053" s="56" t="s">
        <v>4114</v>
      </c>
      <c r="AD1053" s="56" t="s">
        <v>747</v>
      </c>
    </row>
    <row r="1054" spans="1:30" ht="51" customHeight="1" x14ac:dyDescent="0.2">
      <c r="A1054" s="61" t="s">
        <v>4115</v>
      </c>
      <c r="B1054" s="55" t="s">
        <v>743</v>
      </c>
      <c r="C1054" s="56" t="s">
        <v>744</v>
      </c>
      <c r="D1054" s="43" t="s">
        <v>3131</v>
      </c>
      <c r="E1054" s="57" t="s">
        <v>76</v>
      </c>
      <c r="F1054" s="62" t="s">
        <v>4116</v>
      </c>
      <c r="G1054" s="62" t="s">
        <v>4117</v>
      </c>
      <c r="H1054" s="59">
        <v>44203</v>
      </c>
      <c r="I1054" s="59">
        <v>44749</v>
      </c>
      <c r="J1054" s="48" t="str">
        <f>IF(Ugovori_OPULJP[[#This Row],[DATUM ZAVRŠETKA OPERACIJE]]&gt;DATE(2024,3,31),"u provedbi","završen")</f>
        <v>završen</v>
      </c>
      <c r="K1054" s="58" t="s">
        <v>79</v>
      </c>
      <c r="L1054" s="58" t="s">
        <v>79</v>
      </c>
      <c r="M1054" s="49">
        <v>0.85</v>
      </c>
      <c r="N1054" s="49">
        <v>0.15</v>
      </c>
      <c r="O1054" s="50">
        <f>Ugovori_OPULJP[[#This Row],[Bespovratna sredstva - Ukupno (EU+Nac) HRK
= Ukupna ugovorena vrijednost bespovratnih sredstava]]*Ugovori_OPULJP[[#This Row],[EU STOPA SUFINANCIRANJA %
EU CO-FINANCING RATE %]]</f>
        <v>1182766.5</v>
      </c>
      <c r="P1054" s="51">
        <f>Ugovori_OPULJP[[#This Row],[Bespovratna sredstva - EU dio - HRK]]/7.5345</f>
        <v>156980.0915787378</v>
      </c>
      <c r="Q1054" s="50">
        <f>Ugovori_OPULJP[[#This Row],[Bespovratna sredstva - Ukupno (EU+Nac) HRK
= Ukupna ugovorena vrijednost bespovratnih sredstava]]*Ugovori_OPULJP[[#This Row],[STOPA NACIONALNOG SUFINANCIRANJA %]]</f>
        <v>208723.5</v>
      </c>
      <c r="R1054" s="51">
        <f>Ugovori_OPULJP[[#This Row],[Bespovratna sredstva - Nacionalni dio - HRK]]/7.5345</f>
        <v>27702.3691021302</v>
      </c>
      <c r="S1054" s="52">
        <v>1391490</v>
      </c>
      <c r="T1054" s="53">
        <f>Ugovori_OPULJP[[#This Row],[Bespovratna sredstva - Ukupno (EU+Nac) HRK
= Ukupna ugovorena vrijednost bespovratnih sredstava]]/7.5345</f>
        <v>184682.46068086801</v>
      </c>
      <c r="U1054" s="50">
        <v>0</v>
      </c>
      <c r="V1054" s="51">
        <f>Ugovori_OPULJP[[#This Row],[Javni doprinos korisnika - HRK]]/7.5345</f>
        <v>0</v>
      </c>
      <c r="W1054" s="50">
        <v>0</v>
      </c>
      <c r="X1054" s="51">
        <f>Ugovori_OPULJP[[#This Row],[Privatni doprinos korisnika - HRK]]/7.5345</f>
        <v>0</v>
      </c>
      <c r="Y1054" s="52">
        <v>1391490</v>
      </c>
      <c r="Z1054" s="53">
        <f>Ugovori_OPULJP[[#This Row],[UKUPNI PRIHVATLJIVI IZDACI
TOTAL ELIGIBLE EXPENDITURE
= Bespovratna sredstva ukupno + doprinos korisnika
= Ukupni prihvatljivi troškovi
= Ukupna ugovorena vrijednost projekta HRK]]/7.5345</f>
        <v>184682.46068086801</v>
      </c>
      <c r="AA1054" s="57" t="s">
        <v>38</v>
      </c>
      <c r="AB1054" s="57" t="s">
        <v>35</v>
      </c>
      <c r="AC1054" s="56" t="s">
        <v>4118</v>
      </c>
      <c r="AD1054" s="56" t="s">
        <v>747</v>
      </c>
    </row>
    <row r="1055" spans="1:30" ht="38.25" customHeight="1" x14ac:dyDescent="0.2">
      <c r="A1055" s="61" t="s">
        <v>4119</v>
      </c>
      <c r="B1055" s="55" t="s">
        <v>743</v>
      </c>
      <c r="C1055" s="56" t="s">
        <v>744</v>
      </c>
      <c r="D1055" s="43" t="s">
        <v>3131</v>
      </c>
      <c r="E1055" s="57" t="s">
        <v>76</v>
      </c>
      <c r="F1055" s="62" t="s">
        <v>4120</v>
      </c>
      <c r="G1055" s="62" t="s">
        <v>1490</v>
      </c>
      <c r="H1055" s="59">
        <v>44200</v>
      </c>
      <c r="I1055" s="59">
        <v>44746</v>
      </c>
      <c r="J1055" s="48" t="str">
        <f>IF(Ugovori_OPULJP[[#This Row],[DATUM ZAVRŠETKA OPERACIJE]]&gt;DATE(2024,3,31),"u provedbi","završen")</f>
        <v>završen</v>
      </c>
      <c r="K1055" s="58" t="s">
        <v>94</v>
      </c>
      <c r="L1055" s="58" t="s">
        <v>94</v>
      </c>
      <c r="M1055" s="49">
        <v>0.85</v>
      </c>
      <c r="N1055" s="49">
        <v>0.15</v>
      </c>
      <c r="O1055" s="50">
        <f>Ugovori_OPULJP[[#This Row],[Bespovratna sredstva - Ukupno (EU+Nac) HRK
= Ukupna ugovorena vrijednost bespovratnih sredstava]]*Ugovori_OPULJP[[#This Row],[EU STOPA SUFINANCIRANJA %
EU CO-FINANCING RATE %]]</f>
        <v>1979165.5</v>
      </c>
      <c r="P1055" s="51">
        <f>Ugovori_OPULJP[[#This Row],[Bespovratna sredstva - EU dio - HRK]]/7.5345</f>
        <v>262680.40347733756</v>
      </c>
      <c r="Q1055" s="50">
        <f>Ugovori_OPULJP[[#This Row],[Bespovratna sredstva - Ukupno (EU+Nac) HRK
= Ukupna ugovorena vrijednost bespovratnih sredstava]]*Ugovori_OPULJP[[#This Row],[STOPA NACIONALNOG SUFINANCIRANJA %]]</f>
        <v>349264.5</v>
      </c>
      <c r="R1055" s="51">
        <f>Ugovori_OPULJP[[#This Row],[Bespovratna sredstva - Nacionalni dio - HRK]]/7.5345</f>
        <v>46355.365319530159</v>
      </c>
      <c r="S1055" s="52">
        <v>2328430</v>
      </c>
      <c r="T1055" s="53">
        <f>Ugovori_OPULJP[[#This Row],[Bespovratna sredstva - Ukupno (EU+Nac) HRK
= Ukupna ugovorena vrijednost bespovratnih sredstava]]/7.5345</f>
        <v>309035.76879686775</v>
      </c>
      <c r="U1055" s="50">
        <v>0</v>
      </c>
      <c r="V1055" s="51">
        <f>Ugovori_OPULJP[[#This Row],[Javni doprinos korisnika - HRK]]/7.5345</f>
        <v>0</v>
      </c>
      <c r="W1055" s="50">
        <v>0</v>
      </c>
      <c r="X1055" s="51">
        <f>Ugovori_OPULJP[[#This Row],[Privatni doprinos korisnika - HRK]]/7.5345</f>
        <v>0</v>
      </c>
      <c r="Y1055" s="52">
        <v>2328430</v>
      </c>
      <c r="Z1055" s="53">
        <f>Ugovori_OPULJP[[#This Row],[UKUPNI PRIHVATLJIVI IZDACI
TOTAL ELIGIBLE EXPENDITURE
= Bespovratna sredstva ukupno + doprinos korisnika
= Ukupni prihvatljivi troškovi
= Ukupna ugovorena vrijednost projekta HRK]]/7.5345</f>
        <v>309035.76879686775</v>
      </c>
      <c r="AA1055" s="57" t="s">
        <v>38</v>
      </c>
      <c r="AB1055" s="57" t="s">
        <v>35</v>
      </c>
      <c r="AC1055" s="56" t="s">
        <v>4121</v>
      </c>
      <c r="AD1055" s="56" t="s">
        <v>747</v>
      </c>
    </row>
    <row r="1056" spans="1:30" ht="51" customHeight="1" x14ac:dyDescent="0.2">
      <c r="A1056" s="61" t="s">
        <v>4122</v>
      </c>
      <c r="B1056" s="55" t="s">
        <v>743</v>
      </c>
      <c r="C1056" s="56" t="s">
        <v>744</v>
      </c>
      <c r="D1056" s="43" t="s">
        <v>3131</v>
      </c>
      <c r="E1056" s="57" t="s">
        <v>76</v>
      </c>
      <c r="F1056" s="62" t="s">
        <v>4123</v>
      </c>
      <c r="G1056" s="62" t="s">
        <v>4124</v>
      </c>
      <c r="H1056" s="59">
        <v>44207</v>
      </c>
      <c r="I1056" s="59">
        <v>44753</v>
      </c>
      <c r="J1056" s="48" t="str">
        <f>IF(Ugovori_OPULJP[[#This Row],[DATUM ZAVRŠETKA OPERACIJE]]&gt;DATE(2024,3,31),"u provedbi","završen")</f>
        <v>završen</v>
      </c>
      <c r="K1056" s="58" t="s">
        <v>37</v>
      </c>
      <c r="L1056" s="58" t="s">
        <v>37</v>
      </c>
      <c r="M1056" s="49">
        <v>0.85</v>
      </c>
      <c r="N1056" s="49">
        <v>0.15</v>
      </c>
      <c r="O1056" s="50">
        <f>Ugovori_OPULJP[[#This Row],[Bespovratna sredstva - Ukupno (EU+Nac) HRK
= Ukupna ugovorena vrijednost bespovratnih sredstava]]*Ugovori_OPULJP[[#This Row],[EU STOPA SUFINANCIRANJA %
EU CO-FINANCING RATE %]]</f>
        <v>668559</v>
      </c>
      <c r="P1056" s="51">
        <f>Ugovori_OPULJP[[#This Row],[Bespovratna sredstva - EU dio - HRK]]/7.5345</f>
        <v>88733.028070873974</v>
      </c>
      <c r="Q1056" s="50">
        <f>Ugovori_OPULJP[[#This Row],[Bespovratna sredstva - Ukupno (EU+Nac) HRK
= Ukupna ugovorena vrijednost bespovratnih sredstava]]*Ugovori_OPULJP[[#This Row],[STOPA NACIONALNOG SUFINANCIRANJA %]]</f>
        <v>117981</v>
      </c>
      <c r="R1056" s="51">
        <f>Ugovori_OPULJP[[#This Row],[Bespovratna sredstva - Nacionalni dio - HRK]]/7.5345</f>
        <v>15658.769659565996</v>
      </c>
      <c r="S1056" s="52">
        <v>786540</v>
      </c>
      <c r="T1056" s="53">
        <f>Ugovori_OPULJP[[#This Row],[Bespovratna sredstva - Ukupno (EU+Nac) HRK
= Ukupna ugovorena vrijednost bespovratnih sredstava]]/7.5345</f>
        <v>104391.79773043997</v>
      </c>
      <c r="U1056" s="50">
        <v>0</v>
      </c>
      <c r="V1056" s="51">
        <f>Ugovori_OPULJP[[#This Row],[Javni doprinos korisnika - HRK]]/7.5345</f>
        <v>0</v>
      </c>
      <c r="W1056" s="50">
        <v>0</v>
      </c>
      <c r="X1056" s="51">
        <f>Ugovori_OPULJP[[#This Row],[Privatni doprinos korisnika - HRK]]/7.5345</f>
        <v>0</v>
      </c>
      <c r="Y1056" s="52">
        <v>786540</v>
      </c>
      <c r="Z1056" s="53">
        <f>Ugovori_OPULJP[[#This Row],[UKUPNI PRIHVATLJIVI IZDACI
TOTAL ELIGIBLE EXPENDITURE
= Bespovratna sredstva ukupno + doprinos korisnika
= Ukupni prihvatljivi troškovi
= Ukupna ugovorena vrijednost projekta HRK]]/7.5345</f>
        <v>104391.79773043997</v>
      </c>
      <c r="AA1056" s="57" t="s">
        <v>38</v>
      </c>
      <c r="AB1056" s="57" t="s">
        <v>35</v>
      </c>
      <c r="AC1056" s="56" t="s">
        <v>4125</v>
      </c>
      <c r="AD1056" s="56" t="s">
        <v>747</v>
      </c>
    </row>
    <row r="1057" spans="1:30" ht="51" customHeight="1" x14ac:dyDescent="0.2">
      <c r="A1057" s="41" t="s">
        <v>4126</v>
      </c>
      <c r="B1057" s="55" t="s">
        <v>743</v>
      </c>
      <c r="C1057" s="56" t="s">
        <v>744</v>
      </c>
      <c r="D1057" s="43" t="s">
        <v>3131</v>
      </c>
      <c r="E1057" s="57" t="s">
        <v>76</v>
      </c>
      <c r="F1057" s="42" t="s">
        <v>4127</v>
      </c>
      <c r="G1057" s="42" t="s">
        <v>4128</v>
      </c>
      <c r="H1057" s="59">
        <v>44196</v>
      </c>
      <c r="I1057" s="77">
        <v>44681</v>
      </c>
      <c r="J1057" s="48" t="str">
        <f>IF(Ugovori_OPULJP[[#This Row],[DATUM ZAVRŠETKA OPERACIJE]]&gt;DATE(2024,3,31),"u provedbi","završen")</f>
        <v>završen</v>
      </c>
      <c r="K1057" s="67" t="s">
        <v>249</v>
      </c>
      <c r="L1057" s="78" t="s">
        <v>249</v>
      </c>
      <c r="M1057" s="49">
        <v>0.85</v>
      </c>
      <c r="N1057" s="49">
        <v>0.15</v>
      </c>
      <c r="O1057" s="50">
        <f>Ugovori_OPULJP[[#This Row],[Bespovratna sredstva - Ukupno (EU+Nac) HRK
= Ukupna ugovorena vrijednost bespovratnih sredstava]]*Ugovori_OPULJP[[#This Row],[EU STOPA SUFINANCIRANJA %
EU CO-FINANCING RATE %]]</f>
        <v>1576495</v>
      </c>
      <c r="P1057" s="51">
        <f>Ugovori_OPULJP[[#This Row],[Bespovratna sredstva - EU dio - HRK]]/7.5345</f>
        <v>209236.84385161588</v>
      </c>
      <c r="Q1057" s="79">
        <f>Ugovori_OPULJP[[#This Row],[Bespovratna sredstva - Ukupno (EU+Nac) HRK
= Ukupna ugovorena vrijednost bespovratnih sredstava]]*Ugovori_OPULJP[[#This Row],[STOPA NACIONALNOG SUFINANCIRANJA %]]</f>
        <v>278205</v>
      </c>
      <c r="R1057" s="80">
        <f>Ugovori_OPULJP[[#This Row],[Bespovratna sredstva - Nacionalni dio - HRK]]/7.5345</f>
        <v>36924.148914991041</v>
      </c>
      <c r="S1057" s="52">
        <v>1854700</v>
      </c>
      <c r="T1057" s="53">
        <f>Ugovori_OPULJP[[#This Row],[Bespovratna sredstva - Ukupno (EU+Nac) HRK
= Ukupna ugovorena vrijednost bespovratnih sredstava]]/7.5345</f>
        <v>246160.99276660694</v>
      </c>
      <c r="U1057" s="79">
        <v>0</v>
      </c>
      <c r="V1057" s="80">
        <f>Ugovori_OPULJP[[#This Row],[Javni doprinos korisnika - HRK]]/7.5345</f>
        <v>0</v>
      </c>
      <c r="W1057" s="50">
        <v>0</v>
      </c>
      <c r="X1057" s="51">
        <f>Ugovori_OPULJP[[#This Row],[Privatni doprinos korisnika - HRK]]/7.5345</f>
        <v>0</v>
      </c>
      <c r="Y1057" s="52">
        <v>1854700</v>
      </c>
      <c r="Z1057" s="53">
        <f>Ugovori_OPULJP[[#This Row],[UKUPNI PRIHVATLJIVI IZDACI
TOTAL ELIGIBLE EXPENDITURE
= Bespovratna sredstva ukupno + doprinos korisnika
= Ukupni prihvatljivi troškovi
= Ukupna ugovorena vrijednost projekta HRK]]/7.5345</f>
        <v>246160.99276660694</v>
      </c>
      <c r="AA1057" s="44" t="s">
        <v>38</v>
      </c>
      <c r="AB1057" s="57" t="s">
        <v>35</v>
      </c>
      <c r="AC1057" s="56" t="s">
        <v>4129</v>
      </c>
      <c r="AD1057" s="43" t="s">
        <v>747</v>
      </c>
    </row>
    <row r="1058" spans="1:30" ht="51" customHeight="1" x14ac:dyDescent="0.2">
      <c r="A1058" s="61" t="s">
        <v>4130</v>
      </c>
      <c r="B1058" s="55" t="s">
        <v>743</v>
      </c>
      <c r="C1058" s="56" t="s">
        <v>744</v>
      </c>
      <c r="D1058" s="43" t="s">
        <v>3131</v>
      </c>
      <c r="E1058" s="57" t="s">
        <v>76</v>
      </c>
      <c r="F1058" s="62" t="s">
        <v>4131</v>
      </c>
      <c r="G1058" s="62" t="s">
        <v>4132</v>
      </c>
      <c r="H1058" s="59">
        <v>44200</v>
      </c>
      <c r="I1058" s="59">
        <v>44746</v>
      </c>
      <c r="J1058" s="48" t="str">
        <f>IF(Ugovori_OPULJP[[#This Row],[DATUM ZAVRŠETKA OPERACIJE]]&gt;DATE(2024,3,31),"u provedbi","završen")</f>
        <v>završen</v>
      </c>
      <c r="K1058" s="58" t="s">
        <v>94</v>
      </c>
      <c r="L1058" s="58" t="s">
        <v>94</v>
      </c>
      <c r="M1058" s="49">
        <v>0.85</v>
      </c>
      <c r="N1058" s="49">
        <v>0.15</v>
      </c>
      <c r="O1058" s="50">
        <f>Ugovori_OPULJP[[#This Row],[Bespovratna sredstva - Ukupno (EU+Nac) HRK
= Ukupna ugovorena vrijednost bespovratnih sredstava]]*Ugovori_OPULJP[[#This Row],[EU STOPA SUFINANCIRANJA %
EU CO-FINANCING RATE %]]</f>
        <v>764511.25</v>
      </c>
      <c r="P1058" s="51">
        <f>Ugovori_OPULJP[[#This Row],[Bespovratna sredstva - EU dio - HRK]]/7.5345</f>
        <v>101468.08016457628</v>
      </c>
      <c r="Q1058" s="50">
        <f>Ugovori_OPULJP[[#This Row],[Bespovratna sredstva - Ukupno (EU+Nac) HRK
= Ukupna ugovorena vrijednost bespovratnih sredstava]]*Ugovori_OPULJP[[#This Row],[STOPA NACIONALNOG SUFINANCIRANJA %]]</f>
        <v>134913.75</v>
      </c>
      <c r="R1058" s="51">
        <f>Ugovori_OPULJP[[#This Row],[Bespovratna sredstva - Nacionalni dio - HRK]]/7.5345</f>
        <v>17906.131793748755</v>
      </c>
      <c r="S1058" s="52">
        <v>899425</v>
      </c>
      <c r="T1058" s="53">
        <f>Ugovori_OPULJP[[#This Row],[Bespovratna sredstva - Ukupno (EU+Nac) HRK
= Ukupna ugovorena vrijednost bespovratnih sredstava]]/7.5345</f>
        <v>119374.21195832503</v>
      </c>
      <c r="U1058" s="50">
        <v>0</v>
      </c>
      <c r="V1058" s="51">
        <f>Ugovori_OPULJP[[#This Row],[Javni doprinos korisnika - HRK]]/7.5345</f>
        <v>0</v>
      </c>
      <c r="W1058" s="50">
        <v>0</v>
      </c>
      <c r="X1058" s="51">
        <f>Ugovori_OPULJP[[#This Row],[Privatni doprinos korisnika - HRK]]/7.5345</f>
        <v>0</v>
      </c>
      <c r="Y1058" s="52">
        <v>899425</v>
      </c>
      <c r="Z1058" s="53">
        <f>Ugovori_OPULJP[[#This Row],[UKUPNI PRIHVATLJIVI IZDACI
TOTAL ELIGIBLE EXPENDITURE
= Bespovratna sredstva ukupno + doprinos korisnika
= Ukupni prihvatljivi troškovi
= Ukupna ugovorena vrijednost projekta HRK]]/7.5345</f>
        <v>119374.21195832503</v>
      </c>
      <c r="AA1058" s="57" t="s">
        <v>38</v>
      </c>
      <c r="AB1058" s="57" t="s">
        <v>35</v>
      </c>
      <c r="AC1058" s="56" t="s">
        <v>4133</v>
      </c>
      <c r="AD1058" s="56" t="s">
        <v>747</v>
      </c>
    </row>
    <row r="1059" spans="1:30" ht="51" customHeight="1" x14ac:dyDescent="0.2">
      <c r="A1059" s="61" t="s">
        <v>4134</v>
      </c>
      <c r="B1059" s="55" t="s">
        <v>743</v>
      </c>
      <c r="C1059" s="56" t="s">
        <v>744</v>
      </c>
      <c r="D1059" s="43" t="s">
        <v>3131</v>
      </c>
      <c r="E1059" s="57" t="s">
        <v>76</v>
      </c>
      <c r="F1059" s="62" t="s">
        <v>4135</v>
      </c>
      <c r="G1059" s="62" t="s">
        <v>1950</v>
      </c>
      <c r="H1059" s="59">
        <v>44200</v>
      </c>
      <c r="I1059" s="59">
        <v>44746</v>
      </c>
      <c r="J1059" s="48" t="str">
        <f>IF(Ugovori_OPULJP[[#This Row],[DATUM ZAVRŠETKA OPERACIJE]]&gt;DATE(2024,3,31),"u provedbi","završen")</f>
        <v>završen</v>
      </c>
      <c r="K1059" s="58" t="s">
        <v>249</v>
      </c>
      <c r="L1059" s="58" t="s">
        <v>249</v>
      </c>
      <c r="M1059" s="49">
        <v>0.85</v>
      </c>
      <c r="N1059" s="49">
        <v>0.15</v>
      </c>
      <c r="O1059" s="50">
        <f>Ugovori_OPULJP[[#This Row],[Bespovratna sredstva - Ukupno (EU+Nac) HRK
= Ukupna ugovorena vrijednost bespovratnih sredstava]]*Ugovori_OPULJP[[#This Row],[EU STOPA SUFINANCIRANJA %
EU CO-FINANCING RATE %]]</f>
        <v>4249999.83</v>
      </c>
      <c r="P1059" s="51">
        <f>Ugovori_OPULJP[[#This Row],[Bespovratna sredstva - EU dio - HRK]]/7.5345</f>
        <v>564071.9131992833</v>
      </c>
      <c r="Q1059" s="50">
        <f>Ugovori_OPULJP[[#This Row],[Bespovratna sredstva - Ukupno (EU+Nac) HRK
= Ukupna ugovorena vrijednost bespovratnih sredstava]]*Ugovori_OPULJP[[#This Row],[STOPA NACIONALNOG SUFINANCIRANJA %]]</f>
        <v>749999.97</v>
      </c>
      <c r="R1059" s="51">
        <f>Ugovori_OPULJP[[#This Row],[Bespovratna sredstva - Nacionalni dio - HRK]]/7.5345</f>
        <v>99542.102329285277</v>
      </c>
      <c r="S1059" s="52">
        <v>4999999.8</v>
      </c>
      <c r="T1059" s="53">
        <f>Ugovori_OPULJP[[#This Row],[Bespovratna sredstva - Ukupno (EU+Nac) HRK
= Ukupna ugovorena vrijednost bespovratnih sredstava]]/7.5345</f>
        <v>663614.01552856853</v>
      </c>
      <c r="U1059" s="50">
        <v>0</v>
      </c>
      <c r="V1059" s="51">
        <f>Ugovori_OPULJP[[#This Row],[Javni doprinos korisnika - HRK]]/7.5345</f>
        <v>0</v>
      </c>
      <c r="W1059" s="50">
        <v>0</v>
      </c>
      <c r="X1059" s="51">
        <f>Ugovori_OPULJP[[#This Row],[Privatni doprinos korisnika - HRK]]/7.5345</f>
        <v>0</v>
      </c>
      <c r="Y1059" s="52">
        <v>4999999.8</v>
      </c>
      <c r="Z1059" s="53">
        <f>Ugovori_OPULJP[[#This Row],[UKUPNI PRIHVATLJIVI IZDACI
TOTAL ELIGIBLE EXPENDITURE
= Bespovratna sredstva ukupno + doprinos korisnika
= Ukupni prihvatljivi troškovi
= Ukupna ugovorena vrijednost projekta HRK]]/7.5345</f>
        <v>663614.01552856853</v>
      </c>
      <c r="AA1059" s="57" t="s">
        <v>38</v>
      </c>
      <c r="AB1059" s="57" t="s">
        <v>35</v>
      </c>
      <c r="AC1059" s="56" t="s">
        <v>4136</v>
      </c>
      <c r="AD1059" s="56" t="s">
        <v>747</v>
      </c>
    </row>
    <row r="1060" spans="1:30" ht="51" customHeight="1" x14ac:dyDescent="0.2">
      <c r="A1060" s="61" t="s">
        <v>4137</v>
      </c>
      <c r="B1060" s="55" t="s">
        <v>743</v>
      </c>
      <c r="C1060" s="56" t="s">
        <v>744</v>
      </c>
      <c r="D1060" s="43" t="s">
        <v>3131</v>
      </c>
      <c r="E1060" s="57" t="s">
        <v>76</v>
      </c>
      <c r="F1060" s="62" t="s">
        <v>4138</v>
      </c>
      <c r="G1060" s="62" t="s">
        <v>4139</v>
      </c>
      <c r="H1060" s="59">
        <v>44203</v>
      </c>
      <c r="I1060" s="59">
        <v>44658</v>
      </c>
      <c r="J1060" s="48" t="str">
        <f>IF(Ugovori_OPULJP[[#This Row],[DATUM ZAVRŠETKA OPERACIJE]]&gt;DATE(2024,3,31),"u provedbi","završen")</f>
        <v>završen</v>
      </c>
      <c r="K1060" s="58" t="s">
        <v>210</v>
      </c>
      <c r="L1060" s="58" t="s">
        <v>333</v>
      </c>
      <c r="M1060" s="49">
        <v>0.85</v>
      </c>
      <c r="N1060" s="49">
        <v>0.15</v>
      </c>
      <c r="O1060" s="50">
        <f>Ugovori_OPULJP[[#This Row],[Bespovratna sredstva - Ukupno (EU+Nac) HRK
= Ukupna ugovorena vrijednost bespovratnih sredstava]]*Ugovori_OPULJP[[#This Row],[EU STOPA SUFINANCIRANJA %
EU CO-FINANCING RATE %]]</f>
        <v>3157199.625</v>
      </c>
      <c r="P1060" s="51">
        <f>Ugovori_OPULJP[[#This Row],[Bespovratna sredstva - EU dio - HRK]]/7.5345</f>
        <v>419032.40095560421</v>
      </c>
      <c r="Q1060" s="50">
        <f>Ugovori_OPULJP[[#This Row],[Bespovratna sredstva - Ukupno (EU+Nac) HRK
= Ukupna ugovorena vrijednost bespovratnih sredstava]]*Ugovori_OPULJP[[#This Row],[STOPA NACIONALNOG SUFINANCIRANJA %]]</f>
        <v>557152.875</v>
      </c>
      <c r="R1060" s="51">
        <f>Ugovori_OPULJP[[#This Row],[Bespovratna sredstva - Nacionalni dio - HRK]]/7.5345</f>
        <v>73946.894286283088</v>
      </c>
      <c r="S1060" s="52">
        <v>3714352.5</v>
      </c>
      <c r="T1060" s="53">
        <f>Ugovori_OPULJP[[#This Row],[Bespovratna sredstva - Ukupno (EU+Nac) HRK
= Ukupna ugovorena vrijednost bespovratnih sredstava]]/7.5345</f>
        <v>492979.29524188727</v>
      </c>
      <c r="U1060" s="50">
        <v>0</v>
      </c>
      <c r="V1060" s="51">
        <f>Ugovori_OPULJP[[#This Row],[Javni doprinos korisnika - HRK]]/7.5345</f>
        <v>0</v>
      </c>
      <c r="W1060" s="50">
        <v>0</v>
      </c>
      <c r="X1060" s="51">
        <f>Ugovori_OPULJP[[#This Row],[Privatni doprinos korisnika - HRK]]/7.5345</f>
        <v>0</v>
      </c>
      <c r="Y1060" s="52">
        <v>3714352.5</v>
      </c>
      <c r="Z1060" s="53">
        <f>Ugovori_OPULJP[[#This Row],[UKUPNI PRIHVATLJIVI IZDACI
TOTAL ELIGIBLE EXPENDITURE
= Bespovratna sredstva ukupno + doprinos korisnika
= Ukupni prihvatljivi troškovi
= Ukupna ugovorena vrijednost projekta HRK]]/7.5345</f>
        <v>492979.29524188727</v>
      </c>
      <c r="AA1060" s="57" t="s">
        <v>38</v>
      </c>
      <c r="AB1060" s="57" t="s">
        <v>35</v>
      </c>
      <c r="AC1060" s="56" t="s">
        <v>4140</v>
      </c>
      <c r="AD1060" s="56" t="s">
        <v>747</v>
      </c>
    </row>
    <row r="1061" spans="1:30" ht="51" customHeight="1" x14ac:dyDescent="0.2">
      <c r="A1061" s="61" t="s">
        <v>4141</v>
      </c>
      <c r="B1061" s="55" t="s">
        <v>743</v>
      </c>
      <c r="C1061" s="56" t="s">
        <v>744</v>
      </c>
      <c r="D1061" s="43" t="s">
        <v>3131</v>
      </c>
      <c r="E1061" s="57" t="s">
        <v>76</v>
      </c>
      <c r="F1061" s="62" t="s">
        <v>1941</v>
      </c>
      <c r="G1061" s="62" t="s">
        <v>1942</v>
      </c>
      <c r="H1061" s="59">
        <v>44207</v>
      </c>
      <c r="I1061" s="59">
        <v>44753</v>
      </c>
      <c r="J1061" s="48" t="str">
        <f>IF(Ugovori_OPULJP[[#This Row],[DATUM ZAVRŠETKA OPERACIJE]]&gt;DATE(2024,3,31),"u provedbi","završen")</f>
        <v>završen</v>
      </c>
      <c r="K1061" s="58" t="s">
        <v>99</v>
      </c>
      <c r="L1061" s="58" t="s">
        <v>99</v>
      </c>
      <c r="M1061" s="49">
        <v>0.85</v>
      </c>
      <c r="N1061" s="49">
        <v>0.15</v>
      </c>
      <c r="O1061" s="50">
        <f>Ugovori_OPULJP[[#This Row],[Bespovratna sredstva - Ukupno (EU+Nac) HRK
= Ukupna ugovorena vrijednost bespovratnih sredstava]]*Ugovori_OPULJP[[#This Row],[EU STOPA SUFINANCIRANJA %
EU CO-FINANCING RATE %]]</f>
        <v>1574591</v>
      </c>
      <c r="P1061" s="51">
        <f>Ugovori_OPULJP[[#This Row],[Bespovratna sredstva - EU dio - HRK]]/7.5345</f>
        <v>208984.13962439445</v>
      </c>
      <c r="Q1061" s="50">
        <f>Ugovori_OPULJP[[#This Row],[Bespovratna sredstva - Ukupno (EU+Nac) HRK
= Ukupna ugovorena vrijednost bespovratnih sredstava]]*Ugovori_OPULJP[[#This Row],[STOPA NACIONALNOG SUFINANCIRANJA %]]</f>
        <v>277869</v>
      </c>
      <c r="R1061" s="51">
        <f>Ugovori_OPULJP[[#This Row],[Bespovratna sredstva - Nacionalni dio - HRK]]/7.5345</f>
        <v>36879.554051363724</v>
      </c>
      <c r="S1061" s="52">
        <v>1852460</v>
      </c>
      <c r="T1061" s="53">
        <f>Ugovori_OPULJP[[#This Row],[Bespovratna sredstva - Ukupno (EU+Nac) HRK
= Ukupna ugovorena vrijednost bespovratnih sredstava]]/7.5345</f>
        <v>245863.69367575817</v>
      </c>
      <c r="U1061" s="50">
        <v>0</v>
      </c>
      <c r="V1061" s="51">
        <f>Ugovori_OPULJP[[#This Row],[Javni doprinos korisnika - HRK]]/7.5345</f>
        <v>0</v>
      </c>
      <c r="W1061" s="50">
        <v>0</v>
      </c>
      <c r="X1061" s="51">
        <f>Ugovori_OPULJP[[#This Row],[Privatni doprinos korisnika - HRK]]/7.5345</f>
        <v>0</v>
      </c>
      <c r="Y1061" s="52">
        <v>1852460</v>
      </c>
      <c r="Z1061" s="53">
        <f>Ugovori_OPULJP[[#This Row],[UKUPNI PRIHVATLJIVI IZDACI
TOTAL ELIGIBLE EXPENDITURE
= Bespovratna sredstva ukupno + doprinos korisnika
= Ukupni prihvatljivi troškovi
= Ukupna ugovorena vrijednost projekta HRK]]/7.5345</f>
        <v>245863.69367575817</v>
      </c>
      <c r="AA1061" s="57" t="s">
        <v>38</v>
      </c>
      <c r="AB1061" s="57" t="s">
        <v>35</v>
      </c>
      <c r="AC1061" s="56" t="s">
        <v>4142</v>
      </c>
      <c r="AD1061" s="56" t="s">
        <v>747</v>
      </c>
    </row>
    <row r="1062" spans="1:30" ht="51" customHeight="1" x14ac:dyDescent="0.2">
      <c r="A1062" s="61" t="s">
        <v>4143</v>
      </c>
      <c r="B1062" s="55" t="s">
        <v>743</v>
      </c>
      <c r="C1062" s="56" t="s">
        <v>744</v>
      </c>
      <c r="D1062" s="43" t="s">
        <v>3131</v>
      </c>
      <c r="E1062" s="57" t="s">
        <v>76</v>
      </c>
      <c r="F1062" s="62" t="s">
        <v>4144</v>
      </c>
      <c r="G1062" s="62" t="s">
        <v>4145</v>
      </c>
      <c r="H1062" s="59">
        <v>44203</v>
      </c>
      <c r="I1062" s="59">
        <v>44749</v>
      </c>
      <c r="J1062" s="48" t="str">
        <f>IF(Ugovori_OPULJP[[#This Row],[DATUM ZAVRŠETKA OPERACIJE]]&gt;DATE(2024,3,31),"u provedbi","završen")</f>
        <v>završen</v>
      </c>
      <c r="K1062" s="58" t="s">
        <v>599</v>
      </c>
      <c r="L1062" s="58" t="s">
        <v>599</v>
      </c>
      <c r="M1062" s="49">
        <v>0.85</v>
      </c>
      <c r="N1062" s="49">
        <v>0.15</v>
      </c>
      <c r="O1062" s="50">
        <f>Ugovori_OPULJP[[#This Row],[Bespovratna sredstva - Ukupno (EU+Nac) HRK
= Ukupna ugovorena vrijednost bespovratnih sredstava]]*Ugovori_OPULJP[[#This Row],[EU STOPA SUFINANCIRANJA %
EU CO-FINANCING RATE %]]</f>
        <v>1183795</v>
      </c>
      <c r="P1062" s="51">
        <f>Ugovori_OPULJP[[#This Row],[Bespovratna sredstva - EU dio - HRK]]/7.5345</f>
        <v>157116.59698719223</v>
      </c>
      <c r="Q1062" s="50">
        <f>Ugovori_OPULJP[[#This Row],[Bespovratna sredstva - Ukupno (EU+Nac) HRK
= Ukupna ugovorena vrijednost bespovratnih sredstava]]*Ugovori_OPULJP[[#This Row],[STOPA NACIONALNOG SUFINANCIRANJA %]]</f>
        <v>208905</v>
      </c>
      <c r="R1062" s="51">
        <f>Ugovori_OPULJP[[#This Row],[Bespovratna sredstva - Nacionalni dio - HRK]]/7.5345</f>
        <v>27726.458291857452</v>
      </c>
      <c r="S1062" s="52">
        <v>1392700</v>
      </c>
      <c r="T1062" s="53">
        <f>Ugovori_OPULJP[[#This Row],[Bespovratna sredstva - Ukupno (EU+Nac) HRK
= Ukupna ugovorena vrijednost bespovratnih sredstava]]/7.5345</f>
        <v>184843.0552790497</v>
      </c>
      <c r="U1062" s="50">
        <v>0</v>
      </c>
      <c r="V1062" s="51">
        <f>Ugovori_OPULJP[[#This Row],[Javni doprinos korisnika - HRK]]/7.5345</f>
        <v>0</v>
      </c>
      <c r="W1062" s="50">
        <v>0</v>
      </c>
      <c r="X1062" s="51">
        <f>Ugovori_OPULJP[[#This Row],[Privatni doprinos korisnika - HRK]]/7.5345</f>
        <v>0</v>
      </c>
      <c r="Y1062" s="52">
        <v>1392700</v>
      </c>
      <c r="Z1062" s="53">
        <f>Ugovori_OPULJP[[#This Row],[UKUPNI PRIHVATLJIVI IZDACI
TOTAL ELIGIBLE EXPENDITURE
= Bespovratna sredstva ukupno + doprinos korisnika
= Ukupni prihvatljivi troškovi
= Ukupna ugovorena vrijednost projekta HRK]]/7.5345</f>
        <v>184843.0552790497</v>
      </c>
      <c r="AA1062" s="57" t="s">
        <v>38</v>
      </c>
      <c r="AB1062" s="57" t="s">
        <v>35</v>
      </c>
      <c r="AC1062" s="56" t="s">
        <v>4146</v>
      </c>
      <c r="AD1062" s="56" t="s">
        <v>747</v>
      </c>
    </row>
    <row r="1063" spans="1:30" ht="51" customHeight="1" x14ac:dyDescent="0.2">
      <c r="A1063" s="61" t="s">
        <v>4147</v>
      </c>
      <c r="B1063" s="55" t="s">
        <v>743</v>
      </c>
      <c r="C1063" s="56" t="s">
        <v>744</v>
      </c>
      <c r="D1063" s="43" t="s">
        <v>3131</v>
      </c>
      <c r="E1063" s="57" t="s">
        <v>76</v>
      </c>
      <c r="F1063" s="62" t="s">
        <v>4148</v>
      </c>
      <c r="G1063" s="45" t="s">
        <v>1962</v>
      </c>
      <c r="H1063" s="59">
        <v>44203</v>
      </c>
      <c r="I1063" s="59">
        <v>44568</v>
      </c>
      <c r="J1063" s="48" t="str">
        <f>IF(Ugovori_OPULJP[[#This Row],[DATUM ZAVRŠETKA OPERACIJE]]&gt;DATE(2024,3,31),"u provedbi","završen")</f>
        <v>završen</v>
      </c>
      <c r="K1063" s="58" t="s">
        <v>249</v>
      </c>
      <c r="L1063" s="58" t="s">
        <v>249</v>
      </c>
      <c r="M1063" s="49">
        <v>0.85</v>
      </c>
      <c r="N1063" s="49">
        <v>0.15</v>
      </c>
      <c r="O1063" s="50">
        <f>Ugovori_OPULJP[[#This Row],[Bespovratna sredstva - Ukupno (EU+Nac) HRK
= Ukupna ugovorena vrijednost bespovratnih sredstava]]*Ugovori_OPULJP[[#This Row],[EU STOPA SUFINANCIRANJA %
EU CO-FINANCING RATE %]]</f>
        <v>471308</v>
      </c>
      <c r="P1063" s="51">
        <f>Ugovori_OPULJP[[#This Row],[Bespovratna sredstva - EU dio - HRK]]/7.5345</f>
        <v>62553.321388280572</v>
      </c>
      <c r="Q1063" s="50">
        <f>Ugovori_OPULJP[[#This Row],[Bespovratna sredstva - Ukupno (EU+Nac) HRK
= Ukupna ugovorena vrijednost bespovratnih sredstava]]*Ugovori_OPULJP[[#This Row],[STOPA NACIONALNOG SUFINANCIRANJA %]]</f>
        <v>83172</v>
      </c>
      <c r="R1063" s="51">
        <f>Ugovori_OPULJP[[#This Row],[Bespovratna sredstva - Nacionalni dio - HRK]]/7.5345</f>
        <v>11038.821421461278</v>
      </c>
      <c r="S1063" s="52">
        <v>554480</v>
      </c>
      <c r="T1063" s="53">
        <f>Ugovori_OPULJP[[#This Row],[Bespovratna sredstva - Ukupno (EU+Nac) HRK
= Ukupna ugovorena vrijednost bespovratnih sredstava]]/7.5345</f>
        <v>73592.142809741854</v>
      </c>
      <c r="U1063" s="50">
        <v>0</v>
      </c>
      <c r="V1063" s="51">
        <f>Ugovori_OPULJP[[#This Row],[Javni doprinos korisnika - HRK]]/7.5345</f>
        <v>0</v>
      </c>
      <c r="W1063" s="50">
        <v>0</v>
      </c>
      <c r="X1063" s="51">
        <f>Ugovori_OPULJP[[#This Row],[Privatni doprinos korisnika - HRK]]/7.5345</f>
        <v>0</v>
      </c>
      <c r="Y1063" s="52">
        <v>554480</v>
      </c>
      <c r="Z1063" s="53">
        <f>Ugovori_OPULJP[[#This Row],[UKUPNI PRIHVATLJIVI IZDACI
TOTAL ELIGIBLE EXPENDITURE
= Bespovratna sredstva ukupno + doprinos korisnika
= Ukupni prihvatljivi troškovi
= Ukupna ugovorena vrijednost projekta HRK]]/7.5345</f>
        <v>73592.142809741854</v>
      </c>
      <c r="AA1063" s="57" t="s">
        <v>38</v>
      </c>
      <c r="AB1063" s="57" t="s">
        <v>35</v>
      </c>
      <c r="AC1063" s="56" t="s">
        <v>4149</v>
      </c>
      <c r="AD1063" s="56" t="s">
        <v>747</v>
      </c>
    </row>
    <row r="1064" spans="1:30" ht="38.25" customHeight="1" x14ac:dyDescent="0.2">
      <c r="A1064" s="61" t="s">
        <v>4150</v>
      </c>
      <c r="B1064" s="55" t="s">
        <v>743</v>
      </c>
      <c r="C1064" s="56" t="s">
        <v>744</v>
      </c>
      <c r="D1064" s="43" t="s">
        <v>3131</v>
      </c>
      <c r="E1064" s="57" t="s">
        <v>76</v>
      </c>
      <c r="F1064" s="62" t="s">
        <v>4151</v>
      </c>
      <c r="G1064" s="62" t="s">
        <v>4152</v>
      </c>
      <c r="H1064" s="59">
        <v>44204</v>
      </c>
      <c r="I1064" s="59">
        <v>44750</v>
      </c>
      <c r="J1064" s="48" t="str">
        <f>IF(Ugovori_OPULJP[[#This Row],[DATUM ZAVRŠETKA OPERACIJE]]&gt;DATE(2024,3,31),"u provedbi","završen")</f>
        <v>završen</v>
      </c>
      <c r="K1064" s="58" t="s">
        <v>94</v>
      </c>
      <c r="L1064" s="58" t="s">
        <v>94</v>
      </c>
      <c r="M1064" s="49">
        <v>0.85</v>
      </c>
      <c r="N1064" s="49">
        <v>0.15</v>
      </c>
      <c r="O1064" s="50">
        <f>Ugovori_OPULJP[[#This Row],[Bespovratna sredstva - Ukupno (EU+Nac) HRK
= Ukupna ugovorena vrijednost bespovratnih sredstava]]*Ugovori_OPULJP[[#This Row],[EU STOPA SUFINANCIRANJA %
EU CO-FINANCING RATE %]]</f>
        <v>473178</v>
      </c>
      <c r="P1064" s="51">
        <f>Ugovori_OPULJP[[#This Row],[Bespovratna sredstva - EU dio - HRK]]/7.5345</f>
        <v>62801.513040015925</v>
      </c>
      <c r="Q1064" s="50">
        <f>Ugovori_OPULJP[[#This Row],[Bespovratna sredstva - Ukupno (EU+Nac) HRK
= Ukupna ugovorena vrijednost bespovratnih sredstava]]*Ugovori_OPULJP[[#This Row],[STOPA NACIONALNOG SUFINANCIRANJA %]]</f>
        <v>83502</v>
      </c>
      <c r="R1064" s="51">
        <f>Ugovori_OPULJP[[#This Row],[Bespovratna sredstva - Nacionalni dio - HRK]]/7.5345</f>
        <v>11082.619948238103</v>
      </c>
      <c r="S1064" s="52">
        <v>556680</v>
      </c>
      <c r="T1064" s="53">
        <f>Ugovori_OPULJP[[#This Row],[Bespovratna sredstva - Ukupno (EU+Nac) HRK
= Ukupna ugovorena vrijednost bespovratnih sredstava]]/7.5345</f>
        <v>73884.13298825403</v>
      </c>
      <c r="U1064" s="50">
        <v>0</v>
      </c>
      <c r="V1064" s="51">
        <f>Ugovori_OPULJP[[#This Row],[Javni doprinos korisnika - HRK]]/7.5345</f>
        <v>0</v>
      </c>
      <c r="W1064" s="50">
        <v>0</v>
      </c>
      <c r="X1064" s="51">
        <f>Ugovori_OPULJP[[#This Row],[Privatni doprinos korisnika - HRK]]/7.5345</f>
        <v>0</v>
      </c>
      <c r="Y1064" s="52">
        <v>556680</v>
      </c>
      <c r="Z1064" s="53">
        <f>Ugovori_OPULJP[[#This Row],[UKUPNI PRIHVATLJIVI IZDACI
TOTAL ELIGIBLE EXPENDITURE
= Bespovratna sredstva ukupno + doprinos korisnika
= Ukupni prihvatljivi troškovi
= Ukupna ugovorena vrijednost projekta HRK]]/7.5345</f>
        <v>73884.13298825403</v>
      </c>
      <c r="AA1064" s="57" t="s">
        <v>38</v>
      </c>
      <c r="AB1064" s="57" t="s">
        <v>35</v>
      </c>
      <c r="AC1064" s="56" t="s">
        <v>4153</v>
      </c>
      <c r="AD1064" s="56" t="s">
        <v>747</v>
      </c>
    </row>
    <row r="1065" spans="1:30" ht="51" customHeight="1" x14ac:dyDescent="0.2">
      <c r="A1065" s="61" t="s">
        <v>4154</v>
      </c>
      <c r="B1065" s="55" t="s">
        <v>743</v>
      </c>
      <c r="C1065" s="56" t="s">
        <v>744</v>
      </c>
      <c r="D1065" s="43" t="s">
        <v>3131</v>
      </c>
      <c r="E1065" s="57" t="s">
        <v>76</v>
      </c>
      <c r="F1065" s="62" t="s">
        <v>4155</v>
      </c>
      <c r="G1065" s="62" t="s">
        <v>4156</v>
      </c>
      <c r="H1065" s="59">
        <v>44200</v>
      </c>
      <c r="I1065" s="59">
        <v>44655</v>
      </c>
      <c r="J1065" s="48" t="str">
        <f>IF(Ugovori_OPULJP[[#This Row],[DATUM ZAVRŠETKA OPERACIJE]]&gt;DATE(2024,3,31),"u provedbi","završen")</f>
        <v>završen</v>
      </c>
      <c r="K1065" s="58" t="s">
        <v>94</v>
      </c>
      <c r="L1065" s="58" t="s">
        <v>94</v>
      </c>
      <c r="M1065" s="49">
        <v>0.85</v>
      </c>
      <c r="N1065" s="49">
        <v>0.15</v>
      </c>
      <c r="O1065" s="50">
        <f>Ugovori_OPULJP[[#This Row],[Bespovratna sredstva - Ukupno (EU+Nac) HRK
= Ukupna ugovorena vrijednost bespovratnih sredstava]]*Ugovori_OPULJP[[#This Row],[EU STOPA SUFINANCIRANJA %
EU CO-FINANCING RATE %]]</f>
        <v>1578335.25</v>
      </c>
      <c r="P1065" s="51">
        <f>Ugovori_OPULJP[[#This Row],[Bespovratna sredstva - EU dio - HRK]]/7.5345</f>
        <v>209481.0869998009</v>
      </c>
      <c r="Q1065" s="50">
        <f>Ugovori_OPULJP[[#This Row],[Bespovratna sredstva - Ukupno (EU+Nac) HRK
= Ukupna ugovorena vrijednost bespovratnih sredstava]]*Ugovori_OPULJP[[#This Row],[STOPA NACIONALNOG SUFINANCIRANJA %]]</f>
        <v>278529.75</v>
      </c>
      <c r="R1065" s="51">
        <f>Ugovori_OPULJP[[#This Row],[Bespovratna sredstva - Nacionalni dio - HRK]]/7.5345</f>
        <v>36967.250647023691</v>
      </c>
      <c r="S1065" s="52">
        <v>1856865</v>
      </c>
      <c r="T1065" s="53">
        <f>Ugovori_OPULJP[[#This Row],[Bespovratna sredstva - Ukupno (EU+Nac) HRK
= Ukupna ugovorena vrijednost bespovratnih sredstava]]/7.5345</f>
        <v>246448.3376468246</v>
      </c>
      <c r="U1065" s="50">
        <v>0</v>
      </c>
      <c r="V1065" s="51">
        <f>Ugovori_OPULJP[[#This Row],[Javni doprinos korisnika - HRK]]/7.5345</f>
        <v>0</v>
      </c>
      <c r="W1065" s="50">
        <v>0</v>
      </c>
      <c r="X1065" s="51">
        <f>Ugovori_OPULJP[[#This Row],[Privatni doprinos korisnika - HRK]]/7.5345</f>
        <v>0</v>
      </c>
      <c r="Y1065" s="52">
        <v>1856865</v>
      </c>
      <c r="Z1065" s="53">
        <f>Ugovori_OPULJP[[#This Row],[UKUPNI PRIHVATLJIVI IZDACI
TOTAL ELIGIBLE EXPENDITURE
= Bespovratna sredstva ukupno + doprinos korisnika
= Ukupni prihvatljivi troškovi
= Ukupna ugovorena vrijednost projekta HRK]]/7.5345</f>
        <v>246448.3376468246</v>
      </c>
      <c r="AA1065" s="57" t="s">
        <v>38</v>
      </c>
      <c r="AB1065" s="57" t="s">
        <v>35</v>
      </c>
      <c r="AC1065" s="56" t="s">
        <v>4157</v>
      </c>
      <c r="AD1065" s="56" t="s">
        <v>747</v>
      </c>
    </row>
    <row r="1066" spans="1:30" ht="51" customHeight="1" x14ac:dyDescent="0.2">
      <c r="A1066" s="61" t="s">
        <v>4158</v>
      </c>
      <c r="B1066" s="55" t="s">
        <v>743</v>
      </c>
      <c r="C1066" s="56" t="s">
        <v>744</v>
      </c>
      <c r="D1066" s="43" t="s">
        <v>3131</v>
      </c>
      <c r="E1066" s="57" t="s">
        <v>76</v>
      </c>
      <c r="F1066" s="62" t="s">
        <v>4159</v>
      </c>
      <c r="G1066" s="62" t="s">
        <v>4160</v>
      </c>
      <c r="H1066" s="59">
        <v>44203</v>
      </c>
      <c r="I1066" s="59">
        <v>44749</v>
      </c>
      <c r="J1066" s="48" t="str">
        <f>IF(Ugovori_OPULJP[[#This Row],[DATUM ZAVRŠETKA OPERACIJE]]&gt;DATE(2024,3,31),"u provedbi","završen")</f>
        <v>završen</v>
      </c>
      <c r="K1066" s="58" t="s">
        <v>173</v>
      </c>
      <c r="L1066" s="58" t="s">
        <v>173</v>
      </c>
      <c r="M1066" s="49">
        <v>0.85</v>
      </c>
      <c r="N1066" s="49">
        <v>0.15</v>
      </c>
      <c r="O1066" s="50">
        <f>Ugovori_OPULJP[[#This Row],[Bespovratna sredstva - Ukupno (EU+Nac) HRK
= Ukupna ugovorena vrijednost bespovratnih sredstava]]*Ugovori_OPULJP[[#This Row],[EU STOPA SUFINANCIRANJA %
EU CO-FINANCING RATE %]]</f>
        <v>787142.5</v>
      </c>
      <c r="P1066" s="51">
        <f>Ugovori_OPULJP[[#This Row],[Bespovratna sredstva - EU dio - HRK]]/7.5345</f>
        <v>104471.76322250978</v>
      </c>
      <c r="Q1066" s="50">
        <f>Ugovori_OPULJP[[#This Row],[Bespovratna sredstva - Ukupno (EU+Nac) HRK
= Ukupna ugovorena vrijednost bespovratnih sredstava]]*Ugovori_OPULJP[[#This Row],[STOPA NACIONALNOG SUFINANCIRANJA %]]</f>
        <v>138907.5</v>
      </c>
      <c r="R1066" s="51">
        <f>Ugovori_OPULJP[[#This Row],[Bespovratna sredstva - Nacionalni dio - HRK]]/7.5345</f>
        <v>18436.193509854667</v>
      </c>
      <c r="S1066" s="52">
        <v>926050</v>
      </c>
      <c r="T1066" s="53">
        <f>Ugovori_OPULJP[[#This Row],[Bespovratna sredstva - Ukupno (EU+Nac) HRK
= Ukupna ugovorena vrijednost bespovratnih sredstava]]/7.5345</f>
        <v>122907.95673236444</v>
      </c>
      <c r="U1066" s="50">
        <v>0</v>
      </c>
      <c r="V1066" s="51">
        <f>Ugovori_OPULJP[[#This Row],[Javni doprinos korisnika - HRK]]/7.5345</f>
        <v>0</v>
      </c>
      <c r="W1066" s="50">
        <v>0</v>
      </c>
      <c r="X1066" s="51">
        <f>Ugovori_OPULJP[[#This Row],[Privatni doprinos korisnika - HRK]]/7.5345</f>
        <v>0</v>
      </c>
      <c r="Y1066" s="52">
        <v>926050</v>
      </c>
      <c r="Z1066" s="53">
        <f>Ugovori_OPULJP[[#This Row],[UKUPNI PRIHVATLJIVI IZDACI
TOTAL ELIGIBLE EXPENDITURE
= Bespovratna sredstva ukupno + doprinos korisnika
= Ukupni prihvatljivi troškovi
= Ukupna ugovorena vrijednost projekta HRK]]/7.5345</f>
        <v>122907.95673236444</v>
      </c>
      <c r="AA1066" s="57" t="s">
        <v>38</v>
      </c>
      <c r="AB1066" s="57" t="s">
        <v>35</v>
      </c>
      <c r="AC1066" s="56" t="s">
        <v>4161</v>
      </c>
      <c r="AD1066" s="56" t="s">
        <v>747</v>
      </c>
    </row>
    <row r="1067" spans="1:30" ht="51" customHeight="1" x14ac:dyDescent="0.2">
      <c r="A1067" s="41" t="s">
        <v>4162</v>
      </c>
      <c r="B1067" s="55" t="s">
        <v>743</v>
      </c>
      <c r="C1067" s="56" t="s">
        <v>744</v>
      </c>
      <c r="D1067" s="43" t="s">
        <v>3131</v>
      </c>
      <c r="E1067" s="57" t="s">
        <v>76</v>
      </c>
      <c r="F1067" s="81" t="s">
        <v>1450</v>
      </c>
      <c r="G1067" s="45" t="s">
        <v>1451</v>
      </c>
      <c r="H1067" s="77">
        <v>44196</v>
      </c>
      <c r="I1067" s="77">
        <v>44651</v>
      </c>
      <c r="J1067" s="48" t="str">
        <f>IF(Ugovori_OPULJP[[#This Row],[DATUM ZAVRŠETKA OPERACIJE]]&gt;DATE(2024,3,31),"u provedbi","završen")</f>
        <v>završen</v>
      </c>
      <c r="K1067" s="67" t="s">
        <v>94</v>
      </c>
      <c r="L1067" s="78" t="s">
        <v>94</v>
      </c>
      <c r="M1067" s="49">
        <v>0.85</v>
      </c>
      <c r="N1067" s="49">
        <v>0.15</v>
      </c>
      <c r="O1067" s="50">
        <f>Ugovori_OPULJP[[#This Row],[Bespovratna sredstva - Ukupno (EU+Nac) HRK
= Ukupna ugovorena vrijednost bespovratnih sredstava]]*Ugovori_OPULJP[[#This Row],[EU STOPA SUFINANCIRANJA %
EU CO-FINANCING RATE %]]</f>
        <v>4053514</v>
      </c>
      <c r="P1067" s="51">
        <f>Ugovori_OPULJP[[#This Row],[Bespovratna sredstva - EU dio - HRK]]/7.5345</f>
        <v>537993.76202800451</v>
      </c>
      <c r="Q1067" s="79">
        <f>Ugovori_OPULJP[[#This Row],[Bespovratna sredstva - Ukupno (EU+Nac) HRK
= Ukupna ugovorena vrijednost bespovratnih sredstava]]*Ugovori_OPULJP[[#This Row],[STOPA NACIONALNOG SUFINANCIRANJA %]]</f>
        <v>715326</v>
      </c>
      <c r="R1067" s="80">
        <f>Ugovori_OPULJP[[#This Row],[Bespovratna sredstva - Nacionalni dio - HRK]]/7.5345</f>
        <v>94940.075652000785</v>
      </c>
      <c r="S1067" s="52">
        <v>4768840</v>
      </c>
      <c r="T1067" s="53">
        <f>Ugovori_OPULJP[[#This Row],[Bespovratna sredstva - Ukupno (EU+Nac) HRK
= Ukupna ugovorena vrijednost bespovratnih sredstava]]/7.5345</f>
        <v>632933.83768000524</v>
      </c>
      <c r="U1067" s="79">
        <v>0</v>
      </c>
      <c r="V1067" s="80">
        <f>Ugovori_OPULJP[[#This Row],[Javni doprinos korisnika - HRK]]/7.5345</f>
        <v>0</v>
      </c>
      <c r="W1067" s="50">
        <v>0</v>
      </c>
      <c r="X1067" s="51">
        <f>Ugovori_OPULJP[[#This Row],[Privatni doprinos korisnika - HRK]]/7.5345</f>
        <v>0</v>
      </c>
      <c r="Y1067" s="52">
        <v>4768840</v>
      </c>
      <c r="Z1067" s="53">
        <f>Ugovori_OPULJP[[#This Row],[UKUPNI PRIHVATLJIVI IZDACI
TOTAL ELIGIBLE EXPENDITURE
= Bespovratna sredstva ukupno + doprinos korisnika
= Ukupni prihvatljivi troškovi
= Ukupna ugovorena vrijednost projekta HRK]]/7.5345</f>
        <v>632933.83768000524</v>
      </c>
      <c r="AA1067" s="57" t="s">
        <v>38</v>
      </c>
      <c r="AB1067" s="57" t="s">
        <v>35</v>
      </c>
      <c r="AC1067" s="56" t="s">
        <v>4163</v>
      </c>
      <c r="AD1067" s="56" t="s">
        <v>747</v>
      </c>
    </row>
    <row r="1068" spans="1:30" ht="51" customHeight="1" x14ac:dyDescent="0.2">
      <c r="A1068" s="61" t="s">
        <v>4164</v>
      </c>
      <c r="B1068" s="55" t="s">
        <v>743</v>
      </c>
      <c r="C1068" s="56" t="s">
        <v>744</v>
      </c>
      <c r="D1068" s="43" t="s">
        <v>3131</v>
      </c>
      <c r="E1068" s="57" t="s">
        <v>76</v>
      </c>
      <c r="F1068" s="62" t="s">
        <v>4165</v>
      </c>
      <c r="G1068" s="62" t="s">
        <v>4166</v>
      </c>
      <c r="H1068" s="59">
        <v>44214</v>
      </c>
      <c r="I1068" s="59">
        <v>44699</v>
      </c>
      <c r="J1068" s="48" t="str">
        <f>IF(Ugovori_OPULJP[[#This Row],[DATUM ZAVRŠETKA OPERACIJE]]&gt;DATE(2024,3,31),"u provedbi","završen")</f>
        <v>završen</v>
      </c>
      <c r="K1068" s="58" t="s">
        <v>249</v>
      </c>
      <c r="L1068" s="58" t="s">
        <v>249</v>
      </c>
      <c r="M1068" s="49">
        <v>0.85</v>
      </c>
      <c r="N1068" s="49">
        <v>0.15</v>
      </c>
      <c r="O1068" s="83">
        <f>Ugovori_OPULJP[[#This Row],[Bespovratna sredstva - Ukupno (EU+Nac) HRK
= Ukupna ugovorena vrijednost bespovratnih sredstava]]*Ugovori_OPULJP[[#This Row],[EU STOPA SUFINANCIRANJA %
EU CO-FINANCING RATE %]]</f>
        <v>1066977.375</v>
      </c>
      <c r="P1068" s="84">
        <f>Ugovori_OPULJP[[#This Row],[Bespovratna sredstva - EU dio - HRK]]/7.5345</f>
        <v>141612.2337248656</v>
      </c>
      <c r="Q1068" s="83">
        <f>Ugovori_OPULJP[[#This Row],[Bespovratna sredstva - Ukupno (EU+Nac) HRK
= Ukupna ugovorena vrijednost bespovratnih sredstava]]*Ugovori_OPULJP[[#This Row],[STOPA NACIONALNOG SUFINANCIRANJA %]]</f>
        <v>188290.125</v>
      </c>
      <c r="R1068" s="84">
        <f>Ugovori_OPULJP[[#This Row],[Bespovratna sredstva - Nacionalni dio - HRK]]/7.5345</f>
        <v>24990.394186740989</v>
      </c>
      <c r="S1068" s="85">
        <v>1255267.5</v>
      </c>
      <c r="T1068" s="86">
        <f>Ugovori_OPULJP[[#This Row],[Bespovratna sredstva - Ukupno (EU+Nac) HRK
= Ukupna ugovorena vrijednost bespovratnih sredstava]]/7.5345</f>
        <v>166602.6279116066</v>
      </c>
      <c r="U1068" s="83">
        <v>0</v>
      </c>
      <c r="V1068" s="84">
        <f>Ugovori_OPULJP[[#This Row],[Javni doprinos korisnika - HRK]]/7.5345</f>
        <v>0</v>
      </c>
      <c r="W1068" s="83">
        <v>0</v>
      </c>
      <c r="X1068" s="84">
        <f>Ugovori_OPULJP[[#This Row],[Privatni doprinos korisnika - HRK]]/7.5345</f>
        <v>0</v>
      </c>
      <c r="Y1068" s="85">
        <v>1255267.5</v>
      </c>
      <c r="Z1068" s="86">
        <f>Ugovori_OPULJP[[#This Row],[UKUPNI PRIHVATLJIVI IZDACI
TOTAL ELIGIBLE EXPENDITURE
= Bespovratna sredstva ukupno + doprinos korisnika
= Ukupni prihvatljivi troškovi
= Ukupna ugovorena vrijednost projekta HRK]]/7.5345</f>
        <v>166602.6279116066</v>
      </c>
      <c r="AA1068" s="57" t="s">
        <v>38</v>
      </c>
      <c r="AB1068" s="57" t="s">
        <v>35</v>
      </c>
      <c r="AC1068" s="56" t="s">
        <v>4167</v>
      </c>
      <c r="AD1068" s="56" t="s">
        <v>747</v>
      </c>
    </row>
    <row r="1069" spans="1:30" ht="38.25" customHeight="1" x14ac:dyDescent="0.2">
      <c r="A1069" s="61" t="s">
        <v>4168</v>
      </c>
      <c r="B1069" s="55" t="s">
        <v>743</v>
      </c>
      <c r="C1069" s="56" t="s">
        <v>744</v>
      </c>
      <c r="D1069" s="43" t="s">
        <v>3131</v>
      </c>
      <c r="E1069" s="57" t="s">
        <v>76</v>
      </c>
      <c r="F1069" s="62" t="s">
        <v>4169</v>
      </c>
      <c r="G1069" s="45" t="s">
        <v>1861</v>
      </c>
      <c r="H1069" s="59">
        <v>44207</v>
      </c>
      <c r="I1069" s="59">
        <v>44631</v>
      </c>
      <c r="J1069" s="48" t="str">
        <f>IF(Ugovori_OPULJP[[#This Row],[DATUM ZAVRŠETKA OPERACIJE]]&gt;DATE(2024,3,31),"u provedbi","završen")</f>
        <v>završen</v>
      </c>
      <c r="K1069" s="58" t="s">
        <v>155</v>
      </c>
      <c r="L1069" s="46" t="s">
        <v>155</v>
      </c>
      <c r="M1069" s="49">
        <v>0.85</v>
      </c>
      <c r="N1069" s="49">
        <v>0.15</v>
      </c>
      <c r="O1069" s="83">
        <f>Ugovori_OPULJP[[#This Row],[Bespovratna sredstva - Ukupno (EU+Nac) HRK
= Ukupna ugovorena vrijednost bespovratnih sredstava]]*Ugovori_OPULJP[[#This Row],[EU STOPA SUFINANCIRANJA %
EU CO-FINANCING RATE %]]</f>
        <v>789352.5</v>
      </c>
      <c r="P1069" s="84">
        <f>Ugovori_OPULJP[[#This Row],[Bespovratna sredstva - EU dio - HRK]]/7.5345</f>
        <v>104765.0806291061</v>
      </c>
      <c r="Q1069" s="83">
        <f>Ugovori_OPULJP[[#This Row],[Bespovratna sredstva - Ukupno (EU+Nac) HRK
= Ukupna ugovorena vrijednost bespovratnih sredstava]]*Ugovori_OPULJP[[#This Row],[STOPA NACIONALNOG SUFINANCIRANJA %]]</f>
        <v>139297.5</v>
      </c>
      <c r="R1069" s="84">
        <f>Ugovori_OPULJP[[#This Row],[Bespovratna sredstva - Nacionalni dio - HRK]]/7.5345</f>
        <v>18487.95540513637</v>
      </c>
      <c r="S1069" s="85">
        <v>928650</v>
      </c>
      <c r="T1069" s="86">
        <f>Ugovori_OPULJP[[#This Row],[Bespovratna sredstva - Ukupno (EU+Nac) HRK
= Ukupna ugovorena vrijednost bespovratnih sredstava]]/7.5345</f>
        <v>123253.03603424248</v>
      </c>
      <c r="U1069" s="83">
        <v>0</v>
      </c>
      <c r="V1069" s="84">
        <f>Ugovori_OPULJP[[#This Row],[Javni doprinos korisnika - HRK]]/7.5345</f>
        <v>0</v>
      </c>
      <c r="W1069" s="83">
        <v>0</v>
      </c>
      <c r="X1069" s="84">
        <f>Ugovori_OPULJP[[#This Row],[Privatni doprinos korisnika - HRK]]/7.5345</f>
        <v>0</v>
      </c>
      <c r="Y1069" s="85">
        <v>928650</v>
      </c>
      <c r="Z1069" s="86">
        <f>Ugovori_OPULJP[[#This Row],[UKUPNI PRIHVATLJIVI IZDACI
TOTAL ELIGIBLE EXPENDITURE
= Bespovratna sredstva ukupno + doprinos korisnika
= Ukupni prihvatljivi troškovi
= Ukupna ugovorena vrijednost projekta HRK]]/7.5345</f>
        <v>123253.03603424248</v>
      </c>
      <c r="AA1069" s="57" t="s">
        <v>38</v>
      </c>
      <c r="AB1069" s="57" t="s">
        <v>35</v>
      </c>
      <c r="AC1069" s="56" t="s">
        <v>4170</v>
      </c>
      <c r="AD1069" s="56" t="s">
        <v>747</v>
      </c>
    </row>
    <row r="1070" spans="1:30" ht="51" customHeight="1" x14ac:dyDescent="0.2">
      <c r="A1070" s="61" t="s">
        <v>4171</v>
      </c>
      <c r="B1070" s="55" t="s">
        <v>743</v>
      </c>
      <c r="C1070" s="56" t="s">
        <v>744</v>
      </c>
      <c r="D1070" s="43" t="s">
        <v>3131</v>
      </c>
      <c r="E1070" s="57" t="s">
        <v>76</v>
      </c>
      <c r="F1070" s="62" t="s">
        <v>4172</v>
      </c>
      <c r="G1070" s="62" t="s">
        <v>4173</v>
      </c>
      <c r="H1070" s="59">
        <v>44201</v>
      </c>
      <c r="I1070" s="59">
        <v>44747</v>
      </c>
      <c r="J1070" s="48" t="str">
        <f>IF(Ugovori_OPULJP[[#This Row],[DATUM ZAVRŠETKA OPERACIJE]]&gt;DATE(2024,3,31),"u provedbi","završen")</f>
        <v>završen</v>
      </c>
      <c r="K1070" s="58" t="s">
        <v>249</v>
      </c>
      <c r="L1070" s="58" t="s">
        <v>249</v>
      </c>
      <c r="M1070" s="49">
        <v>0.85</v>
      </c>
      <c r="N1070" s="49">
        <v>0.15</v>
      </c>
      <c r="O1070" s="83">
        <f>Ugovori_OPULJP[[#This Row],[Bespovratna sredstva - Ukupno (EU+Nac) HRK
= Ukupna ugovorena vrijednost bespovratnih sredstava]]*Ugovori_OPULJP[[#This Row],[EU STOPA SUFINANCIRANJA %
EU CO-FINANCING RATE %]]</f>
        <v>1577748.75</v>
      </c>
      <c r="P1070" s="84">
        <f>Ugovori_OPULJP[[#This Row],[Bespovratna sredstva - EU dio - HRK]]/7.5345</f>
        <v>209403.24507266571</v>
      </c>
      <c r="Q1070" s="83">
        <f>Ugovori_OPULJP[[#This Row],[Bespovratna sredstva - Ukupno (EU+Nac) HRK
= Ukupna ugovorena vrijednost bespovratnih sredstava]]*Ugovori_OPULJP[[#This Row],[STOPA NACIONALNOG SUFINANCIRANJA %]]</f>
        <v>278426.25</v>
      </c>
      <c r="R1070" s="84">
        <f>Ugovori_OPULJP[[#This Row],[Bespovratna sredstva - Nacionalni dio - HRK]]/7.5345</f>
        <v>36953.513836352773</v>
      </c>
      <c r="S1070" s="85">
        <v>1856175</v>
      </c>
      <c r="T1070" s="86">
        <f>Ugovori_OPULJP[[#This Row],[Bespovratna sredstva - Ukupno (EU+Nac) HRK
= Ukupna ugovorena vrijednost bespovratnih sredstava]]/7.5345</f>
        <v>246356.75890901851</v>
      </c>
      <c r="U1070" s="83">
        <v>0</v>
      </c>
      <c r="V1070" s="84">
        <f>Ugovori_OPULJP[[#This Row],[Javni doprinos korisnika - HRK]]/7.5345</f>
        <v>0</v>
      </c>
      <c r="W1070" s="83">
        <v>0</v>
      </c>
      <c r="X1070" s="84">
        <f>Ugovori_OPULJP[[#This Row],[Privatni doprinos korisnika - HRK]]/7.5345</f>
        <v>0</v>
      </c>
      <c r="Y1070" s="85">
        <v>1856175</v>
      </c>
      <c r="Z1070" s="86">
        <f>Ugovori_OPULJP[[#This Row],[UKUPNI PRIHVATLJIVI IZDACI
TOTAL ELIGIBLE EXPENDITURE
= Bespovratna sredstva ukupno + doprinos korisnika
= Ukupni prihvatljivi troškovi
= Ukupna ugovorena vrijednost projekta HRK]]/7.5345</f>
        <v>246356.75890901851</v>
      </c>
      <c r="AA1070" s="57" t="s">
        <v>38</v>
      </c>
      <c r="AB1070" s="57" t="s">
        <v>35</v>
      </c>
      <c r="AC1070" s="56" t="s">
        <v>4174</v>
      </c>
      <c r="AD1070" s="56" t="s">
        <v>747</v>
      </c>
    </row>
    <row r="1071" spans="1:30" ht="51" customHeight="1" x14ac:dyDescent="0.2">
      <c r="A1071" s="61" t="s">
        <v>4175</v>
      </c>
      <c r="B1071" s="55" t="s">
        <v>743</v>
      </c>
      <c r="C1071" s="56" t="s">
        <v>744</v>
      </c>
      <c r="D1071" s="43" t="s">
        <v>3131</v>
      </c>
      <c r="E1071" s="57" t="s">
        <v>76</v>
      </c>
      <c r="F1071" s="62" t="s">
        <v>4176</v>
      </c>
      <c r="G1071" s="45" t="s">
        <v>1828</v>
      </c>
      <c r="H1071" s="59">
        <v>44203</v>
      </c>
      <c r="I1071" s="59">
        <v>44627</v>
      </c>
      <c r="J1071" s="48" t="str">
        <f>IF(Ugovori_OPULJP[[#This Row],[DATUM ZAVRŠETKA OPERACIJE]]&gt;DATE(2024,3,31),"u provedbi","završen")</f>
        <v>završen</v>
      </c>
      <c r="K1071" s="58" t="s">
        <v>271</v>
      </c>
      <c r="L1071" s="58" t="s">
        <v>271</v>
      </c>
      <c r="M1071" s="49">
        <v>0.85</v>
      </c>
      <c r="N1071" s="49">
        <v>0.15</v>
      </c>
      <c r="O1071" s="83">
        <f>Ugovori_OPULJP[[#This Row],[Bespovratna sredstva - Ukupno (EU+Nac) HRK
= Ukupna ugovorena vrijednost bespovratnih sredstava]]*Ugovori_OPULJP[[#This Row],[EU STOPA SUFINANCIRANJA %
EU CO-FINANCING RATE %]]</f>
        <v>788630</v>
      </c>
      <c r="P1071" s="84">
        <f>Ugovori_OPULJP[[#This Row],[Bespovratna sredstva - EU dio - HRK]]/7.5345</f>
        <v>104669.18840002654</v>
      </c>
      <c r="Q1071" s="83">
        <f>Ugovori_OPULJP[[#This Row],[Bespovratna sredstva - Ukupno (EU+Nac) HRK
= Ukupna ugovorena vrijednost bespovratnih sredstava]]*Ugovori_OPULJP[[#This Row],[STOPA NACIONALNOG SUFINANCIRANJA %]]</f>
        <v>139170</v>
      </c>
      <c r="R1071" s="84">
        <f>Ugovori_OPULJP[[#This Row],[Bespovratna sredstva - Nacionalni dio - HRK]]/7.5345</f>
        <v>18471.033247063508</v>
      </c>
      <c r="S1071" s="85">
        <v>927800</v>
      </c>
      <c r="T1071" s="86">
        <f>Ugovori_OPULJP[[#This Row],[Bespovratna sredstva - Ukupno (EU+Nac) HRK
= Ukupna ugovorena vrijednost bespovratnih sredstava]]/7.5345</f>
        <v>123140.22164709005</v>
      </c>
      <c r="U1071" s="83">
        <v>0</v>
      </c>
      <c r="V1071" s="84">
        <f>Ugovori_OPULJP[[#This Row],[Javni doprinos korisnika - HRK]]/7.5345</f>
        <v>0</v>
      </c>
      <c r="W1071" s="83">
        <v>0</v>
      </c>
      <c r="X1071" s="84">
        <f>Ugovori_OPULJP[[#This Row],[Privatni doprinos korisnika - HRK]]/7.5345</f>
        <v>0</v>
      </c>
      <c r="Y1071" s="85">
        <v>927800</v>
      </c>
      <c r="Z1071" s="86">
        <f>Ugovori_OPULJP[[#This Row],[UKUPNI PRIHVATLJIVI IZDACI
TOTAL ELIGIBLE EXPENDITURE
= Bespovratna sredstva ukupno + doprinos korisnika
= Ukupni prihvatljivi troškovi
= Ukupna ugovorena vrijednost projekta HRK]]/7.5345</f>
        <v>123140.22164709005</v>
      </c>
      <c r="AA1071" s="57" t="s">
        <v>38</v>
      </c>
      <c r="AB1071" s="57" t="s">
        <v>35</v>
      </c>
      <c r="AC1071" s="56" t="s">
        <v>4177</v>
      </c>
      <c r="AD1071" s="56" t="s">
        <v>747</v>
      </c>
    </row>
    <row r="1072" spans="1:30" ht="51" customHeight="1" x14ac:dyDescent="0.2">
      <c r="A1072" s="61" t="s">
        <v>4178</v>
      </c>
      <c r="B1072" s="55" t="s">
        <v>743</v>
      </c>
      <c r="C1072" s="56" t="s">
        <v>744</v>
      </c>
      <c r="D1072" s="43" t="s">
        <v>3131</v>
      </c>
      <c r="E1072" s="57" t="s">
        <v>76</v>
      </c>
      <c r="F1072" s="62" t="s">
        <v>4179</v>
      </c>
      <c r="G1072" s="45" t="s">
        <v>1721</v>
      </c>
      <c r="H1072" s="59">
        <v>44211</v>
      </c>
      <c r="I1072" s="59">
        <v>44576</v>
      </c>
      <c r="J1072" s="48" t="str">
        <f>IF(Ugovori_OPULJP[[#This Row],[DATUM ZAVRŠETKA OPERACIJE]]&gt;DATE(2024,3,31),"u provedbi","završen")</f>
        <v>završen</v>
      </c>
      <c r="K1072" s="58" t="s">
        <v>155</v>
      </c>
      <c r="L1072" s="46" t="s">
        <v>155</v>
      </c>
      <c r="M1072" s="49">
        <v>0.85</v>
      </c>
      <c r="N1072" s="49">
        <v>0.15</v>
      </c>
      <c r="O1072" s="83">
        <f>Ugovori_OPULJP[[#This Row],[Bespovratna sredstva - Ukupno (EU+Nac) HRK
= Ukupna ugovorena vrijednost bespovratnih sredstava]]*Ugovori_OPULJP[[#This Row],[EU STOPA SUFINANCIRANJA %
EU CO-FINANCING RATE %]]</f>
        <v>947203.875</v>
      </c>
      <c r="P1072" s="84">
        <f>Ugovori_OPULJP[[#This Row],[Bespovratna sredstva - EU dio - HRK]]/7.5345</f>
        <v>125715.5584312164</v>
      </c>
      <c r="Q1072" s="83">
        <f>Ugovori_OPULJP[[#This Row],[Bespovratna sredstva - Ukupno (EU+Nac) HRK
= Ukupna ugovorena vrijednost bespovratnih sredstava]]*Ugovori_OPULJP[[#This Row],[STOPA NACIONALNOG SUFINANCIRANJA %]]</f>
        <v>167153.625</v>
      </c>
      <c r="R1072" s="84">
        <f>Ugovori_OPULJP[[#This Row],[Bespovratna sredstva - Nacionalni dio - HRK]]/7.5345</f>
        <v>22185.098546685247</v>
      </c>
      <c r="S1072" s="85">
        <v>1114357.5</v>
      </c>
      <c r="T1072" s="86">
        <f>Ugovori_OPULJP[[#This Row],[Bespovratna sredstva - Ukupno (EU+Nac) HRK
= Ukupna ugovorena vrijednost bespovratnih sredstava]]/7.5345</f>
        <v>147900.65697790164</v>
      </c>
      <c r="U1072" s="83">
        <v>0</v>
      </c>
      <c r="V1072" s="84">
        <f>Ugovori_OPULJP[[#This Row],[Javni doprinos korisnika - HRK]]/7.5345</f>
        <v>0</v>
      </c>
      <c r="W1072" s="83">
        <v>0</v>
      </c>
      <c r="X1072" s="84">
        <f>Ugovori_OPULJP[[#This Row],[Privatni doprinos korisnika - HRK]]/7.5345</f>
        <v>0</v>
      </c>
      <c r="Y1072" s="85">
        <v>1114357.5</v>
      </c>
      <c r="Z1072" s="86">
        <f>Ugovori_OPULJP[[#This Row],[UKUPNI PRIHVATLJIVI IZDACI
TOTAL ELIGIBLE EXPENDITURE
= Bespovratna sredstva ukupno + doprinos korisnika
= Ukupni prihvatljivi troškovi
= Ukupna ugovorena vrijednost projekta HRK]]/7.5345</f>
        <v>147900.65697790164</v>
      </c>
      <c r="AA1072" s="57" t="s">
        <v>38</v>
      </c>
      <c r="AB1072" s="57" t="s">
        <v>35</v>
      </c>
      <c r="AC1072" s="56" t="s">
        <v>4180</v>
      </c>
      <c r="AD1072" s="56" t="s">
        <v>747</v>
      </c>
    </row>
    <row r="1073" spans="1:30" ht="51" customHeight="1" x14ac:dyDescent="0.2">
      <c r="A1073" s="61" t="s">
        <v>4181</v>
      </c>
      <c r="B1073" s="55" t="s">
        <v>743</v>
      </c>
      <c r="C1073" s="56" t="s">
        <v>744</v>
      </c>
      <c r="D1073" s="43" t="s">
        <v>3131</v>
      </c>
      <c r="E1073" s="57" t="s">
        <v>76</v>
      </c>
      <c r="F1073" s="62" t="s">
        <v>4182</v>
      </c>
      <c r="G1073" s="45" t="s">
        <v>1699</v>
      </c>
      <c r="H1073" s="59">
        <v>44203</v>
      </c>
      <c r="I1073" s="59">
        <v>44627</v>
      </c>
      <c r="J1073" s="48" t="str">
        <f>IF(Ugovori_OPULJP[[#This Row],[DATUM ZAVRŠETKA OPERACIJE]]&gt;DATE(2024,3,31),"u provedbi","završen")</f>
        <v>završen</v>
      </c>
      <c r="K1073" s="58" t="s">
        <v>599</v>
      </c>
      <c r="L1073" s="58" t="s">
        <v>599</v>
      </c>
      <c r="M1073" s="49">
        <v>0.85</v>
      </c>
      <c r="N1073" s="49">
        <v>0.15</v>
      </c>
      <c r="O1073" s="83">
        <f>Ugovori_OPULJP[[#This Row],[Bespovratna sredstva - Ukupno (EU+Nac) HRK
= Ukupna ugovorena vrijednost bespovratnih sredstava]]*Ugovori_OPULJP[[#This Row],[EU STOPA SUFINANCIRANJA %
EU CO-FINANCING RATE %]]</f>
        <v>747094.75</v>
      </c>
      <c r="P1073" s="84">
        <f>Ugovori_OPULJP[[#This Row],[Bespovratna sredstva - EU dio - HRK]]/7.5345</f>
        <v>99156.513371822948</v>
      </c>
      <c r="Q1073" s="83">
        <f>Ugovori_OPULJP[[#This Row],[Bespovratna sredstva - Ukupno (EU+Nac) HRK
= Ukupna ugovorena vrijednost bespovratnih sredstava]]*Ugovori_OPULJP[[#This Row],[STOPA NACIONALNOG SUFINANCIRANJA %]]</f>
        <v>131840.25</v>
      </c>
      <c r="R1073" s="84">
        <f>Ugovori_OPULJP[[#This Row],[Bespovratna sredstva - Nacionalni dio - HRK]]/7.5345</f>
        <v>17498.208242086403</v>
      </c>
      <c r="S1073" s="85">
        <v>878935</v>
      </c>
      <c r="T1073" s="86">
        <f>Ugovori_OPULJP[[#This Row],[Bespovratna sredstva - Ukupno (EU+Nac) HRK
= Ukupna ugovorena vrijednost bespovratnih sredstava]]/7.5345</f>
        <v>116654.72161390935</v>
      </c>
      <c r="U1073" s="83">
        <v>0</v>
      </c>
      <c r="V1073" s="84">
        <f>Ugovori_OPULJP[[#This Row],[Javni doprinos korisnika - HRK]]/7.5345</f>
        <v>0</v>
      </c>
      <c r="W1073" s="83">
        <v>0</v>
      </c>
      <c r="X1073" s="84">
        <f>Ugovori_OPULJP[[#This Row],[Privatni doprinos korisnika - HRK]]/7.5345</f>
        <v>0</v>
      </c>
      <c r="Y1073" s="85">
        <v>878935</v>
      </c>
      <c r="Z1073" s="86">
        <f>Ugovori_OPULJP[[#This Row],[UKUPNI PRIHVATLJIVI IZDACI
TOTAL ELIGIBLE EXPENDITURE
= Bespovratna sredstva ukupno + doprinos korisnika
= Ukupni prihvatljivi troškovi
= Ukupna ugovorena vrijednost projekta HRK]]/7.5345</f>
        <v>116654.72161390935</v>
      </c>
      <c r="AA1073" s="57" t="s">
        <v>38</v>
      </c>
      <c r="AB1073" s="57" t="s">
        <v>35</v>
      </c>
      <c r="AC1073" s="56" t="s">
        <v>4183</v>
      </c>
      <c r="AD1073" s="56" t="s">
        <v>747</v>
      </c>
    </row>
    <row r="1074" spans="1:30" ht="38.25" customHeight="1" x14ac:dyDescent="0.2">
      <c r="A1074" s="61" t="s">
        <v>4184</v>
      </c>
      <c r="B1074" s="55" t="s">
        <v>743</v>
      </c>
      <c r="C1074" s="56" t="s">
        <v>744</v>
      </c>
      <c r="D1074" s="43" t="s">
        <v>3131</v>
      </c>
      <c r="E1074" s="57" t="s">
        <v>76</v>
      </c>
      <c r="F1074" s="62" t="s">
        <v>4185</v>
      </c>
      <c r="G1074" s="45" t="s">
        <v>1585</v>
      </c>
      <c r="H1074" s="59">
        <v>44249</v>
      </c>
      <c r="I1074" s="59">
        <v>44795</v>
      </c>
      <c r="J1074" s="48" t="str">
        <f>IF(Ugovori_OPULJP[[#This Row],[DATUM ZAVRŠETKA OPERACIJE]]&gt;DATE(2024,3,31),"u provedbi","završen")</f>
        <v>završen</v>
      </c>
      <c r="K1074" s="58" t="s">
        <v>99</v>
      </c>
      <c r="L1074" s="58" t="s">
        <v>99</v>
      </c>
      <c r="M1074" s="49">
        <v>0.85</v>
      </c>
      <c r="N1074" s="49">
        <v>0.15</v>
      </c>
      <c r="O1074" s="50">
        <f>Ugovori_OPULJP[[#This Row],[Bespovratna sredstva - Ukupno (EU+Nac) HRK
= Ukupna ugovorena vrijednost bespovratnih sredstava]]*Ugovori_OPULJP[[#This Row],[EU STOPA SUFINANCIRANJA %
EU CO-FINANCING RATE %]]</f>
        <v>4145985.5</v>
      </c>
      <c r="P1074" s="51">
        <f>Ugovori_OPULJP[[#This Row],[Bespovratna sredstva - EU dio - HRK]]/7.5345</f>
        <v>550266.83920631756</v>
      </c>
      <c r="Q1074" s="50">
        <f>Ugovori_OPULJP[[#This Row],[Bespovratna sredstva - Ukupno (EU+Nac) HRK
= Ukupna ugovorena vrijednost bespovratnih sredstava]]*Ugovori_OPULJP[[#This Row],[STOPA NACIONALNOG SUFINANCIRANJA %]]</f>
        <v>731644.5</v>
      </c>
      <c r="R1074" s="51">
        <f>Ugovori_OPULJP[[#This Row],[Bespovratna sredstva - Nacionalni dio - HRK]]/7.5345</f>
        <v>97105.912801114871</v>
      </c>
      <c r="S1074" s="52">
        <v>4877630</v>
      </c>
      <c r="T1074" s="53">
        <f>Ugovori_OPULJP[[#This Row],[Bespovratna sredstva - Ukupno (EU+Nac) HRK
= Ukupna ugovorena vrijednost bespovratnih sredstava]]/7.5345</f>
        <v>647372.7520074324</v>
      </c>
      <c r="U1074" s="50">
        <v>0</v>
      </c>
      <c r="V1074" s="51">
        <f>Ugovori_OPULJP[[#This Row],[Javni doprinos korisnika - HRK]]/7.5345</f>
        <v>0</v>
      </c>
      <c r="W1074" s="50">
        <v>0</v>
      </c>
      <c r="X1074" s="51">
        <f>Ugovori_OPULJP[[#This Row],[Privatni doprinos korisnika - HRK]]/7.5345</f>
        <v>0</v>
      </c>
      <c r="Y1074" s="52">
        <v>4877630</v>
      </c>
      <c r="Z1074" s="53">
        <f>Ugovori_OPULJP[[#This Row],[UKUPNI PRIHVATLJIVI IZDACI
TOTAL ELIGIBLE EXPENDITURE
= Bespovratna sredstva ukupno + doprinos korisnika
= Ukupni prihvatljivi troškovi
= Ukupna ugovorena vrijednost projekta HRK]]/7.5345</f>
        <v>647372.7520074324</v>
      </c>
      <c r="AA1074" s="57" t="s">
        <v>38</v>
      </c>
      <c r="AB1074" s="57" t="s">
        <v>35</v>
      </c>
      <c r="AC1074" s="56" t="s">
        <v>4186</v>
      </c>
      <c r="AD1074" s="56" t="s">
        <v>747</v>
      </c>
    </row>
    <row r="1075" spans="1:30" ht="51" customHeight="1" x14ac:dyDescent="0.2">
      <c r="A1075" s="61" t="s">
        <v>4187</v>
      </c>
      <c r="B1075" s="55" t="s">
        <v>743</v>
      </c>
      <c r="C1075" s="56" t="s">
        <v>744</v>
      </c>
      <c r="D1075" s="43" t="s">
        <v>3131</v>
      </c>
      <c r="E1075" s="57" t="s">
        <v>76</v>
      </c>
      <c r="F1075" s="62" t="s">
        <v>4188</v>
      </c>
      <c r="G1075" s="45" t="s">
        <v>1659</v>
      </c>
      <c r="H1075" s="59">
        <v>44208</v>
      </c>
      <c r="I1075" s="59">
        <v>44573</v>
      </c>
      <c r="J1075" s="48" t="str">
        <f>IF(Ugovori_OPULJP[[#This Row],[DATUM ZAVRŠETKA OPERACIJE]]&gt;DATE(2024,3,31),"u provedbi","završen")</f>
        <v>završen</v>
      </c>
      <c r="K1075" s="58" t="s">
        <v>155</v>
      </c>
      <c r="L1075" s="46" t="s">
        <v>155</v>
      </c>
      <c r="M1075" s="49">
        <v>0.85</v>
      </c>
      <c r="N1075" s="49">
        <v>0.15</v>
      </c>
      <c r="O1075" s="83">
        <f>Ugovori_OPULJP[[#This Row],[Bespovratna sredstva - Ukupno (EU+Nac) HRK
= Ukupna ugovorena vrijednost bespovratnih sredstava]]*Ugovori_OPULJP[[#This Row],[EU STOPA SUFINANCIRANJA %
EU CO-FINANCING RATE %]]</f>
        <v>2358056.4</v>
      </c>
      <c r="P1075" s="84">
        <f>Ugovori_OPULJP[[#This Row],[Bespovratna sredstva - EU dio - HRK]]/7.5345</f>
        <v>312967.86780808278</v>
      </c>
      <c r="Q1075" s="83">
        <f>Ugovori_OPULJP[[#This Row],[Bespovratna sredstva - Ukupno (EU+Nac) HRK
= Ukupna ugovorena vrijednost bespovratnih sredstava]]*Ugovori_OPULJP[[#This Row],[STOPA NACIONALNOG SUFINANCIRANJA %]]</f>
        <v>416127.6</v>
      </c>
      <c r="R1075" s="84">
        <f>Ugovori_OPULJP[[#This Row],[Bespovratna sredstva - Nacionalni dio - HRK]]/7.5345</f>
        <v>55229.623730838139</v>
      </c>
      <c r="S1075" s="85">
        <v>2774184</v>
      </c>
      <c r="T1075" s="86">
        <f>Ugovori_OPULJP[[#This Row],[Bespovratna sredstva - Ukupno (EU+Nac) HRK
= Ukupna ugovorena vrijednost bespovratnih sredstava]]/7.5345</f>
        <v>368197.49153892096</v>
      </c>
      <c r="U1075" s="83">
        <v>0</v>
      </c>
      <c r="V1075" s="84">
        <f>Ugovori_OPULJP[[#This Row],[Javni doprinos korisnika - HRK]]/7.5345</f>
        <v>0</v>
      </c>
      <c r="W1075" s="83">
        <v>0</v>
      </c>
      <c r="X1075" s="84">
        <f>Ugovori_OPULJP[[#This Row],[Privatni doprinos korisnika - HRK]]/7.5345</f>
        <v>0</v>
      </c>
      <c r="Y1075" s="85">
        <v>2774184</v>
      </c>
      <c r="Z1075" s="86">
        <f>Ugovori_OPULJP[[#This Row],[UKUPNI PRIHVATLJIVI IZDACI
TOTAL ELIGIBLE EXPENDITURE
= Bespovratna sredstva ukupno + doprinos korisnika
= Ukupni prihvatljivi troškovi
= Ukupna ugovorena vrijednost projekta HRK]]/7.5345</f>
        <v>368197.49153892096</v>
      </c>
      <c r="AA1075" s="57" t="s">
        <v>38</v>
      </c>
      <c r="AB1075" s="57" t="s">
        <v>35</v>
      </c>
      <c r="AC1075" s="56" t="s">
        <v>4189</v>
      </c>
      <c r="AD1075" s="56" t="s">
        <v>747</v>
      </c>
    </row>
    <row r="1076" spans="1:30" ht="51" customHeight="1" x14ac:dyDescent="0.2">
      <c r="A1076" s="61" t="s">
        <v>4190</v>
      </c>
      <c r="B1076" s="55" t="s">
        <v>743</v>
      </c>
      <c r="C1076" s="56" t="s">
        <v>744</v>
      </c>
      <c r="D1076" s="43" t="s">
        <v>3131</v>
      </c>
      <c r="E1076" s="57" t="s">
        <v>76</v>
      </c>
      <c r="F1076" s="62" t="s">
        <v>4191</v>
      </c>
      <c r="G1076" s="45" t="s">
        <v>1643</v>
      </c>
      <c r="H1076" s="59">
        <v>44203</v>
      </c>
      <c r="I1076" s="59">
        <v>44749</v>
      </c>
      <c r="J1076" s="48" t="str">
        <f>IF(Ugovori_OPULJP[[#This Row],[DATUM ZAVRŠETKA OPERACIJE]]&gt;DATE(2024,3,31),"u provedbi","završen")</f>
        <v>završen</v>
      </c>
      <c r="K1076" s="58" t="s">
        <v>99</v>
      </c>
      <c r="L1076" s="58" t="s">
        <v>99</v>
      </c>
      <c r="M1076" s="49">
        <v>0.85</v>
      </c>
      <c r="N1076" s="49">
        <v>0.15</v>
      </c>
      <c r="O1076" s="83">
        <f>Ugovori_OPULJP[[#This Row],[Bespovratna sredstva - Ukupno (EU+Nac) HRK
= Ukupna ugovorena vrijednost bespovratnih sredstava]]*Ugovori_OPULJP[[#This Row],[EU STOPA SUFINANCIRANJA %
EU CO-FINANCING RATE %]]</f>
        <v>2376810.7999999998</v>
      </c>
      <c r="P1076" s="84">
        <f>Ugovori_OPULJP[[#This Row],[Bespovratna sredstva - EU dio - HRK]]/7.5345</f>
        <v>315457.00444621406</v>
      </c>
      <c r="Q1076" s="83">
        <f>Ugovori_OPULJP[[#This Row],[Bespovratna sredstva - Ukupno (EU+Nac) HRK
= Ukupna ugovorena vrijednost bespovratnih sredstava]]*Ugovori_OPULJP[[#This Row],[STOPA NACIONALNOG SUFINANCIRANJA %]]</f>
        <v>419437.2</v>
      </c>
      <c r="R1076" s="84">
        <f>Ugovori_OPULJP[[#This Row],[Bespovratna sredstva - Nacionalni dio - HRK]]/7.5345</f>
        <v>55668.883137567187</v>
      </c>
      <c r="S1076" s="85">
        <v>2796248</v>
      </c>
      <c r="T1076" s="86">
        <f>Ugovori_OPULJP[[#This Row],[Bespovratna sredstva - Ukupno (EU+Nac) HRK
= Ukupna ugovorena vrijednost bespovratnih sredstava]]/7.5345</f>
        <v>371125.88758378127</v>
      </c>
      <c r="U1076" s="83">
        <v>0</v>
      </c>
      <c r="V1076" s="84">
        <f>Ugovori_OPULJP[[#This Row],[Javni doprinos korisnika - HRK]]/7.5345</f>
        <v>0</v>
      </c>
      <c r="W1076" s="83">
        <v>0</v>
      </c>
      <c r="X1076" s="84">
        <f>Ugovori_OPULJP[[#This Row],[Privatni doprinos korisnika - HRK]]/7.5345</f>
        <v>0</v>
      </c>
      <c r="Y1076" s="85">
        <v>2796248</v>
      </c>
      <c r="Z1076" s="86">
        <f>Ugovori_OPULJP[[#This Row],[UKUPNI PRIHVATLJIVI IZDACI
TOTAL ELIGIBLE EXPENDITURE
= Bespovratna sredstva ukupno + doprinos korisnika
= Ukupni prihvatljivi troškovi
= Ukupna ugovorena vrijednost projekta HRK]]/7.5345</f>
        <v>371125.88758378127</v>
      </c>
      <c r="AA1076" s="57" t="s">
        <v>38</v>
      </c>
      <c r="AB1076" s="57" t="s">
        <v>35</v>
      </c>
      <c r="AC1076" s="56" t="s">
        <v>4192</v>
      </c>
      <c r="AD1076" s="56" t="s">
        <v>747</v>
      </c>
    </row>
    <row r="1077" spans="1:30" ht="51" customHeight="1" x14ac:dyDescent="0.2">
      <c r="A1077" s="61" t="s">
        <v>4193</v>
      </c>
      <c r="B1077" s="55" t="s">
        <v>743</v>
      </c>
      <c r="C1077" s="56" t="s">
        <v>744</v>
      </c>
      <c r="D1077" s="43" t="s">
        <v>3131</v>
      </c>
      <c r="E1077" s="57" t="s">
        <v>76</v>
      </c>
      <c r="F1077" s="62" t="s">
        <v>4194</v>
      </c>
      <c r="G1077" s="62" t="s">
        <v>1601</v>
      </c>
      <c r="H1077" s="59">
        <v>44207</v>
      </c>
      <c r="I1077" s="59">
        <v>44753</v>
      </c>
      <c r="J1077" s="48" t="str">
        <f>IF(Ugovori_OPULJP[[#This Row],[DATUM ZAVRŠETKA OPERACIJE]]&gt;DATE(2024,3,31),"u provedbi","završen")</f>
        <v>završen</v>
      </c>
      <c r="K1077" s="58" t="s">
        <v>99</v>
      </c>
      <c r="L1077" s="58" t="s">
        <v>99</v>
      </c>
      <c r="M1077" s="49">
        <v>0.85</v>
      </c>
      <c r="N1077" s="49">
        <v>0.15</v>
      </c>
      <c r="O1077" s="83">
        <f>Ugovori_OPULJP[[#This Row],[Bespovratna sredstva - Ukupno (EU+Nac) HRK
= Ukupna ugovorena vrijednost bespovratnih sredstava]]*Ugovori_OPULJP[[#This Row],[EU STOPA SUFINANCIRANJA %
EU CO-FINANCING RATE %]]</f>
        <v>1545206.5</v>
      </c>
      <c r="P1077" s="84">
        <f>Ugovori_OPULJP[[#This Row],[Bespovratna sredstva - EU dio - HRK]]/7.5345</f>
        <v>205084.14626053485</v>
      </c>
      <c r="Q1077" s="83">
        <f>Ugovori_OPULJP[[#This Row],[Bespovratna sredstva - Ukupno (EU+Nac) HRK
= Ukupna ugovorena vrijednost bespovratnih sredstava]]*Ugovori_OPULJP[[#This Row],[STOPA NACIONALNOG SUFINANCIRANJA %]]</f>
        <v>272683.5</v>
      </c>
      <c r="R1077" s="84">
        <f>Ugovori_OPULJP[[#This Row],[Bespovratna sredstva - Nacionalni dio - HRK]]/7.5345</f>
        <v>36191.319928329678</v>
      </c>
      <c r="S1077" s="85">
        <v>1817890</v>
      </c>
      <c r="T1077" s="86">
        <f>Ugovori_OPULJP[[#This Row],[Bespovratna sredstva - Ukupno (EU+Nac) HRK
= Ukupna ugovorena vrijednost bespovratnih sredstava]]/7.5345</f>
        <v>241275.46618886455</v>
      </c>
      <c r="U1077" s="83">
        <v>0</v>
      </c>
      <c r="V1077" s="84">
        <f>Ugovori_OPULJP[[#This Row],[Javni doprinos korisnika - HRK]]/7.5345</f>
        <v>0</v>
      </c>
      <c r="W1077" s="83">
        <v>0</v>
      </c>
      <c r="X1077" s="84">
        <f>Ugovori_OPULJP[[#This Row],[Privatni doprinos korisnika - HRK]]/7.5345</f>
        <v>0</v>
      </c>
      <c r="Y1077" s="85">
        <v>1817890</v>
      </c>
      <c r="Z1077" s="86">
        <f>Ugovori_OPULJP[[#This Row],[UKUPNI PRIHVATLJIVI IZDACI
TOTAL ELIGIBLE EXPENDITURE
= Bespovratna sredstva ukupno + doprinos korisnika
= Ukupni prihvatljivi troškovi
= Ukupna ugovorena vrijednost projekta HRK]]/7.5345</f>
        <v>241275.46618886455</v>
      </c>
      <c r="AA1077" s="57" t="s">
        <v>38</v>
      </c>
      <c r="AB1077" s="57" t="s">
        <v>35</v>
      </c>
      <c r="AC1077" s="56" t="s">
        <v>4195</v>
      </c>
      <c r="AD1077" s="56" t="s">
        <v>747</v>
      </c>
    </row>
    <row r="1078" spans="1:30" ht="51" customHeight="1" x14ac:dyDescent="0.2">
      <c r="A1078" s="61" t="s">
        <v>4196</v>
      </c>
      <c r="B1078" s="55" t="s">
        <v>743</v>
      </c>
      <c r="C1078" s="56" t="s">
        <v>744</v>
      </c>
      <c r="D1078" s="43" t="s">
        <v>3131</v>
      </c>
      <c r="E1078" s="57" t="s">
        <v>76</v>
      </c>
      <c r="F1078" s="62" t="s">
        <v>1622</v>
      </c>
      <c r="G1078" s="62" t="s">
        <v>1623</v>
      </c>
      <c r="H1078" s="59">
        <v>44203</v>
      </c>
      <c r="I1078" s="59">
        <v>44568</v>
      </c>
      <c r="J1078" s="48" t="str">
        <f>IF(Ugovori_OPULJP[[#This Row],[DATUM ZAVRŠETKA OPERACIJE]]&gt;DATE(2024,3,31),"u provedbi","završen")</f>
        <v>završen</v>
      </c>
      <c r="K1078" s="58" t="s">
        <v>338</v>
      </c>
      <c r="L1078" s="58" t="s">
        <v>338</v>
      </c>
      <c r="M1078" s="49">
        <v>0.85</v>
      </c>
      <c r="N1078" s="49">
        <v>0.15</v>
      </c>
      <c r="O1078" s="83">
        <f>Ugovori_OPULJP[[#This Row],[Bespovratna sredstva - Ukupno (EU+Nac) HRK
= Ukupna ugovorena vrijednost bespovratnih sredstava]]*Ugovori_OPULJP[[#This Row],[EU STOPA SUFINANCIRANJA %
EU CO-FINANCING RATE %]]</f>
        <v>2228360</v>
      </c>
      <c r="P1078" s="84">
        <f>Ugovori_OPULJP[[#This Row],[Bespovratna sredstva - EU dio - HRK]]/7.5345</f>
        <v>295754.19735881611</v>
      </c>
      <c r="Q1078" s="83">
        <f>Ugovori_OPULJP[[#This Row],[Bespovratna sredstva - Ukupno (EU+Nac) HRK
= Ukupna ugovorena vrijednost bespovratnih sredstava]]*Ugovori_OPULJP[[#This Row],[STOPA NACIONALNOG SUFINANCIRANJA %]]</f>
        <v>393240</v>
      </c>
      <c r="R1078" s="84">
        <f>Ugovori_OPULJP[[#This Row],[Bespovratna sredstva - Nacionalni dio - HRK]]/7.5345</f>
        <v>52191.917180967546</v>
      </c>
      <c r="S1078" s="85">
        <v>2621600</v>
      </c>
      <c r="T1078" s="86">
        <f>Ugovori_OPULJP[[#This Row],[Bespovratna sredstva - Ukupno (EU+Nac) HRK
= Ukupna ugovorena vrijednost bespovratnih sredstava]]/7.5345</f>
        <v>347946.11453978362</v>
      </c>
      <c r="U1078" s="83">
        <v>0</v>
      </c>
      <c r="V1078" s="84">
        <f>Ugovori_OPULJP[[#This Row],[Javni doprinos korisnika - HRK]]/7.5345</f>
        <v>0</v>
      </c>
      <c r="W1078" s="83">
        <v>0</v>
      </c>
      <c r="X1078" s="84">
        <f>Ugovori_OPULJP[[#This Row],[Privatni doprinos korisnika - HRK]]/7.5345</f>
        <v>0</v>
      </c>
      <c r="Y1078" s="85">
        <v>2621600</v>
      </c>
      <c r="Z1078" s="86">
        <f>Ugovori_OPULJP[[#This Row],[UKUPNI PRIHVATLJIVI IZDACI
TOTAL ELIGIBLE EXPENDITURE
= Bespovratna sredstva ukupno + doprinos korisnika
= Ukupni prihvatljivi troškovi
= Ukupna ugovorena vrijednost projekta HRK]]/7.5345</f>
        <v>347946.11453978362</v>
      </c>
      <c r="AA1078" s="57" t="s">
        <v>38</v>
      </c>
      <c r="AB1078" s="57" t="s">
        <v>35</v>
      </c>
      <c r="AC1078" s="56" t="s">
        <v>4197</v>
      </c>
      <c r="AD1078" s="56" t="s">
        <v>747</v>
      </c>
    </row>
    <row r="1079" spans="1:30" ht="51" customHeight="1" x14ac:dyDescent="0.2">
      <c r="A1079" s="61" t="s">
        <v>4198</v>
      </c>
      <c r="B1079" s="55" t="s">
        <v>743</v>
      </c>
      <c r="C1079" s="56" t="s">
        <v>744</v>
      </c>
      <c r="D1079" s="43" t="s">
        <v>3131</v>
      </c>
      <c r="E1079" s="57" t="s">
        <v>76</v>
      </c>
      <c r="F1079" s="62" t="s">
        <v>4199</v>
      </c>
      <c r="G1079" s="62" t="s">
        <v>1577</v>
      </c>
      <c r="H1079" s="59">
        <v>44201</v>
      </c>
      <c r="I1079" s="59">
        <v>44656</v>
      </c>
      <c r="J1079" s="48" t="str">
        <f>IF(Ugovori_OPULJP[[#This Row],[DATUM ZAVRŠETKA OPERACIJE]]&gt;DATE(2024,3,31),"u provedbi","završen")</f>
        <v>završen</v>
      </c>
      <c r="K1079" s="58" t="s">
        <v>99</v>
      </c>
      <c r="L1079" s="58" t="s">
        <v>99</v>
      </c>
      <c r="M1079" s="49">
        <v>0.85</v>
      </c>
      <c r="N1079" s="49">
        <v>0.15</v>
      </c>
      <c r="O1079" s="83">
        <f>Ugovori_OPULJP[[#This Row],[Bespovratna sredstva - Ukupno (EU+Nac) HRK
= Ukupna ugovorena vrijednost bespovratnih sredstava]]*Ugovori_OPULJP[[#This Row],[EU STOPA SUFINANCIRANJA %
EU CO-FINANCING RATE %]]</f>
        <v>2879953</v>
      </c>
      <c r="P1079" s="84">
        <f>Ugovori_OPULJP[[#This Row],[Bespovratna sredstva - EU dio - HRK]]/7.5345</f>
        <v>382235.4502621275</v>
      </c>
      <c r="Q1079" s="83">
        <f>Ugovori_OPULJP[[#This Row],[Bespovratna sredstva - Ukupno (EU+Nac) HRK
= Ukupna ugovorena vrijednost bespovratnih sredstava]]*Ugovori_OPULJP[[#This Row],[STOPA NACIONALNOG SUFINANCIRANJA %]]</f>
        <v>508227</v>
      </c>
      <c r="R1079" s="84">
        <f>Ugovori_OPULJP[[#This Row],[Bespovratna sredstva - Nacionalni dio - HRK]]/7.5345</f>
        <v>67453.314752140155</v>
      </c>
      <c r="S1079" s="85">
        <v>3388180</v>
      </c>
      <c r="T1079" s="86">
        <f>Ugovori_OPULJP[[#This Row],[Bespovratna sredstva - Ukupno (EU+Nac) HRK
= Ukupna ugovorena vrijednost bespovratnih sredstava]]/7.5345</f>
        <v>449688.7650142677</v>
      </c>
      <c r="U1079" s="83">
        <v>0</v>
      </c>
      <c r="V1079" s="84">
        <f>Ugovori_OPULJP[[#This Row],[Javni doprinos korisnika - HRK]]/7.5345</f>
        <v>0</v>
      </c>
      <c r="W1079" s="83">
        <v>0</v>
      </c>
      <c r="X1079" s="84">
        <f>Ugovori_OPULJP[[#This Row],[Privatni doprinos korisnika - HRK]]/7.5345</f>
        <v>0</v>
      </c>
      <c r="Y1079" s="85">
        <v>3388180</v>
      </c>
      <c r="Z1079" s="86">
        <f>Ugovori_OPULJP[[#This Row],[UKUPNI PRIHVATLJIVI IZDACI
TOTAL ELIGIBLE EXPENDITURE
= Bespovratna sredstva ukupno + doprinos korisnika
= Ukupni prihvatljivi troškovi
= Ukupna ugovorena vrijednost projekta HRK]]/7.5345</f>
        <v>449688.7650142677</v>
      </c>
      <c r="AA1079" s="57" t="s">
        <v>38</v>
      </c>
      <c r="AB1079" s="57" t="s">
        <v>35</v>
      </c>
      <c r="AC1079" s="56" t="s">
        <v>4200</v>
      </c>
      <c r="AD1079" s="56" t="s">
        <v>747</v>
      </c>
    </row>
    <row r="1080" spans="1:30" ht="38.25" customHeight="1" x14ac:dyDescent="0.2">
      <c r="A1080" s="61" t="s">
        <v>4201</v>
      </c>
      <c r="B1080" s="55" t="s">
        <v>743</v>
      </c>
      <c r="C1080" s="56" t="s">
        <v>744</v>
      </c>
      <c r="D1080" s="43" t="s">
        <v>3131</v>
      </c>
      <c r="E1080" s="57" t="s">
        <v>76</v>
      </c>
      <c r="F1080" s="62" t="s">
        <v>4202</v>
      </c>
      <c r="G1080" s="45" t="s">
        <v>1756</v>
      </c>
      <c r="H1080" s="59">
        <v>44207</v>
      </c>
      <c r="I1080" s="59">
        <v>44662</v>
      </c>
      <c r="J1080" s="48" t="str">
        <f>IF(Ugovori_OPULJP[[#This Row],[DATUM ZAVRŠETKA OPERACIJE]]&gt;DATE(2024,3,31),"u provedbi","završen")</f>
        <v>završen</v>
      </c>
      <c r="K1080" s="58" t="s">
        <v>338</v>
      </c>
      <c r="L1080" s="58" t="s">
        <v>338</v>
      </c>
      <c r="M1080" s="49">
        <v>0.85</v>
      </c>
      <c r="N1080" s="49">
        <v>0.15</v>
      </c>
      <c r="O1080" s="83">
        <f>Ugovori_OPULJP[[#This Row],[Bespovratna sredstva - Ukupno (EU+Nac) HRK
= Ukupna ugovorena vrijednost bespovratnih sredstava]]*Ugovori_OPULJP[[#This Row],[EU STOPA SUFINANCIRANJA %
EU CO-FINANCING RATE %]]</f>
        <v>663867</v>
      </c>
      <c r="P1080" s="84">
        <f>Ugovori_OPULJP[[#This Row],[Bespovratna sredstva - EU dio - HRK]]/7.5345</f>
        <v>88110.292653792552</v>
      </c>
      <c r="Q1080" s="83">
        <f>Ugovori_OPULJP[[#This Row],[Bespovratna sredstva - Ukupno (EU+Nac) HRK
= Ukupna ugovorena vrijednost bespovratnih sredstava]]*Ugovori_OPULJP[[#This Row],[STOPA NACIONALNOG SUFINANCIRANJA %]]</f>
        <v>117153</v>
      </c>
      <c r="R1080" s="84">
        <f>Ugovori_OPULJP[[#This Row],[Bespovratna sredstva - Nacionalni dio - HRK]]/7.5345</f>
        <v>15548.875174198685</v>
      </c>
      <c r="S1080" s="85">
        <v>781020</v>
      </c>
      <c r="T1080" s="86">
        <f>Ugovori_OPULJP[[#This Row],[Bespovratna sredstva - Ukupno (EU+Nac) HRK
= Ukupna ugovorena vrijednost bespovratnih sredstava]]/7.5345</f>
        <v>103659.16782799123</v>
      </c>
      <c r="U1080" s="83">
        <v>0</v>
      </c>
      <c r="V1080" s="84">
        <f>Ugovori_OPULJP[[#This Row],[Javni doprinos korisnika - HRK]]/7.5345</f>
        <v>0</v>
      </c>
      <c r="W1080" s="83">
        <v>0</v>
      </c>
      <c r="X1080" s="84">
        <f>Ugovori_OPULJP[[#This Row],[Privatni doprinos korisnika - HRK]]/7.5345</f>
        <v>0</v>
      </c>
      <c r="Y1080" s="85">
        <v>781020</v>
      </c>
      <c r="Z1080" s="86">
        <f>Ugovori_OPULJP[[#This Row],[UKUPNI PRIHVATLJIVI IZDACI
TOTAL ELIGIBLE EXPENDITURE
= Bespovratna sredstva ukupno + doprinos korisnika
= Ukupni prihvatljivi troškovi
= Ukupna ugovorena vrijednost projekta HRK]]/7.5345</f>
        <v>103659.16782799123</v>
      </c>
      <c r="AA1080" s="57" t="s">
        <v>38</v>
      </c>
      <c r="AB1080" s="57" t="s">
        <v>35</v>
      </c>
      <c r="AC1080" s="56" t="s">
        <v>4203</v>
      </c>
      <c r="AD1080" s="56" t="s">
        <v>747</v>
      </c>
    </row>
    <row r="1081" spans="1:30" ht="51" customHeight="1" x14ac:dyDescent="0.2">
      <c r="A1081" s="61" t="s">
        <v>4204</v>
      </c>
      <c r="B1081" s="55" t="s">
        <v>743</v>
      </c>
      <c r="C1081" s="56" t="s">
        <v>744</v>
      </c>
      <c r="D1081" s="43" t="s">
        <v>3131</v>
      </c>
      <c r="E1081" s="57" t="s">
        <v>76</v>
      </c>
      <c r="F1081" s="62" t="s">
        <v>4205</v>
      </c>
      <c r="G1081" s="62" t="s">
        <v>1627</v>
      </c>
      <c r="H1081" s="59">
        <v>44204</v>
      </c>
      <c r="I1081" s="59">
        <v>44569</v>
      </c>
      <c r="J1081" s="48" t="str">
        <f>IF(Ugovori_OPULJP[[#This Row],[DATUM ZAVRŠETKA OPERACIJE]]&gt;DATE(2024,3,31),"u provedbi","završen")</f>
        <v>završen</v>
      </c>
      <c r="K1081" s="58" t="s">
        <v>79</v>
      </c>
      <c r="L1081" s="58" t="s">
        <v>79</v>
      </c>
      <c r="M1081" s="49">
        <v>0.85</v>
      </c>
      <c r="N1081" s="49">
        <v>0.15</v>
      </c>
      <c r="O1081" s="83">
        <f>Ugovori_OPULJP[[#This Row],[Bespovratna sredstva - Ukupno (EU+Nac) HRK
= Ukupna ugovorena vrijednost bespovratnih sredstava]]*Ugovori_OPULJP[[#This Row],[EU STOPA SUFINANCIRANJA %
EU CO-FINANCING RATE %]]</f>
        <v>593799.12</v>
      </c>
      <c r="P1081" s="84">
        <f>Ugovori_OPULJP[[#This Row],[Bespovratna sredstva - EU dio - HRK]]/7.5345</f>
        <v>78810.686840533541</v>
      </c>
      <c r="Q1081" s="83">
        <f>Ugovori_OPULJP[[#This Row],[Bespovratna sredstva - Ukupno (EU+Nac) HRK
= Ukupna ugovorena vrijednost bespovratnih sredstava]]*Ugovori_OPULJP[[#This Row],[STOPA NACIONALNOG SUFINANCIRANJA %]]</f>
        <v>104788.07999999999</v>
      </c>
      <c r="R1081" s="84">
        <f>Ugovori_OPULJP[[#This Row],[Bespovratna sredstva - Nacionalni dio - HRK]]/7.5345</f>
        <v>13907.768265976505</v>
      </c>
      <c r="S1081" s="85">
        <v>698587.2</v>
      </c>
      <c r="T1081" s="86">
        <f>Ugovori_OPULJP[[#This Row],[Bespovratna sredstva - Ukupno (EU+Nac) HRK
= Ukupna ugovorena vrijednost bespovratnih sredstava]]/7.5345</f>
        <v>92718.455106510039</v>
      </c>
      <c r="U1081" s="83">
        <v>0</v>
      </c>
      <c r="V1081" s="84">
        <f>Ugovori_OPULJP[[#This Row],[Javni doprinos korisnika - HRK]]/7.5345</f>
        <v>0</v>
      </c>
      <c r="W1081" s="83">
        <v>0</v>
      </c>
      <c r="X1081" s="84">
        <f>Ugovori_OPULJP[[#This Row],[Privatni doprinos korisnika - HRK]]/7.5345</f>
        <v>0</v>
      </c>
      <c r="Y1081" s="85">
        <v>698587.2</v>
      </c>
      <c r="Z1081" s="86">
        <f>Ugovori_OPULJP[[#This Row],[UKUPNI PRIHVATLJIVI IZDACI
TOTAL ELIGIBLE EXPENDITURE
= Bespovratna sredstva ukupno + doprinos korisnika
= Ukupni prihvatljivi troškovi
= Ukupna ugovorena vrijednost projekta HRK]]/7.5345</f>
        <v>92718.455106510039</v>
      </c>
      <c r="AA1081" s="57" t="s">
        <v>38</v>
      </c>
      <c r="AB1081" s="57" t="s">
        <v>35</v>
      </c>
      <c r="AC1081" s="56" t="s">
        <v>4206</v>
      </c>
      <c r="AD1081" s="56" t="s">
        <v>747</v>
      </c>
    </row>
    <row r="1082" spans="1:30" ht="51" customHeight="1" x14ac:dyDescent="0.2">
      <c r="A1082" s="61" t="s">
        <v>4207</v>
      </c>
      <c r="B1082" s="55" t="s">
        <v>743</v>
      </c>
      <c r="C1082" s="56" t="s">
        <v>744</v>
      </c>
      <c r="D1082" s="43" t="s">
        <v>3131</v>
      </c>
      <c r="E1082" s="57" t="s">
        <v>76</v>
      </c>
      <c r="F1082" s="62" t="s">
        <v>4208</v>
      </c>
      <c r="G1082" s="62" t="s">
        <v>1529</v>
      </c>
      <c r="H1082" s="59">
        <v>44201</v>
      </c>
      <c r="I1082" s="59">
        <v>44747</v>
      </c>
      <c r="J1082" s="48" t="str">
        <f>IF(Ugovori_OPULJP[[#This Row],[DATUM ZAVRŠETKA OPERACIJE]]&gt;DATE(2024,3,31),"u provedbi","završen")</f>
        <v>završen</v>
      </c>
      <c r="K1082" s="58" t="s">
        <v>211</v>
      </c>
      <c r="L1082" s="58" t="s">
        <v>211</v>
      </c>
      <c r="M1082" s="49">
        <v>0.85</v>
      </c>
      <c r="N1082" s="49">
        <v>0.15</v>
      </c>
      <c r="O1082" s="83">
        <f>Ugovori_OPULJP[[#This Row],[Bespovratna sredstva - Ukupno (EU+Nac) HRK
= Ukupna ugovorena vrijednost bespovratnih sredstava]]*Ugovori_OPULJP[[#This Row],[EU STOPA SUFINANCIRANJA %
EU CO-FINANCING RATE %]]</f>
        <v>2366740</v>
      </c>
      <c r="P1082" s="84">
        <f>Ugovori_OPULJP[[#This Row],[Bespovratna sredstva - EU dio - HRK]]/7.5345</f>
        <v>314120.37958723208</v>
      </c>
      <c r="Q1082" s="83">
        <f>Ugovori_OPULJP[[#This Row],[Bespovratna sredstva - Ukupno (EU+Nac) HRK
= Ukupna ugovorena vrijednost bespovratnih sredstava]]*Ugovori_OPULJP[[#This Row],[STOPA NACIONALNOG SUFINANCIRANJA %]]</f>
        <v>417660</v>
      </c>
      <c r="R1082" s="84">
        <f>Ugovori_OPULJP[[#This Row],[Bespovratna sredstva - Nacionalni dio - HRK]]/7.5345</f>
        <v>55433.008162452716</v>
      </c>
      <c r="S1082" s="85">
        <v>2784400</v>
      </c>
      <c r="T1082" s="86">
        <f>Ugovori_OPULJP[[#This Row],[Bespovratna sredstva - Ukupno (EU+Nac) HRK
= Ukupna ugovorena vrijednost bespovratnih sredstava]]/7.5345</f>
        <v>369553.38774968474</v>
      </c>
      <c r="U1082" s="83">
        <v>0</v>
      </c>
      <c r="V1082" s="84">
        <f>Ugovori_OPULJP[[#This Row],[Javni doprinos korisnika - HRK]]/7.5345</f>
        <v>0</v>
      </c>
      <c r="W1082" s="83">
        <v>0</v>
      </c>
      <c r="X1082" s="84">
        <f>Ugovori_OPULJP[[#This Row],[Privatni doprinos korisnika - HRK]]/7.5345</f>
        <v>0</v>
      </c>
      <c r="Y1082" s="85">
        <v>2784400</v>
      </c>
      <c r="Z1082" s="86">
        <f>Ugovori_OPULJP[[#This Row],[UKUPNI PRIHVATLJIVI IZDACI
TOTAL ELIGIBLE EXPENDITURE
= Bespovratna sredstva ukupno + doprinos korisnika
= Ukupni prihvatljivi troškovi
= Ukupna ugovorena vrijednost projekta HRK]]/7.5345</f>
        <v>369553.38774968474</v>
      </c>
      <c r="AA1082" s="57" t="s">
        <v>38</v>
      </c>
      <c r="AB1082" s="57" t="s">
        <v>35</v>
      </c>
      <c r="AC1082" s="56" t="s">
        <v>4209</v>
      </c>
      <c r="AD1082" s="56" t="s">
        <v>747</v>
      </c>
    </row>
    <row r="1083" spans="1:30" ht="38.25" customHeight="1" x14ac:dyDescent="0.2">
      <c r="A1083" s="61" t="s">
        <v>4210</v>
      </c>
      <c r="B1083" s="55" t="s">
        <v>743</v>
      </c>
      <c r="C1083" s="56" t="s">
        <v>744</v>
      </c>
      <c r="D1083" s="43" t="s">
        <v>3131</v>
      </c>
      <c r="E1083" s="57" t="s">
        <v>76</v>
      </c>
      <c r="F1083" s="62" t="s">
        <v>4211</v>
      </c>
      <c r="G1083" s="45" t="s">
        <v>1675</v>
      </c>
      <c r="H1083" s="59">
        <v>44203</v>
      </c>
      <c r="I1083" s="59">
        <v>44688</v>
      </c>
      <c r="J1083" s="48" t="str">
        <f>IF(Ugovori_OPULJP[[#This Row],[DATUM ZAVRŠETKA OPERACIJE]]&gt;DATE(2024,3,31),"u provedbi","završen")</f>
        <v>završen</v>
      </c>
      <c r="K1083" s="58" t="s">
        <v>599</v>
      </c>
      <c r="L1083" s="58" t="s">
        <v>599</v>
      </c>
      <c r="M1083" s="49">
        <v>0.85</v>
      </c>
      <c r="N1083" s="49">
        <v>0.15</v>
      </c>
      <c r="O1083" s="83">
        <f>Ugovori_OPULJP[[#This Row],[Bespovratna sredstva - Ukupno (EU+Nac) HRK
= Ukupna ugovorena vrijednost bespovratnih sredstava]]*Ugovori_OPULJP[[#This Row],[EU STOPA SUFINANCIRANJA %
EU CO-FINANCING RATE %]]</f>
        <v>2351869.25</v>
      </c>
      <c r="P1083" s="84">
        <f>Ugovori_OPULJP[[#This Row],[Bespovratna sredstva - EU dio - HRK]]/7.5345</f>
        <v>312146.69188400026</v>
      </c>
      <c r="Q1083" s="83">
        <f>Ugovori_OPULJP[[#This Row],[Bespovratna sredstva - Ukupno (EU+Nac) HRK
= Ukupna ugovorena vrijednost bespovratnih sredstava]]*Ugovori_OPULJP[[#This Row],[STOPA NACIONALNOG SUFINANCIRANJA %]]</f>
        <v>415035.75</v>
      </c>
      <c r="R1083" s="84">
        <f>Ugovori_OPULJP[[#This Row],[Bespovratna sredstva - Nacionalni dio - HRK]]/7.5345</f>
        <v>55084.710332470633</v>
      </c>
      <c r="S1083" s="85">
        <v>2766905</v>
      </c>
      <c r="T1083" s="86">
        <f>Ugovori_OPULJP[[#This Row],[Bespovratna sredstva - Ukupno (EU+Nac) HRK
= Ukupna ugovorena vrijednost bespovratnih sredstava]]/7.5345</f>
        <v>367231.40221647086</v>
      </c>
      <c r="U1083" s="83">
        <v>0</v>
      </c>
      <c r="V1083" s="84">
        <f>Ugovori_OPULJP[[#This Row],[Javni doprinos korisnika - HRK]]/7.5345</f>
        <v>0</v>
      </c>
      <c r="W1083" s="83">
        <v>0</v>
      </c>
      <c r="X1083" s="84">
        <f>Ugovori_OPULJP[[#This Row],[Privatni doprinos korisnika - HRK]]/7.5345</f>
        <v>0</v>
      </c>
      <c r="Y1083" s="85">
        <v>2766905</v>
      </c>
      <c r="Z1083" s="86">
        <f>Ugovori_OPULJP[[#This Row],[UKUPNI PRIHVATLJIVI IZDACI
TOTAL ELIGIBLE EXPENDITURE
= Bespovratna sredstva ukupno + doprinos korisnika
= Ukupni prihvatljivi troškovi
= Ukupna ugovorena vrijednost projekta HRK]]/7.5345</f>
        <v>367231.40221647086</v>
      </c>
      <c r="AA1083" s="57" t="s">
        <v>38</v>
      </c>
      <c r="AB1083" s="57" t="s">
        <v>35</v>
      </c>
      <c r="AC1083" s="56" t="s">
        <v>4212</v>
      </c>
      <c r="AD1083" s="56" t="s">
        <v>747</v>
      </c>
    </row>
    <row r="1084" spans="1:30" ht="51" customHeight="1" x14ac:dyDescent="0.2">
      <c r="A1084" s="61" t="s">
        <v>4213</v>
      </c>
      <c r="B1084" s="55" t="s">
        <v>743</v>
      </c>
      <c r="C1084" s="56" t="s">
        <v>744</v>
      </c>
      <c r="D1084" s="43" t="s">
        <v>3131</v>
      </c>
      <c r="E1084" s="57" t="s">
        <v>76</v>
      </c>
      <c r="F1084" s="62" t="s">
        <v>4214</v>
      </c>
      <c r="G1084" s="45" t="s">
        <v>1631</v>
      </c>
      <c r="H1084" s="59">
        <v>44201</v>
      </c>
      <c r="I1084" s="59">
        <v>44686</v>
      </c>
      <c r="J1084" s="48" t="str">
        <f>IF(Ugovori_OPULJP[[#This Row],[DATUM ZAVRŠETKA OPERACIJE]]&gt;DATE(2024,3,31),"u provedbi","završen")</f>
        <v>završen</v>
      </c>
      <c r="K1084" s="58" t="s">
        <v>211</v>
      </c>
      <c r="L1084" s="58" t="s">
        <v>211</v>
      </c>
      <c r="M1084" s="49">
        <v>0.85</v>
      </c>
      <c r="N1084" s="49">
        <v>0.15</v>
      </c>
      <c r="O1084" s="83">
        <f>Ugovori_OPULJP[[#This Row],[Bespovratna sredstva - Ukupno (EU+Nac) HRK
= Ukupna ugovorena vrijednost bespovratnih sredstava]]*Ugovori_OPULJP[[#This Row],[EU STOPA SUFINANCIRANJA %
EU CO-FINANCING RATE %]]</f>
        <v>788449.375</v>
      </c>
      <c r="P1084" s="84">
        <f>Ugovori_OPULJP[[#This Row],[Bespovratna sredstva - EU dio - HRK]]/7.5345</f>
        <v>104645.21534275665</v>
      </c>
      <c r="Q1084" s="83">
        <f>Ugovori_OPULJP[[#This Row],[Bespovratna sredstva - Ukupno (EU+Nac) HRK
= Ukupna ugovorena vrijednost bespovratnih sredstava]]*Ugovori_OPULJP[[#This Row],[STOPA NACIONALNOG SUFINANCIRANJA %]]</f>
        <v>139138.125</v>
      </c>
      <c r="R1084" s="84">
        <f>Ugovori_OPULJP[[#This Row],[Bespovratna sredstva - Nacionalni dio - HRK]]/7.5345</f>
        <v>18466.802707545292</v>
      </c>
      <c r="S1084" s="85">
        <v>927587.5</v>
      </c>
      <c r="T1084" s="86">
        <f>Ugovori_OPULJP[[#This Row],[Bespovratna sredstva - Ukupno (EU+Nac) HRK
= Ukupna ugovorena vrijednost bespovratnih sredstava]]/7.5345</f>
        <v>123112.01805030194</v>
      </c>
      <c r="U1084" s="83">
        <v>0</v>
      </c>
      <c r="V1084" s="84">
        <f>Ugovori_OPULJP[[#This Row],[Javni doprinos korisnika - HRK]]/7.5345</f>
        <v>0</v>
      </c>
      <c r="W1084" s="83">
        <v>0</v>
      </c>
      <c r="X1084" s="84">
        <f>Ugovori_OPULJP[[#This Row],[Privatni doprinos korisnika - HRK]]/7.5345</f>
        <v>0</v>
      </c>
      <c r="Y1084" s="85">
        <v>927587.5</v>
      </c>
      <c r="Z1084" s="86">
        <f>Ugovori_OPULJP[[#This Row],[UKUPNI PRIHVATLJIVI IZDACI
TOTAL ELIGIBLE EXPENDITURE
= Bespovratna sredstva ukupno + doprinos korisnika
= Ukupni prihvatljivi troškovi
= Ukupna ugovorena vrijednost projekta HRK]]/7.5345</f>
        <v>123112.01805030194</v>
      </c>
      <c r="AA1084" s="57" t="s">
        <v>38</v>
      </c>
      <c r="AB1084" s="57" t="s">
        <v>35</v>
      </c>
      <c r="AC1084" s="56" t="s">
        <v>4215</v>
      </c>
      <c r="AD1084" s="56" t="s">
        <v>747</v>
      </c>
    </row>
    <row r="1085" spans="1:30" ht="51" customHeight="1" x14ac:dyDescent="0.2">
      <c r="A1085" s="61" t="s">
        <v>4216</v>
      </c>
      <c r="B1085" s="55" t="s">
        <v>743</v>
      </c>
      <c r="C1085" s="56" t="s">
        <v>744</v>
      </c>
      <c r="D1085" s="43" t="s">
        <v>3131</v>
      </c>
      <c r="E1085" s="57" t="s">
        <v>76</v>
      </c>
      <c r="F1085" s="62" t="s">
        <v>4217</v>
      </c>
      <c r="G1085" s="62" t="s">
        <v>4218</v>
      </c>
      <c r="H1085" s="59">
        <v>44201</v>
      </c>
      <c r="I1085" s="59">
        <v>44747</v>
      </c>
      <c r="J1085" s="48" t="str">
        <f>IF(Ugovori_OPULJP[[#This Row],[DATUM ZAVRŠETKA OPERACIJE]]&gt;DATE(2024,3,31),"u provedbi","završen")</f>
        <v>završen</v>
      </c>
      <c r="K1085" s="58" t="s">
        <v>249</v>
      </c>
      <c r="L1085" s="58" t="s">
        <v>249</v>
      </c>
      <c r="M1085" s="49">
        <v>0.85</v>
      </c>
      <c r="N1085" s="49">
        <v>0.15</v>
      </c>
      <c r="O1085" s="83">
        <f>Ugovori_OPULJP[[#This Row],[Bespovratna sredstva - Ukupno (EU+Nac) HRK
= Ukupna ugovorena vrijednost bespovratnih sredstava]]*Ugovori_OPULJP[[#This Row],[EU STOPA SUFINANCIRANJA %
EU CO-FINANCING RATE %]]</f>
        <v>1181670</v>
      </c>
      <c r="P1085" s="84">
        <f>Ugovori_OPULJP[[#This Row],[Bespovratna sredstva - EU dio - HRK]]/7.5345</f>
        <v>156834.56101931116</v>
      </c>
      <c r="Q1085" s="83">
        <f>Ugovori_OPULJP[[#This Row],[Bespovratna sredstva - Ukupno (EU+Nac) HRK
= Ukupna ugovorena vrijednost bespovratnih sredstava]]*Ugovori_OPULJP[[#This Row],[STOPA NACIONALNOG SUFINANCIRANJA %]]</f>
        <v>208530</v>
      </c>
      <c r="R1085" s="84">
        <f>Ugovori_OPULJP[[#This Row],[Bespovratna sredstva - Nacionalni dio - HRK]]/7.5345</f>
        <v>27676.687238701968</v>
      </c>
      <c r="S1085" s="85">
        <v>1390200</v>
      </c>
      <c r="T1085" s="86">
        <f>Ugovori_OPULJP[[#This Row],[Bespovratna sredstva - Ukupno (EU+Nac) HRK
= Ukupna ugovorena vrijednost bespovratnih sredstava]]/7.5345</f>
        <v>184511.24825801313</v>
      </c>
      <c r="U1085" s="83">
        <v>0</v>
      </c>
      <c r="V1085" s="84">
        <f>Ugovori_OPULJP[[#This Row],[Javni doprinos korisnika - HRK]]/7.5345</f>
        <v>0</v>
      </c>
      <c r="W1085" s="83">
        <v>0</v>
      </c>
      <c r="X1085" s="84">
        <f>Ugovori_OPULJP[[#This Row],[Privatni doprinos korisnika - HRK]]/7.5345</f>
        <v>0</v>
      </c>
      <c r="Y1085" s="85">
        <v>1390200</v>
      </c>
      <c r="Z1085" s="86">
        <f>Ugovori_OPULJP[[#This Row],[UKUPNI PRIHVATLJIVI IZDACI
TOTAL ELIGIBLE EXPENDITURE
= Bespovratna sredstva ukupno + doprinos korisnika
= Ukupni prihvatljivi troškovi
= Ukupna ugovorena vrijednost projekta HRK]]/7.5345</f>
        <v>184511.24825801313</v>
      </c>
      <c r="AA1085" s="57" t="s">
        <v>38</v>
      </c>
      <c r="AB1085" s="57" t="s">
        <v>35</v>
      </c>
      <c r="AC1085" s="56" t="s">
        <v>4219</v>
      </c>
      <c r="AD1085" s="56" t="s">
        <v>747</v>
      </c>
    </row>
    <row r="1086" spans="1:30" ht="38.25" customHeight="1" x14ac:dyDescent="0.2">
      <c r="A1086" s="61" t="s">
        <v>4220</v>
      </c>
      <c r="B1086" s="55" t="s">
        <v>743</v>
      </c>
      <c r="C1086" s="56" t="s">
        <v>744</v>
      </c>
      <c r="D1086" s="43" t="s">
        <v>3131</v>
      </c>
      <c r="E1086" s="57" t="s">
        <v>76</v>
      </c>
      <c r="F1086" s="62" t="s">
        <v>4221</v>
      </c>
      <c r="G1086" s="45" t="s">
        <v>1619</v>
      </c>
      <c r="H1086" s="59">
        <v>44207</v>
      </c>
      <c r="I1086" s="59">
        <v>44603</v>
      </c>
      <c r="J1086" s="48" t="str">
        <f>IF(Ugovori_OPULJP[[#This Row],[DATUM ZAVRŠETKA OPERACIJE]]&gt;DATE(2024,3,31),"u provedbi","završen")</f>
        <v>završen</v>
      </c>
      <c r="K1086" s="58" t="s">
        <v>371</v>
      </c>
      <c r="L1086" s="58" t="s">
        <v>371</v>
      </c>
      <c r="M1086" s="49">
        <v>0.85</v>
      </c>
      <c r="N1086" s="49">
        <v>0.15</v>
      </c>
      <c r="O1086" s="83">
        <f>Ugovori_OPULJP[[#This Row],[Bespovratna sredstva - Ukupno (EU+Nac) HRK
= Ukupna ugovorena vrijednost bespovratnih sredstava]]*Ugovori_OPULJP[[#This Row],[EU STOPA SUFINANCIRANJA %
EU CO-FINANCING RATE %]]</f>
        <v>629501.5</v>
      </c>
      <c r="P1086" s="84">
        <f>Ugovori_OPULJP[[#This Row],[Bespovratna sredstva - EU dio - HRK]]/7.5345</f>
        <v>83549.206981219715</v>
      </c>
      <c r="Q1086" s="83">
        <f>Ugovori_OPULJP[[#This Row],[Bespovratna sredstva - Ukupno (EU+Nac) HRK
= Ukupna ugovorena vrijednost bespovratnih sredstava]]*Ugovori_OPULJP[[#This Row],[STOPA NACIONALNOG SUFINANCIRANJA %]]</f>
        <v>111088.5</v>
      </c>
      <c r="R1086" s="84">
        <f>Ugovori_OPULJP[[#This Row],[Bespovratna sredstva - Nacionalni dio - HRK]]/7.5345</f>
        <v>14743.977702568185</v>
      </c>
      <c r="S1086" s="85">
        <v>740590</v>
      </c>
      <c r="T1086" s="86">
        <f>Ugovori_OPULJP[[#This Row],[Bespovratna sredstva - Ukupno (EU+Nac) HRK
= Ukupna ugovorena vrijednost bespovratnih sredstava]]/7.5345</f>
        <v>98293.184683787898</v>
      </c>
      <c r="U1086" s="83">
        <v>0</v>
      </c>
      <c r="V1086" s="84">
        <f>Ugovori_OPULJP[[#This Row],[Javni doprinos korisnika - HRK]]/7.5345</f>
        <v>0</v>
      </c>
      <c r="W1086" s="83">
        <v>0</v>
      </c>
      <c r="X1086" s="84">
        <f>Ugovori_OPULJP[[#This Row],[Privatni doprinos korisnika - HRK]]/7.5345</f>
        <v>0</v>
      </c>
      <c r="Y1086" s="85">
        <v>740590</v>
      </c>
      <c r="Z1086" s="86">
        <f>Ugovori_OPULJP[[#This Row],[UKUPNI PRIHVATLJIVI IZDACI
TOTAL ELIGIBLE EXPENDITURE
= Bespovratna sredstva ukupno + doprinos korisnika
= Ukupni prihvatljivi troškovi
= Ukupna ugovorena vrijednost projekta HRK]]/7.5345</f>
        <v>98293.184683787898</v>
      </c>
      <c r="AA1086" s="57" t="s">
        <v>38</v>
      </c>
      <c r="AB1086" s="57" t="s">
        <v>35</v>
      </c>
      <c r="AC1086" s="56" t="s">
        <v>4222</v>
      </c>
      <c r="AD1086" s="56" t="s">
        <v>747</v>
      </c>
    </row>
    <row r="1087" spans="1:30" ht="38.25" customHeight="1" x14ac:dyDescent="0.2">
      <c r="A1087" s="61" t="s">
        <v>4223</v>
      </c>
      <c r="B1087" s="55" t="s">
        <v>743</v>
      </c>
      <c r="C1087" s="56" t="s">
        <v>744</v>
      </c>
      <c r="D1087" s="43" t="s">
        <v>3131</v>
      </c>
      <c r="E1087" s="57" t="s">
        <v>76</v>
      </c>
      <c r="F1087" s="62" t="s">
        <v>4224</v>
      </c>
      <c r="G1087" s="45" t="s">
        <v>1545</v>
      </c>
      <c r="H1087" s="59">
        <v>44201</v>
      </c>
      <c r="I1087" s="59">
        <v>44747</v>
      </c>
      <c r="J1087" s="48" t="str">
        <f>IF(Ugovori_OPULJP[[#This Row],[DATUM ZAVRŠETKA OPERACIJE]]&gt;DATE(2024,3,31),"u provedbi","završen")</f>
        <v>završen</v>
      </c>
      <c r="K1087" s="58" t="s">
        <v>84</v>
      </c>
      <c r="L1087" s="58" t="s">
        <v>84</v>
      </c>
      <c r="M1087" s="49">
        <v>0.85</v>
      </c>
      <c r="N1087" s="49">
        <v>0.15</v>
      </c>
      <c r="O1087" s="83">
        <f>Ugovori_OPULJP[[#This Row],[Bespovratna sredstva - Ukupno (EU+Nac) HRK
= Ukupna ugovorena vrijednost bespovratnih sredstava]]*Ugovori_OPULJP[[#This Row],[EU STOPA SUFINANCIRANJA %
EU CO-FINANCING RATE %]]</f>
        <v>445723</v>
      </c>
      <c r="P1087" s="84">
        <f>Ugovori_OPULJP[[#This Row],[Bespovratna sredstva - EU dio - HRK]]/7.5345</f>
        <v>59157.608334992365</v>
      </c>
      <c r="Q1087" s="83">
        <f>Ugovori_OPULJP[[#This Row],[Bespovratna sredstva - Ukupno (EU+Nac) HRK
= Ukupna ugovorena vrijednost bespovratnih sredstava]]*Ugovori_OPULJP[[#This Row],[STOPA NACIONALNOG SUFINANCIRANJA %]]</f>
        <v>78657</v>
      </c>
      <c r="R1087" s="84">
        <f>Ugovori_OPULJP[[#This Row],[Bespovratna sredstva - Nacionalni dio - HRK]]/7.5345</f>
        <v>10439.577941469241</v>
      </c>
      <c r="S1087" s="85">
        <v>524380</v>
      </c>
      <c r="T1087" s="86">
        <f>Ugovori_OPULJP[[#This Row],[Bespovratna sredstva - Ukupno (EU+Nac) HRK
= Ukupna ugovorena vrijednost bespovratnih sredstava]]/7.5345</f>
        <v>69597.186276461609</v>
      </c>
      <c r="U1087" s="83">
        <v>0</v>
      </c>
      <c r="V1087" s="84">
        <f>Ugovori_OPULJP[[#This Row],[Javni doprinos korisnika - HRK]]/7.5345</f>
        <v>0</v>
      </c>
      <c r="W1087" s="83">
        <v>0</v>
      </c>
      <c r="X1087" s="84">
        <f>Ugovori_OPULJP[[#This Row],[Privatni doprinos korisnika - HRK]]/7.5345</f>
        <v>0</v>
      </c>
      <c r="Y1087" s="85">
        <v>524380</v>
      </c>
      <c r="Z1087" s="86">
        <f>Ugovori_OPULJP[[#This Row],[UKUPNI PRIHVATLJIVI IZDACI
TOTAL ELIGIBLE EXPENDITURE
= Bespovratna sredstva ukupno + doprinos korisnika
= Ukupni prihvatljivi troškovi
= Ukupna ugovorena vrijednost projekta HRK]]/7.5345</f>
        <v>69597.186276461609</v>
      </c>
      <c r="AA1087" s="57" t="s">
        <v>38</v>
      </c>
      <c r="AB1087" s="57" t="s">
        <v>35</v>
      </c>
      <c r="AC1087" s="56" t="s">
        <v>4225</v>
      </c>
      <c r="AD1087" s="56" t="s">
        <v>747</v>
      </c>
    </row>
    <row r="1088" spans="1:30" ht="51" customHeight="1" x14ac:dyDescent="0.2">
      <c r="A1088" s="61" t="s">
        <v>4226</v>
      </c>
      <c r="B1088" s="55" t="s">
        <v>743</v>
      </c>
      <c r="C1088" s="56" t="s">
        <v>744</v>
      </c>
      <c r="D1088" s="43" t="s">
        <v>3131</v>
      </c>
      <c r="E1088" s="57" t="s">
        <v>76</v>
      </c>
      <c r="F1088" s="62" t="s">
        <v>4227</v>
      </c>
      <c r="G1088" s="62" t="s">
        <v>1569</v>
      </c>
      <c r="H1088" s="59">
        <v>44249</v>
      </c>
      <c r="I1088" s="59">
        <v>44795</v>
      </c>
      <c r="J1088" s="48" t="str">
        <f>IF(Ugovori_OPULJP[[#This Row],[DATUM ZAVRŠETKA OPERACIJE]]&gt;DATE(2024,3,31),"u provedbi","završen")</f>
        <v>završen</v>
      </c>
      <c r="K1088" s="58" t="s">
        <v>84</v>
      </c>
      <c r="L1088" s="46" t="s">
        <v>84</v>
      </c>
      <c r="M1088" s="49">
        <v>0.85</v>
      </c>
      <c r="N1088" s="49">
        <v>0.15</v>
      </c>
      <c r="O1088" s="50">
        <f>Ugovori_OPULJP[[#This Row],[Bespovratna sredstva - Ukupno (EU+Nac) HRK
= Ukupna ugovorena vrijednost bespovratnih sredstava]]*Ugovori_OPULJP[[#This Row],[EU STOPA SUFINANCIRANJA %
EU CO-FINANCING RATE %]]</f>
        <v>1508941.25</v>
      </c>
      <c r="P1088" s="51">
        <f>Ugovori_OPULJP[[#This Row],[Bespovratna sredstva - EU dio - HRK]]/7.5345</f>
        <v>200270.92043267636</v>
      </c>
      <c r="Q1088" s="50">
        <f>Ugovori_OPULJP[[#This Row],[Bespovratna sredstva - Ukupno (EU+Nac) HRK
= Ukupna ugovorena vrijednost bespovratnih sredstava]]*Ugovori_OPULJP[[#This Row],[STOPA NACIONALNOG SUFINANCIRANJA %]]</f>
        <v>266283.75</v>
      </c>
      <c r="R1088" s="51">
        <f>Ugovori_OPULJP[[#This Row],[Bespovratna sredstva - Nacionalni dio - HRK]]/7.5345</f>
        <v>35341.927135178179</v>
      </c>
      <c r="S1088" s="52">
        <v>1775225</v>
      </c>
      <c r="T1088" s="53">
        <f>Ugovori_OPULJP[[#This Row],[Bespovratna sredstva - Ukupno (EU+Nac) HRK
= Ukupna ugovorena vrijednost bespovratnih sredstava]]/7.5345</f>
        <v>235612.84756785454</v>
      </c>
      <c r="U1088" s="50">
        <v>0</v>
      </c>
      <c r="V1088" s="51">
        <f>Ugovori_OPULJP[[#This Row],[Javni doprinos korisnika - HRK]]/7.5345</f>
        <v>0</v>
      </c>
      <c r="W1088" s="50">
        <v>0</v>
      </c>
      <c r="X1088" s="51">
        <f>Ugovori_OPULJP[[#This Row],[Privatni doprinos korisnika - HRK]]/7.5345</f>
        <v>0</v>
      </c>
      <c r="Y1088" s="52">
        <v>1775225</v>
      </c>
      <c r="Z1088" s="53">
        <f>Ugovori_OPULJP[[#This Row],[UKUPNI PRIHVATLJIVI IZDACI
TOTAL ELIGIBLE EXPENDITURE
= Bespovratna sredstva ukupno + doprinos korisnika
= Ukupni prihvatljivi troškovi
= Ukupna ugovorena vrijednost projekta HRK]]/7.5345</f>
        <v>235612.84756785454</v>
      </c>
      <c r="AA1088" s="57" t="s">
        <v>38</v>
      </c>
      <c r="AB1088" s="57" t="s">
        <v>35</v>
      </c>
      <c r="AC1088" s="56" t="s">
        <v>4228</v>
      </c>
      <c r="AD1088" s="56" t="s">
        <v>747</v>
      </c>
    </row>
    <row r="1089" spans="1:30" ht="42.75" customHeight="1" x14ac:dyDescent="0.2">
      <c r="A1089" s="61" t="s">
        <v>4229</v>
      </c>
      <c r="B1089" s="55" t="s">
        <v>743</v>
      </c>
      <c r="C1089" s="56" t="s">
        <v>744</v>
      </c>
      <c r="D1089" s="43" t="s">
        <v>3131</v>
      </c>
      <c r="E1089" s="57" t="s">
        <v>76</v>
      </c>
      <c r="F1089" s="62" t="s">
        <v>4230</v>
      </c>
      <c r="G1089" s="45" t="s">
        <v>172</v>
      </c>
      <c r="H1089" s="59">
        <v>44249</v>
      </c>
      <c r="I1089" s="59">
        <v>44734</v>
      </c>
      <c r="J1089" s="48" t="str">
        <f>IF(Ugovori_OPULJP[[#This Row],[DATUM ZAVRŠETKA OPERACIJE]]&gt;DATE(2024,3,31),"u provedbi","završen")</f>
        <v>završen</v>
      </c>
      <c r="K1089" s="58" t="s">
        <v>173</v>
      </c>
      <c r="L1089" s="58" t="s">
        <v>173</v>
      </c>
      <c r="M1089" s="49">
        <v>0.85</v>
      </c>
      <c r="N1089" s="49">
        <v>0.15</v>
      </c>
      <c r="O1089" s="50">
        <f>Ugovori_OPULJP[[#This Row],[Bespovratna sredstva - Ukupno (EU+Nac) HRK
= Ukupna ugovorena vrijednost bespovratnih sredstava]]*Ugovori_OPULJP[[#This Row],[EU STOPA SUFINANCIRANJA %
EU CO-FINANCING RATE %]]</f>
        <v>4218483.0625</v>
      </c>
      <c r="P1089" s="51">
        <f>Ugovori_OPULJP[[#This Row],[Bespovratna sredstva - EU dio - HRK]]/7.5345</f>
        <v>559888.91930453246</v>
      </c>
      <c r="Q1089" s="50">
        <f>Ugovori_OPULJP[[#This Row],[Bespovratna sredstva - Ukupno (EU+Nac) HRK
= Ukupna ugovorena vrijednost bespovratnih sredstava]]*Ugovori_OPULJP[[#This Row],[STOPA NACIONALNOG SUFINANCIRANJA %]]</f>
        <v>744438.1875</v>
      </c>
      <c r="R1089" s="51">
        <f>Ugovori_OPULJP[[#This Row],[Bespovratna sredstva - Nacionalni dio - HRK]]/7.5345</f>
        <v>98803.926936093965</v>
      </c>
      <c r="S1089" s="52">
        <v>4962921.25</v>
      </c>
      <c r="T1089" s="53">
        <f>Ugovori_OPULJP[[#This Row],[Bespovratna sredstva - Ukupno (EU+Nac) HRK
= Ukupna ugovorena vrijednost bespovratnih sredstava]]/7.5345</f>
        <v>658692.84624062642</v>
      </c>
      <c r="U1089" s="50">
        <v>0</v>
      </c>
      <c r="V1089" s="51">
        <f>Ugovori_OPULJP[[#This Row],[Javni doprinos korisnika - HRK]]/7.5345</f>
        <v>0</v>
      </c>
      <c r="W1089" s="50">
        <v>0</v>
      </c>
      <c r="X1089" s="51">
        <f>Ugovori_OPULJP[[#This Row],[Privatni doprinos korisnika - HRK]]/7.5345</f>
        <v>0</v>
      </c>
      <c r="Y1089" s="52">
        <v>4962921.25</v>
      </c>
      <c r="Z1089" s="53">
        <f>Ugovori_OPULJP[[#This Row],[UKUPNI PRIHVATLJIVI IZDACI
TOTAL ELIGIBLE EXPENDITURE
= Bespovratna sredstva ukupno + doprinos korisnika
= Ukupni prihvatljivi troškovi
= Ukupna ugovorena vrijednost projekta HRK]]/7.5345</f>
        <v>658692.84624062642</v>
      </c>
      <c r="AA1089" s="57" t="s">
        <v>38</v>
      </c>
      <c r="AB1089" s="57" t="s">
        <v>35</v>
      </c>
      <c r="AC1089" s="56" t="s">
        <v>4231</v>
      </c>
      <c r="AD1089" s="56" t="s">
        <v>747</v>
      </c>
    </row>
    <row r="1090" spans="1:30" ht="51" customHeight="1" x14ac:dyDescent="0.2">
      <c r="A1090" s="61" t="s">
        <v>4232</v>
      </c>
      <c r="B1090" s="55" t="s">
        <v>743</v>
      </c>
      <c r="C1090" s="56" t="s">
        <v>744</v>
      </c>
      <c r="D1090" s="43" t="s">
        <v>3131</v>
      </c>
      <c r="E1090" s="57" t="s">
        <v>76</v>
      </c>
      <c r="F1090" s="62" t="s">
        <v>4233</v>
      </c>
      <c r="G1090" s="45" t="s">
        <v>1533</v>
      </c>
      <c r="H1090" s="59">
        <v>44203</v>
      </c>
      <c r="I1090" s="59">
        <v>44627</v>
      </c>
      <c r="J1090" s="48" t="str">
        <f>IF(Ugovori_OPULJP[[#This Row],[DATUM ZAVRŠETKA OPERACIJE]]&gt;DATE(2024,3,31),"u provedbi","završen")</f>
        <v>završen</v>
      </c>
      <c r="K1090" s="58" t="s">
        <v>594</v>
      </c>
      <c r="L1090" s="58" t="s">
        <v>594</v>
      </c>
      <c r="M1090" s="49">
        <v>0.85</v>
      </c>
      <c r="N1090" s="49">
        <v>0.15</v>
      </c>
      <c r="O1090" s="83">
        <f>Ugovori_OPULJP[[#This Row],[Bespovratna sredstva - Ukupno (EU+Nac) HRK
= Ukupna ugovorena vrijednost bespovratnih sredstava]]*Ugovori_OPULJP[[#This Row],[EU STOPA SUFINANCIRANJA %
EU CO-FINANCING RATE %]]</f>
        <v>835745.5</v>
      </c>
      <c r="P1090" s="84">
        <f>Ugovori_OPULJP[[#This Row],[Bespovratna sredstva - EU dio - HRK]]/7.5345</f>
        <v>110922.48987988585</v>
      </c>
      <c r="Q1090" s="83">
        <f>Ugovori_OPULJP[[#This Row],[Bespovratna sredstva - Ukupno (EU+Nac) HRK
= Ukupna ugovorena vrijednost bespovratnih sredstava]]*Ugovori_OPULJP[[#This Row],[STOPA NACIONALNOG SUFINANCIRANJA %]]</f>
        <v>147484.5</v>
      </c>
      <c r="R1090" s="84">
        <f>Ugovori_OPULJP[[#This Row],[Bespovratna sredstva - Nacionalni dio - HRK]]/7.5345</f>
        <v>19574.557037626913</v>
      </c>
      <c r="S1090" s="85">
        <v>983230</v>
      </c>
      <c r="T1090" s="86">
        <f>Ugovori_OPULJP[[#This Row],[Bespovratna sredstva - Ukupno (EU+Nac) HRK
= Ukupna ugovorena vrijednost bespovratnih sredstava]]/7.5345</f>
        <v>130497.04691751277</v>
      </c>
      <c r="U1090" s="83">
        <v>0</v>
      </c>
      <c r="V1090" s="84">
        <f>Ugovori_OPULJP[[#This Row],[Javni doprinos korisnika - HRK]]/7.5345</f>
        <v>0</v>
      </c>
      <c r="W1090" s="83">
        <v>0</v>
      </c>
      <c r="X1090" s="84">
        <f>Ugovori_OPULJP[[#This Row],[Privatni doprinos korisnika - HRK]]/7.5345</f>
        <v>0</v>
      </c>
      <c r="Y1090" s="85">
        <v>983230</v>
      </c>
      <c r="Z1090" s="86">
        <f>Ugovori_OPULJP[[#This Row],[UKUPNI PRIHVATLJIVI IZDACI
TOTAL ELIGIBLE EXPENDITURE
= Bespovratna sredstva ukupno + doprinos korisnika
= Ukupni prihvatljivi troškovi
= Ukupna ugovorena vrijednost projekta HRK]]/7.5345</f>
        <v>130497.04691751277</v>
      </c>
      <c r="AA1090" s="57" t="s">
        <v>38</v>
      </c>
      <c r="AB1090" s="57" t="s">
        <v>35</v>
      </c>
      <c r="AC1090" s="56" t="s">
        <v>4234</v>
      </c>
      <c r="AD1090" s="56" t="s">
        <v>747</v>
      </c>
    </row>
    <row r="1091" spans="1:30" ht="51" customHeight="1" x14ac:dyDescent="0.2">
      <c r="A1091" s="61" t="s">
        <v>4235</v>
      </c>
      <c r="B1091" s="55" t="s">
        <v>743</v>
      </c>
      <c r="C1091" s="56" t="s">
        <v>744</v>
      </c>
      <c r="D1091" s="43" t="s">
        <v>3131</v>
      </c>
      <c r="E1091" s="57" t="s">
        <v>76</v>
      </c>
      <c r="F1091" s="62" t="s">
        <v>4236</v>
      </c>
      <c r="G1091" s="45" t="s">
        <v>1612</v>
      </c>
      <c r="H1091" s="59">
        <v>44253</v>
      </c>
      <c r="I1091" s="59">
        <v>44707</v>
      </c>
      <c r="J1091" s="48" t="str">
        <f>IF(Ugovori_OPULJP[[#This Row],[DATUM ZAVRŠETKA OPERACIJE]]&gt;DATE(2024,3,31),"u provedbi","završen")</f>
        <v>završen</v>
      </c>
      <c r="K1091" s="58" t="s">
        <v>271</v>
      </c>
      <c r="L1091" s="58" t="s">
        <v>271</v>
      </c>
      <c r="M1091" s="49">
        <v>0.85</v>
      </c>
      <c r="N1091" s="49">
        <v>0.15</v>
      </c>
      <c r="O1091" s="50">
        <f>Ugovori_OPULJP[[#This Row],[Bespovratna sredstva - Ukupno (EU+Nac) HRK
= Ukupna ugovorena vrijednost bespovratnih sredstava]]*Ugovori_OPULJP[[#This Row],[EU STOPA SUFINANCIRANJA %
EU CO-FINANCING RATE %]]</f>
        <v>3853900</v>
      </c>
      <c r="P1091" s="51">
        <f>Ugovori_OPULJP[[#This Row],[Bespovratna sredstva - EU dio - HRK]]/7.5345</f>
        <v>511500.43134912732</v>
      </c>
      <c r="Q1091" s="50">
        <f>Ugovori_OPULJP[[#This Row],[Bespovratna sredstva - Ukupno (EU+Nac) HRK
= Ukupna ugovorena vrijednost bespovratnih sredstava]]*Ugovori_OPULJP[[#This Row],[STOPA NACIONALNOG SUFINANCIRANJA %]]</f>
        <v>680100</v>
      </c>
      <c r="R1091" s="51">
        <f>Ugovori_OPULJP[[#This Row],[Bespovratna sredstva - Nacionalni dio - HRK]]/7.5345</f>
        <v>90264.782002787178</v>
      </c>
      <c r="S1091" s="50">
        <v>4534000</v>
      </c>
      <c r="T1091" s="51">
        <f>Ugovori_OPULJP[[#This Row],[Bespovratna sredstva - Ukupno (EU+Nac) HRK
= Ukupna ugovorena vrijednost bespovratnih sredstava]]/7.5345</f>
        <v>601765.21335191454</v>
      </c>
      <c r="U1091" s="50">
        <v>0</v>
      </c>
      <c r="V1091" s="51">
        <f>Ugovori_OPULJP[[#This Row],[Javni doprinos korisnika - HRK]]/7.5345</f>
        <v>0</v>
      </c>
      <c r="W1091" s="50">
        <v>0</v>
      </c>
      <c r="X1091" s="51">
        <f>Ugovori_OPULJP[[#This Row],[Privatni doprinos korisnika - HRK]]/7.5345</f>
        <v>0</v>
      </c>
      <c r="Y1091" s="52">
        <v>4534000</v>
      </c>
      <c r="Z1091" s="53">
        <f>Ugovori_OPULJP[[#This Row],[UKUPNI PRIHVATLJIVI IZDACI
TOTAL ELIGIBLE EXPENDITURE
= Bespovratna sredstva ukupno + doprinos korisnika
= Ukupni prihvatljivi troškovi
= Ukupna ugovorena vrijednost projekta HRK]]/7.5345</f>
        <v>601765.21335191454</v>
      </c>
      <c r="AA1091" s="57" t="s">
        <v>38</v>
      </c>
      <c r="AB1091" s="57" t="s">
        <v>35</v>
      </c>
      <c r="AC1091" s="56" t="s">
        <v>4237</v>
      </c>
      <c r="AD1091" s="56" t="s">
        <v>747</v>
      </c>
    </row>
    <row r="1092" spans="1:30" ht="51" customHeight="1" x14ac:dyDescent="0.2">
      <c r="A1092" s="61" t="s">
        <v>4238</v>
      </c>
      <c r="B1092" s="55" t="s">
        <v>743</v>
      </c>
      <c r="C1092" s="56" t="s">
        <v>744</v>
      </c>
      <c r="D1092" s="43" t="s">
        <v>3131</v>
      </c>
      <c r="E1092" s="57" t="s">
        <v>76</v>
      </c>
      <c r="F1092" s="62" t="s">
        <v>4239</v>
      </c>
      <c r="G1092" s="45" t="s">
        <v>1989</v>
      </c>
      <c r="H1092" s="59">
        <v>44201</v>
      </c>
      <c r="I1092" s="59">
        <v>44686</v>
      </c>
      <c r="J1092" s="48" t="str">
        <f>IF(Ugovori_OPULJP[[#This Row],[DATUM ZAVRŠETKA OPERACIJE]]&gt;DATE(2024,3,31),"u provedbi","završen")</f>
        <v>završen</v>
      </c>
      <c r="K1092" s="58" t="s">
        <v>271</v>
      </c>
      <c r="L1092" s="58" t="s">
        <v>271</v>
      </c>
      <c r="M1092" s="49">
        <v>0.85</v>
      </c>
      <c r="N1092" s="49">
        <v>0.15</v>
      </c>
      <c r="O1092" s="83">
        <f>Ugovori_OPULJP[[#This Row],[Bespovratna sredstva - Ukupno (EU+Nac) HRK
= Ukupna ugovorena vrijednost bespovratnih sredstava]]*Ugovori_OPULJP[[#This Row],[EU STOPA SUFINANCIRANJA %
EU CO-FINANCING RATE %]]</f>
        <v>1669995</v>
      </c>
      <c r="P1092" s="84">
        <f>Ugovori_OPULJP[[#This Row],[Bespovratna sredstva - EU dio - HRK]]/7.5345</f>
        <v>221646.42643838344</v>
      </c>
      <c r="Q1092" s="83">
        <f>Ugovori_OPULJP[[#This Row],[Bespovratna sredstva - Ukupno (EU+Nac) HRK
= Ukupna ugovorena vrijednost bespovratnih sredstava]]*Ugovori_OPULJP[[#This Row],[STOPA NACIONALNOG SUFINANCIRANJA %]]</f>
        <v>294705</v>
      </c>
      <c r="R1092" s="84">
        <f>Ugovori_OPULJP[[#This Row],[Bespovratna sredstva - Nacionalni dio - HRK]]/7.5345</f>
        <v>39114.075253832372</v>
      </c>
      <c r="S1092" s="85">
        <v>1964700</v>
      </c>
      <c r="T1092" s="86">
        <f>Ugovori_OPULJP[[#This Row],[Bespovratna sredstva - Ukupno (EU+Nac) HRK
= Ukupna ugovorena vrijednost bespovratnih sredstava]]/7.5345</f>
        <v>260760.5016922158</v>
      </c>
      <c r="U1092" s="83">
        <v>0</v>
      </c>
      <c r="V1092" s="84">
        <f>Ugovori_OPULJP[[#This Row],[Javni doprinos korisnika - HRK]]/7.5345</f>
        <v>0</v>
      </c>
      <c r="W1092" s="83">
        <v>0</v>
      </c>
      <c r="X1092" s="84">
        <f>Ugovori_OPULJP[[#This Row],[Privatni doprinos korisnika - HRK]]/7.5345</f>
        <v>0</v>
      </c>
      <c r="Y1092" s="85">
        <v>1964700</v>
      </c>
      <c r="Z1092" s="86">
        <f>Ugovori_OPULJP[[#This Row],[UKUPNI PRIHVATLJIVI IZDACI
TOTAL ELIGIBLE EXPENDITURE
= Bespovratna sredstva ukupno + doprinos korisnika
= Ukupni prihvatljivi troškovi
= Ukupna ugovorena vrijednost projekta HRK]]/7.5345</f>
        <v>260760.5016922158</v>
      </c>
      <c r="AA1092" s="57" t="s">
        <v>38</v>
      </c>
      <c r="AB1092" s="57" t="s">
        <v>35</v>
      </c>
      <c r="AC1092" s="56" t="s">
        <v>4240</v>
      </c>
      <c r="AD1092" s="56" t="s">
        <v>747</v>
      </c>
    </row>
    <row r="1093" spans="1:30" ht="51" customHeight="1" x14ac:dyDescent="0.2">
      <c r="A1093" s="61" t="s">
        <v>4241</v>
      </c>
      <c r="B1093" s="55" t="s">
        <v>743</v>
      </c>
      <c r="C1093" s="56" t="s">
        <v>744</v>
      </c>
      <c r="D1093" s="43" t="s">
        <v>3131</v>
      </c>
      <c r="E1093" s="57" t="s">
        <v>76</v>
      </c>
      <c r="F1093" s="62" t="s">
        <v>4242</v>
      </c>
      <c r="G1093" s="45" t="s">
        <v>1557</v>
      </c>
      <c r="H1093" s="59">
        <v>44249</v>
      </c>
      <c r="I1093" s="59">
        <v>44642</v>
      </c>
      <c r="J1093" s="48" t="str">
        <f>IF(Ugovori_OPULJP[[#This Row],[DATUM ZAVRŠETKA OPERACIJE]]&gt;DATE(2024,3,31),"u provedbi","završen")</f>
        <v>završen</v>
      </c>
      <c r="K1093" s="58" t="s">
        <v>84</v>
      </c>
      <c r="L1093" s="58" t="s">
        <v>84</v>
      </c>
      <c r="M1093" s="49">
        <v>0.85</v>
      </c>
      <c r="N1093" s="49">
        <v>0.15</v>
      </c>
      <c r="O1093" s="50">
        <f>Ugovori_OPULJP[[#This Row],[Bespovratna sredstva - Ukupno (EU+Nac) HRK
= Ukupna ugovorena vrijednost bespovratnih sredstava]]*Ugovori_OPULJP[[#This Row],[EU STOPA SUFINANCIRANJA %
EU CO-FINANCING RATE %]]</f>
        <v>2244680</v>
      </c>
      <c r="P1093" s="51">
        <f>Ugovori_OPULJP[[#This Row],[Bespovratna sredstva - EU dio - HRK]]/7.5345</f>
        <v>297920.23359214282</v>
      </c>
      <c r="Q1093" s="50">
        <f>Ugovori_OPULJP[[#This Row],[Bespovratna sredstva - Ukupno (EU+Nac) HRK
= Ukupna ugovorena vrijednost bespovratnih sredstava]]*Ugovori_OPULJP[[#This Row],[STOPA NACIONALNOG SUFINANCIRANJA %]]</f>
        <v>396120</v>
      </c>
      <c r="R1093" s="51">
        <f>Ugovori_OPULJP[[#This Row],[Bespovratna sredstva - Nacionalni dio - HRK]]/7.5345</f>
        <v>52574.158869201667</v>
      </c>
      <c r="S1093" s="52">
        <v>2640800</v>
      </c>
      <c r="T1093" s="53">
        <f>Ugovori_OPULJP[[#This Row],[Bespovratna sredstva - Ukupno (EU+Nac) HRK
= Ukupna ugovorena vrijednost bespovratnih sredstava]]/7.5345</f>
        <v>350494.39246134448</v>
      </c>
      <c r="U1093" s="50">
        <v>0</v>
      </c>
      <c r="V1093" s="51">
        <f>Ugovori_OPULJP[[#This Row],[Javni doprinos korisnika - HRK]]/7.5345</f>
        <v>0</v>
      </c>
      <c r="W1093" s="50">
        <v>0</v>
      </c>
      <c r="X1093" s="51">
        <f>Ugovori_OPULJP[[#This Row],[Privatni doprinos korisnika - HRK]]/7.5345</f>
        <v>0</v>
      </c>
      <c r="Y1093" s="52">
        <v>2640800</v>
      </c>
      <c r="Z1093" s="53">
        <f>Ugovori_OPULJP[[#This Row],[UKUPNI PRIHVATLJIVI IZDACI
TOTAL ELIGIBLE EXPENDITURE
= Bespovratna sredstva ukupno + doprinos korisnika
= Ukupni prihvatljivi troškovi
= Ukupna ugovorena vrijednost projekta HRK]]/7.5345</f>
        <v>350494.39246134448</v>
      </c>
      <c r="AA1093" s="57" t="s">
        <v>38</v>
      </c>
      <c r="AB1093" s="57" t="s">
        <v>35</v>
      </c>
      <c r="AC1093" s="56" t="s">
        <v>4243</v>
      </c>
      <c r="AD1093" s="56" t="s">
        <v>747</v>
      </c>
    </row>
    <row r="1094" spans="1:30" ht="38.25" customHeight="1" x14ac:dyDescent="0.2">
      <c r="A1094" s="61" t="s">
        <v>4244</v>
      </c>
      <c r="B1094" s="55" t="s">
        <v>743</v>
      </c>
      <c r="C1094" s="56" t="s">
        <v>744</v>
      </c>
      <c r="D1094" s="43" t="s">
        <v>3131</v>
      </c>
      <c r="E1094" s="57" t="s">
        <v>76</v>
      </c>
      <c r="F1094" s="62" t="s">
        <v>4245</v>
      </c>
      <c r="G1094" s="62" t="s">
        <v>1525</v>
      </c>
      <c r="H1094" s="59">
        <v>44207</v>
      </c>
      <c r="I1094" s="59">
        <v>44662</v>
      </c>
      <c r="J1094" s="48" t="str">
        <f>IF(Ugovori_OPULJP[[#This Row],[DATUM ZAVRŠETKA OPERACIJE]]&gt;DATE(2024,3,31),"u provedbi","završen")</f>
        <v>završen</v>
      </c>
      <c r="K1094" s="58" t="s">
        <v>186</v>
      </c>
      <c r="L1094" s="58" t="s">
        <v>186</v>
      </c>
      <c r="M1094" s="49">
        <v>0.85</v>
      </c>
      <c r="N1094" s="49">
        <v>0.15</v>
      </c>
      <c r="O1094" s="83">
        <f>Ugovori_OPULJP[[#This Row],[Bespovratna sredstva - Ukupno (EU+Nac) HRK
= Ukupna ugovorena vrijednost bespovratnih sredstava]]*Ugovori_OPULJP[[#This Row],[EU STOPA SUFINANCIRANJA %
EU CO-FINANCING RATE %]]</f>
        <v>1972977.5</v>
      </c>
      <c r="P1094" s="84">
        <f>Ugovori_OPULJP[[#This Row],[Bespovratna sredstva - EU dio - HRK]]/7.5345</f>
        <v>261859.11473886785</v>
      </c>
      <c r="Q1094" s="83">
        <f>Ugovori_OPULJP[[#This Row],[Bespovratna sredstva - Ukupno (EU+Nac) HRK
= Ukupna ugovorena vrijednost bespovratnih sredstava]]*Ugovori_OPULJP[[#This Row],[STOPA NACIONALNOG SUFINANCIRANJA %]]</f>
        <v>348172.5</v>
      </c>
      <c r="R1094" s="84">
        <f>Ugovori_OPULJP[[#This Row],[Bespovratna sredstva - Nacionalni dio - HRK]]/7.5345</f>
        <v>46210.432012741388</v>
      </c>
      <c r="S1094" s="85">
        <v>2321150</v>
      </c>
      <c r="T1094" s="86">
        <f>Ugovori_OPULJP[[#This Row],[Bespovratna sredstva - Ukupno (EU+Nac) HRK
= Ukupna ugovorena vrijednost bespovratnih sredstava]]/7.5345</f>
        <v>308069.54675160925</v>
      </c>
      <c r="U1094" s="83">
        <v>0</v>
      </c>
      <c r="V1094" s="84">
        <f>Ugovori_OPULJP[[#This Row],[Javni doprinos korisnika - HRK]]/7.5345</f>
        <v>0</v>
      </c>
      <c r="W1094" s="83">
        <v>0</v>
      </c>
      <c r="X1094" s="84">
        <f>Ugovori_OPULJP[[#This Row],[Privatni doprinos korisnika - HRK]]/7.5345</f>
        <v>0</v>
      </c>
      <c r="Y1094" s="85">
        <v>2321150</v>
      </c>
      <c r="Z1094" s="86">
        <f>Ugovori_OPULJP[[#This Row],[UKUPNI PRIHVATLJIVI IZDACI
TOTAL ELIGIBLE EXPENDITURE
= Bespovratna sredstva ukupno + doprinos korisnika
= Ukupni prihvatljivi troškovi
= Ukupna ugovorena vrijednost projekta HRK]]/7.5345</f>
        <v>308069.54675160925</v>
      </c>
      <c r="AA1094" s="57" t="s">
        <v>38</v>
      </c>
      <c r="AB1094" s="57" t="s">
        <v>35</v>
      </c>
      <c r="AC1094" s="56" t="s">
        <v>4246</v>
      </c>
      <c r="AD1094" s="56" t="s">
        <v>747</v>
      </c>
    </row>
    <row r="1095" spans="1:30" ht="51" customHeight="1" x14ac:dyDescent="0.2">
      <c r="A1095" s="61" t="s">
        <v>4247</v>
      </c>
      <c r="B1095" s="55" t="s">
        <v>743</v>
      </c>
      <c r="C1095" s="56" t="s">
        <v>744</v>
      </c>
      <c r="D1095" s="43" t="s">
        <v>3131</v>
      </c>
      <c r="E1095" s="57" t="s">
        <v>76</v>
      </c>
      <c r="F1095" s="62" t="s">
        <v>4248</v>
      </c>
      <c r="G1095" s="45" t="s">
        <v>1521</v>
      </c>
      <c r="H1095" s="59">
        <v>44208</v>
      </c>
      <c r="I1095" s="59">
        <v>44754</v>
      </c>
      <c r="J1095" s="48" t="str">
        <f>IF(Ugovori_OPULJP[[#This Row],[DATUM ZAVRŠETKA OPERACIJE]]&gt;DATE(2024,3,31),"u provedbi","završen")</f>
        <v>završen</v>
      </c>
      <c r="K1095" s="58" t="s">
        <v>99</v>
      </c>
      <c r="L1095" s="58" t="s">
        <v>99</v>
      </c>
      <c r="M1095" s="49">
        <v>0.85</v>
      </c>
      <c r="N1095" s="49">
        <v>0.15</v>
      </c>
      <c r="O1095" s="83">
        <f>Ugovori_OPULJP[[#This Row],[Bespovratna sredstva - Ukupno (EU+Nac) HRK
= Ukupna ugovorena vrijednost bespovratnih sredstava]]*Ugovori_OPULJP[[#This Row],[EU STOPA SUFINANCIRANJA %
EU CO-FINANCING RATE %]]</f>
        <v>1182911</v>
      </c>
      <c r="P1095" s="84">
        <f>Ugovori_OPULJP[[#This Row],[Bespovratna sredstva - EU dio - HRK]]/7.5345</f>
        <v>156999.2700245537</v>
      </c>
      <c r="Q1095" s="83">
        <f>Ugovori_OPULJP[[#This Row],[Bespovratna sredstva - Ukupno (EU+Nac) HRK
= Ukupna ugovorena vrijednost bespovratnih sredstava]]*Ugovori_OPULJP[[#This Row],[STOPA NACIONALNOG SUFINANCIRANJA %]]</f>
        <v>208749</v>
      </c>
      <c r="R1095" s="84">
        <f>Ugovori_OPULJP[[#This Row],[Bespovratna sredstva - Nacionalni dio - HRK]]/7.5345</f>
        <v>27705.753533744773</v>
      </c>
      <c r="S1095" s="85">
        <v>1391660</v>
      </c>
      <c r="T1095" s="86">
        <f>Ugovori_OPULJP[[#This Row],[Bespovratna sredstva - Ukupno (EU+Nac) HRK
= Ukupna ugovorena vrijednost bespovratnih sredstava]]/7.5345</f>
        <v>184705.02355829848</v>
      </c>
      <c r="U1095" s="83">
        <v>0</v>
      </c>
      <c r="V1095" s="84">
        <f>Ugovori_OPULJP[[#This Row],[Javni doprinos korisnika - HRK]]/7.5345</f>
        <v>0</v>
      </c>
      <c r="W1095" s="83">
        <v>0</v>
      </c>
      <c r="X1095" s="84">
        <f>Ugovori_OPULJP[[#This Row],[Privatni doprinos korisnika - HRK]]/7.5345</f>
        <v>0</v>
      </c>
      <c r="Y1095" s="85">
        <v>1391660</v>
      </c>
      <c r="Z1095" s="86">
        <f>Ugovori_OPULJP[[#This Row],[UKUPNI PRIHVATLJIVI IZDACI
TOTAL ELIGIBLE EXPENDITURE
= Bespovratna sredstva ukupno + doprinos korisnika
= Ukupni prihvatljivi troškovi
= Ukupna ugovorena vrijednost projekta HRK]]/7.5345</f>
        <v>184705.02355829848</v>
      </c>
      <c r="AA1095" s="57" t="s">
        <v>38</v>
      </c>
      <c r="AB1095" s="57" t="s">
        <v>35</v>
      </c>
      <c r="AC1095" s="56" t="s">
        <v>4249</v>
      </c>
      <c r="AD1095" s="56" t="s">
        <v>747</v>
      </c>
    </row>
    <row r="1096" spans="1:30" ht="51" customHeight="1" x14ac:dyDescent="0.2">
      <c r="A1096" s="61" t="s">
        <v>4250</v>
      </c>
      <c r="B1096" s="55" t="s">
        <v>743</v>
      </c>
      <c r="C1096" s="56" t="s">
        <v>744</v>
      </c>
      <c r="D1096" s="43" t="s">
        <v>3131</v>
      </c>
      <c r="E1096" s="57" t="s">
        <v>76</v>
      </c>
      <c r="F1096" s="62" t="s">
        <v>4251</v>
      </c>
      <c r="G1096" s="45" t="s">
        <v>1549</v>
      </c>
      <c r="H1096" s="59">
        <v>44204</v>
      </c>
      <c r="I1096" s="59">
        <v>44659</v>
      </c>
      <c r="J1096" s="48" t="str">
        <f>IF(Ugovori_OPULJP[[#This Row],[DATUM ZAVRŠETKA OPERACIJE]]&gt;DATE(2024,3,31),"u provedbi","završen")</f>
        <v>završen</v>
      </c>
      <c r="K1096" s="58" t="s">
        <v>99</v>
      </c>
      <c r="L1096" s="58" t="s">
        <v>99</v>
      </c>
      <c r="M1096" s="49">
        <v>0.85</v>
      </c>
      <c r="N1096" s="49">
        <v>0.15</v>
      </c>
      <c r="O1096" s="83">
        <f>Ugovori_OPULJP[[#This Row],[Bespovratna sredstva - Ukupno (EU+Nac) HRK
= Ukupna ugovorena vrijednost bespovratnih sredstava]]*Ugovori_OPULJP[[#This Row],[EU STOPA SUFINANCIRANJA %
EU CO-FINANCING RATE %]]</f>
        <v>1910800</v>
      </c>
      <c r="P1096" s="84">
        <f>Ugovori_OPULJP[[#This Row],[Bespovratna sredstva - EU dio - HRK]]/7.5345</f>
        <v>253606.74231866744</v>
      </c>
      <c r="Q1096" s="83">
        <f>Ugovori_OPULJP[[#This Row],[Bespovratna sredstva - Ukupno (EU+Nac) HRK
= Ukupna ugovorena vrijednost bespovratnih sredstava]]*Ugovori_OPULJP[[#This Row],[STOPA NACIONALNOG SUFINANCIRANJA %]]</f>
        <v>337200</v>
      </c>
      <c r="R1096" s="84">
        <f>Ugovori_OPULJP[[#This Row],[Bespovratna sredstva - Nacionalni dio - HRK]]/7.5345</f>
        <v>44754.130997411899</v>
      </c>
      <c r="S1096" s="85">
        <v>2248000</v>
      </c>
      <c r="T1096" s="86">
        <f>Ugovori_OPULJP[[#This Row],[Bespovratna sredstva - Ukupno (EU+Nac) HRK
= Ukupna ugovorena vrijednost bespovratnih sredstava]]/7.5345</f>
        <v>298360.87331607938</v>
      </c>
      <c r="U1096" s="83">
        <v>0</v>
      </c>
      <c r="V1096" s="84">
        <f>Ugovori_OPULJP[[#This Row],[Javni doprinos korisnika - HRK]]/7.5345</f>
        <v>0</v>
      </c>
      <c r="W1096" s="83">
        <v>0</v>
      </c>
      <c r="X1096" s="84">
        <f>Ugovori_OPULJP[[#This Row],[Privatni doprinos korisnika - HRK]]/7.5345</f>
        <v>0</v>
      </c>
      <c r="Y1096" s="85">
        <v>2248000</v>
      </c>
      <c r="Z1096" s="86">
        <f>Ugovori_OPULJP[[#This Row],[UKUPNI PRIHVATLJIVI IZDACI
TOTAL ELIGIBLE EXPENDITURE
= Bespovratna sredstva ukupno + doprinos korisnika
= Ukupni prihvatljivi troškovi
= Ukupna ugovorena vrijednost projekta HRK]]/7.5345</f>
        <v>298360.87331607938</v>
      </c>
      <c r="AA1096" s="57" t="s">
        <v>38</v>
      </c>
      <c r="AB1096" s="57" t="s">
        <v>35</v>
      </c>
      <c r="AC1096" s="56" t="s">
        <v>4252</v>
      </c>
      <c r="AD1096" s="56" t="s">
        <v>747</v>
      </c>
    </row>
    <row r="1097" spans="1:30" ht="51" customHeight="1" x14ac:dyDescent="0.2">
      <c r="A1097" s="61" t="s">
        <v>4253</v>
      </c>
      <c r="B1097" s="55" t="s">
        <v>743</v>
      </c>
      <c r="C1097" s="56" t="s">
        <v>744</v>
      </c>
      <c r="D1097" s="43" t="s">
        <v>3131</v>
      </c>
      <c r="E1097" s="57" t="s">
        <v>76</v>
      </c>
      <c r="F1097" s="62" t="s">
        <v>4254</v>
      </c>
      <c r="G1097" s="45" t="s">
        <v>1639</v>
      </c>
      <c r="H1097" s="59">
        <v>44251</v>
      </c>
      <c r="I1097" s="59">
        <v>44705</v>
      </c>
      <c r="J1097" s="48" t="str">
        <f>IF(Ugovori_OPULJP[[#This Row],[DATUM ZAVRŠETKA OPERACIJE]]&gt;DATE(2024,3,31),"u provedbi","završen")</f>
        <v>završen</v>
      </c>
      <c r="K1097" s="58" t="s">
        <v>99</v>
      </c>
      <c r="L1097" s="58" t="s">
        <v>99</v>
      </c>
      <c r="M1097" s="49">
        <v>0.85</v>
      </c>
      <c r="N1097" s="49">
        <v>0.15</v>
      </c>
      <c r="O1097" s="50">
        <f>Ugovori_OPULJP[[#This Row],[Bespovratna sredstva - Ukupno (EU+Nac) HRK
= Ukupna ugovorena vrijednost bespovratnih sredstava]]*Ugovori_OPULJP[[#This Row],[EU STOPA SUFINANCIRANJA %
EU CO-FINANCING RATE %]]</f>
        <v>1220158</v>
      </c>
      <c r="P1097" s="51">
        <f>Ugovori_OPULJP[[#This Row],[Bespovratna sredstva - EU dio - HRK]]/7.5345</f>
        <v>161942.79646957328</v>
      </c>
      <c r="Q1097" s="50">
        <f>Ugovori_OPULJP[[#This Row],[Bespovratna sredstva - Ukupno (EU+Nac) HRK
= Ukupna ugovorena vrijednost bespovratnih sredstava]]*Ugovori_OPULJP[[#This Row],[STOPA NACIONALNOG SUFINANCIRANJA %]]</f>
        <v>215322</v>
      </c>
      <c r="R1097" s="51">
        <f>Ugovori_OPULJP[[#This Row],[Bespovratna sredstva - Nacionalni dio - HRK]]/7.5345</f>
        <v>28578.140553454108</v>
      </c>
      <c r="S1097" s="50">
        <v>1435480</v>
      </c>
      <c r="T1097" s="51">
        <f>Ugovori_OPULJP[[#This Row],[Bespovratna sredstva - Ukupno (EU+Nac) HRK
= Ukupna ugovorena vrijednost bespovratnih sredstava]]/7.5345</f>
        <v>190520.93702302739</v>
      </c>
      <c r="U1097" s="50">
        <v>0</v>
      </c>
      <c r="V1097" s="51">
        <f>Ugovori_OPULJP[[#This Row],[Javni doprinos korisnika - HRK]]/7.5345</f>
        <v>0</v>
      </c>
      <c r="W1097" s="50">
        <v>0</v>
      </c>
      <c r="X1097" s="51">
        <f>Ugovori_OPULJP[[#This Row],[Privatni doprinos korisnika - HRK]]/7.5345</f>
        <v>0</v>
      </c>
      <c r="Y1097" s="52">
        <v>1435480</v>
      </c>
      <c r="Z1097" s="53">
        <f>Ugovori_OPULJP[[#This Row],[UKUPNI PRIHVATLJIVI IZDACI
TOTAL ELIGIBLE EXPENDITURE
= Bespovratna sredstva ukupno + doprinos korisnika
= Ukupni prihvatljivi troškovi
= Ukupna ugovorena vrijednost projekta HRK]]/7.5345</f>
        <v>190520.93702302739</v>
      </c>
      <c r="AA1097" s="57" t="s">
        <v>38</v>
      </c>
      <c r="AB1097" s="57" t="s">
        <v>35</v>
      </c>
      <c r="AC1097" s="56" t="s">
        <v>4255</v>
      </c>
      <c r="AD1097" s="56" t="s">
        <v>747</v>
      </c>
    </row>
    <row r="1098" spans="1:30" ht="51" customHeight="1" x14ac:dyDescent="0.2">
      <c r="A1098" s="61" t="s">
        <v>4256</v>
      </c>
      <c r="B1098" s="55" t="s">
        <v>743</v>
      </c>
      <c r="C1098" s="56" t="s">
        <v>744</v>
      </c>
      <c r="D1098" s="43" t="s">
        <v>3131</v>
      </c>
      <c r="E1098" s="57" t="s">
        <v>76</v>
      </c>
      <c r="F1098" s="62" t="s">
        <v>1727</v>
      </c>
      <c r="G1098" s="45" t="s">
        <v>1728</v>
      </c>
      <c r="H1098" s="59">
        <v>44252</v>
      </c>
      <c r="I1098" s="59">
        <v>44706</v>
      </c>
      <c r="J1098" s="48" t="str">
        <f>IF(Ugovori_OPULJP[[#This Row],[DATUM ZAVRŠETKA OPERACIJE]]&gt;DATE(2024,3,31),"u provedbi","završen")</f>
        <v>završen</v>
      </c>
      <c r="K1098" s="58" t="s">
        <v>338</v>
      </c>
      <c r="L1098" s="58" t="s">
        <v>338</v>
      </c>
      <c r="M1098" s="49">
        <v>0.85</v>
      </c>
      <c r="N1098" s="49">
        <v>0.15</v>
      </c>
      <c r="O1098" s="50">
        <f>Ugovori_OPULJP[[#This Row],[Bespovratna sredstva - Ukupno (EU+Nac) HRK
= Ukupna ugovorena vrijednost bespovratnih sredstava]]*Ugovori_OPULJP[[#This Row],[EU STOPA SUFINANCIRANJA %
EU CO-FINANCING RATE %]]</f>
        <v>3157443.15</v>
      </c>
      <c r="P1098" s="51">
        <f>Ugovori_OPULJP[[#This Row],[Bespovratna sredstva - EU dio - HRK]]/7.5345</f>
        <v>419064.72227752337</v>
      </c>
      <c r="Q1098" s="50">
        <f>Ugovori_OPULJP[[#This Row],[Bespovratna sredstva - Ukupno (EU+Nac) HRK
= Ukupna ugovorena vrijednost bespovratnih sredstava]]*Ugovori_OPULJP[[#This Row],[STOPA NACIONALNOG SUFINANCIRANJA %]]</f>
        <v>557195.85</v>
      </c>
      <c r="R1098" s="51">
        <f>Ugovori_OPULJP[[#This Row],[Bespovratna sredstva - Nacionalni dio - HRK]]/7.5345</f>
        <v>73952.598048974716</v>
      </c>
      <c r="S1098" s="52">
        <v>3714639</v>
      </c>
      <c r="T1098" s="53">
        <f>Ugovori_OPULJP[[#This Row],[Bespovratna sredstva - Ukupno (EU+Nac) HRK
= Ukupna ugovorena vrijednost bespovratnih sredstava]]/7.5345</f>
        <v>493017.32032649807</v>
      </c>
      <c r="U1098" s="50">
        <v>0</v>
      </c>
      <c r="V1098" s="51">
        <f>Ugovori_OPULJP[[#This Row],[Javni doprinos korisnika - HRK]]/7.5345</f>
        <v>0</v>
      </c>
      <c r="W1098" s="50">
        <v>0</v>
      </c>
      <c r="X1098" s="51">
        <f>Ugovori_OPULJP[[#This Row],[Privatni doprinos korisnika - HRK]]/7.5345</f>
        <v>0</v>
      </c>
      <c r="Y1098" s="52">
        <v>3714639</v>
      </c>
      <c r="Z1098" s="53">
        <f>Ugovori_OPULJP[[#This Row],[UKUPNI PRIHVATLJIVI IZDACI
TOTAL ELIGIBLE EXPENDITURE
= Bespovratna sredstva ukupno + doprinos korisnika
= Ukupni prihvatljivi troškovi
= Ukupna ugovorena vrijednost projekta HRK]]/7.5345</f>
        <v>493017.32032649807</v>
      </c>
      <c r="AA1098" s="57" t="s">
        <v>38</v>
      </c>
      <c r="AB1098" s="57" t="s">
        <v>35</v>
      </c>
      <c r="AC1098" s="56" t="s">
        <v>4257</v>
      </c>
      <c r="AD1098" s="56" t="s">
        <v>747</v>
      </c>
    </row>
    <row r="1099" spans="1:30" ht="51" customHeight="1" x14ac:dyDescent="0.2">
      <c r="A1099" s="61" t="s">
        <v>4258</v>
      </c>
      <c r="B1099" s="55" t="s">
        <v>743</v>
      </c>
      <c r="C1099" s="56" t="s">
        <v>744</v>
      </c>
      <c r="D1099" s="43" t="s">
        <v>3131</v>
      </c>
      <c r="E1099" s="57" t="s">
        <v>76</v>
      </c>
      <c r="F1099" s="62" t="s">
        <v>4259</v>
      </c>
      <c r="G1099" s="62" t="s">
        <v>1732</v>
      </c>
      <c r="H1099" s="59">
        <v>44251</v>
      </c>
      <c r="I1099" s="59">
        <v>44705</v>
      </c>
      <c r="J1099" s="48" t="str">
        <f>IF(Ugovori_OPULJP[[#This Row],[DATUM ZAVRŠETKA OPERACIJE]]&gt;DATE(2024,3,31),"u provedbi","završen")</f>
        <v>završen</v>
      </c>
      <c r="K1099" s="58" t="s">
        <v>249</v>
      </c>
      <c r="L1099" s="58" t="s">
        <v>249</v>
      </c>
      <c r="M1099" s="49">
        <v>0.85</v>
      </c>
      <c r="N1099" s="49">
        <v>0.15</v>
      </c>
      <c r="O1099" s="50">
        <f>Ugovori_OPULJP[[#This Row],[Bespovratna sredstva - Ukupno (EU+Nac) HRK
= Ukupna ugovorena vrijednost bespovratnih sredstava]]*Ugovori_OPULJP[[#This Row],[EU STOPA SUFINANCIRANJA %
EU CO-FINANCING RATE %]]</f>
        <v>1180896.5</v>
      </c>
      <c r="P1099" s="51">
        <f>Ugovori_OPULJP[[#This Row],[Bespovratna sredstva - EU dio - HRK]]/7.5345</f>
        <v>156731.89992700244</v>
      </c>
      <c r="Q1099" s="50">
        <f>Ugovori_OPULJP[[#This Row],[Bespovratna sredstva - Ukupno (EU+Nac) HRK
= Ukupna ugovorena vrijednost bespovratnih sredstava]]*Ugovori_OPULJP[[#This Row],[STOPA NACIONALNOG SUFINANCIRANJA %]]</f>
        <v>208393.5</v>
      </c>
      <c r="R1099" s="51">
        <f>Ugovori_OPULJP[[#This Row],[Bespovratna sredstva - Nacionalni dio - HRK]]/7.5345</f>
        <v>27658.570575353373</v>
      </c>
      <c r="S1099" s="52">
        <v>1389290</v>
      </c>
      <c r="T1099" s="53">
        <f>Ugovori_OPULJP[[#This Row],[Bespovratna sredstva - Ukupno (EU+Nac) HRK
= Ukupna ugovorena vrijednost bespovratnih sredstava]]/7.5345</f>
        <v>184390.47050235581</v>
      </c>
      <c r="U1099" s="50">
        <v>0</v>
      </c>
      <c r="V1099" s="51">
        <f>Ugovori_OPULJP[[#This Row],[Javni doprinos korisnika - HRK]]/7.5345</f>
        <v>0</v>
      </c>
      <c r="W1099" s="50">
        <v>0</v>
      </c>
      <c r="X1099" s="51">
        <f>Ugovori_OPULJP[[#This Row],[Privatni doprinos korisnika - HRK]]/7.5345</f>
        <v>0</v>
      </c>
      <c r="Y1099" s="52">
        <v>1389290</v>
      </c>
      <c r="Z1099" s="53">
        <f>Ugovori_OPULJP[[#This Row],[UKUPNI PRIHVATLJIVI IZDACI
TOTAL ELIGIBLE EXPENDITURE
= Bespovratna sredstva ukupno + doprinos korisnika
= Ukupni prihvatljivi troškovi
= Ukupna ugovorena vrijednost projekta HRK]]/7.5345</f>
        <v>184390.47050235581</v>
      </c>
      <c r="AA1099" s="57" t="s">
        <v>38</v>
      </c>
      <c r="AB1099" s="57" t="s">
        <v>35</v>
      </c>
      <c r="AC1099" s="56" t="s">
        <v>4260</v>
      </c>
      <c r="AD1099" s="56" t="s">
        <v>747</v>
      </c>
    </row>
    <row r="1100" spans="1:30" ht="51" customHeight="1" x14ac:dyDescent="0.2">
      <c r="A1100" s="61" t="s">
        <v>4261</v>
      </c>
      <c r="B1100" s="55" t="s">
        <v>743</v>
      </c>
      <c r="C1100" s="56" t="s">
        <v>744</v>
      </c>
      <c r="D1100" s="43" t="s">
        <v>3131</v>
      </c>
      <c r="E1100" s="57" t="s">
        <v>76</v>
      </c>
      <c r="F1100" s="62" t="s">
        <v>4262</v>
      </c>
      <c r="G1100" s="62" t="s">
        <v>1713</v>
      </c>
      <c r="H1100" s="59">
        <v>44245</v>
      </c>
      <c r="I1100" s="59">
        <v>44791</v>
      </c>
      <c r="J1100" s="48" t="str">
        <f>IF(Ugovori_OPULJP[[#This Row],[DATUM ZAVRŠETKA OPERACIJE]]&gt;DATE(2024,3,31),"u provedbi","završen")</f>
        <v>završen</v>
      </c>
      <c r="K1100" s="58" t="s">
        <v>186</v>
      </c>
      <c r="L1100" s="58" t="s">
        <v>186</v>
      </c>
      <c r="M1100" s="49">
        <v>0.85</v>
      </c>
      <c r="N1100" s="49">
        <v>0.15</v>
      </c>
      <c r="O1100" s="50">
        <f>Ugovori_OPULJP[[#This Row],[Bespovratna sredstva - Ukupno (EU+Nac) HRK
= Ukupna ugovorena vrijednost bespovratnih sredstava]]*Ugovori_OPULJP[[#This Row],[EU STOPA SUFINANCIRANJA %
EU CO-FINANCING RATE %]]</f>
        <v>2318910.5</v>
      </c>
      <c r="P1100" s="51">
        <f>Ugovori_OPULJP[[#This Row],[Bespovratna sredstva - EU dio - HRK]]/7.5345</f>
        <v>307772.31402216468</v>
      </c>
      <c r="Q1100" s="50">
        <f>Ugovori_OPULJP[[#This Row],[Bespovratna sredstva - Ukupno (EU+Nac) HRK
= Ukupna ugovorena vrijednost bespovratnih sredstava]]*Ugovori_OPULJP[[#This Row],[STOPA NACIONALNOG SUFINANCIRANJA %]]</f>
        <v>409219.5</v>
      </c>
      <c r="R1100" s="51">
        <f>Ugovori_OPULJP[[#This Row],[Bespovratna sredstva - Nacionalni dio - HRK]]/7.5345</f>
        <v>54312.761298029065</v>
      </c>
      <c r="S1100" s="52">
        <v>2728130</v>
      </c>
      <c r="T1100" s="53">
        <f>Ugovori_OPULJP[[#This Row],[Bespovratna sredstva - Ukupno (EU+Nac) HRK
= Ukupna ugovorena vrijednost bespovratnih sredstava]]/7.5345</f>
        <v>362085.07532019378</v>
      </c>
      <c r="U1100" s="50">
        <v>0</v>
      </c>
      <c r="V1100" s="51">
        <f>Ugovori_OPULJP[[#This Row],[Javni doprinos korisnika - HRK]]/7.5345</f>
        <v>0</v>
      </c>
      <c r="W1100" s="50">
        <v>0</v>
      </c>
      <c r="X1100" s="51">
        <f>Ugovori_OPULJP[[#This Row],[Privatni doprinos korisnika - HRK]]/7.5345</f>
        <v>0</v>
      </c>
      <c r="Y1100" s="52">
        <v>2728130</v>
      </c>
      <c r="Z1100" s="53">
        <f>Ugovori_OPULJP[[#This Row],[UKUPNI PRIHVATLJIVI IZDACI
TOTAL ELIGIBLE EXPENDITURE
= Bespovratna sredstva ukupno + doprinos korisnika
= Ukupni prihvatljivi troškovi
= Ukupna ugovorena vrijednost projekta HRK]]/7.5345</f>
        <v>362085.07532019378</v>
      </c>
      <c r="AA1100" s="57" t="s">
        <v>38</v>
      </c>
      <c r="AB1100" s="57" t="s">
        <v>35</v>
      </c>
      <c r="AC1100" s="56" t="s">
        <v>4263</v>
      </c>
      <c r="AD1100" s="56" t="s">
        <v>747</v>
      </c>
    </row>
    <row r="1101" spans="1:30" ht="38.25" customHeight="1" x14ac:dyDescent="0.2">
      <c r="A1101" s="61" t="s">
        <v>4264</v>
      </c>
      <c r="B1101" s="55" t="s">
        <v>743</v>
      </c>
      <c r="C1101" s="56" t="s">
        <v>744</v>
      </c>
      <c r="D1101" s="43" t="s">
        <v>3131</v>
      </c>
      <c r="E1101" s="57" t="s">
        <v>76</v>
      </c>
      <c r="F1101" s="62" t="s">
        <v>4265</v>
      </c>
      <c r="G1101" s="45" t="s">
        <v>2108</v>
      </c>
      <c r="H1101" s="59">
        <v>44247</v>
      </c>
      <c r="I1101" s="59">
        <v>44671</v>
      </c>
      <c r="J1101" s="48" t="str">
        <f>IF(Ugovori_OPULJP[[#This Row],[DATUM ZAVRŠETKA OPERACIJE]]&gt;DATE(2024,3,31),"u provedbi","završen")</f>
        <v>završen</v>
      </c>
      <c r="K1101" s="58" t="s">
        <v>99</v>
      </c>
      <c r="L1101" s="58" t="s">
        <v>99</v>
      </c>
      <c r="M1101" s="49">
        <v>0.85</v>
      </c>
      <c r="N1101" s="49">
        <v>0.15</v>
      </c>
      <c r="O1101" s="50">
        <f>Ugovori_OPULJP[[#This Row],[Bespovratna sredstva - Ukupno (EU+Nac) HRK
= Ukupna ugovorena vrijednost bespovratnih sredstava]]*Ugovori_OPULJP[[#This Row],[EU STOPA SUFINANCIRANJA %
EU CO-FINANCING RATE %]]</f>
        <v>4250000</v>
      </c>
      <c r="P1101" s="51">
        <f>Ugovori_OPULJP[[#This Row],[Bespovratna sredstva - EU dio - HRK]]/7.5345</f>
        <v>564071.93576216069</v>
      </c>
      <c r="Q1101" s="50">
        <f>Ugovori_OPULJP[[#This Row],[Bespovratna sredstva - Ukupno (EU+Nac) HRK
= Ukupna ugovorena vrijednost bespovratnih sredstava]]*Ugovori_OPULJP[[#This Row],[STOPA NACIONALNOG SUFINANCIRANJA %]]</f>
        <v>750000</v>
      </c>
      <c r="R1101" s="51">
        <f>Ugovori_OPULJP[[#This Row],[Bespovratna sredstva - Nacionalni dio - HRK]]/7.5345</f>
        <v>99542.106310969539</v>
      </c>
      <c r="S1101" s="52">
        <v>5000000</v>
      </c>
      <c r="T1101" s="53">
        <f>Ugovori_OPULJP[[#This Row],[Bespovratna sredstva - Ukupno (EU+Nac) HRK
= Ukupna ugovorena vrijednost bespovratnih sredstava]]/7.5345</f>
        <v>663614.04207313026</v>
      </c>
      <c r="U1101" s="50">
        <v>0</v>
      </c>
      <c r="V1101" s="51">
        <f>Ugovori_OPULJP[[#This Row],[Javni doprinos korisnika - HRK]]/7.5345</f>
        <v>0</v>
      </c>
      <c r="W1101" s="50">
        <v>0</v>
      </c>
      <c r="X1101" s="51">
        <f>Ugovori_OPULJP[[#This Row],[Privatni doprinos korisnika - HRK]]/7.5345</f>
        <v>0</v>
      </c>
      <c r="Y1101" s="52">
        <v>5000000</v>
      </c>
      <c r="Z1101" s="53">
        <f>Ugovori_OPULJP[[#This Row],[UKUPNI PRIHVATLJIVI IZDACI
TOTAL ELIGIBLE EXPENDITURE
= Bespovratna sredstva ukupno + doprinos korisnika
= Ukupni prihvatljivi troškovi
= Ukupna ugovorena vrijednost projekta HRK]]/7.5345</f>
        <v>663614.04207313026</v>
      </c>
      <c r="AA1101" s="57" t="s">
        <v>38</v>
      </c>
      <c r="AB1101" s="57" t="s">
        <v>35</v>
      </c>
      <c r="AC1101" s="56" t="s">
        <v>4266</v>
      </c>
      <c r="AD1101" s="56" t="s">
        <v>747</v>
      </c>
    </row>
    <row r="1102" spans="1:30" ht="38.25" customHeight="1" x14ac:dyDescent="0.2">
      <c r="A1102" s="61" t="s">
        <v>4267</v>
      </c>
      <c r="B1102" s="55" t="s">
        <v>743</v>
      </c>
      <c r="C1102" s="56" t="s">
        <v>744</v>
      </c>
      <c r="D1102" s="43" t="s">
        <v>3131</v>
      </c>
      <c r="E1102" s="57" t="s">
        <v>76</v>
      </c>
      <c r="F1102" s="62" t="s">
        <v>4268</v>
      </c>
      <c r="G1102" s="62" t="s">
        <v>1589</v>
      </c>
      <c r="H1102" s="59">
        <v>44256</v>
      </c>
      <c r="I1102" s="59">
        <v>44805</v>
      </c>
      <c r="J1102" s="48" t="str">
        <f>IF(Ugovori_OPULJP[[#This Row],[DATUM ZAVRŠETKA OPERACIJE]]&gt;DATE(2024,3,31),"u provedbi","završen")</f>
        <v>završen</v>
      </c>
      <c r="K1102" s="58" t="s">
        <v>99</v>
      </c>
      <c r="L1102" s="58" t="s">
        <v>99</v>
      </c>
      <c r="M1102" s="49">
        <v>0.85</v>
      </c>
      <c r="N1102" s="49">
        <v>0.15</v>
      </c>
      <c r="O1102" s="50">
        <f>Ugovori_OPULJP[[#This Row],[Bespovratna sredstva - Ukupno (EU+Nac) HRK
= Ukupna ugovorena vrijednost bespovratnih sredstava]]*Ugovori_OPULJP[[#This Row],[EU STOPA SUFINANCIRANJA %
EU CO-FINANCING RATE %]]</f>
        <v>1578195</v>
      </c>
      <c r="P1102" s="51">
        <f>Ugovori_OPULJP[[#This Row],[Bespovratna sredstva - EU dio - HRK]]/7.5345</f>
        <v>209462.47262592075</v>
      </c>
      <c r="Q1102" s="50">
        <f>Ugovori_OPULJP[[#This Row],[Bespovratna sredstva - Ukupno (EU+Nac) HRK
= Ukupna ugovorena vrijednost bespovratnih sredstava]]*Ugovori_OPULJP[[#This Row],[STOPA NACIONALNOG SUFINANCIRANJA %]]</f>
        <v>278505</v>
      </c>
      <c r="R1102" s="51">
        <f>Ugovori_OPULJP[[#This Row],[Bespovratna sredstva - Nacionalni dio - HRK]]/7.5345</f>
        <v>36963.965757515427</v>
      </c>
      <c r="S1102" s="50">
        <v>1856700</v>
      </c>
      <c r="T1102" s="51">
        <f>Ugovori_OPULJP[[#This Row],[Bespovratna sredstva - Ukupno (EU+Nac) HRK
= Ukupna ugovorena vrijednost bespovratnih sredstava]]/7.5345</f>
        <v>246426.43838343618</v>
      </c>
      <c r="U1102" s="50">
        <v>0</v>
      </c>
      <c r="V1102" s="51">
        <f>Ugovori_OPULJP[[#This Row],[Javni doprinos korisnika - HRK]]/7.5345</f>
        <v>0</v>
      </c>
      <c r="W1102" s="50">
        <v>0</v>
      </c>
      <c r="X1102" s="51">
        <f>Ugovori_OPULJP[[#This Row],[Privatni doprinos korisnika - HRK]]/7.5345</f>
        <v>0</v>
      </c>
      <c r="Y1102" s="52">
        <v>1856700</v>
      </c>
      <c r="Z1102" s="53">
        <f>Ugovori_OPULJP[[#This Row],[UKUPNI PRIHVATLJIVI IZDACI
TOTAL ELIGIBLE EXPENDITURE
= Bespovratna sredstva ukupno + doprinos korisnika
= Ukupni prihvatljivi troškovi
= Ukupna ugovorena vrijednost projekta HRK]]/7.5345</f>
        <v>246426.43838343618</v>
      </c>
      <c r="AA1102" s="57" t="s">
        <v>38</v>
      </c>
      <c r="AB1102" s="57" t="s">
        <v>35</v>
      </c>
      <c r="AC1102" s="56" t="s">
        <v>4269</v>
      </c>
      <c r="AD1102" s="56" t="s">
        <v>747</v>
      </c>
    </row>
    <row r="1103" spans="1:30" ht="51" customHeight="1" x14ac:dyDescent="0.2">
      <c r="A1103" s="61" t="s">
        <v>4270</v>
      </c>
      <c r="B1103" s="55" t="s">
        <v>743</v>
      </c>
      <c r="C1103" s="56" t="s">
        <v>744</v>
      </c>
      <c r="D1103" s="43" t="s">
        <v>3131</v>
      </c>
      <c r="E1103" s="57" t="s">
        <v>76</v>
      </c>
      <c r="F1103" s="62" t="s">
        <v>4271</v>
      </c>
      <c r="G1103" s="62" t="s">
        <v>1635</v>
      </c>
      <c r="H1103" s="59">
        <v>44249</v>
      </c>
      <c r="I1103" s="59">
        <v>44703</v>
      </c>
      <c r="J1103" s="48" t="str">
        <f>IF(Ugovori_OPULJP[[#This Row],[DATUM ZAVRŠETKA OPERACIJE]]&gt;DATE(2024,3,31),"u provedbi","završen")</f>
        <v>završen</v>
      </c>
      <c r="K1103" s="58" t="s">
        <v>99</v>
      </c>
      <c r="L1103" s="58" t="s">
        <v>99</v>
      </c>
      <c r="M1103" s="49">
        <v>0.85</v>
      </c>
      <c r="N1103" s="49">
        <v>0.15</v>
      </c>
      <c r="O1103" s="50">
        <f>Ugovori_OPULJP[[#This Row],[Bespovratna sredstva - Ukupno (EU+Nac) HRK
= Ukupna ugovorena vrijednost bespovratnih sredstava]]*Ugovori_OPULJP[[#This Row],[EU STOPA SUFINANCIRANJA %
EU CO-FINANCING RATE %]]</f>
        <v>988679.2</v>
      </c>
      <c r="P1103" s="51">
        <f>Ugovori_OPULJP[[#This Row],[Bespovratna sredstva - EU dio - HRK]]/7.5345</f>
        <v>131220.28004512575</v>
      </c>
      <c r="Q1103" s="50">
        <f>Ugovori_OPULJP[[#This Row],[Bespovratna sredstva - Ukupno (EU+Nac) HRK
= Ukupna ugovorena vrijednost bespovratnih sredstava]]*Ugovori_OPULJP[[#This Row],[STOPA NACIONALNOG SUFINANCIRANJA %]]</f>
        <v>174472.8</v>
      </c>
      <c r="R1103" s="51">
        <f>Ugovori_OPULJP[[#This Row],[Bespovratna sredstva - Nacionalni dio - HRK]]/7.5345</f>
        <v>23156.520007963365</v>
      </c>
      <c r="S1103" s="52">
        <v>1163152</v>
      </c>
      <c r="T1103" s="53">
        <f>Ugovori_OPULJP[[#This Row],[Bespovratna sredstva - Ukupno (EU+Nac) HRK
= Ukupna ugovorena vrijednost bespovratnih sredstava]]/7.5345</f>
        <v>154376.8000530891</v>
      </c>
      <c r="U1103" s="50">
        <v>0</v>
      </c>
      <c r="V1103" s="51">
        <f>Ugovori_OPULJP[[#This Row],[Javni doprinos korisnika - HRK]]/7.5345</f>
        <v>0</v>
      </c>
      <c r="W1103" s="50">
        <v>0</v>
      </c>
      <c r="X1103" s="51">
        <f>Ugovori_OPULJP[[#This Row],[Privatni doprinos korisnika - HRK]]/7.5345</f>
        <v>0</v>
      </c>
      <c r="Y1103" s="52">
        <v>1163152</v>
      </c>
      <c r="Z1103" s="53">
        <f>Ugovori_OPULJP[[#This Row],[UKUPNI PRIHVATLJIVI IZDACI
TOTAL ELIGIBLE EXPENDITURE
= Bespovratna sredstva ukupno + doprinos korisnika
= Ukupni prihvatljivi troškovi
= Ukupna ugovorena vrijednost projekta HRK]]/7.5345</f>
        <v>154376.8000530891</v>
      </c>
      <c r="AA1103" s="57" t="s">
        <v>38</v>
      </c>
      <c r="AB1103" s="57" t="s">
        <v>35</v>
      </c>
      <c r="AC1103" s="56" t="s">
        <v>4272</v>
      </c>
      <c r="AD1103" s="56" t="s">
        <v>747</v>
      </c>
    </row>
    <row r="1104" spans="1:30" ht="38.25" customHeight="1" x14ac:dyDescent="0.2">
      <c r="A1104" s="61" t="s">
        <v>4273</v>
      </c>
      <c r="B1104" s="55" t="s">
        <v>743</v>
      </c>
      <c r="C1104" s="43" t="s">
        <v>744</v>
      </c>
      <c r="D1104" s="43" t="s">
        <v>3131</v>
      </c>
      <c r="E1104" s="57" t="s">
        <v>76</v>
      </c>
      <c r="F1104" s="62" t="s">
        <v>4274</v>
      </c>
      <c r="G1104" s="45" t="s">
        <v>4275</v>
      </c>
      <c r="H1104" s="59">
        <v>44245</v>
      </c>
      <c r="I1104" s="59">
        <v>44791</v>
      </c>
      <c r="J1104" s="48" t="str">
        <f>IF(Ugovori_OPULJP[[#This Row],[DATUM ZAVRŠETKA OPERACIJE]]&gt;DATE(2024,3,31),"u provedbi","završen")</f>
        <v>završen</v>
      </c>
      <c r="K1104" s="58" t="s">
        <v>333</v>
      </c>
      <c r="L1104" s="58" t="s">
        <v>333</v>
      </c>
      <c r="M1104" s="49">
        <v>0.85</v>
      </c>
      <c r="N1104" s="49">
        <v>0.15</v>
      </c>
      <c r="O1104" s="50">
        <f>Ugovori_OPULJP[[#This Row],[Bespovratna sredstva - Ukupno (EU+Nac) HRK
= Ukupna ugovorena vrijednost bespovratnih sredstava]]*Ugovori_OPULJP[[#This Row],[EU STOPA SUFINANCIRANJA %
EU CO-FINANCING RATE %]]</f>
        <v>1578705</v>
      </c>
      <c r="P1104" s="51">
        <f>Ugovori_OPULJP[[#This Row],[Bespovratna sredstva - EU dio - HRK]]/7.5345</f>
        <v>209530.1612582122</v>
      </c>
      <c r="Q1104" s="50">
        <f>Ugovori_OPULJP[[#This Row],[Bespovratna sredstva - Ukupno (EU+Nac) HRK
= Ukupna ugovorena vrijednost bespovratnih sredstava]]*Ugovori_OPULJP[[#This Row],[STOPA NACIONALNOG SUFINANCIRANJA %]]</f>
        <v>278595</v>
      </c>
      <c r="R1104" s="51">
        <f>Ugovori_OPULJP[[#This Row],[Bespovratna sredstva - Nacionalni dio - HRK]]/7.5345</f>
        <v>36975.91081027274</v>
      </c>
      <c r="S1104" s="52">
        <v>1857300</v>
      </c>
      <c r="T1104" s="53">
        <f>Ugovori_OPULJP[[#This Row],[Bespovratna sredstva - Ukupno (EU+Nac) HRK
= Ukupna ugovorena vrijednost bespovratnih sredstava]]/7.5345</f>
        <v>246506.07206848497</v>
      </c>
      <c r="U1104" s="50">
        <v>0</v>
      </c>
      <c r="V1104" s="51">
        <f>Ugovori_OPULJP[[#This Row],[Javni doprinos korisnika - HRK]]/7.5345</f>
        <v>0</v>
      </c>
      <c r="W1104" s="50">
        <v>0</v>
      </c>
      <c r="X1104" s="51">
        <f>Ugovori_OPULJP[[#This Row],[Privatni doprinos korisnika - HRK]]/7.5345</f>
        <v>0</v>
      </c>
      <c r="Y1104" s="52">
        <v>1857300</v>
      </c>
      <c r="Z1104" s="53">
        <f>Ugovori_OPULJP[[#This Row],[UKUPNI PRIHVATLJIVI IZDACI
TOTAL ELIGIBLE EXPENDITURE
= Bespovratna sredstva ukupno + doprinos korisnika
= Ukupni prihvatljivi troškovi
= Ukupna ugovorena vrijednost projekta HRK]]/7.5345</f>
        <v>246506.07206848497</v>
      </c>
      <c r="AA1104" s="57" t="s">
        <v>38</v>
      </c>
      <c r="AB1104" s="57" t="s">
        <v>35</v>
      </c>
      <c r="AC1104" s="56" t="s">
        <v>4276</v>
      </c>
      <c r="AD1104" s="56" t="s">
        <v>747</v>
      </c>
    </row>
    <row r="1105" spans="1:30" ht="38.25" customHeight="1" x14ac:dyDescent="0.2">
      <c r="A1105" s="61" t="s">
        <v>4277</v>
      </c>
      <c r="B1105" s="55" t="s">
        <v>743</v>
      </c>
      <c r="C1105" s="56" t="s">
        <v>744</v>
      </c>
      <c r="D1105" s="43" t="s">
        <v>3131</v>
      </c>
      <c r="E1105" s="57" t="s">
        <v>76</v>
      </c>
      <c r="F1105" s="62" t="s">
        <v>4278</v>
      </c>
      <c r="G1105" s="62" t="s">
        <v>1779</v>
      </c>
      <c r="H1105" s="59">
        <v>44249</v>
      </c>
      <c r="I1105" s="59">
        <v>44734</v>
      </c>
      <c r="J1105" s="48" t="str">
        <f>IF(Ugovori_OPULJP[[#This Row],[DATUM ZAVRŠETKA OPERACIJE]]&gt;DATE(2024,3,31),"u provedbi","završen")</f>
        <v>završen</v>
      </c>
      <c r="K1105" s="58" t="s">
        <v>94</v>
      </c>
      <c r="L1105" s="58" t="s">
        <v>94</v>
      </c>
      <c r="M1105" s="49">
        <v>0.85</v>
      </c>
      <c r="N1105" s="49">
        <v>0.15</v>
      </c>
      <c r="O1105" s="50">
        <f>Ugovori_OPULJP[[#This Row],[Bespovratna sredstva - Ukupno (EU+Nac) HRK
= Ukupna ugovorena vrijednost bespovratnih sredstava]]*Ugovori_OPULJP[[#This Row],[EU STOPA SUFINANCIRANJA %
EU CO-FINANCING RATE %]]</f>
        <v>4248780.25</v>
      </c>
      <c r="P1105" s="51">
        <f>Ugovori_OPULJP[[#This Row],[Bespovratna sredstva - EU dio - HRK]]/7.5345</f>
        <v>563910.04711659695</v>
      </c>
      <c r="Q1105" s="50">
        <f>Ugovori_OPULJP[[#This Row],[Bespovratna sredstva - Ukupno (EU+Nac) HRK
= Ukupna ugovorena vrijednost bespovratnih sredstava]]*Ugovori_OPULJP[[#This Row],[STOPA NACIONALNOG SUFINANCIRANJA %]]</f>
        <v>749784.75</v>
      </c>
      <c r="R1105" s="51">
        <f>Ugovori_OPULJP[[#This Row],[Bespovratna sredstva - Nacionalni dio - HRK]]/7.5345</f>
        <v>99513.537726458293</v>
      </c>
      <c r="S1105" s="52">
        <v>4998565</v>
      </c>
      <c r="T1105" s="53">
        <f>Ugovori_OPULJP[[#This Row],[Bespovratna sredstva - Ukupno (EU+Nac) HRK
= Ukupna ugovorena vrijednost bespovratnih sredstava]]/7.5345</f>
        <v>663423.58484305523</v>
      </c>
      <c r="U1105" s="50">
        <v>0</v>
      </c>
      <c r="V1105" s="51">
        <f>Ugovori_OPULJP[[#This Row],[Javni doprinos korisnika - HRK]]/7.5345</f>
        <v>0</v>
      </c>
      <c r="W1105" s="50">
        <v>0</v>
      </c>
      <c r="X1105" s="51">
        <f>Ugovori_OPULJP[[#This Row],[Privatni doprinos korisnika - HRK]]/7.5345</f>
        <v>0</v>
      </c>
      <c r="Y1105" s="52">
        <v>4998565</v>
      </c>
      <c r="Z1105" s="53">
        <f>Ugovori_OPULJP[[#This Row],[UKUPNI PRIHVATLJIVI IZDACI
TOTAL ELIGIBLE EXPENDITURE
= Bespovratna sredstva ukupno + doprinos korisnika
= Ukupni prihvatljivi troškovi
= Ukupna ugovorena vrijednost projekta HRK]]/7.5345</f>
        <v>663423.58484305523</v>
      </c>
      <c r="AA1105" s="57" t="s">
        <v>38</v>
      </c>
      <c r="AB1105" s="57" t="s">
        <v>35</v>
      </c>
      <c r="AC1105" s="56" t="s">
        <v>4279</v>
      </c>
      <c r="AD1105" s="56" t="s">
        <v>747</v>
      </c>
    </row>
    <row r="1106" spans="1:30" ht="51" customHeight="1" x14ac:dyDescent="0.2">
      <c r="A1106" s="61" t="s">
        <v>4280</v>
      </c>
      <c r="B1106" s="55" t="s">
        <v>743</v>
      </c>
      <c r="C1106" s="56" t="s">
        <v>744</v>
      </c>
      <c r="D1106" s="43" t="s">
        <v>3131</v>
      </c>
      <c r="E1106" s="57" t="s">
        <v>76</v>
      </c>
      <c r="F1106" s="62" t="s">
        <v>4281</v>
      </c>
      <c r="G1106" s="62" t="s">
        <v>1717</v>
      </c>
      <c r="H1106" s="59">
        <v>44250</v>
      </c>
      <c r="I1106" s="59">
        <v>44796</v>
      </c>
      <c r="J1106" s="48" t="str">
        <f>IF(Ugovori_OPULJP[[#This Row],[DATUM ZAVRŠETKA OPERACIJE]]&gt;DATE(2024,3,31),"u provedbi","završen")</f>
        <v>završen</v>
      </c>
      <c r="K1106" s="58" t="s">
        <v>594</v>
      </c>
      <c r="L1106" s="58" t="s">
        <v>594</v>
      </c>
      <c r="M1106" s="49">
        <v>0.85</v>
      </c>
      <c r="N1106" s="49">
        <v>0.15</v>
      </c>
      <c r="O1106" s="50">
        <f>Ugovori_OPULJP[[#This Row],[Bespovratna sredstva - Ukupno (EU+Nac) HRK
= Ukupna ugovorena vrijednost bespovratnih sredstava]]*Ugovori_OPULJP[[#This Row],[EU STOPA SUFINANCIRANJA %
EU CO-FINANCING RATE %]]</f>
        <v>742917</v>
      </c>
      <c r="P1106" s="51">
        <f>Ugovori_OPULJP[[#This Row],[Bespovratna sredstva - EU dio - HRK]]/7.5345</f>
        <v>98602.030658968739</v>
      </c>
      <c r="Q1106" s="50">
        <f>Ugovori_OPULJP[[#This Row],[Bespovratna sredstva - Ukupno (EU+Nac) HRK
= Ukupna ugovorena vrijednost bespovratnih sredstava]]*Ugovori_OPULJP[[#This Row],[STOPA NACIONALNOG SUFINANCIRANJA %]]</f>
        <v>131103</v>
      </c>
      <c r="R1106" s="51">
        <f>Ugovori_OPULJP[[#This Row],[Bespovratna sredstva - Nacionalni dio - HRK]]/7.5345</f>
        <v>17400.358351582719</v>
      </c>
      <c r="S1106" s="52">
        <v>874020</v>
      </c>
      <c r="T1106" s="53">
        <f>Ugovori_OPULJP[[#This Row],[Bespovratna sredstva - Ukupno (EU+Nac) HRK
= Ukupna ugovorena vrijednost bespovratnih sredstava]]/7.5345</f>
        <v>116002.38901055146</v>
      </c>
      <c r="U1106" s="50">
        <v>0</v>
      </c>
      <c r="V1106" s="51">
        <f>Ugovori_OPULJP[[#This Row],[Javni doprinos korisnika - HRK]]/7.5345</f>
        <v>0</v>
      </c>
      <c r="W1106" s="50">
        <v>0</v>
      </c>
      <c r="X1106" s="51">
        <f>Ugovori_OPULJP[[#This Row],[Privatni doprinos korisnika - HRK]]/7.5345</f>
        <v>0</v>
      </c>
      <c r="Y1106" s="52">
        <v>874020</v>
      </c>
      <c r="Z1106" s="53">
        <f>Ugovori_OPULJP[[#This Row],[UKUPNI PRIHVATLJIVI IZDACI
TOTAL ELIGIBLE EXPENDITURE
= Bespovratna sredstva ukupno + doprinos korisnika
= Ukupni prihvatljivi troškovi
= Ukupna ugovorena vrijednost projekta HRK]]/7.5345</f>
        <v>116002.38901055146</v>
      </c>
      <c r="AA1106" s="57" t="s">
        <v>38</v>
      </c>
      <c r="AB1106" s="57" t="s">
        <v>35</v>
      </c>
      <c r="AC1106" s="56" t="s">
        <v>4282</v>
      </c>
      <c r="AD1106" s="56" t="s">
        <v>747</v>
      </c>
    </row>
    <row r="1107" spans="1:30" ht="38.25" customHeight="1" x14ac:dyDescent="0.2">
      <c r="A1107" s="61" t="s">
        <v>4283</v>
      </c>
      <c r="B1107" s="55" t="s">
        <v>743</v>
      </c>
      <c r="C1107" s="56" t="s">
        <v>744</v>
      </c>
      <c r="D1107" s="43" t="s">
        <v>3131</v>
      </c>
      <c r="E1107" s="57" t="s">
        <v>76</v>
      </c>
      <c r="F1107" s="62" t="s">
        <v>4284</v>
      </c>
      <c r="G1107" s="62" t="s">
        <v>1671</v>
      </c>
      <c r="H1107" s="59">
        <v>44249</v>
      </c>
      <c r="I1107" s="59">
        <v>44642</v>
      </c>
      <c r="J1107" s="48" t="str">
        <f>IF(Ugovori_OPULJP[[#This Row],[DATUM ZAVRŠETKA OPERACIJE]]&gt;DATE(2024,3,31),"u provedbi","završen")</f>
        <v>završen</v>
      </c>
      <c r="K1107" s="58" t="s">
        <v>371</v>
      </c>
      <c r="L1107" s="58" t="s">
        <v>371</v>
      </c>
      <c r="M1107" s="49">
        <v>0.85</v>
      </c>
      <c r="N1107" s="49">
        <v>0.15</v>
      </c>
      <c r="O1107" s="50">
        <f>Ugovori_OPULJP[[#This Row],[Bespovratna sredstva - Ukupno (EU+Nac) HRK
= Ukupna ugovorena vrijednost bespovratnih sredstava]]*Ugovori_OPULJP[[#This Row],[EU STOPA SUFINANCIRANJA %
EU CO-FINANCING RATE %]]</f>
        <v>779747.5</v>
      </c>
      <c r="P1107" s="51">
        <f>Ugovori_OPULJP[[#This Row],[Bespovratna sredstva - EU dio - HRK]]/7.5345</f>
        <v>103490.27805428363</v>
      </c>
      <c r="Q1107" s="50">
        <f>Ugovori_OPULJP[[#This Row],[Bespovratna sredstva - Ukupno (EU+Nac) HRK
= Ukupna ugovorena vrijednost bespovratnih sredstava]]*Ugovori_OPULJP[[#This Row],[STOPA NACIONALNOG SUFINANCIRANJA %]]</f>
        <v>137602.5</v>
      </c>
      <c r="R1107" s="51">
        <f>Ugovori_OPULJP[[#This Row],[Bespovratna sredstva - Nacionalni dio - HRK]]/7.5345</f>
        <v>18262.990244873581</v>
      </c>
      <c r="S1107" s="52">
        <v>917350</v>
      </c>
      <c r="T1107" s="53">
        <f>Ugovori_OPULJP[[#This Row],[Bespovratna sredstva - Ukupno (EU+Nac) HRK
= Ukupna ugovorena vrijednost bespovratnih sredstava]]/7.5345</f>
        <v>121753.26829915721</v>
      </c>
      <c r="U1107" s="50">
        <v>0</v>
      </c>
      <c r="V1107" s="51">
        <f>Ugovori_OPULJP[[#This Row],[Javni doprinos korisnika - HRK]]/7.5345</f>
        <v>0</v>
      </c>
      <c r="W1107" s="50">
        <v>0</v>
      </c>
      <c r="X1107" s="51">
        <f>Ugovori_OPULJP[[#This Row],[Privatni doprinos korisnika - HRK]]/7.5345</f>
        <v>0</v>
      </c>
      <c r="Y1107" s="52">
        <v>917350</v>
      </c>
      <c r="Z1107" s="53">
        <f>Ugovori_OPULJP[[#This Row],[UKUPNI PRIHVATLJIVI IZDACI
TOTAL ELIGIBLE EXPENDITURE
= Bespovratna sredstva ukupno + doprinos korisnika
= Ukupni prihvatljivi troškovi
= Ukupna ugovorena vrijednost projekta HRK]]/7.5345</f>
        <v>121753.26829915721</v>
      </c>
      <c r="AA1107" s="57" t="s">
        <v>38</v>
      </c>
      <c r="AB1107" s="57" t="s">
        <v>35</v>
      </c>
      <c r="AC1107" s="56" t="s">
        <v>4285</v>
      </c>
      <c r="AD1107" s="56" t="s">
        <v>747</v>
      </c>
    </row>
    <row r="1108" spans="1:30" ht="51" customHeight="1" x14ac:dyDescent="0.2">
      <c r="A1108" s="61" t="s">
        <v>4286</v>
      </c>
      <c r="B1108" s="55" t="s">
        <v>743</v>
      </c>
      <c r="C1108" s="56" t="s">
        <v>744</v>
      </c>
      <c r="D1108" s="43" t="s">
        <v>3131</v>
      </c>
      <c r="E1108" s="57" t="s">
        <v>76</v>
      </c>
      <c r="F1108" s="62" t="s">
        <v>4287</v>
      </c>
      <c r="G1108" s="62" t="s">
        <v>1683</v>
      </c>
      <c r="H1108" s="59">
        <v>44251</v>
      </c>
      <c r="I1108" s="59">
        <v>44644</v>
      </c>
      <c r="J1108" s="48" t="str">
        <f>IF(Ugovori_OPULJP[[#This Row],[DATUM ZAVRŠETKA OPERACIJE]]&gt;DATE(2024,3,31),"u provedbi","završen")</f>
        <v>završen</v>
      </c>
      <c r="K1108" s="58" t="s">
        <v>371</v>
      </c>
      <c r="L1108" s="58" t="s">
        <v>371</v>
      </c>
      <c r="M1108" s="49">
        <v>0.85</v>
      </c>
      <c r="N1108" s="49">
        <v>0.15</v>
      </c>
      <c r="O1108" s="50">
        <f>Ugovori_OPULJP[[#This Row],[Bespovratna sredstva - Ukupno (EU+Nac) HRK
= Ukupna ugovorena vrijednost bespovratnih sredstava]]*Ugovori_OPULJP[[#This Row],[EU STOPA SUFINANCIRANJA %
EU CO-FINANCING RATE %]]</f>
        <v>1170577.5</v>
      </c>
      <c r="P1108" s="51">
        <f>Ugovori_OPULJP[[#This Row],[Bespovratna sredstva - EU dio - HRK]]/7.5345</f>
        <v>155362.33326697192</v>
      </c>
      <c r="Q1108" s="50">
        <f>Ugovori_OPULJP[[#This Row],[Bespovratna sredstva - Ukupno (EU+Nac) HRK
= Ukupna ugovorena vrijednost bespovratnih sredstava]]*Ugovori_OPULJP[[#This Row],[STOPA NACIONALNOG SUFINANCIRANJA %]]</f>
        <v>206572.5</v>
      </c>
      <c r="R1108" s="51">
        <f>Ugovori_OPULJP[[#This Row],[Bespovratna sredstva - Nacionalni dio - HRK]]/7.5345</f>
        <v>27416.882341230339</v>
      </c>
      <c r="S1108" s="50">
        <v>1377150</v>
      </c>
      <c r="T1108" s="51">
        <f>Ugovori_OPULJP[[#This Row],[Bespovratna sredstva - Ukupno (EU+Nac) HRK
= Ukupna ugovorena vrijednost bespovratnih sredstava]]/7.5345</f>
        <v>182779.21560820227</v>
      </c>
      <c r="U1108" s="50">
        <v>0</v>
      </c>
      <c r="V1108" s="51">
        <f>Ugovori_OPULJP[[#This Row],[Javni doprinos korisnika - HRK]]/7.5345</f>
        <v>0</v>
      </c>
      <c r="W1108" s="50">
        <v>0</v>
      </c>
      <c r="X1108" s="51">
        <f>Ugovori_OPULJP[[#This Row],[Privatni doprinos korisnika - HRK]]/7.5345</f>
        <v>0</v>
      </c>
      <c r="Y1108" s="52">
        <v>1377150</v>
      </c>
      <c r="Z1108" s="53">
        <f>Ugovori_OPULJP[[#This Row],[UKUPNI PRIHVATLJIVI IZDACI
TOTAL ELIGIBLE EXPENDITURE
= Bespovratna sredstva ukupno + doprinos korisnika
= Ukupni prihvatljivi troškovi
= Ukupna ugovorena vrijednost projekta HRK]]/7.5345</f>
        <v>182779.21560820227</v>
      </c>
      <c r="AA1108" s="57" t="s">
        <v>38</v>
      </c>
      <c r="AB1108" s="57" t="s">
        <v>35</v>
      </c>
      <c r="AC1108" s="56" t="s">
        <v>4288</v>
      </c>
      <c r="AD1108" s="56" t="s">
        <v>747</v>
      </c>
    </row>
    <row r="1109" spans="1:30" ht="51" customHeight="1" x14ac:dyDescent="0.2">
      <c r="A1109" s="61" t="s">
        <v>4289</v>
      </c>
      <c r="B1109" s="55" t="s">
        <v>743</v>
      </c>
      <c r="C1109" s="56" t="s">
        <v>744</v>
      </c>
      <c r="D1109" s="43" t="s">
        <v>3131</v>
      </c>
      <c r="E1109" s="57" t="s">
        <v>76</v>
      </c>
      <c r="F1109" s="62" t="s">
        <v>4290</v>
      </c>
      <c r="G1109" s="45" t="s">
        <v>1767</v>
      </c>
      <c r="H1109" s="59">
        <v>44249</v>
      </c>
      <c r="I1109" s="59">
        <v>44795</v>
      </c>
      <c r="J1109" s="48" t="str">
        <f>IF(Ugovori_OPULJP[[#This Row],[DATUM ZAVRŠETKA OPERACIJE]]&gt;DATE(2024,3,31),"u provedbi","završen")</f>
        <v>završen</v>
      </c>
      <c r="K1109" s="58" t="s">
        <v>79</v>
      </c>
      <c r="L1109" s="58" t="s">
        <v>79</v>
      </c>
      <c r="M1109" s="49">
        <v>0.85</v>
      </c>
      <c r="N1109" s="49">
        <v>0.15</v>
      </c>
      <c r="O1109" s="50">
        <f>Ugovori_OPULJP[[#This Row],[Bespovratna sredstva - Ukupno (EU+Nac) HRK
= Ukupna ugovorena vrijednost bespovratnih sredstava]]*Ugovori_OPULJP[[#This Row],[EU STOPA SUFINANCIRANJA %
EU CO-FINANCING RATE %]]</f>
        <v>732020</v>
      </c>
      <c r="P1109" s="51">
        <f>Ugovori_OPULJP[[#This Row],[Bespovratna sredstva - EU dio - HRK]]/7.5345</f>
        <v>97155.750215674561</v>
      </c>
      <c r="Q1109" s="50">
        <f>Ugovori_OPULJP[[#This Row],[Bespovratna sredstva - Ukupno (EU+Nac) HRK
= Ukupna ugovorena vrijednost bespovratnih sredstava]]*Ugovori_OPULJP[[#This Row],[STOPA NACIONALNOG SUFINANCIRANJA %]]</f>
        <v>129180</v>
      </c>
      <c r="R1109" s="51">
        <f>Ugovori_OPULJP[[#This Row],[Bespovratna sredstva - Nacionalni dio - HRK]]/7.5345</f>
        <v>17145.132391001393</v>
      </c>
      <c r="S1109" s="52">
        <v>861200</v>
      </c>
      <c r="T1109" s="53">
        <f>Ugovori_OPULJP[[#This Row],[Bespovratna sredstva - Ukupno (EU+Nac) HRK
= Ukupna ugovorena vrijednost bespovratnih sredstava]]/7.5345</f>
        <v>114300.88260667595</v>
      </c>
      <c r="U1109" s="50">
        <v>0</v>
      </c>
      <c r="V1109" s="51">
        <f>Ugovori_OPULJP[[#This Row],[Javni doprinos korisnika - HRK]]/7.5345</f>
        <v>0</v>
      </c>
      <c r="W1109" s="50">
        <v>0</v>
      </c>
      <c r="X1109" s="51">
        <f>Ugovori_OPULJP[[#This Row],[Privatni doprinos korisnika - HRK]]/7.5345</f>
        <v>0</v>
      </c>
      <c r="Y1109" s="52">
        <v>861200</v>
      </c>
      <c r="Z1109" s="53">
        <f>Ugovori_OPULJP[[#This Row],[UKUPNI PRIHVATLJIVI IZDACI
TOTAL ELIGIBLE EXPENDITURE
= Bespovratna sredstva ukupno + doprinos korisnika
= Ukupni prihvatljivi troškovi
= Ukupna ugovorena vrijednost projekta HRK]]/7.5345</f>
        <v>114300.88260667595</v>
      </c>
      <c r="AA1109" s="57" t="s">
        <v>38</v>
      </c>
      <c r="AB1109" s="57" t="s">
        <v>35</v>
      </c>
      <c r="AC1109" s="56" t="s">
        <v>4291</v>
      </c>
      <c r="AD1109" s="56" t="s">
        <v>747</v>
      </c>
    </row>
    <row r="1110" spans="1:30" ht="38.25" customHeight="1" x14ac:dyDescent="0.2">
      <c r="A1110" s="61" t="s">
        <v>4292</v>
      </c>
      <c r="B1110" s="55" t="s">
        <v>743</v>
      </c>
      <c r="C1110" s="56" t="s">
        <v>744</v>
      </c>
      <c r="D1110" s="43" t="s">
        <v>3131</v>
      </c>
      <c r="E1110" s="57" t="s">
        <v>76</v>
      </c>
      <c r="F1110" s="62" t="s">
        <v>4293</v>
      </c>
      <c r="G1110" s="62" t="s">
        <v>1597</v>
      </c>
      <c r="H1110" s="59">
        <v>44252</v>
      </c>
      <c r="I1110" s="59">
        <v>44645</v>
      </c>
      <c r="J1110" s="48" t="str">
        <f>IF(Ugovori_OPULJP[[#This Row],[DATUM ZAVRŠETKA OPERACIJE]]&gt;DATE(2024,3,31),"u provedbi","završen")</f>
        <v>završen</v>
      </c>
      <c r="K1110" s="58" t="s">
        <v>371</v>
      </c>
      <c r="L1110" s="58" t="s">
        <v>371</v>
      </c>
      <c r="M1110" s="49">
        <v>0.85</v>
      </c>
      <c r="N1110" s="49">
        <v>0.15</v>
      </c>
      <c r="O1110" s="50">
        <f>Ugovori_OPULJP[[#This Row],[Bespovratna sredstva - Ukupno (EU+Nac) HRK
= Ukupna ugovorena vrijednost bespovratnih sredstava]]*Ugovori_OPULJP[[#This Row],[EU STOPA SUFINANCIRANJA %
EU CO-FINANCING RATE %]]</f>
        <v>777070</v>
      </c>
      <c r="P1110" s="51">
        <f>Ugovori_OPULJP[[#This Row],[Bespovratna sredstva - EU dio - HRK]]/7.5345</f>
        <v>103134.91273475347</v>
      </c>
      <c r="Q1110" s="50">
        <f>Ugovori_OPULJP[[#This Row],[Bespovratna sredstva - Ukupno (EU+Nac) HRK
= Ukupna ugovorena vrijednost bespovratnih sredstava]]*Ugovori_OPULJP[[#This Row],[STOPA NACIONALNOG SUFINANCIRANJA %]]</f>
        <v>137130</v>
      </c>
      <c r="R1110" s="51">
        <f>Ugovori_OPULJP[[#This Row],[Bespovratna sredstva - Nacionalni dio - HRK]]/7.5345</f>
        <v>18200.278717897669</v>
      </c>
      <c r="S1110" s="50">
        <v>914200</v>
      </c>
      <c r="T1110" s="51">
        <f>Ugovori_OPULJP[[#This Row],[Bespovratna sredstva - Ukupno (EU+Nac) HRK
= Ukupna ugovorena vrijednost bespovratnih sredstava]]/7.5345</f>
        <v>121335.19145265112</v>
      </c>
      <c r="U1110" s="50">
        <v>0</v>
      </c>
      <c r="V1110" s="51">
        <f>Ugovori_OPULJP[[#This Row],[Javni doprinos korisnika - HRK]]/7.5345</f>
        <v>0</v>
      </c>
      <c r="W1110" s="50">
        <v>0</v>
      </c>
      <c r="X1110" s="51">
        <f>Ugovori_OPULJP[[#This Row],[Privatni doprinos korisnika - HRK]]/7.5345</f>
        <v>0</v>
      </c>
      <c r="Y1110" s="52">
        <v>914200</v>
      </c>
      <c r="Z1110" s="53">
        <f>Ugovori_OPULJP[[#This Row],[UKUPNI PRIHVATLJIVI IZDACI
TOTAL ELIGIBLE EXPENDITURE
= Bespovratna sredstva ukupno + doprinos korisnika
= Ukupni prihvatljivi troškovi
= Ukupna ugovorena vrijednost projekta HRK]]/7.5345</f>
        <v>121335.19145265112</v>
      </c>
      <c r="AA1110" s="57" t="s">
        <v>38</v>
      </c>
      <c r="AB1110" s="57" t="s">
        <v>35</v>
      </c>
      <c r="AC1110" s="56" t="s">
        <v>4294</v>
      </c>
      <c r="AD1110" s="56" t="s">
        <v>747</v>
      </c>
    </row>
    <row r="1111" spans="1:30" ht="38.25" customHeight="1" x14ac:dyDescent="0.2">
      <c r="A1111" s="61" t="s">
        <v>4295</v>
      </c>
      <c r="B1111" s="55" t="s">
        <v>743</v>
      </c>
      <c r="C1111" s="56" t="s">
        <v>744</v>
      </c>
      <c r="D1111" s="43" t="s">
        <v>3131</v>
      </c>
      <c r="E1111" s="57" t="s">
        <v>76</v>
      </c>
      <c r="F1111" s="62" t="s">
        <v>4296</v>
      </c>
      <c r="G1111" s="45" t="s">
        <v>1691</v>
      </c>
      <c r="H1111" s="59">
        <v>44251</v>
      </c>
      <c r="I1111" s="59">
        <v>44736</v>
      </c>
      <c r="J1111" s="48" t="str">
        <f>IF(Ugovori_OPULJP[[#This Row],[DATUM ZAVRŠETKA OPERACIJE]]&gt;DATE(2024,3,31),"u provedbi","završen")</f>
        <v>završen</v>
      </c>
      <c r="K1111" s="58" t="s">
        <v>130</v>
      </c>
      <c r="L1111" s="58" t="s">
        <v>130</v>
      </c>
      <c r="M1111" s="49">
        <v>0.85</v>
      </c>
      <c r="N1111" s="49">
        <v>0.15</v>
      </c>
      <c r="O1111" s="50">
        <f>Ugovori_OPULJP[[#This Row],[Bespovratna sredstva - Ukupno (EU+Nac) HRK
= Ukupna ugovorena vrijednost bespovratnih sredstava]]*Ugovori_OPULJP[[#This Row],[EU STOPA SUFINANCIRANJA %
EU CO-FINANCING RATE %]]</f>
        <v>2414153</v>
      </c>
      <c r="P1111" s="51">
        <f>Ugovori_OPULJP[[#This Row],[Bespovratna sredstva - EU dio - HRK]]/7.5345</f>
        <v>320413.1661025947</v>
      </c>
      <c r="Q1111" s="50">
        <f>Ugovori_OPULJP[[#This Row],[Bespovratna sredstva - Ukupno (EU+Nac) HRK
= Ukupna ugovorena vrijednost bespovratnih sredstava]]*Ugovori_OPULJP[[#This Row],[STOPA NACIONALNOG SUFINANCIRANJA %]]</f>
        <v>426027</v>
      </c>
      <c r="R1111" s="51">
        <f>Ugovori_OPULJP[[#This Row],[Bespovratna sredstva - Nacionalni dio - HRK]]/7.5345</f>
        <v>56543.499900457893</v>
      </c>
      <c r="S1111" s="52">
        <v>2840180</v>
      </c>
      <c r="T1111" s="53">
        <f>Ugovori_OPULJP[[#This Row],[Bespovratna sredstva - Ukupno (EU+Nac) HRK
= Ukupna ugovorena vrijednost bespovratnih sredstava]]/7.5345</f>
        <v>376956.66600305261</v>
      </c>
      <c r="U1111" s="50">
        <v>0</v>
      </c>
      <c r="V1111" s="51">
        <f>Ugovori_OPULJP[[#This Row],[Javni doprinos korisnika - HRK]]/7.5345</f>
        <v>0</v>
      </c>
      <c r="W1111" s="50">
        <v>0</v>
      </c>
      <c r="X1111" s="51">
        <f>Ugovori_OPULJP[[#This Row],[Privatni doprinos korisnika - HRK]]/7.5345</f>
        <v>0</v>
      </c>
      <c r="Y1111" s="52">
        <v>2840180</v>
      </c>
      <c r="Z1111" s="53">
        <f>Ugovori_OPULJP[[#This Row],[UKUPNI PRIHVATLJIVI IZDACI
TOTAL ELIGIBLE EXPENDITURE
= Bespovratna sredstva ukupno + doprinos korisnika
= Ukupni prihvatljivi troškovi
= Ukupna ugovorena vrijednost projekta HRK]]/7.5345</f>
        <v>376956.66600305261</v>
      </c>
      <c r="AA1111" s="57" t="s">
        <v>38</v>
      </c>
      <c r="AB1111" s="57" t="s">
        <v>35</v>
      </c>
      <c r="AC1111" s="56" t="s">
        <v>4297</v>
      </c>
      <c r="AD1111" s="56" t="s">
        <v>747</v>
      </c>
    </row>
    <row r="1112" spans="1:30" ht="51" customHeight="1" x14ac:dyDescent="0.2">
      <c r="A1112" s="61" t="s">
        <v>4298</v>
      </c>
      <c r="B1112" s="55" t="s">
        <v>743</v>
      </c>
      <c r="C1112" s="56" t="s">
        <v>744</v>
      </c>
      <c r="D1112" s="43" t="s">
        <v>3131</v>
      </c>
      <c r="E1112" s="57" t="s">
        <v>76</v>
      </c>
      <c r="F1112" s="62" t="s">
        <v>4299</v>
      </c>
      <c r="G1112" s="62" t="s">
        <v>4300</v>
      </c>
      <c r="H1112" s="59">
        <v>44249</v>
      </c>
      <c r="I1112" s="59">
        <v>44795</v>
      </c>
      <c r="J1112" s="48" t="str">
        <f>IF(Ugovori_OPULJP[[#This Row],[DATUM ZAVRŠETKA OPERACIJE]]&gt;DATE(2024,3,31),"u provedbi","završen")</f>
        <v>završen</v>
      </c>
      <c r="K1112" s="58" t="s">
        <v>37</v>
      </c>
      <c r="L1112" s="58" t="s">
        <v>37</v>
      </c>
      <c r="M1112" s="49">
        <v>0.85</v>
      </c>
      <c r="N1112" s="49">
        <v>0.15</v>
      </c>
      <c r="O1112" s="50">
        <f>Ugovori_OPULJP[[#This Row],[Bespovratna sredstva - Ukupno (EU+Nac) HRK
= Ukupna ugovorena vrijednost bespovratnih sredstava]]*Ugovori_OPULJP[[#This Row],[EU STOPA SUFINANCIRANJA %
EU CO-FINANCING RATE %]]</f>
        <v>1104110.56</v>
      </c>
      <c r="P1112" s="51">
        <f>Ugovori_OPULJP[[#This Row],[Bespovratna sredstva - EU dio - HRK]]/7.5345</f>
        <v>146540.65432344549</v>
      </c>
      <c r="Q1112" s="50">
        <f>Ugovori_OPULJP[[#This Row],[Bespovratna sredstva - Ukupno (EU+Nac) HRK
= Ukupna ugovorena vrijednost bespovratnih sredstava]]*Ugovori_OPULJP[[#This Row],[STOPA NACIONALNOG SUFINANCIRANJA %]]</f>
        <v>194843.04</v>
      </c>
      <c r="R1112" s="51">
        <f>Ugovori_OPULJP[[#This Row],[Bespovratna sredstva - Nacionalni dio - HRK]]/7.5345</f>
        <v>25860.11546884332</v>
      </c>
      <c r="S1112" s="50">
        <v>1298953.6000000001</v>
      </c>
      <c r="T1112" s="51">
        <f>Ugovori_OPULJP[[#This Row],[Bespovratna sredstva - Ukupno (EU+Nac) HRK
= Ukupna ugovorena vrijednost bespovratnih sredstava]]/7.5345</f>
        <v>172400.7697922888</v>
      </c>
      <c r="U1112" s="50">
        <v>0</v>
      </c>
      <c r="V1112" s="51">
        <f>Ugovori_OPULJP[[#This Row],[Javni doprinos korisnika - HRK]]/7.5345</f>
        <v>0</v>
      </c>
      <c r="W1112" s="50">
        <v>0</v>
      </c>
      <c r="X1112" s="51">
        <f>Ugovori_OPULJP[[#This Row],[Privatni doprinos korisnika - HRK]]/7.5345</f>
        <v>0</v>
      </c>
      <c r="Y1112" s="52">
        <v>1298953.6000000001</v>
      </c>
      <c r="Z1112" s="53">
        <f>Ugovori_OPULJP[[#This Row],[UKUPNI PRIHVATLJIVI IZDACI
TOTAL ELIGIBLE EXPENDITURE
= Bespovratna sredstva ukupno + doprinos korisnika
= Ukupni prihvatljivi troškovi
= Ukupna ugovorena vrijednost projekta HRK]]/7.5345</f>
        <v>172400.7697922888</v>
      </c>
      <c r="AA1112" s="57" t="s">
        <v>38</v>
      </c>
      <c r="AB1112" s="57" t="s">
        <v>35</v>
      </c>
      <c r="AC1112" s="56" t="s">
        <v>4301</v>
      </c>
      <c r="AD1112" s="56" t="s">
        <v>747</v>
      </c>
    </row>
    <row r="1113" spans="1:30" ht="51" customHeight="1" x14ac:dyDescent="0.2">
      <c r="A1113" s="61" t="s">
        <v>4302</v>
      </c>
      <c r="B1113" s="55" t="s">
        <v>743</v>
      </c>
      <c r="C1113" s="56" t="s">
        <v>744</v>
      </c>
      <c r="D1113" s="43" t="s">
        <v>3131</v>
      </c>
      <c r="E1113" s="57" t="s">
        <v>76</v>
      </c>
      <c r="F1113" s="62" t="s">
        <v>4303</v>
      </c>
      <c r="G1113" s="62" t="s">
        <v>1593</v>
      </c>
      <c r="H1113" s="59">
        <v>44250</v>
      </c>
      <c r="I1113" s="59">
        <v>44704</v>
      </c>
      <c r="J1113" s="48" t="str">
        <f>IF(Ugovori_OPULJP[[#This Row],[DATUM ZAVRŠETKA OPERACIJE]]&gt;DATE(2024,3,31),"u provedbi","završen")</f>
        <v>završen</v>
      </c>
      <c r="K1113" s="58" t="s">
        <v>99</v>
      </c>
      <c r="L1113" s="58" t="s">
        <v>99</v>
      </c>
      <c r="M1113" s="49">
        <v>0.85</v>
      </c>
      <c r="N1113" s="49">
        <v>0.15</v>
      </c>
      <c r="O1113" s="50">
        <f>Ugovori_OPULJP[[#This Row],[Bespovratna sredstva - Ukupno (EU+Nac) HRK
= Ukupna ugovorena vrijednost bespovratnih sredstava]]*Ugovori_OPULJP[[#This Row],[EU STOPA SUFINANCIRANJA %
EU CO-FINANCING RATE %]]</f>
        <v>3084395</v>
      </c>
      <c r="P1113" s="51">
        <f>Ugovori_OPULJP[[#This Row],[Bespovratna sredstva - EU dio - HRK]]/7.5345</f>
        <v>409369.56666003051</v>
      </c>
      <c r="Q1113" s="50">
        <f>Ugovori_OPULJP[[#This Row],[Bespovratna sredstva - Ukupno (EU+Nac) HRK
= Ukupna ugovorena vrijednost bespovratnih sredstava]]*Ugovori_OPULJP[[#This Row],[STOPA NACIONALNOG SUFINANCIRANJA %]]</f>
        <v>544305</v>
      </c>
      <c r="R1113" s="51">
        <f>Ugovori_OPULJP[[#This Row],[Bespovratna sredstva - Nacionalni dio - HRK]]/7.5345</f>
        <v>72241.688234123023</v>
      </c>
      <c r="S1113" s="52">
        <v>3628700</v>
      </c>
      <c r="T1113" s="53">
        <f>Ugovori_OPULJP[[#This Row],[Bespovratna sredstva - Ukupno (EU+Nac) HRK
= Ukupna ugovorena vrijednost bespovratnih sredstava]]/7.5345</f>
        <v>481611.25489415351</v>
      </c>
      <c r="U1113" s="50">
        <v>0</v>
      </c>
      <c r="V1113" s="51">
        <f>Ugovori_OPULJP[[#This Row],[Javni doprinos korisnika - HRK]]/7.5345</f>
        <v>0</v>
      </c>
      <c r="W1113" s="50">
        <v>0</v>
      </c>
      <c r="X1113" s="51">
        <f>Ugovori_OPULJP[[#This Row],[Privatni doprinos korisnika - HRK]]/7.5345</f>
        <v>0</v>
      </c>
      <c r="Y1113" s="52">
        <v>3628700</v>
      </c>
      <c r="Z1113" s="53">
        <f>Ugovori_OPULJP[[#This Row],[UKUPNI PRIHVATLJIVI IZDACI
TOTAL ELIGIBLE EXPENDITURE
= Bespovratna sredstva ukupno + doprinos korisnika
= Ukupni prihvatljivi troškovi
= Ukupna ugovorena vrijednost projekta HRK]]/7.5345</f>
        <v>481611.25489415351</v>
      </c>
      <c r="AA1113" s="57" t="s">
        <v>38</v>
      </c>
      <c r="AB1113" s="57" t="s">
        <v>35</v>
      </c>
      <c r="AC1113" s="56" t="s">
        <v>4304</v>
      </c>
      <c r="AD1113" s="56" t="s">
        <v>747</v>
      </c>
    </row>
    <row r="1114" spans="1:30" ht="51" customHeight="1" x14ac:dyDescent="0.2">
      <c r="A1114" s="61" t="s">
        <v>4305</v>
      </c>
      <c r="B1114" s="55" t="s">
        <v>743</v>
      </c>
      <c r="C1114" s="56" t="s">
        <v>744</v>
      </c>
      <c r="D1114" s="43" t="s">
        <v>3131</v>
      </c>
      <c r="E1114" s="57" t="s">
        <v>76</v>
      </c>
      <c r="F1114" s="45" t="s">
        <v>4306</v>
      </c>
      <c r="G1114" s="62" t="s">
        <v>848</v>
      </c>
      <c r="H1114" s="59">
        <v>44245</v>
      </c>
      <c r="I1114" s="59">
        <v>44638</v>
      </c>
      <c r="J1114" s="48" t="str">
        <f>IF(Ugovori_OPULJP[[#This Row],[DATUM ZAVRŠETKA OPERACIJE]]&gt;DATE(2024,3,31),"u provedbi","završen")</f>
        <v>završen</v>
      </c>
      <c r="K1114" s="58" t="s">
        <v>249</v>
      </c>
      <c r="L1114" s="58" t="s">
        <v>249</v>
      </c>
      <c r="M1114" s="49">
        <v>0.85</v>
      </c>
      <c r="N1114" s="49">
        <v>0.15</v>
      </c>
      <c r="O1114" s="50">
        <f>Ugovori_OPULJP[[#This Row],[Bespovratna sredstva - Ukupno (EU+Nac) HRK
= Ukupna ugovorena vrijednost bespovratnih sredstava]]*Ugovori_OPULJP[[#This Row],[EU STOPA SUFINANCIRANJA %
EU CO-FINANCING RATE %]]</f>
        <v>816473.79</v>
      </c>
      <c r="P1114" s="51">
        <f>Ugovori_OPULJP[[#This Row],[Bespovratna sredstva - EU dio - HRK]]/7.5345</f>
        <v>108364.69440573362</v>
      </c>
      <c r="Q1114" s="50">
        <f>Ugovori_OPULJP[[#This Row],[Bespovratna sredstva - Ukupno (EU+Nac) HRK
= Ukupna ugovorena vrijednost bespovratnih sredstava]]*Ugovori_OPULJP[[#This Row],[STOPA NACIONALNOG SUFINANCIRANJA %]]</f>
        <v>144083.60999999999</v>
      </c>
      <c r="R1114" s="51">
        <f>Ugovori_OPULJP[[#This Row],[Bespovratna sredstva - Nacionalni dio - HRK]]/7.5345</f>
        <v>19123.181365717697</v>
      </c>
      <c r="S1114" s="52">
        <v>960557.4</v>
      </c>
      <c r="T1114" s="53">
        <f>Ugovori_OPULJP[[#This Row],[Bespovratna sredstva - Ukupno (EU+Nac) HRK
= Ukupna ugovorena vrijednost bespovratnih sredstava]]/7.5345</f>
        <v>127487.87577145132</v>
      </c>
      <c r="U1114" s="50">
        <v>0</v>
      </c>
      <c r="V1114" s="51">
        <f>Ugovori_OPULJP[[#This Row],[Javni doprinos korisnika - HRK]]/7.5345</f>
        <v>0</v>
      </c>
      <c r="W1114" s="50">
        <v>0</v>
      </c>
      <c r="X1114" s="51">
        <f>Ugovori_OPULJP[[#This Row],[Privatni doprinos korisnika - HRK]]/7.5345</f>
        <v>0</v>
      </c>
      <c r="Y1114" s="52">
        <v>960557.4</v>
      </c>
      <c r="Z1114" s="53">
        <f>Ugovori_OPULJP[[#This Row],[UKUPNI PRIHVATLJIVI IZDACI
TOTAL ELIGIBLE EXPENDITURE
= Bespovratna sredstva ukupno + doprinos korisnika
= Ukupni prihvatljivi troškovi
= Ukupna ugovorena vrijednost projekta HRK]]/7.5345</f>
        <v>127487.87577145132</v>
      </c>
      <c r="AA1114" s="57" t="s">
        <v>38</v>
      </c>
      <c r="AB1114" s="57" t="s">
        <v>35</v>
      </c>
      <c r="AC1114" s="56" t="s">
        <v>4307</v>
      </c>
      <c r="AD1114" s="56" t="s">
        <v>747</v>
      </c>
    </row>
    <row r="1115" spans="1:30" ht="51" customHeight="1" x14ac:dyDescent="0.2">
      <c r="A1115" s="61" t="s">
        <v>4308</v>
      </c>
      <c r="B1115" s="55" t="s">
        <v>743</v>
      </c>
      <c r="C1115" s="56" t="s">
        <v>744</v>
      </c>
      <c r="D1115" s="43" t="s">
        <v>3131</v>
      </c>
      <c r="E1115" s="57" t="s">
        <v>76</v>
      </c>
      <c r="F1115" s="62" t="s">
        <v>4309</v>
      </c>
      <c r="G1115" s="62" t="s">
        <v>4310</v>
      </c>
      <c r="H1115" s="59">
        <v>44249</v>
      </c>
      <c r="I1115" s="59">
        <v>44734</v>
      </c>
      <c r="J1115" s="48" t="str">
        <f>IF(Ugovori_OPULJP[[#This Row],[DATUM ZAVRŠETKA OPERACIJE]]&gt;DATE(2024,3,31),"u provedbi","završen")</f>
        <v>završen</v>
      </c>
      <c r="K1115" s="58" t="s">
        <v>94</v>
      </c>
      <c r="L1115" s="58" t="s">
        <v>94</v>
      </c>
      <c r="M1115" s="49">
        <v>0.85</v>
      </c>
      <c r="N1115" s="49">
        <v>0.15</v>
      </c>
      <c r="O1115" s="50">
        <f>Ugovori_OPULJP[[#This Row],[Bespovratna sredstva - Ukupno (EU+Nac) HRK
= Ukupna ugovorena vrijednost bespovratnih sredstava]]*Ugovori_OPULJP[[#This Row],[EU STOPA SUFINANCIRANJA %
EU CO-FINANCING RATE %]]</f>
        <v>789352.5</v>
      </c>
      <c r="P1115" s="51">
        <f>Ugovori_OPULJP[[#This Row],[Bespovratna sredstva - EU dio - HRK]]/7.5345</f>
        <v>104765.0806291061</v>
      </c>
      <c r="Q1115" s="50">
        <f>Ugovori_OPULJP[[#This Row],[Bespovratna sredstva - Ukupno (EU+Nac) HRK
= Ukupna ugovorena vrijednost bespovratnih sredstava]]*Ugovori_OPULJP[[#This Row],[STOPA NACIONALNOG SUFINANCIRANJA %]]</f>
        <v>139297.5</v>
      </c>
      <c r="R1115" s="51">
        <f>Ugovori_OPULJP[[#This Row],[Bespovratna sredstva - Nacionalni dio - HRK]]/7.5345</f>
        <v>18487.95540513637</v>
      </c>
      <c r="S1115" s="52">
        <v>928650</v>
      </c>
      <c r="T1115" s="53">
        <f>Ugovori_OPULJP[[#This Row],[Bespovratna sredstva - Ukupno (EU+Nac) HRK
= Ukupna ugovorena vrijednost bespovratnih sredstava]]/7.5345</f>
        <v>123253.03603424248</v>
      </c>
      <c r="U1115" s="50">
        <v>0</v>
      </c>
      <c r="V1115" s="51">
        <f>Ugovori_OPULJP[[#This Row],[Javni doprinos korisnika - HRK]]/7.5345</f>
        <v>0</v>
      </c>
      <c r="W1115" s="50">
        <v>0</v>
      </c>
      <c r="X1115" s="51">
        <f>Ugovori_OPULJP[[#This Row],[Privatni doprinos korisnika - HRK]]/7.5345</f>
        <v>0</v>
      </c>
      <c r="Y1115" s="52">
        <v>928650</v>
      </c>
      <c r="Z1115" s="53">
        <f>Ugovori_OPULJP[[#This Row],[UKUPNI PRIHVATLJIVI IZDACI
TOTAL ELIGIBLE EXPENDITURE
= Bespovratna sredstva ukupno + doprinos korisnika
= Ukupni prihvatljivi troškovi
= Ukupna ugovorena vrijednost projekta HRK]]/7.5345</f>
        <v>123253.03603424248</v>
      </c>
      <c r="AA1115" s="57" t="s">
        <v>38</v>
      </c>
      <c r="AB1115" s="57" t="s">
        <v>35</v>
      </c>
      <c r="AC1115" s="56" t="s">
        <v>4311</v>
      </c>
      <c r="AD1115" s="56" t="s">
        <v>747</v>
      </c>
    </row>
    <row r="1116" spans="1:30" ht="63.75" customHeight="1" x14ac:dyDescent="0.2">
      <c r="A1116" s="61" t="s">
        <v>4312</v>
      </c>
      <c r="B1116" s="55" t="s">
        <v>743</v>
      </c>
      <c r="C1116" s="56" t="s">
        <v>744</v>
      </c>
      <c r="D1116" s="43" t="s">
        <v>3131</v>
      </c>
      <c r="E1116" s="57" t="s">
        <v>76</v>
      </c>
      <c r="F1116" s="62" t="s">
        <v>4313</v>
      </c>
      <c r="G1116" s="45" t="s">
        <v>2021</v>
      </c>
      <c r="H1116" s="59">
        <v>44253</v>
      </c>
      <c r="I1116" s="59">
        <v>44799</v>
      </c>
      <c r="J1116" s="48" t="str">
        <f>IF(Ugovori_OPULJP[[#This Row],[DATUM ZAVRŠETKA OPERACIJE]]&gt;DATE(2024,3,31),"u provedbi","završen")</f>
        <v>završen</v>
      </c>
      <c r="K1116" s="58" t="s">
        <v>271</v>
      </c>
      <c r="L1116" s="58" t="s">
        <v>271</v>
      </c>
      <c r="M1116" s="49">
        <v>0.85</v>
      </c>
      <c r="N1116" s="49">
        <v>0.15</v>
      </c>
      <c r="O1116" s="50">
        <f>Ugovori_OPULJP[[#This Row],[Bespovratna sredstva - Ukupno (EU+Nac) HRK
= Ukupna ugovorena vrijednost bespovratnih sredstava]]*Ugovori_OPULJP[[#This Row],[EU STOPA SUFINANCIRANJA %
EU CO-FINANCING RATE %]]</f>
        <v>787142.5</v>
      </c>
      <c r="P1116" s="51">
        <f>Ugovori_OPULJP[[#This Row],[Bespovratna sredstva - EU dio - HRK]]/7.5345</f>
        <v>104471.76322250978</v>
      </c>
      <c r="Q1116" s="50">
        <f>Ugovori_OPULJP[[#This Row],[Bespovratna sredstva - Ukupno (EU+Nac) HRK
= Ukupna ugovorena vrijednost bespovratnih sredstava]]*Ugovori_OPULJP[[#This Row],[STOPA NACIONALNOG SUFINANCIRANJA %]]</f>
        <v>138907.5</v>
      </c>
      <c r="R1116" s="51">
        <f>Ugovori_OPULJP[[#This Row],[Bespovratna sredstva - Nacionalni dio - HRK]]/7.5345</f>
        <v>18436.193509854667</v>
      </c>
      <c r="S1116" s="50">
        <v>926050</v>
      </c>
      <c r="T1116" s="51">
        <f>Ugovori_OPULJP[[#This Row],[Bespovratna sredstva - Ukupno (EU+Nac) HRK
= Ukupna ugovorena vrijednost bespovratnih sredstava]]/7.5345</f>
        <v>122907.95673236444</v>
      </c>
      <c r="U1116" s="50">
        <v>0</v>
      </c>
      <c r="V1116" s="51">
        <f>Ugovori_OPULJP[[#This Row],[Javni doprinos korisnika - HRK]]/7.5345</f>
        <v>0</v>
      </c>
      <c r="W1116" s="50">
        <v>0</v>
      </c>
      <c r="X1116" s="51">
        <f>Ugovori_OPULJP[[#This Row],[Privatni doprinos korisnika - HRK]]/7.5345</f>
        <v>0</v>
      </c>
      <c r="Y1116" s="52">
        <v>926050</v>
      </c>
      <c r="Z1116" s="53">
        <f>Ugovori_OPULJP[[#This Row],[UKUPNI PRIHVATLJIVI IZDACI
TOTAL ELIGIBLE EXPENDITURE
= Bespovratna sredstva ukupno + doprinos korisnika
= Ukupni prihvatljivi troškovi
= Ukupna ugovorena vrijednost projekta HRK]]/7.5345</f>
        <v>122907.95673236444</v>
      </c>
      <c r="AA1116" s="57" t="s">
        <v>38</v>
      </c>
      <c r="AB1116" s="57" t="s">
        <v>35</v>
      </c>
      <c r="AC1116" s="56" t="s">
        <v>4314</v>
      </c>
      <c r="AD1116" s="56" t="s">
        <v>747</v>
      </c>
    </row>
    <row r="1117" spans="1:30" ht="51" customHeight="1" x14ac:dyDescent="0.2">
      <c r="A1117" s="61" t="s">
        <v>4315</v>
      </c>
      <c r="B1117" s="55" t="s">
        <v>743</v>
      </c>
      <c r="C1117" s="56" t="s">
        <v>744</v>
      </c>
      <c r="D1117" s="43" t="s">
        <v>3131</v>
      </c>
      <c r="E1117" s="57" t="s">
        <v>76</v>
      </c>
      <c r="F1117" s="62" t="s">
        <v>4316</v>
      </c>
      <c r="G1117" s="62" t="s">
        <v>4317</v>
      </c>
      <c r="H1117" s="59">
        <v>44368</v>
      </c>
      <c r="I1117" s="59">
        <v>44794</v>
      </c>
      <c r="J1117" s="48" t="str">
        <f>IF(Ugovori_OPULJP[[#This Row],[DATUM ZAVRŠETKA OPERACIJE]]&gt;DATE(2024,3,31),"u provedbi","završen")</f>
        <v>završen</v>
      </c>
      <c r="K1117" s="67" t="s">
        <v>37</v>
      </c>
      <c r="L1117" s="58" t="s">
        <v>37</v>
      </c>
      <c r="M1117" s="74" t="s">
        <v>3114</v>
      </c>
      <c r="N1117" s="49">
        <v>0.15</v>
      </c>
      <c r="O1117" s="50">
        <f>Ugovori_OPULJP[[#This Row],[Bespovratna sredstva - Ukupno (EU+Nac) HRK
= Ukupna ugovorena vrijednost bespovratnih sredstava]]*Ugovori_OPULJP[[#This Row],[EU STOPA SUFINANCIRANJA %
EU CO-FINANCING RATE %]]</f>
        <v>4145229</v>
      </c>
      <c r="P1117" s="51">
        <f>Ugovori_OPULJP[[#This Row],[Bespovratna sredstva - EU dio - HRK]]/7.5345</f>
        <v>550166.43440175196</v>
      </c>
      <c r="Q1117" s="50">
        <f>Ugovori_OPULJP[[#This Row],[Bespovratna sredstva - Ukupno (EU+Nac) HRK
= Ukupna ugovorena vrijednost bespovratnih sredstava]]*Ugovori_OPULJP[[#This Row],[STOPA NACIONALNOG SUFINANCIRANJA %]]</f>
        <v>731511</v>
      </c>
      <c r="R1117" s="51">
        <f>Ugovori_OPULJP[[#This Row],[Bespovratna sredstva - Nacionalni dio - HRK]]/7.5345</f>
        <v>97088.194306191508</v>
      </c>
      <c r="S1117" s="52">
        <v>4876740</v>
      </c>
      <c r="T1117" s="53">
        <f>Ugovori_OPULJP[[#This Row],[Bespovratna sredstva - Ukupno (EU+Nac) HRK
= Ukupna ugovorena vrijednost bespovratnih sredstava]]/7.5345</f>
        <v>647254.62870794337</v>
      </c>
      <c r="U1117" s="50">
        <v>0</v>
      </c>
      <c r="V1117" s="51">
        <f>Ugovori_OPULJP[[#This Row],[Javni doprinos korisnika - HRK]]/7.5345</f>
        <v>0</v>
      </c>
      <c r="W1117" s="50">
        <v>0</v>
      </c>
      <c r="X1117" s="51">
        <f>Ugovori_OPULJP[[#This Row],[Privatni doprinos korisnika - HRK]]/7.5345</f>
        <v>0</v>
      </c>
      <c r="Y1117" s="52">
        <v>4876740</v>
      </c>
      <c r="Z1117" s="53">
        <f>Ugovori_OPULJP[[#This Row],[UKUPNI PRIHVATLJIVI IZDACI
TOTAL ELIGIBLE EXPENDITURE
= Bespovratna sredstva ukupno + doprinos korisnika
= Ukupni prihvatljivi troškovi
= Ukupna ugovorena vrijednost projekta HRK]]/7.5345</f>
        <v>647254.62870794337</v>
      </c>
      <c r="AA1117" s="57" t="s">
        <v>38</v>
      </c>
      <c r="AB1117" s="57" t="s">
        <v>35</v>
      </c>
      <c r="AC1117" s="56" t="s">
        <v>4318</v>
      </c>
      <c r="AD1117" s="43" t="s">
        <v>747</v>
      </c>
    </row>
    <row r="1118" spans="1:30" ht="51" customHeight="1" x14ac:dyDescent="0.2">
      <c r="A1118" s="61" t="s">
        <v>4319</v>
      </c>
      <c r="B1118" s="55" t="s">
        <v>743</v>
      </c>
      <c r="C1118" s="43" t="s">
        <v>744</v>
      </c>
      <c r="D1118" s="43" t="s">
        <v>3131</v>
      </c>
      <c r="E1118" s="57" t="s">
        <v>76</v>
      </c>
      <c r="F1118" s="62" t="s">
        <v>4320</v>
      </c>
      <c r="G1118" s="62" t="s">
        <v>1605</v>
      </c>
      <c r="H1118" s="59">
        <v>44370</v>
      </c>
      <c r="I1118" s="59">
        <v>44918</v>
      </c>
      <c r="J1118" s="48" t="str">
        <f>IF(Ugovori_OPULJP[[#This Row],[DATUM ZAVRŠETKA OPERACIJE]]&gt;DATE(2024,3,31),"u provedbi","završen")</f>
        <v>završen</v>
      </c>
      <c r="K1118" s="58" t="s">
        <v>99</v>
      </c>
      <c r="L1118" s="58" t="s">
        <v>99</v>
      </c>
      <c r="M1118" s="74" t="s">
        <v>3114</v>
      </c>
      <c r="N1118" s="49">
        <v>0.15</v>
      </c>
      <c r="O1118" s="50">
        <f>Ugovori_OPULJP[[#This Row],[Bespovratna sredstva - Ukupno (EU+Nac) HRK
= Ukupna ugovorena vrijednost bespovratnih sredstava]]*Ugovori_OPULJP[[#This Row],[EU STOPA SUFINANCIRANJA %
EU CO-FINANCING RATE %]]</f>
        <v>1168941.25</v>
      </c>
      <c r="P1118" s="51">
        <f>Ugovori_OPULJP[[#This Row],[Bespovratna sredstva - EU dio - HRK]]/7.5345</f>
        <v>155145.16557170349</v>
      </c>
      <c r="Q1118" s="50">
        <f>Ugovori_OPULJP[[#This Row],[Bespovratna sredstva - Ukupno (EU+Nac) HRK
= Ukupna ugovorena vrijednost bespovratnih sredstava]]*Ugovori_OPULJP[[#This Row],[STOPA NACIONALNOG SUFINANCIRANJA %]]</f>
        <v>206283.75</v>
      </c>
      <c r="R1118" s="51">
        <f>Ugovori_OPULJP[[#This Row],[Bespovratna sredstva - Nacionalni dio - HRK]]/7.5345</f>
        <v>27378.558630300617</v>
      </c>
      <c r="S1118" s="52">
        <v>1375225</v>
      </c>
      <c r="T1118" s="53">
        <f>Ugovori_OPULJP[[#This Row],[Bespovratna sredstva - Ukupno (EU+Nac) HRK
= Ukupna ugovorena vrijednost bespovratnih sredstava]]/7.5345</f>
        <v>182523.72420200412</v>
      </c>
      <c r="U1118" s="50">
        <v>0</v>
      </c>
      <c r="V1118" s="51">
        <f>Ugovori_OPULJP[[#This Row],[Javni doprinos korisnika - HRK]]/7.5345</f>
        <v>0</v>
      </c>
      <c r="W1118" s="50">
        <v>0</v>
      </c>
      <c r="X1118" s="51">
        <f>Ugovori_OPULJP[[#This Row],[Privatni doprinos korisnika - HRK]]/7.5345</f>
        <v>0</v>
      </c>
      <c r="Y1118" s="52">
        <v>1375225</v>
      </c>
      <c r="Z1118" s="53">
        <f>Ugovori_OPULJP[[#This Row],[UKUPNI PRIHVATLJIVI IZDACI
TOTAL ELIGIBLE EXPENDITURE
= Bespovratna sredstva ukupno + doprinos korisnika
= Ukupni prihvatljivi troškovi
= Ukupna ugovorena vrijednost projekta HRK]]/7.5345</f>
        <v>182523.72420200412</v>
      </c>
      <c r="AA1118" s="57" t="s">
        <v>38</v>
      </c>
      <c r="AB1118" s="57" t="s">
        <v>35</v>
      </c>
      <c r="AC1118" s="56" t="s">
        <v>4321</v>
      </c>
      <c r="AD1118" s="63" t="s">
        <v>747</v>
      </c>
    </row>
    <row r="1119" spans="1:30" ht="51" customHeight="1" x14ac:dyDescent="0.2">
      <c r="A1119" s="61" t="s">
        <v>4322</v>
      </c>
      <c r="B1119" s="55" t="s">
        <v>743</v>
      </c>
      <c r="C1119" s="56" t="s">
        <v>744</v>
      </c>
      <c r="D1119" s="43" t="s">
        <v>3131</v>
      </c>
      <c r="E1119" s="57" t="s">
        <v>76</v>
      </c>
      <c r="F1119" s="62" t="s">
        <v>4323</v>
      </c>
      <c r="G1119" s="62" t="s">
        <v>4324</v>
      </c>
      <c r="H1119" s="59">
        <v>44341</v>
      </c>
      <c r="I1119" s="59">
        <v>44890</v>
      </c>
      <c r="J1119" s="48" t="str">
        <f>IF(Ugovori_OPULJP[[#This Row],[DATUM ZAVRŠETKA OPERACIJE]]&gt;DATE(2024,3,31),"u provedbi","završen")</f>
        <v>završen</v>
      </c>
      <c r="K1119" s="58" t="s">
        <v>249</v>
      </c>
      <c r="L1119" s="58" t="s">
        <v>249</v>
      </c>
      <c r="M1119" s="49">
        <v>0.85</v>
      </c>
      <c r="N1119" s="49">
        <v>0.15</v>
      </c>
      <c r="O1119" s="50">
        <f>Ugovori_OPULJP[[#This Row],[Bespovratna sredstva - Ukupno (EU+Nac) HRK
= Ukupna ugovorena vrijednost bespovratnih sredstava]]*Ugovori_OPULJP[[#This Row],[EU STOPA SUFINANCIRANJA %
EU CO-FINANCING RATE %]]</f>
        <v>946379.79999999993</v>
      </c>
      <c r="P1119" s="51">
        <f>Ugovori_OPULJP[[#This Row],[Bespovratna sredstva - EU dio - HRK]]/7.5345</f>
        <v>125606.18488287211</v>
      </c>
      <c r="Q1119" s="50">
        <f>Ugovori_OPULJP[[#This Row],[Bespovratna sredstva - Ukupno (EU+Nac) HRK
= Ukupna ugovorena vrijednost bespovratnih sredstava]]*Ugovori_OPULJP[[#This Row],[STOPA NACIONALNOG SUFINANCIRANJA %]]</f>
        <v>167008.19999999998</v>
      </c>
      <c r="R1119" s="51">
        <f>Ugovori_OPULJP[[#This Row],[Bespovratna sredstva - Nacionalni dio - HRK]]/7.5345</f>
        <v>22165.797332271548</v>
      </c>
      <c r="S1119" s="52">
        <v>1113388</v>
      </c>
      <c r="T1119" s="53">
        <f>Ugovori_OPULJP[[#This Row],[Bespovratna sredstva - Ukupno (EU+Nac) HRK
= Ukupna ugovorena vrijednost bespovratnih sredstava]]/7.5345</f>
        <v>147771.98221514365</v>
      </c>
      <c r="U1119" s="50">
        <v>0</v>
      </c>
      <c r="V1119" s="51">
        <f>Ugovori_OPULJP[[#This Row],[Javni doprinos korisnika - HRK]]/7.5345</f>
        <v>0</v>
      </c>
      <c r="W1119" s="50">
        <v>0</v>
      </c>
      <c r="X1119" s="51">
        <f>Ugovori_OPULJP[[#This Row],[Privatni doprinos korisnika - HRK]]/7.5345</f>
        <v>0</v>
      </c>
      <c r="Y1119" s="52">
        <v>1113388</v>
      </c>
      <c r="Z1119" s="53">
        <f>Ugovori_OPULJP[[#This Row],[UKUPNI PRIHVATLJIVI IZDACI
TOTAL ELIGIBLE EXPENDITURE
= Bespovratna sredstva ukupno + doprinos korisnika
= Ukupni prihvatljivi troškovi
= Ukupna ugovorena vrijednost projekta HRK]]/7.5345</f>
        <v>147771.98221514365</v>
      </c>
      <c r="AA1119" s="44" t="s">
        <v>38</v>
      </c>
      <c r="AB1119" s="44" t="s">
        <v>35</v>
      </c>
      <c r="AC1119" s="56" t="s">
        <v>4325</v>
      </c>
      <c r="AD1119" s="63" t="s">
        <v>747</v>
      </c>
    </row>
    <row r="1120" spans="1:30" ht="51" customHeight="1" x14ac:dyDescent="0.2">
      <c r="A1120" s="61" t="s">
        <v>4326</v>
      </c>
      <c r="B1120" s="55" t="s">
        <v>743</v>
      </c>
      <c r="C1120" s="56" t="s">
        <v>744</v>
      </c>
      <c r="D1120" s="43" t="s">
        <v>3131</v>
      </c>
      <c r="E1120" s="57" t="s">
        <v>76</v>
      </c>
      <c r="F1120" s="62" t="s">
        <v>4327</v>
      </c>
      <c r="G1120" s="62" t="s">
        <v>4328</v>
      </c>
      <c r="H1120" s="59">
        <v>44341</v>
      </c>
      <c r="I1120" s="59">
        <v>44890</v>
      </c>
      <c r="J1120" s="48" t="str">
        <f>IF(Ugovori_OPULJP[[#This Row],[DATUM ZAVRŠETKA OPERACIJE]]&gt;DATE(2024,3,31),"u provedbi","završen")</f>
        <v>završen</v>
      </c>
      <c r="K1120" s="58" t="s">
        <v>249</v>
      </c>
      <c r="L1120" s="58" t="s">
        <v>249</v>
      </c>
      <c r="M1120" s="49">
        <v>0.85</v>
      </c>
      <c r="N1120" s="49">
        <v>0.15</v>
      </c>
      <c r="O1120" s="50">
        <f>Ugovori_OPULJP[[#This Row],[Bespovratna sredstva - Ukupno (EU+Nac) HRK
= Ukupna ugovorena vrijednost bespovratnih sredstava]]*Ugovori_OPULJP[[#This Row],[EU STOPA SUFINANCIRANJA %
EU CO-FINANCING RATE %]]</f>
        <v>551148.5</v>
      </c>
      <c r="P1120" s="51">
        <f>Ugovori_OPULJP[[#This Row],[Bespovratna sredstva - EU dio - HRK]]/7.5345</f>
        <v>73149.976773508519</v>
      </c>
      <c r="Q1120" s="50">
        <f>Ugovori_OPULJP[[#This Row],[Bespovratna sredstva - Ukupno (EU+Nac) HRK
= Ukupna ugovorena vrijednost bespovratnih sredstava]]*Ugovori_OPULJP[[#This Row],[STOPA NACIONALNOG SUFINANCIRANJA %]]</f>
        <v>97261.5</v>
      </c>
      <c r="R1120" s="51">
        <f>Ugovori_OPULJP[[#This Row],[Bespovratna sredstva - Nacionalni dio - HRK]]/7.5345</f>
        <v>12908.819430619151</v>
      </c>
      <c r="S1120" s="52">
        <v>648410</v>
      </c>
      <c r="T1120" s="53">
        <f>Ugovori_OPULJP[[#This Row],[Bespovratna sredstva - Ukupno (EU+Nac) HRK
= Ukupna ugovorena vrijednost bespovratnih sredstava]]/7.5345</f>
        <v>86058.796204127677</v>
      </c>
      <c r="U1120" s="50">
        <v>0</v>
      </c>
      <c r="V1120" s="51">
        <f>Ugovori_OPULJP[[#This Row],[Javni doprinos korisnika - HRK]]/7.5345</f>
        <v>0</v>
      </c>
      <c r="W1120" s="50">
        <v>0</v>
      </c>
      <c r="X1120" s="51">
        <f>Ugovori_OPULJP[[#This Row],[Privatni doprinos korisnika - HRK]]/7.5345</f>
        <v>0</v>
      </c>
      <c r="Y1120" s="52">
        <v>648410</v>
      </c>
      <c r="Z1120" s="53">
        <f>Ugovori_OPULJP[[#This Row],[UKUPNI PRIHVATLJIVI IZDACI
TOTAL ELIGIBLE EXPENDITURE
= Bespovratna sredstva ukupno + doprinos korisnika
= Ukupni prihvatljivi troškovi
= Ukupna ugovorena vrijednost projekta HRK]]/7.5345</f>
        <v>86058.796204127677</v>
      </c>
      <c r="AA1120" s="44" t="s">
        <v>38</v>
      </c>
      <c r="AB1120" s="44" t="s">
        <v>35</v>
      </c>
      <c r="AC1120" s="56" t="s">
        <v>4329</v>
      </c>
      <c r="AD1120" s="63" t="s">
        <v>747</v>
      </c>
    </row>
    <row r="1121" spans="1:30" ht="51" customHeight="1" x14ac:dyDescent="0.2">
      <c r="A1121" s="61" t="s">
        <v>4330</v>
      </c>
      <c r="B1121" s="55" t="s">
        <v>743</v>
      </c>
      <c r="C1121" s="56" t="s">
        <v>744</v>
      </c>
      <c r="D1121" s="43" t="s">
        <v>3131</v>
      </c>
      <c r="E1121" s="57" t="s">
        <v>76</v>
      </c>
      <c r="F1121" s="62" t="s">
        <v>3824</v>
      </c>
      <c r="G1121" s="62" t="s">
        <v>4331</v>
      </c>
      <c r="H1121" s="59">
        <v>44341</v>
      </c>
      <c r="I1121" s="59">
        <v>44890</v>
      </c>
      <c r="J1121" s="48" t="str">
        <f>IF(Ugovori_OPULJP[[#This Row],[DATUM ZAVRŠETKA OPERACIJE]]&gt;DATE(2024,3,31),"u provedbi","završen")</f>
        <v>završen</v>
      </c>
      <c r="K1121" s="58" t="s">
        <v>249</v>
      </c>
      <c r="L1121" s="58" t="s">
        <v>249</v>
      </c>
      <c r="M1121" s="49">
        <v>0.85</v>
      </c>
      <c r="N1121" s="49">
        <v>0.15</v>
      </c>
      <c r="O1121" s="50">
        <f>Ugovori_OPULJP[[#This Row],[Bespovratna sredstva - Ukupno (EU+Nac) HRK
= Ukupna ugovorena vrijednost bespovratnih sredstava]]*Ugovori_OPULJP[[#This Row],[EU STOPA SUFINANCIRANJA %
EU CO-FINANCING RATE %]]</f>
        <v>1134495</v>
      </c>
      <c r="P1121" s="51">
        <f>Ugovori_OPULJP[[#This Row],[Bespovratna sredstva - EU dio - HRK]]/7.5345</f>
        <v>150573.36253235117</v>
      </c>
      <c r="Q1121" s="50">
        <f>Ugovori_OPULJP[[#This Row],[Bespovratna sredstva - Ukupno (EU+Nac) HRK
= Ukupna ugovorena vrijednost bespovratnih sredstava]]*Ugovori_OPULJP[[#This Row],[STOPA NACIONALNOG SUFINANCIRANJA %]]</f>
        <v>200205</v>
      </c>
      <c r="R1121" s="51">
        <f>Ugovori_OPULJP[[#This Row],[Bespovratna sredstva - Nacionalni dio - HRK]]/7.5345</f>
        <v>26571.769858650208</v>
      </c>
      <c r="S1121" s="52">
        <v>1334700</v>
      </c>
      <c r="T1121" s="53">
        <f>Ugovori_OPULJP[[#This Row],[Bespovratna sredstva - Ukupno (EU+Nac) HRK
= Ukupna ugovorena vrijednost bespovratnih sredstava]]/7.5345</f>
        <v>177145.13239100139</v>
      </c>
      <c r="U1121" s="50">
        <v>0</v>
      </c>
      <c r="V1121" s="51">
        <f>Ugovori_OPULJP[[#This Row],[Javni doprinos korisnika - HRK]]/7.5345</f>
        <v>0</v>
      </c>
      <c r="W1121" s="50">
        <v>0</v>
      </c>
      <c r="X1121" s="51">
        <f>Ugovori_OPULJP[[#This Row],[Privatni doprinos korisnika - HRK]]/7.5345</f>
        <v>0</v>
      </c>
      <c r="Y1121" s="52">
        <v>1334700</v>
      </c>
      <c r="Z1121" s="53">
        <f>Ugovori_OPULJP[[#This Row],[UKUPNI PRIHVATLJIVI IZDACI
TOTAL ELIGIBLE EXPENDITURE
= Bespovratna sredstva ukupno + doprinos korisnika
= Ukupni prihvatljivi troškovi
= Ukupna ugovorena vrijednost projekta HRK]]/7.5345</f>
        <v>177145.13239100139</v>
      </c>
      <c r="AA1121" s="44" t="s">
        <v>38</v>
      </c>
      <c r="AB1121" s="44" t="s">
        <v>35</v>
      </c>
      <c r="AC1121" s="56" t="s">
        <v>4332</v>
      </c>
      <c r="AD1121" s="63" t="s">
        <v>747</v>
      </c>
    </row>
    <row r="1122" spans="1:30" ht="51" customHeight="1" x14ac:dyDescent="0.2">
      <c r="A1122" s="61" t="s">
        <v>4333</v>
      </c>
      <c r="B1122" s="55" t="s">
        <v>743</v>
      </c>
      <c r="C1122" s="56" t="s">
        <v>744</v>
      </c>
      <c r="D1122" s="43" t="s">
        <v>3131</v>
      </c>
      <c r="E1122" s="57" t="s">
        <v>76</v>
      </c>
      <c r="F1122" s="62" t="s">
        <v>4334</v>
      </c>
      <c r="G1122" s="62" t="s">
        <v>1853</v>
      </c>
      <c r="H1122" s="59">
        <v>44341</v>
      </c>
      <c r="I1122" s="59">
        <v>44798</v>
      </c>
      <c r="J1122" s="48" t="str">
        <f>IF(Ugovori_OPULJP[[#This Row],[DATUM ZAVRŠETKA OPERACIJE]]&gt;DATE(2024,3,31),"u provedbi","završen")</f>
        <v>završen</v>
      </c>
      <c r="K1122" s="58" t="s">
        <v>249</v>
      </c>
      <c r="L1122" s="58" t="s">
        <v>249</v>
      </c>
      <c r="M1122" s="49">
        <v>0.85</v>
      </c>
      <c r="N1122" s="49">
        <v>0.15</v>
      </c>
      <c r="O1122" s="50">
        <f>Ugovori_OPULJP[[#This Row],[Bespovratna sredstva - Ukupno (EU+Nac) HRK
= Ukupna ugovorena vrijednost bespovratnih sredstava]]*Ugovori_OPULJP[[#This Row],[EU STOPA SUFINANCIRANJA %
EU CO-FINANCING RATE %]]</f>
        <v>1855975</v>
      </c>
      <c r="P1122" s="51">
        <f>Ugovori_OPULJP[[#This Row],[Bespovratna sredstva - EU dio - HRK]]/7.5345</f>
        <v>246330.21434733557</v>
      </c>
      <c r="Q1122" s="50">
        <f>Ugovori_OPULJP[[#This Row],[Bespovratna sredstva - Ukupno (EU+Nac) HRK
= Ukupna ugovorena vrijednost bespovratnih sredstava]]*Ugovori_OPULJP[[#This Row],[STOPA NACIONALNOG SUFINANCIRANJA %]]</f>
        <v>327525</v>
      </c>
      <c r="R1122" s="51">
        <f>Ugovori_OPULJP[[#This Row],[Bespovratna sredstva - Nacionalni dio - HRK]]/7.5345</f>
        <v>43470.037826000393</v>
      </c>
      <c r="S1122" s="52">
        <v>2183500</v>
      </c>
      <c r="T1122" s="53">
        <f>Ugovori_OPULJP[[#This Row],[Bespovratna sredstva - Ukupno (EU+Nac) HRK
= Ukupna ugovorena vrijednost bespovratnih sredstava]]/7.5345</f>
        <v>289800.25217333599</v>
      </c>
      <c r="U1122" s="50">
        <v>0</v>
      </c>
      <c r="V1122" s="51">
        <f>Ugovori_OPULJP[[#This Row],[Javni doprinos korisnika - HRK]]/7.5345</f>
        <v>0</v>
      </c>
      <c r="W1122" s="50">
        <v>0</v>
      </c>
      <c r="X1122" s="51">
        <f>Ugovori_OPULJP[[#This Row],[Privatni doprinos korisnika - HRK]]/7.5345</f>
        <v>0</v>
      </c>
      <c r="Y1122" s="52">
        <v>2183500</v>
      </c>
      <c r="Z1122" s="53">
        <f>Ugovori_OPULJP[[#This Row],[UKUPNI PRIHVATLJIVI IZDACI
TOTAL ELIGIBLE EXPENDITURE
= Bespovratna sredstva ukupno + doprinos korisnika
= Ukupni prihvatljivi troškovi
= Ukupna ugovorena vrijednost projekta HRK]]/7.5345</f>
        <v>289800.25217333599</v>
      </c>
      <c r="AA1122" s="44" t="s">
        <v>38</v>
      </c>
      <c r="AB1122" s="44" t="s">
        <v>35</v>
      </c>
      <c r="AC1122" s="56" t="s">
        <v>4335</v>
      </c>
      <c r="AD1122" s="63" t="s">
        <v>747</v>
      </c>
    </row>
    <row r="1123" spans="1:30" ht="51" customHeight="1" x14ac:dyDescent="0.2">
      <c r="A1123" s="61" t="s">
        <v>4336</v>
      </c>
      <c r="B1123" s="55" t="s">
        <v>743</v>
      </c>
      <c r="C1123" s="56" t="s">
        <v>744</v>
      </c>
      <c r="D1123" s="43" t="s">
        <v>3131</v>
      </c>
      <c r="E1123" s="57" t="s">
        <v>76</v>
      </c>
      <c r="F1123" s="62" t="s">
        <v>4337</v>
      </c>
      <c r="G1123" s="62" t="s">
        <v>1946</v>
      </c>
      <c r="H1123" s="59">
        <v>44341</v>
      </c>
      <c r="I1123" s="59">
        <v>44706</v>
      </c>
      <c r="J1123" s="48" t="str">
        <f>IF(Ugovori_OPULJP[[#This Row],[DATUM ZAVRŠETKA OPERACIJE]]&gt;DATE(2024,3,31),"u provedbi","završen")</f>
        <v>završen</v>
      </c>
      <c r="K1123" s="58" t="s">
        <v>249</v>
      </c>
      <c r="L1123" s="58" t="s">
        <v>249</v>
      </c>
      <c r="M1123" s="49">
        <v>0.85</v>
      </c>
      <c r="N1123" s="49">
        <v>0.15</v>
      </c>
      <c r="O1123" s="50">
        <f>Ugovori_OPULJP[[#This Row],[Bespovratna sredstva - Ukupno (EU+Nac) HRK
= Ukupna ugovorena vrijednost bespovratnih sredstava]]*Ugovori_OPULJP[[#This Row],[EU STOPA SUFINANCIRANJA %
EU CO-FINANCING RATE %]]</f>
        <v>1088924.375</v>
      </c>
      <c r="P1123" s="51">
        <f>Ugovori_OPULJP[[#This Row],[Bespovratna sredstva - EU dio - HRK]]/7.5345</f>
        <v>144525.1012011414</v>
      </c>
      <c r="Q1123" s="50">
        <f>Ugovori_OPULJP[[#This Row],[Bespovratna sredstva - Ukupno (EU+Nac) HRK
= Ukupna ugovorena vrijednost bespovratnih sredstava]]*Ugovori_OPULJP[[#This Row],[STOPA NACIONALNOG SUFINANCIRANJA %]]</f>
        <v>192163.125</v>
      </c>
      <c r="R1123" s="51">
        <f>Ugovori_OPULJP[[#This Row],[Bespovratna sredstva - Nacionalni dio - HRK]]/7.5345</f>
        <v>25504.429623730837</v>
      </c>
      <c r="S1123" s="52">
        <v>1281087.5</v>
      </c>
      <c r="T1123" s="53">
        <f>Ugovori_OPULJP[[#This Row],[Bespovratna sredstva - Ukupno (EU+Nac) HRK
= Ukupna ugovorena vrijednost bespovratnih sredstava]]/7.5345</f>
        <v>170029.53082487226</v>
      </c>
      <c r="U1123" s="50">
        <v>0</v>
      </c>
      <c r="V1123" s="51">
        <f>Ugovori_OPULJP[[#This Row],[Javni doprinos korisnika - HRK]]/7.5345</f>
        <v>0</v>
      </c>
      <c r="W1123" s="50">
        <v>0</v>
      </c>
      <c r="X1123" s="51">
        <f>Ugovori_OPULJP[[#This Row],[Privatni doprinos korisnika - HRK]]/7.5345</f>
        <v>0</v>
      </c>
      <c r="Y1123" s="52">
        <v>1281087.5</v>
      </c>
      <c r="Z1123" s="53">
        <f>Ugovori_OPULJP[[#This Row],[UKUPNI PRIHVATLJIVI IZDACI
TOTAL ELIGIBLE EXPENDITURE
= Bespovratna sredstva ukupno + doprinos korisnika
= Ukupni prihvatljivi troškovi
= Ukupna ugovorena vrijednost projekta HRK]]/7.5345</f>
        <v>170029.53082487226</v>
      </c>
      <c r="AA1123" s="44" t="s">
        <v>38</v>
      </c>
      <c r="AB1123" s="44" t="s">
        <v>35</v>
      </c>
      <c r="AC1123" s="56" t="s">
        <v>4338</v>
      </c>
      <c r="AD1123" s="63" t="s">
        <v>747</v>
      </c>
    </row>
    <row r="1124" spans="1:30" ht="51" customHeight="1" x14ac:dyDescent="0.2">
      <c r="A1124" s="61" t="s">
        <v>4339</v>
      </c>
      <c r="B1124" s="55" t="s">
        <v>743</v>
      </c>
      <c r="C1124" s="43" t="s">
        <v>744</v>
      </c>
      <c r="D1124" s="43" t="s">
        <v>3131</v>
      </c>
      <c r="E1124" s="57" t="s">
        <v>76</v>
      </c>
      <c r="F1124" s="62" t="s">
        <v>4340</v>
      </c>
      <c r="G1124" s="62" t="s">
        <v>4341</v>
      </c>
      <c r="H1124" s="59">
        <v>44341</v>
      </c>
      <c r="I1124" s="59">
        <v>44798</v>
      </c>
      <c r="J1124" s="48" t="str">
        <f>IF(Ugovori_OPULJP[[#This Row],[DATUM ZAVRŠETKA OPERACIJE]]&gt;DATE(2024,3,31),"u provedbi","završen")</f>
        <v>završen</v>
      </c>
      <c r="K1124" s="67" t="s">
        <v>249</v>
      </c>
      <c r="L1124" s="67" t="s">
        <v>249</v>
      </c>
      <c r="M1124" s="49">
        <v>0.85</v>
      </c>
      <c r="N1124" s="49">
        <v>0.15</v>
      </c>
      <c r="O1124" s="50">
        <f>Ugovori_OPULJP[[#This Row],[Bespovratna sredstva - Ukupno (EU+Nac) HRK
= Ukupna ugovorena vrijednost bespovratnih sredstava]]*Ugovori_OPULJP[[#This Row],[EU STOPA SUFINANCIRANJA %
EU CO-FINANCING RATE %]]</f>
        <v>1660674.75</v>
      </c>
      <c r="P1124" s="51">
        <f>Ugovori_OPULJP[[#This Row],[Bespovratna sredstva - EU dio - HRK]]/7.5345</f>
        <v>220409.416683257</v>
      </c>
      <c r="Q1124" s="50">
        <f>Ugovori_OPULJP[[#This Row],[Bespovratna sredstva - Ukupno (EU+Nac) HRK
= Ukupna ugovorena vrijednost bespovratnih sredstava]]*Ugovori_OPULJP[[#This Row],[STOPA NACIONALNOG SUFINANCIRANJA %]]</f>
        <v>293060.25</v>
      </c>
      <c r="R1124" s="51">
        <f>Ugovori_OPULJP[[#This Row],[Bespovratna sredstva - Nacionalni dio - HRK]]/7.5345</f>
        <v>38895.779414692413</v>
      </c>
      <c r="S1124" s="52">
        <v>1953735</v>
      </c>
      <c r="T1124" s="53">
        <f>Ugovori_OPULJP[[#This Row],[Bespovratna sredstva - Ukupno (EU+Nac) HRK
= Ukupna ugovorena vrijednost bespovratnih sredstava]]/7.5345</f>
        <v>259305.19609794943</v>
      </c>
      <c r="U1124" s="50">
        <v>0</v>
      </c>
      <c r="V1124" s="51">
        <f>Ugovori_OPULJP[[#This Row],[Javni doprinos korisnika - HRK]]/7.5345</f>
        <v>0</v>
      </c>
      <c r="W1124" s="50">
        <v>0</v>
      </c>
      <c r="X1124" s="51">
        <f>Ugovori_OPULJP[[#This Row],[Privatni doprinos korisnika - HRK]]/7.5345</f>
        <v>0</v>
      </c>
      <c r="Y1124" s="52">
        <v>1953735</v>
      </c>
      <c r="Z1124" s="53">
        <f>Ugovori_OPULJP[[#This Row],[UKUPNI PRIHVATLJIVI IZDACI
TOTAL ELIGIBLE EXPENDITURE
= Bespovratna sredstva ukupno + doprinos korisnika
= Ukupni prihvatljivi troškovi
= Ukupna ugovorena vrijednost projekta HRK]]/7.5345</f>
        <v>259305.19609794943</v>
      </c>
      <c r="AA1124" s="57" t="s">
        <v>38</v>
      </c>
      <c r="AB1124" s="57" t="s">
        <v>35</v>
      </c>
      <c r="AC1124" s="56" t="s">
        <v>4342</v>
      </c>
      <c r="AD1124" s="63" t="s">
        <v>747</v>
      </c>
    </row>
    <row r="1125" spans="1:30" ht="51" customHeight="1" x14ac:dyDescent="0.2">
      <c r="A1125" s="61" t="s">
        <v>4343</v>
      </c>
      <c r="B1125" s="55" t="s">
        <v>743</v>
      </c>
      <c r="C1125" s="56" t="s">
        <v>744</v>
      </c>
      <c r="D1125" s="43" t="s">
        <v>3131</v>
      </c>
      <c r="E1125" s="57" t="s">
        <v>76</v>
      </c>
      <c r="F1125" s="62" t="s">
        <v>4344</v>
      </c>
      <c r="G1125" s="45" t="s">
        <v>1904</v>
      </c>
      <c r="H1125" s="59">
        <v>44341</v>
      </c>
      <c r="I1125" s="59">
        <v>44890</v>
      </c>
      <c r="J1125" s="48" t="str">
        <f>IF(Ugovori_OPULJP[[#This Row],[DATUM ZAVRŠETKA OPERACIJE]]&gt;DATE(2024,3,31),"u provedbi","završen")</f>
        <v>završen</v>
      </c>
      <c r="K1125" s="58" t="s">
        <v>249</v>
      </c>
      <c r="L1125" s="58" t="s">
        <v>249</v>
      </c>
      <c r="M1125" s="49">
        <v>0.85</v>
      </c>
      <c r="N1125" s="49">
        <v>0.15</v>
      </c>
      <c r="O1125" s="50">
        <f>Ugovori_OPULJP[[#This Row],[Bespovratna sredstva - Ukupno (EU+Nac) HRK
= Ukupna ugovorena vrijednost bespovratnih sredstava]]*Ugovori_OPULJP[[#This Row],[EU STOPA SUFINANCIRANJA %
EU CO-FINANCING RATE %]]</f>
        <v>4250000</v>
      </c>
      <c r="P1125" s="51">
        <f>Ugovori_OPULJP[[#This Row],[Bespovratna sredstva - EU dio - HRK]]/7.5345</f>
        <v>564071.93576216069</v>
      </c>
      <c r="Q1125" s="50">
        <f>Ugovori_OPULJP[[#This Row],[Bespovratna sredstva - Ukupno (EU+Nac) HRK
= Ukupna ugovorena vrijednost bespovratnih sredstava]]*Ugovori_OPULJP[[#This Row],[STOPA NACIONALNOG SUFINANCIRANJA %]]</f>
        <v>750000</v>
      </c>
      <c r="R1125" s="51">
        <f>Ugovori_OPULJP[[#This Row],[Bespovratna sredstva - Nacionalni dio - HRK]]/7.5345</f>
        <v>99542.106310969539</v>
      </c>
      <c r="S1125" s="52">
        <v>5000000</v>
      </c>
      <c r="T1125" s="53">
        <f>Ugovori_OPULJP[[#This Row],[Bespovratna sredstva - Ukupno (EU+Nac) HRK
= Ukupna ugovorena vrijednost bespovratnih sredstava]]/7.5345</f>
        <v>663614.04207313026</v>
      </c>
      <c r="U1125" s="50">
        <v>438900</v>
      </c>
      <c r="V1125" s="51">
        <f>Ugovori_OPULJP[[#This Row],[Javni doprinos korisnika - HRK]]/7.5345</f>
        <v>58252.040613179372</v>
      </c>
      <c r="W1125" s="50">
        <v>0</v>
      </c>
      <c r="X1125" s="51">
        <f>Ugovori_OPULJP[[#This Row],[Privatni doprinos korisnika - HRK]]/7.5345</f>
        <v>0</v>
      </c>
      <c r="Y1125" s="52">
        <v>5438900</v>
      </c>
      <c r="Z1125" s="53">
        <f>Ugovori_OPULJP[[#This Row],[UKUPNI PRIHVATLJIVI IZDACI
TOTAL ELIGIBLE EXPENDITURE
= Bespovratna sredstva ukupno + doprinos korisnika
= Ukupni prihvatljivi troškovi
= Ukupna ugovorena vrijednost projekta HRK]]/7.5345</f>
        <v>721866.08268630959</v>
      </c>
      <c r="AA1125" s="44" t="s">
        <v>38</v>
      </c>
      <c r="AB1125" s="44" t="s">
        <v>35</v>
      </c>
      <c r="AC1125" s="56" t="s">
        <v>4345</v>
      </c>
      <c r="AD1125" s="63" t="s">
        <v>747</v>
      </c>
    </row>
    <row r="1126" spans="1:30" ht="51" customHeight="1" x14ac:dyDescent="0.2">
      <c r="A1126" s="61" t="s">
        <v>4346</v>
      </c>
      <c r="B1126" s="55" t="s">
        <v>743</v>
      </c>
      <c r="C1126" s="56" t="s">
        <v>744</v>
      </c>
      <c r="D1126" s="43" t="s">
        <v>3131</v>
      </c>
      <c r="E1126" s="57" t="s">
        <v>76</v>
      </c>
      <c r="F1126" s="62" t="s">
        <v>4347</v>
      </c>
      <c r="G1126" s="45" t="s">
        <v>1930</v>
      </c>
      <c r="H1126" s="59">
        <v>44341</v>
      </c>
      <c r="I1126" s="59">
        <v>44767</v>
      </c>
      <c r="J1126" s="48" t="str">
        <f>IF(Ugovori_OPULJP[[#This Row],[DATUM ZAVRŠETKA OPERACIJE]]&gt;DATE(2024,3,31),"u provedbi","završen")</f>
        <v>završen</v>
      </c>
      <c r="K1126" s="58" t="s">
        <v>249</v>
      </c>
      <c r="L1126" s="58" t="s">
        <v>249</v>
      </c>
      <c r="M1126" s="49">
        <v>0.85</v>
      </c>
      <c r="N1126" s="49">
        <v>0.15</v>
      </c>
      <c r="O1126" s="50">
        <f>Ugovori_OPULJP[[#This Row],[Bespovratna sredstva - Ukupno (EU+Nac) HRK
= Ukupna ugovorena vrijednost bespovratnih sredstava]]*Ugovori_OPULJP[[#This Row],[EU STOPA SUFINANCIRANJA %
EU CO-FINANCING RATE %]]</f>
        <v>1878770.9375</v>
      </c>
      <c r="P1126" s="51">
        <f>Ugovori_OPULJP[[#This Row],[Bespovratna sredstva - EU dio - HRK]]/7.5345</f>
        <v>249355.75519277988</v>
      </c>
      <c r="Q1126" s="50">
        <f>Ugovori_OPULJP[[#This Row],[Bespovratna sredstva - Ukupno (EU+Nac) HRK
= Ukupna ugovorena vrijednost bespovratnih sredstava]]*Ugovori_OPULJP[[#This Row],[STOPA NACIONALNOG SUFINANCIRANJA %]]</f>
        <v>331547.8125</v>
      </c>
      <c r="R1126" s="51">
        <f>Ugovori_OPULJP[[#This Row],[Bespovratna sredstva - Nacionalni dio - HRK]]/7.5345</f>
        <v>44003.956798725856</v>
      </c>
      <c r="S1126" s="52">
        <v>2210318.75</v>
      </c>
      <c r="T1126" s="53">
        <f>Ugovori_OPULJP[[#This Row],[Bespovratna sredstva - Ukupno (EU+Nac) HRK
= Ukupna ugovorena vrijednost bespovratnih sredstava]]/7.5345</f>
        <v>293359.7119915057</v>
      </c>
      <c r="U1126" s="50">
        <v>0</v>
      </c>
      <c r="V1126" s="51">
        <f>Ugovori_OPULJP[[#This Row],[Javni doprinos korisnika - HRK]]/7.5345</f>
        <v>0</v>
      </c>
      <c r="W1126" s="50">
        <v>0</v>
      </c>
      <c r="X1126" s="51">
        <f>Ugovori_OPULJP[[#This Row],[Privatni doprinos korisnika - HRK]]/7.5345</f>
        <v>0</v>
      </c>
      <c r="Y1126" s="52">
        <v>2210318.75</v>
      </c>
      <c r="Z1126" s="53">
        <f>Ugovori_OPULJP[[#This Row],[UKUPNI PRIHVATLJIVI IZDACI
TOTAL ELIGIBLE EXPENDITURE
= Bespovratna sredstva ukupno + doprinos korisnika
= Ukupni prihvatljivi troškovi
= Ukupna ugovorena vrijednost projekta HRK]]/7.5345</f>
        <v>293359.7119915057</v>
      </c>
      <c r="AA1126" s="44" t="s">
        <v>38</v>
      </c>
      <c r="AB1126" s="44" t="s">
        <v>35</v>
      </c>
      <c r="AC1126" s="56" t="s">
        <v>4348</v>
      </c>
      <c r="AD1126" s="63" t="s">
        <v>747</v>
      </c>
    </row>
    <row r="1127" spans="1:30" ht="51" customHeight="1" x14ac:dyDescent="0.2">
      <c r="A1127" s="61" t="s">
        <v>4349</v>
      </c>
      <c r="B1127" s="55" t="s">
        <v>743</v>
      </c>
      <c r="C1127" s="56" t="s">
        <v>744</v>
      </c>
      <c r="D1127" s="43" t="s">
        <v>3131</v>
      </c>
      <c r="E1127" s="57" t="s">
        <v>76</v>
      </c>
      <c r="F1127" s="62" t="s">
        <v>4350</v>
      </c>
      <c r="G1127" s="62" t="s">
        <v>1923</v>
      </c>
      <c r="H1127" s="59">
        <v>44341</v>
      </c>
      <c r="I1127" s="59">
        <v>44890</v>
      </c>
      <c r="J1127" s="48" t="str">
        <f>IF(Ugovori_OPULJP[[#This Row],[DATUM ZAVRŠETKA OPERACIJE]]&gt;DATE(2024,3,31),"u provedbi","završen")</f>
        <v>završen</v>
      </c>
      <c r="K1127" s="58" t="s">
        <v>249</v>
      </c>
      <c r="L1127" s="58" t="s">
        <v>249</v>
      </c>
      <c r="M1127" s="49">
        <v>0.85</v>
      </c>
      <c r="N1127" s="49">
        <v>0.15</v>
      </c>
      <c r="O1127" s="50">
        <f>Ugovori_OPULJP[[#This Row],[Bespovratna sredstva - Ukupno (EU+Nac) HRK
= Ukupna ugovorena vrijednost bespovratnih sredstava]]*Ugovori_OPULJP[[#This Row],[EU STOPA SUFINANCIRANJA %
EU CO-FINANCING RATE %]]</f>
        <v>1170885.8800000001</v>
      </c>
      <c r="P1127" s="51">
        <f>Ugovori_OPULJP[[#This Row],[Bespovratna sredstva - EU dio - HRK]]/7.5345</f>
        <v>155403.26232663085</v>
      </c>
      <c r="Q1127" s="50">
        <f>Ugovori_OPULJP[[#This Row],[Bespovratna sredstva - Ukupno (EU+Nac) HRK
= Ukupna ugovorena vrijednost bespovratnih sredstava]]*Ugovori_OPULJP[[#This Row],[STOPA NACIONALNOG SUFINANCIRANJA %]]</f>
        <v>206626.92</v>
      </c>
      <c r="R1127" s="51">
        <f>Ugovori_OPULJP[[#This Row],[Bespovratna sredstva - Nacionalni dio - HRK]]/7.5345</f>
        <v>27424.105116464263</v>
      </c>
      <c r="S1127" s="52">
        <v>1377512.8</v>
      </c>
      <c r="T1127" s="53">
        <f>Ugovori_OPULJP[[#This Row],[Bespovratna sredstva - Ukupno (EU+Nac) HRK
= Ukupna ugovorena vrijednost bespovratnih sredstava]]/7.5345</f>
        <v>182827.36744309508</v>
      </c>
      <c r="U1127" s="50">
        <v>0</v>
      </c>
      <c r="V1127" s="51">
        <f>Ugovori_OPULJP[[#This Row],[Javni doprinos korisnika - HRK]]/7.5345</f>
        <v>0</v>
      </c>
      <c r="W1127" s="50">
        <v>0</v>
      </c>
      <c r="X1127" s="51">
        <f>Ugovori_OPULJP[[#This Row],[Privatni doprinos korisnika - HRK]]/7.5345</f>
        <v>0</v>
      </c>
      <c r="Y1127" s="52">
        <v>1377512.8</v>
      </c>
      <c r="Z1127" s="53">
        <f>Ugovori_OPULJP[[#This Row],[UKUPNI PRIHVATLJIVI IZDACI
TOTAL ELIGIBLE EXPENDITURE
= Bespovratna sredstva ukupno + doprinos korisnika
= Ukupni prihvatljivi troškovi
= Ukupna ugovorena vrijednost projekta HRK]]/7.5345</f>
        <v>182827.36744309508</v>
      </c>
      <c r="AA1127" s="44" t="s">
        <v>38</v>
      </c>
      <c r="AB1127" s="44" t="s">
        <v>35</v>
      </c>
      <c r="AC1127" s="56" t="s">
        <v>4351</v>
      </c>
      <c r="AD1127" s="63" t="s">
        <v>747</v>
      </c>
    </row>
    <row r="1128" spans="1:30" ht="38.25" customHeight="1" x14ac:dyDescent="0.2">
      <c r="A1128" s="61" t="s">
        <v>4352</v>
      </c>
      <c r="B1128" s="55" t="s">
        <v>743</v>
      </c>
      <c r="C1128" s="56" t="s">
        <v>744</v>
      </c>
      <c r="D1128" s="43" t="s">
        <v>3131</v>
      </c>
      <c r="E1128" s="57" t="s">
        <v>76</v>
      </c>
      <c r="F1128" s="62" t="s">
        <v>4353</v>
      </c>
      <c r="G1128" s="45" t="s">
        <v>1938</v>
      </c>
      <c r="H1128" s="59">
        <v>44341</v>
      </c>
      <c r="I1128" s="59">
        <v>44798</v>
      </c>
      <c r="J1128" s="48" t="str">
        <f>IF(Ugovori_OPULJP[[#This Row],[DATUM ZAVRŠETKA OPERACIJE]]&gt;DATE(2024,3,31),"u provedbi","završen")</f>
        <v>završen</v>
      </c>
      <c r="K1128" s="58" t="s">
        <v>249</v>
      </c>
      <c r="L1128" s="58" t="s">
        <v>249</v>
      </c>
      <c r="M1128" s="49">
        <v>0.85</v>
      </c>
      <c r="N1128" s="49">
        <v>0.15</v>
      </c>
      <c r="O1128" s="50">
        <f>Ugovori_OPULJP[[#This Row],[Bespovratna sredstva - Ukupno (EU+Nac) HRK
= Ukupna ugovorena vrijednost bespovratnih sredstava]]*Ugovori_OPULJP[[#This Row],[EU STOPA SUFINANCIRANJA %
EU CO-FINANCING RATE %]]</f>
        <v>1181670</v>
      </c>
      <c r="P1128" s="51">
        <f>Ugovori_OPULJP[[#This Row],[Bespovratna sredstva - EU dio - HRK]]/7.5345</f>
        <v>156834.56101931116</v>
      </c>
      <c r="Q1128" s="50">
        <f>Ugovori_OPULJP[[#This Row],[Bespovratna sredstva - Ukupno (EU+Nac) HRK
= Ukupna ugovorena vrijednost bespovratnih sredstava]]*Ugovori_OPULJP[[#This Row],[STOPA NACIONALNOG SUFINANCIRANJA %]]</f>
        <v>208530</v>
      </c>
      <c r="R1128" s="51">
        <f>Ugovori_OPULJP[[#This Row],[Bespovratna sredstva - Nacionalni dio - HRK]]/7.5345</f>
        <v>27676.687238701968</v>
      </c>
      <c r="S1128" s="52">
        <v>1390200</v>
      </c>
      <c r="T1128" s="53">
        <f>Ugovori_OPULJP[[#This Row],[Bespovratna sredstva - Ukupno (EU+Nac) HRK
= Ukupna ugovorena vrijednost bespovratnih sredstava]]/7.5345</f>
        <v>184511.24825801313</v>
      </c>
      <c r="U1128" s="50">
        <v>0</v>
      </c>
      <c r="V1128" s="51">
        <f>Ugovori_OPULJP[[#This Row],[Javni doprinos korisnika - HRK]]/7.5345</f>
        <v>0</v>
      </c>
      <c r="W1128" s="50">
        <v>0</v>
      </c>
      <c r="X1128" s="51">
        <f>Ugovori_OPULJP[[#This Row],[Privatni doprinos korisnika - HRK]]/7.5345</f>
        <v>0</v>
      </c>
      <c r="Y1128" s="52">
        <v>1390200</v>
      </c>
      <c r="Z1128" s="53">
        <f>Ugovori_OPULJP[[#This Row],[UKUPNI PRIHVATLJIVI IZDACI
TOTAL ELIGIBLE EXPENDITURE
= Bespovratna sredstva ukupno + doprinos korisnika
= Ukupni prihvatljivi troškovi
= Ukupna ugovorena vrijednost projekta HRK]]/7.5345</f>
        <v>184511.24825801313</v>
      </c>
      <c r="AA1128" s="44" t="s">
        <v>38</v>
      </c>
      <c r="AB1128" s="44" t="s">
        <v>35</v>
      </c>
      <c r="AC1128" s="56" t="s">
        <v>4354</v>
      </c>
      <c r="AD1128" s="63" t="s">
        <v>747</v>
      </c>
    </row>
    <row r="1129" spans="1:30" ht="51" customHeight="1" x14ac:dyDescent="0.2">
      <c r="A1129" s="61" t="s">
        <v>4355</v>
      </c>
      <c r="B1129" s="55" t="s">
        <v>743</v>
      </c>
      <c r="C1129" s="43" t="s">
        <v>744</v>
      </c>
      <c r="D1129" s="43" t="s">
        <v>3131</v>
      </c>
      <c r="E1129" s="57" t="s">
        <v>76</v>
      </c>
      <c r="F1129" s="62" t="s">
        <v>4356</v>
      </c>
      <c r="G1129" s="45" t="s">
        <v>2115</v>
      </c>
      <c r="H1129" s="59">
        <v>44342</v>
      </c>
      <c r="I1129" s="59">
        <v>44768</v>
      </c>
      <c r="J1129" s="48" t="str">
        <f>IF(Ugovori_OPULJP[[#This Row],[DATUM ZAVRŠETKA OPERACIJE]]&gt;DATE(2024,3,31),"u provedbi","završen")</f>
        <v>završen</v>
      </c>
      <c r="K1129" s="67" t="s">
        <v>99</v>
      </c>
      <c r="L1129" s="67" t="s">
        <v>99</v>
      </c>
      <c r="M1129" s="49">
        <v>0.85</v>
      </c>
      <c r="N1129" s="49">
        <v>0.15</v>
      </c>
      <c r="O1129" s="50">
        <f>Ugovori_OPULJP[[#This Row],[Bespovratna sredstva - Ukupno (EU+Nac) HRK
= Ukupna ugovorena vrijednost bespovratnih sredstava]]*Ugovori_OPULJP[[#This Row],[EU STOPA SUFINANCIRANJA %
EU CO-FINANCING RATE %]]</f>
        <v>890800</v>
      </c>
      <c r="P1129" s="51">
        <f>Ugovori_OPULJP[[#This Row],[Bespovratna sredstva - EU dio - HRK]]/7.5345</f>
        <v>118229.47773574888</v>
      </c>
      <c r="Q1129" s="50">
        <f>Ugovori_OPULJP[[#This Row],[Bespovratna sredstva - Ukupno (EU+Nac) HRK
= Ukupna ugovorena vrijednost bespovratnih sredstava]]*Ugovori_OPULJP[[#This Row],[STOPA NACIONALNOG SUFINANCIRANJA %]]</f>
        <v>157200</v>
      </c>
      <c r="R1129" s="51">
        <f>Ugovori_OPULJP[[#This Row],[Bespovratna sredstva - Nacionalni dio - HRK]]/7.5345</f>
        <v>20864.025482779216</v>
      </c>
      <c r="S1129" s="52">
        <v>1048000</v>
      </c>
      <c r="T1129" s="53">
        <f>Ugovori_OPULJP[[#This Row],[Bespovratna sredstva - Ukupno (EU+Nac) HRK
= Ukupna ugovorena vrijednost bespovratnih sredstava]]/7.5345</f>
        <v>139093.50321852809</v>
      </c>
      <c r="U1129" s="50">
        <v>0</v>
      </c>
      <c r="V1129" s="51">
        <f>Ugovori_OPULJP[[#This Row],[Javni doprinos korisnika - HRK]]/7.5345</f>
        <v>0</v>
      </c>
      <c r="W1129" s="50">
        <v>0</v>
      </c>
      <c r="X1129" s="51">
        <f>Ugovori_OPULJP[[#This Row],[Privatni doprinos korisnika - HRK]]/7.5345</f>
        <v>0</v>
      </c>
      <c r="Y1129" s="52">
        <v>1048000</v>
      </c>
      <c r="Z1129" s="53">
        <f>Ugovori_OPULJP[[#This Row],[UKUPNI PRIHVATLJIVI IZDACI
TOTAL ELIGIBLE EXPENDITURE
= Bespovratna sredstva ukupno + doprinos korisnika
= Ukupni prihvatljivi troškovi
= Ukupna ugovorena vrijednost projekta HRK]]/7.5345</f>
        <v>139093.50321852809</v>
      </c>
      <c r="AA1129" s="57" t="s">
        <v>38</v>
      </c>
      <c r="AB1129" s="57" t="s">
        <v>35</v>
      </c>
      <c r="AC1129" s="56" t="s">
        <v>4357</v>
      </c>
      <c r="AD1129" s="63" t="s">
        <v>747</v>
      </c>
    </row>
    <row r="1130" spans="1:30" ht="38.25" customHeight="1" x14ac:dyDescent="0.2">
      <c r="A1130" s="61" t="s">
        <v>4358</v>
      </c>
      <c r="B1130" s="55" t="s">
        <v>743</v>
      </c>
      <c r="C1130" s="43" t="s">
        <v>744</v>
      </c>
      <c r="D1130" s="43" t="s">
        <v>3131</v>
      </c>
      <c r="E1130" s="57" t="s">
        <v>76</v>
      </c>
      <c r="F1130" s="62" t="s">
        <v>4359</v>
      </c>
      <c r="G1130" s="62" t="s">
        <v>4360</v>
      </c>
      <c r="H1130" s="59">
        <v>44340</v>
      </c>
      <c r="I1130" s="59">
        <v>44889</v>
      </c>
      <c r="J1130" s="48" t="str">
        <f>IF(Ugovori_OPULJP[[#This Row],[DATUM ZAVRŠETKA OPERACIJE]]&gt;DATE(2024,3,31),"u provedbi","završen")</f>
        <v>završen</v>
      </c>
      <c r="K1130" s="67" t="s">
        <v>99</v>
      </c>
      <c r="L1130" s="67" t="s">
        <v>99</v>
      </c>
      <c r="M1130" s="49">
        <v>0.85</v>
      </c>
      <c r="N1130" s="49">
        <v>0.15</v>
      </c>
      <c r="O1130" s="50">
        <f>Ugovori_OPULJP[[#This Row],[Bespovratna sredstva - Ukupno (EU+Nac) HRK
= Ukupna ugovorena vrijednost bespovratnih sredstava]]*Ugovori_OPULJP[[#This Row],[EU STOPA SUFINANCIRANJA %
EU CO-FINANCING RATE %]]</f>
        <v>1564055.25</v>
      </c>
      <c r="P1130" s="51">
        <f>Ugovori_OPULJP[[#This Row],[Bespovratna sredstva - EU dio - HRK]]/7.5345</f>
        <v>207585.80529564005</v>
      </c>
      <c r="Q1130" s="50">
        <f>Ugovori_OPULJP[[#This Row],[Bespovratna sredstva - Ukupno (EU+Nac) HRK
= Ukupna ugovorena vrijednost bespovratnih sredstava]]*Ugovori_OPULJP[[#This Row],[STOPA NACIONALNOG SUFINANCIRANJA %]]</f>
        <v>276009.75</v>
      </c>
      <c r="R1130" s="51">
        <f>Ugovori_OPULJP[[#This Row],[Bespovratna sredstva - Nacionalni dio - HRK]]/7.5345</f>
        <v>36632.789169818832</v>
      </c>
      <c r="S1130" s="52">
        <v>1840065</v>
      </c>
      <c r="T1130" s="53">
        <f>Ugovori_OPULJP[[#This Row],[Bespovratna sredstva - Ukupno (EU+Nac) HRK
= Ukupna ugovorena vrijednost bespovratnih sredstava]]/7.5345</f>
        <v>244218.59446545888</v>
      </c>
      <c r="U1130" s="50">
        <v>0</v>
      </c>
      <c r="V1130" s="51">
        <f>Ugovori_OPULJP[[#This Row],[Javni doprinos korisnika - HRK]]/7.5345</f>
        <v>0</v>
      </c>
      <c r="W1130" s="50">
        <v>0</v>
      </c>
      <c r="X1130" s="51">
        <f>Ugovori_OPULJP[[#This Row],[Privatni doprinos korisnika - HRK]]/7.5345</f>
        <v>0</v>
      </c>
      <c r="Y1130" s="52">
        <v>1840065</v>
      </c>
      <c r="Z1130" s="53">
        <f>Ugovori_OPULJP[[#This Row],[UKUPNI PRIHVATLJIVI IZDACI
TOTAL ELIGIBLE EXPENDITURE
= Bespovratna sredstva ukupno + doprinos korisnika
= Ukupni prihvatljivi troškovi
= Ukupna ugovorena vrijednost projekta HRK]]/7.5345</f>
        <v>244218.59446545888</v>
      </c>
      <c r="AA1130" s="57" t="s">
        <v>38</v>
      </c>
      <c r="AB1130" s="57" t="s">
        <v>35</v>
      </c>
      <c r="AC1130" s="56" t="s">
        <v>4361</v>
      </c>
      <c r="AD1130" s="63" t="s">
        <v>747</v>
      </c>
    </row>
    <row r="1131" spans="1:30" ht="38.25" customHeight="1" x14ac:dyDescent="0.2">
      <c r="A1131" s="61" t="s">
        <v>4362</v>
      </c>
      <c r="B1131" s="55" t="s">
        <v>743</v>
      </c>
      <c r="C1131" s="43" t="s">
        <v>744</v>
      </c>
      <c r="D1131" s="43" t="s">
        <v>3131</v>
      </c>
      <c r="E1131" s="57" t="s">
        <v>76</v>
      </c>
      <c r="F1131" s="62" t="s">
        <v>4363</v>
      </c>
      <c r="G1131" s="62" t="s">
        <v>1760</v>
      </c>
      <c r="H1131" s="59">
        <v>44370</v>
      </c>
      <c r="I1131" s="59">
        <v>44918</v>
      </c>
      <c r="J1131" s="48" t="str">
        <f>IF(Ugovori_OPULJP[[#This Row],[DATUM ZAVRŠETKA OPERACIJE]]&gt;DATE(2024,3,31),"u provedbi","završen")</f>
        <v>završen</v>
      </c>
      <c r="K1131" s="58" t="s">
        <v>99</v>
      </c>
      <c r="L1131" s="58" t="s">
        <v>99</v>
      </c>
      <c r="M1131" s="74" t="s">
        <v>3114</v>
      </c>
      <c r="N1131" s="49">
        <v>0.15</v>
      </c>
      <c r="O1131" s="50">
        <f>Ugovori_OPULJP[[#This Row],[Bespovratna sredstva - Ukupno (EU+Nac) HRK
= Ukupna ugovorena vrijednost bespovratnih sredstava]]*Ugovori_OPULJP[[#This Row],[EU STOPA SUFINANCIRANJA %
EU CO-FINANCING RATE %]]</f>
        <v>946560</v>
      </c>
      <c r="P1131" s="51">
        <f>Ugovori_OPULJP[[#This Row],[Bespovratna sredstva - EU dio - HRK]]/7.5345</f>
        <v>125630.10153294844</v>
      </c>
      <c r="Q1131" s="50">
        <f>Ugovori_OPULJP[[#This Row],[Bespovratna sredstva - Ukupno (EU+Nac) HRK
= Ukupna ugovorena vrijednost bespovratnih sredstava]]*Ugovori_OPULJP[[#This Row],[STOPA NACIONALNOG SUFINANCIRANJA %]]</f>
        <v>167040</v>
      </c>
      <c r="R1131" s="51">
        <f>Ugovori_OPULJP[[#This Row],[Bespovratna sredstva - Nacionalni dio - HRK]]/7.5345</f>
        <v>22170.017917579135</v>
      </c>
      <c r="S1131" s="52">
        <v>1113600</v>
      </c>
      <c r="T1131" s="53">
        <f>Ugovori_OPULJP[[#This Row],[Bespovratna sredstva - Ukupno (EU+Nac) HRK
= Ukupna ugovorena vrijednost bespovratnih sredstava]]/7.5345</f>
        <v>147800.11945052756</v>
      </c>
      <c r="U1131" s="50">
        <v>0</v>
      </c>
      <c r="V1131" s="51">
        <f>Ugovori_OPULJP[[#This Row],[Javni doprinos korisnika - HRK]]/7.5345</f>
        <v>0</v>
      </c>
      <c r="W1131" s="50">
        <v>0</v>
      </c>
      <c r="X1131" s="51">
        <f>Ugovori_OPULJP[[#This Row],[Privatni doprinos korisnika - HRK]]/7.5345</f>
        <v>0</v>
      </c>
      <c r="Y1131" s="52">
        <v>1113600</v>
      </c>
      <c r="Z1131" s="53">
        <f>Ugovori_OPULJP[[#This Row],[UKUPNI PRIHVATLJIVI IZDACI
TOTAL ELIGIBLE EXPENDITURE
= Bespovratna sredstva ukupno + doprinos korisnika
= Ukupni prihvatljivi troškovi
= Ukupna ugovorena vrijednost projekta HRK]]/7.5345</f>
        <v>147800.11945052756</v>
      </c>
      <c r="AA1131" s="57" t="s">
        <v>38</v>
      </c>
      <c r="AB1131" s="57" t="s">
        <v>35</v>
      </c>
      <c r="AC1131" s="56" t="s">
        <v>4364</v>
      </c>
      <c r="AD1131" s="63" t="s">
        <v>747</v>
      </c>
    </row>
    <row r="1132" spans="1:30" ht="51" customHeight="1" x14ac:dyDescent="0.2">
      <c r="A1132" s="61" t="s">
        <v>4365</v>
      </c>
      <c r="B1132" s="55" t="s">
        <v>743</v>
      </c>
      <c r="C1132" s="43" t="s">
        <v>744</v>
      </c>
      <c r="D1132" s="43" t="s">
        <v>3131</v>
      </c>
      <c r="E1132" s="57" t="s">
        <v>76</v>
      </c>
      <c r="F1132" s="62" t="s">
        <v>4366</v>
      </c>
      <c r="G1132" s="62" t="s">
        <v>1908</v>
      </c>
      <c r="H1132" s="59">
        <v>44347</v>
      </c>
      <c r="I1132" s="59">
        <v>44895</v>
      </c>
      <c r="J1132" s="48" t="str">
        <f>IF(Ugovori_OPULJP[[#This Row],[DATUM ZAVRŠETKA OPERACIJE]]&gt;DATE(2024,3,31),"u provedbi","završen")</f>
        <v>završen</v>
      </c>
      <c r="K1132" s="67" t="s">
        <v>84</v>
      </c>
      <c r="L1132" s="46" t="s">
        <v>84</v>
      </c>
      <c r="M1132" s="49">
        <v>0.85</v>
      </c>
      <c r="N1132" s="49">
        <v>0.15</v>
      </c>
      <c r="O1132" s="50">
        <f>Ugovori_OPULJP[[#This Row],[Bespovratna sredstva - Ukupno (EU+Nac) HRK
= Ukupna ugovorena vrijednost bespovratnih sredstava]]*Ugovori_OPULJP[[#This Row],[EU STOPA SUFINANCIRANJA %
EU CO-FINANCING RATE %]]</f>
        <v>761325.875</v>
      </c>
      <c r="P1132" s="51">
        <f>Ugovori_OPULJP[[#This Row],[Bespovratna sredstva - EU dio - HRK]]/7.5345</f>
        <v>101045.30824872253</v>
      </c>
      <c r="Q1132" s="50">
        <f>Ugovori_OPULJP[[#This Row],[Bespovratna sredstva - Ukupno (EU+Nac) HRK
= Ukupna ugovorena vrijednost bespovratnih sredstava]]*Ugovori_OPULJP[[#This Row],[STOPA NACIONALNOG SUFINANCIRANJA %]]</f>
        <v>134351.625</v>
      </c>
      <c r="R1132" s="51">
        <f>Ugovori_OPULJP[[#This Row],[Bespovratna sredstva - Nacionalni dio - HRK]]/7.5345</f>
        <v>17831.524985068681</v>
      </c>
      <c r="S1132" s="52">
        <v>895677.5</v>
      </c>
      <c r="T1132" s="53">
        <f>Ugovori_OPULJP[[#This Row],[Bespovratna sredstva - Ukupno (EU+Nac) HRK
= Ukupna ugovorena vrijednost bespovratnih sredstava]]/7.5345</f>
        <v>118876.83323379121</v>
      </c>
      <c r="U1132" s="50">
        <v>0</v>
      </c>
      <c r="V1132" s="51">
        <f>Ugovori_OPULJP[[#This Row],[Javni doprinos korisnika - HRK]]/7.5345</f>
        <v>0</v>
      </c>
      <c r="W1132" s="50">
        <v>0</v>
      </c>
      <c r="X1132" s="51">
        <f>Ugovori_OPULJP[[#This Row],[Privatni doprinos korisnika - HRK]]/7.5345</f>
        <v>0</v>
      </c>
      <c r="Y1132" s="52">
        <v>895677.5</v>
      </c>
      <c r="Z1132" s="53">
        <f>Ugovori_OPULJP[[#This Row],[UKUPNI PRIHVATLJIVI IZDACI
TOTAL ELIGIBLE EXPENDITURE
= Bespovratna sredstva ukupno + doprinos korisnika
= Ukupni prihvatljivi troškovi
= Ukupna ugovorena vrijednost projekta HRK]]/7.5345</f>
        <v>118876.83323379121</v>
      </c>
      <c r="AA1132" s="57" t="s">
        <v>38</v>
      </c>
      <c r="AB1132" s="57" t="s">
        <v>35</v>
      </c>
      <c r="AC1132" s="56" t="s">
        <v>4367</v>
      </c>
      <c r="AD1132" s="63" t="s">
        <v>747</v>
      </c>
    </row>
    <row r="1133" spans="1:30" ht="51" customHeight="1" x14ac:dyDescent="0.2">
      <c r="A1133" s="61" t="s">
        <v>4368</v>
      </c>
      <c r="B1133" s="55" t="s">
        <v>743</v>
      </c>
      <c r="C1133" s="43" t="s">
        <v>744</v>
      </c>
      <c r="D1133" s="43" t="s">
        <v>3131</v>
      </c>
      <c r="E1133" s="57" t="s">
        <v>76</v>
      </c>
      <c r="F1133" s="62" t="s">
        <v>4369</v>
      </c>
      <c r="G1133" s="62" t="s">
        <v>1970</v>
      </c>
      <c r="H1133" s="59">
        <v>44372</v>
      </c>
      <c r="I1133" s="59">
        <v>44920</v>
      </c>
      <c r="J1133" s="48" t="str">
        <f>IF(Ugovori_OPULJP[[#This Row],[DATUM ZAVRŠETKA OPERACIJE]]&gt;DATE(2024,3,31),"u provedbi","završen")</f>
        <v>završen</v>
      </c>
      <c r="K1133" s="58" t="s">
        <v>338</v>
      </c>
      <c r="L1133" s="58" t="s">
        <v>338</v>
      </c>
      <c r="M1133" s="74" t="s">
        <v>3114</v>
      </c>
      <c r="N1133" s="49">
        <v>0.15</v>
      </c>
      <c r="O1133" s="50">
        <f>Ugovori_OPULJP[[#This Row],[Bespovratna sredstva - Ukupno (EU+Nac) HRK
= Ukupna ugovorena vrijednost bespovratnih sredstava]]*Ugovori_OPULJP[[#This Row],[EU STOPA SUFINANCIRANJA %
EU CO-FINANCING RATE %]]</f>
        <v>2865698.5</v>
      </c>
      <c r="P1133" s="51">
        <f>Ugovori_OPULJP[[#This Row],[Bespovratna sredstva - EU dio - HRK]]/7.5345</f>
        <v>380343.55298958125</v>
      </c>
      <c r="Q1133" s="50">
        <f>Ugovori_OPULJP[[#This Row],[Bespovratna sredstva - Ukupno (EU+Nac) HRK
= Ukupna ugovorena vrijednost bespovratnih sredstava]]*Ugovori_OPULJP[[#This Row],[STOPA NACIONALNOG SUFINANCIRANJA %]]</f>
        <v>505711.5</v>
      </c>
      <c r="R1133" s="51">
        <f>Ugovori_OPULJP[[#This Row],[Bespovratna sredstva - Nacionalni dio - HRK]]/7.5345</f>
        <v>67119.450527573164</v>
      </c>
      <c r="S1133" s="52">
        <v>3371410</v>
      </c>
      <c r="T1133" s="53">
        <f>Ugovori_OPULJP[[#This Row],[Bespovratna sredstva - Ukupno (EU+Nac) HRK
= Ukupna ugovorena vrijednost bespovratnih sredstava]]/7.5345</f>
        <v>447463.00351715437</v>
      </c>
      <c r="U1133" s="50">
        <v>0</v>
      </c>
      <c r="V1133" s="51">
        <f>Ugovori_OPULJP[[#This Row],[Javni doprinos korisnika - HRK]]/7.5345</f>
        <v>0</v>
      </c>
      <c r="W1133" s="50">
        <v>0</v>
      </c>
      <c r="X1133" s="51">
        <f>Ugovori_OPULJP[[#This Row],[Privatni doprinos korisnika - HRK]]/7.5345</f>
        <v>0</v>
      </c>
      <c r="Y1133" s="52">
        <v>3371410</v>
      </c>
      <c r="Z1133" s="53">
        <f>Ugovori_OPULJP[[#This Row],[UKUPNI PRIHVATLJIVI IZDACI
TOTAL ELIGIBLE EXPENDITURE
= Bespovratna sredstva ukupno + doprinos korisnika
= Ukupni prihvatljivi troškovi
= Ukupna ugovorena vrijednost projekta HRK]]/7.5345</f>
        <v>447463.00351715437</v>
      </c>
      <c r="AA1133" s="57" t="s">
        <v>38</v>
      </c>
      <c r="AB1133" s="57" t="s">
        <v>35</v>
      </c>
      <c r="AC1133" s="56" t="s">
        <v>4370</v>
      </c>
      <c r="AD1133" s="63" t="s">
        <v>747</v>
      </c>
    </row>
    <row r="1134" spans="1:30" ht="51" customHeight="1" x14ac:dyDescent="0.2">
      <c r="A1134" s="61" t="s">
        <v>4371</v>
      </c>
      <c r="B1134" s="55" t="s">
        <v>743</v>
      </c>
      <c r="C1134" s="56" t="s">
        <v>744</v>
      </c>
      <c r="D1134" s="43" t="s">
        <v>3131</v>
      </c>
      <c r="E1134" s="57" t="s">
        <v>76</v>
      </c>
      <c r="F1134" s="62" t="s">
        <v>4372</v>
      </c>
      <c r="G1134" s="45" t="s">
        <v>2065</v>
      </c>
      <c r="H1134" s="59">
        <v>44341</v>
      </c>
      <c r="I1134" s="59">
        <v>44798</v>
      </c>
      <c r="J1134" s="48" t="str">
        <f>IF(Ugovori_OPULJP[[#This Row],[DATUM ZAVRŠETKA OPERACIJE]]&gt;DATE(2024,3,31),"u provedbi","završen")</f>
        <v>završen</v>
      </c>
      <c r="K1134" s="58" t="s">
        <v>249</v>
      </c>
      <c r="L1134" s="58" t="s">
        <v>249</v>
      </c>
      <c r="M1134" s="49">
        <v>0.85</v>
      </c>
      <c r="N1134" s="49">
        <v>0.15</v>
      </c>
      <c r="O1134" s="50">
        <f>Ugovori_OPULJP[[#This Row],[Bespovratna sredstva - Ukupno (EU+Nac) HRK
= Ukupna ugovorena vrijednost bespovratnih sredstava]]*Ugovori_OPULJP[[#This Row],[EU STOPA SUFINANCIRANJA %
EU CO-FINANCING RATE %]]</f>
        <v>2963227.5</v>
      </c>
      <c r="P1134" s="51">
        <f>Ugovori_OPULJP[[#This Row],[Bespovratna sredstva - EU dio - HRK]]/7.5345</f>
        <v>393287.87577145128</v>
      </c>
      <c r="Q1134" s="50">
        <f>Ugovori_OPULJP[[#This Row],[Bespovratna sredstva - Ukupno (EU+Nac) HRK
= Ukupna ugovorena vrijednost bespovratnih sredstava]]*Ugovori_OPULJP[[#This Row],[STOPA NACIONALNOG SUFINANCIRANJA %]]</f>
        <v>522922.5</v>
      </c>
      <c r="R1134" s="51">
        <f>Ugovori_OPULJP[[#This Row],[Bespovratna sredstva - Nacionalni dio - HRK]]/7.5345</f>
        <v>69403.742783197289</v>
      </c>
      <c r="S1134" s="52">
        <v>3486150</v>
      </c>
      <c r="T1134" s="53">
        <f>Ugovori_OPULJP[[#This Row],[Bespovratna sredstva - Ukupno (EU+Nac) HRK
= Ukupna ugovorena vrijednost bespovratnih sredstava]]/7.5345</f>
        <v>462691.61855464859</v>
      </c>
      <c r="U1134" s="50">
        <v>0</v>
      </c>
      <c r="V1134" s="51">
        <f>Ugovori_OPULJP[[#This Row],[Javni doprinos korisnika - HRK]]/7.5345</f>
        <v>0</v>
      </c>
      <c r="W1134" s="50">
        <v>0</v>
      </c>
      <c r="X1134" s="51">
        <f>Ugovori_OPULJP[[#This Row],[Privatni doprinos korisnika - HRK]]/7.5345</f>
        <v>0</v>
      </c>
      <c r="Y1134" s="52">
        <v>3486150</v>
      </c>
      <c r="Z1134" s="53">
        <f>Ugovori_OPULJP[[#This Row],[UKUPNI PRIHVATLJIVI IZDACI
TOTAL ELIGIBLE EXPENDITURE
= Bespovratna sredstva ukupno + doprinos korisnika
= Ukupni prihvatljivi troškovi
= Ukupna ugovorena vrijednost projekta HRK]]/7.5345</f>
        <v>462691.61855464859</v>
      </c>
      <c r="AA1134" s="44" t="s">
        <v>38</v>
      </c>
      <c r="AB1134" s="44" t="s">
        <v>35</v>
      </c>
      <c r="AC1134" s="56" t="s">
        <v>4373</v>
      </c>
      <c r="AD1134" s="63" t="s">
        <v>747</v>
      </c>
    </row>
    <row r="1135" spans="1:30" ht="51" customHeight="1" x14ac:dyDescent="0.2">
      <c r="A1135" s="61" t="s">
        <v>4374</v>
      </c>
      <c r="B1135" s="55" t="s">
        <v>743</v>
      </c>
      <c r="C1135" s="43" t="s">
        <v>744</v>
      </c>
      <c r="D1135" s="43" t="s">
        <v>3131</v>
      </c>
      <c r="E1135" s="57" t="s">
        <v>76</v>
      </c>
      <c r="F1135" s="62" t="s">
        <v>4375</v>
      </c>
      <c r="G1135" s="45" t="s">
        <v>641</v>
      </c>
      <c r="H1135" s="59">
        <v>44370</v>
      </c>
      <c r="I1135" s="59">
        <v>44827</v>
      </c>
      <c r="J1135" s="48" t="str">
        <f>IF(Ugovori_OPULJP[[#This Row],[DATUM ZAVRŠETKA OPERACIJE]]&gt;DATE(2024,3,31),"u provedbi","završen")</f>
        <v>završen</v>
      </c>
      <c r="K1135" s="58" t="s">
        <v>104</v>
      </c>
      <c r="L1135" s="58" t="s">
        <v>104</v>
      </c>
      <c r="M1135" s="74" t="s">
        <v>3114</v>
      </c>
      <c r="N1135" s="49">
        <v>0.15</v>
      </c>
      <c r="O1135" s="50">
        <f>Ugovori_OPULJP[[#This Row],[Bespovratna sredstva - Ukupno (EU+Nac) HRK
= Ukupna ugovorena vrijednost bespovratnih sredstava]]*Ugovori_OPULJP[[#This Row],[EU STOPA SUFINANCIRANJA %
EU CO-FINANCING RATE %]]</f>
        <v>742917</v>
      </c>
      <c r="P1135" s="51">
        <f>Ugovori_OPULJP[[#This Row],[Bespovratna sredstva - EU dio - HRK]]/7.5345</f>
        <v>98602.030658968739</v>
      </c>
      <c r="Q1135" s="50">
        <f>Ugovori_OPULJP[[#This Row],[Bespovratna sredstva - Ukupno (EU+Nac) HRK
= Ukupna ugovorena vrijednost bespovratnih sredstava]]*Ugovori_OPULJP[[#This Row],[STOPA NACIONALNOG SUFINANCIRANJA %]]</f>
        <v>131103</v>
      </c>
      <c r="R1135" s="51">
        <f>Ugovori_OPULJP[[#This Row],[Bespovratna sredstva - Nacionalni dio - HRK]]/7.5345</f>
        <v>17400.358351582719</v>
      </c>
      <c r="S1135" s="52">
        <v>874020</v>
      </c>
      <c r="T1135" s="53">
        <f>Ugovori_OPULJP[[#This Row],[Bespovratna sredstva - Ukupno (EU+Nac) HRK
= Ukupna ugovorena vrijednost bespovratnih sredstava]]/7.5345</f>
        <v>116002.38901055146</v>
      </c>
      <c r="U1135" s="50">
        <v>0</v>
      </c>
      <c r="V1135" s="51">
        <f>Ugovori_OPULJP[[#This Row],[Javni doprinos korisnika - HRK]]/7.5345</f>
        <v>0</v>
      </c>
      <c r="W1135" s="50">
        <v>0</v>
      </c>
      <c r="X1135" s="51">
        <f>Ugovori_OPULJP[[#This Row],[Privatni doprinos korisnika - HRK]]/7.5345</f>
        <v>0</v>
      </c>
      <c r="Y1135" s="52">
        <v>874020</v>
      </c>
      <c r="Z1135" s="53">
        <f>Ugovori_OPULJP[[#This Row],[UKUPNI PRIHVATLJIVI IZDACI
TOTAL ELIGIBLE EXPENDITURE
= Bespovratna sredstva ukupno + doprinos korisnika
= Ukupni prihvatljivi troškovi
= Ukupna ugovorena vrijednost projekta HRK]]/7.5345</f>
        <v>116002.38901055146</v>
      </c>
      <c r="AA1135" s="57" t="s">
        <v>38</v>
      </c>
      <c r="AB1135" s="57" t="s">
        <v>35</v>
      </c>
      <c r="AC1135" s="56" t="s">
        <v>4376</v>
      </c>
      <c r="AD1135" s="63" t="s">
        <v>747</v>
      </c>
    </row>
    <row r="1136" spans="1:30" ht="51" customHeight="1" x14ac:dyDescent="0.2">
      <c r="A1136" s="61" t="s">
        <v>4377</v>
      </c>
      <c r="B1136" s="55" t="s">
        <v>743</v>
      </c>
      <c r="C1136" s="43" t="s">
        <v>744</v>
      </c>
      <c r="D1136" s="43" t="s">
        <v>3131</v>
      </c>
      <c r="E1136" s="57" t="s">
        <v>76</v>
      </c>
      <c r="F1136" s="62" t="s">
        <v>4378</v>
      </c>
      <c r="G1136" s="62" t="s">
        <v>4379</v>
      </c>
      <c r="H1136" s="59">
        <v>44370</v>
      </c>
      <c r="I1136" s="59">
        <v>44857</v>
      </c>
      <c r="J1136" s="48" t="str">
        <f>IF(Ugovori_OPULJP[[#This Row],[DATUM ZAVRŠETKA OPERACIJE]]&gt;DATE(2024,3,31),"u provedbi","završen")</f>
        <v>završen</v>
      </c>
      <c r="K1136" s="58" t="s">
        <v>94</v>
      </c>
      <c r="L1136" s="58" t="s">
        <v>94</v>
      </c>
      <c r="M1136" s="74" t="s">
        <v>3114</v>
      </c>
      <c r="N1136" s="49">
        <v>0.15</v>
      </c>
      <c r="O1136" s="50">
        <f>Ugovori_OPULJP[[#This Row],[Bespovratna sredstva - Ukupno (EU+Nac) HRK
= Ukupna ugovorena vrijednost bespovratnih sredstava]]*Ugovori_OPULJP[[#This Row],[EU STOPA SUFINANCIRANJA %
EU CO-FINANCING RATE %]]</f>
        <v>789352.5</v>
      </c>
      <c r="P1136" s="51">
        <f>Ugovori_OPULJP[[#This Row],[Bespovratna sredstva - EU dio - HRK]]/7.5345</f>
        <v>104765.0806291061</v>
      </c>
      <c r="Q1136" s="50">
        <f>Ugovori_OPULJP[[#This Row],[Bespovratna sredstva - Ukupno (EU+Nac) HRK
= Ukupna ugovorena vrijednost bespovratnih sredstava]]*Ugovori_OPULJP[[#This Row],[STOPA NACIONALNOG SUFINANCIRANJA %]]</f>
        <v>139297.5</v>
      </c>
      <c r="R1136" s="51">
        <f>Ugovori_OPULJP[[#This Row],[Bespovratna sredstva - Nacionalni dio - HRK]]/7.5345</f>
        <v>18487.95540513637</v>
      </c>
      <c r="S1136" s="52">
        <v>928650</v>
      </c>
      <c r="T1136" s="53">
        <f>Ugovori_OPULJP[[#This Row],[Bespovratna sredstva - Ukupno (EU+Nac) HRK
= Ukupna ugovorena vrijednost bespovratnih sredstava]]/7.5345</f>
        <v>123253.03603424248</v>
      </c>
      <c r="U1136" s="50">
        <v>0</v>
      </c>
      <c r="V1136" s="51">
        <f>Ugovori_OPULJP[[#This Row],[Javni doprinos korisnika - HRK]]/7.5345</f>
        <v>0</v>
      </c>
      <c r="W1136" s="50">
        <v>0</v>
      </c>
      <c r="X1136" s="51">
        <f>Ugovori_OPULJP[[#This Row],[Privatni doprinos korisnika - HRK]]/7.5345</f>
        <v>0</v>
      </c>
      <c r="Y1136" s="52">
        <v>928650</v>
      </c>
      <c r="Z1136" s="53">
        <f>Ugovori_OPULJP[[#This Row],[UKUPNI PRIHVATLJIVI IZDACI
TOTAL ELIGIBLE EXPENDITURE
= Bespovratna sredstva ukupno + doprinos korisnika
= Ukupni prihvatljivi troškovi
= Ukupna ugovorena vrijednost projekta HRK]]/7.5345</f>
        <v>123253.03603424248</v>
      </c>
      <c r="AA1136" s="57" t="s">
        <v>38</v>
      </c>
      <c r="AB1136" s="57" t="s">
        <v>35</v>
      </c>
      <c r="AC1136" s="56" t="s">
        <v>4380</v>
      </c>
      <c r="AD1136" s="63" t="s">
        <v>747</v>
      </c>
    </row>
    <row r="1137" spans="1:30" ht="51" customHeight="1" x14ac:dyDescent="0.2">
      <c r="A1137" s="61" t="s">
        <v>4381</v>
      </c>
      <c r="B1137" s="55" t="s">
        <v>743</v>
      </c>
      <c r="C1137" s="56" t="s">
        <v>744</v>
      </c>
      <c r="D1137" s="43" t="s">
        <v>3131</v>
      </c>
      <c r="E1137" s="57" t="s">
        <v>76</v>
      </c>
      <c r="F1137" s="62" t="s">
        <v>4382</v>
      </c>
      <c r="G1137" s="62" t="s">
        <v>2127</v>
      </c>
      <c r="H1137" s="59">
        <v>44365</v>
      </c>
      <c r="I1137" s="59">
        <v>44822</v>
      </c>
      <c r="J1137" s="48" t="str">
        <f>IF(Ugovori_OPULJP[[#This Row],[DATUM ZAVRŠETKA OPERACIJE]]&gt;DATE(2024,3,31),"u provedbi","završen")</f>
        <v>završen</v>
      </c>
      <c r="K1137" s="58" t="s">
        <v>99</v>
      </c>
      <c r="L1137" s="58" t="s">
        <v>99</v>
      </c>
      <c r="M1137" s="74" t="s">
        <v>3114</v>
      </c>
      <c r="N1137" s="49">
        <v>0.15</v>
      </c>
      <c r="O1137" s="50">
        <f>Ugovori_OPULJP[[#This Row],[Bespovratna sredstva - Ukupno (EU+Nac) HRK
= Ukupna ugovorena vrijednost bespovratnih sredstava]]*Ugovori_OPULJP[[#This Row],[EU STOPA SUFINANCIRANJA %
EU CO-FINANCING RATE %]]</f>
        <v>1970725</v>
      </c>
      <c r="P1137" s="51">
        <f>Ugovori_OPULJP[[#This Row],[Bespovratna sredstva - EU dio - HRK]]/7.5345</f>
        <v>261560.15661291391</v>
      </c>
      <c r="Q1137" s="50">
        <f>Ugovori_OPULJP[[#This Row],[Bespovratna sredstva - Ukupno (EU+Nac) HRK
= Ukupna ugovorena vrijednost bespovratnih sredstava]]*Ugovori_OPULJP[[#This Row],[STOPA NACIONALNOG SUFINANCIRANJA %]]</f>
        <v>347775</v>
      </c>
      <c r="R1137" s="51">
        <f>Ugovori_OPULJP[[#This Row],[Bespovratna sredstva - Nacionalni dio - HRK]]/7.5345</f>
        <v>46157.674696396571</v>
      </c>
      <c r="S1137" s="52">
        <v>2318500</v>
      </c>
      <c r="T1137" s="53">
        <f>Ugovori_OPULJP[[#This Row],[Bespovratna sredstva - Ukupno (EU+Nac) HRK
= Ukupna ugovorena vrijednost bespovratnih sredstava]]/7.5345</f>
        <v>307717.83130931051</v>
      </c>
      <c r="U1137" s="50">
        <v>0</v>
      </c>
      <c r="V1137" s="51">
        <f>Ugovori_OPULJP[[#This Row],[Javni doprinos korisnika - HRK]]/7.5345</f>
        <v>0</v>
      </c>
      <c r="W1137" s="50">
        <v>0</v>
      </c>
      <c r="X1137" s="51">
        <f>Ugovori_OPULJP[[#This Row],[Privatni doprinos korisnika - HRK]]/7.5345</f>
        <v>0</v>
      </c>
      <c r="Y1137" s="52">
        <v>2318500</v>
      </c>
      <c r="Z1137" s="53">
        <f>Ugovori_OPULJP[[#This Row],[UKUPNI PRIHVATLJIVI IZDACI
TOTAL ELIGIBLE EXPENDITURE
= Bespovratna sredstva ukupno + doprinos korisnika
= Ukupni prihvatljivi troškovi
= Ukupna ugovorena vrijednost projekta HRK]]/7.5345</f>
        <v>307717.83130931051</v>
      </c>
      <c r="AA1137" s="57" t="s">
        <v>38</v>
      </c>
      <c r="AB1137" s="57" t="s">
        <v>35</v>
      </c>
      <c r="AC1137" s="56" t="s">
        <v>4383</v>
      </c>
      <c r="AD1137" s="43" t="s">
        <v>747</v>
      </c>
    </row>
    <row r="1138" spans="1:30" ht="51" customHeight="1" x14ac:dyDescent="0.2">
      <c r="A1138" s="61" t="s">
        <v>4384</v>
      </c>
      <c r="B1138" s="55" t="s">
        <v>743</v>
      </c>
      <c r="C1138" s="43" t="s">
        <v>744</v>
      </c>
      <c r="D1138" s="43" t="s">
        <v>3131</v>
      </c>
      <c r="E1138" s="57" t="s">
        <v>76</v>
      </c>
      <c r="F1138" s="62" t="s">
        <v>4385</v>
      </c>
      <c r="G1138" s="45" t="s">
        <v>1667</v>
      </c>
      <c r="H1138" s="59">
        <v>44370</v>
      </c>
      <c r="I1138" s="59">
        <v>44918</v>
      </c>
      <c r="J1138" s="48" t="str">
        <f>IF(Ugovori_OPULJP[[#This Row],[DATUM ZAVRŠETKA OPERACIJE]]&gt;DATE(2024,3,31),"u provedbi","završen")</f>
        <v>završen</v>
      </c>
      <c r="K1138" s="58" t="s">
        <v>94</v>
      </c>
      <c r="L1138" s="58" t="s">
        <v>94</v>
      </c>
      <c r="M1138" s="74" t="s">
        <v>3114</v>
      </c>
      <c r="N1138" s="49">
        <v>0.15</v>
      </c>
      <c r="O1138" s="50">
        <f>Ugovori_OPULJP[[#This Row],[Bespovratna sredstva - Ukupno (EU+Nac) HRK
= Ukupna ugovorena vrijednost bespovratnih sredstava]]*Ugovori_OPULJP[[#This Row],[EU STOPA SUFINANCIRANJA %
EU CO-FINANCING RATE %]]</f>
        <v>789225</v>
      </c>
      <c r="P1138" s="51">
        <f>Ugovori_OPULJP[[#This Row],[Bespovratna sredstva - EU dio - HRK]]/7.5345</f>
        <v>104748.15847103324</v>
      </c>
      <c r="Q1138" s="50">
        <f>Ugovori_OPULJP[[#This Row],[Bespovratna sredstva - Ukupno (EU+Nac) HRK
= Ukupna ugovorena vrijednost bespovratnih sredstava]]*Ugovori_OPULJP[[#This Row],[STOPA NACIONALNOG SUFINANCIRANJA %]]</f>
        <v>139275</v>
      </c>
      <c r="R1138" s="51">
        <f>Ugovori_OPULJP[[#This Row],[Bespovratna sredstva - Nacionalni dio - HRK]]/7.5345</f>
        <v>18484.969141947044</v>
      </c>
      <c r="S1138" s="52">
        <v>928500</v>
      </c>
      <c r="T1138" s="53">
        <f>Ugovori_OPULJP[[#This Row],[Bespovratna sredstva - Ukupno (EU+Nac) HRK
= Ukupna ugovorena vrijednost bespovratnih sredstava]]/7.5345</f>
        <v>123233.12761298029</v>
      </c>
      <c r="U1138" s="50">
        <v>0</v>
      </c>
      <c r="V1138" s="51">
        <f>Ugovori_OPULJP[[#This Row],[Javni doprinos korisnika - HRK]]/7.5345</f>
        <v>0</v>
      </c>
      <c r="W1138" s="50">
        <v>0</v>
      </c>
      <c r="X1138" s="51">
        <f>Ugovori_OPULJP[[#This Row],[Privatni doprinos korisnika - HRK]]/7.5345</f>
        <v>0</v>
      </c>
      <c r="Y1138" s="52">
        <v>928500</v>
      </c>
      <c r="Z1138" s="53">
        <f>Ugovori_OPULJP[[#This Row],[UKUPNI PRIHVATLJIVI IZDACI
TOTAL ELIGIBLE EXPENDITURE
= Bespovratna sredstva ukupno + doprinos korisnika
= Ukupni prihvatljivi troškovi
= Ukupna ugovorena vrijednost projekta HRK]]/7.5345</f>
        <v>123233.12761298029</v>
      </c>
      <c r="AA1138" s="57" t="s">
        <v>38</v>
      </c>
      <c r="AB1138" s="57" t="s">
        <v>35</v>
      </c>
      <c r="AC1138" s="56" t="s">
        <v>4386</v>
      </c>
      <c r="AD1138" s="63" t="s">
        <v>747</v>
      </c>
    </row>
    <row r="1139" spans="1:30" ht="51" customHeight="1" x14ac:dyDescent="0.2">
      <c r="A1139" s="66" t="s">
        <v>4387</v>
      </c>
      <c r="B1139" s="55" t="s">
        <v>743</v>
      </c>
      <c r="C1139" s="56" t="s">
        <v>744</v>
      </c>
      <c r="D1139" s="43" t="s">
        <v>3131</v>
      </c>
      <c r="E1139" s="57" t="s">
        <v>76</v>
      </c>
      <c r="F1139" s="62" t="s">
        <v>4388</v>
      </c>
      <c r="G1139" s="62" t="s">
        <v>4389</v>
      </c>
      <c r="H1139" s="59">
        <v>44370</v>
      </c>
      <c r="I1139" s="59">
        <v>44857</v>
      </c>
      <c r="J1139" s="48" t="str">
        <f>IF(Ugovori_OPULJP[[#This Row],[DATUM ZAVRŠETKA OPERACIJE]]&gt;DATE(2024,3,31),"u provedbi","završen")</f>
        <v>završen</v>
      </c>
      <c r="K1139" s="67" t="s">
        <v>371</v>
      </c>
      <c r="L1139" s="58" t="s">
        <v>371</v>
      </c>
      <c r="M1139" s="49">
        <v>0.85</v>
      </c>
      <c r="N1139" s="49">
        <v>0.15</v>
      </c>
      <c r="O1139" s="50">
        <f>Ugovori_OPULJP[[#This Row],[Bespovratna sredstva - Ukupno (EU+Nac) HRK
= Ukupna ugovorena vrijednost bespovratnih sredstava]]*Ugovori_OPULJP[[#This Row],[EU STOPA SUFINANCIRANJA %
EU CO-FINANCING RATE %]]</f>
        <v>1967877.5</v>
      </c>
      <c r="P1139" s="51">
        <f>Ugovori_OPULJP[[#This Row],[Bespovratna sredstva - EU dio - HRK]]/7.5345</f>
        <v>261182.22841595326</v>
      </c>
      <c r="Q1139" s="50">
        <f>Ugovori_OPULJP[[#This Row],[Bespovratna sredstva - Ukupno (EU+Nac) HRK
= Ukupna ugovorena vrijednost bespovratnih sredstava]]*Ugovori_OPULJP[[#This Row],[STOPA NACIONALNOG SUFINANCIRANJA %]]</f>
        <v>347272.5</v>
      </c>
      <c r="R1139" s="51">
        <f>Ugovori_OPULJP[[#This Row],[Bespovratna sredstva - Nacionalni dio - HRK]]/7.5345</f>
        <v>46090.981485168224</v>
      </c>
      <c r="S1139" s="52">
        <v>2315150</v>
      </c>
      <c r="T1139" s="53">
        <f>Ugovori_OPULJP[[#This Row],[Bespovratna sredstva - Ukupno (EU+Nac) HRK
= Ukupna ugovorena vrijednost bespovratnih sredstava]]/7.5345</f>
        <v>307273.2099011215</v>
      </c>
      <c r="U1139" s="50">
        <v>0</v>
      </c>
      <c r="V1139" s="51">
        <f>Ugovori_OPULJP[[#This Row],[Javni doprinos korisnika - HRK]]/7.5345</f>
        <v>0</v>
      </c>
      <c r="W1139" s="50">
        <v>0</v>
      </c>
      <c r="X1139" s="51">
        <f>Ugovori_OPULJP[[#This Row],[Privatni doprinos korisnika - HRK]]/7.5345</f>
        <v>0</v>
      </c>
      <c r="Y1139" s="52">
        <v>2315150</v>
      </c>
      <c r="Z1139" s="53">
        <f>Ugovori_OPULJP[[#This Row],[UKUPNI PRIHVATLJIVI IZDACI
TOTAL ELIGIBLE EXPENDITURE
= Bespovratna sredstva ukupno + doprinos korisnika
= Ukupni prihvatljivi troškovi
= Ukupna ugovorena vrijednost projekta HRK]]/7.5345</f>
        <v>307273.2099011215</v>
      </c>
      <c r="AA1139" s="44" t="s">
        <v>38</v>
      </c>
      <c r="AB1139" s="44" t="s">
        <v>35</v>
      </c>
      <c r="AC1139" s="56" t="s">
        <v>4390</v>
      </c>
      <c r="AD1139" s="63" t="s">
        <v>747</v>
      </c>
    </row>
    <row r="1140" spans="1:30" ht="51" customHeight="1" x14ac:dyDescent="0.2">
      <c r="A1140" s="61" t="s">
        <v>4391</v>
      </c>
      <c r="B1140" s="55" t="s">
        <v>743</v>
      </c>
      <c r="C1140" s="43" t="s">
        <v>744</v>
      </c>
      <c r="D1140" s="43" t="s">
        <v>3131</v>
      </c>
      <c r="E1140" s="57" t="s">
        <v>76</v>
      </c>
      <c r="F1140" s="62" t="s">
        <v>4392</v>
      </c>
      <c r="G1140" s="62" t="s">
        <v>1537</v>
      </c>
      <c r="H1140" s="59">
        <v>44370</v>
      </c>
      <c r="I1140" s="59">
        <v>44827</v>
      </c>
      <c r="J1140" s="48" t="str">
        <f>IF(Ugovori_OPULJP[[#This Row],[DATUM ZAVRŠETKA OPERACIJE]]&gt;DATE(2024,3,31),"u provedbi","završen")</f>
        <v>završen</v>
      </c>
      <c r="K1140" s="67" t="s">
        <v>94</v>
      </c>
      <c r="L1140" s="67" t="s">
        <v>94</v>
      </c>
      <c r="M1140" s="49">
        <v>0.85</v>
      </c>
      <c r="N1140" s="49">
        <v>0.15</v>
      </c>
      <c r="O1140" s="50">
        <f>Ugovori_OPULJP[[#This Row],[Bespovratna sredstva - Ukupno (EU+Nac) HRK
= Ukupna ugovorena vrijednost bespovratnih sredstava]]*Ugovori_OPULJP[[#This Row],[EU STOPA SUFINANCIRANJA %
EU CO-FINANCING RATE %]]</f>
        <v>2759482.5</v>
      </c>
      <c r="P1140" s="51">
        <f>Ugovori_OPULJP[[#This Row],[Bespovratna sredstva - EU dio - HRK]]/7.5345</f>
        <v>366246.26717101334</v>
      </c>
      <c r="Q1140" s="50">
        <f>Ugovori_OPULJP[[#This Row],[Bespovratna sredstva - Ukupno (EU+Nac) HRK
= Ukupna ugovorena vrijednost bespovratnih sredstava]]*Ugovori_OPULJP[[#This Row],[STOPA NACIONALNOG SUFINANCIRANJA %]]</f>
        <v>486967.5</v>
      </c>
      <c r="R1140" s="51">
        <f>Ugovori_OPULJP[[#This Row],[Bespovratna sredstva - Nacionalni dio - HRK]]/7.5345</f>
        <v>64631.694206649408</v>
      </c>
      <c r="S1140" s="52">
        <v>3246450</v>
      </c>
      <c r="T1140" s="53">
        <f>Ugovori_OPULJP[[#This Row],[Bespovratna sredstva - Ukupno (EU+Nac) HRK
= Ukupna ugovorena vrijednost bespovratnih sredstava]]/7.5345</f>
        <v>430877.96137766272</v>
      </c>
      <c r="U1140" s="50">
        <v>0</v>
      </c>
      <c r="V1140" s="51">
        <f>Ugovori_OPULJP[[#This Row],[Javni doprinos korisnika - HRK]]/7.5345</f>
        <v>0</v>
      </c>
      <c r="W1140" s="50">
        <v>0</v>
      </c>
      <c r="X1140" s="51">
        <f>Ugovori_OPULJP[[#This Row],[Privatni doprinos korisnika - HRK]]/7.5345</f>
        <v>0</v>
      </c>
      <c r="Y1140" s="52">
        <v>3246450</v>
      </c>
      <c r="Z1140" s="53">
        <f>Ugovori_OPULJP[[#This Row],[UKUPNI PRIHVATLJIVI IZDACI
TOTAL ELIGIBLE EXPENDITURE
= Bespovratna sredstva ukupno + doprinos korisnika
= Ukupni prihvatljivi troškovi
= Ukupna ugovorena vrijednost projekta HRK]]/7.5345</f>
        <v>430877.96137766272</v>
      </c>
      <c r="AA1140" s="57" t="s">
        <v>38</v>
      </c>
      <c r="AB1140" s="57" t="s">
        <v>35</v>
      </c>
      <c r="AC1140" s="56" t="s">
        <v>4393</v>
      </c>
      <c r="AD1140" s="63" t="s">
        <v>747</v>
      </c>
    </row>
    <row r="1141" spans="1:30" ht="51" customHeight="1" x14ac:dyDescent="0.2">
      <c r="A1141" s="61" t="s">
        <v>4394</v>
      </c>
      <c r="B1141" s="55" t="s">
        <v>743</v>
      </c>
      <c r="C1141" s="43" t="s">
        <v>744</v>
      </c>
      <c r="D1141" s="43" t="s">
        <v>3131</v>
      </c>
      <c r="E1141" s="57" t="s">
        <v>76</v>
      </c>
      <c r="F1141" s="62" t="s">
        <v>4395</v>
      </c>
      <c r="G1141" s="45" t="s">
        <v>1954</v>
      </c>
      <c r="H1141" s="59">
        <v>44341</v>
      </c>
      <c r="I1141" s="59">
        <v>44767</v>
      </c>
      <c r="J1141" s="48" t="str">
        <f>IF(Ugovori_OPULJP[[#This Row],[DATUM ZAVRŠETKA OPERACIJE]]&gt;DATE(2024,3,31),"u provedbi","završen")</f>
        <v>završen</v>
      </c>
      <c r="K1141" s="58" t="s">
        <v>249</v>
      </c>
      <c r="L1141" s="58" t="s">
        <v>249</v>
      </c>
      <c r="M1141" s="49">
        <v>0.85</v>
      </c>
      <c r="N1141" s="49">
        <v>0.15</v>
      </c>
      <c r="O1141" s="50">
        <f>Ugovori_OPULJP[[#This Row],[Bespovratna sredstva - Ukupno (EU+Nac) HRK
= Ukupna ugovorena vrijednost bespovratnih sredstava]]*Ugovori_OPULJP[[#This Row],[EU STOPA SUFINANCIRANJA %
EU CO-FINANCING RATE %]]</f>
        <v>2719541</v>
      </c>
      <c r="P1141" s="51">
        <f>Ugovori_OPULJP[[#This Row],[Bespovratna sredstva - EU dio - HRK]]/7.5345</f>
        <v>360945.11911872053</v>
      </c>
      <c r="Q1141" s="50">
        <f>Ugovori_OPULJP[[#This Row],[Bespovratna sredstva - Ukupno (EU+Nac) HRK
= Ukupna ugovorena vrijednost bespovratnih sredstava]]*Ugovori_OPULJP[[#This Row],[STOPA NACIONALNOG SUFINANCIRANJA %]]</f>
        <v>479919</v>
      </c>
      <c r="R1141" s="51">
        <f>Ugovori_OPULJP[[#This Row],[Bespovratna sredstva - Nacionalni dio - HRK]]/7.5345</f>
        <v>63696.197491538915</v>
      </c>
      <c r="S1141" s="52">
        <v>3199460</v>
      </c>
      <c r="T1141" s="53">
        <f>Ugovori_OPULJP[[#This Row],[Bespovratna sredstva - Ukupno (EU+Nac) HRK
= Ukupna ugovorena vrijednost bespovratnih sredstava]]/7.5345</f>
        <v>424641.31661025947</v>
      </c>
      <c r="U1141" s="50">
        <v>0</v>
      </c>
      <c r="V1141" s="51">
        <f>Ugovori_OPULJP[[#This Row],[Javni doprinos korisnika - HRK]]/7.5345</f>
        <v>0</v>
      </c>
      <c r="W1141" s="50">
        <v>0</v>
      </c>
      <c r="X1141" s="51">
        <f>Ugovori_OPULJP[[#This Row],[Privatni doprinos korisnika - HRK]]/7.5345</f>
        <v>0</v>
      </c>
      <c r="Y1141" s="52">
        <v>3199460</v>
      </c>
      <c r="Z1141" s="53">
        <f>Ugovori_OPULJP[[#This Row],[UKUPNI PRIHVATLJIVI IZDACI
TOTAL ELIGIBLE EXPENDITURE
= Bespovratna sredstva ukupno + doprinos korisnika
= Ukupni prihvatljivi troškovi
= Ukupna ugovorena vrijednost projekta HRK]]/7.5345</f>
        <v>424641.31661025947</v>
      </c>
      <c r="AA1141" s="57" t="s">
        <v>38</v>
      </c>
      <c r="AB1141" s="57" t="s">
        <v>35</v>
      </c>
      <c r="AC1141" s="56" t="s">
        <v>4396</v>
      </c>
      <c r="AD1141" s="63" t="s">
        <v>747</v>
      </c>
    </row>
    <row r="1142" spans="1:30" ht="51" customHeight="1" x14ac:dyDescent="0.2">
      <c r="A1142" s="61" t="s">
        <v>4397</v>
      </c>
      <c r="B1142" s="55" t="s">
        <v>743</v>
      </c>
      <c r="C1142" s="43" t="s">
        <v>744</v>
      </c>
      <c r="D1142" s="43" t="s">
        <v>3131</v>
      </c>
      <c r="E1142" s="57" t="s">
        <v>76</v>
      </c>
      <c r="F1142" s="62" t="s">
        <v>4398</v>
      </c>
      <c r="G1142" s="81" t="s">
        <v>4399</v>
      </c>
      <c r="H1142" s="59">
        <v>44340</v>
      </c>
      <c r="I1142" s="59">
        <v>44889</v>
      </c>
      <c r="J1142" s="48" t="str">
        <f>IF(Ugovori_OPULJP[[#This Row],[DATUM ZAVRŠETKA OPERACIJE]]&gt;DATE(2024,3,31),"u provedbi","završen")</f>
        <v>završen</v>
      </c>
      <c r="K1142" s="58" t="s">
        <v>84</v>
      </c>
      <c r="L1142" s="58" t="s">
        <v>84</v>
      </c>
      <c r="M1142" s="49">
        <v>0.85</v>
      </c>
      <c r="N1142" s="49">
        <v>0.15</v>
      </c>
      <c r="O1142" s="50">
        <f>Ugovori_OPULJP[[#This Row],[Bespovratna sredstva - Ukupno (EU+Nac) HRK
= Ukupna ugovorena vrijednost bespovratnih sredstava]]*Ugovori_OPULJP[[#This Row],[EU STOPA SUFINANCIRANJA %
EU CO-FINANCING RATE %]]</f>
        <v>1557497.5</v>
      </c>
      <c r="P1142" s="51">
        <f>Ugovori_OPULJP[[#This Row],[Bespovratna sredstva - EU dio - HRK]]/7.5345</f>
        <v>206715.44229875904</v>
      </c>
      <c r="Q1142" s="50">
        <f>Ugovori_OPULJP[[#This Row],[Bespovratna sredstva - Ukupno (EU+Nac) HRK
= Ukupna ugovorena vrijednost bespovratnih sredstava]]*Ugovori_OPULJP[[#This Row],[STOPA NACIONALNOG SUFINANCIRANJA %]]</f>
        <v>274852.5</v>
      </c>
      <c r="R1142" s="51">
        <f>Ugovori_OPULJP[[#This Row],[Bespovratna sredstva - Nacionalni dio - HRK]]/7.5345</f>
        <v>36479.195699781005</v>
      </c>
      <c r="S1142" s="52">
        <v>1832350</v>
      </c>
      <c r="T1142" s="53">
        <f>Ugovori_OPULJP[[#This Row],[Bespovratna sredstva - Ukupno (EU+Nac) HRK
= Ukupna ugovorena vrijednost bespovratnih sredstava]]/7.5345</f>
        <v>243194.63799854004</v>
      </c>
      <c r="U1142" s="50">
        <v>0</v>
      </c>
      <c r="V1142" s="51">
        <f>Ugovori_OPULJP[[#This Row],[Javni doprinos korisnika - HRK]]/7.5345</f>
        <v>0</v>
      </c>
      <c r="W1142" s="50">
        <v>0</v>
      </c>
      <c r="X1142" s="51">
        <f>Ugovori_OPULJP[[#This Row],[Privatni doprinos korisnika - HRK]]/7.5345</f>
        <v>0</v>
      </c>
      <c r="Y1142" s="52">
        <v>1832350</v>
      </c>
      <c r="Z1142" s="53">
        <f>Ugovori_OPULJP[[#This Row],[UKUPNI PRIHVATLJIVI IZDACI
TOTAL ELIGIBLE EXPENDITURE
= Bespovratna sredstva ukupno + doprinos korisnika
= Ukupni prihvatljivi troškovi
= Ukupna ugovorena vrijednost projekta HRK]]/7.5345</f>
        <v>243194.63799854004</v>
      </c>
      <c r="AA1142" s="57" t="s">
        <v>38</v>
      </c>
      <c r="AB1142" s="57" t="s">
        <v>35</v>
      </c>
      <c r="AC1142" s="56" t="s">
        <v>4400</v>
      </c>
      <c r="AD1142" s="63" t="s">
        <v>747</v>
      </c>
    </row>
    <row r="1143" spans="1:30" ht="38.25" customHeight="1" x14ac:dyDescent="0.2">
      <c r="A1143" s="61" t="s">
        <v>4401</v>
      </c>
      <c r="B1143" s="55" t="s">
        <v>743</v>
      </c>
      <c r="C1143" s="43" t="s">
        <v>744</v>
      </c>
      <c r="D1143" s="43" t="s">
        <v>3131</v>
      </c>
      <c r="E1143" s="57" t="s">
        <v>76</v>
      </c>
      <c r="F1143" s="62" t="s">
        <v>4402</v>
      </c>
      <c r="G1143" s="62" t="s">
        <v>4403</v>
      </c>
      <c r="H1143" s="59">
        <v>44341</v>
      </c>
      <c r="I1143" s="59">
        <v>44767</v>
      </c>
      <c r="J1143" s="48" t="str">
        <f>IF(Ugovori_OPULJP[[#This Row],[DATUM ZAVRŠETKA OPERACIJE]]&gt;DATE(2024,3,31),"u provedbi","završen")</f>
        <v>završen</v>
      </c>
      <c r="K1143" s="58" t="s">
        <v>249</v>
      </c>
      <c r="L1143" s="58" t="s">
        <v>249</v>
      </c>
      <c r="M1143" s="49">
        <v>0.85</v>
      </c>
      <c r="N1143" s="49">
        <v>0.15</v>
      </c>
      <c r="O1143" s="50">
        <f>Ugovori_OPULJP[[#This Row],[Bespovratna sredstva - Ukupno (EU+Nac) HRK
= Ukupna ugovorena vrijednost bespovratnih sredstava]]*Ugovori_OPULJP[[#This Row],[EU STOPA SUFINANCIRANJA %
EU CO-FINANCING RATE %]]</f>
        <v>788650.4</v>
      </c>
      <c r="P1143" s="51">
        <f>Ugovori_OPULJP[[#This Row],[Bespovratna sredstva - EU dio - HRK]]/7.5345</f>
        <v>104671.8959453182</v>
      </c>
      <c r="Q1143" s="50">
        <f>Ugovori_OPULJP[[#This Row],[Bespovratna sredstva - Ukupno (EU+Nac) HRK
= Ukupna ugovorena vrijednost bespovratnih sredstava]]*Ugovori_OPULJP[[#This Row],[STOPA NACIONALNOG SUFINANCIRANJA %]]</f>
        <v>139173.6</v>
      </c>
      <c r="R1143" s="51">
        <f>Ugovori_OPULJP[[#This Row],[Bespovratna sredstva - Nacionalni dio - HRK]]/7.5345</f>
        <v>18471.511049173801</v>
      </c>
      <c r="S1143" s="52">
        <v>927824</v>
      </c>
      <c r="T1143" s="53">
        <f>Ugovori_OPULJP[[#This Row],[Bespovratna sredstva - Ukupno (EU+Nac) HRK
= Ukupna ugovorena vrijednost bespovratnih sredstava]]/7.5345</f>
        <v>123143.40699449199</v>
      </c>
      <c r="U1143" s="50">
        <v>0</v>
      </c>
      <c r="V1143" s="51">
        <f>Ugovori_OPULJP[[#This Row],[Javni doprinos korisnika - HRK]]/7.5345</f>
        <v>0</v>
      </c>
      <c r="W1143" s="50">
        <v>0</v>
      </c>
      <c r="X1143" s="51">
        <f>Ugovori_OPULJP[[#This Row],[Privatni doprinos korisnika - HRK]]/7.5345</f>
        <v>0</v>
      </c>
      <c r="Y1143" s="52">
        <v>927824</v>
      </c>
      <c r="Z1143" s="53">
        <f>Ugovori_OPULJP[[#This Row],[UKUPNI PRIHVATLJIVI IZDACI
TOTAL ELIGIBLE EXPENDITURE
= Bespovratna sredstva ukupno + doprinos korisnika
= Ukupni prihvatljivi troškovi
= Ukupna ugovorena vrijednost projekta HRK]]/7.5345</f>
        <v>123143.40699449199</v>
      </c>
      <c r="AA1143" s="57" t="s">
        <v>38</v>
      </c>
      <c r="AB1143" s="57" t="s">
        <v>35</v>
      </c>
      <c r="AC1143" s="56" t="s">
        <v>4404</v>
      </c>
      <c r="AD1143" s="63" t="s">
        <v>747</v>
      </c>
    </row>
    <row r="1144" spans="1:30" ht="51" customHeight="1" x14ac:dyDescent="0.2">
      <c r="A1144" s="61" t="s">
        <v>4405</v>
      </c>
      <c r="B1144" s="55" t="s">
        <v>743</v>
      </c>
      <c r="C1144" s="43" t="s">
        <v>744</v>
      </c>
      <c r="D1144" s="43" t="s">
        <v>3131</v>
      </c>
      <c r="E1144" s="57" t="s">
        <v>76</v>
      </c>
      <c r="F1144" s="62" t="s">
        <v>4406</v>
      </c>
      <c r="G1144" s="62" t="s">
        <v>1869</v>
      </c>
      <c r="H1144" s="59">
        <v>44341</v>
      </c>
      <c r="I1144" s="59">
        <v>44829</v>
      </c>
      <c r="J1144" s="48" t="str">
        <f>IF(Ugovori_OPULJP[[#This Row],[DATUM ZAVRŠETKA OPERACIJE]]&gt;DATE(2024,3,31),"u provedbi","završen")</f>
        <v>završen</v>
      </c>
      <c r="K1144" s="58" t="s">
        <v>249</v>
      </c>
      <c r="L1144" s="58" t="s">
        <v>249</v>
      </c>
      <c r="M1144" s="49">
        <v>0.85</v>
      </c>
      <c r="N1144" s="49">
        <v>0.15</v>
      </c>
      <c r="O1144" s="50">
        <f>Ugovori_OPULJP[[#This Row],[Bespovratna sredstva - Ukupno (EU+Nac) HRK
= Ukupna ugovorena vrijednost bespovratnih sredstava]]*Ugovori_OPULJP[[#This Row],[EU STOPA SUFINANCIRANJA %
EU CO-FINANCING RATE %]]</f>
        <v>1957618</v>
      </c>
      <c r="P1144" s="51">
        <f>Ugovori_OPULJP[[#This Row],[Bespovratna sredstva - EU dio - HRK]]/7.5345</f>
        <v>259820.55876302341</v>
      </c>
      <c r="Q1144" s="50">
        <f>Ugovori_OPULJP[[#This Row],[Bespovratna sredstva - Ukupno (EU+Nac) HRK
= Ukupna ugovorena vrijednost bespovratnih sredstava]]*Ugovori_OPULJP[[#This Row],[STOPA NACIONALNOG SUFINANCIRANJA %]]</f>
        <v>345462</v>
      </c>
      <c r="R1144" s="51">
        <f>Ugovori_OPULJP[[#This Row],[Bespovratna sredstva - Nacionalni dio - HRK]]/7.5345</f>
        <v>45850.686840533541</v>
      </c>
      <c r="S1144" s="52">
        <v>2303080</v>
      </c>
      <c r="T1144" s="53">
        <f>Ugovori_OPULJP[[#This Row],[Bespovratna sredstva - Ukupno (EU+Nac) HRK
= Ukupna ugovorena vrijednost bespovratnih sredstava]]/7.5345</f>
        <v>305671.24560355698</v>
      </c>
      <c r="U1144" s="50">
        <v>0</v>
      </c>
      <c r="V1144" s="51">
        <f>Ugovori_OPULJP[[#This Row],[Javni doprinos korisnika - HRK]]/7.5345</f>
        <v>0</v>
      </c>
      <c r="W1144" s="50">
        <v>0</v>
      </c>
      <c r="X1144" s="51">
        <f>Ugovori_OPULJP[[#This Row],[Privatni doprinos korisnika - HRK]]/7.5345</f>
        <v>0</v>
      </c>
      <c r="Y1144" s="52">
        <v>2303080</v>
      </c>
      <c r="Z1144" s="53">
        <f>Ugovori_OPULJP[[#This Row],[UKUPNI PRIHVATLJIVI IZDACI
TOTAL ELIGIBLE EXPENDITURE
= Bespovratna sredstva ukupno + doprinos korisnika
= Ukupni prihvatljivi troškovi
= Ukupna ugovorena vrijednost projekta HRK]]/7.5345</f>
        <v>305671.24560355698</v>
      </c>
      <c r="AA1144" s="57" t="s">
        <v>38</v>
      </c>
      <c r="AB1144" s="57" t="s">
        <v>35</v>
      </c>
      <c r="AC1144" s="56" t="s">
        <v>4407</v>
      </c>
      <c r="AD1144" s="63" t="s">
        <v>747</v>
      </c>
    </row>
    <row r="1145" spans="1:30" ht="51" customHeight="1" x14ac:dyDescent="0.2">
      <c r="A1145" s="61" t="s">
        <v>4408</v>
      </c>
      <c r="B1145" s="55" t="s">
        <v>743</v>
      </c>
      <c r="C1145" s="43" t="s">
        <v>744</v>
      </c>
      <c r="D1145" s="43" t="s">
        <v>3131</v>
      </c>
      <c r="E1145" s="57" t="s">
        <v>76</v>
      </c>
      <c r="F1145" s="62" t="s">
        <v>4409</v>
      </c>
      <c r="G1145" s="62" t="s">
        <v>1880</v>
      </c>
      <c r="H1145" s="59">
        <v>44341</v>
      </c>
      <c r="I1145" s="59">
        <v>44890</v>
      </c>
      <c r="J1145" s="48" t="str">
        <f>IF(Ugovori_OPULJP[[#This Row],[DATUM ZAVRŠETKA OPERACIJE]]&gt;DATE(2024,3,31),"u provedbi","završen")</f>
        <v>završen</v>
      </c>
      <c r="K1145" s="58" t="s">
        <v>249</v>
      </c>
      <c r="L1145" s="58" t="s">
        <v>249</v>
      </c>
      <c r="M1145" s="49">
        <v>0.85</v>
      </c>
      <c r="N1145" s="49">
        <v>0.15</v>
      </c>
      <c r="O1145" s="50">
        <f>Ugovori_OPULJP[[#This Row],[Bespovratna sredstva - Ukupno (EU+Nac) HRK
= Ukupna ugovorena vrijednost bespovratnih sredstava]]*Ugovori_OPULJP[[#This Row],[EU STOPA SUFINANCIRANJA %
EU CO-FINANCING RATE %]]</f>
        <v>2368057.5</v>
      </c>
      <c r="P1145" s="51">
        <f>Ugovori_OPULJP[[#This Row],[Bespovratna sredstva - EU dio - HRK]]/7.5345</f>
        <v>314295.24188731832</v>
      </c>
      <c r="Q1145" s="50">
        <f>Ugovori_OPULJP[[#This Row],[Bespovratna sredstva - Ukupno (EU+Nac) HRK
= Ukupna ugovorena vrijednost bespovratnih sredstava]]*Ugovori_OPULJP[[#This Row],[STOPA NACIONALNOG SUFINANCIRANJA %]]</f>
        <v>417892.5</v>
      </c>
      <c r="R1145" s="51">
        <f>Ugovori_OPULJP[[#This Row],[Bespovratna sredstva - Nacionalni dio - HRK]]/7.5345</f>
        <v>55463.866215409114</v>
      </c>
      <c r="S1145" s="52">
        <v>2785950</v>
      </c>
      <c r="T1145" s="53">
        <f>Ugovori_OPULJP[[#This Row],[Bespovratna sredstva - Ukupno (EU+Nac) HRK
= Ukupna ugovorena vrijednost bespovratnih sredstava]]/7.5345</f>
        <v>369759.10810272745</v>
      </c>
      <c r="U1145" s="50">
        <v>0</v>
      </c>
      <c r="V1145" s="51">
        <f>Ugovori_OPULJP[[#This Row],[Javni doprinos korisnika - HRK]]/7.5345</f>
        <v>0</v>
      </c>
      <c r="W1145" s="50">
        <v>0</v>
      </c>
      <c r="X1145" s="51">
        <f>Ugovori_OPULJP[[#This Row],[Privatni doprinos korisnika - HRK]]/7.5345</f>
        <v>0</v>
      </c>
      <c r="Y1145" s="52">
        <v>2785950</v>
      </c>
      <c r="Z1145" s="53">
        <f>Ugovori_OPULJP[[#This Row],[UKUPNI PRIHVATLJIVI IZDACI
TOTAL ELIGIBLE EXPENDITURE
= Bespovratna sredstva ukupno + doprinos korisnika
= Ukupni prihvatljivi troškovi
= Ukupna ugovorena vrijednost projekta HRK]]/7.5345</f>
        <v>369759.10810272745</v>
      </c>
      <c r="AA1145" s="57" t="s">
        <v>38</v>
      </c>
      <c r="AB1145" s="57" t="s">
        <v>35</v>
      </c>
      <c r="AC1145" s="56" t="s">
        <v>4410</v>
      </c>
      <c r="AD1145" s="63" t="s">
        <v>747</v>
      </c>
    </row>
    <row r="1146" spans="1:30" ht="51" customHeight="1" x14ac:dyDescent="0.2">
      <c r="A1146" s="61" t="s">
        <v>4411</v>
      </c>
      <c r="B1146" s="55" t="s">
        <v>743</v>
      </c>
      <c r="C1146" s="43" t="s">
        <v>744</v>
      </c>
      <c r="D1146" s="43" t="s">
        <v>3131</v>
      </c>
      <c r="E1146" s="57" t="s">
        <v>76</v>
      </c>
      <c r="F1146" s="62" t="s">
        <v>4412</v>
      </c>
      <c r="G1146" s="62" t="s">
        <v>4413</v>
      </c>
      <c r="H1146" s="59">
        <v>44340</v>
      </c>
      <c r="I1146" s="59">
        <v>44889</v>
      </c>
      <c r="J1146" s="48" t="str">
        <f>IF(Ugovori_OPULJP[[#This Row],[DATUM ZAVRŠETKA OPERACIJE]]&gt;DATE(2024,3,31),"u provedbi","završen")</f>
        <v>završen</v>
      </c>
      <c r="K1146" s="67" t="s">
        <v>2970</v>
      </c>
      <c r="L1146" s="46" t="s">
        <v>84</v>
      </c>
      <c r="M1146" s="49">
        <v>0.85</v>
      </c>
      <c r="N1146" s="49">
        <v>0.15</v>
      </c>
      <c r="O1146" s="50">
        <f>Ugovori_OPULJP[[#This Row],[Bespovratna sredstva - Ukupno (EU+Nac) HRK
= Ukupna ugovorena vrijednost bespovratnih sredstava]]*Ugovori_OPULJP[[#This Row],[EU STOPA SUFINANCIRANJA %
EU CO-FINANCING RATE %]]</f>
        <v>2368082.4729999998</v>
      </c>
      <c r="P1146" s="51">
        <f>Ugovori_OPULJP[[#This Row],[Bespovratna sredstva - EU dio - HRK]]/7.5345</f>
        <v>314298.55637401284</v>
      </c>
      <c r="Q1146" s="50">
        <f>Ugovori_OPULJP[[#This Row],[Bespovratna sredstva - Ukupno (EU+Nac) HRK
= Ukupna ugovorena vrijednost bespovratnih sredstava]]*Ugovori_OPULJP[[#This Row],[STOPA NACIONALNOG SUFINANCIRANJA %]]</f>
        <v>417896.90699999995</v>
      </c>
      <c r="R1146" s="51">
        <f>Ugovori_OPULJP[[#This Row],[Bespovratna sredstva - Nacionalni dio - HRK]]/7.5345</f>
        <v>55464.451124825791</v>
      </c>
      <c r="S1146" s="52">
        <v>2785979.38</v>
      </c>
      <c r="T1146" s="53">
        <f>Ugovori_OPULJP[[#This Row],[Bespovratna sredstva - Ukupno (EU+Nac) HRK
= Ukupna ugovorena vrijednost bespovratnih sredstava]]/7.5345</f>
        <v>369763.00749883865</v>
      </c>
      <c r="U1146" s="50">
        <v>0</v>
      </c>
      <c r="V1146" s="51">
        <f>Ugovori_OPULJP[[#This Row],[Javni doprinos korisnika - HRK]]/7.5345</f>
        <v>0</v>
      </c>
      <c r="W1146" s="50">
        <v>0</v>
      </c>
      <c r="X1146" s="51">
        <f>Ugovori_OPULJP[[#This Row],[Privatni doprinos korisnika - HRK]]/7.5345</f>
        <v>0</v>
      </c>
      <c r="Y1146" s="52">
        <v>2785979.38</v>
      </c>
      <c r="Z1146" s="53">
        <f>Ugovori_OPULJP[[#This Row],[UKUPNI PRIHVATLJIVI IZDACI
TOTAL ELIGIBLE EXPENDITURE
= Bespovratna sredstva ukupno + doprinos korisnika
= Ukupni prihvatljivi troškovi
= Ukupna ugovorena vrijednost projekta HRK]]/7.5345</f>
        <v>369763.00749883865</v>
      </c>
      <c r="AA1146" s="57" t="s">
        <v>38</v>
      </c>
      <c r="AB1146" s="57" t="s">
        <v>35</v>
      </c>
      <c r="AC1146" s="56" t="s">
        <v>4414</v>
      </c>
      <c r="AD1146" s="63" t="s">
        <v>747</v>
      </c>
    </row>
    <row r="1147" spans="1:30" ht="51" customHeight="1" x14ac:dyDescent="0.2">
      <c r="A1147" s="61" t="s">
        <v>4415</v>
      </c>
      <c r="B1147" s="55" t="s">
        <v>743</v>
      </c>
      <c r="C1147" s="56" t="s">
        <v>744</v>
      </c>
      <c r="D1147" s="43" t="s">
        <v>3131</v>
      </c>
      <c r="E1147" s="57" t="s">
        <v>76</v>
      </c>
      <c r="F1147" s="62" t="s">
        <v>2986</v>
      </c>
      <c r="G1147" s="62" t="s">
        <v>2987</v>
      </c>
      <c r="H1147" s="59">
        <v>44341</v>
      </c>
      <c r="I1147" s="59">
        <v>44890</v>
      </c>
      <c r="J1147" s="48" t="str">
        <f>IF(Ugovori_OPULJP[[#This Row],[DATUM ZAVRŠETKA OPERACIJE]]&gt;DATE(2024,3,31),"u provedbi","završen")</f>
        <v>završen</v>
      </c>
      <c r="K1147" s="58" t="s">
        <v>249</v>
      </c>
      <c r="L1147" s="58" t="s">
        <v>249</v>
      </c>
      <c r="M1147" s="74" t="s">
        <v>3114</v>
      </c>
      <c r="N1147" s="49">
        <v>0.15</v>
      </c>
      <c r="O1147" s="50">
        <f>Ugovori_OPULJP[[#This Row],[Bespovratna sredstva - Ukupno (EU+Nac) HRK
= Ukupna ugovorena vrijednost bespovratnih sredstava]]*Ugovori_OPULJP[[#This Row],[EU STOPA SUFINANCIRANJA %
EU CO-FINANCING RATE %]]</f>
        <v>1184041.2364999999</v>
      </c>
      <c r="P1147" s="51">
        <f>Ugovori_OPULJP[[#This Row],[Bespovratna sredstva - EU dio - HRK]]/7.5345</f>
        <v>157149.27818700642</v>
      </c>
      <c r="Q1147" s="50">
        <f>Ugovori_OPULJP[[#This Row],[Bespovratna sredstva - Ukupno (EU+Nac) HRK
= Ukupna ugovorena vrijednost bespovratnih sredstava]]*Ugovori_OPULJP[[#This Row],[STOPA NACIONALNOG SUFINANCIRANJA %]]</f>
        <v>208948.45349999997</v>
      </c>
      <c r="R1147" s="51">
        <f>Ugovori_OPULJP[[#This Row],[Bespovratna sredstva - Nacionalni dio - HRK]]/7.5345</f>
        <v>27732.225562412896</v>
      </c>
      <c r="S1147" s="52">
        <v>1392989.69</v>
      </c>
      <c r="T1147" s="53">
        <f>Ugovori_OPULJP[[#This Row],[Bespovratna sredstva - Ukupno (EU+Nac) HRK
= Ukupna ugovorena vrijednost bespovratnih sredstava]]/7.5345</f>
        <v>184881.50374941932</v>
      </c>
      <c r="U1147" s="50">
        <v>0</v>
      </c>
      <c r="V1147" s="51">
        <f>Ugovori_OPULJP[[#This Row],[Javni doprinos korisnika - HRK]]/7.5345</f>
        <v>0</v>
      </c>
      <c r="W1147" s="50">
        <v>0</v>
      </c>
      <c r="X1147" s="51">
        <f>Ugovori_OPULJP[[#This Row],[Privatni doprinos korisnika - HRK]]/7.5345</f>
        <v>0</v>
      </c>
      <c r="Y1147" s="52">
        <v>1392989.69</v>
      </c>
      <c r="Z1147" s="53">
        <f>Ugovori_OPULJP[[#This Row],[UKUPNI PRIHVATLJIVI IZDACI
TOTAL ELIGIBLE EXPENDITURE
= Bespovratna sredstva ukupno + doprinos korisnika
= Ukupni prihvatljivi troškovi
= Ukupna ugovorena vrijednost projekta HRK]]/7.5345</f>
        <v>184881.50374941932</v>
      </c>
      <c r="AA1147" s="57" t="s">
        <v>38</v>
      </c>
      <c r="AB1147" s="57" t="s">
        <v>35</v>
      </c>
      <c r="AC1147" s="56" t="s">
        <v>4416</v>
      </c>
      <c r="AD1147" s="43" t="s">
        <v>747</v>
      </c>
    </row>
    <row r="1148" spans="1:30" ht="51" customHeight="1" x14ac:dyDescent="0.2">
      <c r="A1148" s="61" t="s">
        <v>4417</v>
      </c>
      <c r="B1148" s="55" t="s">
        <v>743</v>
      </c>
      <c r="C1148" s="43" t="s">
        <v>744</v>
      </c>
      <c r="D1148" s="43" t="s">
        <v>3131</v>
      </c>
      <c r="E1148" s="57" t="s">
        <v>76</v>
      </c>
      <c r="F1148" s="62" t="s">
        <v>4418</v>
      </c>
      <c r="G1148" s="45" t="s">
        <v>1541</v>
      </c>
      <c r="H1148" s="59">
        <v>44340</v>
      </c>
      <c r="I1148" s="59">
        <v>44889</v>
      </c>
      <c r="J1148" s="48" t="str">
        <f>IF(Ugovori_OPULJP[[#This Row],[DATUM ZAVRŠETKA OPERACIJE]]&gt;DATE(2024,3,31),"u provedbi","završen")</f>
        <v>završen</v>
      </c>
      <c r="K1148" s="58" t="s">
        <v>84</v>
      </c>
      <c r="L1148" s="46" t="s">
        <v>84</v>
      </c>
      <c r="M1148" s="49">
        <v>0.85</v>
      </c>
      <c r="N1148" s="49">
        <v>0.15</v>
      </c>
      <c r="O1148" s="50">
        <f>Ugovori_OPULJP[[#This Row],[Bespovratna sredstva - Ukupno (EU+Nac) HRK
= Ukupna ugovorena vrijednost bespovratnih sredstava]]*Ugovori_OPULJP[[#This Row],[EU STOPA SUFINANCIRANJA %
EU CO-FINANCING RATE %]]</f>
        <v>1485808.5</v>
      </c>
      <c r="P1148" s="51">
        <f>Ugovori_OPULJP[[#This Row],[Bespovratna sredstva - EU dio - HRK]]/7.5345</f>
        <v>197200.67688632291</v>
      </c>
      <c r="Q1148" s="50">
        <f>Ugovori_OPULJP[[#This Row],[Bespovratna sredstva - Ukupno (EU+Nac) HRK
= Ukupna ugovorena vrijednost bespovratnih sredstava]]*Ugovori_OPULJP[[#This Row],[STOPA NACIONALNOG SUFINANCIRANJA %]]</f>
        <v>262201.5</v>
      </c>
      <c r="R1148" s="51">
        <f>Ugovori_OPULJP[[#This Row],[Bespovratna sredstva - Nacionalni dio - HRK]]/7.5345</f>
        <v>34800.119450527571</v>
      </c>
      <c r="S1148" s="52">
        <v>1748010</v>
      </c>
      <c r="T1148" s="53">
        <f>Ugovori_OPULJP[[#This Row],[Bespovratna sredstva - Ukupno (EU+Nac) HRK
= Ukupna ugovorena vrijednost bespovratnih sredstava]]/7.5345</f>
        <v>232000.79633685047</v>
      </c>
      <c r="U1148" s="50">
        <v>0</v>
      </c>
      <c r="V1148" s="51">
        <f>Ugovori_OPULJP[[#This Row],[Javni doprinos korisnika - HRK]]/7.5345</f>
        <v>0</v>
      </c>
      <c r="W1148" s="50">
        <v>0</v>
      </c>
      <c r="X1148" s="51">
        <f>Ugovori_OPULJP[[#This Row],[Privatni doprinos korisnika - HRK]]/7.5345</f>
        <v>0</v>
      </c>
      <c r="Y1148" s="52">
        <v>1748010</v>
      </c>
      <c r="Z1148" s="53">
        <f>Ugovori_OPULJP[[#This Row],[UKUPNI PRIHVATLJIVI IZDACI
TOTAL ELIGIBLE EXPENDITURE
= Bespovratna sredstva ukupno + doprinos korisnika
= Ukupni prihvatljivi troškovi
= Ukupna ugovorena vrijednost projekta HRK]]/7.5345</f>
        <v>232000.79633685047</v>
      </c>
      <c r="AA1148" s="57" t="s">
        <v>38</v>
      </c>
      <c r="AB1148" s="57" t="s">
        <v>35</v>
      </c>
      <c r="AC1148" s="56" t="s">
        <v>4419</v>
      </c>
      <c r="AD1148" s="63" t="s">
        <v>747</v>
      </c>
    </row>
    <row r="1149" spans="1:30" ht="51" customHeight="1" x14ac:dyDescent="0.2">
      <c r="A1149" s="66" t="s">
        <v>4420</v>
      </c>
      <c r="B1149" s="55" t="s">
        <v>743</v>
      </c>
      <c r="C1149" s="56" t="s">
        <v>744</v>
      </c>
      <c r="D1149" s="43" t="s">
        <v>3131</v>
      </c>
      <c r="E1149" s="57" t="s">
        <v>76</v>
      </c>
      <c r="F1149" s="62" t="s">
        <v>4421</v>
      </c>
      <c r="G1149" s="62" t="s">
        <v>685</v>
      </c>
      <c r="H1149" s="59">
        <v>44375</v>
      </c>
      <c r="I1149" s="59">
        <v>44923</v>
      </c>
      <c r="J1149" s="48" t="str">
        <f>IF(Ugovori_OPULJP[[#This Row],[DATUM ZAVRŠETKA OPERACIJE]]&gt;DATE(2024,3,31),"u provedbi","završen")</f>
        <v>završen</v>
      </c>
      <c r="K1149" s="58" t="s">
        <v>211</v>
      </c>
      <c r="L1149" s="58" t="s">
        <v>211</v>
      </c>
      <c r="M1149" s="74" t="s">
        <v>3114</v>
      </c>
      <c r="N1149" s="49">
        <v>0.15</v>
      </c>
      <c r="O1149" s="50">
        <f>Ugovori_OPULJP[[#This Row],[Bespovratna sredstva - Ukupno (EU+Nac) HRK
= Ukupna ugovorena vrijednost bespovratnih sredstava]]*Ugovori_OPULJP[[#This Row],[EU STOPA SUFINANCIRANJA %
EU CO-FINANCING RATE %]]</f>
        <v>946866</v>
      </c>
      <c r="P1149" s="51">
        <f>Ugovori_OPULJP[[#This Row],[Bespovratna sredstva - EU dio - HRK]]/7.5345</f>
        <v>125670.7147123233</v>
      </c>
      <c r="Q1149" s="50">
        <f>Ugovori_OPULJP[[#This Row],[Bespovratna sredstva - Ukupno (EU+Nac) HRK
= Ukupna ugovorena vrijednost bespovratnih sredstava]]*Ugovori_OPULJP[[#This Row],[STOPA NACIONALNOG SUFINANCIRANJA %]]</f>
        <v>167094</v>
      </c>
      <c r="R1149" s="51">
        <f>Ugovori_OPULJP[[#This Row],[Bespovratna sredstva - Nacionalni dio - HRK]]/7.5345</f>
        <v>22177.184949233524</v>
      </c>
      <c r="S1149" s="52">
        <v>1113960</v>
      </c>
      <c r="T1149" s="53">
        <f>Ugovori_OPULJP[[#This Row],[Bespovratna sredstva - Ukupno (EU+Nac) HRK
= Ukupna ugovorena vrijednost bespovratnih sredstava]]/7.5345</f>
        <v>147847.89966155682</v>
      </c>
      <c r="U1149" s="50">
        <v>0</v>
      </c>
      <c r="V1149" s="51">
        <f>Ugovori_OPULJP[[#This Row],[Javni doprinos korisnika - HRK]]/7.5345</f>
        <v>0</v>
      </c>
      <c r="W1149" s="50">
        <v>0</v>
      </c>
      <c r="X1149" s="51">
        <f>Ugovori_OPULJP[[#This Row],[Privatni doprinos korisnika - HRK]]/7.5345</f>
        <v>0</v>
      </c>
      <c r="Y1149" s="52">
        <v>1113960</v>
      </c>
      <c r="Z1149" s="53">
        <f>Ugovori_OPULJP[[#This Row],[UKUPNI PRIHVATLJIVI IZDACI
TOTAL ELIGIBLE EXPENDITURE
= Bespovratna sredstva ukupno + doprinos korisnika
= Ukupni prihvatljivi troškovi
= Ukupna ugovorena vrijednost projekta HRK]]/7.5345</f>
        <v>147847.89966155682</v>
      </c>
      <c r="AA1149" s="57" t="s">
        <v>38</v>
      </c>
      <c r="AB1149" s="57" t="s">
        <v>35</v>
      </c>
      <c r="AC1149" s="56" t="s">
        <v>4422</v>
      </c>
      <c r="AD1149" s="63" t="s">
        <v>747</v>
      </c>
    </row>
    <row r="1150" spans="1:30" ht="51" customHeight="1" x14ac:dyDescent="0.2">
      <c r="A1150" s="61" t="s">
        <v>4423</v>
      </c>
      <c r="B1150" s="55" t="s">
        <v>743</v>
      </c>
      <c r="C1150" s="56" t="s">
        <v>744</v>
      </c>
      <c r="D1150" s="43" t="s">
        <v>3131</v>
      </c>
      <c r="E1150" s="57" t="s">
        <v>76</v>
      </c>
      <c r="F1150" s="62" t="s">
        <v>4424</v>
      </c>
      <c r="G1150" s="62" t="s">
        <v>1807</v>
      </c>
      <c r="H1150" s="59">
        <v>44365</v>
      </c>
      <c r="I1150" s="59">
        <v>44913</v>
      </c>
      <c r="J1150" s="48" t="str">
        <f>IF(Ugovori_OPULJP[[#This Row],[DATUM ZAVRŠETKA OPERACIJE]]&gt;DATE(2024,3,31),"u provedbi","završen")</f>
        <v>završen</v>
      </c>
      <c r="K1150" s="67" t="s">
        <v>211</v>
      </c>
      <c r="L1150" s="67" t="s">
        <v>211</v>
      </c>
      <c r="M1150" s="74" t="s">
        <v>3114</v>
      </c>
      <c r="N1150" s="49">
        <v>0.15</v>
      </c>
      <c r="O1150" s="50">
        <f>Ugovori_OPULJP[[#This Row],[Bespovratna sredstva - Ukupno (EU+Nac) HRK
= Ukupna ugovorena vrijednost bespovratnih sredstava]]*Ugovori_OPULJP[[#This Row],[EU STOPA SUFINANCIRANJA %
EU CO-FINANCING RATE %]]</f>
        <v>2249015</v>
      </c>
      <c r="P1150" s="51">
        <f>Ugovori_OPULJP[[#This Row],[Bespovratna sredstva - EU dio - HRK]]/7.5345</f>
        <v>298495.58696662018</v>
      </c>
      <c r="Q1150" s="50">
        <f>Ugovori_OPULJP[[#This Row],[Bespovratna sredstva - Ukupno (EU+Nac) HRK
= Ukupna ugovorena vrijednost bespovratnih sredstava]]*Ugovori_OPULJP[[#This Row],[STOPA NACIONALNOG SUFINANCIRANJA %]]</f>
        <v>396885</v>
      </c>
      <c r="R1150" s="51">
        <f>Ugovori_OPULJP[[#This Row],[Bespovratna sredstva - Nacionalni dio - HRK]]/7.5345</f>
        <v>52675.691817638857</v>
      </c>
      <c r="S1150" s="52">
        <v>2645900</v>
      </c>
      <c r="T1150" s="53">
        <f>Ugovori_OPULJP[[#This Row],[Bespovratna sredstva - Ukupno (EU+Nac) HRK
= Ukupna ugovorena vrijednost bespovratnih sredstava]]/7.5345</f>
        <v>351171.27878425905</v>
      </c>
      <c r="U1150" s="50">
        <v>0</v>
      </c>
      <c r="V1150" s="51">
        <f>Ugovori_OPULJP[[#This Row],[Javni doprinos korisnika - HRK]]/7.5345</f>
        <v>0</v>
      </c>
      <c r="W1150" s="50">
        <v>0</v>
      </c>
      <c r="X1150" s="51">
        <f>Ugovori_OPULJP[[#This Row],[Privatni doprinos korisnika - HRK]]/7.5345</f>
        <v>0</v>
      </c>
      <c r="Y1150" s="52">
        <v>2645900</v>
      </c>
      <c r="Z1150" s="53">
        <f>Ugovori_OPULJP[[#This Row],[UKUPNI PRIHVATLJIVI IZDACI
TOTAL ELIGIBLE EXPENDITURE
= Bespovratna sredstva ukupno + doprinos korisnika
= Ukupni prihvatljivi troškovi
= Ukupna ugovorena vrijednost projekta HRK]]/7.5345</f>
        <v>351171.27878425905</v>
      </c>
      <c r="AA1150" s="57" t="s">
        <v>38</v>
      </c>
      <c r="AB1150" s="57" t="s">
        <v>35</v>
      </c>
      <c r="AC1150" s="56" t="s">
        <v>4425</v>
      </c>
      <c r="AD1150" s="43" t="s">
        <v>747</v>
      </c>
    </row>
    <row r="1151" spans="1:30" ht="38.25" customHeight="1" x14ac:dyDescent="0.2">
      <c r="A1151" s="61" t="s">
        <v>4426</v>
      </c>
      <c r="B1151" s="55" t="s">
        <v>743</v>
      </c>
      <c r="C1151" s="43" t="s">
        <v>744</v>
      </c>
      <c r="D1151" s="43" t="s">
        <v>3131</v>
      </c>
      <c r="E1151" s="57" t="s">
        <v>76</v>
      </c>
      <c r="F1151" s="62" t="s">
        <v>4427</v>
      </c>
      <c r="G1151" s="62" t="s">
        <v>1803</v>
      </c>
      <c r="H1151" s="59">
        <v>44372</v>
      </c>
      <c r="I1151" s="59">
        <v>44920</v>
      </c>
      <c r="J1151" s="48" t="str">
        <f>IF(Ugovori_OPULJP[[#This Row],[DATUM ZAVRŠETKA OPERACIJE]]&gt;DATE(2024,3,31),"u provedbi","završen")</f>
        <v>završen</v>
      </c>
      <c r="K1151" s="58" t="s">
        <v>211</v>
      </c>
      <c r="L1151" s="58" t="s">
        <v>211</v>
      </c>
      <c r="M1151" s="74" t="s">
        <v>3114</v>
      </c>
      <c r="N1151" s="49">
        <v>0.15</v>
      </c>
      <c r="O1151" s="50">
        <f>Ugovori_OPULJP[[#This Row],[Bespovratna sredstva - Ukupno (EU+Nac) HRK
= Ukupna ugovorena vrijednost bespovratnih sredstava]]*Ugovori_OPULJP[[#This Row],[EU STOPA SUFINANCIRANJA %
EU CO-FINANCING RATE %]]</f>
        <v>1901875</v>
      </c>
      <c r="P1151" s="51">
        <f>Ugovori_OPULJP[[#This Row],[Bespovratna sredstva - EU dio - HRK]]/7.5345</f>
        <v>252422.19125356691</v>
      </c>
      <c r="Q1151" s="50">
        <f>Ugovori_OPULJP[[#This Row],[Bespovratna sredstva - Ukupno (EU+Nac) HRK
= Ukupna ugovorena vrijednost bespovratnih sredstava]]*Ugovori_OPULJP[[#This Row],[STOPA NACIONALNOG SUFINANCIRANJA %]]</f>
        <v>335625</v>
      </c>
      <c r="R1151" s="51">
        <f>Ugovori_OPULJP[[#This Row],[Bespovratna sredstva - Nacionalni dio - HRK]]/7.5345</f>
        <v>44545.092574158865</v>
      </c>
      <c r="S1151" s="52">
        <v>2237500</v>
      </c>
      <c r="T1151" s="53">
        <f>Ugovori_OPULJP[[#This Row],[Bespovratna sredstva - Ukupno (EU+Nac) HRK
= Ukupna ugovorena vrijednost bespovratnih sredstava]]/7.5345</f>
        <v>296967.2838277258</v>
      </c>
      <c r="U1151" s="50">
        <v>0</v>
      </c>
      <c r="V1151" s="51">
        <f>Ugovori_OPULJP[[#This Row],[Javni doprinos korisnika - HRK]]/7.5345</f>
        <v>0</v>
      </c>
      <c r="W1151" s="50">
        <v>0</v>
      </c>
      <c r="X1151" s="51">
        <f>Ugovori_OPULJP[[#This Row],[Privatni doprinos korisnika - HRK]]/7.5345</f>
        <v>0</v>
      </c>
      <c r="Y1151" s="52">
        <v>2237500</v>
      </c>
      <c r="Z1151" s="53">
        <f>Ugovori_OPULJP[[#This Row],[UKUPNI PRIHVATLJIVI IZDACI
TOTAL ELIGIBLE EXPENDITURE
= Bespovratna sredstva ukupno + doprinos korisnika
= Ukupni prihvatljivi troškovi
= Ukupna ugovorena vrijednost projekta HRK]]/7.5345</f>
        <v>296967.2838277258</v>
      </c>
      <c r="AA1151" s="57" t="s">
        <v>38</v>
      </c>
      <c r="AB1151" s="57" t="s">
        <v>35</v>
      </c>
      <c r="AC1151" s="56" t="s">
        <v>4428</v>
      </c>
      <c r="AD1151" s="63" t="s">
        <v>747</v>
      </c>
    </row>
    <row r="1152" spans="1:30" ht="51" customHeight="1" x14ac:dyDescent="0.2">
      <c r="A1152" s="61" t="s">
        <v>4429</v>
      </c>
      <c r="B1152" s="55" t="s">
        <v>743</v>
      </c>
      <c r="C1152" s="43" t="s">
        <v>744</v>
      </c>
      <c r="D1152" s="43" t="s">
        <v>3131</v>
      </c>
      <c r="E1152" s="57" t="s">
        <v>76</v>
      </c>
      <c r="F1152" s="62" t="s">
        <v>4430</v>
      </c>
      <c r="G1152" s="45" t="s">
        <v>1978</v>
      </c>
      <c r="H1152" s="59">
        <v>44340</v>
      </c>
      <c r="I1152" s="59">
        <v>44889</v>
      </c>
      <c r="J1152" s="48" t="str">
        <f>IF(Ugovori_OPULJP[[#This Row],[DATUM ZAVRŠETKA OPERACIJE]]&gt;DATE(2024,3,31),"u provedbi","završen")</f>
        <v>završen</v>
      </c>
      <c r="K1152" s="67" t="s">
        <v>599</v>
      </c>
      <c r="L1152" s="67" t="s">
        <v>599</v>
      </c>
      <c r="M1152" s="49">
        <v>0.85</v>
      </c>
      <c r="N1152" s="49">
        <v>0.15</v>
      </c>
      <c r="O1152" s="50">
        <f>Ugovori_OPULJP[[#This Row],[Bespovratna sredstva - Ukupno (EU+Nac) HRK
= Ukupna ugovorena vrijednost bespovratnih sredstava]]*Ugovori_OPULJP[[#This Row],[EU STOPA SUFINANCIRANJA %
EU CO-FINANCING RATE %]]</f>
        <v>2743392</v>
      </c>
      <c r="P1152" s="51">
        <f>Ugovori_OPULJP[[#This Row],[Bespovratna sredstva - EU dio - HRK]]/7.5345</f>
        <v>364110.69082221779</v>
      </c>
      <c r="Q1152" s="50">
        <f>Ugovori_OPULJP[[#This Row],[Bespovratna sredstva - Ukupno (EU+Nac) HRK
= Ukupna ugovorena vrijednost bespovratnih sredstava]]*Ugovori_OPULJP[[#This Row],[STOPA NACIONALNOG SUFINANCIRANJA %]]</f>
        <v>484128</v>
      </c>
      <c r="R1152" s="51">
        <f>Ugovori_OPULJP[[#This Row],[Bespovratna sredstva - Nacionalni dio - HRK]]/7.5345</f>
        <v>64254.82779215608</v>
      </c>
      <c r="S1152" s="52">
        <v>3227520</v>
      </c>
      <c r="T1152" s="53">
        <f>Ugovori_OPULJP[[#This Row],[Bespovratna sredstva - Ukupno (EU+Nac) HRK
= Ukupna ugovorena vrijednost bespovratnih sredstava]]/7.5345</f>
        <v>428365.51861437387</v>
      </c>
      <c r="U1152" s="50">
        <v>0</v>
      </c>
      <c r="V1152" s="51">
        <f>Ugovori_OPULJP[[#This Row],[Javni doprinos korisnika - HRK]]/7.5345</f>
        <v>0</v>
      </c>
      <c r="W1152" s="50">
        <v>0</v>
      </c>
      <c r="X1152" s="51">
        <f>Ugovori_OPULJP[[#This Row],[Privatni doprinos korisnika - HRK]]/7.5345</f>
        <v>0</v>
      </c>
      <c r="Y1152" s="52">
        <v>3227520</v>
      </c>
      <c r="Z1152" s="53">
        <f>Ugovori_OPULJP[[#This Row],[UKUPNI PRIHVATLJIVI IZDACI
TOTAL ELIGIBLE EXPENDITURE
= Bespovratna sredstva ukupno + doprinos korisnika
= Ukupni prihvatljivi troškovi
= Ukupna ugovorena vrijednost projekta HRK]]/7.5345</f>
        <v>428365.51861437387</v>
      </c>
      <c r="AA1152" s="57" t="s">
        <v>38</v>
      </c>
      <c r="AB1152" s="57" t="s">
        <v>35</v>
      </c>
      <c r="AC1152" s="56" t="s">
        <v>4431</v>
      </c>
      <c r="AD1152" s="63" t="s">
        <v>747</v>
      </c>
    </row>
    <row r="1153" spans="1:30" ht="51" customHeight="1" x14ac:dyDescent="0.2">
      <c r="A1153" s="61" t="s">
        <v>4432</v>
      </c>
      <c r="B1153" s="55" t="s">
        <v>743</v>
      </c>
      <c r="C1153" s="43" t="s">
        <v>744</v>
      </c>
      <c r="D1153" s="43" t="s">
        <v>3131</v>
      </c>
      <c r="E1153" s="57" t="s">
        <v>76</v>
      </c>
      <c r="F1153" s="62" t="s">
        <v>4433</v>
      </c>
      <c r="G1153" s="62" t="s">
        <v>4434</v>
      </c>
      <c r="H1153" s="59">
        <v>44340</v>
      </c>
      <c r="I1153" s="59">
        <v>44889</v>
      </c>
      <c r="J1153" s="48" t="str">
        <f>IF(Ugovori_OPULJP[[#This Row],[DATUM ZAVRŠETKA OPERACIJE]]&gt;DATE(2024,3,31),"u provedbi","završen")</f>
        <v>završen</v>
      </c>
      <c r="K1153" s="67" t="s">
        <v>4435</v>
      </c>
      <c r="L1153" s="46" t="s">
        <v>425</v>
      </c>
      <c r="M1153" s="49">
        <v>0.85</v>
      </c>
      <c r="N1153" s="49">
        <v>0.15</v>
      </c>
      <c r="O1153" s="50">
        <f>Ugovori_OPULJP[[#This Row],[Bespovratna sredstva - Ukupno (EU+Nac) HRK
= Ukupna ugovorena vrijednost bespovratnih sredstava]]*Ugovori_OPULJP[[#This Row],[EU STOPA SUFINANCIRANJA %
EU CO-FINANCING RATE %]]</f>
        <v>3157443.2859999998</v>
      </c>
      <c r="P1153" s="51">
        <f>Ugovori_OPULJP[[#This Row],[Bespovratna sredstva - EU dio - HRK]]/7.5345</f>
        <v>419064.7403278253</v>
      </c>
      <c r="Q1153" s="50">
        <f>Ugovori_OPULJP[[#This Row],[Bespovratna sredstva - Ukupno (EU+Nac) HRK
= Ukupna ugovorena vrijednost bespovratnih sredstava]]*Ugovori_OPULJP[[#This Row],[STOPA NACIONALNOG SUFINANCIRANJA %]]</f>
        <v>557195.87399999995</v>
      </c>
      <c r="R1153" s="51">
        <f>Ugovori_OPULJP[[#This Row],[Bespovratna sredstva - Nacionalni dio - HRK]]/7.5345</f>
        <v>73952.601234322108</v>
      </c>
      <c r="S1153" s="52">
        <v>3714639.16</v>
      </c>
      <c r="T1153" s="53">
        <f>Ugovori_OPULJP[[#This Row],[Bespovratna sredstva - Ukupno (EU+Nac) HRK
= Ukupna ugovorena vrijednost bespovratnih sredstava]]/7.5345</f>
        <v>493017.34156214743</v>
      </c>
      <c r="U1153" s="50">
        <v>0</v>
      </c>
      <c r="V1153" s="51">
        <f>Ugovori_OPULJP[[#This Row],[Javni doprinos korisnika - HRK]]/7.5345</f>
        <v>0</v>
      </c>
      <c r="W1153" s="50">
        <v>0</v>
      </c>
      <c r="X1153" s="51">
        <f>Ugovori_OPULJP[[#This Row],[Privatni doprinos korisnika - HRK]]/7.5345</f>
        <v>0</v>
      </c>
      <c r="Y1153" s="52">
        <v>3714639.16</v>
      </c>
      <c r="Z1153" s="53">
        <f>Ugovori_OPULJP[[#This Row],[UKUPNI PRIHVATLJIVI IZDACI
TOTAL ELIGIBLE EXPENDITURE
= Bespovratna sredstva ukupno + doprinos korisnika
= Ukupni prihvatljivi troškovi
= Ukupna ugovorena vrijednost projekta HRK]]/7.5345</f>
        <v>493017.34156214743</v>
      </c>
      <c r="AA1153" s="57" t="s">
        <v>38</v>
      </c>
      <c r="AB1153" s="57" t="s">
        <v>35</v>
      </c>
      <c r="AC1153" s="56" t="s">
        <v>4436</v>
      </c>
      <c r="AD1153" s="63" t="s">
        <v>747</v>
      </c>
    </row>
    <row r="1154" spans="1:30" ht="38.25" customHeight="1" x14ac:dyDescent="0.2">
      <c r="A1154" s="61" t="s">
        <v>4437</v>
      </c>
      <c r="B1154" s="55" t="s">
        <v>743</v>
      </c>
      <c r="C1154" s="56" t="s">
        <v>744</v>
      </c>
      <c r="D1154" s="43" t="s">
        <v>3131</v>
      </c>
      <c r="E1154" s="57" t="s">
        <v>76</v>
      </c>
      <c r="F1154" s="62" t="s">
        <v>4438</v>
      </c>
      <c r="G1154" s="62" t="s">
        <v>816</v>
      </c>
      <c r="H1154" s="59">
        <v>44362</v>
      </c>
      <c r="I1154" s="59">
        <v>44804</v>
      </c>
      <c r="J1154" s="48" t="str">
        <f>IF(Ugovori_OPULJP[[#This Row],[DATUM ZAVRŠETKA OPERACIJE]]&gt;DATE(2024,3,31),"u provedbi","završen")</f>
        <v>završen</v>
      </c>
      <c r="K1154" s="67" t="s">
        <v>130</v>
      </c>
      <c r="L1154" s="67" t="s">
        <v>130</v>
      </c>
      <c r="M1154" s="74" t="s">
        <v>3114</v>
      </c>
      <c r="N1154" s="49">
        <v>0.15</v>
      </c>
      <c r="O1154" s="50">
        <f>Ugovori_OPULJP[[#This Row],[Bespovratna sredstva - Ukupno (EU+Nac) HRK
= Ukupna ugovorena vrijednost bespovratnih sredstava]]*Ugovori_OPULJP[[#This Row],[EU STOPA SUFINANCIRANJA %
EU CO-FINANCING RATE %]]</f>
        <v>473008</v>
      </c>
      <c r="P1154" s="51">
        <f>Ugovori_OPULJP[[#This Row],[Bespovratna sredstva - EU dio - HRK]]/7.5345</f>
        <v>62778.950162585439</v>
      </c>
      <c r="Q1154" s="50">
        <f>Ugovori_OPULJP[[#This Row],[Bespovratna sredstva - Ukupno (EU+Nac) HRK
= Ukupna ugovorena vrijednost bespovratnih sredstava]]*Ugovori_OPULJP[[#This Row],[STOPA NACIONALNOG SUFINANCIRANJA %]]</f>
        <v>83472</v>
      </c>
      <c r="R1154" s="51">
        <f>Ugovori_OPULJP[[#This Row],[Bespovratna sredstva - Nacionalni dio - HRK]]/7.5345</f>
        <v>11078.638263985666</v>
      </c>
      <c r="S1154" s="52">
        <v>556480</v>
      </c>
      <c r="T1154" s="53">
        <f>Ugovori_OPULJP[[#This Row],[Bespovratna sredstva - Ukupno (EU+Nac) HRK
= Ukupna ugovorena vrijednost bespovratnih sredstava]]/7.5345</f>
        <v>73857.588426571107</v>
      </c>
      <c r="U1154" s="50">
        <v>0</v>
      </c>
      <c r="V1154" s="51">
        <f>Ugovori_OPULJP[[#This Row],[Javni doprinos korisnika - HRK]]/7.5345</f>
        <v>0</v>
      </c>
      <c r="W1154" s="50">
        <v>0</v>
      </c>
      <c r="X1154" s="51">
        <f>Ugovori_OPULJP[[#This Row],[Privatni doprinos korisnika - HRK]]/7.5345</f>
        <v>0</v>
      </c>
      <c r="Y1154" s="52">
        <v>556480</v>
      </c>
      <c r="Z1154" s="53">
        <f>Ugovori_OPULJP[[#This Row],[UKUPNI PRIHVATLJIVI IZDACI
TOTAL ELIGIBLE EXPENDITURE
= Bespovratna sredstva ukupno + doprinos korisnika
= Ukupni prihvatljivi troškovi
= Ukupna ugovorena vrijednost projekta HRK]]/7.5345</f>
        <v>73857.588426571107</v>
      </c>
      <c r="AA1154" s="57" t="s">
        <v>38</v>
      </c>
      <c r="AB1154" s="57" t="s">
        <v>35</v>
      </c>
      <c r="AC1154" s="56" t="s">
        <v>4439</v>
      </c>
      <c r="AD1154" s="43" t="s">
        <v>747</v>
      </c>
    </row>
    <row r="1155" spans="1:30" ht="51" customHeight="1" x14ac:dyDescent="0.2">
      <c r="A1155" s="61" t="s">
        <v>4440</v>
      </c>
      <c r="B1155" s="55" t="s">
        <v>743</v>
      </c>
      <c r="C1155" s="43" t="s">
        <v>744</v>
      </c>
      <c r="D1155" s="43" t="s">
        <v>3131</v>
      </c>
      <c r="E1155" s="57" t="s">
        <v>76</v>
      </c>
      <c r="F1155" s="62" t="s">
        <v>4441</v>
      </c>
      <c r="G1155" s="62" t="s">
        <v>2759</v>
      </c>
      <c r="H1155" s="59">
        <v>44385</v>
      </c>
      <c r="I1155" s="59">
        <v>44934</v>
      </c>
      <c r="J1155" s="48" t="str">
        <f>IF(Ugovori_OPULJP[[#This Row],[DATUM ZAVRŠETKA OPERACIJE]]&gt;DATE(2024,3,31),"u provedbi","završen")</f>
        <v>završen</v>
      </c>
      <c r="K1155" s="58" t="s">
        <v>154</v>
      </c>
      <c r="L1155" s="58" t="s">
        <v>37</v>
      </c>
      <c r="M1155" s="74" t="s">
        <v>3114</v>
      </c>
      <c r="N1155" s="49">
        <v>0.15</v>
      </c>
      <c r="O1155" s="50">
        <f>Ugovori_OPULJP[[#This Row],[Bespovratna sredstva - Ukupno (EU+Nac) HRK
= Ukupna ugovorena vrijednost bespovratnih sredstava]]*Ugovori_OPULJP[[#This Row],[EU STOPA SUFINANCIRANJA %
EU CO-FINANCING RATE %]]</f>
        <v>1578535</v>
      </c>
      <c r="P1155" s="51">
        <f>Ugovori_OPULJP[[#This Row],[Bespovratna sredstva - EU dio - HRK]]/7.5345</f>
        <v>209507.59838078174</v>
      </c>
      <c r="Q1155" s="50">
        <f>Ugovori_OPULJP[[#This Row],[Bespovratna sredstva - Ukupno (EU+Nac) HRK
= Ukupna ugovorena vrijednost bespovratnih sredstava]]*Ugovori_OPULJP[[#This Row],[STOPA NACIONALNOG SUFINANCIRANJA %]]</f>
        <v>278565</v>
      </c>
      <c r="R1155" s="51">
        <f>Ugovori_OPULJP[[#This Row],[Bespovratna sredstva - Nacionalni dio - HRK]]/7.5345</f>
        <v>36971.929126020303</v>
      </c>
      <c r="S1155" s="52">
        <v>1857100</v>
      </c>
      <c r="T1155" s="53">
        <f>Ugovori_OPULJP[[#This Row],[Bespovratna sredstva - Ukupno (EU+Nac) HRK
= Ukupna ugovorena vrijednost bespovratnih sredstava]]/7.5345</f>
        <v>246479.52750680203</v>
      </c>
      <c r="U1155" s="50">
        <v>0</v>
      </c>
      <c r="V1155" s="51">
        <f>Ugovori_OPULJP[[#This Row],[Javni doprinos korisnika - HRK]]/7.5345</f>
        <v>0</v>
      </c>
      <c r="W1155" s="50">
        <v>0</v>
      </c>
      <c r="X1155" s="51">
        <f>Ugovori_OPULJP[[#This Row],[Privatni doprinos korisnika - HRK]]/7.5345</f>
        <v>0</v>
      </c>
      <c r="Y1155" s="52">
        <v>1857100</v>
      </c>
      <c r="Z1155" s="53">
        <f>Ugovori_OPULJP[[#This Row],[UKUPNI PRIHVATLJIVI IZDACI
TOTAL ELIGIBLE EXPENDITURE
= Bespovratna sredstva ukupno + doprinos korisnika
= Ukupni prihvatljivi troškovi
= Ukupna ugovorena vrijednost projekta HRK]]/7.5345</f>
        <v>246479.52750680203</v>
      </c>
      <c r="AA1155" s="57" t="s">
        <v>38</v>
      </c>
      <c r="AB1155" s="57" t="s">
        <v>35</v>
      </c>
      <c r="AC1155" s="56" t="s">
        <v>4442</v>
      </c>
      <c r="AD1155" s="63" t="s">
        <v>747</v>
      </c>
    </row>
    <row r="1156" spans="1:30" ht="38.25" customHeight="1" x14ac:dyDescent="0.2">
      <c r="A1156" s="61" t="s">
        <v>4443</v>
      </c>
      <c r="B1156" s="55" t="s">
        <v>743</v>
      </c>
      <c r="C1156" s="43" t="s">
        <v>744</v>
      </c>
      <c r="D1156" s="43" t="s">
        <v>3131</v>
      </c>
      <c r="E1156" s="57" t="s">
        <v>76</v>
      </c>
      <c r="F1156" s="62" t="s">
        <v>4444</v>
      </c>
      <c r="G1156" s="62" t="s">
        <v>4445</v>
      </c>
      <c r="H1156" s="59">
        <v>44356</v>
      </c>
      <c r="I1156" s="59">
        <v>44904</v>
      </c>
      <c r="J1156" s="48" t="str">
        <f>IF(Ugovori_OPULJP[[#This Row],[DATUM ZAVRŠETKA OPERACIJE]]&gt;DATE(2024,3,31),"u provedbi","završen")</f>
        <v>završen</v>
      </c>
      <c r="K1156" s="67" t="s">
        <v>4446</v>
      </c>
      <c r="L1156" s="67" t="s">
        <v>37</v>
      </c>
      <c r="M1156" s="49">
        <v>0.85</v>
      </c>
      <c r="N1156" s="49">
        <v>0.15</v>
      </c>
      <c r="O1156" s="50">
        <f>Ugovori_OPULJP[[#This Row],[Bespovratna sredstva - Ukupno (EU+Nac) HRK
= Ukupna ugovorena vrijednost bespovratnih sredstava]]*Ugovori_OPULJP[[#This Row],[EU STOPA SUFINANCIRANJA %
EU CO-FINANCING RATE %]]</f>
        <v>2762759.25</v>
      </c>
      <c r="P1156" s="51">
        <f>Ugovori_OPULJP[[#This Row],[Bespovratna sredstva - EU dio - HRK]]/7.5345</f>
        <v>366681.16663348593</v>
      </c>
      <c r="Q1156" s="50">
        <f>Ugovori_OPULJP[[#This Row],[Bespovratna sredstva - Ukupno (EU+Nac) HRK
= Ukupna ugovorena vrijednost bespovratnih sredstava]]*Ugovori_OPULJP[[#This Row],[STOPA NACIONALNOG SUFINANCIRANJA %]]</f>
        <v>487545.75</v>
      </c>
      <c r="R1156" s="51">
        <f>Ugovori_OPULJP[[#This Row],[Bespovratna sredstva - Nacionalni dio - HRK]]/7.5345</f>
        <v>64708.441170615166</v>
      </c>
      <c r="S1156" s="52">
        <v>3250305</v>
      </c>
      <c r="T1156" s="53">
        <f>Ugovori_OPULJP[[#This Row],[Bespovratna sredstva - Ukupno (EU+Nac) HRK
= Ukupna ugovorena vrijednost bespovratnih sredstava]]/7.5345</f>
        <v>431389.60780410114</v>
      </c>
      <c r="U1156" s="50">
        <v>0</v>
      </c>
      <c r="V1156" s="51">
        <f>Ugovori_OPULJP[[#This Row],[Javni doprinos korisnika - HRK]]/7.5345</f>
        <v>0</v>
      </c>
      <c r="W1156" s="50">
        <v>0</v>
      </c>
      <c r="X1156" s="51">
        <f>Ugovori_OPULJP[[#This Row],[Privatni doprinos korisnika - HRK]]/7.5345</f>
        <v>0</v>
      </c>
      <c r="Y1156" s="52">
        <v>3250305</v>
      </c>
      <c r="Z1156" s="53">
        <f>Ugovori_OPULJP[[#This Row],[UKUPNI PRIHVATLJIVI IZDACI
TOTAL ELIGIBLE EXPENDITURE
= Bespovratna sredstva ukupno + doprinos korisnika
= Ukupni prihvatljivi troškovi
= Ukupna ugovorena vrijednost projekta HRK]]/7.5345</f>
        <v>431389.60780410114</v>
      </c>
      <c r="AA1156" s="57" t="s">
        <v>38</v>
      </c>
      <c r="AB1156" s="57" t="s">
        <v>35</v>
      </c>
      <c r="AC1156" s="56" t="s">
        <v>4447</v>
      </c>
      <c r="AD1156" s="63" t="s">
        <v>747</v>
      </c>
    </row>
    <row r="1157" spans="1:30" ht="38.25" customHeight="1" x14ac:dyDescent="0.2">
      <c r="A1157" s="61" t="s">
        <v>4448</v>
      </c>
      <c r="B1157" s="55" t="s">
        <v>743</v>
      </c>
      <c r="C1157" s="43" t="s">
        <v>744</v>
      </c>
      <c r="D1157" s="43" t="s">
        <v>3131</v>
      </c>
      <c r="E1157" s="57" t="s">
        <v>76</v>
      </c>
      <c r="F1157" s="62" t="s">
        <v>4449</v>
      </c>
      <c r="G1157" s="62" t="s">
        <v>1795</v>
      </c>
      <c r="H1157" s="59">
        <v>44372</v>
      </c>
      <c r="I1157" s="59">
        <v>44920</v>
      </c>
      <c r="J1157" s="48" t="str">
        <f>IF(Ugovori_OPULJP[[#This Row],[DATUM ZAVRŠETKA OPERACIJE]]&gt;DATE(2024,3,31),"u provedbi","završen")</f>
        <v>završen</v>
      </c>
      <c r="K1157" s="58" t="s">
        <v>211</v>
      </c>
      <c r="L1157" s="58" t="s">
        <v>211</v>
      </c>
      <c r="M1157" s="74" t="s">
        <v>3114</v>
      </c>
      <c r="N1157" s="49">
        <v>0.15</v>
      </c>
      <c r="O1157" s="50">
        <f>Ugovori_OPULJP[[#This Row],[Bespovratna sredstva - Ukupno (EU+Nac) HRK
= Ukupna ugovorena vrijednost bespovratnih sredstava]]*Ugovori_OPULJP[[#This Row],[EU STOPA SUFINANCIRANJA %
EU CO-FINANCING RATE %]]</f>
        <v>1181670</v>
      </c>
      <c r="P1157" s="51">
        <f>Ugovori_OPULJP[[#This Row],[Bespovratna sredstva - EU dio - HRK]]/7.5345</f>
        <v>156834.56101931116</v>
      </c>
      <c r="Q1157" s="50">
        <f>Ugovori_OPULJP[[#This Row],[Bespovratna sredstva - Ukupno (EU+Nac) HRK
= Ukupna ugovorena vrijednost bespovratnih sredstava]]*Ugovori_OPULJP[[#This Row],[STOPA NACIONALNOG SUFINANCIRANJA %]]</f>
        <v>208530</v>
      </c>
      <c r="R1157" s="51">
        <f>Ugovori_OPULJP[[#This Row],[Bespovratna sredstva - Nacionalni dio - HRK]]/7.5345</f>
        <v>27676.687238701968</v>
      </c>
      <c r="S1157" s="52">
        <v>1390200</v>
      </c>
      <c r="T1157" s="53">
        <f>Ugovori_OPULJP[[#This Row],[Bespovratna sredstva - Ukupno (EU+Nac) HRK
= Ukupna ugovorena vrijednost bespovratnih sredstava]]/7.5345</f>
        <v>184511.24825801313</v>
      </c>
      <c r="U1157" s="50">
        <v>0</v>
      </c>
      <c r="V1157" s="51">
        <f>Ugovori_OPULJP[[#This Row],[Javni doprinos korisnika - HRK]]/7.5345</f>
        <v>0</v>
      </c>
      <c r="W1157" s="50">
        <v>0</v>
      </c>
      <c r="X1157" s="51">
        <f>Ugovori_OPULJP[[#This Row],[Privatni doprinos korisnika - HRK]]/7.5345</f>
        <v>0</v>
      </c>
      <c r="Y1157" s="52">
        <v>1390200</v>
      </c>
      <c r="Z1157" s="53">
        <f>Ugovori_OPULJP[[#This Row],[UKUPNI PRIHVATLJIVI IZDACI
TOTAL ELIGIBLE EXPENDITURE
= Bespovratna sredstva ukupno + doprinos korisnika
= Ukupni prihvatljivi troškovi
= Ukupna ugovorena vrijednost projekta HRK]]/7.5345</f>
        <v>184511.24825801313</v>
      </c>
      <c r="AA1157" s="57" t="s">
        <v>38</v>
      </c>
      <c r="AB1157" s="57" t="s">
        <v>35</v>
      </c>
      <c r="AC1157" s="56" t="s">
        <v>4450</v>
      </c>
      <c r="AD1157" s="63" t="s">
        <v>747</v>
      </c>
    </row>
    <row r="1158" spans="1:30" ht="51" customHeight="1" x14ac:dyDescent="0.2">
      <c r="A1158" s="61" t="s">
        <v>4451</v>
      </c>
      <c r="B1158" s="55" t="s">
        <v>743</v>
      </c>
      <c r="C1158" s="43" t="s">
        <v>744</v>
      </c>
      <c r="D1158" s="43" t="s">
        <v>3131</v>
      </c>
      <c r="E1158" s="57" t="s">
        <v>76</v>
      </c>
      <c r="F1158" s="62" t="s">
        <v>4452</v>
      </c>
      <c r="G1158" s="62" t="s">
        <v>83</v>
      </c>
      <c r="H1158" s="59">
        <v>44340</v>
      </c>
      <c r="I1158" s="59">
        <v>44889</v>
      </c>
      <c r="J1158" s="48" t="str">
        <f>IF(Ugovori_OPULJP[[#This Row],[DATUM ZAVRŠETKA OPERACIJE]]&gt;DATE(2024,3,31),"u provedbi","završen")</f>
        <v>završen</v>
      </c>
      <c r="K1158" s="58" t="s">
        <v>84</v>
      </c>
      <c r="L1158" s="58" t="s">
        <v>84</v>
      </c>
      <c r="M1158" s="49">
        <v>0.85</v>
      </c>
      <c r="N1158" s="49">
        <v>0.15</v>
      </c>
      <c r="O1158" s="50">
        <f>Ugovori_OPULJP[[#This Row],[Bespovratna sredstva - Ukupno (EU+Nac) HRK
= Ukupna ugovorena vrijednost bespovratnih sredstava]]*Ugovori_OPULJP[[#This Row],[EU STOPA SUFINANCIRANJA %
EU CO-FINANCING RATE %]]</f>
        <v>788630</v>
      </c>
      <c r="P1158" s="51">
        <f>Ugovori_OPULJP[[#This Row],[Bespovratna sredstva - EU dio - HRK]]/7.5345</f>
        <v>104669.18840002654</v>
      </c>
      <c r="Q1158" s="50">
        <f>Ugovori_OPULJP[[#This Row],[Bespovratna sredstva - Ukupno (EU+Nac) HRK
= Ukupna ugovorena vrijednost bespovratnih sredstava]]*Ugovori_OPULJP[[#This Row],[STOPA NACIONALNOG SUFINANCIRANJA %]]</f>
        <v>139170</v>
      </c>
      <c r="R1158" s="51">
        <f>Ugovori_OPULJP[[#This Row],[Bespovratna sredstva - Nacionalni dio - HRK]]/7.5345</f>
        <v>18471.033247063508</v>
      </c>
      <c r="S1158" s="52">
        <v>927800</v>
      </c>
      <c r="T1158" s="53">
        <f>Ugovori_OPULJP[[#This Row],[Bespovratna sredstva - Ukupno (EU+Nac) HRK
= Ukupna ugovorena vrijednost bespovratnih sredstava]]/7.5345</f>
        <v>123140.22164709005</v>
      </c>
      <c r="U1158" s="50">
        <v>0</v>
      </c>
      <c r="V1158" s="51">
        <f>Ugovori_OPULJP[[#This Row],[Javni doprinos korisnika - HRK]]/7.5345</f>
        <v>0</v>
      </c>
      <c r="W1158" s="50">
        <v>0</v>
      </c>
      <c r="X1158" s="51">
        <f>Ugovori_OPULJP[[#This Row],[Privatni doprinos korisnika - HRK]]/7.5345</f>
        <v>0</v>
      </c>
      <c r="Y1158" s="52">
        <v>927800</v>
      </c>
      <c r="Z1158" s="53">
        <f>Ugovori_OPULJP[[#This Row],[UKUPNI PRIHVATLJIVI IZDACI
TOTAL ELIGIBLE EXPENDITURE
= Bespovratna sredstva ukupno + doprinos korisnika
= Ukupni prihvatljivi troškovi
= Ukupna ugovorena vrijednost projekta HRK]]/7.5345</f>
        <v>123140.22164709005</v>
      </c>
      <c r="AA1158" s="57" t="s">
        <v>38</v>
      </c>
      <c r="AB1158" s="57" t="s">
        <v>35</v>
      </c>
      <c r="AC1158" s="56" t="s">
        <v>4453</v>
      </c>
      <c r="AD1158" s="63" t="s">
        <v>747</v>
      </c>
    </row>
    <row r="1159" spans="1:30" ht="38.25" customHeight="1" x14ac:dyDescent="0.2">
      <c r="A1159" s="61" t="s">
        <v>4454</v>
      </c>
      <c r="B1159" s="55" t="s">
        <v>743</v>
      </c>
      <c r="C1159" s="43" t="s">
        <v>744</v>
      </c>
      <c r="D1159" s="43" t="s">
        <v>3131</v>
      </c>
      <c r="E1159" s="57" t="s">
        <v>76</v>
      </c>
      <c r="F1159" s="62" t="s">
        <v>4455</v>
      </c>
      <c r="G1159" s="45" t="s">
        <v>1091</v>
      </c>
      <c r="H1159" s="59">
        <v>44340</v>
      </c>
      <c r="I1159" s="59">
        <v>44889</v>
      </c>
      <c r="J1159" s="48" t="str">
        <f>IF(Ugovori_OPULJP[[#This Row],[DATUM ZAVRŠETKA OPERACIJE]]&gt;DATE(2024,3,31),"u provedbi","završen")</f>
        <v>završen</v>
      </c>
      <c r="K1159" s="58" t="s">
        <v>84</v>
      </c>
      <c r="L1159" s="58" t="s">
        <v>84</v>
      </c>
      <c r="M1159" s="49">
        <v>0.85</v>
      </c>
      <c r="N1159" s="49">
        <v>0.15</v>
      </c>
      <c r="O1159" s="50">
        <f>Ugovori_OPULJP[[#This Row],[Bespovratna sredstva - Ukupno (EU+Nac) HRK
= Ukupna ugovorena vrijednost bespovratnih sredstava]]*Ugovori_OPULJP[[#This Row],[EU STOPA SUFINANCIRANJA %
EU CO-FINANCING RATE %]]</f>
        <v>833680</v>
      </c>
      <c r="P1159" s="51">
        <f>Ugovori_OPULJP[[#This Row],[Bespovratna sredstva - EU dio - HRK]]/7.5345</f>
        <v>110648.35091910545</v>
      </c>
      <c r="Q1159" s="50">
        <f>Ugovori_OPULJP[[#This Row],[Bespovratna sredstva - Ukupno (EU+Nac) HRK
= Ukupna ugovorena vrijednost bespovratnih sredstava]]*Ugovori_OPULJP[[#This Row],[STOPA NACIONALNOG SUFINANCIRANJA %]]</f>
        <v>147120</v>
      </c>
      <c r="R1159" s="51">
        <f>Ugovori_OPULJP[[#This Row],[Bespovratna sredstva - Nacionalni dio - HRK]]/7.5345</f>
        <v>19526.179573959784</v>
      </c>
      <c r="S1159" s="52">
        <v>980800</v>
      </c>
      <c r="T1159" s="53">
        <f>Ugovori_OPULJP[[#This Row],[Bespovratna sredstva - Ukupno (EU+Nac) HRK
= Ukupna ugovorena vrijednost bespovratnih sredstava]]/7.5345</f>
        <v>130174.53049306522</v>
      </c>
      <c r="U1159" s="50">
        <v>0</v>
      </c>
      <c r="V1159" s="51">
        <f>Ugovori_OPULJP[[#This Row],[Javni doprinos korisnika - HRK]]/7.5345</f>
        <v>0</v>
      </c>
      <c r="W1159" s="50">
        <v>0</v>
      </c>
      <c r="X1159" s="51">
        <f>Ugovori_OPULJP[[#This Row],[Privatni doprinos korisnika - HRK]]/7.5345</f>
        <v>0</v>
      </c>
      <c r="Y1159" s="52">
        <v>980800</v>
      </c>
      <c r="Z1159" s="53">
        <f>Ugovori_OPULJP[[#This Row],[UKUPNI PRIHVATLJIVI IZDACI
TOTAL ELIGIBLE EXPENDITURE
= Bespovratna sredstva ukupno + doprinos korisnika
= Ukupni prihvatljivi troškovi
= Ukupna ugovorena vrijednost projekta HRK]]/7.5345</f>
        <v>130174.53049306522</v>
      </c>
      <c r="AA1159" s="57" t="s">
        <v>38</v>
      </c>
      <c r="AB1159" s="57" t="s">
        <v>35</v>
      </c>
      <c r="AC1159" s="56" t="s">
        <v>4456</v>
      </c>
      <c r="AD1159" s="63" t="s">
        <v>747</v>
      </c>
    </row>
    <row r="1160" spans="1:30" ht="51" customHeight="1" x14ac:dyDescent="0.2">
      <c r="A1160" s="61" t="s">
        <v>4457</v>
      </c>
      <c r="B1160" s="55" t="s">
        <v>743</v>
      </c>
      <c r="C1160" s="43" t="s">
        <v>744</v>
      </c>
      <c r="D1160" s="43" t="s">
        <v>3131</v>
      </c>
      <c r="E1160" s="57" t="s">
        <v>76</v>
      </c>
      <c r="F1160" s="62" t="s">
        <v>4458</v>
      </c>
      <c r="G1160" s="45" t="s">
        <v>1079</v>
      </c>
      <c r="H1160" s="59">
        <v>44340</v>
      </c>
      <c r="I1160" s="59">
        <v>44889</v>
      </c>
      <c r="J1160" s="48" t="str">
        <f>IF(Ugovori_OPULJP[[#This Row],[DATUM ZAVRŠETKA OPERACIJE]]&gt;DATE(2024,3,31),"u provedbi","završen")</f>
        <v>završen</v>
      </c>
      <c r="K1160" s="67" t="s">
        <v>425</v>
      </c>
      <c r="L1160" s="46" t="s">
        <v>425</v>
      </c>
      <c r="M1160" s="49">
        <v>0.85</v>
      </c>
      <c r="N1160" s="49">
        <v>0.15</v>
      </c>
      <c r="O1160" s="50">
        <f>Ugovori_OPULJP[[#This Row],[Bespovratna sredstva - Ukupno (EU+Nac) HRK
= Ukupna ugovorena vrijednost bespovratnih sredstava]]*Ugovori_OPULJP[[#This Row],[EU STOPA SUFINANCIRANJA %
EU CO-FINANCING RATE %]]</f>
        <v>630734</v>
      </c>
      <c r="P1160" s="51">
        <f>Ugovori_OPULJP[[#This Row],[Bespovratna sredstva - EU dio - HRK]]/7.5345</f>
        <v>83712.78784259074</v>
      </c>
      <c r="Q1160" s="50">
        <f>Ugovori_OPULJP[[#This Row],[Bespovratna sredstva - Ukupno (EU+Nac) HRK
= Ukupna ugovorena vrijednost bespovratnih sredstava]]*Ugovori_OPULJP[[#This Row],[STOPA NACIONALNOG SUFINANCIRANJA %]]</f>
        <v>111306</v>
      </c>
      <c r="R1160" s="51">
        <f>Ugovori_OPULJP[[#This Row],[Bespovratna sredstva - Nacionalni dio - HRK]]/7.5345</f>
        <v>14772.844913398367</v>
      </c>
      <c r="S1160" s="52">
        <v>742040</v>
      </c>
      <c r="T1160" s="53">
        <f>Ugovori_OPULJP[[#This Row],[Bespovratna sredstva - Ukupno (EU+Nac) HRK
= Ukupna ugovorena vrijednost bespovratnih sredstava]]/7.5345</f>
        <v>98485.632755989107</v>
      </c>
      <c r="U1160" s="50">
        <v>0</v>
      </c>
      <c r="V1160" s="51">
        <f>Ugovori_OPULJP[[#This Row],[Javni doprinos korisnika - HRK]]/7.5345</f>
        <v>0</v>
      </c>
      <c r="W1160" s="50">
        <v>0</v>
      </c>
      <c r="X1160" s="51">
        <f>Ugovori_OPULJP[[#This Row],[Privatni doprinos korisnika - HRK]]/7.5345</f>
        <v>0</v>
      </c>
      <c r="Y1160" s="52">
        <v>742040</v>
      </c>
      <c r="Z1160" s="53">
        <f>Ugovori_OPULJP[[#This Row],[UKUPNI PRIHVATLJIVI IZDACI
TOTAL ELIGIBLE EXPENDITURE
= Bespovratna sredstva ukupno + doprinos korisnika
= Ukupni prihvatljivi troškovi
= Ukupna ugovorena vrijednost projekta HRK]]/7.5345</f>
        <v>98485.632755989107</v>
      </c>
      <c r="AA1160" s="57" t="s">
        <v>38</v>
      </c>
      <c r="AB1160" s="57" t="s">
        <v>35</v>
      </c>
      <c r="AC1160" s="56" t="s">
        <v>4459</v>
      </c>
      <c r="AD1160" s="63" t="s">
        <v>747</v>
      </c>
    </row>
    <row r="1161" spans="1:30" ht="38.25" customHeight="1" x14ac:dyDescent="0.2">
      <c r="A1161" s="61" t="s">
        <v>4460</v>
      </c>
      <c r="B1161" s="55" t="s">
        <v>743</v>
      </c>
      <c r="C1161" s="43" t="s">
        <v>744</v>
      </c>
      <c r="D1161" s="43" t="s">
        <v>3131</v>
      </c>
      <c r="E1161" s="57" t="s">
        <v>76</v>
      </c>
      <c r="F1161" s="62" t="s">
        <v>4461</v>
      </c>
      <c r="G1161" s="62" t="s">
        <v>4462</v>
      </c>
      <c r="H1161" s="59">
        <v>44340</v>
      </c>
      <c r="I1161" s="59">
        <v>44889</v>
      </c>
      <c r="J1161" s="48" t="str">
        <f>IF(Ugovori_OPULJP[[#This Row],[DATUM ZAVRŠETKA OPERACIJE]]&gt;DATE(2024,3,31),"u provedbi","završen")</f>
        <v>završen</v>
      </c>
      <c r="K1161" s="58" t="s">
        <v>84</v>
      </c>
      <c r="L1161" s="58" t="s">
        <v>84</v>
      </c>
      <c r="M1161" s="49">
        <v>0.85</v>
      </c>
      <c r="N1161" s="49">
        <v>0.15</v>
      </c>
      <c r="O1161" s="50">
        <f>Ugovori_OPULJP[[#This Row],[Bespovratna sredstva - Ukupno (EU+Nac) HRK
= Ukupna ugovorena vrijednost bespovratnih sredstava]]*Ugovori_OPULJP[[#This Row],[EU STOPA SUFINANCIRANJA %
EU CO-FINANCING RATE %]]</f>
        <v>835635</v>
      </c>
      <c r="P1161" s="51">
        <f>Ugovori_OPULJP[[#This Row],[Bespovratna sredstva - EU dio - HRK]]/7.5345</f>
        <v>110907.82400955603</v>
      </c>
      <c r="Q1161" s="50">
        <f>Ugovori_OPULJP[[#This Row],[Bespovratna sredstva - Ukupno (EU+Nac) HRK
= Ukupna ugovorena vrijednost bespovratnih sredstava]]*Ugovori_OPULJP[[#This Row],[STOPA NACIONALNOG SUFINANCIRANJA %]]</f>
        <v>147465</v>
      </c>
      <c r="R1161" s="51">
        <f>Ugovori_OPULJP[[#This Row],[Bespovratna sredstva - Nacionalni dio - HRK]]/7.5345</f>
        <v>19571.96894286283</v>
      </c>
      <c r="S1161" s="52">
        <v>983100</v>
      </c>
      <c r="T1161" s="53">
        <f>Ugovori_OPULJP[[#This Row],[Bespovratna sredstva - Ukupno (EU+Nac) HRK
= Ukupna ugovorena vrijednost bespovratnih sredstava]]/7.5345</f>
        <v>130479.79295241887</v>
      </c>
      <c r="U1161" s="50">
        <v>0</v>
      </c>
      <c r="V1161" s="51">
        <f>Ugovori_OPULJP[[#This Row],[Javni doprinos korisnika - HRK]]/7.5345</f>
        <v>0</v>
      </c>
      <c r="W1161" s="50">
        <v>0</v>
      </c>
      <c r="X1161" s="51">
        <f>Ugovori_OPULJP[[#This Row],[Privatni doprinos korisnika - HRK]]/7.5345</f>
        <v>0</v>
      </c>
      <c r="Y1161" s="52">
        <v>983100</v>
      </c>
      <c r="Z1161" s="53">
        <f>Ugovori_OPULJP[[#This Row],[UKUPNI PRIHVATLJIVI IZDACI
TOTAL ELIGIBLE EXPENDITURE
= Bespovratna sredstva ukupno + doprinos korisnika
= Ukupni prihvatljivi troškovi
= Ukupna ugovorena vrijednost projekta HRK]]/7.5345</f>
        <v>130479.79295241887</v>
      </c>
      <c r="AA1161" s="57" t="s">
        <v>38</v>
      </c>
      <c r="AB1161" s="57" t="s">
        <v>35</v>
      </c>
      <c r="AC1161" s="56" t="s">
        <v>4463</v>
      </c>
      <c r="AD1161" s="63" t="s">
        <v>747</v>
      </c>
    </row>
    <row r="1162" spans="1:30" ht="38.25" customHeight="1" x14ac:dyDescent="0.2">
      <c r="A1162" s="61" t="s">
        <v>4464</v>
      </c>
      <c r="B1162" s="55" t="s">
        <v>743</v>
      </c>
      <c r="C1162" s="43" t="s">
        <v>744</v>
      </c>
      <c r="D1162" s="43" t="s">
        <v>3131</v>
      </c>
      <c r="E1162" s="57" t="s">
        <v>76</v>
      </c>
      <c r="F1162" s="62" t="s">
        <v>4465</v>
      </c>
      <c r="G1162" s="62" t="s">
        <v>1884</v>
      </c>
      <c r="H1162" s="59">
        <v>44320</v>
      </c>
      <c r="I1162" s="59">
        <v>44685</v>
      </c>
      <c r="J1162" s="48" t="str">
        <f>IF(Ugovori_OPULJP[[#This Row],[DATUM ZAVRŠETKA OPERACIJE]]&gt;DATE(2024,3,31),"u provedbi","završen")</f>
        <v>završen</v>
      </c>
      <c r="K1162" s="58" t="s">
        <v>79</v>
      </c>
      <c r="L1162" s="58" t="s">
        <v>79</v>
      </c>
      <c r="M1162" s="74" t="s">
        <v>3114</v>
      </c>
      <c r="N1162" s="49">
        <v>0.15</v>
      </c>
      <c r="O1162" s="50">
        <f>Ugovori_OPULJP[[#This Row],[Bespovratna sredstva - Ukupno (EU+Nac) HRK
= Ukupna ugovorena vrijednost bespovratnih sredstava]]*Ugovori_OPULJP[[#This Row],[EU STOPA SUFINANCIRANJA %
EU CO-FINANCING RATE %]]</f>
        <v>935561</v>
      </c>
      <c r="P1162" s="51">
        <f>Ugovori_OPULJP[[#This Row],[Bespovratna sredstva - EU dio - HRK]]/7.5345</f>
        <v>124170.28336319595</v>
      </c>
      <c r="Q1162" s="50">
        <f>Ugovori_OPULJP[[#This Row],[Bespovratna sredstva - Ukupno (EU+Nac) HRK
= Ukupna ugovorena vrijednost bespovratnih sredstava]]*Ugovori_OPULJP[[#This Row],[STOPA NACIONALNOG SUFINANCIRANJA %]]</f>
        <v>165099</v>
      </c>
      <c r="R1162" s="51">
        <f>Ugovori_OPULJP[[#This Row],[Bespovratna sredstva - Nacionalni dio - HRK]]/7.5345</f>
        <v>21912.402946446346</v>
      </c>
      <c r="S1162" s="52">
        <v>1100660</v>
      </c>
      <c r="T1162" s="53">
        <f>Ugovori_OPULJP[[#This Row],[Bespovratna sredstva - Ukupno (EU+Nac) HRK
= Ukupna ugovorena vrijednost bespovratnih sredstava]]/7.5345</f>
        <v>146082.6863096423</v>
      </c>
      <c r="U1162" s="50">
        <v>0</v>
      </c>
      <c r="V1162" s="51">
        <f>Ugovori_OPULJP[[#This Row],[Javni doprinos korisnika - HRK]]/7.5345</f>
        <v>0</v>
      </c>
      <c r="W1162" s="50">
        <v>0</v>
      </c>
      <c r="X1162" s="51">
        <f>Ugovori_OPULJP[[#This Row],[Privatni doprinos korisnika - HRK]]/7.5345</f>
        <v>0</v>
      </c>
      <c r="Y1162" s="52">
        <v>1100660</v>
      </c>
      <c r="Z1162" s="53">
        <f>Ugovori_OPULJP[[#This Row],[UKUPNI PRIHVATLJIVI IZDACI
TOTAL ELIGIBLE EXPENDITURE
= Bespovratna sredstva ukupno + doprinos korisnika
= Ukupni prihvatljivi troškovi
= Ukupna ugovorena vrijednost projekta HRK]]/7.5345</f>
        <v>146082.6863096423</v>
      </c>
      <c r="AA1162" s="57" t="s">
        <v>38</v>
      </c>
      <c r="AB1162" s="57" t="s">
        <v>35</v>
      </c>
      <c r="AC1162" s="56" t="s">
        <v>4466</v>
      </c>
      <c r="AD1162" s="63" t="s">
        <v>747</v>
      </c>
    </row>
    <row r="1163" spans="1:30" ht="38.25" customHeight="1" x14ac:dyDescent="0.2">
      <c r="A1163" s="61" t="s">
        <v>4467</v>
      </c>
      <c r="B1163" s="55" t="s">
        <v>743</v>
      </c>
      <c r="C1163" s="43" t="s">
        <v>744</v>
      </c>
      <c r="D1163" s="43" t="s">
        <v>3131</v>
      </c>
      <c r="E1163" s="57" t="s">
        <v>76</v>
      </c>
      <c r="F1163" s="62" t="s">
        <v>4468</v>
      </c>
      <c r="G1163" s="62" t="s">
        <v>4469</v>
      </c>
      <c r="H1163" s="59">
        <v>44340</v>
      </c>
      <c r="I1163" s="59">
        <v>44889</v>
      </c>
      <c r="J1163" s="48" t="str">
        <f>IF(Ugovori_OPULJP[[#This Row],[DATUM ZAVRŠETKA OPERACIJE]]&gt;DATE(2024,3,31),"u provedbi","završen")</f>
        <v>završen</v>
      </c>
      <c r="K1163" s="58" t="s">
        <v>84</v>
      </c>
      <c r="L1163" s="46" t="s">
        <v>84</v>
      </c>
      <c r="M1163" s="49">
        <v>0.85</v>
      </c>
      <c r="N1163" s="49">
        <v>0.15</v>
      </c>
      <c r="O1163" s="50">
        <f>Ugovori_OPULJP[[#This Row],[Bespovratna sredstva - Ukupno (EU+Nac) HRK
= Ukupna ugovorena vrijednost bespovratnih sredstava]]*Ugovori_OPULJP[[#This Row],[EU STOPA SUFINANCIRANJA %
EU CO-FINANCING RATE %]]</f>
        <v>473348</v>
      </c>
      <c r="P1163" s="51">
        <f>Ugovori_OPULJP[[#This Row],[Bespovratna sredstva - EU dio - HRK]]/7.5345</f>
        <v>62824.075917446411</v>
      </c>
      <c r="Q1163" s="50">
        <f>Ugovori_OPULJP[[#This Row],[Bespovratna sredstva - Ukupno (EU+Nac) HRK
= Ukupna ugovorena vrijednost bespovratnih sredstava]]*Ugovori_OPULJP[[#This Row],[STOPA NACIONALNOG SUFINANCIRANJA %]]</f>
        <v>83532</v>
      </c>
      <c r="R1163" s="51">
        <f>Ugovori_OPULJP[[#This Row],[Bespovratna sredstva - Nacionalni dio - HRK]]/7.5345</f>
        <v>11086.601632490543</v>
      </c>
      <c r="S1163" s="52">
        <v>556880</v>
      </c>
      <c r="T1163" s="53">
        <f>Ugovori_OPULJP[[#This Row],[Bespovratna sredstva - Ukupno (EU+Nac) HRK
= Ukupna ugovorena vrijednost bespovratnih sredstava]]/7.5345</f>
        <v>73910.677549936954</v>
      </c>
      <c r="U1163" s="50">
        <v>0</v>
      </c>
      <c r="V1163" s="51">
        <f>Ugovori_OPULJP[[#This Row],[Javni doprinos korisnika - HRK]]/7.5345</f>
        <v>0</v>
      </c>
      <c r="W1163" s="50">
        <v>0</v>
      </c>
      <c r="X1163" s="51">
        <f>Ugovori_OPULJP[[#This Row],[Privatni doprinos korisnika - HRK]]/7.5345</f>
        <v>0</v>
      </c>
      <c r="Y1163" s="52">
        <v>556880</v>
      </c>
      <c r="Z1163" s="53">
        <f>Ugovori_OPULJP[[#This Row],[UKUPNI PRIHVATLJIVI IZDACI
TOTAL ELIGIBLE EXPENDITURE
= Bespovratna sredstva ukupno + doprinos korisnika
= Ukupni prihvatljivi troškovi
= Ukupna ugovorena vrijednost projekta HRK]]/7.5345</f>
        <v>73910.677549936954</v>
      </c>
      <c r="AA1163" s="57" t="s">
        <v>38</v>
      </c>
      <c r="AB1163" s="57" t="s">
        <v>35</v>
      </c>
      <c r="AC1163" s="56" t="s">
        <v>4470</v>
      </c>
      <c r="AD1163" s="63" t="s">
        <v>747</v>
      </c>
    </row>
    <row r="1164" spans="1:30" ht="38.25" customHeight="1" x14ac:dyDescent="0.2">
      <c r="A1164" s="61" t="s">
        <v>4471</v>
      </c>
      <c r="B1164" s="55" t="s">
        <v>743</v>
      </c>
      <c r="C1164" s="56" t="s">
        <v>744</v>
      </c>
      <c r="D1164" s="43" t="s">
        <v>3131</v>
      </c>
      <c r="E1164" s="57" t="s">
        <v>76</v>
      </c>
      <c r="F1164" s="62" t="s">
        <v>4472</v>
      </c>
      <c r="G1164" s="62" t="s">
        <v>1748</v>
      </c>
      <c r="H1164" s="59">
        <v>44355</v>
      </c>
      <c r="I1164" s="59">
        <v>44903</v>
      </c>
      <c r="J1164" s="48" t="str">
        <f>IF(Ugovori_OPULJP[[#This Row],[DATUM ZAVRŠETKA OPERACIJE]]&gt;DATE(2024,3,31),"u provedbi","završen")</f>
        <v>završen</v>
      </c>
      <c r="K1164" s="58" t="s">
        <v>84</v>
      </c>
      <c r="L1164" s="58" t="s">
        <v>84</v>
      </c>
      <c r="M1164" s="74" t="s">
        <v>3114</v>
      </c>
      <c r="N1164" s="49">
        <v>0.15</v>
      </c>
      <c r="O1164" s="50">
        <f>Ugovori_OPULJP[[#This Row],[Bespovratna sredstva - Ukupno (EU+Nac) HRK
= Ukupna ugovorena vrijednost bespovratnih sredstava]]*Ugovori_OPULJP[[#This Row],[EU STOPA SUFINANCIRANJA %
EU CO-FINANCING RATE %]]</f>
        <v>1577147.8</v>
      </c>
      <c r="P1164" s="51">
        <f>Ugovori_OPULJP[[#This Row],[Bespovratna sredstva - EU dio - HRK]]/7.5345</f>
        <v>209323.48530094896</v>
      </c>
      <c r="Q1164" s="50">
        <f>Ugovori_OPULJP[[#This Row],[Bespovratna sredstva - Ukupno (EU+Nac) HRK
= Ukupna ugovorena vrijednost bespovratnih sredstava]]*Ugovori_OPULJP[[#This Row],[STOPA NACIONALNOG SUFINANCIRANJA %]]</f>
        <v>278320.2</v>
      </c>
      <c r="R1164" s="51">
        <f>Ugovori_OPULJP[[#This Row],[Bespovratna sredstva - Nacionalni dio - HRK]]/7.5345</f>
        <v>36939.438582520408</v>
      </c>
      <c r="S1164" s="52">
        <v>1855468</v>
      </c>
      <c r="T1164" s="53">
        <f>Ugovori_OPULJP[[#This Row],[Bespovratna sredstva - Ukupno (EU+Nac) HRK
= Ukupna ugovorena vrijednost bespovratnih sredstava]]/7.5345</f>
        <v>246262.92388346937</v>
      </c>
      <c r="U1164" s="50">
        <v>0</v>
      </c>
      <c r="V1164" s="51">
        <f>Ugovori_OPULJP[[#This Row],[Javni doprinos korisnika - HRK]]/7.5345</f>
        <v>0</v>
      </c>
      <c r="W1164" s="50">
        <v>0</v>
      </c>
      <c r="X1164" s="51">
        <f>Ugovori_OPULJP[[#This Row],[Privatni doprinos korisnika - HRK]]/7.5345</f>
        <v>0</v>
      </c>
      <c r="Y1164" s="52">
        <v>1855468</v>
      </c>
      <c r="Z1164" s="53">
        <f>Ugovori_OPULJP[[#This Row],[UKUPNI PRIHVATLJIVI IZDACI
TOTAL ELIGIBLE EXPENDITURE
= Bespovratna sredstva ukupno + doprinos korisnika
= Ukupni prihvatljivi troškovi
= Ukupna ugovorena vrijednost projekta HRK]]/7.5345</f>
        <v>246262.92388346937</v>
      </c>
      <c r="AA1164" s="57" t="s">
        <v>38</v>
      </c>
      <c r="AB1164" s="57" t="s">
        <v>35</v>
      </c>
      <c r="AC1164" s="56" t="s">
        <v>4473</v>
      </c>
      <c r="AD1164" s="43" t="s">
        <v>747</v>
      </c>
    </row>
    <row r="1165" spans="1:30" ht="38.25" customHeight="1" x14ac:dyDescent="0.2">
      <c r="A1165" s="66" t="s">
        <v>4474</v>
      </c>
      <c r="B1165" s="55" t="s">
        <v>743</v>
      </c>
      <c r="C1165" s="56" t="s">
        <v>744</v>
      </c>
      <c r="D1165" s="43" t="s">
        <v>3131</v>
      </c>
      <c r="E1165" s="57" t="s">
        <v>76</v>
      </c>
      <c r="F1165" s="62" t="s">
        <v>4475</v>
      </c>
      <c r="G1165" s="45" t="s">
        <v>665</v>
      </c>
      <c r="H1165" s="59">
        <v>44365</v>
      </c>
      <c r="I1165" s="59">
        <v>44913</v>
      </c>
      <c r="J1165" s="48" t="str">
        <f>IF(Ugovori_OPULJP[[#This Row],[DATUM ZAVRŠETKA OPERACIJE]]&gt;DATE(2024,3,31),"u provedbi","završen")</f>
        <v>završen</v>
      </c>
      <c r="K1165" s="67" t="s">
        <v>244</v>
      </c>
      <c r="L1165" s="67" t="s">
        <v>244</v>
      </c>
      <c r="M1165" s="74" t="s">
        <v>3114</v>
      </c>
      <c r="N1165" s="49">
        <v>0.15</v>
      </c>
      <c r="O1165" s="50">
        <f>Ugovori_OPULJP[[#This Row],[Bespovratna sredstva - Ukupno (EU+Nac) HRK
= Ukupna ugovorena vrijednost bespovratnih sredstava]]*Ugovori_OPULJP[[#This Row],[EU STOPA SUFINANCIRANJA %
EU CO-FINANCING RATE %]]</f>
        <v>2365890</v>
      </c>
      <c r="P1165" s="51">
        <f>Ugovori_OPULJP[[#This Row],[Bespovratna sredstva - EU dio - HRK]]/7.5345</f>
        <v>314007.56520007964</v>
      </c>
      <c r="Q1165" s="50">
        <f>Ugovori_OPULJP[[#This Row],[Bespovratna sredstva - Ukupno (EU+Nac) HRK
= Ukupna ugovorena vrijednost bespovratnih sredstava]]*Ugovori_OPULJP[[#This Row],[STOPA NACIONALNOG SUFINANCIRANJA %]]</f>
        <v>417510</v>
      </c>
      <c r="R1165" s="51">
        <f>Ugovori_OPULJP[[#This Row],[Bespovratna sredstva - Nacionalni dio - HRK]]/7.5345</f>
        <v>55413.099741190519</v>
      </c>
      <c r="S1165" s="52">
        <v>2783400</v>
      </c>
      <c r="T1165" s="53">
        <f>Ugovori_OPULJP[[#This Row],[Bespovratna sredstva - Ukupno (EU+Nac) HRK
= Ukupna ugovorena vrijednost bespovratnih sredstava]]/7.5345</f>
        <v>369420.66494127014</v>
      </c>
      <c r="U1165" s="50">
        <v>0</v>
      </c>
      <c r="V1165" s="51">
        <f>Ugovori_OPULJP[[#This Row],[Javni doprinos korisnika - HRK]]/7.5345</f>
        <v>0</v>
      </c>
      <c r="W1165" s="50">
        <v>0</v>
      </c>
      <c r="X1165" s="51">
        <f>Ugovori_OPULJP[[#This Row],[Privatni doprinos korisnika - HRK]]/7.5345</f>
        <v>0</v>
      </c>
      <c r="Y1165" s="52">
        <v>2783400</v>
      </c>
      <c r="Z1165" s="53">
        <f>Ugovori_OPULJP[[#This Row],[UKUPNI PRIHVATLJIVI IZDACI
TOTAL ELIGIBLE EXPENDITURE
= Bespovratna sredstva ukupno + doprinos korisnika
= Ukupni prihvatljivi troškovi
= Ukupna ugovorena vrijednost projekta HRK]]/7.5345</f>
        <v>369420.66494127014</v>
      </c>
      <c r="AA1165" s="57" t="s">
        <v>38</v>
      </c>
      <c r="AB1165" s="57" t="s">
        <v>35</v>
      </c>
      <c r="AC1165" s="56" t="s">
        <v>4476</v>
      </c>
      <c r="AD1165" s="43" t="s">
        <v>747</v>
      </c>
    </row>
    <row r="1166" spans="1:30" ht="38.25" customHeight="1" x14ac:dyDescent="0.2">
      <c r="A1166" s="66" t="s">
        <v>4477</v>
      </c>
      <c r="B1166" s="55" t="s">
        <v>743</v>
      </c>
      <c r="C1166" s="43" t="s">
        <v>744</v>
      </c>
      <c r="D1166" s="43" t="s">
        <v>3131</v>
      </c>
      <c r="E1166" s="57" t="s">
        <v>76</v>
      </c>
      <c r="F1166" s="62" t="s">
        <v>4478</v>
      </c>
      <c r="G1166" s="62" t="s">
        <v>1865</v>
      </c>
      <c r="H1166" s="59">
        <v>44341</v>
      </c>
      <c r="I1166" s="59">
        <v>44890</v>
      </c>
      <c r="J1166" s="48" t="str">
        <f>IF(Ugovori_OPULJP[[#This Row],[DATUM ZAVRŠETKA OPERACIJE]]&gt;DATE(2024,3,31),"u provedbi","završen")</f>
        <v>završen</v>
      </c>
      <c r="K1166" s="67" t="s">
        <v>249</v>
      </c>
      <c r="L1166" s="58" t="s">
        <v>249</v>
      </c>
      <c r="M1166" s="87" t="s">
        <v>3114</v>
      </c>
      <c r="N1166" s="49">
        <v>0.15</v>
      </c>
      <c r="O1166" s="50">
        <f>Ugovori_OPULJP[[#This Row],[Bespovratna sredstva - Ukupno (EU+Nac) HRK
= Ukupna ugovorena vrijednost bespovratnih sredstava]]*Ugovori_OPULJP[[#This Row],[EU STOPA SUFINANCIRANJA %
EU CO-FINANCING RATE %]]</f>
        <v>3942895</v>
      </c>
      <c r="P1166" s="51">
        <f>Ugovori_OPULJP[[#This Row],[Bespovratna sredstva - EU dio - HRK]]/7.5345</f>
        <v>523312.09768398694</v>
      </c>
      <c r="Q1166" s="50">
        <f>Ugovori_OPULJP[[#This Row],[Bespovratna sredstva - Ukupno (EU+Nac) HRK
= Ukupna ugovorena vrijednost bespovratnih sredstava]]*Ugovori_OPULJP[[#This Row],[STOPA NACIONALNOG SUFINANCIRANJA %]]</f>
        <v>695805</v>
      </c>
      <c r="R1166" s="51">
        <f>Ugovori_OPULJP[[#This Row],[Bespovratna sredstva - Nacionalni dio - HRK]]/7.5345</f>
        <v>92349.193708938881</v>
      </c>
      <c r="S1166" s="52">
        <v>4638700</v>
      </c>
      <c r="T1166" s="53">
        <f>Ugovori_OPULJP[[#This Row],[Bespovratna sredstva - Ukupno (EU+Nac) HRK
= Ukupna ugovorena vrijednost bespovratnih sredstava]]/7.5345</f>
        <v>615661.29139292589</v>
      </c>
      <c r="U1166" s="50">
        <v>0</v>
      </c>
      <c r="V1166" s="51">
        <f>Ugovori_OPULJP[[#This Row],[Javni doprinos korisnika - HRK]]/7.5345</f>
        <v>0</v>
      </c>
      <c r="W1166" s="50">
        <v>0</v>
      </c>
      <c r="X1166" s="51">
        <f>Ugovori_OPULJP[[#This Row],[Privatni doprinos korisnika - HRK]]/7.5345</f>
        <v>0</v>
      </c>
      <c r="Y1166" s="52">
        <v>4638700</v>
      </c>
      <c r="Z1166" s="53">
        <f>Ugovori_OPULJP[[#This Row],[UKUPNI PRIHVATLJIVI IZDACI
TOTAL ELIGIBLE EXPENDITURE
= Bespovratna sredstva ukupno + doprinos korisnika
= Ukupni prihvatljivi troškovi
= Ukupna ugovorena vrijednost projekta HRK]]/7.5345</f>
        <v>615661.29139292589</v>
      </c>
      <c r="AA1166" s="57" t="s">
        <v>38</v>
      </c>
      <c r="AB1166" s="57" t="s">
        <v>35</v>
      </c>
      <c r="AC1166" s="56" t="s">
        <v>4479</v>
      </c>
      <c r="AD1166" s="63" t="s">
        <v>747</v>
      </c>
    </row>
    <row r="1167" spans="1:30" ht="38.25" customHeight="1" x14ac:dyDescent="0.2">
      <c r="A1167" s="61" t="s">
        <v>4480</v>
      </c>
      <c r="B1167" s="55" t="s">
        <v>743</v>
      </c>
      <c r="C1167" s="56" t="s">
        <v>744</v>
      </c>
      <c r="D1167" s="43" t="s">
        <v>3131</v>
      </c>
      <c r="E1167" s="57" t="s">
        <v>76</v>
      </c>
      <c r="F1167" s="62" t="s">
        <v>4481</v>
      </c>
      <c r="G1167" s="62" t="s">
        <v>4482</v>
      </c>
      <c r="H1167" s="59">
        <v>44378</v>
      </c>
      <c r="I1167" s="59">
        <v>44805</v>
      </c>
      <c r="J1167" s="48" t="str">
        <f>IF(Ugovori_OPULJP[[#This Row],[DATUM ZAVRŠETKA OPERACIJE]]&gt;DATE(2024,3,31),"u provedbi","završen")</f>
        <v>završen</v>
      </c>
      <c r="K1167" s="58" t="s">
        <v>371</v>
      </c>
      <c r="L1167" s="58" t="s">
        <v>371</v>
      </c>
      <c r="M1167" s="49">
        <v>0.85</v>
      </c>
      <c r="N1167" s="49">
        <v>0.15</v>
      </c>
      <c r="O1167" s="50">
        <f>Ugovori_OPULJP[[#This Row],[Bespovratna sredstva - Ukupno (EU+Nac) HRK
= Ukupna ugovorena vrijednost bespovratnih sredstava]]*Ugovori_OPULJP[[#This Row],[EU STOPA SUFINANCIRANJA %
EU CO-FINANCING RATE %]]</f>
        <v>789310</v>
      </c>
      <c r="P1167" s="51">
        <f>Ugovori_OPULJP[[#This Row],[Bespovratna sredstva - EU dio - HRK]]/7.5345</f>
        <v>104759.43990974849</v>
      </c>
      <c r="Q1167" s="50">
        <f>Ugovori_OPULJP[[#This Row],[Bespovratna sredstva - Ukupno (EU+Nac) HRK
= Ukupna ugovorena vrijednost bespovratnih sredstava]]*Ugovori_OPULJP[[#This Row],[STOPA NACIONALNOG SUFINANCIRANJA %]]</f>
        <v>139290</v>
      </c>
      <c r="R1167" s="51">
        <f>Ugovori_OPULJP[[#This Row],[Bespovratna sredstva - Nacionalni dio - HRK]]/7.5345</f>
        <v>18486.959984073263</v>
      </c>
      <c r="S1167" s="52">
        <v>928600</v>
      </c>
      <c r="T1167" s="53">
        <f>Ugovori_OPULJP[[#This Row],[Bespovratna sredstva - Ukupno (EU+Nac) HRK
= Ukupna ugovorena vrijednost bespovratnih sredstava]]/7.5345</f>
        <v>123246.39989382174</v>
      </c>
      <c r="U1167" s="50">
        <v>0</v>
      </c>
      <c r="V1167" s="51">
        <f>Ugovori_OPULJP[[#This Row],[Javni doprinos korisnika - HRK]]/7.5345</f>
        <v>0</v>
      </c>
      <c r="W1167" s="50">
        <v>0</v>
      </c>
      <c r="X1167" s="51">
        <f>Ugovori_OPULJP[[#This Row],[Privatni doprinos korisnika - HRK]]/7.5345</f>
        <v>0</v>
      </c>
      <c r="Y1167" s="52">
        <v>928600</v>
      </c>
      <c r="Z1167" s="53">
        <f>Ugovori_OPULJP[[#This Row],[UKUPNI PRIHVATLJIVI IZDACI
TOTAL ELIGIBLE EXPENDITURE
= Bespovratna sredstva ukupno + doprinos korisnika
= Ukupni prihvatljivi troškovi
= Ukupna ugovorena vrijednost projekta HRK]]/7.5345</f>
        <v>123246.39989382174</v>
      </c>
      <c r="AA1167" s="57" t="s">
        <v>38</v>
      </c>
      <c r="AB1167" s="57" t="s">
        <v>35</v>
      </c>
      <c r="AC1167" s="88" t="s">
        <v>4483</v>
      </c>
      <c r="AD1167" s="63" t="s">
        <v>747</v>
      </c>
    </row>
    <row r="1168" spans="1:30" ht="38.25" customHeight="1" x14ac:dyDescent="0.2">
      <c r="A1168" s="61" t="s">
        <v>4484</v>
      </c>
      <c r="B1168" s="55" t="s">
        <v>743</v>
      </c>
      <c r="C1168" s="43" t="s">
        <v>744</v>
      </c>
      <c r="D1168" s="43" t="s">
        <v>3131</v>
      </c>
      <c r="E1168" s="57" t="s">
        <v>76</v>
      </c>
      <c r="F1168" s="62" t="s">
        <v>4018</v>
      </c>
      <c r="G1168" s="62" t="s">
        <v>4485</v>
      </c>
      <c r="H1168" s="59">
        <v>44378</v>
      </c>
      <c r="I1168" s="59">
        <v>44805</v>
      </c>
      <c r="J1168" s="48" t="str">
        <f>IF(Ugovori_OPULJP[[#This Row],[DATUM ZAVRŠETKA OPERACIJE]]&gt;DATE(2024,3,31),"u provedbi","završen")</f>
        <v>završen</v>
      </c>
      <c r="K1168" s="58" t="s">
        <v>371</v>
      </c>
      <c r="L1168" s="58" t="s">
        <v>371</v>
      </c>
      <c r="M1168" s="74" t="s">
        <v>3114</v>
      </c>
      <c r="N1168" s="49">
        <v>0.15</v>
      </c>
      <c r="O1168" s="50">
        <f>Ugovori_OPULJP[[#This Row],[Bespovratna sredstva - Ukupno (EU+Nac) HRK
= Ukupna ugovorena vrijednost bespovratnih sredstava]]*Ugovori_OPULJP[[#This Row],[EU STOPA SUFINANCIRANJA %
EU CO-FINANCING RATE %]]</f>
        <v>789310</v>
      </c>
      <c r="P1168" s="51">
        <f>Ugovori_OPULJP[[#This Row],[Bespovratna sredstva - EU dio - HRK]]/7.5345</f>
        <v>104759.43990974849</v>
      </c>
      <c r="Q1168" s="50">
        <f>Ugovori_OPULJP[[#This Row],[Bespovratna sredstva - Ukupno (EU+Nac) HRK
= Ukupna ugovorena vrijednost bespovratnih sredstava]]*Ugovori_OPULJP[[#This Row],[STOPA NACIONALNOG SUFINANCIRANJA %]]</f>
        <v>139290</v>
      </c>
      <c r="R1168" s="51">
        <f>Ugovori_OPULJP[[#This Row],[Bespovratna sredstva - Nacionalni dio - HRK]]/7.5345</f>
        <v>18486.959984073263</v>
      </c>
      <c r="S1168" s="52">
        <v>928600</v>
      </c>
      <c r="T1168" s="53">
        <f>Ugovori_OPULJP[[#This Row],[Bespovratna sredstva - Ukupno (EU+Nac) HRK
= Ukupna ugovorena vrijednost bespovratnih sredstava]]/7.5345</f>
        <v>123246.39989382174</v>
      </c>
      <c r="U1168" s="50">
        <v>0</v>
      </c>
      <c r="V1168" s="51">
        <f>Ugovori_OPULJP[[#This Row],[Javni doprinos korisnika - HRK]]/7.5345</f>
        <v>0</v>
      </c>
      <c r="W1168" s="50">
        <v>0</v>
      </c>
      <c r="X1168" s="51">
        <f>Ugovori_OPULJP[[#This Row],[Privatni doprinos korisnika - HRK]]/7.5345</f>
        <v>0</v>
      </c>
      <c r="Y1168" s="52">
        <v>928600</v>
      </c>
      <c r="Z1168" s="53">
        <f>Ugovori_OPULJP[[#This Row],[UKUPNI PRIHVATLJIVI IZDACI
TOTAL ELIGIBLE EXPENDITURE
= Bespovratna sredstva ukupno + doprinos korisnika
= Ukupni prihvatljivi troškovi
= Ukupna ugovorena vrijednost projekta HRK]]/7.5345</f>
        <v>123246.39989382174</v>
      </c>
      <c r="AA1168" s="57" t="s">
        <v>38</v>
      </c>
      <c r="AB1168" s="57" t="s">
        <v>35</v>
      </c>
      <c r="AC1168" s="56" t="s">
        <v>4486</v>
      </c>
      <c r="AD1168" s="63" t="s">
        <v>747</v>
      </c>
    </row>
    <row r="1169" spans="1:30" ht="38.25" customHeight="1" x14ac:dyDescent="0.2">
      <c r="A1169" s="61" t="s">
        <v>4487</v>
      </c>
      <c r="B1169" s="55" t="s">
        <v>743</v>
      </c>
      <c r="C1169" s="43" t="s">
        <v>744</v>
      </c>
      <c r="D1169" s="43" t="s">
        <v>3131</v>
      </c>
      <c r="E1169" s="57" t="s">
        <v>76</v>
      </c>
      <c r="F1169" s="62" t="s">
        <v>4488</v>
      </c>
      <c r="G1169" s="62" t="s">
        <v>4489</v>
      </c>
      <c r="H1169" s="59">
        <v>44342</v>
      </c>
      <c r="I1169" s="59">
        <v>44738</v>
      </c>
      <c r="J1169" s="48" t="str">
        <f>IF(Ugovori_OPULJP[[#This Row],[DATUM ZAVRŠETKA OPERACIJE]]&gt;DATE(2024,3,31),"u provedbi","završen")</f>
        <v>završen</v>
      </c>
      <c r="K1169" s="67" t="s">
        <v>99</v>
      </c>
      <c r="L1169" s="67" t="s">
        <v>99</v>
      </c>
      <c r="M1169" s="74" t="s">
        <v>3114</v>
      </c>
      <c r="N1169" s="49">
        <v>0.15</v>
      </c>
      <c r="O1169" s="50">
        <f>Ugovori_OPULJP[[#This Row],[Bespovratna sredstva - Ukupno (EU+Nac) HRK
= Ukupna ugovorena vrijednost bespovratnih sredstava]]*Ugovori_OPULJP[[#This Row],[EU STOPA SUFINANCIRANJA %
EU CO-FINANCING RATE %]]</f>
        <v>787567.5</v>
      </c>
      <c r="P1169" s="51">
        <f>Ugovori_OPULJP[[#This Row],[Bespovratna sredstva - EU dio - HRK]]/7.5345</f>
        <v>104528.170416086</v>
      </c>
      <c r="Q1169" s="50">
        <f>Ugovori_OPULJP[[#This Row],[Bespovratna sredstva - Ukupno (EU+Nac) HRK
= Ukupna ugovorena vrijednost bespovratnih sredstava]]*Ugovori_OPULJP[[#This Row],[STOPA NACIONALNOG SUFINANCIRANJA %]]</f>
        <v>138982.5</v>
      </c>
      <c r="R1169" s="51">
        <f>Ugovori_OPULJP[[#This Row],[Bespovratna sredstva - Nacionalni dio - HRK]]/7.5345</f>
        <v>18446.147720485766</v>
      </c>
      <c r="S1169" s="52">
        <v>926550</v>
      </c>
      <c r="T1169" s="53">
        <f>Ugovori_OPULJP[[#This Row],[Bespovratna sredstva - Ukupno (EU+Nac) HRK
= Ukupna ugovorena vrijednost bespovratnih sredstava]]/7.5345</f>
        <v>122974.31813657176</v>
      </c>
      <c r="U1169" s="50">
        <v>0</v>
      </c>
      <c r="V1169" s="51">
        <f>Ugovori_OPULJP[[#This Row],[Javni doprinos korisnika - HRK]]/7.5345</f>
        <v>0</v>
      </c>
      <c r="W1169" s="50">
        <v>0</v>
      </c>
      <c r="X1169" s="51">
        <f>Ugovori_OPULJP[[#This Row],[Privatni doprinos korisnika - HRK]]/7.5345</f>
        <v>0</v>
      </c>
      <c r="Y1169" s="52">
        <v>926550</v>
      </c>
      <c r="Z1169" s="53">
        <f>Ugovori_OPULJP[[#This Row],[UKUPNI PRIHVATLJIVI IZDACI
TOTAL ELIGIBLE EXPENDITURE
= Bespovratna sredstva ukupno + doprinos korisnika
= Ukupni prihvatljivi troškovi
= Ukupna ugovorena vrijednost projekta HRK]]/7.5345</f>
        <v>122974.31813657176</v>
      </c>
      <c r="AA1169" s="57" t="s">
        <v>38</v>
      </c>
      <c r="AB1169" s="57" t="s">
        <v>35</v>
      </c>
      <c r="AC1169" s="56" t="s">
        <v>4490</v>
      </c>
      <c r="AD1169" s="63" t="s">
        <v>747</v>
      </c>
    </row>
    <row r="1170" spans="1:30" ht="38.25" customHeight="1" x14ac:dyDescent="0.2">
      <c r="A1170" s="61" t="s">
        <v>4491</v>
      </c>
      <c r="B1170" s="55" t="s">
        <v>743</v>
      </c>
      <c r="C1170" s="43" t="s">
        <v>744</v>
      </c>
      <c r="D1170" s="43" t="s">
        <v>3131</v>
      </c>
      <c r="E1170" s="57" t="s">
        <v>76</v>
      </c>
      <c r="F1170" s="62" t="s">
        <v>4492</v>
      </c>
      <c r="G1170" s="45" t="s">
        <v>2001</v>
      </c>
      <c r="H1170" s="59">
        <v>44370</v>
      </c>
      <c r="I1170" s="59">
        <v>44827</v>
      </c>
      <c r="J1170" s="48" t="str">
        <f>IF(Ugovori_OPULJP[[#This Row],[DATUM ZAVRŠETKA OPERACIJE]]&gt;DATE(2024,3,31),"u provedbi","završen")</f>
        <v>završen</v>
      </c>
      <c r="K1170" s="67" t="s">
        <v>99</v>
      </c>
      <c r="L1170" s="67" t="s">
        <v>99</v>
      </c>
      <c r="M1170" s="74" t="s">
        <v>3114</v>
      </c>
      <c r="N1170" s="49">
        <v>0.15</v>
      </c>
      <c r="O1170" s="50">
        <f>Ugovori_OPULJP[[#This Row],[Bespovratna sredstva - Ukupno (EU+Nac) HRK
= Ukupna ugovorena vrijednost bespovratnih sredstava]]*Ugovori_OPULJP[[#This Row],[EU STOPA SUFINANCIRANJA %
EU CO-FINANCING RATE %]]</f>
        <v>2367420</v>
      </c>
      <c r="P1170" s="51">
        <f>Ugovori_OPULJP[[#This Row],[Bespovratna sredstva - EU dio - HRK]]/7.5345</f>
        <v>314210.63109695399</v>
      </c>
      <c r="Q1170" s="50">
        <f>Ugovori_OPULJP[[#This Row],[Bespovratna sredstva - Ukupno (EU+Nac) HRK
= Ukupna ugovorena vrijednost bespovratnih sredstava]]*Ugovori_OPULJP[[#This Row],[STOPA NACIONALNOG SUFINANCIRANJA %]]</f>
        <v>417780</v>
      </c>
      <c r="R1170" s="51">
        <f>Ugovori_OPULJP[[#This Row],[Bespovratna sredstva - Nacionalni dio - HRK]]/7.5345</f>
        <v>55448.934899462467</v>
      </c>
      <c r="S1170" s="52">
        <v>2785200</v>
      </c>
      <c r="T1170" s="53">
        <f>Ugovori_OPULJP[[#This Row],[Bespovratna sredstva - Ukupno (EU+Nac) HRK
= Ukupna ugovorena vrijednost bespovratnih sredstava]]/7.5345</f>
        <v>369659.56599641644</v>
      </c>
      <c r="U1170" s="50">
        <v>0</v>
      </c>
      <c r="V1170" s="51">
        <f>Ugovori_OPULJP[[#This Row],[Javni doprinos korisnika - HRK]]/7.5345</f>
        <v>0</v>
      </c>
      <c r="W1170" s="50">
        <v>0</v>
      </c>
      <c r="X1170" s="51">
        <f>Ugovori_OPULJP[[#This Row],[Privatni doprinos korisnika - HRK]]/7.5345</f>
        <v>0</v>
      </c>
      <c r="Y1170" s="52">
        <v>2785200</v>
      </c>
      <c r="Z1170" s="53">
        <f>Ugovori_OPULJP[[#This Row],[UKUPNI PRIHVATLJIVI IZDACI
TOTAL ELIGIBLE EXPENDITURE
= Bespovratna sredstva ukupno + doprinos korisnika
= Ukupni prihvatljivi troškovi
= Ukupna ugovorena vrijednost projekta HRK]]/7.5345</f>
        <v>369659.56599641644</v>
      </c>
      <c r="AA1170" s="57" t="s">
        <v>38</v>
      </c>
      <c r="AB1170" s="57" t="s">
        <v>35</v>
      </c>
      <c r="AC1170" s="56" t="s">
        <v>4493</v>
      </c>
      <c r="AD1170" s="63" t="s">
        <v>747</v>
      </c>
    </row>
    <row r="1171" spans="1:30" ht="38.25" customHeight="1" x14ac:dyDescent="0.2">
      <c r="A1171" s="61" t="s">
        <v>4494</v>
      </c>
      <c r="B1171" s="55" t="s">
        <v>743</v>
      </c>
      <c r="C1171" s="43" t="s">
        <v>744</v>
      </c>
      <c r="D1171" s="43" t="s">
        <v>3131</v>
      </c>
      <c r="E1171" s="57" t="s">
        <v>76</v>
      </c>
      <c r="F1171" s="62" t="s">
        <v>4495</v>
      </c>
      <c r="G1171" s="62" t="s">
        <v>4496</v>
      </c>
      <c r="H1171" s="59">
        <v>44390</v>
      </c>
      <c r="I1171" s="59">
        <v>44878</v>
      </c>
      <c r="J1171" s="48" t="str">
        <f>IF(Ugovori_OPULJP[[#This Row],[DATUM ZAVRŠETKA OPERACIJE]]&gt;DATE(2024,3,31),"u provedbi","završen")</f>
        <v>završen</v>
      </c>
      <c r="K1171" s="58" t="s">
        <v>599</v>
      </c>
      <c r="L1171" s="58" t="s">
        <v>599</v>
      </c>
      <c r="M1171" s="74" t="s">
        <v>3114</v>
      </c>
      <c r="N1171" s="49">
        <v>0.15</v>
      </c>
      <c r="O1171" s="50">
        <f>Ugovori_OPULJP[[#This Row],[Bespovratna sredstva - Ukupno (EU+Nac) HRK
= Ukupna ugovorena vrijednost bespovratnih sredstava]]*Ugovori_OPULJP[[#This Row],[EU STOPA SUFINANCIRANJA %
EU CO-FINANCING RATE %]]</f>
        <v>759209.375</v>
      </c>
      <c r="P1171" s="51">
        <f>Ugovori_OPULJP[[#This Row],[Bespovratna sredstva - EU dio - HRK]]/7.5345</f>
        <v>100764.40042471298</v>
      </c>
      <c r="Q1171" s="50">
        <f>Ugovori_OPULJP[[#This Row],[Bespovratna sredstva - Ukupno (EU+Nac) HRK
= Ukupna ugovorena vrijednost bespovratnih sredstava]]*Ugovori_OPULJP[[#This Row],[STOPA NACIONALNOG SUFINANCIRANJA %]]</f>
        <v>133978.125</v>
      </c>
      <c r="R1171" s="51">
        <f>Ugovori_OPULJP[[#This Row],[Bespovratna sredstva - Nacionalni dio - HRK]]/7.5345</f>
        <v>17781.953016125819</v>
      </c>
      <c r="S1171" s="52">
        <v>893187.5</v>
      </c>
      <c r="T1171" s="53">
        <f>Ugovori_OPULJP[[#This Row],[Bespovratna sredstva - Ukupno (EU+Nac) HRK
= Ukupna ugovorena vrijednost bespovratnih sredstava]]/7.5345</f>
        <v>118546.35344083881</v>
      </c>
      <c r="U1171" s="50">
        <v>0</v>
      </c>
      <c r="V1171" s="51">
        <f>Ugovori_OPULJP[[#This Row],[Javni doprinos korisnika - HRK]]/7.5345</f>
        <v>0</v>
      </c>
      <c r="W1171" s="50">
        <v>0</v>
      </c>
      <c r="X1171" s="51">
        <f>Ugovori_OPULJP[[#This Row],[Privatni doprinos korisnika - HRK]]/7.5345</f>
        <v>0</v>
      </c>
      <c r="Y1171" s="52">
        <v>893187.5</v>
      </c>
      <c r="Z1171" s="53">
        <f>Ugovori_OPULJP[[#This Row],[UKUPNI PRIHVATLJIVI IZDACI
TOTAL ELIGIBLE EXPENDITURE
= Bespovratna sredstva ukupno + doprinos korisnika
= Ukupni prihvatljivi troškovi
= Ukupna ugovorena vrijednost projekta HRK]]/7.5345</f>
        <v>118546.35344083881</v>
      </c>
      <c r="AA1171" s="57" t="s">
        <v>38</v>
      </c>
      <c r="AB1171" s="57" t="s">
        <v>35</v>
      </c>
      <c r="AC1171" s="56" t="s">
        <v>4497</v>
      </c>
      <c r="AD1171" s="63" t="s">
        <v>747</v>
      </c>
    </row>
    <row r="1172" spans="1:30" ht="51" customHeight="1" x14ac:dyDescent="0.2">
      <c r="A1172" s="61" t="s">
        <v>4498</v>
      </c>
      <c r="B1172" s="55" t="s">
        <v>743</v>
      </c>
      <c r="C1172" s="43" t="s">
        <v>744</v>
      </c>
      <c r="D1172" s="43" t="s">
        <v>3131</v>
      </c>
      <c r="E1172" s="57" t="s">
        <v>76</v>
      </c>
      <c r="F1172" s="62" t="s">
        <v>4499</v>
      </c>
      <c r="G1172" s="62" t="s">
        <v>1655</v>
      </c>
      <c r="H1172" s="59">
        <v>44340</v>
      </c>
      <c r="I1172" s="59">
        <v>44889</v>
      </c>
      <c r="J1172" s="48" t="str">
        <f>IF(Ugovori_OPULJP[[#This Row],[DATUM ZAVRŠETKA OPERACIJE]]&gt;DATE(2024,3,31),"u provedbi","završen")</f>
        <v>završen</v>
      </c>
      <c r="K1172" s="67" t="s">
        <v>425</v>
      </c>
      <c r="L1172" s="46" t="s">
        <v>425</v>
      </c>
      <c r="M1172" s="74" t="s">
        <v>3114</v>
      </c>
      <c r="N1172" s="49">
        <v>0.15</v>
      </c>
      <c r="O1172" s="50">
        <f>Ugovori_OPULJP[[#This Row],[Bespovratna sredstva - Ukupno (EU+Nac) HRK
= Ukupna ugovorena vrijednost bespovratnih sredstava]]*Ugovori_OPULJP[[#This Row],[EU STOPA SUFINANCIRANJA %
EU CO-FINANCING RATE %]]</f>
        <v>2311490</v>
      </c>
      <c r="P1172" s="51">
        <f>Ugovori_OPULJP[[#This Row],[Bespovratna sredstva - EU dio - HRK]]/7.5345</f>
        <v>306787.44442232396</v>
      </c>
      <c r="Q1172" s="50">
        <f>Ugovori_OPULJP[[#This Row],[Bespovratna sredstva - Ukupno (EU+Nac) HRK
= Ukupna ugovorena vrijednost bespovratnih sredstava]]*Ugovori_OPULJP[[#This Row],[STOPA NACIONALNOG SUFINANCIRANJA %]]</f>
        <v>407910</v>
      </c>
      <c r="R1172" s="51">
        <f>Ugovori_OPULJP[[#This Row],[Bespovratna sredstva - Nacionalni dio - HRK]]/7.5345</f>
        <v>54138.960780410111</v>
      </c>
      <c r="S1172" s="52">
        <v>2719400</v>
      </c>
      <c r="T1172" s="53">
        <f>Ugovori_OPULJP[[#This Row],[Bespovratna sredstva - Ukupno (EU+Nac) HRK
= Ukupna ugovorena vrijednost bespovratnih sredstava]]/7.5345</f>
        <v>360926.40520273405</v>
      </c>
      <c r="U1172" s="50">
        <v>0</v>
      </c>
      <c r="V1172" s="51">
        <f>Ugovori_OPULJP[[#This Row],[Javni doprinos korisnika - HRK]]/7.5345</f>
        <v>0</v>
      </c>
      <c r="W1172" s="50">
        <v>0</v>
      </c>
      <c r="X1172" s="51">
        <f>Ugovori_OPULJP[[#This Row],[Privatni doprinos korisnika - HRK]]/7.5345</f>
        <v>0</v>
      </c>
      <c r="Y1172" s="52">
        <v>2719400</v>
      </c>
      <c r="Z1172" s="53">
        <f>Ugovori_OPULJP[[#This Row],[UKUPNI PRIHVATLJIVI IZDACI
TOTAL ELIGIBLE EXPENDITURE
= Bespovratna sredstva ukupno + doprinos korisnika
= Ukupni prihvatljivi troškovi
= Ukupna ugovorena vrijednost projekta HRK]]/7.5345</f>
        <v>360926.40520273405</v>
      </c>
      <c r="AA1172" s="57" t="s">
        <v>38</v>
      </c>
      <c r="AB1172" s="57" t="s">
        <v>35</v>
      </c>
      <c r="AC1172" s="56" t="s">
        <v>4500</v>
      </c>
      <c r="AD1172" s="63" t="s">
        <v>747</v>
      </c>
    </row>
    <row r="1173" spans="1:30" ht="38.25" customHeight="1" x14ac:dyDescent="0.2">
      <c r="A1173" s="61" t="s">
        <v>4501</v>
      </c>
      <c r="B1173" s="55" t="s">
        <v>743</v>
      </c>
      <c r="C1173" s="43" t="s">
        <v>744</v>
      </c>
      <c r="D1173" s="43" t="s">
        <v>3131</v>
      </c>
      <c r="E1173" s="57" t="s">
        <v>76</v>
      </c>
      <c r="F1173" s="62" t="s">
        <v>4502</v>
      </c>
      <c r="G1173" s="62" t="s">
        <v>1811</v>
      </c>
      <c r="H1173" s="59">
        <v>44372</v>
      </c>
      <c r="I1173" s="59">
        <v>44798</v>
      </c>
      <c r="J1173" s="48" t="str">
        <f>IF(Ugovori_OPULJP[[#This Row],[DATUM ZAVRŠETKA OPERACIJE]]&gt;DATE(2024,3,31),"u provedbi","završen")</f>
        <v>završen</v>
      </c>
      <c r="K1173" s="58" t="s">
        <v>173</v>
      </c>
      <c r="L1173" s="58" t="s">
        <v>173</v>
      </c>
      <c r="M1173" s="74" t="s">
        <v>3114</v>
      </c>
      <c r="N1173" s="49">
        <v>0.15</v>
      </c>
      <c r="O1173" s="50">
        <f>Ugovori_OPULJP[[#This Row],[Bespovratna sredstva - Ukupno (EU+Nac) HRK
= Ukupna ugovorena vrijednost bespovratnih sredstava]]*Ugovori_OPULJP[[#This Row],[EU STOPA SUFINANCIRANJA %
EU CO-FINANCING RATE %]]</f>
        <v>1420001.5</v>
      </c>
      <c r="P1173" s="51">
        <f>Ugovori_OPULJP[[#This Row],[Bespovratna sredstva - EU dio - HRK]]/7.5345</f>
        <v>188466.5870329816</v>
      </c>
      <c r="Q1173" s="50">
        <f>Ugovori_OPULJP[[#This Row],[Bespovratna sredstva - Ukupno (EU+Nac) HRK
= Ukupna ugovorena vrijednost bespovratnih sredstava]]*Ugovori_OPULJP[[#This Row],[STOPA NACIONALNOG SUFINANCIRANJA %]]</f>
        <v>250588.5</v>
      </c>
      <c r="R1173" s="51">
        <f>Ugovori_OPULJP[[#This Row],[Bespovratna sredstva - Nacionalni dio - HRK]]/7.5345</f>
        <v>33258.809476408518</v>
      </c>
      <c r="S1173" s="52">
        <v>1670590</v>
      </c>
      <c r="T1173" s="53">
        <f>Ugovori_OPULJP[[#This Row],[Bespovratna sredstva - Ukupno (EU+Nac) HRK
= Ukupna ugovorena vrijednost bespovratnih sredstava]]/7.5345</f>
        <v>221725.39650939012</v>
      </c>
      <c r="U1173" s="50">
        <v>0</v>
      </c>
      <c r="V1173" s="51">
        <f>Ugovori_OPULJP[[#This Row],[Javni doprinos korisnika - HRK]]/7.5345</f>
        <v>0</v>
      </c>
      <c r="W1173" s="50">
        <v>0</v>
      </c>
      <c r="X1173" s="51">
        <f>Ugovori_OPULJP[[#This Row],[Privatni doprinos korisnika - HRK]]/7.5345</f>
        <v>0</v>
      </c>
      <c r="Y1173" s="52">
        <v>1670590</v>
      </c>
      <c r="Z1173" s="53">
        <f>Ugovori_OPULJP[[#This Row],[UKUPNI PRIHVATLJIVI IZDACI
TOTAL ELIGIBLE EXPENDITURE
= Bespovratna sredstva ukupno + doprinos korisnika
= Ukupni prihvatljivi troškovi
= Ukupna ugovorena vrijednost projekta HRK]]/7.5345</f>
        <v>221725.39650939012</v>
      </c>
      <c r="AA1173" s="57" t="s">
        <v>38</v>
      </c>
      <c r="AB1173" s="57" t="s">
        <v>35</v>
      </c>
      <c r="AC1173" s="56" t="s">
        <v>4503</v>
      </c>
      <c r="AD1173" s="63" t="s">
        <v>747</v>
      </c>
    </row>
    <row r="1174" spans="1:30" ht="38.25" customHeight="1" x14ac:dyDescent="0.2">
      <c r="A1174" s="61" t="s">
        <v>4504</v>
      </c>
      <c r="B1174" s="55" t="s">
        <v>743</v>
      </c>
      <c r="C1174" s="56" t="s">
        <v>744</v>
      </c>
      <c r="D1174" s="43" t="s">
        <v>3131</v>
      </c>
      <c r="E1174" s="57" t="s">
        <v>76</v>
      </c>
      <c r="F1174" s="62" t="s">
        <v>4505</v>
      </c>
      <c r="G1174" s="62" t="s">
        <v>4506</v>
      </c>
      <c r="H1174" s="59">
        <v>44363</v>
      </c>
      <c r="I1174" s="59">
        <v>44911</v>
      </c>
      <c r="J1174" s="48" t="str">
        <f>IF(Ugovori_OPULJP[[#This Row],[DATUM ZAVRŠETKA OPERACIJE]]&gt;DATE(2024,3,31),"u provedbi","završen")</f>
        <v>završen</v>
      </c>
      <c r="K1174" s="67" t="s">
        <v>4507</v>
      </c>
      <c r="L1174" s="67" t="s">
        <v>37</v>
      </c>
      <c r="M1174" s="74" t="s">
        <v>3114</v>
      </c>
      <c r="N1174" s="49">
        <v>0.15</v>
      </c>
      <c r="O1174" s="50">
        <f>Ugovori_OPULJP[[#This Row],[Bespovratna sredstva - Ukupno (EU+Nac) HRK
= Ukupna ugovorena vrijednost bespovratnih sredstava]]*Ugovori_OPULJP[[#This Row],[EU STOPA SUFINANCIRANJA %
EU CO-FINANCING RATE %]]</f>
        <v>2999571.12</v>
      </c>
      <c r="P1174" s="51">
        <f>Ugovori_OPULJP[[#This Row],[Bespovratna sredstva - EU dio - HRK]]/7.5345</f>
        <v>398111.50308580528</v>
      </c>
      <c r="Q1174" s="50">
        <f>Ugovori_OPULJP[[#This Row],[Bespovratna sredstva - Ukupno (EU+Nac) HRK
= Ukupna ugovorena vrijednost bespovratnih sredstava]]*Ugovori_OPULJP[[#This Row],[STOPA NACIONALNOG SUFINANCIRANJA %]]</f>
        <v>529336.07999999996</v>
      </c>
      <c r="R1174" s="51">
        <f>Ugovori_OPULJP[[#This Row],[Bespovratna sredstva - Nacionalni dio - HRK]]/7.5345</f>
        <v>70254.971132789156</v>
      </c>
      <c r="S1174" s="52">
        <v>3528907.2</v>
      </c>
      <c r="T1174" s="53">
        <f>Ugovori_OPULJP[[#This Row],[Bespovratna sredstva - Ukupno (EU+Nac) HRK
= Ukupna ugovorena vrijednost bespovratnih sredstava]]/7.5345</f>
        <v>468366.47421859449</v>
      </c>
      <c r="U1174" s="50">
        <v>0</v>
      </c>
      <c r="V1174" s="51">
        <f>Ugovori_OPULJP[[#This Row],[Javni doprinos korisnika - HRK]]/7.5345</f>
        <v>0</v>
      </c>
      <c r="W1174" s="50">
        <v>0</v>
      </c>
      <c r="X1174" s="51">
        <f>Ugovori_OPULJP[[#This Row],[Privatni doprinos korisnika - HRK]]/7.5345</f>
        <v>0</v>
      </c>
      <c r="Y1174" s="52">
        <v>3528907.2</v>
      </c>
      <c r="Z1174" s="53">
        <f>Ugovori_OPULJP[[#This Row],[UKUPNI PRIHVATLJIVI IZDACI
TOTAL ELIGIBLE EXPENDITURE
= Bespovratna sredstva ukupno + doprinos korisnika
= Ukupni prihvatljivi troškovi
= Ukupna ugovorena vrijednost projekta HRK]]/7.5345</f>
        <v>468366.47421859449</v>
      </c>
      <c r="AA1174" s="57" t="s">
        <v>38</v>
      </c>
      <c r="AB1174" s="57" t="s">
        <v>35</v>
      </c>
      <c r="AC1174" s="56" t="s">
        <v>4508</v>
      </c>
      <c r="AD1174" s="43" t="s">
        <v>747</v>
      </c>
    </row>
    <row r="1175" spans="1:30" ht="38.25" customHeight="1" x14ac:dyDescent="0.2">
      <c r="A1175" s="61" t="s">
        <v>4509</v>
      </c>
      <c r="B1175" s="55" t="s">
        <v>743</v>
      </c>
      <c r="C1175" s="43" t="s">
        <v>744</v>
      </c>
      <c r="D1175" s="43" t="s">
        <v>3131</v>
      </c>
      <c r="E1175" s="57" t="s">
        <v>76</v>
      </c>
      <c r="F1175" s="62" t="s">
        <v>4510</v>
      </c>
      <c r="G1175" s="62" t="s">
        <v>1958</v>
      </c>
      <c r="H1175" s="59">
        <v>44377</v>
      </c>
      <c r="I1175" s="59">
        <v>44925</v>
      </c>
      <c r="J1175" s="48" t="str">
        <f>IF(Ugovori_OPULJP[[#This Row],[DATUM ZAVRŠETKA OPERACIJE]]&gt;DATE(2024,3,31),"u provedbi","završen")</f>
        <v>završen</v>
      </c>
      <c r="K1175" s="58" t="s">
        <v>338</v>
      </c>
      <c r="L1175" s="58" t="s">
        <v>338</v>
      </c>
      <c r="M1175" s="74" t="s">
        <v>3114</v>
      </c>
      <c r="N1175" s="49">
        <v>0.15</v>
      </c>
      <c r="O1175" s="50">
        <f>Ugovori_OPULJP[[#This Row],[Bespovratna sredstva - Ukupno (EU+Nac) HRK
= Ukupna ugovorena vrijednost bespovratnih sredstava]]*Ugovori_OPULJP[[#This Row],[EU STOPA SUFINANCIRANJA %
EU CO-FINANCING RATE %]]</f>
        <v>1261765.5</v>
      </c>
      <c r="P1175" s="51">
        <f>Ugovori_OPULJP[[#This Row],[Bespovratna sredstva - EU dio - HRK]]/7.5345</f>
        <v>167465.06072068485</v>
      </c>
      <c r="Q1175" s="50">
        <f>Ugovori_OPULJP[[#This Row],[Bespovratna sredstva - Ukupno (EU+Nac) HRK
= Ukupna ugovorena vrijednost bespovratnih sredstava]]*Ugovori_OPULJP[[#This Row],[STOPA NACIONALNOG SUFINANCIRANJA %]]</f>
        <v>222664.5</v>
      </c>
      <c r="R1175" s="51">
        <f>Ugovori_OPULJP[[#This Row],[Bespovratna sredstva - Nacionalni dio - HRK]]/7.5345</f>
        <v>29552.657774238502</v>
      </c>
      <c r="S1175" s="52">
        <v>1484430</v>
      </c>
      <c r="T1175" s="53">
        <f>Ugovori_OPULJP[[#This Row],[Bespovratna sredstva - Ukupno (EU+Nac) HRK
= Ukupna ugovorena vrijednost bespovratnih sredstava]]/7.5345</f>
        <v>197017.71849492335</v>
      </c>
      <c r="U1175" s="50">
        <v>0</v>
      </c>
      <c r="V1175" s="51">
        <f>Ugovori_OPULJP[[#This Row],[Javni doprinos korisnika - HRK]]/7.5345</f>
        <v>0</v>
      </c>
      <c r="W1175" s="50">
        <v>0</v>
      </c>
      <c r="X1175" s="51">
        <f>Ugovori_OPULJP[[#This Row],[Privatni doprinos korisnika - HRK]]/7.5345</f>
        <v>0</v>
      </c>
      <c r="Y1175" s="52">
        <v>1484430</v>
      </c>
      <c r="Z1175" s="53">
        <f>Ugovori_OPULJP[[#This Row],[UKUPNI PRIHVATLJIVI IZDACI
TOTAL ELIGIBLE EXPENDITURE
= Bespovratna sredstva ukupno + doprinos korisnika
= Ukupni prihvatljivi troškovi
= Ukupna ugovorena vrijednost projekta HRK]]/7.5345</f>
        <v>197017.71849492335</v>
      </c>
      <c r="AA1175" s="57" t="s">
        <v>38</v>
      </c>
      <c r="AB1175" s="57" t="s">
        <v>35</v>
      </c>
      <c r="AC1175" s="56" t="s">
        <v>4511</v>
      </c>
      <c r="AD1175" s="63" t="s">
        <v>747</v>
      </c>
    </row>
    <row r="1176" spans="1:30" ht="51" customHeight="1" x14ac:dyDescent="0.2">
      <c r="A1176" s="66" t="s">
        <v>4512</v>
      </c>
      <c r="B1176" s="55" t="s">
        <v>743</v>
      </c>
      <c r="C1176" s="56" t="s">
        <v>744</v>
      </c>
      <c r="D1176" s="43" t="s">
        <v>3131</v>
      </c>
      <c r="E1176" s="57" t="s">
        <v>76</v>
      </c>
      <c r="F1176" s="62" t="s">
        <v>4513</v>
      </c>
      <c r="G1176" s="62" t="s">
        <v>4514</v>
      </c>
      <c r="H1176" s="59">
        <v>44368</v>
      </c>
      <c r="I1176" s="59">
        <v>44855</v>
      </c>
      <c r="J1176" s="48" t="str">
        <f>IF(Ugovori_OPULJP[[#This Row],[DATUM ZAVRŠETKA OPERACIJE]]&gt;DATE(2024,3,31),"u provedbi","završen")</f>
        <v>završen</v>
      </c>
      <c r="K1176" s="67" t="s">
        <v>338</v>
      </c>
      <c r="L1176" s="67" t="s">
        <v>338</v>
      </c>
      <c r="M1176" s="74" t="s">
        <v>3114</v>
      </c>
      <c r="N1176" s="49">
        <v>0.15</v>
      </c>
      <c r="O1176" s="50">
        <f>Ugovori_OPULJP[[#This Row],[Bespovratna sredstva - Ukupno (EU+Nac) HRK
= Ukupna ugovorena vrijednost bespovratnih sredstava]]*Ugovori_OPULJP[[#This Row],[EU STOPA SUFINANCIRANJA %
EU CO-FINANCING RATE %]]</f>
        <v>1574200</v>
      </c>
      <c r="P1176" s="51">
        <f>Ugovori_OPULJP[[#This Row],[Bespovratna sredstva - EU dio - HRK]]/7.5345</f>
        <v>208932.24500630432</v>
      </c>
      <c r="Q1176" s="50">
        <f>Ugovori_OPULJP[[#This Row],[Bespovratna sredstva - Ukupno (EU+Nac) HRK
= Ukupna ugovorena vrijednost bespovratnih sredstava]]*Ugovori_OPULJP[[#This Row],[STOPA NACIONALNOG SUFINANCIRANJA %]]</f>
        <v>277800</v>
      </c>
      <c r="R1176" s="51">
        <f>Ugovori_OPULJP[[#This Row],[Bespovratna sredstva - Nacionalni dio - HRK]]/7.5345</f>
        <v>36870.396177583112</v>
      </c>
      <c r="S1176" s="52">
        <v>1852000</v>
      </c>
      <c r="T1176" s="53">
        <f>Ugovori_OPULJP[[#This Row],[Bespovratna sredstva - Ukupno (EU+Nac) HRK
= Ukupna ugovorena vrijednost bespovratnih sredstava]]/7.5345</f>
        <v>245802.64118388743</v>
      </c>
      <c r="U1176" s="50">
        <v>0</v>
      </c>
      <c r="V1176" s="51">
        <f>Ugovori_OPULJP[[#This Row],[Javni doprinos korisnika - HRK]]/7.5345</f>
        <v>0</v>
      </c>
      <c r="W1176" s="50">
        <v>0</v>
      </c>
      <c r="X1176" s="51">
        <f>Ugovori_OPULJP[[#This Row],[Privatni doprinos korisnika - HRK]]/7.5345</f>
        <v>0</v>
      </c>
      <c r="Y1176" s="52">
        <v>1852000</v>
      </c>
      <c r="Z1176" s="53">
        <f>Ugovori_OPULJP[[#This Row],[UKUPNI PRIHVATLJIVI IZDACI
TOTAL ELIGIBLE EXPENDITURE
= Bespovratna sredstva ukupno + doprinos korisnika
= Ukupni prihvatljivi troškovi
= Ukupna ugovorena vrijednost projekta HRK]]/7.5345</f>
        <v>245802.64118388743</v>
      </c>
      <c r="AA1176" s="57" t="s">
        <v>38</v>
      </c>
      <c r="AB1176" s="57" t="s">
        <v>35</v>
      </c>
      <c r="AC1176" s="56" t="s">
        <v>4515</v>
      </c>
      <c r="AD1176" s="43" t="s">
        <v>747</v>
      </c>
    </row>
    <row r="1177" spans="1:30" ht="38.25" customHeight="1" x14ac:dyDescent="0.2">
      <c r="A1177" s="61" t="s">
        <v>4516</v>
      </c>
      <c r="B1177" s="55" t="s">
        <v>743</v>
      </c>
      <c r="C1177" s="56" t="s">
        <v>744</v>
      </c>
      <c r="D1177" s="43" t="s">
        <v>3131</v>
      </c>
      <c r="E1177" s="57" t="s">
        <v>76</v>
      </c>
      <c r="F1177" s="62" t="s">
        <v>4517</v>
      </c>
      <c r="G1177" s="62" t="s">
        <v>4518</v>
      </c>
      <c r="H1177" s="59">
        <v>44370</v>
      </c>
      <c r="I1177" s="59">
        <v>44857</v>
      </c>
      <c r="J1177" s="48" t="str">
        <f>IF(Ugovori_OPULJP[[#This Row],[DATUM ZAVRŠETKA OPERACIJE]]&gt;DATE(2024,3,31),"u provedbi","završen")</f>
        <v>završen</v>
      </c>
      <c r="K1177" s="67" t="s">
        <v>371</v>
      </c>
      <c r="L1177" s="58" t="s">
        <v>371</v>
      </c>
      <c r="M1177" s="74" t="s">
        <v>3114</v>
      </c>
      <c r="N1177" s="49">
        <v>0.15</v>
      </c>
      <c r="O1177" s="50">
        <f>Ugovori_OPULJP[[#This Row],[Bespovratna sredstva - Ukupno (EU+Nac) HRK
= Ukupna ugovorena vrijednost bespovratnih sredstava]]*Ugovori_OPULJP[[#This Row],[EU STOPA SUFINANCIRANJA %
EU CO-FINANCING RATE %]]</f>
        <v>786802.5</v>
      </c>
      <c r="P1177" s="51">
        <f>Ugovori_OPULJP[[#This Row],[Bespovratna sredstva - EU dio - HRK]]/7.5345</f>
        <v>104426.6374676488</v>
      </c>
      <c r="Q1177" s="50">
        <f>Ugovori_OPULJP[[#This Row],[Bespovratna sredstva - Ukupno (EU+Nac) HRK
= Ukupna ugovorena vrijednost bespovratnih sredstava]]*Ugovori_OPULJP[[#This Row],[STOPA NACIONALNOG SUFINANCIRANJA %]]</f>
        <v>138847.5</v>
      </c>
      <c r="R1177" s="51">
        <f>Ugovori_OPULJP[[#This Row],[Bespovratna sredstva - Nacionalni dio - HRK]]/7.5345</f>
        <v>18428.230141349792</v>
      </c>
      <c r="S1177" s="52">
        <v>925650</v>
      </c>
      <c r="T1177" s="53">
        <f>Ugovori_OPULJP[[#This Row],[Bespovratna sredstva - Ukupno (EU+Nac) HRK
= Ukupna ugovorena vrijednost bespovratnih sredstava]]/7.5345</f>
        <v>122854.8676089986</v>
      </c>
      <c r="U1177" s="50">
        <v>0</v>
      </c>
      <c r="V1177" s="51">
        <f>Ugovori_OPULJP[[#This Row],[Javni doprinos korisnika - HRK]]/7.5345</f>
        <v>0</v>
      </c>
      <c r="W1177" s="50">
        <v>0</v>
      </c>
      <c r="X1177" s="51">
        <f>Ugovori_OPULJP[[#This Row],[Privatni doprinos korisnika - HRK]]/7.5345</f>
        <v>0</v>
      </c>
      <c r="Y1177" s="52">
        <v>925650</v>
      </c>
      <c r="Z1177" s="53">
        <f>Ugovori_OPULJP[[#This Row],[UKUPNI PRIHVATLJIVI IZDACI
TOTAL ELIGIBLE EXPENDITURE
= Bespovratna sredstva ukupno + doprinos korisnika
= Ukupni prihvatljivi troškovi
= Ukupna ugovorena vrijednost projekta HRK]]/7.5345</f>
        <v>122854.8676089986</v>
      </c>
      <c r="AA1177" s="57" t="s">
        <v>38</v>
      </c>
      <c r="AB1177" s="57" t="s">
        <v>35</v>
      </c>
      <c r="AC1177" s="56" t="s">
        <v>4519</v>
      </c>
      <c r="AD1177" s="63" t="s">
        <v>747</v>
      </c>
    </row>
    <row r="1178" spans="1:30" ht="76.5" customHeight="1" x14ac:dyDescent="0.2">
      <c r="A1178" s="61" t="s">
        <v>4520</v>
      </c>
      <c r="B1178" s="55" t="s">
        <v>743</v>
      </c>
      <c r="C1178" s="43" t="s">
        <v>744</v>
      </c>
      <c r="D1178" s="43" t="s">
        <v>3131</v>
      </c>
      <c r="E1178" s="57" t="s">
        <v>76</v>
      </c>
      <c r="F1178" s="62" t="s">
        <v>4521</v>
      </c>
      <c r="G1178" s="62" t="s">
        <v>1849</v>
      </c>
      <c r="H1178" s="59">
        <v>44340</v>
      </c>
      <c r="I1178" s="59">
        <v>44889</v>
      </c>
      <c r="J1178" s="48" t="str">
        <f>IF(Ugovori_OPULJP[[#This Row],[DATUM ZAVRŠETKA OPERACIJE]]&gt;DATE(2024,3,31),"u provedbi","završen")</f>
        <v>završen</v>
      </c>
      <c r="K1178" s="67" t="s">
        <v>599</v>
      </c>
      <c r="L1178" s="67" t="s">
        <v>599</v>
      </c>
      <c r="M1178" s="74" t="s">
        <v>3114</v>
      </c>
      <c r="N1178" s="49">
        <v>0.15</v>
      </c>
      <c r="O1178" s="50">
        <f>Ugovori_OPULJP[[#This Row],[Bespovratna sredstva - Ukupno (EU+Nac) HRK
= Ukupna ugovorena vrijednost bespovratnih sredstava]]*Ugovori_OPULJP[[#This Row],[EU STOPA SUFINANCIRANJA %
EU CO-FINANCING RATE %]]</f>
        <v>1178393.25</v>
      </c>
      <c r="P1178" s="51">
        <f>Ugovori_OPULJP[[#This Row],[Bespovratna sredstva - EU dio - HRK]]/7.5345</f>
        <v>156399.66155683855</v>
      </c>
      <c r="Q1178" s="50">
        <f>Ugovori_OPULJP[[#This Row],[Bespovratna sredstva - Ukupno (EU+Nac) HRK
= Ukupna ugovorena vrijednost bespovratnih sredstava]]*Ugovori_OPULJP[[#This Row],[STOPA NACIONALNOG SUFINANCIRANJA %]]</f>
        <v>207951.75</v>
      </c>
      <c r="R1178" s="51">
        <f>Ugovori_OPULJP[[#This Row],[Bespovratna sredstva - Nacionalni dio - HRK]]/7.5345</f>
        <v>27599.940274736211</v>
      </c>
      <c r="S1178" s="52">
        <v>1386345</v>
      </c>
      <c r="T1178" s="53">
        <f>Ugovori_OPULJP[[#This Row],[Bespovratna sredstva - Ukupno (EU+Nac) HRK
= Ukupna ugovorena vrijednost bespovratnih sredstava]]/7.5345</f>
        <v>183999.60183157475</v>
      </c>
      <c r="U1178" s="50">
        <v>0</v>
      </c>
      <c r="V1178" s="51">
        <f>Ugovori_OPULJP[[#This Row],[Javni doprinos korisnika - HRK]]/7.5345</f>
        <v>0</v>
      </c>
      <c r="W1178" s="50">
        <v>0</v>
      </c>
      <c r="X1178" s="51">
        <f>Ugovori_OPULJP[[#This Row],[Privatni doprinos korisnika - HRK]]/7.5345</f>
        <v>0</v>
      </c>
      <c r="Y1178" s="52">
        <v>1386345</v>
      </c>
      <c r="Z1178" s="53">
        <f>Ugovori_OPULJP[[#This Row],[UKUPNI PRIHVATLJIVI IZDACI
TOTAL ELIGIBLE EXPENDITURE
= Bespovratna sredstva ukupno + doprinos korisnika
= Ukupni prihvatljivi troškovi
= Ukupna ugovorena vrijednost projekta HRK]]/7.5345</f>
        <v>183999.60183157475</v>
      </c>
      <c r="AA1178" s="57" t="s">
        <v>38</v>
      </c>
      <c r="AB1178" s="57" t="s">
        <v>35</v>
      </c>
      <c r="AC1178" s="56" t="s">
        <v>4522</v>
      </c>
      <c r="AD1178" s="63" t="s">
        <v>747</v>
      </c>
    </row>
    <row r="1179" spans="1:30" ht="51" customHeight="1" x14ac:dyDescent="0.2">
      <c r="A1179" s="61" t="s">
        <v>4523</v>
      </c>
      <c r="B1179" s="55" t="s">
        <v>743</v>
      </c>
      <c r="C1179" s="43" t="s">
        <v>744</v>
      </c>
      <c r="D1179" s="43" t="s">
        <v>3131</v>
      </c>
      <c r="E1179" s="57" t="s">
        <v>76</v>
      </c>
      <c r="F1179" s="62" t="s">
        <v>4524</v>
      </c>
      <c r="G1179" s="45" t="s">
        <v>2081</v>
      </c>
      <c r="H1179" s="59">
        <v>44341</v>
      </c>
      <c r="I1179" s="59">
        <v>44798</v>
      </c>
      <c r="J1179" s="48" t="str">
        <f>IF(Ugovori_OPULJP[[#This Row],[DATUM ZAVRŠETKA OPERACIJE]]&gt;DATE(2024,3,31),"u provedbi","završen")</f>
        <v>završen</v>
      </c>
      <c r="K1179" s="67" t="s">
        <v>249</v>
      </c>
      <c r="L1179" s="58" t="s">
        <v>249</v>
      </c>
      <c r="M1179" s="74" t="s">
        <v>3114</v>
      </c>
      <c r="N1179" s="49">
        <v>0.15</v>
      </c>
      <c r="O1179" s="50">
        <f>Ugovori_OPULJP[[#This Row],[Bespovratna sredstva - Ukupno (EU+Nac) HRK
= Ukupna ugovorena vrijednost bespovratnih sredstava]]*Ugovori_OPULJP[[#This Row],[EU STOPA SUFINANCIRANJA %
EU CO-FINANCING RATE %]]</f>
        <v>473535</v>
      </c>
      <c r="P1179" s="51">
        <f>Ugovori_OPULJP[[#This Row],[Bespovratna sredstva - EU dio - HRK]]/7.5345</f>
        <v>62848.895082619943</v>
      </c>
      <c r="Q1179" s="50">
        <f>Ugovori_OPULJP[[#This Row],[Bespovratna sredstva - Ukupno (EU+Nac) HRK
= Ukupna ugovorena vrijednost bespovratnih sredstava]]*Ugovori_OPULJP[[#This Row],[STOPA NACIONALNOG SUFINANCIRANJA %]]</f>
        <v>83565</v>
      </c>
      <c r="R1179" s="51">
        <f>Ugovori_OPULJP[[#This Row],[Bespovratna sredstva - Nacionalni dio - HRK]]/7.5345</f>
        <v>11090.981485168226</v>
      </c>
      <c r="S1179" s="52">
        <v>557100</v>
      </c>
      <c r="T1179" s="53">
        <f>Ugovori_OPULJP[[#This Row],[Bespovratna sredstva - Ukupno (EU+Nac) HRK
= Ukupna ugovorena vrijednost bespovratnih sredstava]]/7.5345</f>
        <v>73939.876567788175</v>
      </c>
      <c r="U1179" s="50">
        <v>0</v>
      </c>
      <c r="V1179" s="51">
        <f>Ugovori_OPULJP[[#This Row],[Javni doprinos korisnika - HRK]]/7.5345</f>
        <v>0</v>
      </c>
      <c r="W1179" s="50">
        <v>0</v>
      </c>
      <c r="X1179" s="51">
        <f>Ugovori_OPULJP[[#This Row],[Privatni doprinos korisnika - HRK]]/7.5345</f>
        <v>0</v>
      </c>
      <c r="Y1179" s="52">
        <v>557100</v>
      </c>
      <c r="Z1179" s="53">
        <f>Ugovori_OPULJP[[#This Row],[UKUPNI PRIHVATLJIVI IZDACI
TOTAL ELIGIBLE EXPENDITURE
= Bespovratna sredstva ukupno + doprinos korisnika
= Ukupni prihvatljivi troškovi
= Ukupna ugovorena vrijednost projekta HRK]]/7.5345</f>
        <v>73939.876567788175</v>
      </c>
      <c r="AA1179" s="57" t="s">
        <v>38</v>
      </c>
      <c r="AB1179" s="57" t="s">
        <v>35</v>
      </c>
      <c r="AC1179" s="56" t="s">
        <v>4525</v>
      </c>
      <c r="AD1179" s="63" t="s">
        <v>747</v>
      </c>
    </row>
    <row r="1180" spans="1:30" ht="38.25" customHeight="1" x14ac:dyDescent="0.2">
      <c r="A1180" s="61" t="s">
        <v>4526</v>
      </c>
      <c r="B1180" s="55" t="s">
        <v>743</v>
      </c>
      <c r="C1180" s="43" t="s">
        <v>744</v>
      </c>
      <c r="D1180" s="43" t="s">
        <v>3131</v>
      </c>
      <c r="E1180" s="57" t="s">
        <v>76</v>
      </c>
      <c r="F1180" s="62" t="s">
        <v>4527</v>
      </c>
      <c r="G1180" s="62" t="s">
        <v>1997</v>
      </c>
      <c r="H1180" s="59">
        <v>44347</v>
      </c>
      <c r="I1180" s="59">
        <v>44895</v>
      </c>
      <c r="J1180" s="48" t="str">
        <f>IF(Ugovori_OPULJP[[#This Row],[DATUM ZAVRŠETKA OPERACIJE]]&gt;DATE(2024,3,31),"u provedbi","završen")</f>
        <v>završen</v>
      </c>
      <c r="K1180" s="58" t="s">
        <v>249</v>
      </c>
      <c r="L1180" s="58" t="s">
        <v>249</v>
      </c>
      <c r="M1180" s="74" t="s">
        <v>3114</v>
      </c>
      <c r="N1180" s="49">
        <v>0.15</v>
      </c>
      <c r="O1180" s="50">
        <f>Ugovori_OPULJP[[#This Row],[Bespovratna sredstva - Ukupno (EU+Nac) HRK
= Ukupna ugovorena vrijednost bespovratnih sredstava]]*Ugovori_OPULJP[[#This Row],[EU STOPA SUFINANCIRANJA %
EU CO-FINANCING RATE %]]</f>
        <v>1182883.8</v>
      </c>
      <c r="P1180" s="51">
        <f>Ugovori_OPULJP[[#This Row],[Bespovratna sredstva - EU dio - HRK]]/7.5345</f>
        <v>156995.65996416484</v>
      </c>
      <c r="Q1180" s="50">
        <f>Ugovori_OPULJP[[#This Row],[Bespovratna sredstva - Ukupno (EU+Nac) HRK
= Ukupna ugovorena vrijednost bespovratnih sredstava]]*Ugovori_OPULJP[[#This Row],[STOPA NACIONALNOG SUFINANCIRANJA %]]</f>
        <v>208744.19999999998</v>
      </c>
      <c r="R1180" s="51">
        <f>Ugovori_OPULJP[[#This Row],[Bespovratna sredstva - Nacionalni dio - HRK]]/7.5345</f>
        <v>27705.116464264382</v>
      </c>
      <c r="S1180" s="52">
        <v>1391628</v>
      </c>
      <c r="T1180" s="53">
        <f>Ugovori_OPULJP[[#This Row],[Bespovratna sredstva - Ukupno (EU+Nac) HRK
= Ukupna ugovorena vrijednost bespovratnih sredstava]]/7.5345</f>
        <v>184700.77642842921</v>
      </c>
      <c r="U1180" s="50">
        <v>0</v>
      </c>
      <c r="V1180" s="51">
        <f>Ugovori_OPULJP[[#This Row],[Javni doprinos korisnika - HRK]]/7.5345</f>
        <v>0</v>
      </c>
      <c r="W1180" s="50">
        <v>0</v>
      </c>
      <c r="X1180" s="51">
        <f>Ugovori_OPULJP[[#This Row],[Privatni doprinos korisnika - HRK]]/7.5345</f>
        <v>0</v>
      </c>
      <c r="Y1180" s="52">
        <v>1391628</v>
      </c>
      <c r="Z1180" s="53">
        <f>Ugovori_OPULJP[[#This Row],[UKUPNI PRIHVATLJIVI IZDACI
TOTAL ELIGIBLE EXPENDITURE
= Bespovratna sredstva ukupno + doprinos korisnika
= Ukupni prihvatljivi troškovi
= Ukupna ugovorena vrijednost projekta HRK]]/7.5345</f>
        <v>184700.77642842921</v>
      </c>
      <c r="AA1180" s="57" t="s">
        <v>38</v>
      </c>
      <c r="AB1180" s="57" t="s">
        <v>35</v>
      </c>
      <c r="AC1180" s="56" t="s">
        <v>4528</v>
      </c>
      <c r="AD1180" s="63" t="s">
        <v>747</v>
      </c>
    </row>
    <row r="1181" spans="1:30" ht="51" customHeight="1" x14ac:dyDescent="0.2">
      <c r="A1181" s="61" t="s">
        <v>4529</v>
      </c>
      <c r="B1181" s="55" t="s">
        <v>743</v>
      </c>
      <c r="C1181" s="56" t="s">
        <v>744</v>
      </c>
      <c r="D1181" s="43" t="s">
        <v>3131</v>
      </c>
      <c r="E1181" s="57" t="s">
        <v>76</v>
      </c>
      <c r="F1181" s="62" t="s">
        <v>4530</v>
      </c>
      <c r="G1181" s="45" t="s">
        <v>2057</v>
      </c>
      <c r="H1181" s="59">
        <v>44370</v>
      </c>
      <c r="I1181" s="59">
        <v>44765</v>
      </c>
      <c r="J1181" s="48" t="str">
        <f>IF(Ugovori_OPULJP[[#This Row],[DATUM ZAVRŠETKA OPERACIJE]]&gt;DATE(2024,3,31),"u provedbi","završen")</f>
        <v>završen</v>
      </c>
      <c r="K1181" s="67" t="s">
        <v>371</v>
      </c>
      <c r="L1181" s="67" t="s">
        <v>371</v>
      </c>
      <c r="M1181" s="74" t="s">
        <v>3114</v>
      </c>
      <c r="N1181" s="49">
        <v>0.15</v>
      </c>
      <c r="O1181" s="50">
        <f>Ugovori_OPULJP[[#This Row],[Bespovratna sredstva - Ukupno (EU+Nac) HRK
= Ukupna ugovorena vrijednost bespovratnih sredstava]]*Ugovori_OPULJP[[#This Row],[EU STOPA SUFINANCIRANJA %
EU CO-FINANCING RATE %]]</f>
        <v>1656276</v>
      </c>
      <c r="P1181" s="51">
        <f>Ugovori_OPULJP[[#This Row],[Bespovratna sredstva - EU dio - HRK]]/7.5345</f>
        <v>219825.60222974318</v>
      </c>
      <c r="Q1181" s="50">
        <f>Ugovori_OPULJP[[#This Row],[Bespovratna sredstva - Ukupno (EU+Nac) HRK
= Ukupna ugovorena vrijednost bespovratnih sredstava]]*Ugovori_OPULJP[[#This Row],[STOPA NACIONALNOG SUFINANCIRANJA %]]</f>
        <v>292284</v>
      </c>
      <c r="R1181" s="51">
        <f>Ugovori_OPULJP[[#This Row],[Bespovratna sredstva - Nacionalni dio - HRK]]/7.5345</f>
        <v>38792.753334660556</v>
      </c>
      <c r="S1181" s="52">
        <v>1948560</v>
      </c>
      <c r="T1181" s="53">
        <f>Ugovori_OPULJP[[#This Row],[Bespovratna sredstva - Ukupno (EU+Nac) HRK
= Ukupna ugovorena vrijednost bespovratnih sredstava]]/7.5345</f>
        <v>258618.35556440373</v>
      </c>
      <c r="U1181" s="50">
        <v>0</v>
      </c>
      <c r="V1181" s="51">
        <f>Ugovori_OPULJP[[#This Row],[Javni doprinos korisnika - HRK]]/7.5345</f>
        <v>0</v>
      </c>
      <c r="W1181" s="50">
        <v>0</v>
      </c>
      <c r="X1181" s="51">
        <f>Ugovori_OPULJP[[#This Row],[Privatni doprinos korisnika - HRK]]/7.5345</f>
        <v>0</v>
      </c>
      <c r="Y1181" s="52">
        <v>1948560</v>
      </c>
      <c r="Z1181" s="53">
        <f>Ugovori_OPULJP[[#This Row],[UKUPNI PRIHVATLJIVI IZDACI
TOTAL ELIGIBLE EXPENDITURE
= Bespovratna sredstva ukupno + doprinos korisnika
= Ukupni prihvatljivi troškovi
= Ukupna ugovorena vrijednost projekta HRK]]/7.5345</f>
        <v>258618.35556440373</v>
      </c>
      <c r="AA1181" s="57" t="s">
        <v>38</v>
      </c>
      <c r="AB1181" s="57" t="s">
        <v>35</v>
      </c>
      <c r="AC1181" s="56" t="s">
        <v>4531</v>
      </c>
      <c r="AD1181" s="63" t="s">
        <v>747</v>
      </c>
    </row>
    <row r="1182" spans="1:30" ht="38.25" customHeight="1" x14ac:dyDescent="0.2">
      <c r="A1182" s="61" t="s">
        <v>4532</v>
      </c>
      <c r="B1182" s="55" t="s">
        <v>743</v>
      </c>
      <c r="C1182" s="43" t="s">
        <v>744</v>
      </c>
      <c r="D1182" s="43" t="s">
        <v>3131</v>
      </c>
      <c r="E1182" s="57" t="s">
        <v>76</v>
      </c>
      <c r="F1182" s="62" t="s">
        <v>4533</v>
      </c>
      <c r="G1182" s="62" t="s">
        <v>4534</v>
      </c>
      <c r="H1182" s="59">
        <v>44378</v>
      </c>
      <c r="I1182" s="59">
        <v>44805</v>
      </c>
      <c r="J1182" s="48" t="str">
        <f>IF(Ugovori_OPULJP[[#This Row],[DATUM ZAVRŠETKA OPERACIJE]]&gt;DATE(2024,3,31),"u provedbi","završen")</f>
        <v>završen</v>
      </c>
      <c r="K1182" s="58" t="s">
        <v>371</v>
      </c>
      <c r="L1182" s="58" t="s">
        <v>371</v>
      </c>
      <c r="M1182" s="74" t="s">
        <v>3114</v>
      </c>
      <c r="N1182" s="49">
        <v>0.15</v>
      </c>
      <c r="O1182" s="50">
        <f>Ugovori_OPULJP[[#This Row],[Bespovratna sredstva - Ukupno (EU+Nac) HRK
= Ukupna ugovorena vrijednost bespovratnih sredstava]]*Ugovori_OPULJP[[#This Row],[EU STOPA SUFINANCIRANJA %
EU CO-FINANCING RATE %]]</f>
        <v>789310</v>
      </c>
      <c r="P1182" s="51">
        <f>Ugovori_OPULJP[[#This Row],[Bespovratna sredstva - EU dio - HRK]]/7.5345</f>
        <v>104759.43990974849</v>
      </c>
      <c r="Q1182" s="50">
        <f>Ugovori_OPULJP[[#This Row],[Bespovratna sredstva - Ukupno (EU+Nac) HRK
= Ukupna ugovorena vrijednost bespovratnih sredstava]]*Ugovori_OPULJP[[#This Row],[STOPA NACIONALNOG SUFINANCIRANJA %]]</f>
        <v>139290</v>
      </c>
      <c r="R1182" s="51">
        <f>Ugovori_OPULJP[[#This Row],[Bespovratna sredstva - Nacionalni dio - HRK]]/7.5345</f>
        <v>18486.959984073263</v>
      </c>
      <c r="S1182" s="52">
        <v>928600</v>
      </c>
      <c r="T1182" s="53">
        <f>Ugovori_OPULJP[[#This Row],[Bespovratna sredstva - Ukupno (EU+Nac) HRK
= Ukupna ugovorena vrijednost bespovratnih sredstava]]/7.5345</f>
        <v>123246.39989382174</v>
      </c>
      <c r="U1182" s="50">
        <v>0</v>
      </c>
      <c r="V1182" s="51">
        <f>Ugovori_OPULJP[[#This Row],[Javni doprinos korisnika - HRK]]/7.5345</f>
        <v>0</v>
      </c>
      <c r="W1182" s="50">
        <v>0</v>
      </c>
      <c r="X1182" s="51">
        <f>Ugovori_OPULJP[[#This Row],[Privatni doprinos korisnika - HRK]]/7.5345</f>
        <v>0</v>
      </c>
      <c r="Y1182" s="52">
        <v>928600</v>
      </c>
      <c r="Z1182" s="53">
        <f>Ugovori_OPULJP[[#This Row],[UKUPNI PRIHVATLJIVI IZDACI
TOTAL ELIGIBLE EXPENDITURE
= Bespovratna sredstva ukupno + doprinos korisnika
= Ukupni prihvatljivi troškovi
= Ukupna ugovorena vrijednost projekta HRK]]/7.5345</f>
        <v>123246.39989382174</v>
      </c>
      <c r="AA1182" s="57" t="s">
        <v>38</v>
      </c>
      <c r="AB1182" s="57" t="s">
        <v>35</v>
      </c>
      <c r="AC1182" s="56" t="s">
        <v>4486</v>
      </c>
      <c r="AD1182" s="63" t="s">
        <v>747</v>
      </c>
    </row>
    <row r="1183" spans="1:30" ht="38.25" customHeight="1" x14ac:dyDescent="0.2">
      <c r="A1183" s="61" t="s">
        <v>4535</v>
      </c>
      <c r="B1183" s="55" t="s">
        <v>743</v>
      </c>
      <c r="C1183" s="43" t="s">
        <v>744</v>
      </c>
      <c r="D1183" s="43" t="s">
        <v>3131</v>
      </c>
      <c r="E1183" s="57" t="s">
        <v>76</v>
      </c>
      <c r="F1183" s="62" t="s">
        <v>4536</v>
      </c>
      <c r="G1183" s="62" t="s">
        <v>4537</v>
      </c>
      <c r="H1183" s="59">
        <v>44370</v>
      </c>
      <c r="I1183" s="59">
        <v>44796</v>
      </c>
      <c r="J1183" s="48" t="str">
        <f>IF(Ugovori_OPULJP[[#This Row],[DATUM ZAVRŠETKA OPERACIJE]]&gt;DATE(2024,3,31),"u provedbi","završen")</f>
        <v>završen</v>
      </c>
      <c r="K1183" s="58" t="s">
        <v>371</v>
      </c>
      <c r="L1183" s="58" t="s">
        <v>371</v>
      </c>
      <c r="M1183" s="74" t="s">
        <v>3114</v>
      </c>
      <c r="N1183" s="49">
        <v>0.15</v>
      </c>
      <c r="O1183" s="50">
        <f>Ugovori_OPULJP[[#This Row],[Bespovratna sredstva - Ukupno (EU+Nac) HRK
= Ukupna ugovorena vrijednost bespovratnih sredstava]]*Ugovori_OPULJP[[#This Row],[EU STOPA SUFINANCIRANJA %
EU CO-FINANCING RATE %]]</f>
        <v>789140</v>
      </c>
      <c r="P1183" s="51">
        <f>Ugovori_OPULJP[[#This Row],[Bespovratna sredstva - EU dio - HRK]]/7.5345</f>
        <v>104736.87703231799</v>
      </c>
      <c r="Q1183" s="50">
        <f>Ugovori_OPULJP[[#This Row],[Bespovratna sredstva - Ukupno (EU+Nac) HRK
= Ukupna ugovorena vrijednost bespovratnih sredstava]]*Ugovori_OPULJP[[#This Row],[STOPA NACIONALNOG SUFINANCIRANJA %]]</f>
        <v>139260</v>
      </c>
      <c r="R1183" s="51">
        <f>Ugovori_OPULJP[[#This Row],[Bespovratna sredstva - Nacionalni dio - HRK]]/7.5345</f>
        <v>18482.978299820825</v>
      </c>
      <c r="S1183" s="52">
        <v>928400</v>
      </c>
      <c r="T1183" s="53">
        <f>Ugovori_OPULJP[[#This Row],[Bespovratna sredstva - Ukupno (EU+Nac) HRK
= Ukupna ugovorena vrijednost bespovratnih sredstava]]/7.5345</f>
        <v>123219.85533213882</v>
      </c>
      <c r="U1183" s="50">
        <v>0</v>
      </c>
      <c r="V1183" s="51">
        <f>Ugovori_OPULJP[[#This Row],[Javni doprinos korisnika - HRK]]/7.5345</f>
        <v>0</v>
      </c>
      <c r="W1183" s="50">
        <v>0</v>
      </c>
      <c r="X1183" s="51">
        <f>Ugovori_OPULJP[[#This Row],[Privatni doprinos korisnika - HRK]]/7.5345</f>
        <v>0</v>
      </c>
      <c r="Y1183" s="52">
        <v>928400</v>
      </c>
      <c r="Z1183" s="53">
        <f>Ugovori_OPULJP[[#This Row],[UKUPNI PRIHVATLJIVI IZDACI
TOTAL ELIGIBLE EXPENDITURE
= Bespovratna sredstva ukupno + doprinos korisnika
= Ukupni prihvatljivi troškovi
= Ukupna ugovorena vrijednost projekta HRK]]/7.5345</f>
        <v>123219.85533213882</v>
      </c>
      <c r="AA1183" s="57" t="s">
        <v>38</v>
      </c>
      <c r="AB1183" s="57" t="s">
        <v>35</v>
      </c>
      <c r="AC1183" s="56" t="s">
        <v>4538</v>
      </c>
      <c r="AD1183" s="63" t="s">
        <v>747</v>
      </c>
    </row>
    <row r="1184" spans="1:30" ht="51" customHeight="1" x14ac:dyDescent="0.2">
      <c r="A1184" s="61" t="s">
        <v>4539</v>
      </c>
      <c r="B1184" s="55" t="s">
        <v>743</v>
      </c>
      <c r="C1184" s="43" t="s">
        <v>744</v>
      </c>
      <c r="D1184" s="43" t="s">
        <v>3131</v>
      </c>
      <c r="E1184" s="57" t="s">
        <v>76</v>
      </c>
      <c r="F1184" s="62" t="s">
        <v>4540</v>
      </c>
      <c r="G1184" s="45" t="s">
        <v>2061</v>
      </c>
      <c r="H1184" s="59">
        <v>44379</v>
      </c>
      <c r="I1184" s="59">
        <v>44775</v>
      </c>
      <c r="J1184" s="48" t="str">
        <f>IF(Ugovori_OPULJP[[#This Row],[DATUM ZAVRŠETKA OPERACIJE]]&gt;DATE(2024,3,31),"u provedbi","završen")</f>
        <v>završen</v>
      </c>
      <c r="K1184" s="58" t="s">
        <v>371</v>
      </c>
      <c r="L1184" s="58" t="s">
        <v>371</v>
      </c>
      <c r="M1184" s="74" t="s">
        <v>3114</v>
      </c>
      <c r="N1184" s="49">
        <v>0.15</v>
      </c>
      <c r="O1184" s="50">
        <f>Ugovori_OPULJP[[#This Row],[Bespovratna sredstva - Ukupno (EU+Nac) HRK
= Ukupna ugovorena vrijednost bespovratnih sredstava]]*Ugovori_OPULJP[[#This Row],[EU STOPA SUFINANCIRANJA %
EU CO-FINANCING RATE %]]</f>
        <v>787290.4</v>
      </c>
      <c r="P1184" s="51">
        <f>Ugovori_OPULJP[[#This Row],[Bespovratna sredstva - EU dio - HRK]]/7.5345</f>
        <v>104491.39292587432</v>
      </c>
      <c r="Q1184" s="50">
        <f>Ugovori_OPULJP[[#This Row],[Bespovratna sredstva - Ukupno (EU+Nac) HRK
= Ukupna ugovorena vrijednost bespovratnih sredstava]]*Ugovori_OPULJP[[#This Row],[STOPA NACIONALNOG SUFINANCIRANJA %]]</f>
        <v>138933.6</v>
      </c>
      <c r="R1184" s="51">
        <f>Ugovori_OPULJP[[#This Row],[Bespovratna sredstva - Nacionalni dio - HRK]]/7.5345</f>
        <v>18439.657575154291</v>
      </c>
      <c r="S1184" s="52">
        <v>926224</v>
      </c>
      <c r="T1184" s="53">
        <f>Ugovori_OPULJP[[#This Row],[Bespovratna sredstva - Ukupno (EU+Nac) HRK
= Ukupna ugovorena vrijednost bespovratnih sredstava]]/7.5345</f>
        <v>122931.0505010286</v>
      </c>
      <c r="U1184" s="50">
        <v>0</v>
      </c>
      <c r="V1184" s="51">
        <f>Ugovori_OPULJP[[#This Row],[Javni doprinos korisnika - HRK]]/7.5345</f>
        <v>0</v>
      </c>
      <c r="W1184" s="50">
        <v>0</v>
      </c>
      <c r="X1184" s="51">
        <f>Ugovori_OPULJP[[#This Row],[Privatni doprinos korisnika - HRK]]/7.5345</f>
        <v>0</v>
      </c>
      <c r="Y1184" s="52">
        <v>926224</v>
      </c>
      <c r="Z1184" s="53">
        <f>Ugovori_OPULJP[[#This Row],[UKUPNI PRIHVATLJIVI IZDACI
TOTAL ELIGIBLE EXPENDITURE
= Bespovratna sredstva ukupno + doprinos korisnika
= Ukupni prihvatljivi troškovi
= Ukupna ugovorena vrijednost projekta HRK]]/7.5345</f>
        <v>122931.0505010286</v>
      </c>
      <c r="AA1184" s="57" t="s">
        <v>38</v>
      </c>
      <c r="AB1184" s="57" t="s">
        <v>35</v>
      </c>
      <c r="AC1184" s="56" t="s">
        <v>4294</v>
      </c>
      <c r="AD1184" s="63" t="s">
        <v>747</v>
      </c>
    </row>
    <row r="1185" spans="1:30" ht="76.5" customHeight="1" x14ac:dyDescent="0.2">
      <c r="A1185" s="61" t="s">
        <v>4541</v>
      </c>
      <c r="B1185" s="55" t="s">
        <v>743</v>
      </c>
      <c r="C1185" s="43" t="s">
        <v>744</v>
      </c>
      <c r="D1185" s="43" t="s">
        <v>3131</v>
      </c>
      <c r="E1185" s="57" t="s">
        <v>76</v>
      </c>
      <c r="F1185" s="62" t="s">
        <v>4542</v>
      </c>
      <c r="G1185" s="62" t="s">
        <v>2736</v>
      </c>
      <c r="H1185" s="59">
        <v>44365</v>
      </c>
      <c r="I1185" s="59">
        <v>44913</v>
      </c>
      <c r="J1185" s="48" t="str">
        <f>IF(Ugovori_OPULJP[[#This Row],[DATUM ZAVRŠETKA OPERACIJE]]&gt;DATE(2024,3,31),"u provedbi","završen")</f>
        <v>završen</v>
      </c>
      <c r="K1185" s="58" t="s">
        <v>892</v>
      </c>
      <c r="L1185" s="58" t="s">
        <v>37</v>
      </c>
      <c r="M1185" s="74" t="s">
        <v>3114</v>
      </c>
      <c r="N1185" s="49">
        <v>0.15</v>
      </c>
      <c r="O1185" s="50">
        <f>Ugovori_OPULJP[[#This Row],[Bespovratna sredstva - Ukupno (EU+Nac) HRK
= Ukupna ugovorena vrijednost bespovratnih sredstava]]*Ugovori_OPULJP[[#This Row],[EU STOPA SUFINANCIRANJA %
EU CO-FINANCING RATE %]]</f>
        <v>1973360</v>
      </c>
      <c r="P1185" s="51">
        <f>Ugovori_OPULJP[[#This Row],[Bespovratna sredstva - EU dio - HRK]]/7.5345</f>
        <v>261909.88121308645</v>
      </c>
      <c r="Q1185" s="50">
        <f>Ugovori_OPULJP[[#This Row],[Bespovratna sredstva - Ukupno (EU+Nac) HRK
= Ukupna ugovorena vrijednost bespovratnih sredstava]]*Ugovori_OPULJP[[#This Row],[STOPA NACIONALNOG SUFINANCIRANJA %]]</f>
        <v>348240</v>
      </c>
      <c r="R1185" s="51">
        <f>Ugovori_OPULJP[[#This Row],[Bespovratna sredstva - Nacionalni dio - HRK]]/7.5345</f>
        <v>46219.390802309375</v>
      </c>
      <c r="S1185" s="52">
        <v>2321600</v>
      </c>
      <c r="T1185" s="53">
        <f>Ugovori_OPULJP[[#This Row],[Bespovratna sredstva - Ukupno (EU+Nac) HRK
= Ukupna ugovorena vrijednost bespovratnih sredstava]]/7.5345</f>
        <v>308129.27201539581</v>
      </c>
      <c r="U1185" s="50">
        <v>0</v>
      </c>
      <c r="V1185" s="51">
        <f>Ugovori_OPULJP[[#This Row],[Javni doprinos korisnika - HRK]]/7.5345</f>
        <v>0</v>
      </c>
      <c r="W1185" s="50">
        <v>0</v>
      </c>
      <c r="X1185" s="51">
        <f>Ugovori_OPULJP[[#This Row],[Privatni doprinos korisnika - HRK]]/7.5345</f>
        <v>0</v>
      </c>
      <c r="Y1185" s="52">
        <v>2321600</v>
      </c>
      <c r="Z1185" s="53">
        <f>Ugovori_OPULJP[[#This Row],[UKUPNI PRIHVATLJIVI IZDACI
TOTAL ELIGIBLE EXPENDITURE
= Bespovratna sredstva ukupno + doprinos korisnika
= Ukupni prihvatljivi troškovi
= Ukupna ugovorena vrijednost projekta HRK]]/7.5345</f>
        <v>308129.27201539581</v>
      </c>
      <c r="AA1185" s="57" t="s">
        <v>38</v>
      </c>
      <c r="AB1185" s="57" t="s">
        <v>35</v>
      </c>
      <c r="AC1185" s="56" t="s">
        <v>4543</v>
      </c>
      <c r="AD1185" s="63" t="s">
        <v>747</v>
      </c>
    </row>
    <row r="1186" spans="1:30" ht="51" customHeight="1" x14ac:dyDescent="0.2">
      <c r="A1186" s="66" t="s">
        <v>4544</v>
      </c>
      <c r="B1186" s="55" t="s">
        <v>743</v>
      </c>
      <c r="C1186" s="56" t="s">
        <v>744</v>
      </c>
      <c r="D1186" s="43" t="s">
        <v>3131</v>
      </c>
      <c r="E1186" s="57" t="s">
        <v>76</v>
      </c>
      <c r="F1186" s="62" t="s">
        <v>4545</v>
      </c>
      <c r="G1186" s="62" t="s">
        <v>4546</v>
      </c>
      <c r="H1186" s="59">
        <v>44375</v>
      </c>
      <c r="I1186" s="59">
        <v>44832</v>
      </c>
      <c r="J1186" s="48" t="str">
        <f>IF(Ugovori_OPULJP[[#This Row],[DATUM ZAVRŠETKA OPERACIJE]]&gt;DATE(2024,3,31),"u provedbi","završen")</f>
        <v>završen</v>
      </c>
      <c r="K1186" s="58" t="s">
        <v>594</v>
      </c>
      <c r="L1186" s="58" t="s">
        <v>594</v>
      </c>
      <c r="M1186" s="74" t="s">
        <v>3114</v>
      </c>
      <c r="N1186" s="49">
        <v>0.15</v>
      </c>
      <c r="O1186" s="50">
        <f>Ugovori_OPULJP[[#This Row],[Bespovratna sredstva - Ukupno (EU+Nac) HRK
= Ukupna ugovorena vrijednost bespovratnih sredstava]]*Ugovori_OPULJP[[#This Row],[EU STOPA SUFINANCIRANJA %
EU CO-FINANCING RATE %]]</f>
        <v>765408</v>
      </c>
      <c r="P1186" s="51">
        <f>Ugovori_OPULJP[[#This Row],[Bespovratna sredstva - EU dio - HRK]]/7.5345</f>
        <v>101587.0993430221</v>
      </c>
      <c r="Q1186" s="50">
        <f>Ugovori_OPULJP[[#This Row],[Bespovratna sredstva - Ukupno (EU+Nac) HRK
= Ukupna ugovorena vrijednost bespovratnih sredstava]]*Ugovori_OPULJP[[#This Row],[STOPA NACIONALNOG SUFINANCIRANJA %]]</f>
        <v>135072</v>
      </c>
      <c r="R1186" s="51">
        <f>Ugovori_OPULJP[[#This Row],[Bespovratna sredstva - Nacionalni dio - HRK]]/7.5345</f>
        <v>17927.135178180368</v>
      </c>
      <c r="S1186" s="52">
        <v>900480</v>
      </c>
      <c r="T1186" s="53">
        <f>Ugovori_OPULJP[[#This Row],[Bespovratna sredstva - Ukupno (EU+Nac) HRK
= Ukupna ugovorena vrijednost bespovratnih sredstava]]/7.5345</f>
        <v>119514.23452120247</v>
      </c>
      <c r="U1186" s="50">
        <v>0</v>
      </c>
      <c r="V1186" s="51">
        <f>Ugovori_OPULJP[[#This Row],[Javni doprinos korisnika - HRK]]/7.5345</f>
        <v>0</v>
      </c>
      <c r="W1186" s="50">
        <v>0</v>
      </c>
      <c r="X1186" s="51">
        <f>Ugovori_OPULJP[[#This Row],[Privatni doprinos korisnika - HRK]]/7.5345</f>
        <v>0</v>
      </c>
      <c r="Y1186" s="52">
        <v>900480</v>
      </c>
      <c r="Z1186" s="53">
        <f>Ugovori_OPULJP[[#This Row],[UKUPNI PRIHVATLJIVI IZDACI
TOTAL ELIGIBLE EXPENDITURE
= Bespovratna sredstva ukupno + doprinos korisnika
= Ukupni prihvatljivi troškovi
= Ukupna ugovorena vrijednost projekta HRK]]/7.5345</f>
        <v>119514.23452120247</v>
      </c>
      <c r="AA1186" s="57" t="s">
        <v>38</v>
      </c>
      <c r="AB1186" s="57" t="s">
        <v>35</v>
      </c>
      <c r="AC1186" s="56" t="s">
        <v>4547</v>
      </c>
      <c r="AD1186" s="63" t="s">
        <v>747</v>
      </c>
    </row>
    <row r="1187" spans="1:30" ht="51" customHeight="1" x14ac:dyDescent="0.2">
      <c r="A1187" s="61" t="s">
        <v>4548</v>
      </c>
      <c r="B1187" s="55" t="s">
        <v>743</v>
      </c>
      <c r="C1187" s="56" t="s">
        <v>744</v>
      </c>
      <c r="D1187" s="43" t="s">
        <v>3131</v>
      </c>
      <c r="E1187" s="57" t="s">
        <v>76</v>
      </c>
      <c r="F1187" s="62" t="s">
        <v>4549</v>
      </c>
      <c r="G1187" s="62" t="s">
        <v>2029</v>
      </c>
      <c r="H1187" s="59">
        <v>44362</v>
      </c>
      <c r="I1187" s="59">
        <v>44819</v>
      </c>
      <c r="J1187" s="48" t="str">
        <f>IF(Ugovori_OPULJP[[#This Row],[DATUM ZAVRŠETKA OPERACIJE]]&gt;DATE(2024,3,31),"u provedbi","završen")</f>
        <v>završen</v>
      </c>
      <c r="K1187" s="67" t="s">
        <v>155</v>
      </c>
      <c r="L1187" s="46" t="s">
        <v>155</v>
      </c>
      <c r="M1187" s="74" t="s">
        <v>3114</v>
      </c>
      <c r="N1187" s="49">
        <v>0.15</v>
      </c>
      <c r="O1187" s="50">
        <f>Ugovori_OPULJP[[#This Row],[Bespovratna sredstva - Ukupno (EU+Nac) HRK
= Ukupna ugovorena vrijednost bespovratnih sredstava]]*Ugovori_OPULJP[[#This Row],[EU STOPA SUFINANCIRANJA %
EU CO-FINANCING RATE %]]</f>
        <v>1532210</v>
      </c>
      <c r="P1187" s="51">
        <f>Ugovori_OPULJP[[#This Row],[Bespovratna sredstva - EU dio - HRK]]/7.5345</f>
        <v>203359.21428097418</v>
      </c>
      <c r="Q1187" s="50">
        <f>Ugovori_OPULJP[[#This Row],[Bespovratna sredstva - Ukupno (EU+Nac) HRK
= Ukupna ugovorena vrijednost bespovratnih sredstava]]*Ugovori_OPULJP[[#This Row],[STOPA NACIONALNOG SUFINANCIRANJA %]]</f>
        <v>270390</v>
      </c>
      <c r="R1187" s="51">
        <f>Ugovori_OPULJP[[#This Row],[Bespovratna sredstva - Nacionalni dio - HRK]]/7.5345</f>
        <v>35886.920167230739</v>
      </c>
      <c r="S1187" s="52">
        <v>1802600</v>
      </c>
      <c r="T1187" s="53">
        <f>Ugovori_OPULJP[[#This Row],[Bespovratna sredstva - Ukupno (EU+Nac) HRK
= Ukupna ugovorena vrijednost bespovratnih sredstava]]/7.5345</f>
        <v>239246.13444820492</v>
      </c>
      <c r="U1187" s="50">
        <v>0</v>
      </c>
      <c r="V1187" s="51">
        <f>Ugovori_OPULJP[[#This Row],[Javni doprinos korisnika - HRK]]/7.5345</f>
        <v>0</v>
      </c>
      <c r="W1187" s="50">
        <v>0</v>
      </c>
      <c r="X1187" s="51">
        <f>Ugovori_OPULJP[[#This Row],[Privatni doprinos korisnika - HRK]]/7.5345</f>
        <v>0</v>
      </c>
      <c r="Y1187" s="52">
        <v>1802600</v>
      </c>
      <c r="Z1187" s="53">
        <f>Ugovori_OPULJP[[#This Row],[UKUPNI PRIHVATLJIVI IZDACI
TOTAL ELIGIBLE EXPENDITURE
= Bespovratna sredstva ukupno + doprinos korisnika
= Ukupni prihvatljivi troškovi
= Ukupna ugovorena vrijednost projekta HRK]]/7.5345</f>
        <v>239246.13444820492</v>
      </c>
      <c r="AA1187" s="57" t="s">
        <v>38</v>
      </c>
      <c r="AB1187" s="57" t="s">
        <v>35</v>
      </c>
      <c r="AC1187" s="56" t="s">
        <v>4550</v>
      </c>
      <c r="AD1187" s="43" t="s">
        <v>747</v>
      </c>
    </row>
    <row r="1188" spans="1:30" ht="51" customHeight="1" x14ac:dyDescent="0.2">
      <c r="A1188" s="66" t="s">
        <v>4551</v>
      </c>
      <c r="B1188" s="55" t="s">
        <v>743</v>
      </c>
      <c r="C1188" s="56" t="s">
        <v>744</v>
      </c>
      <c r="D1188" s="43" t="s">
        <v>3131</v>
      </c>
      <c r="E1188" s="57" t="s">
        <v>76</v>
      </c>
      <c r="F1188" s="62" t="s">
        <v>4552</v>
      </c>
      <c r="G1188" s="62" t="s">
        <v>1771</v>
      </c>
      <c r="H1188" s="59">
        <v>44356</v>
      </c>
      <c r="I1188" s="59">
        <v>44904</v>
      </c>
      <c r="J1188" s="48" t="str">
        <f>IF(Ugovori_OPULJP[[#This Row],[DATUM ZAVRŠETKA OPERACIJE]]&gt;DATE(2024,3,31),"u provedbi","završen")</f>
        <v>završen</v>
      </c>
      <c r="K1188" s="58" t="s">
        <v>271</v>
      </c>
      <c r="L1188" s="58" t="s">
        <v>271</v>
      </c>
      <c r="M1188" s="74" t="s">
        <v>3114</v>
      </c>
      <c r="N1188" s="49">
        <v>0.15</v>
      </c>
      <c r="O1188" s="50">
        <f>Ugovori_OPULJP[[#This Row],[Bespovratna sredstva - Ukupno (EU+Nac) HRK
= Ukupna ugovorena vrijednost bespovratnih sredstava]]*Ugovori_OPULJP[[#This Row],[EU STOPA SUFINANCIRANJA %
EU CO-FINANCING RATE %]]</f>
        <v>1011324.9</v>
      </c>
      <c r="P1188" s="51">
        <f>Ugovori_OPULJP[[#This Row],[Bespovratna sredstva - EU dio - HRK]]/7.5345</f>
        <v>134225.88094764084</v>
      </c>
      <c r="Q1188" s="50">
        <f>Ugovori_OPULJP[[#This Row],[Bespovratna sredstva - Ukupno (EU+Nac) HRK
= Ukupna ugovorena vrijednost bespovratnih sredstava]]*Ugovori_OPULJP[[#This Row],[STOPA NACIONALNOG SUFINANCIRANJA %]]</f>
        <v>178469.1</v>
      </c>
      <c r="R1188" s="51">
        <f>Ugovori_OPULJP[[#This Row],[Bespovratna sredstva - Nacionalni dio - HRK]]/7.5345</f>
        <v>23686.920167230739</v>
      </c>
      <c r="S1188" s="52">
        <v>1189794</v>
      </c>
      <c r="T1188" s="53">
        <f>Ugovori_OPULJP[[#This Row],[Bespovratna sredstva - Ukupno (EU+Nac) HRK
= Ukupna ugovorena vrijednost bespovratnih sredstava]]/7.5345</f>
        <v>157912.80111487157</v>
      </c>
      <c r="U1188" s="50">
        <v>0</v>
      </c>
      <c r="V1188" s="51">
        <f>Ugovori_OPULJP[[#This Row],[Javni doprinos korisnika - HRK]]/7.5345</f>
        <v>0</v>
      </c>
      <c r="W1188" s="50">
        <v>0</v>
      </c>
      <c r="X1188" s="51">
        <f>Ugovori_OPULJP[[#This Row],[Privatni doprinos korisnika - HRK]]/7.5345</f>
        <v>0</v>
      </c>
      <c r="Y1188" s="52">
        <v>1189794</v>
      </c>
      <c r="Z1188" s="53">
        <f>Ugovori_OPULJP[[#This Row],[UKUPNI PRIHVATLJIVI IZDACI
TOTAL ELIGIBLE EXPENDITURE
= Bespovratna sredstva ukupno + doprinos korisnika
= Ukupni prihvatljivi troškovi
= Ukupna ugovorena vrijednost projekta HRK]]/7.5345</f>
        <v>157912.80111487157</v>
      </c>
      <c r="AA1188" s="57" t="s">
        <v>38</v>
      </c>
      <c r="AB1188" s="57" t="s">
        <v>35</v>
      </c>
      <c r="AC1188" s="56" t="s">
        <v>4553</v>
      </c>
      <c r="AD1188" s="63" t="s">
        <v>747</v>
      </c>
    </row>
    <row r="1189" spans="1:30" ht="38.25" customHeight="1" x14ac:dyDescent="0.2">
      <c r="A1189" s="61" t="s">
        <v>4554</v>
      </c>
      <c r="B1189" s="55" t="s">
        <v>743</v>
      </c>
      <c r="C1189" s="56" t="s">
        <v>744</v>
      </c>
      <c r="D1189" s="43" t="s">
        <v>3131</v>
      </c>
      <c r="E1189" s="57" t="s">
        <v>76</v>
      </c>
      <c r="F1189" s="62" t="s">
        <v>4555</v>
      </c>
      <c r="G1189" s="62" t="s">
        <v>4556</v>
      </c>
      <c r="H1189" s="59">
        <v>44328</v>
      </c>
      <c r="I1189" s="59">
        <v>44877</v>
      </c>
      <c r="J1189" s="48" t="str">
        <f>IF(Ugovori_OPULJP[[#This Row],[DATUM ZAVRŠETKA OPERACIJE]]&gt;DATE(2024,3,31),"u provedbi","završen")</f>
        <v>završen</v>
      </c>
      <c r="K1189" s="58" t="s">
        <v>271</v>
      </c>
      <c r="L1189" s="58" t="s">
        <v>271</v>
      </c>
      <c r="M1189" s="49">
        <v>0.85</v>
      </c>
      <c r="N1189" s="49">
        <v>0.15</v>
      </c>
      <c r="O1189" s="50">
        <f>Ugovori_OPULJP[[#This Row],[Bespovratna sredstva - Ukupno (EU+Nac) HRK
= Ukupna ugovorena vrijednost bespovratnih sredstava]]*Ugovori_OPULJP[[#This Row],[EU STOPA SUFINANCIRANJA %
EU CO-FINANCING RATE %]]</f>
        <v>787142.5</v>
      </c>
      <c r="P1189" s="51">
        <f>Ugovori_OPULJP[[#This Row],[Bespovratna sredstva - EU dio - HRK]]/7.5345</f>
        <v>104471.76322250978</v>
      </c>
      <c r="Q1189" s="50">
        <f>Ugovori_OPULJP[[#This Row],[Bespovratna sredstva - Ukupno (EU+Nac) HRK
= Ukupna ugovorena vrijednost bespovratnih sredstava]]*Ugovori_OPULJP[[#This Row],[STOPA NACIONALNOG SUFINANCIRANJA %]]</f>
        <v>138907.5</v>
      </c>
      <c r="R1189" s="51">
        <f>Ugovori_OPULJP[[#This Row],[Bespovratna sredstva - Nacionalni dio - HRK]]/7.5345</f>
        <v>18436.193509854667</v>
      </c>
      <c r="S1189" s="52">
        <v>926050</v>
      </c>
      <c r="T1189" s="53">
        <f>Ugovori_OPULJP[[#This Row],[Bespovratna sredstva - Ukupno (EU+Nac) HRK
= Ukupna ugovorena vrijednost bespovratnih sredstava]]/7.5345</f>
        <v>122907.95673236444</v>
      </c>
      <c r="U1189" s="50">
        <v>0</v>
      </c>
      <c r="V1189" s="51">
        <f>Ugovori_OPULJP[[#This Row],[Javni doprinos korisnika - HRK]]/7.5345</f>
        <v>0</v>
      </c>
      <c r="W1189" s="50">
        <v>0</v>
      </c>
      <c r="X1189" s="51">
        <f>Ugovori_OPULJP[[#This Row],[Privatni doprinos korisnika - HRK]]/7.5345</f>
        <v>0</v>
      </c>
      <c r="Y1189" s="52">
        <v>926050</v>
      </c>
      <c r="Z1189" s="53">
        <f>Ugovori_OPULJP[[#This Row],[UKUPNI PRIHVATLJIVI IZDACI
TOTAL ELIGIBLE EXPENDITURE
= Bespovratna sredstva ukupno + doprinos korisnika
= Ukupni prihvatljivi troškovi
= Ukupna ugovorena vrijednost projekta HRK]]/7.5345</f>
        <v>122907.95673236444</v>
      </c>
      <c r="AA1189" s="44" t="s">
        <v>38</v>
      </c>
      <c r="AB1189" s="44" t="s">
        <v>35</v>
      </c>
      <c r="AC1189" s="56" t="s">
        <v>4557</v>
      </c>
      <c r="AD1189" s="63" t="s">
        <v>747</v>
      </c>
    </row>
    <row r="1190" spans="1:30" ht="51" customHeight="1" x14ac:dyDescent="0.2">
      <c r="A1190" s="61" t="s">
        <v>4558</v>
      </c>
      <c r="B1190" s="55" t="s">
        <v>743</v>
      </c>
      <c r="C1190" s="56" t="s">
        <v>744</v>
      </c>
      <c r="D1190" s="43" t="s">
        <v>3131</v>
      </c>
      <c r="E1190" s="57" t="s">
        <v>76</v>
      </c>
      <c r="F1190" s="62" t="s">
        <v>4559</v>
      </c>
      <c r="G1190" s="62" t="s">
        <v>4560</v>
      </c>
      <c r="H1190" s="59">
        <v>44328</v>
      </c>
      <c r="I1190" s="59">
        <v>44877</v>
      </c>
      <c r="J1190" s="48" t="str">
        <f>IF(Ugovori_OPULJP[[#This Row],[DATUM ZAVRŠETKA OPERACIJE]]&gt;DATE(2024,3,31),"u provedbi","završen")</f>
        <v>završen</v>
      </c>
      <c r="K1190" s="58" t="s">
        <v>271</v>
      </c>
      <c r="L1190" s="58" t="s">
        <v>271</v>
      </c>
      <c r="M1190" s="49">
        <v>0.85</v>
      </c>
      <c r="N1190" s="49">
        <v>0.15</v>
      </c>
      <c r="O1190" s="50">
        <f>Ugovori_OPULJP[[#This Row],[Bespovratna sredstva - Ukupno (EU+Nac) HRK
= Ukupna ugovorena vrijednost bespovratnih sredstava]]*Ugovori_OPULJP[[#This Row],[EU STOPA SUFINANCIRANJA %
EU CO-FINANCING RATE %]]</f>
        <v>710362</v>
      </c>
      <c r="P1190" s="51">
        <f>Ugovori_OPULJP[[#This Row],[Bespovratna sredstva - EU dio - HRK]]/7.5345</f>
        <v>94281.239631030592</v>
      </c>
      <c r="Q1190" s="50">
        <f>Ugovori_OPULJP[[#This Row],[Bespovratna sredstva - Ukupno (EU+Nac) HRK
= Ukupna ugovorena vrijednost bespovratnih sredstava]]*Ugovori_OPULJP[[#This Row],[STOPA NACIONALNOG SUFINANCIRANJA %]]</f>
        <v>125358</v>
      </c>
      <c r="R1190" s="51">
        <f>Ugovori_OPULJP[[#This Row],[Bespovratna sredstva - Nacionalni dio - HRK]]/7.5345</f>
        <v>16637.86581724069</v>
      </c>
      <c r="S1190" s="52">
        <v>835720</v>
      </c>
      <c r="T1190" s="53">
        <f>Ugovori_OPULJP[[#This Row],[Bespovratna sredstva - Ukupno (EU+Nac) HRK
= Ukupna ugovorena vrijednost bespovratnih sredstava]]/7.5345</f>
        <v>110919.10544827128</v>
      </c>
      <c r="U1190" s="50">
        <v>0</v>
      </c>
      <c r="V1190" s="51">
        <f>Ugovori_OPULJP[[#This Row],[Javni doprinos korisnika - HRK]]/7.5345</f>
        <v>0</v>
      </c>
      <c r="W1190" s="50">
        <v>0</v>
      </c>
      <c r="X1190" s="51">
        <f>Ugovori_OPULJP[[#This Row],[Privatni doprinos korisnika - HRK]]/7.5345</f>
        <v>0</v>
      </c>
      <c r="Y1190" s="52">
        <v>835720</v>
      </c>
      <c r="Z1190" s="53">
        <f>Ugovori_OPULJP[[#This Row],[UKUPNI PRIHVATLJIVI IZDACI
TOTAL ELIGIBLE EXPENDITURE
= Bespovratna sredstva ukupno + doprinos korisnika
= Ukupni prihvatljivi troškovi
= Ukupna ugovorena vrijednost projekta HRK]]/7.5345</f>
        <v>110919.10544827128</v>
      </c>
      <c r="AA1190" s="44" t="s">
        <v>38</v>
      </c>
      <c r="AB1190" s="44" t="s">
        <v>35</v>
      </c>
      <c r="AC1190" s="56" t="s">
        <v>4561</v>
      </c>
      <c r="AD1190" s="63" t="s">
        <v>747</v>
      </c>
    </row>
    <row r="1191" spans="1:30" ht="51" customHeight="1" x14ac:dyDescent="0.2">
      <c r="A1191" s="66" t="s">
        <v>4562</v>
      </c>
      <c r="B1191" s="55" t="s">
        <v>743</v>
      </c>
      <c r="C1191" s="56" t="s">
        <v>744</v>
      </c>
      <c r="D1191" s="43" t="s">
        <v>3131</v>
      </c>
      <c r="E1191" s="57" t="s">
        <v>76</v>
      </c>
      <c r="F1191" s="62" t="s">
        <v>4563</v>
      </c>
      <c r="G1191" s="45" t="s">
        <v>1705</v>
      </c>
      <c r="H1191" s="59">
        <v>44370</v>
      </c>
      <c r="I1191" s="59">
        <v>44827</v>
      </c>
      <c r="J1191" s="48" t="str">
        <f>IF(Ugovori_OPULJP[[#This Row],[DATUM ZAVRŠETKA OPERACIJE]]&gt;DATE(2024,3,31),"u provedbi","završen")</f>
        <v>završen</v>
      </c>
      <c r="K1191" s="58" t="s">
        <v>371</v>
      </c>
      <c r="L1191" s="67" t="s">
        <v>371</v>
      </c>
      <c r="M1191" s="74" t="s">
        <v>3114</v>
      </c>
      <c r="N1191" s="49">
        <v>0.15</v>
      </c>
      <c r="O1191" s="50">
        <f>Ugovori_OPULJP[[#This Row],[Bespovratna sredstva - Ukupno (EU+Nac) HRK
= Ukupna ugovorena vrijednost bespovratnih sredstava]]*Ugovori_OPULJP[[#This Row],[EU STOPA SUFINANCIRANJA %
EU CO-FINANCING RATE %]]</f>
        <v>946313.5</v>
      </c>
      <c r="P1191" s="51">
        <f>Ugovori_OPULJP[[#This Row],[Bespovratna sredstva - EU dio - HRK]]/7.5345</f>
        <v>125597.38536067422</v>
      </c>
      <c r="Q1191" s="50">
        <f>Ugovori_OPULJP[[#This Row],[Bespovratna sredstva - Ukupno (EU+Nac) HRK
= Ukupna ugovorena vrijednost bespovratnih sredstava]]*Ugovori_OPULJP[[#This Row],[STOPA NACIONALNOG SUFINANCIRANJA %]]</f>
        <v>166996.5</v>
      </c>
      <c r="R1191" s="51">
        <f>Ugovori_OPULJP[[#This Row],[Bespovratna sredstva - Nacionalni dio - HRK]]/7.5345</f>
        <v>22164.244475413099</v>
      </c>
      <c r="S1191" s="52">
        <v>1113310</v>
      </c>
      <c r="T1191" s="53">
        <f>Ugovori_OPULJP[[#This Row],[Bespovratna sredstva - Ukupno (EU+Nac) HRK
= Ukupna ugovorena vrijednost bespovratnih sredstava]]/7.5345</f>
        <v>147761.62983608732</v>
      </c>
      <c r="U1191" s="50">
        <v>0</v>
      </c>
      <c r="V1191" s="51">
        <f>Ugovori_OPULJP[[#This Row],[Javni doprinos korisnika - HRK]]/7.5345</f>
        <v>0</v>
      </c>
      <c r="W1191" s="50">
        <v>0</v>
      </c>
      <c r="X1191" s="51">
        <f>Ugovori_OPULJP[[#This Row],[Privatni doprinos korisnika - HRK]]/7.5345</f>
        <v>0</v>
      </c>
      <c r="Y1191" s="52">
        <v>1113310</v>
      </c>
      <c r="Z1191" s="53">
        <f>Ugovori_OPULJP[[#This Row],[UKUPNI PRIHVATLJIVI IZDACI
TOTAL ELIGIBLE EXPENDITURE
= Bespovratna sredstva ukupno + doprinos korisnika
= Ukupni prihvatljivi troškovi
= Ukupna ugovorena vrijednost projekta HRK]]/7.5345</f>
        <v>147761.62983608732</v>
      </c>
      <c r="AA1191" s="57" t="s">
        <v>38</v>
      </c>
      <c r="AB1191" s="57" t="s">
        <v>35</v>
      </c>
      <c r="AC1191" s="56" t="s">
        <v>4564</v>
      </c>
      <c r="AD1191" s="63" t="s">
        <v>747</v>
      </c>
    </row>
    <row r="1192" spans="1:30" ht="89.25" customHeight="1" x14ac:dyDescent="0.2">
      <c r="A1192" s="61" t="s">
        <v>4565</v>
      </c>
      <c r="B1192" s="55" t="s">
        <v>743</v>
      </c>
      <c r="C1192" s="43" t="s">
        <v>744</v>
      </c>
      <c r="D1192" s="43" t="s">
        <v>3131</v>
      </c>
      <c r="E1192" s="57" t="s">
        <v>76</v>
      </c>
      <c r="F1192" s="62" t="s">
        <v>4566</v>
      </c>
      <c r="G1192" s="62" t="s">
        <v>4567</v>
      </c>
      <c r="H1192" s="59">
        <v>44341</v>
      </c>
      <c r="I1192" s="59">
        <v>44890</v>
      </c>
      <c r="J1192" s="48" t="str">
        <f>IF(Ugovori_OPULJP[[#This Row],[DATUM ZAVRŠETKA OPERACIJE]]&gt;DATE(2024,3,31),"u provedbi","završen")</f>
        <v>završen</v>
      </c>
      <c r="K1192" s="67" t="s">
        <v>249</v>
      </c>
      <c r="L1192" s="58" t="s">
        <v>249</v>
      </c>
      <c r="M1192" s="74" t="s">
        <v>3114</v>
      </c>
      <c r="N1192" s="49">
        <v>0.15</v>
      </c>
      <c r="O1192" s="50">
        <f>Ugovori_OPULJP[[#This Row],[Bespovratna sredstva - Ukupno (EU+Nac) HRK
= Ukupna ugovorena vrijednost bespovratnih sredstava]]*Ugovori_OPULJP[[#This Row],[EU STOPA SUFINANCIRANJA %
EU CO-FINANCING RATE %]]</f>
        <v>2525826</v>
      </c>
      <c r="P1192" s="51">
        <f>Ugovori_OPULJP[[#This Row],[Bespovratna sredstva - EU dio - HRK]]/7.5345</f>
        <v>335234.72028668126</v>
      </c>
      <c r="Q1192" s="50">
        <f>Ugovori_OPULJP[[#This Row],[Bespovratna sredstva - Ukupno (EU+Nac) HRK
= Ukupna ugovorena vrijednost bespovratnih sredstava]]*Ugovori_OPULJP[[#This Row],[STOPA NACIONALNOG SUFINANCIRANJA %]]</f>
        <v>445734</v>
      </c>
      <c r="R1192" s="51">
        <f>Ugovori_OPULJP[[#This Row],[Bespovratna sredstva - Nacionalni dio - HRK]]/7.5345</f>
        <v>59159.068285884925</v>
      </c>
      <c r="S1192" s="52">
        <v>2971560</v>
      </c>
      <c r="T1192" s="53">
        <f>Ugovori_OPULJP[[#This Row],[Bespovratna sredstva - Ukupno (EU+Nac) HRK
= Ukupna ugovorena vrijednost bespovratnih sredstava]]/7.5345</f>
        <v>394393.78857256618</v>
      </c>
      <c r="U1192" s="50">
        <v>0</v>
      </c>
      <c r="V1192" s="51">
        <f>Ugovori_OPULJP[[#This Row],[Javni doprinos korisnika - HRK]]/7.5345</f>
        <v>0</v>
      </c>
      <c r="W1192" s="50">
        <v>0</v>
      </c>
      <c r="X1192" s="51">
        <f>Ugovori_OPULJP[[#This Row],[Privatni doprinos korisnika - HRK]]/7.5345</f>
        <v>0</v>
      </c>
      <c r="Y1192" s="52">
        <v>2971560</v>
      </c>
      <c r="Z1192" s="53">
        <f>Ugovori_OPULJP[[#This Row],[UKUPNI PRIHVATLJIVI IZDACI
TOTAL ELIGIBLE EXPENDITURE
= Bespovratna sredstva ukupno + doprinos korisnika
= Ukupni prihvatljivi troškovi
= Ukupna ugovorena vrijednost projekta HRK]]/7.5345</f>
        <v>394393.78857256618</v>
      </c>
      <c r="AA1192" s="57" t="s">
        <v>38</v>
      </c>
      <c r="AB1192" s="57" t="s">
        <v>35</v>
      </c>
      <c r="AC1192" s="56" t="s">
        <v>4568</v>
      </c>
      <c r="AD1192" s="63" t="s">
        <v>747</v>
      </c>
    </row>
    <row r="1193" spans="1:30" ht="51" customHeight="1" x14ac:dyDescent="0.2">
      <c r="A1193" s="61" t="s">
        <v>4569</v>
      </c>
      <c r="B1193" s="55" t="s">
        <v>743</v>
      </c>
      <c r="C1193" s="43" t="s">
        <v>744</v>
      </c>
      <c r="D1193" s="43" t="s">
        <v>3131</v>
      </c>
      <c r="E1193" s="57" t="s">
        <v>76</v>
      </c>
      <c r="F1193" s="62" t="s">
        <v>4570</v>
      </c>
      <c r="G1193" s="45" t="s">
        <v>2073</v>
      </c>
      <c r="H1193" s="59">
        <v>44341</v>
      </c>
      <c r="I1193" s="59">
        <v>44712</v>
      </c>
      <c r="J1193" s="48" t="str">
        <f>IF(Ugovori_OPULJP[[#This Row],[DATUM ZAVRŠETKA OPERACIJE]]&gt;DATE(2024,3,31),"u provedbi","završen")</f>
        <v>završen</v>
      </c>
      <c r="K1193" s="67" t="s">
        <v>249</v>
      </c>
      <c r="L1193" s="58" t="s">
        <v>249</v>
      </c>
      <c r="M1193" s="74" t="s">
        <v>3114</v>
      </c>
      <c r="N1193" s="49">
        <v>0.15</v>
      </c>
      <c r="O1193" s="50">
        <f>Ugovori_OPULJP[[#This Row],[Bespovratna sredstva - Ukupno (EU+Nac) HRK
= Ukupna ugovorena vrijednost bespovratnih sredstava]]*Ugovori_OPULJP[[#This Row],[EU STOPA SUFINANCIRANJA %
EU CO-FINANCING RATE %]]</f>
        <v>1652723</v>
      </c>
      <c r="P1193" s="51">
        <f>Ugovori_OPULJP[[#This Row],[Bespovratna sredstva - EU dio - HRK]]/7.5345</f>
        <v>219354.03809144601</v>
      </c>
      <c r="Q1193" s="50">
        <f>Ugovori_OPULJP[[#This Row],[Bespovratna sredstva - Ukupno (EU+Nac) HRK
= Ukupna ugovorena vrijednost bespovratnih sredstava]]*Ugovori_OPULJP[[#This Row],[STOPA NACIONALNOG SUFINANCIRANJA %]]</f>
        <v>291657</v>
      </c>
      <c r="R1193" s="51">
        <f>Ugovori_OPULJP[[#This Row],[Bespovratna sredstva - Nacionalni dio - HRK]]/7.5345</f>
        <v>38709.53613378459</v>
      </c>
      <c r="S1193" s="52">
        <v>1944380</v>
      </c>
      <c r="T1193" s="53">
        <f>Ugovori_OPULJP[[#This Row],[Bespovratna sredstva - Ukupno (EU+Nac) HRK
= Ukupna ugovorena vrijednost bespovratnih sredstava]]/7.5345</f>
        <v>258063.57422523058</v>
      </c>
      <c r="U1193" s="50">
        <v>0</v>
      </c>
      <c r="V1193" s="51">
        <f>Ugovori_OPULJP[[#This Row],[Javni doprinos korisnika - HRK]]/7.5345</f>
        <v>0</v>
      </c>
      <c r="W1193" s="50">
        <v>0</v>
      </c>
      <c r="X1193" s="51">
        <f>Ugovori_OPULJP[[#This Row],[Privatni doprinos korisnika - HRK]]/7.5345</f>
        <v>0</v>
      </c>
      <c r="Y1193" s="52">
        <v>1944380</v>
      </c>
      <c r="Z1193" s="53">
        <f>Ugovori_OPULJP[[#This Row],[UKUPNI PRIHVATLJIVI IZDACI
TOTAL ELIGIBLE EXPENDITURE
= Bespovratna sredstva ukupno + doprinos korisnika
= Ukupni prihvatljivi troškovi
= Ukupna ugovorena vrijednost projekta HRK]]/7.5345</f>
        <v>258063.57422523058</v>
      </c>
      <c r="AA1193" s="57" t="s">
        <v>38</v>
      </c>
      <c r="AB1193" s="57" t="s">
        <v>35</v>
      </c>
      <c r="AC1193" s="56" t="s">
        <v>4571</v>
      </c>
      <c r="AD1193" s="63" t="s">
        <v>747</v>
      </c>
    </row>
    <row r="1194" spans="1:30" ht="89.25" customHeight="1" x14ac:dyDescent="0.2">
      <c r="A1194" s="61" t="s">
        <v>4572</v>
      </c>
      <c r="B1194" s="55" t="s">
        <v>743</v>
      </c>
      <c r="C1194" s="56" t="s">
        <v>744</v>
      </c>
      <c r="D1194" s="43" t="s">
        <v>3131</v>
      </c>
      <c r="E1194" s="57" t="s">
        <v>76</v>
      </c>
      <c r="F1194" s="62" t="s">
        <v>4573</v>
      </c>
      <c r="G1194" s="62" t="s">
        <v>1565</v>
      </c>
      <c r="H1194" s="59">
        <v>44370</v>
      </c>
      <c r="I1194" s="59">
        <v>44918</v>
      </c>
      <c r="J1194" s="48" t="str">
        <f>IF(Ugovori_OPULJP[[#This Row],[DATUM ZAVRŠETKA OPERACIJE]]&gt;DATE(2024,3,31),"u provedbi","završen")</f>
        <v>završen</v>
      </c>
      <c r="K1194" s="67" t="s">
        <v>99</v>
      </c>
      <c r="L1194" s="67" t="s">
        <v>99</v>
      </c>
      <c r="M1194" s="74" t="s">
        <v>3114</v>
      </c>
      <c r="N1194" s="49">
        <v>0.15</v>
      </c>
      <c r="O1194" s="50">
        <f>Ugovori_OPULJP[[#This Row],[Bespovratna sredstva - Ukupno (EU+Nac) HRK
= Ukupna ugovorena vrijednost bespovratnih sredstava]]*Ugovori_OPULJP[[#This Row],[EU STOPA SUFINANCIRANJA %
EU CO-FINANCING RATE %]]</f>
        <v>1578110</v>
      </c>
      <c r="P1194" s="51">
        <f>Ugovori_OPULJP[[#This Row],[Bespovratna sredstva - EU dio - HRK]]/7.5345</f>
        <v>209451.19118720552</v>
      </c>
      <c r="Q1194" s="50">
        <f>Ugovori_OPULJP[[#This Row],[Bespovratna sredstva - Ukupno (EU+Nac) HRK
= Ukupna ugovorena vrijednost bespovratnih sredstava]]*Ugovori_OPULJP[[#This Row],[STOPA NACIONALNOG SUFINANCIRANJA %]]</f>
        <v>278490</v>
      </c>
      <c r="R1194" s="51">
        <f>Ugovori_OPULJP[[#This Row],[Bespovratna sredstva - Nacionalni dio - HRK]]/7.5345</f>
        <v>36961.974915389204</v>
      </c>
      <c r="S1194" s="52">
        <v>1856600</v>
      </c>
      <c r="T1194" s="53">
        <f>Ugovori_OPULJP[[#This Row],[Bespovratna sredstva - Ukupno (EU+Nac) HRK
= Ukupna ugovorena vrijednost bespovratnih sredstava]]/7.5345</f>
        <v>246413.16610259473</v>
      </c>
      <c r="U1194" s="50">
        <v>0</v>
      </c>
      <c r="V1194" s="51">
        <f>Ugovori_OPULJP[[#This Row],[Javni doprinos korisnika - HRK]]/7.5345</f>
        <v>0</v>
      </c>
      <c r="W1194" s="50">
        <v>0</v>
      </c>
      <c r="X1194" s="51">
        <f>Ugovori_OPULJP[[#This Row],[Privatni doprinos korisnika - HRK]]/7.5345</f>
        <v>0</v>
      </c>
      <c r="Y1194" s="52">
        <v>1856600</v>
      </c>
      <c r="Z1194" s="53">
        <f>Ugovori_OPULJP[[#This Row],[UKUPNI PRIHVATLJIVI IZDACI
TOTAL ELIGIBLE EXPENDITURE
= Bespovratna sredstva ukupno + doprinos korisnika
= Ukupni prihvatljivi troškovi
= Ukupna ugovorena vrijednost projekta HRK]]/7.5345</f>
        <v>246413.16610259473</v>
      </c>
      <c r="AA1194" s="57" t="s">
        <v>38</v>
      </c>
      <c r="AB1194" s="57" t="s">
        <v>35</v>
      </c>
      <c r="AC1194" s="56" t="s">
        <v>4574</v>
      </c>
      <c r="AD1194" s="63" t="s">
        <v>747</v>
      </c>
    </row>
    <row r="1195" spans="1:30" ht="51" customHeight="1" x14ac:dyDescent="0.2">
      <c r="A1195" s="61" t="s">
        <v>4575</v>
      </c>
      <c r="B1195" s="55" t="s">
        <v>743</v>
      </c>
      <c r="C1195" s="43" t="s">
        <v>744</v>
      </c>
      <c r="D1195" s="43" t="s">
        <v>3131</v>
      </c>
      <c r="E1195" s="57" t="s">
        <v>76</v>
      </c>
      <c r="F1195" s="62" t="s">
        <v>4576</v>
      </c>
      <c r="G1195" s="62" t="s">
        <v>2017</v>
      </c>
      <c r="H1195" s="59">
        <v>44343</v>
      </c>
      <c r="I1195" s="59">
        <v>44800</v>
      </c>
      <c r="J1195" s="48" t="str">
        <f>IF(Ugovori_OPULJP[[#This Row],[DATUM ZAVRŠETKA OPERACIJE]]&gt;DATE(2024,3,31),"u provedbi","završen")</f>
        <v>završen</v>
      </c>
      <c r="K1195" s="67" t="s">
        <v>249</v>
      </c>
      <c r="L1195" s="67" t="s">
        <v>249</v>
      </c>
      <c r="M1195" s="74" t="s">
        <v>3114</v>
      </c>
      <c r="N1195" s="49">
        <v>0.15</v>
      </c>
      <c r="O1195" s="50">
        <f>Ugovori_OPULJP[[#This Row],[Bespovratna sredstva - Ukupno (EU+Nac) HRK
= Ukupna ugovorena vrijednost bespovratnih sredstava]]*Ugovori_OPULJP[[#This Row],[EU STOPA SUFINANCIRANJA %
EU CO-FINANCING RATE %]]</f>
        <v>1339702.425</v>
      </c>
      <c r="P1195" s="51">
        <f>Ugovori_OPULJP[[#This Row],[Bespovratna sredstva - EU dio - HRK]]/7.5345</f>
        <v>177809.06828588492</v>
      </c>
      <c r="Q1195" s="50">
        <f>Ugovori_OPULJP[[#This Row],[Bespovratna sredstva - Ukupno (EU+Nac) HRK
= Ukupna ugovorena vrijednost bespovratnih sredstava]]*Ugovori_OPULJP[[#This Row],[STOPA NACIONALNOG SUFINANCIRANJA %]]</f>
        <v>236418.07499999998</v>
      </c>
      <c r="R1195" s="51">
        <f>Ugovori_OPULJP[[#This Row],[Bespovratna sredstva - Nacionalni dio - HRK]]/7.5345</f>
        <v>31378.07087397969</v>
      </c>
      <c r="S1195" s="52">
        <v>1576120.5</v>
      </c>
      <c r="T1195" s="53">
        <f>Ugovori_OPULJP[[#This Row],[Bespovratna sredstva - Ukupno (EU+Nac) HRK
= Ukupna ugovorena vrijednost bespovratnih sredstava]]/7.5345</f>
        <v>209187.1391598646</v>
      </c>
      <c r="U1195" s="50">
        <v>0</v>
      </c>
      <c r="V1195" s="51">
        <f>Ugovori_OPULJP[[#This Row],[Javni doprinos korisnika - HRK]]/7.5345</f>
        <v>0</v>
      </c>
      <c r="W1195" s="50">
        <v>0</v>
      </c>
      <c r="X1195" s="51">
        <f>Ugovori_OPULJP[[#This Row],[Privatni doprinos korisnika - HRK]]/7.5345</f>
        <v>0</v>
      </c>
      <c r="Y1195" s="52">
        <v>1576120.5</v>
      </c>
      <c r="Z1195" s="53">
        <f>Ugovori_OPULJP[[#This Row],[UKUPNI PRIHVATLJIVI IZDACI
TOTAL ELIGIBLE EXPENDITURE
= Bespovratna sredstva ukupno + doprinos korisnika
= Ukupni prihvatljivi troškovi
= Ukupna ugovorena vrijednost projekta HRK]]/7.5345</f>
        <v>209187.1391598646</v>
      </c>
      <c r="AA1195" s="57" t="s">
        <v>38</v>
      </c>
      <c r="AB1195" s="57" t="s">
        <v>35</v>
      </c>
      <c r="AC1195" s="56" t="s">
        <v>4577</v>
      </c>
      <c r="AD1195" s="63" t="s">
        <v>747</v>
      </c>
    </row>
    <row r="1196" spans="1:30" ht="51" customHeight="1" x14ac:dyDescent="0.2">
      <c r="A1196" s="61" t="s">
        <v>4578</v>
      </c>
      <c r="B1196" s="55" t="s">
        <v>743</v>
      </c>
      <c r="C1196" s="43" t="s">
        <v>744</v>
      </c>
      <c r="D1196" s="43" t="s">
        <v>3131</v>
      </c>
      <c r="E1196" s="57" t="s">
        <v>76</v>
      </c>
      <c r="F1196" s="62" t="s">
        <v>4579</v>
      </c>
      <c r="G1196" s="62" t="s">
        <v>4580</v>
      </c>
      <c r="H1196" s="59">
        <v>44341</v>
      </c>
      <c r="I1196" s="59">
        <v>44829</v>
      </c>
      <c r="J1196" s="48" t="str">
        <f>IF(Ugovori_OPULJP[[#This Row],[DATUM ZAVRŠETKA OPERACIJE]]&gt;DATE(2024,3,31),"u provedbi","završen")</f>
        <v>završen</v>
      </c>
      <c r="K1196" s="67" t="s">
        <v>249</v>
      </c>
      <c r="L1196" s="67" t="s">
        <v>249</v>
      </c>
      <c r="M1196" s="74" t="s">
        <v>3114</v>
      </c>
      <c r="N1196" s="49">
        <v>0.15</v>
      </c>
      <c r="O1196" s="50">
        <f>Ugovori_OPULJP[[#This Row],[Bespovratna sredstva - Ukupno (EU+Nac) HRK
= Ukupna ugovorena vrijednost bespovratnih sredstava]]*Ugovori_OPULJP[[#This Row],[EU STOPA SUFINANCIRANJA %
EU CO-FINANCING RATE %]]</f>
        <v>788281.5</v>
      </c>
      <c r="P1196" s="51">
        <f>Ugovori_OPULJP[[#This Row],[Bespovratna sredstva - EU dio - HRK]]/7.5345</f>
        <v>104622.93450129405</v>
      </c>
      <c r="Q1196" s="50">
        <f>Ugovori_OPULJP[[#This Row],[Bespovratna sredstva - Ukupno (EU+Nac) HRK
= Ukupna ugovorena vrijednost bespovratnih sredstava]]*Ugovori_OPULJP[[#This Row],[STOPA NACIONALNOG SUFINANCIRANJA %]]</f>
        <v>139108.5</v>
      </c>
      <c r="R1196" s="51">
        <f>Ugovori_OPULJP[[#This Row],[Bespovratna sredstva - Nacionalni dio - HRK]]/7.5345</f>
        <v>18462.870794346007</v>
      </c>
      <c r="S1196" s="52">
        <v>927390</v>
      </c>
      <c r="T1196" s="53">
        <f>Ugovori_OPULJP[[#This Row],[Bespovratna sredstva - Ukupno (EU+Nac) HRK
= Ukupna ugovorena vrijednost bespovratnih sredstava]]/7.5345</f>
        <v>123085.80529564005</v>
      </c>
      <c r="U1196" s="50">
        <v>0</v>
      </c>
      <c r="V1196" s="51">
        <f>Ugovori_OPULJP[[#This Row],[Javni doprinos korisnika - HRK]]/7.5345</f>
        <v>0</v>
      </c>
      <c r="W1196" s="50">
        <v>0</v>
      </c>
      <c r="X1196" s="51">
        <f>Ugovori_OPULJP[[#This Row],[Privatni doprinos korisnika - HRK]]/7.5345</f>
        <v>0</v>
      </c>
      <c r="Y1196" s="52">
        <v>927390</v>
      </c>
      <c r="Z1196" s="53">
        <f>Ugovori_OPULJP[[#This Row],[UKUPNI PRIHVATLJIVI IZDACI
TOTAL ELIGIBLE EXPENDITURE
= Bespovratna sredstva ukupno + doprinos korisnika
= Ukupni prihvatljivi troškovi
= Ukupna ugovorena vrijednost projekta HRK]]/7.5345</f>
        <v>123085.80529564005</v>
      </c>
      <c r="AA1196" s="57" t="s">
        <v>38</v>
      </c>
      <c r="AB1196" s="57" t="s">
        <v>35</v>
      </c>
      <c r="AC1196" s="56" t="s">
        <v>4581</v>
      </c>
      <c r="AD1196" s="63" t="s">
        <v>747</v>
      </c>
    </row>
    <row r="1197" spans="1:30" ht="89.25" customHeight="1" x14ac:dyDescent="0.2">
      <c r="A1197" s="61" t="s">
        <v>4582</v>
      </c>
      <c r="B1197" s="55" t="s">
        <v>743</v>
      </c>
      <c r="C1197" s="43" t="s">
        <v>744</v>
      </c>
      <c r="D1197" s="43" t="s">
        <v>3131</v>
      </c>
      <c r="E1197" s="57" t="s">
        <v>76</v>
      </c>
      <c r="F1197" s="62" t="s">
        <v>4583</v>
      </c>
      <c r="G1197" s="62" t="s">
        <v>4584</v>
      </c>
      <c r="H1197" s="59">
        <v>44341</v>
      </c>
      <c r="I1197" s="59">
        <v>44849</v>
      </c>
      <c r="J1197" s="48" t="str">
        <f>IF(Ugovori_OPULJP[[#This Row],[DATUM ZAVRŠETKA OPERACIJE]]&gt;DATE(2024,3,31),"u provedbi","završen")</f>
        <v>završen</v>
      </c>
      <c r="K1197" s="67" t="s">
        <v>249</v>
      </c>
      <c r="L1197" s="67" t="s">
        <v>249</v>
      </c>
      <c r="M1197" s="74" t="s">
        <v>3114</v>
      </c>
      <c r="N1197" s="49">
        <v>0.15</v>
      </c>
      <c r="O1197" s="50">
        <f>Ugovori_OPULJP[[#This Row],[Bespovratna sredstva - Ukupno (EU+Nac) HRK
= Ukupna ugovorena vrijednost bespovratnih sredstava]]*Ugovori_OPULJP[[#This Row],[EU STOPA SUFINANCIRANJA %
EU CO-FINANCING RATE %]]</f>
        <v>2367972.5</v>
      </c>
      <c r="P1197" s="51">
        <f>Ugovori_OPULJP[[#This Row],[Bespovratna sredstva - EU dio - HRK]]/7.5345</f>
        <v>314283.96044860309</v>
      </c>
      <c r="Q1197" s="50">
        <f>Ugovori_OPULJP[[#This Row],[Bespovratna sredstva - Ukupno (EU+Nac) HRK
= Ukupna ugovorena vrijednost bespovratnih sredstava]]*Ugovori_OPULJP[[#This Row],[STOPA NACIONALNOG SUFINANCIRANJA %]]</f>
        <v>417877.5</v>
      </c>
      <c r="R1197" s="51">
        <f>Ugovori_OPULJP[[#This Row],[Bespovratna sredstva - Nacionalni dio - HRK]]/7.5345</f>
        <v>55461.875373282899</v>
      </c>
      <c r="S1197" s="52">
        <v>2785850</v>
      </c>
      <c r="T1197" s="53">
        <f>Ugovori_OPULJP[[#This Row],[Bespovratna sredstva - Ukupno (EU+Nac) HRK
= Ukupna ugovorena vrijednost bespovratnih sredstava]]/7.5345</f>
        <v>369745.83582188596</v>
      </c>
      <c r="U1197" s="50">
        <v>0</v>
      </c>
      <c r="V1197" s="51">
        <f>Ugovori_OPULJP[[#This Row],[Javni doprinos korisnika - HRK]]/7.5345</f>
        <v>0</v>
      </c>
      <c r="W1197" s="50">
        <v>0</v>
      </c>
      <c r="X1197" s="51">
        <f>Ugovori_OPULJP[[#This Row],[Privatni doprinos korisnika - HRK]]/7.5345</f>
        <v>0</v>
      </c>
      <c r="Y1197" s="52">
        <v>2785850</v>
      </c>
      <c r="Z1197" s="53">
        <f>Ugovori_OPULJP[[#This Row],[UKUPNI PRIHVATLJIVI IZDACI
TOTAL ELIGIBLE EXPENDITURE
= Bespovratna sredstva ukupno + doprinos korisnika
= Ukupni prihvatljivi troškovi
= Ukupna ugovorena vrijednost projekta HRK]]/7.5345</f>
        <v>369745.83582188596</v>
      </c>
      <c r="AA1197" s="57" t="s">
        <v>38</v>
      </c>
      <c r="AB1197" s="57" t="s">
        <v>35</v>
      </c>
      <c r="AC1197" s="56" t="s">
        <v>4585</v>
      </c>
      <c r="AD1197" s="63" t="s">
        <v>747</v>
      </c>
    </row>
    <row r="1198" spans="1:30" ht="51" customHeight="1" x14ac:dyDescent="0.2">
      <c r="A1198" s="61" t="s">
        <v>4586</v>
      </c>
      <c r="B1198" s="55" t="s">
        <v>743</v>
      </c>
      <c r="C1198" s="56" t="s">
        <v>744</v>
      </c>
      <c r="D1198" s="56" t="s">
        <v>4587</v>
      </c>
      <c r="E1198" s="57" t="s">
        <v>76</v>
      </c>
      <c r="F1198" s="62" t="s">
        <v>4588</v>
      </c>
      <c r="G1198" s="62" t="s">
        <v>185</v>
      </c>
      <c r="H1198" s="59">
        <v>44235</v>
      </c>
      <c r="I1198" s="59">
        <v>44600</v>
      </c>
      <c r="J1198" s="48" t="str">
        <f>IF(Ugovori_OPULJP[[#This Row],[DATUM ZAVRŠETKA OPERACIJE]]&gt;DATE(2024,3,31),"u provedbi","završen")</f>
        <v>završen</v>
      </c>
      <c r="K1198" s="58" t="s">
        <v>4589</v>
      </c>
      <c r="L1198" s="58" t="s">
        <v>186</v>
      </c>
      <c r="M1198" s="49">
        <v>0.85</v>
      </c>
      <c r="N1198" s="49">
        <v>0.15</v>
      </c>
      <c r="O1198" s="50">
        <f>Ugovori_OPULJP[[#This Row],[Bespovratna sredstva - Ukupno (EU+Nac) HRK
= Ukupna ugovorena vrijednost bespovratnih sredstava]]*Ugovori_OPULJP[[#This Row],[EU STOPA SUFINANCIRANJA %
EU CO-FINANCING RATE %]]</f>
        <v>417356.79999999999</v>
      </c>
      <c r="P1198" s="51">
        <f>Ugovori_OPULJP[[#This Row],[Bespovratna sredstva - EU dio - HRK]]/7.5345</f>
        <v>55392.766606941397</v>
      </c>
      <c r="Q1198" s="50">
        <f>Ugovori_OPULJP[[#This Row],[Bespovratna sredstva - Ukupno (EU+Nac) HRK
= Ukupna ugovorena vrijednost bespovratnih sredstava]]*Ugovori_OPULJP[[#This Row],[STOPA NACIONALNOG SUFINANCIRANJA %]]</f>
        <v>73651.199999999997</v>
      </c>
      <c r="R1198" s="51">
        <f>Ugovori_OPULJP[[#This Row],[Bespovratna sredstva - Nacionalni dio - HRK]]/7.5345</f>
        <v>9775.1941071073052</v>
      </c>
      <c r="S1198" s="52">
        <v>491008</v>
      </c>
      <c r="T1198" s="53">
        <f>Ugovori_OPULJP[[#This Row],[Bespovratna sredstva - Ukupno (EU+Nac) HRK
= Ukupna ugovorena vrijednost bespovratnih sredstava]]/7.5345</f>
        <v>65167.960714048706</v>
      </c>
      <c r="U1198" s="50">
        <v>0</v>
      </c>
      <c r="V1198" s="51">
        <f>Ugovori_OPULJP[[#This Row],[Javni doprinos korisnika - HRK]]/7.5345</f>
        <v>0</v>
      </c>
      <c r="W1198" s="50">
        <v>0</v>
      </c>
      <c r="X1198" s="51">
        <f>Ugovori_OPULJP[[#This Row],[Privatni doprinos korisnika - HRK]]/7.5345</f>
        <v>0</v>
      </c>
      <c r="Y1198" s="52">
        <v>491008</v>
      </c>
      <c r="Z1198" s="53">
        <f>Ugovori_OPULJP[[#This Row],[UKUPNI PRIHVATLJIVI IZDACI
TOTAL ELIGIBLE EXPENDITURE
= Bespovratna sredstva ukupno + doprinos korisnika
= Ukupni prihvatljivi troškovi
= Ukupna ugovorena vrijednost projekta HRK]]/7.5345</f>
        <v>65167.960714048706</v>
      </c>
      <c r="AA1198" s="57" t="s">
        <v>752</v>
      </c>
      <c r="AB1198" s="57" t="s">
        <v>753</v>
      </c>
      <c r="AC1198" s="56" t="s">
        <v>4590</v>
      </c>
      <c r="AD1198" s="56" t="s">
        <v>747</v>
      </c>
    </row>
    <row r="1199" spans="1:30" ht="102" customHeight="1" x14ac:dyDescent="0.2">
      <c r="A1199" s="61" t="s">
        <v>4591</v>
      </c>
      <c r="B1199" s="55" t="s">
        <v>743</v>
      </c>
      <c r="C1199" s="56" t="s">
        <v>744</v>
      </c>
      <c r="D1199" s="56" t="s">
        <v>4587</v>
      </c>
      <c r="E1199" s="57" t="s">
        <v>76</v>
      </c>
      <c r="F1199" s="62" t="s">
        <v>4592</v>
      </c>
      <c r="G1199" s="62" t="s">
        <v>4593</v>
      </c>
      <c r="H1199" s="59">
        <v>44237</v>
      </c>
      <c r="I1199" s="59">
        <v>44602</v>
      </c>
      <c r="J1199" s="48" t="str">
        <f>IF(Ugovori_OPULJP[[#This Row],[DATUM ZAVRŠETKA OPERACIJE]]&gt;DATE(2024,3,31),"u provedbi","završen")</f>
        <v>završen</v>
      </c>
      <c r="K1199" s="58" t="s">
        <v>4589</v>
      </c>
      <c r="L1199" s="58" t="s">
        <v>37</v>
      </c>
      <c r="M1199" s="49">
        <v>0.85</v>
      </c>
      <c r="N1199" s="49">
        <v>0.15</v>
      </c>
      <c r="O1199" s="50">
        <f>Ugovori_OPULJP[[#This Row],[Bespovratna sredstva - Ukupno (EU+Nac) HRK
= Ukupna ugovorena vrijednost bespovratnih sredstava]]*Ugovori_OPULJP[[#This Row],[EU STOPA SUFINANCIRANJA %
EU CO-FINANCING RATE %]]</f>
        <v>424282.6</v>
      </c>
      <c r="P1199" s="51">
        <f>Ugovori_OPULJP[[#This Row],[Bespovratna sredstva - EU dio - HRK]]/7.5345</f>
        <v>56311.978233459413</v>
      </c>
      <c r="Q1199" s="50">
        <f>Ugovori_OPULJP[[#This Row],[Bespovratna sredstva - Ukupno (EU+Nac) HRK
= Ukupna ugovorena vrijednost bespovratnih sredstava]]*Ugovori_OPULJP[[#This Row],[STOPA NACIONALNOG SUFINANCIRANJA %]]</f>
        <v>74873.399999999994</v>
      </c>
      <c r="R1199" s="51">
        <f>Ugovori_OPULJP[[#This Row],[Bespovratna sredstva - Nacionalni dio - HRK]]/7.5345</f>
        <v>9937.4079235516601</v>
      </c>
      <c r="S1199" s="52">
        <v>499156</v>
      </c>
      <c r="T1199" s="53">
        <f>Ugovori_OPULJP[[#This Row],[Bespovratna sredstva - Ukupno (EU+Nac) HRK
= Ukupna ugovorena vrijednost bespovratnih sredstava]]/7.5345</f>
        <v>66249.386157011075</v>
      </c>
      <c r="U1199" s="50">
        <v>0</v>
      </c>
      <c r="V1199" s="51">
        <f>Ugovori_OPULJP[[#This Row],[Javni doprinos korisnika - HRK]]/7.5345</f>
        <v>0</v>
      </c>
      <c r="W1199" s="50">
        <v>0</v>
      </c>
      <c r="X1199" s="51">
        <f>Ugovori_OPULJP[[#This Row],[Privatni doprinos korisnika - HRK]]/7.5345</f>
        <v>0</v>
      </c>
      <c r="Y1199" s="52">
        <v>499156</v>
      </c>
      <c r="Z1199" s="53">
        <f>Ugovori_OPULJP[[#This Row],[UKUPNI PRIHVATLJIVI IZDACI
TOTAL ELIGIBLE EXPENDITURE
= Bespovratna sredstva ukupno + doprinos korisnika
= Ukupni prihvatljivi troškovi
= Ukupna ugovorena vrijednost projekta HRK]]/7.5345</f>
        <v>66249.386157011075</v>
      </c>
      <c r="AA1199" s="57" t="s">
        <v>752</v>
      </c>
      <c r="AB1199" s="57" t="s">
        <v>753</v>
      </c>
      <c r="AC1199" s="56" t="s">
        <v>4594</v>
      </c>
      <c r="AD1199" s="56" t="s">
        <v>747</v>
      </c>
    </row>
    <row r="1200" spans="1:30" ht="102" customHeight="1" x14ac:dyDescent="0.2">
      <c r="A1200" s="61" t="s">
        <v>4595</v>
      </c>
      <c r="B1200" s="55" t="s">
        <v>743</v>
      </c>
      <c r="C1200" s="56" t="s">
        <v>744</v>
      </c>
      <c r="D1200" s="56" t="s">
        <v>4587</v>
      </c>
      <c r="E1200" s="57" t="s">
        <v>76</v>
      </c>
      <c r="F1200" s="62" t="s">
        <v>4596</v>
      </c>
      <c r="G1200" s="62" t="s">
        <v>4597</v>
      </c>
      <c r="H1200" s="59">
        <v>44230</v>
      </c>
      <c r="I1200" s="59">
        <v>44595</v>
      </c>
      <c r="J1200" s="48" t="str">
        <f>IF(Ugovori_OPULJP[[#This Row],[DATUM ZAVRŠETKA OPERACIJE]]&gt;DATE(2024,3,31),"u provedbi","završen")</f>
        <v>završen</v>
      </c>
      <c r="K1200" s="58" t="s">
        <v>36</v>
      </c>
      <c r="L1200" s="58" t="s">
        <v>37</v>
      </c>
      <c r="M1200" s="49">
        <v>0.85</v>
      </c>
      <c r="N1200" s="49">
        <v>0.15</v>
      </c>
      <c r="O1200" s="50">
        <f>Ugovori_OPULJP[[#This Row],[Bespovratna sredstva - Ukupno (EU+Nac) HRK
= Ukupna ugovorena vrijednost bespovratnih sredstava]]*Ugovori_OPULJP[[#This Row],[EU STOPA SUFINANCIRANJA %
EU CO-FINANCING RATE %]]</f>
        <v>271320</v>
      </c>
      <c r="P1200" s="51">
        <f>Ugovori_OPULJP[[#This Row],[Bespovratna sredstva - EU dio - HRK]]/7.5345</f>
        <v>36010.352379056341</v>
      </c>
      <c r="Q1200" s="50">
        <f>Ugovori_OPULJP[[#This Row],[Bespovratna sredstva - Ukupno (EU+Nac) HRK
= Ukupna ugovorena vrijednost bespovratnih sredstava]]*Ugovori_OPULJP[[#This Row],[STOPA NACIONALNOG SUFINANCIRANJA %]]</f>
        <v>47880</v>
      </c>
      <c r="R1200" s="51">
        <f>Ugovori_OPULJP[[#This Row],[Bespovratna sredstva - Nacionalni dio - HRK]]/7.5345</f>
        <v>6354.7680668922949</v>
      </c>
      <c r="S1200" s="52">
        <v>319200</v>
      </c>
      <c r="T1200" s="53">
        <f>Ugovori_OPULJP[[#This Row],[Bespovratna sredstva - Ukupno (EU+Nac) HRK
= Ukupna ugovorena vrijednost bespovratnih sredstava]]/7.5345</f>
        <v>42365.120445948633</v>
      </c>
      <c r="U1200" s="50">
        <v>0</v>
      </c>
      <c r="V1200" s="51">
        <f>Ugovori_OPULJP[[#This Row],[Javni doprinos korisnika - HRK]]/7.5345</f>
        <v>0</v>
      </c>
      <c r="W1200" s="50">
        <v>0</v>
      </c>
      <c r="X1200" s="51">
        <f>Ugovori_OPULJP[[#This Row],[Privatni doprinos korisnika - HRK]]/7.5345</f>
        <v>0</v>
      </c>
      <c r="Y1200" s="52">
        <v>319200</v>
      </c>
      <c r="Z1200" s="53">
        <f>Ugovori_OPULJP[[#This Row],[UKUPNI PRIHVATLJIVI IZDACI
TOTAL ELIGIBLE EXPENDITURE
= Bespovratna sredstva ukupno + doprinos korisnika
= Ukupni prihvatljivi troškovi
= Ukupna ugovorena vrijednost projekta HRK]]/7.5345</f>
        <v>42365.120445948633</v>
      </c>
      <c r="AA1200" s="57" t="s">
        <v>752</v>
      </c>
      <c r="AB1200" s="57" t="s">
        <v>753</v>
      </c>
      <c r="AC1200" s="56" t="s">
        <v>4598</v>
      </c>
      <c r="AD1200" s="56" t="s">
        <v>747</v>
      </c>
    </row>
    <row r="1201" spans="1:30" ht="38.25" customHeight="1" x14ac:dyDescent="0.2">
      <c r="A1201" s="61" t="s">
        <v>4599</v>
      </c>
      <c r="B1201" s="55" t="s">
        <v>743</v>
      </c>
      <c r="C1201" s="56" t="s">
        <v>744</v>
      </c>
      <c r="D1201" s="56" t="s">
        <v>4587</v>
      </c>
      <c r="E1201" s="57" t="s">
        <v>76</v>
      </c>
      <c r="F1201" s="62" t="s">
        <v>4600</v>
      </c>
      <c r="G1201" s="62" t="s">
        <v>4601</v>
      </c>
      <c r="H1201" s="59">
        <v>44242</v>
      </c>
      <c r="I1201" s="59">
        <v>44607</v>
      </c>
      <c r="J1201" s="48" t="str">
        <f>IF(Ugovori_OPULJP[[#This Row],[DATUM ZAVRŠETKA OPERACIJE]]&gt;DATE(2024,3,31),"u provedbi","završen")</f>
        <v>završen</v>
      </c>
      <c r="K1201" s="58" t="s">
        <v>4602</v>
      </c>
      <c r="L1201" s="46" t="s">
        <v>155</v>
      </c>
      <c r="M1201" s="49">
        <v>0.85</v>
      </c>
      <c r="N1201" s="49">
        <v>0.15</v>
      </c>
      <c r="O1201" s="50">
        <f>Ugovori_OPULJP[[#This Row],[Bespovratna sredstva - Ukupno (EU+Nac) HRK
= Ukupna ugovorena vrijednost bespovratnih sredstava]]*Ugovori_OPULJP[[#This Row],[EU STOPA SUFINANCIRANJA %
EU CO-FINANCING RATE %]]</f>
        <v>410505.6385</v>
      </c>
      <c r="P1201" s="51">
        <f>Ugovori_OPULJP[[#This Row],[Bespovratna sredstva - EU dio - HRK]]/7.5345</f>
        <v>54483.461211759241</v>
      </c>
      <c r="Q1201" s="50">
        <f>Ugovori_OPULJP[[#This Row],[Bespovratna sredstva - Ukupno (EU+Nac) HRK
= Ukupna ugovorena vrijednost bespovratnih sredstava]]*Ugovori_OPULJP[[#This Row],[STOPA NACIONALNOG SUFINANCIRANJA %]]</f>
        <v>72442.171499999997</v>
      </c>
      <c r="R1201" s="51">
        <f>Ugovori_OPULJP[[#This Row],[Bespovratna sredstva - Nacionalni dio - HRK]]/7.5345</f>
        <v>9614.7284491339833</v>
      </c>
      <c r="S1201" s="52">
        <v>482947.81</v>
      </c>
      <c r="T1201" s="53">
        <f>Ugovori_OPULJP[[#This Row],[Bespovratna sredstva - Ukupno (EU+Nac) HRK
= Ukupna ugovorena vrijednost bespovratnih sredstava]]/7.5345</f>
        <v>64098.189660893222</v>
      </c>
      <c r="U1201" s="50">
        <v>0</v>
      </c>
      <c r="V1201" s="51">
        <f>Ugovori_OPULJP[[#This Row],[Javni doprinos korisnika - HRK]]/7.5345</f>
        <v>0</v>
      </c>
      <c r="W1201" s="50">
        <v>0</v>
      </c>
      <c r="X1201" s="51">
        <f>Ugovori_OPULJP[[#This Row],[Privatni doprinos korisnika - HRK]]/7.5345</f>
        <v>0</v>
      </c>
      <c r="Y1201" s="52">
        <v>482947.81</v>
      </c>
      <c r="Z1201" s="53">
        <f>Ugovori_OPULJP[[#This Row],[UKUPNI PRIHVATLJIVI IZDACI
TOTAL ELIGIBLE EXPENDITURE
= Bespovratna sredstva ukupno + doprinos korisnika
= Ukupni prihvatljivi troškovi
= Ukupna ugovorena vrijednost projekta HRK]]/7.5345</f>
        <v>64098.189660893222</v>
      </c>
      <c r="AA1201" s="57" t="s">
        <v>752</v>
      </c>
      <c r="AB1201" s="57" t="s">
        <v>753</v>
      </c>
      <c r="AC1201" s="56" t="s">
        <v>4603</v>
      </c>
      <c r="AD1201" s="56" t="s">
        <v>747</v>
      </c>
    </row>
    <row r="1202" spans="1:30" ht="51" customHeight="1" x14ac:dyDescent="0.2">
      <c r="A1202" s="61" t="s">
        <v>4604</v>
      </c>
      <c r="B1202" s="55" t="s">
        <v>743</v>
      </c>
      <c r="C1202" s="56" t="s">
        <v>744</v>
      </c>
      <c r="D1202" s="56" t="s">
        <v>4587</v>
      </c>
      <c r="E1202" s="57" t="s">
        <v>76</v>
      </c>
      <c r="F1202" s="62" t="s">
        <v>4605</v>
      </c>
      <c r="G1202" s="62" t="s">
        <v>194</v>
      </c>
      <c r="H1202" s="59">
        <v>44249</v>
      </c>
      <c r="I1202" s="59">
        <v>44614</v>
      </c>
      <c r="J1202" s="48" t="str">
        <f>IF(Ugovori_OPULJP[[#This Row],[DATUM ZAVRŠETKA OPERACIJE]]&gt;DATE(2024,3,31),"u provedbi","završen")</f>
        <v>završen</v>
      </c>
      <c r="K1202" s="58" t="s">
        <v>195</v>
      </c>
      <c r="L1202" s="46" t="s">
        <v>84</v>
      </c>
      <c r="M1202" s="49">
        <v>0.85</v>
      </c>
      <c r="N1202" s="49">
        <v>0.15</v>
      </c>
      <c r="O1202" s="50">
        <f>Ugovori_OPULJP[[#This Row],[Bespovratna sredstva - Ukupno (EU+Nac) HRK
= Ukupna ugovorena vrijednost bespovratnih sredstava]]*Ugovori_OPULJP[[#This Row],[EU STOPA SUFINANCIRANJA %
EU CO-FINANCING RATE %]]</f>
        <v>424987.07999999996</v>
      </c>
      <c r="P1202" s="51">
        <f>Ugovori_OPULJP[[#This Row],[Bespovratna sredstva - EU dio - HRK]]/7.5345</f>
        <v>56405.478797531345</v>
      </c>
      <c r="Q1202" s="50">
        <f>Ugovori_OPULJP[[#This Row],[Bespovratna sredstva - Ukupno (EU+Nac) HRK
= Ukupna ugovorena vrijednost bespovratnih sredstava]]*Ugovori_OPULJP[[#This Row],[STOPA NACIONALNOG SUFINANCIRANJA %]]</f>
        <v>74997.72</v>
      </c>
      <c r="R1202" s="51">
        <f>Ugovori_OPULJP[[#This Row],[Bespovratna sredstva - Nacionalni dio - HRK]]/7.5345</f>
        <v>9953.9080230937689</v>
      </c>
      <c r="S1202" s="52">
        <v>499984.8</v>
      </c>
      <c r="T1202" s="53">
        <f>Ugovori_OPULJP[[#This Row],[Bespovratna sredstva - Ukupno (EU+Nac) HRK
= Ukupna ugovorena vrijednost bespovratnih sredstava]]/7.5345</f>
        <v>66359.386820625121</v>
      </c>
      <c r="U1202" s="50">
        <v>0</v>
      </c>
      <c r="V1202" s="51">
        <f>Ugovori_OPULJP[[#This Row],[Javni doprinos korisnika - HRK]]/7.5345</f>
        <v>0</v>
      </c>
      <c r="W1202" s="50">
        <v>0</v>
      </c>
      <c r="X1202" s="51">
        <f>Ugovori_OPULJP[[#This Row],[Privatni doprinos korisnika - HRK]]/7.5345</f>
        <v>0</v>
      </c>
      <c r="Y1202" s="52">
        <v>499984.8</v>
      </c>
      <c r="Z1202" s="53">
        <f>Ugovori_OPULJP[[#This Row],[UKUPNI PRIHVATLJIVI IZDACI
TOTAL ELIGIBLE EXPENDITURE
= Bespovratna sredstva ukupno + doprinos korisnika
= Ukupni prihvatljivi troškovi
= Ukupna ugovorena vrijednost projekta HRK]]/7.5345</f>
        <v>66359.386820625121</v>
      </c>
      <c r="AA1202" s="57" t="s">
        <v>752</v>
      </c>
      <c r="AB1202" s="57" t="s">
        <v>753</v>
      </c>
      <c r="AC1202" s="56" t="s">
        <v>4606</v>
      </c>
      <c r="AD1202" s="56" t="s">
        <v>747</v>
      </c>
    </row>
    <row r="1203" spans="1:30" ht="51" customHeight="1" x14ac:dyDescent="0.2">
      <c r="A1203" s="61" t="s">
        <v>4607</v>
      </c>
      <c r="B1203" s="55" t="s">
        <v>743</v>
      </c>
      <c r="C1203" s="56" t="s">
        <v>744</v>
      </c>
      <c r="D1203" s="56" t="s">
        <v>4587</v>
      </c>
      <c r="E1203" s="57" t="s">
        <v>76</v>
      </c>
      <c r="F1203" s="62" t="s">
        <v>4608</v>
      </c>
      <c r="G1203" s="62" t="s">
        <v>4609</v>
      </c>
      <c r="H1203" s="59">
        <v>44232</v>
      </c>
      <c r="I1203" s="59">
        <v>44535</v>
      </c>
      <c r="J1203" s="48" t="str">
        <f>IF(Ugovori_OPULJP[[#This Row],[DATUM ZAVRŠETKA OPERACIJE]]&gt;DATE(2024,3,31),"u provedbi","završen")</f>
        <v>završen</v>
      </c>
      <c r="K1203" s="58" t="s">
        <v>4610</v>
      </c>
      <c r="L1203" s="58" t="s">
        <v>130</v>
      </c>
      <c r="M1203" s="49">
        <v>0.85</v>
      </c>
      <c r="N1203" s="49">
        <v>0.15</v>
      </c>
      <c r="O1203" s="50">
        <f>Ugovori_OPULJP[[#This Row],[Bespovratna sredstva - Ukupno (EU+Nac) HRK
= Ukupna ugovorena vrijednost bespovratnih sredstava]]*Ugovori_OPULJP[[#This Row],[EU STOPA SUFINANCIRANJA %
EU CO-FINANCING RATE %]]</f>
        <v>324937.26049999997</v>
      </c>
      <c r="P1203" s="51">
        <f>Ugovori_OPULJP[[#This Row],[Bespovratna sredstva - EU dio - HRK]]/7.5345</f>
        <v>43126.58577211493</v>
      </c>
      <c r="Q1203" s="50">
        <f>Ugovori_OPULJP[[#This Row],[Bespovratna sredstva - Ukupno (EU+Nac) HRK
= Ukupna ugovorena vrijednost bespovratnih sredstava]]*Ugovori_OPULJP[[#This Row],[STOPA NACIONALNOG SUFINANCIRANJA %]]</f>
        <v>57341.869500000001</v>
      </c>
      <c r="R1203" s="51">
        <f>Ugovori_OPULJP[[#This Row],[Bespovratna sredstva - Nacionalni dio - HRK]]/7.5345</f>
        <v>7610.5739597849888</v>
      </c>
      <c r="S1203" s="52">
        <v>382279.13</v>
      </c>
      <c r="T1203" s="53">
        <f>Ugovori_OPULJP[[#This Row],[Bespovratna sredstva - Ukupno (EU+Nac) HRK
= Ukupna ugovorena vrijednost bespovratnih sredstava]]/7.5345</f>
        <v>50737.159731899927</v>
      </c>
      <c r="U1203" s="50">
        <v>0</v>
      </c>
      <c r="V1203" s="51">
        <f>Ugovori_OPULJP[[#This Row],[Javni doprinos korisnika - HRK]]/7.5345</f>
        <v>0</v>
      </c>
      <c r="W1203" s="50">
        <v>0</v>
      </c>
      <c r="X1203" s="51">
        <f>Ugovori_OPULJP[[#This Row],[Privatni doprinos korisnika - HRK]]/7.5345</f>
        <v>0</v>
      </c>
      <c r="Y1203" s="52">
        <v>382279.13</v>
      </c>
      <c r="Z1203" s="53">
        <f>Ugovori_OPULJP[[#This Row],[UKUPNI PRIHVATLJIVI IZDACI
TOTAL ELIGIBLE EXPENDITURE
= Bespovratna sredstva ukupno + doprinos korisnika
= Ukupni prihvatljivi troškovi
= Ukupna ugovorena vrijednost projekta HRK]]/7.5345</f>
        <v>50737.159731899927</v>
      </c>
      <c r="AA1203" s="57" t="s">
        <v>752</v>
      </c>
      <c r="AB1203" s="57" t="s">
        <v>753</v>
      </c>
      <c r="AC1203" s="56" t="s">
        <v>4611</v>
      </c>
      <c r="AD1203" s="56" t="s">
        <v>747</v>
      </c>
    </row>
    <row r="1204" spans="1:30" ht="51" customHeight="1" x14ac:dyDescent="0.2">
      <c r="A1204" s="61" t="s">
        <v>4612</v>
      </c>
      <c r="B1204" s="55" t="s">
        <v>743</v>
      </c>
      <c r="C1204" s="56" t="s">
        <v>744</v>
      </c>
      <c r="D1204" s="56" t="s">
        <v>4587</v>
      </c>
      <c r="E1204" s="57" t="s">
        <v>76</v>
      </c>
      <c r="F1204" s="62" t="s">
        <v>4613</v>
      </c>
      <c r="G1204" s="62" t="s">
        <v>4614</v>
      </c>
      <c r="H1204" s="59">
        <v>44230</v>
      </c>
      <c r="I1204" s="59">
        <v>44595</v>
      </c>
      <c r="J1204" s="48" t="str">
        <f>IF(Ugovori_OPULJP[[#This Row],[DATUM ZAVRŠETKA OPERACIJE]]&gt;DATE(2024,3,31),"u provedbi","završen")</f>
        <v>završen</v>
      </c>
      <c r="K1204" s="58" t="s">
        <v>36</v>
      </c>
      <c r="L1204" s="58" t="s">
        <v>37</v>
      </c>
      <c r="M1204" s="49">
        <v>0.85</v>
      </c>
      <c r="N1204" s="49">
        <v>0.15</v>
      </c>
      <c r="O1204" s="50">
        <f>Ugovori_OPULJP[[#This Row],[Bespovratna sredstva - Ukupno (EU+Nac) HRK
= Ukupna ugovorena vrijednost bespovratnih sredstava]]*Ugovori_OPULJP[[#This Row],[EU STOPA SUFINANCIRANJA %
EU CO-FINANCING RATE %]]</f>
        <v>393271.2</v>
      </c>
      <c r="P1204" s="51">
        <f>Ugovori_OPULJP[[#This Row],[Bespovratna sredstva - EU dio - HRK]]/7.5345</f>
        <v>52196.058132590086</v>
      </c>
      <c r="Q1204" s="50">
        <f>Ugovori_OPULJP[[#This Row],[Bespovratna sredstva - Ukupno (EU+Nac) HRK
= Ukupna ugovorena vrijednost bespovratnih sredstava]]*Ugovori_OPULJP[[#This Row],[STOPA NACIONALNOG SUFINANCIRANJA %]]</f>
        <v>69400.800000000003</v>
      </c>
      <c r="R1204" s="51">
        <f>Ugovori_OPULJP[[#This Row],[Bespovratna sredstva - Nacionalni dio - HRK]]/7.5345</f>
        <v>9211.0690822217803</v>
      </c>
      <c r="S1204" s="52">
        <v>462672</v>
      </c>
      <c r="T1204" s="53">
        <f>Ugovori_OPULJP[[#This Row],[Bespovratna sredstva - Ukupno (EU+Nac) HRK
= Ukupna ugovorena vrijednost bespovratnih sredstava]]/7.5345</f>
        <v>61407.127214811859</v>
      </c>
      <c r="U1204" s="50">
        <v>0</v>
      </c>
      <c r="V1204" s="51">
        <f>Ugovori_OPULJP[[#This Row],[Javni doprinos korisnika - HRK]]/7.5345</f>
        <v>0</v>
      </c>
      <c r="W1204" s="50">
        <v>0</v>
      </c>
      <c r="X1204" s="51">
        <f>Ugovori_OPULJP[[#This Row],[Privatni doprinos korisnika - HRK]]/7.5345</f>
        <v>0</v>
      </c>
      <c r="Y1204" s="52">
        <v>462672</v>
      </c>
      <c r="Z1204" s="53">
        <f>Ugovori_OPULJP[[#This Row],[UKUPNI PRIHVATLJIVI IZDACI
TOTAL ELIGIBLE EXPENDITURE
= Bespovratna sredstva ukupno + doprinos korisnika
= Ukupni prihvatljivi troškovi
= Ukupna ugovorena vrijednost projekta HRK]]/7.5345</f>
        <v>61407.127214811859</v>
      </c>
      <c r="AA1204" s="57" t="s">
        <v>752</v>
      </c>
      <c r="AB1204" s="57" t="s">
        <v>753</v>
      </c>
      <c r="AC1204" s="56" t="s">
        <v>4615</v>
      </c>
      <c r="AD1204" s="56" t="s">
        <v>747</v>
      </c>
    </row>
    <row r="1205" spans="1:30" ht="51" customHeight="1" x14ac:dyDescent="0.2">
      <c r="A1205" s="61" t="s">
        <v>4616</v>
      </c>
      <c r="B1205" s="55" t="s">
        <v>743</v>
      </c>
      <c r="C1205" s="56" t="s">
        <v>744</v>
      </c>
      <c r="D1205" s="56" t="s">
        <v>4587</v>
      </c>
      <c r="E1205" s="57" t="s">
        <v>76</v>
      </c>
      <c r="F1205" s="62" t="s">
        <v>4617</v>
      </c>
      <c r="G1205" s="62" t="s">
        <v>4618</v>
      </c>
      <c r="H1205" s="59">
        <v>44230</v>
      </c>
      <c r="I1205" s="59">
        <v>44595</v>
      </c>
      <c r="J1205" s="48" t="str">
        <f>IF(Ugovori_OPULJP[[#This Row],[DATUM ZAVRŠETKA OPERACIJE]]&gt;DATE(2024,3,31),"u provedbi","završen")</f>
        <v>završen</v>
      </c>
      <c r="K1205" s="58" t="s">
        <v>36</v>
      </c>
      <c r="L1205" s="58" t="s">
        <v>37</v>
      </c>
      <c r="M1205" s="49">
        <v>0.85</v>
      </c>
      <c r="N1205" s="49">
        <v>0.15</v>
      </c>
      <c r="O1205" s="50">
        <f>Ugovori_OPULJP[[#This Row],[Bespovratna sredstva - Ukupno (EU+Nac) HRK
= Ukupna ugovorena vrijednost bespovratnih sredstava]]*Ugovori_OPULJP[[#This Row],[EU STOPA SUFINANCIRANJA %
EU CO-FINANCING RATE %]]</f>
        <v>407932</v>
      </c>
      <c r="P1205" s="51">
        <f>Ugovori_OPULJP[[#This Row],[Bespovratna sredstva - EU dio - HRK]]/7.5345</f>
        <v>54141.880682195231</v>
      </c>
      <c r="Q1205" s="50">
        <f>Ugovori_OPULJP[[#This Row],[Bespovratna sredstva - Ukupno (EU+Nac) HRK
= Ukupna ugovorena vrijednost bespovratnih sredstava]]*Ugovori_OPULJP[[#This Row],[STOPA NACIONALNOG SUFINANCIRANJA %]]</f>
        <v>71988</v>
      </c>
      <c r="R1205" s="51">
        <f>Ugovori_OPULJP[[#This Row],[Bespovratna sredstva - Nacionalni dio - HRK]]/7.5345</f>
        <v>9554.449532152099</v>
      </c>
      <c r="S1205" s="52">
        <v>479920</v>
      </c>
      <c r="T1205" s="53">
        <f>Ugovori_OPULJP[[#This Row],[Bespovratna sredstva - Ukupno (EU+Nac) HRK
= Ukupna ugovorena vrijednost bespovratnih sredstava]]/7.5345</f>
        <v>63696.330214347334</v>
      </c>
      <c r="U1205" s="50">
        <v>0</v>
      </c>
      <c r="V1205" s="51">
        <f>Ugovori_OPULJP[[#This Row],[Javni doprinos korisnika - HRK]]/7.5345</f>
        <v>0</v>
      </c>
      <c r="W1205" s="50">
        <v>0</v>
      </c>
      <c r="X1205" s="51">
        <f>Ugovori_OPULJP[[#This Row],[Privatni doprinos korisnika - HRK]]/7.5345</f>
        <v>0</v>
      </c>
      <c r="Y1205" s="52">
        <v>479920</v>
      </c>
      <c r="Z1205" s="53">
        <f>Ugovori_OPULJP[[#This Row],[UKUPNI PRIHVATLJIVI IZDACI
TOTAL ELIGIBLE EXPENDITURE
= Bespovratna sredstva ukupno + doprinos korisnika
= Ukupni prihvatljivi troškovi
= Ukupna ugovorena vrijednost projekta HRK]]/7.5345</f>
        <v>63696.330214347334</v>
      </c>
      <c r="AA1205" s="57" t="s">
        <v>752</v>
      </c>
      <c r="AB1205" s="57" t="s">
        <v>753</v>
      </c>
      <c r="AC1205" s="56" t="s">
        <v>4619</v>
      </c>
      <c r="AD1205" s="56" t="s">
        <v>747</v>
      </c>
    </row>
    <row r="1206" spans="1:30" ht="102" customHeight="1" x14ac:dyDescent="0.2">
      <c r="A1206" s="61" t="s">
        <v>4620</v>
      </c>
      <c r="B1206" s="55" t="s">
        <v>743</v>
      </c>
      <c r="C1206" s="56" t="s">
        <v>744</v>
      </c>
      <c r="D1206" s="56" t="s">
        <v>4587</v>
      </c>
      <c r="E1206" s="57" t="s">
        <v>76</v>
      </c>
      <c r="F1206" s="62" t="s">
        <v>4621</v>
      </c>
      <c r="G1206" s="45" t="s">
        <v>3173</v>
      </c>
      <c r="H1206" s="59">
        <v>44249</v>
      </c>
      <c r="I1206" s="59">
        <v>44614</v>
      </c>
      <c r="J1206" s="48" t="str">
        <f>IF(Ugovori_OPULJP[[#This Row],[DATUM ZAVRŠETKA OPERACIJE]]&gt;DATE(2024,3,31),"u provedbi","završen")</f>
        <v>završen</v>
      </c>
      <c r="K1206" s="58" t="s">
        <v>84</v>
      </c>
      <c r="L1206" s="58" t="s">
        <v>84</v>
      </c>
      <c r="M1206" s="49">
        <v>0.85</v>
      </c>
      <c r="N1206" s="49">
        <v>0.15</v>
      </c>
      <c r="O1206" s="50">
        <f>Ugovori_OPULJP[[#This Row],[Bespovratna sredstva - Ukupno (EU+Nac) HRK
= Ukupna ugovorena vrijednost bespovratnih sredstava]]*Ugovori_OPULJP[[#This Row],[EU STOPA SUFINANCIRANJA %
EU CO-FINANCING RATE %]]</f>
        <v>418879.97449999995</v>
      </c>
      <c r="P1206" s="51">
        <f>Ugovori_OPULJP[[#This Row],[Bespovratna sredstva - EU dio - HRK]]/7.5345</f>
        <v>55594.926604286935</v>
      </c>
      <c r="Q1206" s="50">
        <f>Ugovori_OPULJP[[#This Row],[Bespovratna sredstva - Ukupno (EU+Nac) HRK
= Ukupna ugovorena vrijednost bespovratnih sredstava]]*Ugovori_OPULJP[[#This Row],[STOPA NACIONALNOG SUFINANCIRANJA %]]</f>
        <v>73919.99549999999</v>
      </c>
      <c r="R1206" s="51">
        <f>Ugovori_OPULJP[[#This Row],[Bespovratna sredstva - Nacionalni dio - HRK]]/7.5345</f>
        <v>9810.8694007565173</v>
      </c>
      <c r="S1206" s="52">
        <v>492799.97</v>
      </c>
      <c r="T1206" s="53">
        <f>Ugovori_OPULJP[[#This Row],[Bespovratna sredstva - Ukupno (EU+Nac) HRK
= Ukupna ugovorena vrijednost bespovratnih sredstava]]/7.5345</f>
        <v>65405.796005043456</v>
      </c>
      <c r="U1206" s="50">
        <v>0</v>
      </c>
      <c r="V1206" s="51">
        <f>Ugovori_OPULJP[[#This Row],[Javni doprinos korisnika - HRK]]/7.5345</f>
        <v>0</v>
      </c>
      <c r="W1206" s="50">
        <v>0</v>
      </c>
      <c r="X1206" s="51">
        <f>Ugovori_OPULJP[[#This Row],[Privatni doprinos korisnika - HRK]]/7.5345</f>
        <v>0</v>
      </c>
      <c r="Y1206" s="52">
        <v>492799.97</v>
      </c>
      <c r="Z1206" s="53">
        <f>Ugovori_OPULJP[[#This Row],[UKUPNI PRIHVATLJIVI IZDACI
TOTAL ELIGIBLE EXPENDITURE
= Bespovratna sredstva ukupno + doprinos korisnika
= Ukupni prihvatljivi troškovi
= Ukupna ugovorena vrijednost projekta HRK]]/7.5345</f>
        <v>65405.796005043456</v>
      </c>
      <c r="AA1206" s="57" t="s">
        <v>752</v>
      </c>
      <c r="AB1206" s="57" t="s">
        <v>753</v>
      </c>
      <c r="AC1206" s="56" t="s">
        <v>4622</v>
      </c>
      <c r="AD1206" s="56" t="s">
        <v>747</v>
      </c>
    </row>
    <row r="1207" spans="1:30" ht="51" customHeight="1" x14ac:dyDescent="0.2">
      <c r="A1207" s="61" t="s">
        <v>4623</v>
      </c>
      <c r="B1207" s="55" t="s">
        <v>743</v>
      </c>
      <c r="C1207" s="56" t="s">
        <v>744</v>
      </c>
      <c r="D1207" s="56" t="s">
        <v>4587</v>
      </c>
      <c r="E1207" s="57" t="s">
        <v>76</v>
      </c>
      <c r="F1207" s="62" t="s">
        <v>4624</v>
      </c>
      <c r="G1207" s="62" t="s">
        <v>4625</v>
      </c>
      <c r="H1207" s="59">
        <v>44230</v>
      </c>
      <c r="I1207" s="59">
        <v>44595</v>
      </c>
      <c r="J1207" s="48" t="str">
        <f>IF(Ugovori_OPULJP[[#This Row],[DATUM ZAVRŠETKA OPERACIJE]]&gt;DATE(2024,3,31),"u provedbi","završen")</f>
        <v>završen</v>
      </c>
      <c r="K1207" s="58" t="s">
        <v>37</v>
      </c>
      <c r="L1207" s="58" t="s">
        <v>37</v>
      </c>
      <c r="M1207" s="49">
        <v>0.85</v>
      </c>
      <c r="N1207" s="49">
        <v>0.15</v>
      </c>
      <c r="O1207" s="50">
        <f>Ugovori_OPULJP[[#This Row],[Bespovratna sredstva - Ukupno (EU+Nac) HRK
= Ukupna ugovorena vrijednost bespovratnih sredstava]]*Ugovori_OPULJP[[#This Row],[EU STOPA SUFINANCIRANJA %
EU CO-FINANCING RATE %]]</f>
        <v>386153.86949999997</v>
      </c>
      <c r="P1207" s="51">
        <f>Ugovori_OPULJP[[#This Row],[Bespovratna sredstva - EU dio - HRK]]/7.5345</f>
        <v>51251.426040215003</v>
      </c>
      <c r="Q1207" s="50">
        <f>Ugovori_OPULJP[[#This Row],[Bespovratna sredstva - Ukupno (EU+Nac) HRK
= Ukupna ugovorena vrijednost bespovratnih sredstava]]*Ugovori_OPULJP[[#This Row],[STOPA NACIONALNOG SUFINANCIRANJA %]]</f>
        <v>68144.800499999998</v>
      </c>
      <c r="R1207" s="51">
        <f>Ugovori_OPULJP[[#This Row],[Bespovratna sredstva - Nacionalni dio - HRK]]/7.5345</f>
        <v>9044.3693012144122</v>
      </c>
      <c r="S1207" s="52">
        <v>454298.67</v>
      </c>
      <c r="T1207" s="53">
        <f>Ugovori_OPULJP[[#This Row],[Bespovratna sredstva - Ukupno (EU+Nac) HRK
= Ukupna ugovorena vrijednost bespovratnih sredstava]]/7.5345</f>
        <v>60295.795341429417</v>
      </c>
      <c r="U1207" s="50">
        <v>0</v>
      </c>
      <c r="V1207" s="51">
        <f>Ugovori_OPULJP[[#This Row],[Javni doprinos korisnika - HRK]]/7.5345</f>
        <v>0</v>
      </c>
      <c r="W1207" s="50">
        <v>0</v>
      </c>
      <c r="X1207" s="51">
        <f>Ugovori_OPULJP[[#This Row],[Privatni doprinos korisnika - HRK]]/7.5345</f>
        <v>0</v>
      </c>
      <c r="Y1207" s="52">
        <v>454298.67</v>
      </c>
      <c r="Z1207" s="53">
        <f>Ugovori_OPULJP[[#This Row],[UKUPNI PRIHVATLJIVI IZDACI
TOTAL ELIGIBLE EXPENDITURE
= Bespovratna sredstva ukupno + doprinos korisnika
= Ukupni prihvatljivi troškovi
= Ukupna ugovorena vrijednost projekta HRK]]/7.5345</f>
        <v>60295.795341429417</v>
      </c>
      <c r="AA1207" s="57" t="s">
        <v>752</v>
      </c>
      <c r="AB1207" s="57" t="s">
        <v>753</v>
      </c>
      <c r="AC1207" s="56" t="s">
        <v>4626</v>
      </c>
      <c r="AD1207" s="56" t="s">
        <v>747</v>
      </c>
    </row>
    <row r="1208" spans="1:30" ht="51" customHeight="1" x14ac:dyDescent="0.2">
      <c r="A1208" s="61" t="s">
        <v>4627</v>
      </c>
      <c r="B1208" s="55" t="s">
        <v>743</v>
      </c>
      <c r="C1208" s="56" t="s">
        <v>744</v>
      </c>
      <c r="D1208" s="56" t="s">
        <v>4587</v>
      </c>
      <c r="E1208" s="57" t="s">
        <v>76</v>
      </c>
      <c r="F1208" s="62" t="s">
        <v>4628</v>
      </c>
      <c r="G1208" s="62" t="s">
        <v>4629</v>
      </c>
      <c r="H1208" s="59">
        <v>44232</v>
      </c>
      <c r="I1208" s="59">
        <v>44597</v>
      </c>
      <c r="J1208" s="48" t="str">
        <f>IF(Ugovori_OPULJP[[#This Row],[DATUM ZAVRŠETKA OPERACIJE]]&gt;DATE(2024,3,31),"u provedbi","završen")</f>
        <v>završen</v>
      </c>
      <c r="K1208" s="58" t="s">
        <v>154</v>
      </c>
      <c r="L1208" s="58" t="s">
        <v>37</v>
      </c>
      <c r="M1208" s="49">
        <v>0.85</v>
      </c>
      <c r="N1208" s="49">
        <v>0.15</v>
      </c>
      <c r="O1208" s="50">
        <f>Ugovori_OPULJP[[#This Row],[Bespovratna sredstva - Ukupno (EU+Nac) HRK
= Ukupna ugovorena vrijednost bespovratnih sredstava]]*Ugovori_OPULJP[[#This Row],[EU STOPA SUFINANCIRANJA %
EU CO-FINANCING RATE %]]</f>
        <v>297500</v>
      </c>
      <c r="P1208" s="51">
        <f>Ugovori_OPULJP[[#This Row],[Bespovratna sredstva - EU dio - HRK]]/7.5345</f>
        <v>39485.035503351246</v>
      </c>
      <c r="Q1208" s="50">
        <f>Ugovori_OPULJP[[#This Row],[Bespovratna sredstva - Ukupno (EU+Nac) HRK
= Ukupna ugovorena vrijednost bespovratnih sredstava]]*Ugovori_OPULJP[[#This Row],[STOPA NACIONALNOG SUFINANCIRANJA %]]</f>
        <v>52500</v>
      </c>
      <c r="R1208" s="51">
        <f>Ugovori_OPULJP[[#This Row],[Bespovratna sredstva - Nacionalni dio - HRK]]/7.5345</f>
        <v>6967.9474417678675</v>
      </c>
      <c r="S1208" s="52">
        <v>350000</v>
      </c>
      <c r="T1208" s="53">
        <f>Ugovori_OPULJP[[#This Row],[Bespovratna sredstva - Ukupno (EU+Nac) HRK
= Ukupna ugovorena vrijednost bespovratnih sredstava]]/7.5345</f>
        <v>46452.982945119118</v>
      </c>
      <c r="U1208" s="50">
        <v>0</v>
      </c>
      <c r="V1208" s="51">
        <f>Ugovori_OPULJP[[#This Row],[Javni doprinos korisnika - HRK]]/7.5345</f>
        <v>0</v>
      </c>
      <c r="W1208" s="50">
        <v>0</v>
      </c>
      <c r="X1208" s="51">
        <f>Ugovori_OPULJP[[#This Row],[Privatni doprinos korisnika - HRK]]/7.5345</f>
        <v>0</v>
      </c>
      <c r="Y1208" s="52">
        <v>350000</v>
      </c>
      <c r="Z1208" s="53">
        <f>Ugovori_OPULJP[[#This Row],[UKUPNI PRIHVATLJIVI IZDACI
TOTAL ELIGIBLE EXPENDITURE
= Bespovratna sredstva ukupno + doprinos korisnika
= Ukupni prihvatljivi troškovi
= Ukupna ugovorena vrijednost projekta HRK]]/7.5345</f>
        <v>46452.982945119118</v>
      </c>
      <c r="AA1208" s="57" t="s">
        <v>752</v>
      </c>
      <c r="AB1208" s="57" t="s">
        <v>753</v>
      </c>
      <c r="AC1208" s="56" t="s">
        <v>4630</v>
      </c>
      <c r="AD1208" s="56" t="s">
        <v>747</v>
      </c>
    </row>
    <row r="1209" spans="1:30" ht="63.75" customHeight="1" x14ac:dyDescent="0.2">
      <c r="A1209" s="61" t="s">
        <v>4631</v>
      </c>
      <c r="B1209" s="55" t="s">
        <v>743</v>
      </c>
      <c r="C1209" s="56" t="s">
        <v>744</v>
      </c>
      <c r="D1209" s="56" t="s">
        <v>4587</v>
      </c>
      <c r="E1209" s="57" t="s">
        <v>76</v>
      </c>
      <c r="F1209" s="62" t="s">
        <v>4632</v>
      </c>
      <c r="G1209" s="62" t="s">
        <v>4633</v>
      </c>
      <c r="H1209" s="59">
        <v>44231</v>
      </c>
      <c r="I1209" s="59">
        <v>44596</v>
      </c>
      <c r="J1209" s="48" t="str">
        <f>IF(Ugovori_OPULJP[[#This Row],[DATUM ZAVRŠETKA OPERACIJE]]&gt;DATE(2024,3,31),"u provedbi","završen")</f>
        <v>završen</v>
      </c>
      <c r="K1209" s="58" t="s">
        <v>36</v>
      </c>
      <c r="L1209" s="58" t="s">
        <v>37</v>
      </c>
      <c r="M1209" s="49">
        <v>0.85</v>
      </c>
      <c r="N1209" s="49">
        <v>0.15</v>
      </c>
      <c r="O1209" s="50">
        <f>Ugovori_OPULJP[[#This Row],[Bespovratna sredstva - Ukupno (EU+Nac) HRK
= Ukupna ugovorena vrijednost bespovratnih sredstava]]*Ugovori_OPULJP[[#This Row],[EU STOPA SUFINANCIRANJA %
EU CO-FINANCING RATE %]]</f>
        <v>414020.04000000004</v>
      </c>
      <c r="P1209" s="51">
        <f>Ugovori_OPULJP[[#This Row],[Bespovratna sredstva - EU dio - HRK]]/7.5345</f>
        <v>54949.902448735818</v>
      </c>
      <c r="Q1209" s="50">
        <f>Ugovori_OPULJP[[#This Row],[Bespovratna sredstva - Ukupno (EU+Nac) HRK
= Ukupna ugovorena vrijednost bespovratnih sredstava]]*Ugovori_OPULJP[[#This Row],[STOPA NACIONALNOG SUFINANCIRANJA %]]</f>
        <v>73062.36</v>
      </c>
      <c r="R1209" s="51">
        <f>Ugovori_OPULJP[[#This Row],[Bespovratna sredstva - Nacionalni dio - HRK]]/7.5345</f>
        <v>9697.041608600437</v>
      </c>
      <c r="S1209" s="52">
        <v>487082.4</v>
      </c>
      <c r="T1209" s="53">
        <f>Ugovori_OPULJP[[#This Row],[Bespovratna sredstva - Ukupno (EU+Nac) HRK
= Ukupna ugovorena vrijednost bespovratnih sredstava]]/7.5345</f>
        <v>64646.944057336252</v>
      </c>
      <c r="U1209" s="50">
        <v>0</v>
      </c>
      <c r="V1209" s="51">
        <f>Ugovori_OPULJP[[#This Row],[Javni doprinos korisnika - HRK]]/7.5345</f>
        <v>0</v>
      </c>
      <c r="W1209" s="50">
        <v>0</v>
      </c>
      <c r="X1209" s="51">
        <f>Ugovori_OPULJP[[#This Row],[Privatni doprinos korisnika - HRK]]/7.5345</f>
        <v>0</v>
      </c>
      <c r="Y1209" s="52">
        <v>487082.4</v>
      </c>
      <c r="Z1209" s="53">
        <f>Ugovori_OPULJP[[#This Row],[UKUPNI PRIHVATLJIVI IZDACI
TOTAL ELIGIBLE EXPENDITURE
= Bespovratna sredstva ukupno + doprinos korisnika
= Ukupni prihvatljivi troškovi
= Ukupna ugovorena vrijednost projekta HRK]]/7.5345</f>
        <v>64646.944057336252</v>
      </c>
      <c r="AA1209" s="57" t="s">
        <v>752</v>
      </c>
      <c r="AB1209" s="57" t="s">
        <v>753</v>
      </c>
      <c r="AC1209" s="56" t="s">
        <v>4634</v>
      </c>
      <c r="AD1209" s="56" t="s">
        <v>747</v>
      </c>
    </row>
    <row r="1210" spans="1:30" ht="76.5" customHeight="1" x14ac:dyDescent="0.2">
      <c r="A1210" s="61" t="s">
        <v>4635</v>
      </c>
      <c r="B1210" s="55" t="s">
        <v>743</v>
      </c>
      <c r="C1210" s="56" t="s">
        <v>744</v>
      </c>
      <c r="D1210" s="56" t="s">
        <v>4587</v>
      </c>
      <c r="E1210" s="57" t="s">
        <v>76</v>
      </c>
      <c r="F1210" s="62" t="s">
        <v>4636</v>
      </c>
      <c r="G1210" s="45" t="s">
        <v>808</v>
      </c>
      <c r="H1210" s="59">
        <v>44242</v>
      </c>
      <c r="I1210" s="59">
        <v>44607</v>
      </c>
      <c r="J1210" s="48" t="str">
        <f>IF(Ugovori_OPULJP[[#This Row],[DATUM ZAVRŠETKA OPERACIJE]]&gt;DATE(2024,3,31),"u provedbi","završen")</f>
        <v>završen</v>
      </c>
      <c r="K1210" s="58" t="s">
        <v>99</v>
      </c>
      <c r="L1210" s="58" t="s">
        <v>99</v>
      </c>
      <c r="M1210" s="49">
        <v>0.85</v>
      </c>
      <c r="N1210" s="49">
        <v>0.15</v>
      </c>
      <c r="O1210" s="50">
        <f>Ugovori_OPULJP[[#This Row],[Bespovratna sredstva - Ukupno (EU+Nac) HRK
= Ukupna ugovorena vrijednost bespovratnih sredstava]]*Ugovori_OPULJP[[#This Row],[EU STOPA SUFINANCIRANJA %
EU CO-FINANCING RATE %]]</f>
        <v>423428.84299999999</v>
      </c>
      <c r="P1210" s="51">
        <f>Ugovori_OPULJP[[#This Row],[Bespovratna sredstva - EU dio - HRK]]/7.5345</f>
        <v>56198.66520671577</v>
      </c>
      <c r="Q1210" s="50">
        <f>Ugovori_OPULJP[[#This Row],[Bespovratna sredstva - Ukupno (EU+Nac) HRK
= Ukupna ugovorena vrijednost bespovratnih sredstava]]*Ugovori_OPULJP[[#This Row],[STOPA NACIONALNOG SUFINANCIRANJA %]]</f>
        <v>74722.736999999994</v>
      </c>
      <c r="R1210" s="51">
        <f>Ugovori_OPULJP[[#This Row],[Bespovratna sredstva - Nacionalni dio - HRK]]/7.5345</f>
        <v>9917.4115070674889</v>
      </c>
      <c r="S1210" s="52">
        <v>498151.58</v>
      </c>
      <c r="T1210" s="53">
        <f>Ugovori_OPULJP[[#This Row],[Bespovratna sredstva - Ukupno (EU+Nac) HRK
= Ukupna ugovorena vrijednost bespovratnih sredstava]]/7.5345</f>
        <v>66116.076713783259</v>
      </c>
      <c r="U1210" s="50">
        <v>0</v>
      </c>
      <c r="V1210" s="51">
        <f>Ugovori_OPULJP[[#This Row],[Javni doprinos korisnika - HRK]]/7.5345</f>
        <v>0</v>
      </c>
      <c r="W1210" s="50">
        <v>0</v>
      </c>
      <c r="X1210" s="51">
        <f>Ugovori_OPULJP[[#This Row],[Privatni doprinos korisnika - HRK]]/7.5345</f>
        <v>0</v>
      </c>
      <c r="Y1210" s="52">
        <v>498151.58</v>
      </c>
      <c r="Z1210" s="53">
        <f>Ugovori_OPULJP[[#This Row],[UKUPNI PRIHVATLJIVI IZDACI
TOTAL ELIGIBLE EXPENDITURE
= Bespovratna sredstva ukupno + doprinos korisnika
= Ukupni prihvatljivi troškovi
= Ukupna ugovorena vrijednost projekta HRK]]/7.5345</f>
        <v>66116.076713783259</v>
      </c>
      <c r="AA1210" s="57" t="s">
        <v>752</v>
      </c>
      <c r="AB1210" s="57" t="s">
        <v>753</v>
      </c>
      <c r="AC1210" s="56" t="s">
        <v>4637</v>
      </c>
      <c r="AD1210" s="56" t="s">
        <v>747</v>
      </c>
    </row>
    <row r="1211" spans="1:30" ht="38.25" customHeight="1" x14ac:dyDescent="0.2">
      <c r="A1211" s="61" t="s">
        <v>4638</v>
      </c>
      <c r="B1211" s="55" t="s">
        <v>743</v>
      </c>
      <c r="C1211" s="56" t="s">
        <v>744</v>
      </c>
      <c r="D1211" s="56" t="s">
        <v>4587</v>
      </c>
      <c r="E1211" s="57" t="s">
        <v>76</v>
      </c>
      <c r="F1211" s="62" t="s">
        <v>4639</v>
      </c>
      <c r="G1211" s="62" t="s">
        <v>164</v>
      </c>
      <c r="H1211" s="59">
        <v>44235</v>
      </c>
      <c r="I1211" s="59">
        <v>44600</v>
      </c>
      <c r="J1211" s="48" t="str">
        <f>IF(Ugovori_OPULJP[[#This Row],[DATUM ZAVRŠETKA OPERACIJE]]&gt;DATE(2024,3,31),"u provedbi","završen")</f>
        <v>završen</v>
      </c>
      <c r="K1211" s="58" t="s">
        <v>37</v>
      </c>
      <c r="L1211" s="58" t="s">
        <v>37</v>
      </c>
      <c r="M1211" s="49">
        <v>0.85</v>
      </c>
      <c r="N1211" s="49">
        <v>0.15</v>
      </c>
      <c r="O1211" s="50">
        <f>Ugovori_OPULJP[[#This Row],[Bespovratna sredstva - Ukupno (EU+Nac) HRK
= Ukupna ugovorena vrijednost bespovratnih sredstava]]*Ugovori_OPULJP[[#This Row],[EU STOPA SUFINANCIRANJA %
EU CO-FINANCING RATE %]]</f>
        <v>379990.8</v>
      </c>
      <c r="P1211" s="51">
        <f>Ugovori_OPULJP[[#This Row],[Bespovratna sredstva - EU dio - HRK]]/7.5345</f>
        <v>50433.446147720482</v>
      </c>
      <c r="Q1211" s="50">
        <f>Ugovori_OPULJP[[#This Row],[Bespovratna sredstva - Ukupno (EU+Nac) HRK
= Ukupna ugovorena vrijednost bespovratnih sredstava]]*Ugovori_OPULJP[[#This Row],[STOPA NACIONALNOG SUFINANCIRANJA %]]</f>
        <v>67057.2</v>
      </c>
      <c r="R1211" s="51">
        <f>Ugovori_OPULJP[[#This Row],[Bespovratna sredstva - Nacionalni dio - HRK]]/7.5345</f>
        <v>8900.0199084212618</v>
      </c>
      <c r="S1211" s="52">
        <v>447048</v>
      </c>
      <c r="T1211" s="53">
        <f>Ugovori_OPULJP[[#This Row],[Bespovratna sredstva - Ukupno (EU+Nac) HRK
= Ukupna ugovorena vrijednost bespovratnih sredstava]]/7.5345</f>
        <v>59333.466056141748</v>
      </c>
      <c r="U1211" s="50">
        <v>0</v>
      </c>
      <c r="V1211" s="51">
        <f>Ugovori_OPULJP[[#This Row],[Javni doprinos korisnika - HRK]]/7.5345</f>
        <v>0</v>
      </c>
      <c r="W1211" s="50">
        <v>0</v>
      </c>
      <c r="X1211" s="51">
        <f>Ugovori_OPULJP[[#This Row],[Privatni doprinos korisnika - HRK]]/7.5345</f>
        <v>0</v>
      </c>
      <c r="Y1211" s="52">
        <v>447048</v>
      </c>
      <c r="Z1211" s="53">
        <f>Ugovori_OPULJP[[#This Row],[UKUPNI PRIHVATLJIVI IZDACI
TOTAL ELIGIBLE EXPENDITURE
= Bespovratna sredstva ukupno + doprinos korisnika
= Ukupni prihvatljivi troškovi
= Ukupna ugovorena vrijednost projekta HRK]]/7.5345</f>
        <v>59333.466056141748</v>
      </c>
      <c r="AA1211" s="57" t="s">
        <v>752</v>
      </c>
      <c r="AB1211" s="57" t="s">
        <v>753</v>
      </c>
      <c r="AC1211" s="56" t="s">
        <v>4640</v>
      </c>
      <c r="AD1211" s="56" t="s">
        <v>747</v>
      </c>
    </row>
    <row r="1212" spans="1:30" ht="51" customHeight="1" x14ac:dyDescent="0.2">
      <c r="A1212" s="61" t="s">
        <v>4641</v>
      </c>
      <c r="B1212" s="55" t="s">
        <v>743</v>
      </c>
      <c r="C1212" s="56" t="s">
        <v>744</v>
      </c>
      <c r="D1212" s="56" t="s">
        <v>4587</v>
      </c>
      <c r="E1212" s="57" t="s">
        <v>76</v>
      </c>
      <c r="F1212" s="62" t="s">
        <v>4642</v>
      </c>
      <c r="G1212" s="62" t="s">
        <v>4643</v>
      </c>
      <c r="H1212" s="59">
        <v>44230</v>
      </c>
      <c r="I1212" s="59">
        <v>44595</v>
      </c>
      <c r="J1212" s="48" t="str">
        <f>IF(Ugovori_OPULJP[[#This Row],[DATUM ZAVRŠETKA OPERACIJE]]&gt;DATE(2024,3,31),"u provedbi","završen")</f>
        <v>završen</v>
      </c>
      <c r="K1212" s="58" t="s">
        <v>4644</v>
      </c>
      <c r="L1212" s="58" t="s">
        <v>94</v>
      </c>
      <c r="M1212" s="49">
        <v>0.85</v>
      </c>
      <c r="N1212" s="49">
        <v>0.15</v>
      </c>
      <c r="O1212" s="50">
        <f>Ugovori_OPULJP[[#This Row],[Bespovratna sredstva - Ukupno (EU+Nac) HRK
= Ukupna ugovorena vrijednost bespovratnih sredstava]]*Ugovori_OPULJP[[#This Row],[EU STOPA SUFINANCIRANJA %
EU CO-FINANCING RATE %]]</f>
        <v>380681</v>
      </c>
      <c r="P1212" s="51">
        <f>Ugovori_OPULJP[[#This Row],[Bespovratna sredstva - EU dio - HRK]]/7.5345</f>
        <v>50525.051430088257</v>
      </c>
      <c r="Q1212" s="50">
        <f>Ugovori_OPULJP[[#This Row],[Bespovratna sredstva - Ukupno (EU+Nac) HRK
= Ukupna ugovorena vrijednost bespovratnih sredstava]]*Ugovori_OPULJP[[#This Row],[STOPA NACIONALNOG SUFINANCIRANJA %]]</f>
        <v>67179</v>
      </c>
      <c r="R1212" s="51">
        <f>Ugovori_OPULJP[[#This Row],[Bespovratna sredstva - Nacionalni dio - HRK]]/7.5345</f>
        <v>8916.1855464861637</v>
      </c>
      <c r="S1212" s="52">
        <v>447860</v>
      </c>
      <c r="T1212" s="53">
        <f>Ugovori_OPULJP[[#This Row],[Bespovratna sredstva - Ukupno (EU+Nac) HRK
= Ukupna ugovorena vrijednost bespovratnih sredstava]]/7.5345</f>
        <v>59441.236976574422</v>
      </c>
      <c r="U1212" s="50">
        <v>0</v>
      </c>
      <c r="V1212" s="51">
        <f>Ugovori_OPULJP[[#This Row],[Javni doprinos korisnika - HRK]]/7.5345</f>
        <v>0</v>
      </c>
      <c r="W1212" s="50">
        <v>0</v>
      </c>
      <c r="X1212" s="51">
        <f>Ugovori_OPULJP[[#This Row],[Privatni doprinos korisnika - HRK]]/7.5345</f>
        <v>0</v>
      </c>
      <c r="Y1212" s="52">
        <v>447860</v>
      </c>
      <c r="Z1212" s="53">
        <f>Ugovori_OPULJP[[#This Row],[UKUPNI PRIHVATLJIVI IZDACI
TOTAL ELIGIBLE EXPENDITURE
= Bespovratna sredstva ukupno + doprinos korisnika
= Ukupni prihvatljivi troškovi
= Ukupna ugovorena vrijednost projekta HRK]]/7.5345</f>
        <v>59441.236976574422</v>
      </c>
      <c r="AA1212" s="57" t="s">
        <v>752</v>
      </c>
      <c r="AB1212" s="57" t="s">
        <v>753</v>
      </c>
      <c r="AC1212" s="56" t="s">
        <v>4645</v>
      </c>
      <c r="AD1212" s="56" t="s">
        <v>747</v>
      </c>
    </row>
    <row r="1213" spans="1:30" ht="51" customHeight="1" x14ac:dyDescent="0.2">
      <c r="A1213" s="61" t="s">
        <v>4646</v>
      </c>
      <c r="B1213" s="55" t="s">
        <v>743</v>
      </c>
      <c r="C1213" s="56" t="s">
        <v>744</v>
      </c>
      <c r="D1213" s="56" t="s">
        <v>4587</v>
      </c>
      <c r="E1213" s="57" t="s">
        <v>76</v>
      </c>
      <c r="F1213" s="62" t="s">
        <v>4647</v>
      </c>
      <c r="G1213" s="62" t="s">
        <v>4648</v>
      </c>
      <c r="H1213" s="59">
        <v>44231</v>
      </c>
      <c r="I1213" s="59">
        <v>44596</v>
      </c>
      <c r="J1213" s="48" t="str">
        <f>IF(Ugovori_OPULJP[[#This Row],[DATUM ZAVRŠETKA OPERACIJE]]&gt;DATE(2024,3,31),"u provedbi","završen")</f>
        <v>završen</v>
      </c>
      <c r="K1213" s="58" t="s">
        <v>154</v>
      </c>
      <c r="L1213" s="58" t="s">
        <v>37</v>
      </c>
      <c r="M1213" s="49">
        <v>0.85</v>
      </c>
      <c r="N1213" s="49">
        <v>0.15</v>
      </c>
      <c r="O1213" s="50">
        <f>Ugovori_OPULJP[[#This Row],[Bespovratna sredstva - Ukupno (EU+Nac) HRK
= Ukupna ugovorena vrijednost bespovratnih sredstava]]*Ugovori_OPULJP[[#This Row],[EU STOPA SUFINANCIRANJA %
EU CO-FINANCING RATE %]]</f>
        <v>190995</v>
      </c>
      <c r="P1213" s="51">
        <f>Ugovori_OPULJP[[#This Row],[Bespovratna sredstva - EU dio - HRK]]/7.5345</f>
        <v>25349.392793151503</v>
      </c>
      <c r="Q1213" s="50">
        <f>Ugovori_OPULJP[[#This Row],[Bespovratna sredstva - Ukupno (EU+Nac) HRK
= Ukupna ugovorena vrijednost bespovratnih sredstava]]*Ugovori_OPULJP[[#This Row],[STOPA NACIONALNOG SUFINANCIRANJA %]]</f>
        <v>33705</v>
      </c>
      <c r="R1213" s="51">
        <f>Ugovori_OPULJP[[#This Row],[Bespovratna sredstva - Nacionalni dio - HRK]]/7.5345</f>
        <v>4473.4222576149705</v>
      </c>
      <c r="S1213" s="52">
        <v>224700</v>
      </c>
      <c r="T1213" s="53">
        <f>Ugovori_OPULJP[[#This Row],[Bespovratna sredstva - Ukupno (EU+Nac) HRK
= Ukupna ugovorena vrijednost bespovratnih sredstava]]/7.5345</f>
        <v>29822.815050766472</v>
      </c>
      <c r="U1213" s="50">
        <v>0</v>
      </c>
      <c r="V1213" s="51">
        <f>Ugovori_OPULJP[[#This Row],[Javni doprinos korisnika - HRK]]/7.5345</f>
        <v>0</v>
      </c>
      <c r="W1213" s="50">
        <v>0</v>
      </c>
      <c r="X1213" s="51">
        <f>Ugovori_OPULJP[[#This Row],[Privatni doprinos korisnika - HRK]]/7.5345</f>
        <v>0</v>
      </c>
      <c r="Y1213" s="52">
        <v>224700</v>
      </c>
      <c r="Z1213" s="53">
        <f>Ugovori_OPULJP[[#This Row],[UKUPNI PRIHVATLJIVI IZDACI
TOTAL ELIGIBLE EXPENDITURE
= Bespovratna sredstva ukupno + doprinos korisnika
= Ukupni prihvatljivi troškovi
= Ukupna ugovorena vrijednost projekta HRK]]/7.5345</f>
        <v>29822.815050766472</v>
      </c>
      <c r="AA1213" s="57" t="s">
        <v>752</v>
      </c>
      <c r="AB1213" s="57" t="s">
        <v>753</v>
      </c>
      <c r="AC1213" s="56" t="s">
        <v>4649</v>
      </c>
      <c r="AD1213" s="56" t="s">
        <v>747</v>
      </c>
    </row>
    <row r="1214" spans="1:30" ht="38.25" customHeight="1" x14ac:dyDescent="0.2">
      <c r="A1214" s="61" t="s">
        <v>4650</v>
      </c>
      <c r="B1214" s="55" t="s">
        <v>743</v>
      </c>
      <c r="C1214" s="56" t="s">
        <v>744</v>
      </c>
      <c r="D1214" s="56" t="s">
        <v>4587</v>
      </c>
      <c r="E1214" s="57" t="s">
        <v>76</v>
      </c>
      <c r="F1214" s="62" t="s">
        <v>4651</v>
      </c>
      <c r="G1214" s="62" t="s">
        <v>4652</v>
      </c>
      <c r="H1214" s="59">
        <v>44242</v>
      </c>
      <c r="I1214" s="59">
        <v>44607</v>
      </c>
      <c r="J1214" s="48" t="str">
        <f>IF(Ugovori_OPULJP[[#This Row],[DATUM ZAVRŠETKA OPERACIJE]]&gt;DATE(2024,3,31),"u provedbi","završen")</f>
        <v>završen</v>
      </c>
      <c r="K1214" s="58" t="s">
        <v>173</v>
      </c>
      <c r="L1214" s="58" t="s">
        <v>173</v>
      </c>
      <c r="M1214" s="49">
        <v>0.85</v>
      </c>
      <c r="N1214" s="49">
        <v>0.15</v>
      </c>
      <c r="O1214" s="50">
        <f>Ugovori_OPULJP[[#This Row],[Bespovratna sredstva - Ukupno (EU+Nac) HRK
= Ukupna ugovorena vrijednost bespovratnih sredstava]]*Ugovori_OPULJP[[#This Row],[EU STOPA SUFINANCIRANJA %
EU CO-FINANCING RATE %]]</f>
        <v>420914.87449999998</v>
      </c>
      <c r="P1214" s="51">
        <f>Ugovori_OPULJP[[#This Row],[Bespovratna sredstva - EU dio - HRK]]/7.5345</f>
        <v>55865.004247129866</v>
      </c>
      <c r="Q1214" s="50">
        <f>Ugovori_OPULJP[[#This Row],[Bespovratna sredstva - Ukupno (EU+Nac) HRK
= Ukupna ugovorena vrijednost bespovratnih sredstava]]*Ugovori_OPULJP[[#This Row],[STOPA NACIONALNOG SUFINANCIRANJA %]]</f>
        <v>74279.095499999996</v>
      </c>
      <c r="R1214" s="51">
        <f>Ugovori_OPULJP[[#This Row],[Bespovratna sredstva - Nacionalni dio - HRK]]/7.5345</f>
        <v>9858.5301612582116</v>
      </c>
      <c r="S1214" s="52">
        <v>495193.97</v>
      </c>
      <c r="T1214" s="53">
        <f>Ugovori_OPULJP[[#This Row],[Bespovratna sredstva - Ukupno (EU+Nac) HRK
= Ukupna ugovorena vrijednost bespovratnih sredstava]]/7.5345</f>
        <v>65723.534408388077</v>
      </c>
      <c r="U1214" s="50">
        <v>0</v>
      </c>
      <c r="V1214" s="51">
        <f>Ugovori_OPULJP[[#This Row],[Javni doprinos korisnika - HRK]]/7.5345</f>
        <v>0</v>
      </c>
      <c r="W1214" s="50">
        <v>0</v>
      </c>
      <c r="X1214" s="51">
        <f>Ugovori_OPULJP[[#This Row],[Privatni doprinos korisnika - HRK]]/7.5345</f>
        <v>0</v>
      </c>
      <c r="Y1214" s="52">
        <v>495193.97</v>
      </c>
      <c r="Z1214" s="53">
        <f>Ugovori_OPULJP[[#This Row],[UKUPNI PRIHVATLJIVI IZDACI
TOTAL ELIGIBLE EXPENDITURE
= Bespovratna sredstva ukupno + doprinos korisnika
= Ukupni prihvatljivi troškovi
= Ukupna ugovorena vrijednost projekta HRK]]/7.5345</f>
        <v>65723.534408388077</v>
      </c>
      <c r="AA1214" s="57" t="s">
        <v>752</v>
      </c>
      <c r="AB1214" s="57" t="s">
        <v>753</v>
      </c>
      <c r="AC1214" s="56" t="s">
        <v>4653</v>
      </c>
      <c r="AD1214" s="56" t="s">
        <v>747</v>
      </c>
    </row>
    <row r="1215" spans="1:30" ht="51" customHeight="1" x14ac:dyDescent="0.2">
      <c r="A1215" s="89" t="s">
        <v>4654</v>
      </c>
      <c r="B1215" s="55" t="s">
        <v>743</v>
      </c>
      <c r="C1215" s="56" t="s">
        <v>744</v>
      </c>
      <c r="D1215" s="56" t="s">
        <v>4587</v>
      </c>
      <c r="E1215" s="57" t="s">
        <v>76</v>
      </c>
      <c r="F1215" s="72" t="s">
        <v>4655</v>
      </c>
      <c r="G1215" s="72" t="s">
        <v>971</v>
      </c>
      <c r="H1215" s="90">
        <v>44287</v>
      </c>
      <c r="I1215" s="90">
        <v>44652</v>
      </c>
      <c r="J1215" s="48" t="str">
        <f>IF(Ugovori_OPULJP[[#This Row],[DATUM ZAVRŠETKA OPERACIJE]]&gt;DATE(2024,3,31),"u provedbi","završen")</f>
        <v>završen</v>
      </c>
      <c r="K1215" s="67" t="s">
        <v>79</v>
      </c>
      <c r="L1215" s="67" t="s">
        <v>79</v>
      </c>
      <c r="M1215" s="49">
        <v>0.85</v>
      </c>
      <c r="N1215" s="49">
        <v>0.15</v>
      </c>
      <c r="O1215" s="91">
        <f>Ugovori_OPULJP[[#This Row],[Bespovratna sredstva - Ukupno (EU+Nac) HRK
= Ukupna ugovorena vrijednost bespovratnih sredstava]]*Ugovori_OPULJP[[#This Row],[EU STOPA SUFINANCIRANJA %
EU CO-FINANCING RATE %]]</f>
        <v>389623.1275</v>
      </c>
      <c r="P1215" s="92">
        <f>Ugovori_OPULJP[[#This Row],[Bespovratna sredstva - EU dio - HRK]]/7.5345</f>
        <v>51711.875705089915</v>
      </c>
      <c r="Q1215" s="91">
        <f>Ugovori_OPULJP[[#This Row],[Bespovratna sredstva - Ukupno (EU+Nac) HRK
= Ukupna ugovorena vrijednost bespovratnih sredstava]]*Ugovori_OPULJP[[#This Row],[STOPA NACIONALNOG SUFINANCIRANJA %]]</f>
        <v>68757.022500000006</v>
      </c>
      <c r="R1215" s="92">
        <f>Ugovori_OPULJP[[#This Row],[Bespovratna sredstva - Nacionalni dio - HRK]]/7.5345</f>
        <v>9125.6251244276336</v>
      </c>
      <c r="S1215" s="93">
        <v>458380.15</v>
      </c>
      <c r="T1215" s="94">
        <f>Ugovori_OPULJP[[#This Row],[Bespovratna sredstva - Ukupno (EU+Nac) HRK
= Ukupna ugovorena vrijednost bespovratnih sredstava]]/7.5345</f>
        <v>60837.50082951755</v>
      </c>
      <c r="U1215" s="91">
        <v>0</v>
      </c>
      <c r="V1215" s="92">
        <f>Ugovori_OPULJP[[#This Row],[Javni doprinos korisnika - HRK]]/7.5345</f>
        <v>0</v>
      </c>
      <c r="W1215" s="91">
        <v>0</v>
      </c>
      <c r="X1215" s="92">
        <f>Ugovori_OPULJP[[#This Row],[Privatni doprinos korisnika - HRK]]/7.5345</f>
        <v>0</v>
      </c>
      <c r="Y1215" s="93">
        <v>458380.15</v>
      </c>
      <c r="Z1215" s="94">
        <f>Ugovori_OPULJP[[#This Row],[UKUPNI PRIHVATLJIVI IZDACI
TOTAL ELIGIBLE EXPENDITURE
= Bespovratna sredstva ukupno + doprinos korisnika
= Ukupni prihvatljivi troškovi
= Ukupna ugovorena vrijednost projekta HRK]]/7.5345</f>
        <v>60837.50082951755</v>
      </c>
      <c r="AA1215" s="57" t="s">
        <v>752</v>
      </c>
      <c r="AB1215" s="57" t="s">
        <v>753</v>
      </c>
      <c r="AC1215" s="88" t="s">
        <v>4656</v>
      </c>
      <c r="AD1215" s="56" t="s">
        <v>747</v>
      </c>
    </row>
    <row r="1216" spans="1:30" ht="51" customHeight="1" x14ac:dyDescent="0.2">
      <c r="A1216" s="61" t="s">
        <v>4657</v>
      </c>
      <c r="B1216" s="55" t="s">
        <v>743</v>
      </c>
      <c r="C1216" s="56" t="s">
        <v>744</v>
      </c>
      <c r="D1216" s="56" t="s">
        <v>4587</v>
      </c>
      <c r="E1216" s="57" t="s">
        <v>76</v>
      </c>
      <c r="F1216" s="62" t="s">
        <v>4658</v>
      </c>
      <c r="G1216" s="62" t="s">
        <v>4659</v>
      </c>
      <c r="H1216" s="59">
        <v>44279</v>
      </c>
      <c r="I1216" s="59">
        <v>44644</v>
      </c>
      <c r="J1216" s="48" t="str">
        <f>IF(Ugovori_OPULJP[[#This Row],[DATUM ZAVRŠETKA OPERACIJE]]&gt;DATE(2024,3,31),"u provedbi","završen")</f>
        <v>završen</v>
      </c>
      <c r="K1216" s="58" t="s">
        <v>173</v>
      </c>
      <c r="L1216" s="58" t="s">
        <v>173</v>
      </c>
      <c r="M1216" s="49">
        <v>0.85</v>
      </c>
      <c r="N1216" s="49">
        <v>0.15</v>
      </c>
      <c r="O1216" s="50">
        <f>Ugovori_OPULJP[[#This Row],[Bespovratna sredstva - Ukupno (EU+Nac) HRK
= Ukupna ugovorena vrijednost bespovratnih sredstava]]*Ugovori_OPULJP[[#This Row],[EU STOPA SUFINANCIRANJA %
EU CO-FINANCING RATE %]]</f>
        <v>355568.99949999998</v>
      </c>
      <c r="P1216" s="51">
        <f>Ugovori_OPULJP[[#This Row],[Bespovratna sredstva - EU dio - HRK]]/7.5345</f>
        <v>47192.11619881876</v>
      </c>
      <c r="Q1216" s="50">
        <f>Ugovori_OPULJP[[#This Row],[Bespovratna sredstva - Ukupno (EU+Nac) HRK
= Ukupna ugovorena vrijednost bespovratnih sredstava]]*Ugovori_OPULJP[[#This Row],[STOPA NACIONALNOG SUFINANCIRANJA %]]</f>
        <v>62747.470499999996</v>
      </c>
      <c r="R1216" s="51">
        <f>Ugovori_OPULJP[[#This Row],[Bespovratna sredstva - Nacionalni dio - HRK]]/7.5345</f>
        <v>8328.0205056738996</v>
      </c>
      <c r="S1216" s="50">
        <v>418316.47</v>
      </c>
      <c r="T1216" s="51">
        <f>Ugovori_OPULJP[[#This Row],[Bespovratna sredstva - Ukupno (EU+Nac) HRK
= Ukupna ugovorena vrijednost bespovratnih sredstava]]/7.5345</f>
        <v>55520.136704492659</v>
      </c>
      <c r="U1216" s="91">
        <v>0</v>
      </c>
      <c r="V1216" s="92">
        <f>Ugovori_OPULJP[[#This Row],[Javni doprinos korisnika - HRK]]/7.5345</f>
        <v>0</v>
      </c>
      <c r="W1216" s="91">
        <v>0</v>
      </c>
      <c r="X1216" s="92">
        <f>Ugovori_OPULJP[[#This Row],[Privatni doprinos korisnika - HRK]]/7.5345</f>
        <v>0</v>
      </c>
      <c r="Y1216" s="52">
        <v>418316.47</v>
      </c>
      <c r="Z1216" s="53">
        <f>Ugovori_OPULJP[[#This Row],[UKUPNI PRIHVATLJIVI IZDACI
TOTAL ELIGIBLE EXPENDITURE
= Bespovratna sredstva ukupno + doprinos korisnika
= Ukupni prihvatljivi troškovi
= Ukupna ugovorena vrijednost projekta HRK]]/7.5345</f>
        <v>55520.136704492659</v>
      </c>
      <c r="AA1216" s="57" t="s">
        <v>752</v>
      </c>
      <c r="AB1216" s="57" t="s">
        <v>753</v>
      </c>
      <c r="AC1216" s="56" t="s">
        <v>4660</v>
      </c>
      <c r="AD1216" s="56" t="s">
        <v>747</v>
      </c>
    </row>
    <row r="1217" spans="1:30" ht="63.75" customHeight="1" x14ac:dyDescent="0.2">
      <c r="A1217" s="89" t="s">
        <v>4661</v>
      </c>
      <c r="B1217" s="55" t="s">
        <v>743</v>
      </c>
      <c r="C1217" s="56" t="s">
        <v>744</v>
      </c>
      <c r="D1217" s="56" t="s">
        <v>4587</v>
      </c>
      <c r="E1217" s="57" t="s">
        <v>76</v>
      </c>
      <c r="F1217" s="72" t="s">
        <v>4662</v>
      </c>
      <c r="G1217" s="72" t="s">
        <v>4663</v>
      </c>
      <c r="H1217" s="90">
        <v>44287</v>
      </c>
      <c r="I1217" s="90">
        <v>44652</v>
      </c>
      <c r="J1217" s="48" t="str">
        <f>IF(Ugovori_OPULJP[[#This Row],[DATUM ZAVRŠETKA OPERACIJE]]&gt;DATE(2024,3,31),"u provedbi","završen")</f>
        <v>završen</v>
      </c>
      <c r="K1217" s="67" t="s">
        <v>211</v>
      </c>
      <c r="L1217" s="67" t="s">
        <v>211</v>
      </c>
      <c r="M1217" s="49">
        <v>0.85</v>
      </c>
      <c r="N1217" s="68">
        <v>0.15</v>
      </c>
      <c r="O1217" s="91">
        <f>Ugovori_OPULJP[[#This Row],[Bespovratna sredstva - Ukupno (EU+Nac) HRK
= Ukupna ugovorena vrijednost bespovratnih sredstava]]*Ugovori_OPULJP[[#This Row],[EU STOPA SUFINANCIRANJA %
EU CO-FINANCING RATE %]]</f>
        <v>410312</v>
      </c>
      <c r="P1217" s="92">
        <f>Ugovori_OPULJP[[#This Row],[Bespovratna sredstva - EU dio - HRK]]/7.5345</f>
        <v>54457.760966222042</v>
      </c>
      <c r="Q1217" s="91">
        <f>Ugovori_OPULJP[[#This Row],[Bespovratna sredstva - Ukupno (EU+Nac) HRK
= Ukupna ugovorena vrijednost bespovratnih sredstava]]*Ugovori_OPULJP[[#This Row],[STOPA NACIONALNOG SUFINANCIRANJA %]]</f>
        <v>72408</v>
      </c>
      <c r="R1217" s="92">
        <f>Ugovori_OPULJP[[#This Row],[Bespovratna sredstva - Nacionalni dio - HRK]]/7.5345</f>
        <v>9610.1931116862434</v>
      </c>
      <c r="S1217" s="93">
        <v>482720</v>
      </c>
      <c r="T1217" s="94">
        <f>Ugovori_OPULJP[[#This Row],[Bespovratna sredstva - Ukupno (EU+Nac) HRK
= Ukupna ugovorena vrijednost bespovratnih sredstava]]/7.5345</f>
        <v>64067.954077908282</v>
      </c>
      <c r="U1217" s="91">
        <v>0</v>
      </c>
      <c r="V1217" s="92">
        <f>Ugovori_OPULJP[[#This Row],[Javni doprinos korisnika - HRK]]/7.5345</f>
        <v>0</v>
      </c>
      <c r="W1217" s="91">
        <v>0</v>
      </c>
      <c r="X1217" s="92">
        <f>Ugovori_OPULJP[[#This Row],[Privatni doprinos korisnika - HRK]]/7.5345</f>
        <v>0</v>
      </c>
      <c r="Y1217" s="93">
        <v>482720</v>
      </c>
      <c r="Z1217" s="94">
        <f>Ugovori_OPULJP[[#This Row],[UKUPNI PRIHVATLJIVI IZDACI
TOTAL ELIGIBLE EXPENDITURE
= Bespovratna sredstva ukupno + doprinos korisnika
= Ukupni prihvatljivi troškovi
= Ukupna ugovorena vrijednost projekta HRK]]/7.5345</f>
        <v>64067.954077908282</v>
      </c>
      <c r="AA1217" s="57" t="s">
        <v>752</v>
      </c>
      <c r="AB1217" s="57" t="s">
        <v>753</v>
      </c>
      <c r="AC1217" s="88" t="s">
        <v>4664</v>
      </c>
      <c r="AD1217" s="56" t="s">
        <v>747</v>
      </c>
    </row>
    <row r="1218" spans="1:30" ht="51" customHeight="1" x14ac:dyDescent="0.2">
      <c r="A1218" s="61" t="s">
        <v>4665</v>
      </c>
      <c r="B1218" s="55" t="s">
        <v>743</v>
      </c>
      <c r="C1218" s="56" t="s">
        <v>744</v>
      </c>
      <c r="D1218" s="56" t="s">
        <v>4587</v>
      </c>
      <c r="E1218" s="57" t="s">
        <v>76</v>
      </c>
      <c r="F1218" s="62" t="s">
        <v>4666</v>
      </c>
      <c r="G1218" s="45" t="s">
        <v>4667</v>
      </c>
      <c r="H1218" s="59">
        <v>44279</v>
      </c>
      <c r="I1218" s="59">
        <v>44644</v>
      </c>
      <c r="J1218" s="48" t="str">
        <f>IF(Ugovori_OPULJP[[#This Row],[DATUM ZAVRŠETKA OPERACIJE]]&gt;DATE(2024,3,31),"u provedbi","završen")</f>
        <v>završen</v>
      </c>
      <c r="K1218" s="58" t="s">
        <v>249</v>
      </c>
      <c r="L1218" s="58" t="s">
        <v>249</v>
      </c>
      <c r="M1218" s="49">
        <v>0.85</v>
      </c>
      <c r="N1218" s="49">
        <v>0.15</v>
      </c>
      <c r="O1218" s="50">
        <f>Ugovori_OPULJP[[#This Row],[Bespovratna sredstva - Ukupno (EU+Nac) HRK
= Ukupna ugovorena vrijednost bespovratnih sredstava]]*Ugovori_OPULJP[[#This Row],[EU STOPA SUFINANCIRANJA %
EU CO-FINANCING RATE %]]</f>
        <v>411666.22</v>
      </c>
      <c r="P1218" s="51">
        <f>Ugovori_OPULJP[[#This Row],[Bespovratna sredstva - EU dio - HRK]]/7.5345</f>
        <v>54637.496847833296</v>
      </c>
      <c r="Q1218" s="50">
        <f>Ugovori_OPULJP[[#This Row],[Bespovratna sredstva - Ukupno (EU+Nac) HRK
= Ukupna ugovorena vrijednost bespovratnih sredstava]]*Ugovori_OPULJP[[#This Row],[STOPA NACIONALNOG SUFINANCIRANJA %]]</f>
        <v>72646.98</v>
      </c>
      <c r="R1218" s="51">
        <f>Ugovori_OPULJP[[#This Row],[Bespovratna sredstva - Nacionalni dio - HRK]]/7.5345</f>
        <v>9641.9112084411699</v>
      </c>
      <c r="S1218" s="50">
        <v>484313.2</v>
      </c>
      <c r="T1218" s="51">
        <f>Ugovori_OPULJP[[#This Row],[Bespovratna sredstva - Ukupno (EU+Nac) HRK
= Ukupna ugovorena vrijednost bespovratnih sredstava]]/7.5345</f>
        <v>64279.408056274471</v>
      </c>
      <c r="U1218" s="91">
        <v>0</v>
      </c>
      <c r="V1218" s="92">
        <f>Ugovori_OPULJP[[#This Row],[Javni doprinos korisnika - HRK]]/7.5345</f>
        <v>0</v>
      </c>
      <c r="W1218" s="91">
        <v>0</v>
      </c>
      <c r="X1218" s="92">
        <f>Ugovori_OPULJP[[#This Row],[Privatni doprinos korisnika - HRK]]/7.5345</f>
        <v>0</v>
      </c>
      <c r="Y1218" s="52">
        <v>484313.2</v>
      </c>
      <c r="Z1218" s="53">
        <f>Ugovori_OPULJP[[#This Row],[UKUPNI PRIHVATLJIVI IZDACI
TOTAL ELIGIBLE EXPENDITURE
= Bespovratna sredstva ukupno + doprinos korisnika
= Ukupni prihvatljivi troškovi
= Ukupna ugovorena vrijednost projekta HRK]]/7.5345</f>
        <v>64279.408056274471</v>
      </c>
      <c r="AA1218" s="57" t="s">
        <v>752</v>
      </c>
      <c r="AB1218" s="57" t="s">
        <v>753</v>
      </c>
      <c r="AC1218" s="56" t="s">
        <v>4668</v>
      </c>
      <c r="AD1218" s="56" t="s">
        <v>747</v>
      </c>
    </row>
    <row r="1219" spans="1:30" ht="51" customHeight="1" x14ac:dyDescent="0.2">
      <c r="A1219" s="61" t="s">
        <v>4669</v>
      </c>
      <c r="B1219" s="55" t="s">
        <v>743</v>
      </c>
      <c r="C1219" s="56" t="s">
        <v>744</v>
      </c>
      <c r="D1219" s="56" t="s">
        <v>4587</v>
      </c>
      <c r="E1219" s="57" t="s">
        <v>76</v>
      </c>
      <c r="F1219" s="62" t="s">
        <v>4670</v>
      </c>
      <c r="G1219" s="62" t="s">
        <v>4671</v>
      </c>
      <c r="H1219" s="59">
        <v>44279</v>
      </c>
      <c r="I1219" s="59">
        <v>44644</v>
      </c>
      <c r="J1219" s="48" t="str">
        <f>IF(Ugovori_OPULJP[[#This Row],[DATUM ZAVRŠETKA OPERACIJE]]&gt;DATE(2024,3,31),"u provedbi","završen")</f>
        <v>završen</v>
      </c>
      <c r="K1219" s="58" t="s">
        <v>37</v>
      </c>
      <c r="L1219" s="58" t="s">
        <v>37</v>
      </c>
      <c r="M1219" s="49">
        <v>0.85</v>
      </c>
      <c r="N1219" s="49">
        <v>0.15</v>
      </c>
      <c r="O1219" s="50">
        <f>Ugovori_OPULJP[[#This Row],[Bespovratna sredstva - Ukupno (EU+Nac) HRK
= Ukupna ugovorena vrijednost bespovratnih sredstava]]*Ugovori_OPULJP[[#This Row],[EU STOPA SUFINANCIRANJA %
EU CO-FINANCING RATE %]]</f>
        <v>357000</v>
      </c>
      <c r="P1219" s="51">
        <f>Ugovori_OPULJP[[#This Row],[Bespovratna sredstva - EU dio - HRK]]/7.5345</f>
        <v>47382.042604021495</v>
      </c>
      <c r="Q1219" s="50">
        <f>Ugovori_OPULJP[[#This Row],[Bespovratna sredstva - Ukupno (EU+Nac) HRK
= Ukupna ugovorena vrijednost bespovratnih sredstava]]*Ugovori_OPULJP[[#This Row],[STOPA NACIONALNOG SUFINANCIRANJA %]]</f>
        <v>63000</v>
      </c>
      <c r="R1219" s="51">
        <f>Ugovori_OPULJP[[#This Row],[Bespovratna sredstva - Nacionalni dio - HRK]]/7.5345</f>
        <v>8361.5369301214414</v>
      </c>
      <c r="S1219" s="50">
        <v>420000</v>
      </c>
      <c r="T1219" s="51">
        <f>Ugovori_OPULJP[[#This Row],[Bespovratna sredstva - Ukupno (EU+Nac) HRK
= Ukupna ugovorena vrijednost bespovratnih sredstava]]/7.5345</f>
        <v>55743.57953414294</v>
      </c>
      <c r="U1219" s="91">
        <v>0</v>
      </c>
      <c r="V1219" s="92">
        <f>Ugovori_OPULJP[[#This Row],[Javni doprinos korisnika - HRK]]/7.5345</f>
        <v>0</v>
      </c>
      <c r="W1219" s="91">
        <v>0</v>
      </c>
      <c r="X1219" s="92">
        <f>Ugovori_OPULJP[[#This Row],[Privatni doprinos korisnika - HRK]]/7.5345</f>
        <v>0</v>
      </c>
      <c r="Y1219" s="52">
        <v>420000</v>
      </c>
      <c r="Z1219" s="53">
        <f>Ugovori_OPULJP[[#This Row],[UKUPNI PRIHVATLJIVI IZDACI
TOTAL ELIGIBLE EXPENDITURE
= Bespovratna sredstva ukupno + doprinos korisnika
= Ukupni prihvatljivi troškovi
= Ukupna ugovorena vrijednost projekta HRK]]/7.5345</f>
        <v>55743.57953414294</v>
      </c>
      <c r="AA1219" s="57" t="s">
        <v>752</v>
      </c>
      <c r="AB1219" s="57" t="s">
        <v>753</v>
      </c>
      <c r="AC1219" s="56" t="s">
        <v>4672</v>
      </c>
      <c r="AD1219" s="56" t="s">
        <v>747</v>
      </c>
    </row>
    <row r="1220" spans="1:30" ht="51" customHeight="1" x14ac:dyDescent="0.2">
      <c r="A1220" s="61" t="s">
        <v>4673</v>
      </c>
      <c r="B1220" s="55" t="s">
        <v>743</v>
      </c>
      <c r="C1220" s="56" t="s">
        <v>744</v>
      </c>
      <c r="D1220" s="56" t="s">
        <v>4587</v>
      </c>
      <c r="E1220" s="57" t="s">
        <v>76</v>
      </c>
      <c r="F1220" s="62" t="s">
        <v>4674</v>
      </c>
      <c r="G1220" s="62" t="s">
        <v>4675</v>
      </c>
      <c r="H1220" s="59">
        <v>44277</v>
      </c>
      <c r="I1220" s="59">
        <v>44642</v>
      </c>
      <c r="J1220" s="48" t="str">
        <f>IF(Ugovori_OPULJP[[#This Row],[DATUM ZAVRŠETKA OPERACIJE]]&gt;DATE(2024,3,31),"u provedbi","završen")</f>
        <v>završen</v>
      </c>
      <c r="K1220" s="58" t="s">
        <v>173</v>
      </c>
      <c r="L1220" s="58" t="s">
        <v>173</v>
      </c>
      <c r="M1220" s="49">
        <v>0.85</v>
      </c>
      <c r="N1220" s="49">
        <v>0.15</v>
      </c>
      <c r="O1220" s="50">
        <f>Ugovori_OPULJP[[#This Row],[Bespovratna sredstva - Ukupno (EU+Nac) HRK
= Ukupna ugovorena vrijednost bespovratnih sredstava]]*Ugovori_OPULJP[[#This Row],[EU STOPA SUFINANCIRANJA %
EU CO-FINANCING RATE %]]</f>
        <v>295557.86050000001</v>
      </c>
      <c r="P1220" s="51">
        <f>Ugovori_OPULJP[[#This Row],[Bespovratna sredstva - EU dio - HRK]]/7.5345</f>
        <v>39227.269294578269</v>
      </c>
      <c r="Q1220" s="50">
        <f>Ugovori_OPULJP[[#This Row],[Bespovratna sredstva - Ukupno (EU+Nac) HRK
= Ukupna ugovorena vrijednost bespovratnih sredstava]]*Ugovori_OPULJP[[#This Row],[STOPA NACIONALNOG SUFINANCIRANJA %]]</f>
        <v>52157.269500000002</v>
      </c>
      <c r="R1220" s="51">
        <f>Ugovori_OPULJP[[#This Row],[Bespovratna sredstva - Nacionalni dio - HRK]]/7.5345</f>
        <v>6922.4592872785188</v>
      </c>
      <c r="S1220" s="50">
        <v>347715.13</v>
      </c>
      <c r="T1220" s="51">
        <f>Ugovori_OPULJP[[#This Row],[Bespovratna sredstva - Ukupno (EU+Nac) HRK
= Ukupna ugovorena vrijednost bespovratnih sredstava]]/7.5345</f>
        <v>46149.728581856791</v>
      </c>
      <c r="U1220" s="91">
        <v>0</v>
      </c>
      <c r="V1220" s="92">
        <f>Ugovori_OPULJP[[#This Row],[Javni doprinos korisnika - HRK]]/7.5345</f>
        <v>0</v>
      </c>
      <c r="W1220" s="91">
        <v>0</v>
      </c>
      <c r="X1220" s="92">
        <f>Ugovori_OPULJP[[#This Row],[Privatni doprinos korisnika - HRK]]/7.5345</f>
        <v>0</v>
      </c>
      <c r="Y1220" s="52">
        <v>347715.13</v>
      </c>
      <c r="Z1220" s="53">
        <f>Ugovori_OPULJP[[#This Row],[UKUPNI PRIHVATLJIVI IZDACI
TOTAL ELIGIBLE EXPENDITURE
= Bespovratna sredstva ukupno + doprinos korisnika
= Ukupni prihvatljivi troškovi
= Ukupna ugovorena vrijednost projekta HRK]]/7.5345</f>
        <v>46149.728581856791</v>
      </c>
      <c r="AA1220" s="57" t="s">
        <v>752</v>
      </c>
      <c r="AB1220" s="57" t="s">
        <v>753</v>
      </c>
      <c r="AC1220" s="56" t="s">
        <v>4676</v>
      </c>
      <c r="AD1220" s="56" t="s">
        <v>747</v>
      </c>
    </row>
    <row r="1221" spans="1:30" ht="38.25" customHeight="1" x14ac:dyDescent="0.2">
      <c r="A1221" s="61" t="s">
        <v>4677</v>
      </c>
      <c r="B1221" s="55" t="s">
        <v>743</v>
      </c>
      <c r="C1221" s="56" t="s">
        <v>744</v>
      </c>
      <c r="D1221" s="56" t="s">
        <v>4587</v>
      </c>
      <c r="E1221" s="57" t="s">
        <v>76</v>
      </c>
      <c r="F1221" s="62" t="s">
        <v>4678</v>
      </c>
      <c r="G1221" s="62" t="s">
        <v>3952</v>
      </c>
      <c r="H1221" s="59">
        <v>44278</v>
      </c>
      <c r="I1221" s="59">
        <v>44643</v>
      </c>
      <c r="J1221" s="48" t="str">
        <f>IF(Ugovori_OPULJP[[#This Row],[DATUM ZAVRŠETKA OPERACIJE]]&gt;DATE(2024,3,31),"u provedbi","završen")</f>
        <v>završen</v>
      </c>
      <c r="K1221" s="58" t="s">
        <v>84</v>
      </c>
      <c r="L1221" s="58" t="s">
        <v>84</v>
      </c>
      <c r="M1221" s="49">
        <v>0.85</v>
      </c>
      <c r="N1221" s="49">
        <v>0.15</v>
      </c>
      <c r="O1221" s="50">
        <f>Ugovori_OPULJP[[#This Row],[Bespovratna sredstva - Ukupno (EU+Nac) HRK
= Ukupna ugovorena vrijednost bespovratnih sredstava]]*Ugovori_OPULJP[[#This Row],[EU STOPA SUFINANCIRANJA %
EU CO-FINANCING RATE %]]</f>
        <v>274371.15999999997</v>
      </c>
      <c r="P1221" s="51">
        <f>Ugovori_OPULJP[[#This Row],[Bespovratna sredstva - EU dio - HRK]]/7.5345</f>
        <v>36415.310903178703</v>
      </c>
      <c r="Q1221" s="50">
        <f>Ugovori_OPULJP[[#This Row],[Bespovratna sredstva - Ukupno (EU+Nac) HRK
= Ukupna ugovorena vrijednost bespovratnih sredstava]]*Ugovori_OPULJP[[#This Row],[STOPA NACIONALNOG SUFINANCIRANJA %]]</f>
        <v>48418.439999999995</v>
      </c>
      <c r="R1221" s="51">
        <f>Ugovori_OPULJP[[#This Row],[Bespovratna sredstva - Nacionalni dio - HRK]]/7.5345</f>
        <v>6426.2313358550655</v>
      </c>
      <c r="S1221" s="50">
        <v>322789.59999999998</v>
      </c>
      <c r="T1221" s="51">
        <f>Ugovori_OPULJP[[#This Row],[Bespovratna sredstva - Ukupno (EU+Nac) HRK
= Ukupna ugovorena vrijednost bespovratnih sredstava]]/7.5345</f>
        <v>42841.54223903377</v>
      </c>
      <c r="U1221" s="91">
        <v>0</v>
      </c>
      <c r="V1221" s="92">
        <f>Ugovori_OPULJP[[#This Row],[Javni doprinos korisnika - HRK]]/7.5345</f>
        <v>0</v>
      </c>
      <c r="W1221" s="91">
        <v>0</v>
      </c>
      <c r="X1221" s="92">
        <f>Ugovori_OPULJP[[#This Row],[Privatni doprinos korisnika - HRK]]/7.5345</f>
        <v>0</v>
      </c>
      <c r="Y1221" s="52">
        <v>322789.59999999998</v>
      </c>
      <c r="Z1221" s="53">
        <f>Ugovori_OPULJP[[#This Row],[UKUPNI PRIHVATLJIVI IZDACI
TOTAL ELIGIBLE EXPENDITURE
= Bespovratna sredstva ukupno + doprinos korisnika
= Ukupni prihvatljivi troškovi
= Ukupna ugovorena vrijednost projekta HRK]]/7.5345</f>
        <v>42841.54223903377</v>
      </c>
      <c r="AA1221" s="57" t="s">
        <v>752</v>
      </c>
      <c r="AB1221" s="57" t="s">
        <v>753</v>
      </c>
      <c r="AC1221" s="56" t="s">
        <v>4679</v>
      </c>
      <c r="AD1221" s="56" t="s">
        <v>747</v>
      </c>
    </row>
    <row r="1222" spans="1:30" ht="51" customHeight="1" x14ac:dyDescent="0.2">
      <c r="A1222" s="89" t="s">
        <v>4680</v>
      </c>
      <c r="B1222" s="55" t="s">
        <v>743</v>
      </c>
      <c r="C1222" s="56" t="s">
        <v>744</v>
      </c>
      <c r="D1222" s="56" t="s">
        <v>4587</v>
      </c>
      <c r="E1222" s="57" t="s">
        <v>76</v>
      </c>
      <c r="F1222" s="72" t="s">
        <v>4681</v>
      </c>
      <c r="G1222" s="72" t="s">
        <v>4682</v>
      </c>
      <c r="H1222" s="90">
        <v>44287</v>
      </c>
      <c r="I1222" s="90">
        <v>44652</v>
      </c>
      <c r="J1222" s="48" t="str">
        <f>IF(Ugovori_OPULJP[[#This Row],[DATUM ZAVRŠETKA OPERACIJE]]&gt;DATE(2024,3,31),"u provedbi","završen")</f>
        <v>završen</v>
      </c>
      <c r="K1222" s="67" t="s">
        <v>594</v>
      </c>
      <c r="L1222" s="67" t="s">
        <v>594</v>
      </c>
      <c r="M1222" s="87" t="s">
        <v>3114</v>
      </c>
      <c r="N1222" s="68">
        <v>0.15</v>
      </c>
      <c r="O1222" s="91">
        <f>Ugovori_OPULJP[[#This Row],[Bespovratna sredstva - Ukupno (EU+Nac) HRK
= Ukupna ugovorena vrijednost bespovratnih sredstava]]*Ugovori_OPULJP[[#This Row],[EU STOPA SUFINANCIRANJA %
EU CO-FINANCING RATE %]]</f>
        <v>224449.5295</v>
      </c>
      <c r="P1222" s="92">
        <f>Ugovori_OPULJP[[#This Row],[Bespovratna sredstva - EU dio - HRK]]/7.5345</f>
        <v>29789.571902581458</v>
      </c>
      <c r="Q1222" s="91">
        <f>Ugovori_OPULJP[[#This Row],[Bespovratna sredstva - Ukupno (EU+Nac) HRK
= Ukupna ugovorena vrijednost bespovratnih sredstava]]*Ugovori_OPULJP[[#This Row],[STOPA NACIONALNOG SUFINANCIRANJA %]]</f>
        <v>39608.7405</v>
      </c>
      <c r="R1222" s="92">
        <f>Ugovori_OPULJP[[#This Row],[Bespovratna sredstva - Nacionalni dio - HRK]]/7.5345</f>
        <v>5256.9832769261393</v>
      </c>
      <c r="S1222" s="93">
        <v>264058.27</v>
      </c>
      <c r="T1222" s="94">
        <f>Ugovori_OPULJP[[#This Row],[Bespovratna sredstva - Ukupno (EU+Nac) HRK
= Ukupna ugovorena vrijednost bespovratnih sredstava]]/7.5345</f>
        <v>35046.555179507595</v>
      </c>
      <c r="U1222" s="91">
        <v>0</v>
      </c>
      <c r="V1222" s="92">
        <f>Ugovori_OPULJP[[#This Row],[Javni doprinos korisnika - HRK]]/7.5345</f>
        <v>0</v>
      </c>
      <c r="W1222" s="91">
        <v>0</v>
      </c>
      <c r="X1222" s="92">
        <f>Ugovori_OPULJP[[#This Row],[Privatni doprinos korisnika - HRK]]/7.5345</f>
        <v>0</v>
      </c>
      <c r="Y1222" s="93">
        <v>264058.27</v>
      </c>
      <c r="Z1222" s="94">
        <f>Ugovori_OPULJP[[#This Row],[UKUPNI PRIHVATLJIVI IZDACI
TOTAL ELIGIBLE EXPENDITURE
= Bespovratna sredstva ukupno + doprinos korisnika
= Ukupni prihvatljivi troškovi
= Ukupna ugovorena vrijednost projekta HRK]]/7.5345</f>
        <v>35046.555179507595</v>
      </c>
      <c r="AA1222" s="57" t="s">
        <v>752</v>
      </c>
      <c r="AB1222" s="57" t="s">
        <v>753</v>
      </c>
      <c r="AC1222" s="88" t="s">
        <v>4683</v>
      </c>
      <c r="AD1222" s="56" t="s">
        <v>747</v>
      </c>
    </row>
    <row r="1223" spans="1:30" ht="38.25" customHeight="1" x14ac:dyDescent="0.2">
      <c r="A1223" s="61" t="s">
        <v>4684</v>
      </c>
      <c r="B1223" s="55" t="s">
        <v>743</v>
      </c>
      <c r="C1223" s="56" t="s">
        <v>744</v>
      </c>
      <c r="D1223" s="56" t="s">
        <v>4587</v>
      </c>
      <c r="E1223" s="57" t="s">
        <v>76</v>
      </c>
      <c r="F1223" s="62" t="s">
        <v>4685</v>
      </c>
      <c r="G1223" s="62" t="s">
        <v>4686</v>
      </c>
      <c r="H1223" s="59">
        <v>44279</v>
      </c>
      <c r="I1223" s="59">
        <v>44644</v>
      </c>
      <c r="J1223" s="48" t="str">
        <f>IF(Ugovori_OPULJP[[#This Row],[DATUM ZAVRŠETKA OPERACIJE]]&gt;DATE(2024,3,31),"u provedbi","završen")</f>
        <v>završen</v>
      </c>
      <c r="K1223" s="58" t="s">
        <v>4687</v>
      </c>
      <c r="L1223" s="58" t="s">
        <v>37</v>
      </c>
      <c r="M1223" s="49">
        <v>0.85</v>
      </c>
      <c r="N1223" s="49">
        <v>0.15</v>
      </c>
      <c r="O1223" s="50">
        <f>Ugovori_OPULJP[[#This Row],[Bespovratna sredstva - Ukupno (EU+Nac) HRK
= Ukupna ugovorena vrijednost bespovratnih sredstava]]*Ugovori_OPULJP[[#This Row],[EU STOPA SUFINANCIRANJA %
EU CO-FINANCING RATE %]]</f>
        <v>424582.95600000001</v>
      </c>
      <c r="P1223" s="51">
        <f>Ugovori_OPULJP[[#This Row],[Bespovratna sredstva - EU dio - HRK]]/7.5345</f>
        <v>56351.842325303602</v>
      </c>
      <c r="Q1223" s="50">
        <f>Ugovori_OPULJP[[#This Row],[Bespovratna sredstva - Ukupno (EU+Nac) HRK
= Ukupna ugovorena vrijednost bespovratnih sredstava]]*Ugovori_OPULJP[[#This Row],[STOPA NACIONALNOG SUFINANCIRANJA %]]</f>
        <v>74926.403999999995</v>
      </c>
      <c r="R1223" s="51">
        <f>Ugovori_OPULJP[[#This Row],[Bespovratna sredstva - Nacionalni dio - HRK]]/7.5345</f>
        <v>9944.4427632888692</v>
      </c>
      <c r="S1223" s="50">
        <v>499509.36</v>
      </c>
      <c r="T1223" s="51">
        <f>Ugovori_OPULJP[[#This Row],[Bespovratna sredstva - Ukupno (EU+Nac) HRK
= Ukupna ugovorena vrijednost bespovratnih sredstava]]/7.5345</f>
        <v>66296.285088592471</v>
      </c>
      <c r="U1223" s="91">
        <v>0</v>
      </c>
      <c r="V1223" s="92">
        <f>Ugovori_OPULJP[[#This Row],[Javni doprinos korisnika - HRK]]/7.5345</f>
        <v>0</v>
      </c>
      <c r="W1223" s="91">
        <v>0</v>
      </c>
      <c r="X1223" s="92">
        <f>Ugovori_OPULJP[[#This Row],[Privatni doprinos korisnika - HRK]]/7.5345</f>
        <v>0</v>
      </c>
      <c r="Y1223" s="52">
        <v>499509.36</v>
      </c>
      <c r="Z1223" s="53">
        <f>Ugovori_OPULJP[[#This Row],[UKUPNI PRIHVATLJIVI IZDACI
TOTAL ELIGIBLE EXPENDITURE
= Bespovratna sredstva ukupno + doprinos korisnika
= Ukupni prihvatljivi troškovi
= Ukupna ugovorena vrijednost projekta HRK]]/7.5345</f>
        <v>66296.285088592471</v>
      </c>
      <c r="AA1223" s="57" t="s">
        <v>752</v>
      </c>
      <c r="AB1223" s="57" t="s">
        <v>753</v>
      </c>
      <c r="AC1223" s="56" t="s">
        <v>4688</v>
      </c>
      <c r="AD1223" s="56" t="s">
        <v>747</v>
      </c>
    </row>
    <row r="1224" spans="1:30" ht="51" customHeight="1" x14ac:dyDescent="0.2">
      <c r="A1224" s="66" t="s">
        <v>4689</v>
      </c>
      <c r="B1224" s="55" t="s">
        <v>743</v>
      </c>
      <c r="C1224" s="43" t="s">
        <v>744</v>
      </c>
      <c r="D1224" s="56" t="s">
        <v>4587</v>
      </c>
      <c r="E1224" s="57" t="s">
        <v>76</v>
      </c>
      <c r="F1224" s="62" t="s">
        <v>4690</v>
      </c>
      <c r="G1224" s="62" t="s">
        <v>4691</v>
      </c>
      <c r="H1224" s="59">
        <v>44348</v>
      </c>
      <c r="I1224" s="59">
        <v>44713</v>
      </c>
      <c r="J1224" s="48" t="str">
        <f>IF(Ugovori_OPULJP[[#This Row],[DATUM ZAVRŠETKA OPERACIJE]]&gt;DATE(2024,3,31),"u provedbi","završen")</f>
        <v>završen</v>
      </c>
      <c r="K1224" s="67" t="s">
        <v>200</v>
      </c>
      <c r="L1224" s="58" t="s">
        <v>200</v>
      </c>
      <c r="M1224" s="49">
        <v>0.85</v>
      </c>
      <c r="N1224" s="49">
        <v>0.15</v>
      </c>
      <c r="O1224" s="50">
        <f>Ugovori_OPULJP[[#This Row],[Bespovratna sredstva - Ukupno (EU+Nac) HRK
= Ukupna ugovorena vrijednost bespovratnih sredstava]]*Ugovori_OPULJP[[#This Row],[EU STOPA SUFINANCIRANJA %
EU CO-FINANCING RATE %]]</f>
        <v>394389.85099999997</v>
      </c>
      <c r="P1224" s="51">
        <f>Ugovori_OPULJP[[#This Row],[Bespovratna sredstva - EU dio - HRK]]/7.5345</f>
        <v>52344.528634945906</v>
      </c>
      <c r="Q1224" s="50">
        <f>Ugovori_OPULJP[[#This Row],[Bespovratna sredstva - Ukupno (EU+Nac) HRK
= Ukupna ugovorena vrijednost bespovratnih sredstava]]*Ugovori_OPULJP[[#This Row],[STOPA NACIONALNOG SUFINANCIRANJA %]]</f>
        <v>69598.209000000003</v>
      </c>
      <c r="R1224" s="51">
        <f>Ugovori_OPULJP[[#This Row],[Bespovratna sredstva - Nacionalni dio - HRK]]/7.5345</f>
        <v>9237.2697591081032</v>
      </c>
      <c r="S1224" s="52">
        <v>463988.06</v>
      </c>
      <c r="T1224" s="53">
        <f>Ugovori_OPULJP[[#This Row],[Bespovratna sredstva - Ukupno (EU+Nac) HRK
= Ukupna ugovorena vrijednost bespovratnih sredstava]]/7.5345</f>
        <v>61581.798394054014</v>
      </c>
      <c r="U1224" s="91">
        <v>0</v>
      </c>
      <c r="V1224" s="92">
        <f>Ugovori_OPULJP[[#This Row],[Javni doprinos korisnika - HRK]]/7.5345</f>
        <v>0</v>
      </c>
      <c r="W1224" s="91">
        <v>0</v>
      </c>
      <c r="X1224" s="92">
        <f>Ugovori_OPULJP[[#This Row],[Privatni doprinos korisnika - HRK]]/7.5345</f>
        <v>0</v>
      </c>
      <c r="Y1224" s="52">
        <v>463988.06</v>
      </c>
      <c r="Z1224" s="53">
        <f>Ugovori_OPULJP[[#This Row],[UKUPNI PRIHVATLJIVI IZDACI
TOTAL ELIGIBLE EXPENDITURE
= Bespovratna sredstva ukupno + doprinos korisnika
= Ukupni prihvatljivi troškovi
= Ukupna ugovorena vrijednost projekta HRK]]/7.5345</f>
        <v>61581.798394054014</v>
      </c>
      <c r="AA1224" s="57" t="s">
        <v>752</v>
      </c>
      <c r="AB1224" s="57" t="s">
        <v>753</v>
      </c>
      <c r="AC1224" s="56" t="s">
        <v>4692</v>
      </c>
      <c r="AD1224" s="63" t="s">
        <v>747</v>
      </c>
    </row>
    <row r="1225" spans="1:30" ht="51" customHeight="1" x14ac:dyDescent="0.2">
      <c r="A1225" s="61" t="s">
        <v>4693</v>
      </c>
      <c r="B1225" s="55" t="s">
        <v>743</v>
      </c>
      <c r="C1225" s="56" t="s">
        <v>744</v>
      </c>
      <c r="D1225" s="56" t="s">
        <v>4587</v>
      </c>
      <c r="E1225" s="57" t="s">
        <v>76</v>
      </c>
      <c r="F1225" s="62" t="s">
        <v>4694</v>
      </c>
      <c r="G1225" s="62" t="s">
        <v>4695</v>
      </c>
      <c r="H1225" s="59">
        <v>44279</v>
      </c>
      <c r="I1225" s="59">
        <v>44644</v>
      </c>
      <c r="J1225" s="48" t="str">
        <f>IF(Ugovori_OPULJP[[#This Row],[DATUM ZAVRŠETKA OPERACIJE]]&gt;DATE(2024,3,31),"u provedbi","završen")</f>
        <v>završen</v>
      </c>
      <c r="K1225" s="58" t="s">
        <v>130</v>
      </c>
      <c r="L1225" s="58" t="s">
        <v>130</v>
      </c>
      <c r="M1225" s="49">
        <v>0.85</v>
      </c>
      <c r="N1225" s="49">
        <v>0.15</v>
      </c>
      <c r="O1225" s="50">
        <f>Ugovori_OPULJP[[#This Row],[Bespovratna sredstva - Ukupno (EU+Nac) HRK
= Ukupna ugovorena vrijednost bespovratnih sredstava]]*Ugovori_OPULJP[[#This Row],[EU STOPA SUFINANCIRANJA %
EU CO-FINANCING RATE %]]</f>
        <v>414053.30899999995</v>
      </c>
      <c r="P1225" s="51">
        <f>Ugovori_OPULJP[[#This Row],[Bespovratna sredstva - EU dio - HRK]]/7.5345</f>
        <v>54954.318003848952</v>
      </c>
      <c r="Q1225" s="50">
        <f>Ugovori_OPULJP[[#This Row],[Bespovratna sredstva - Ukupno (EU+Nac) HRK
= Ukupna ugovorena vrijednost bespovratnih sredstava]]*Ugovori_OPULJP[[#This Row],[STOPA NACIONALNOG SUFINANCIRANJA %]]</f>
        <v>73068.231</v>
      </c>
      <c r="R1225" s="51">
        <f>Ugovori_OPULJP[[#This Row],[Bespovratna sredstva - Nacionalni dio - HRK]]/7.5345</f>
        <v>9697.8208242086403</v>
      </c>
      <c r="S1225" s="52">
        <v>487121.54</v>
      </c>
      <c r="T1225" s="53">
        <f>Ugovori_OPULJP[[#This Row],[Bespovratna sredstva - Ukupno (EU+Nac) HRK
= Ukupna ugovorena vrijednost bespovratnih sredstava]]/7.5345</f>
        <v>64652.138828057592</v>
      </c>
      <c r="U1225" s="91">
        <v>0</v>
      </c>
      <c r="V1225" s="92">
        <f>Ugovori_OPULJP[[#This Row],[Javni doprinos korisnika - HRK]]/7.5345</f>
        <v>0</v>
      </c>
      <c r="W1225" s="91">
        <v>0</v>
      </c>
      <c r="X1225" s="92">
        <f>Ugovori_OPULJP[[#This Row],[Privatni doprinos korisnika - HRK]]/7.5345</f>
        <v>0</v>
      </c>
      <c r="Y1225" s="52">
        <v>487121.54</v>
      </c>
      <c r="Z1225" s="53">
        <f>Ugovori_OPULJP[[#This Row],[UKUPNI PRIHVATLJIVI IZDACI
TOTAL ELIGIBLE EXPENDITURE
= Bespovratna sredstva ukupno + doprinos korisnika
= Ukupni prihvatljivi troškovi
= Ukupna ugovorena vrijednost projekta HRK]]/7.5345</f>
        <v>64652.138828057592</v>
      </c>
      <c r="AA1225" s="57" t="s">
        <v>752</v>
      </c>
      <c r="AB1225" s="57" t="s">
        <v>753</v>
      </c>
      <c r="AC1225" s="56" t="s">
        <v>4696</v>
      </c>
      <c r="AD1225" s="56" t="s">
        <v>747</v>
      </c>
    </row>
    <row r="1226" spans="1:30" ht="51" customHeight="1" x14ac:dyDescent="0.2">
      <c r="A1226" s="61" t="s">
        <v>4697</v>
      </c>
      <c r="B1226" s="55" t="s">
        <v>743</v>
      </c>
      <c r="C1226" s="56" t="s">
        <v>744</v>
      </c>
      <c r="D1226" s="56" t="s">
        <v>4587</v>
      </c>
      <c r="E1226" s="57" t="s">
        <v>76</v>
      </c>
      <c r="F1226" s="62" t="s">
        <v>4698</v>
      </c>
      <c r="G1226" s="62" t="s">
        <v>1035</v>
      </c>
      <c r="H1226" s="59">
        <v>44279</v>
      </c>
      <c r="I1226" s="59">
        <v>44644</v>
      </c>
      <c r="J1226" s="48" t="str">
        <f>IF(Ugovori_OPULJP[[#This Row],[DATUM ZAVRŠETKA OPERACIJE]]&gt;DATE(2024,3,31),"u provedbi","završen")</f>
        <v>završen</v>
      </c>
      <c r="K1226" s="58" t="s">
        <v>37</v>
      </c>
      <c r="L1226" s="58" t="s">
        <v>37</v>
      </c>
      <c r="M1226" s="49">
        <v>0.85</v>
      </c>
      <c r="N1226" s="49">
        <v>0.15</v>
      </c>
      <c r="O1226" s="50">
        <f>Ugovori_OPULJP[[#This Row],[Bespovratna sredstva - Ukupno (EU+Nac) HRK
= Ukupna ugovorena vrijednost bespovratnih sredstava]]*Ugovori_OPULJP[[#This Row],[EU STOPA SUFINANCIRANJA %
EU CO-FINANCING RATE %]]</f>
        <v>409463.40250000003</v>
      </c>
      <c r="P1226" s="51">
        <f>Ugovori_OPULJP[[#This Row],[Bespovratna sredstva - EU dio - HRK]]/7.5345</f>
        <v>54345.132722808412</v>
      </c>
      <c r="Q1226" s="50">
        <f>Ugovori_OPULJP[[#This Row],[Bespovratna sredstva - Ukupno (EU+Nac) HRK
= Ukupna ugovorena vrijednost bespovratnih sredstava]]*Ugovori_OPULJP[[#This Row],[STOPA NACIONALNOG SUFINANCIRANJA %]]</f>
        <v>72258.247499999998</v>
      </c>
      <c r="R1226" s="51">
        <f>Ugovori_OPULJP[[#This Row],[Bespovratna sredstva - Nacionalni dio - HRK]]/7.5345</f>
        <v>9590.3175393191304</v>
      </c>
      <c r="S1226" s="50">
        <v>481721.65</v>
      </c>
      <c r="T1226" s="51">
        <f>Ugovori_OPULJP[[#This Row],[Bespovratna sredstva - Ukupno (EU+Nac) HRK
= Ukupna ugovorena vrijednost bespovratnih sredstava]]/7.5345</f>
        <v>63935.450262127546</v>
      </c>
      <c r="U1226" s="91">
        <v>0</v>
      </c>
      <c r="V1226" s="92">
        <f>Ugovori_OPULJP[[#This Row],[Javni doprinos korisnika - HRK]]/7.5345</f>
        <v>0</v>
      </c>
      <c r="W1226" s="91">
        <v>0</v>
      </c>
      <c r="X1226" s="92">
        <f>Ugovori_OPULJP[[#This Row],[Privatni doprinos korisnika - HRK]]/7.5345</f>
        <v>0</v>
      </c>
      <c r="Y1226" s="52">
        <v>481721.65</v>
      </c>
      <c r="Z1226" s="53">
        <f>Ugovori_OPULJP[[#This Row],[UKUPNI PRIHVATLJIVI IZDACI
TOTAL ELIGIBLE EXPENDITURE
= Bespovratna sredstva ukupno + doprinos korisnika
= Ukupni prihvatljivi troškovi
= Ukupna ugovorena vrijednost projekta HRK]]/7.5345</f>
        <v>63935.450262127546</v>
      </c>
      <c r="AA1226" s="57" t="s">
        <v>752</v>
      </c>
      <c r="AB1226" s="57" t="s">
        <v>753</v>
      </c>
      <c r="AC1226" s="56" t="s">
        <v>4699</v>
      </c>
      <c r="AD1226" s="56" t="s">
        <v>747</v>
      </c>
    </row>
    <row r="1227" spans="1:30" ht="51" customHeight="1" x14ac:dyDescent="0.2">
      <c r="A1227" s="66" t="s">
        <v>4700</v>
      </c>
      <c r="B1227" s="55" t="s">
        <v>743</v>
      </c>
      <c r="C1227" s="43" t="s">
        <v>744</v>
      </c>
      <c r="D1227" s="56" t="s">
        <v>4587</v>
      </c>
      <c r="E1227" s="57" t="s">
        <v>76</v>
      </c>
      <c r="F1227" s="62" t="s">
        <v>4701</v>
      </c>
      <c r="G1227" s="62" t="s">
        <v>4702</v>
      </c>
      <c r="H1227" s="59">
        <v>44362</v>
      </c>
      <c r="I1227" s="59">
        <v>44727</v>
      </c>
      <c r="J1227" s="48" t="str">
        <f>IF(Ugovori_OPULJP[[#This Row],[DATUM ZAVRŠETKA OPERACIJE]]&gt;DATE(2024,3,31),"u provedbi","završen")</f>
        <v>završen</v>
      </c>
      <c r="K1227" s="67" t="s">
        <v>594</v>
      </c>
      <c r="L1227" s="58" t="s">
        <v>594</v>
      </c>
      <c r="M1227" s="49">
        <v>0.85</v>
      </c>
      <c r="N1227" s="49">
        <v>0.15</v>
      </c>
      <c r="O1227" s="50">
        <f>Ugovori_OPULJP[[#This Row],[Bespovratna sredstva - Ukupno (EU+Nac) HRK
= Ukupna ugovorena vrijednost bespovratnih sredstava]]*Ugovori_OPULJP[[#This Row],[EU STOPA SUFINANCIRANJA %
EU CO-FINANCING RATE %]]</f>
        <v>398888</v>
      </c>
      <c r="P1227" s="51">
        <f>Ugovori_OPULJP[[#This Row],[Bespovratna sredstva - EU dio - HRK]]/7.5345</f>
        <v>52941.535602893353</v>
      </c>
      <c r="Q1227" s="50">
        <f>Ugovori_OPULJP[[#This Row],[Bespovratna sredstva - Ukupno (EU+Nac) HRK
= Ukupna ugovorena vrijednost bespovratnih sredstava]]*Ugovori_OPULJP[[#This Row],[STOPA NACIONALNOG SUFINANCIRANJA %]]</f>
        <v>70392</v>
      </c>
      <c r="R1227" s="51">
        <f>Ugovori_OPULJP[[#This Row],[Bespovratna sredstva - Nacionalni dio - HRK]]/7.5345</f>
        <v>9342.6239299223562</v>
      </c>
      <c r="S1227" s="52">
        <v>469280</v>
      </c>
      <c r="T1227" s="53">
        <f>Ugovori_OPULJP[[#This Row],[Bespovratna sredstva - Ukupno (EU+Nac) HRK
= Ukupna ugovorena vrijednost bespovratnih sredstava]]/7.5345</f>
        <v>62284.159532815713</v>
      </c>
      <c r="U1227" s="91">
        <v>0</v>
      </c>
      <c r="V1227" s="92">
        <f>Ugovori_OPULJP[[#This Row],[Javni doprinos korisnika - HRK]]/7.5345</f>
        <v>0</v>
      </c>
      <c r="W1227" s="91">
        <v>0</v>
      </c>
      <c r="X1227" s="92">
        <f>Ugovori_OPULJP[[#This Row],[Privatni doprinos korisnika - HRK]]/7.5345</f>
        <v>0</v>
      </c>
      <c r="Y1227" s="52">
        <v>469280</v>
      </c>
      <c r="Z1227" s="53">
        <f>Ugovori_OPULJP[[#This Row],[UKUPNI PRIHVATLJIVI IZDACI
TOTAL ELIGIBLE EXPENDITURE
= Bespovratna sredstva ukupno + doprinos korisnika
= Ukupni prihvatljivi troškovi
= Ukupna ugovorena vrijednost projekta HRK]]/7.5345</f>
        <v>62284.159532815713</v>
      </c>
      <c r="AA1227" s="57" t="s">
        <v>752</v>
      </c>
      <c r="AB1227" s="57" t="s">
        <v>753</v>
      </c>
      <c r="AC1227" s="56" t="s">
        <v>4703</v>
      </c>
      <c r="AD1227" s="63" t="s">
        <v>747</v>
      </c>
    </row>
    <row r="1228" spans="1:30" ht="51" customHeight="1" x14ac:dyDescent="0.2">
      <c r="A1228" s="66" t="s">
        <v>4704</v>
      </c>
      <c r="B1228" s="55" t="s">
        <v>743</v>
      </c>
      <c r="C1228" s="43" t="s">
        <v>744</v>
      </c>
      <c r="D1228" s="56" t="s">
        <v>4587</v>
      </c>
      <c r="E1228" s="57" t="s">
        <v>76</v>
      </c>
      <c r="F1228" s="62" t="s">
        <v>4705</v>
      </c>
      <c r="G1228" s="62" t="s">
        <v>4706</v>
      </c>
      <c r="H1228" s="59">
        <v>44362</v>
      </c>
      <c r="I1228" s="59">
        <v>44727</v>
      </c>
      <c r="J1228" s="48" t="str">
        <f>IF(Ugovori_OPULJP[[#This Row],[DATUM ZAVRŠETKA OPERACIJE]]&gt;DATE(2024,3,31),"u provedbi","završen")</f>
        <v>završen</v>
      </c>
      <c r="K1228" s="67" t="s">
        <v>892</v>
      </c>
      <c r="L1228" s="67" t="s">
        <v>37</v>
      </c>
      <c r="M1228" s="49">
        <v>0.85</v>
      </c>
      <c r="N1228" s="49">
        <v>0.15</v>
      </c>
      <c r="O1228" s="50">
        <f>Ugovori_OPULJP[[#This Row],[Bespovratna sredstva - Ukupno (EU+Nac) HRK
= Ukupna ugovorena vrijednost bespovratnih sredstava]]*Ugovori_OPULJP[[#This Row],[EU STOPA SUFINANCIRANJA %
EU CO-FINANCING RATE %]]</f>
        <v>424354</v>
      </c>
      <c r="P1228" s="51">
        <f>Ugovori_OPULJP[[#This Row],[Bespovratna sredstva - EU dio - HRK]]/7.5345</f>
        <v>56321.454641980221</v>
      </c>
      <c r="Q1228" s="50">
        <f>Ugovori_OPULJP[[#This Row],[Bespovratna sredstva - Ukupno (EU+Nac) HRK
= Ukupna ugovorena vrijednost bespovratnih sredstava]]*Ugovori_OPULJP[[#This Row],[STOPA NACIONALNOG SUFINANCIRANJA %]]</f>
        <v>74886</v>
      </c>
      <c r="R1228" s="51">
        <f>Ugovori_OPULJP[[#This Row],[Bespovratna sredstva - Nacionalni dio - HRK]]/7.5345</f>
        <v>9939.0802309376868</v>
      </c>
      <c r="S1228" s="52">
        <v>499240</v>
      </c>
      <c r="T1228" s="53">
        <f>Ugovori_OPULJP[[#This Row],[Bespovratna sredstva - Ukupno (EU+Nac) HRK
= Ukupna ugovorena vrijednost bespovratnih sredstava]]/7.5345</f>
        <v>66260.53487291791</v>
      </c>
      <c r="U1228" s="91">
        <v>0</v>
      </c>
      <c r="V1228" s="92">
        <f>Ugovori_OPULJP[[#This Row],[Javni doprinos korisnika - HRK]]/7.5345</f>
        <v>0</v>
      </c>
      <c r="W1228" s="91">
        <v>0</v>
      </c>
      <c r="X1228" s="92">
        <f>Ugovori_OPULJP[[#This Row],[Privatni doprinos korisnika - HRK]]/7.5345</f>
        <v>0</v>
      </c>
      <c r="Y1228" s="52">
        <v>499240</v>
      </c>
      <c r="Z1228" s="53">
        <f>Ugovori_OPULJP[[#This Row],[UKUPNI PRIHVATLJIVI IZDACI
TOTAL ELIGIBLE EXPENDITURE
= Bespovratna sredstva ukupno + doprinos korisnika
= Ukupni prihvatljivi troškovi
= Ukupna ugovorena vrijednost projekta HRK]]/7.5345</f>
        <v>66260.53487291791</v>
      </c>
      <c r="AA1228" s="57" t="s">
        <v>752</v>
      </c>
      <c r="AB1228" s="57" t="s">
        <v>753</v>
      </c>
      <c r="AC1228" s="56" t="s">
        <v>4707</v>
      </c>
      <c r="AD1228" s="63" t="s">
        <v>747</v>
      </c>
    </row>
    <row r="1229" spans="1:30" ht="51" customHeight="1" x14ac:dyDescent="0.2">
      <c r="A1229" s="66" t="s">
        <v>4708</v>
      </c>
      <c r="B1229" s="55" t="s">
        <v>743</v>
      </c>
      <c r="C1229" s="43" t="s">
        <v>744</v>
      </c>
      <c r="D1229" s="56" t="s">
        <v>4587</v>
      </c>
      <c r="E1229" s="57" t="s">
        <v>76</v>
      </c>
      <c r="F1229" s="62" t="s">
        <v>4709</v>
      </c>
      <c r="G1229" s="62" t="s">
        <v>4710</v>
      </c>
      <c r="H1229" s="59">
        <v>44363</v>
      </c>
      <c r="I1229" s="59">
        <v>44728</v>
      </c>
      <c r="J1229" s="48" t="str">
        <f>IF(Ugovori_OPULJP[[#This Row],[DATUM ZAVRŠETKA OPERACIJE]]&gt;DATE(2024,3,31),"u provedbi","završen")</f>
        <v>završen</v>
      </c>
      <c r="K1229" s="67" t="s">
        <v>594</v>
      </c>
      <c r="L1229" s="58" t="s">
        <v>594</v>
      </c>
      <c r="M1229" s="49">
        <v>0.85</v>
      </c>
      <c r="N1229" s="49">
        <v>0.15</v>
      </c>
      <c r="O1229" s="50">
        <f>Ugovori_OPULJP[[#This Row],[Bespovratna sredstva - Ukupno (EU+Nac) HRK
= Ukupna ugovorena vrijednost bespovratnih sredstava]]*Ugovori_OPULJP[[#This Row],[EU STOPA SUFINANCIRANJA %
EU CO-FINANCING RATE %]]</f>
        <v>408141.38900000002</v>
      </c>
      <c r="P1229" s="51">
        <f>Ugovori_OPULJP[[#This Row],[Bespovratna sredstva - EU dio - HRK]]/7.5345</f>
        <v>54169.671378326362</v>
      </c>
      <c r="Q1229" s="50">
        <f>Ugovori_OPULJP[[#This Row],[Bespovratna sredstva - Ukupno (EU+Nac) HRK
= Ukupna ugovorena vrijednost bespovratnih sredstava]]*Ugovori_OPULJP[[#This Row],[STOPA NACIONALNOG SUFINANCIRANJA %]]</f>
        <v>72024.951000000001</v>
      </c>
      <c r="R1229" s="51">
        <f>Ugovori_OPULJP[[#This Row],[Bespovratna sredstva - Nacionalni dio - HRK]]/7.5345</f>
        <v>9559.3537726458289</v>
      </c>
      <c r="S1229" s="52">
        <v>480166.34</v>
      </c>
      <c r="T1229" s="53">
        <f>Ugovori_OPULJP[[#This Row],[Bespovratna sredstva - Ukupno (EU+Nac) HRK
= Ukupna ugovorena vrijednost bespovratnih sredstava]]/7.5345</f>
        <v>63729.025150972193</v>
      </c>
      <c r="U1229" s="91">
        <v>0</v>
      </c>
      <c r="V1229" s="92">
        <f>Ugovori_OPULJP[[#This Row],[Javni doprinos korisnika - HRK]]/7.5345</f>
        <v>0</v>
      </c>
      <c r="W1229" s="91">
        <v>0</v>
      </c>
      <c r="X1229" s="92">
        <f>Ugovori_OPULJP[[#This Row],[Privatni doprinos korisnika - HRK]]/7.5345</f>
        <v>0</v>
      </c>
      <c r="Y1229" s="52">
        <v>480166.34</v>
      </c>
      <c r="Z1229" s="53">
        <f>Ugovori_OPULJP[[#This Row],[UKUPNI PRIHVATLJIVI IZDACI
TOTAL ELIGIBLE EXPENDITURE
= Bespovratna sredstva ukupno + doprinos korisnika
= Ukupni prihvatljivi troškovi
= Ukupna ugovorena vrijednost projekta HRK]]/7.5345</f>
        <v>63729.025150972193</v>
      </c>
      <c r="AA1229" s="57" t="s">
        <v>752</v>
      </c>
      <c r="AB1229" s="57" t="s">
        <v>753</v>
      </c>
      <c r="AC1229" s="56" t="s">
        <v>4711</v>
      </c>
      <c r="AD1229" s="63" t="s">
        <v>747</v>
      </c>
    </row>
    <row r="1230" spans="1:30" ht="51" customHeight="1" x14ac:dyDescent="0.2">
      <c r="A1230" s="66" t="s">
        <v>4712</v>
      </c>
      <c r="B1230" s="55" t="s">
        <v>743</v>
      </c>
      <c r="C1230" s="43" t="s">
        <v>744</v>
      </c>
      <c r="D1230" s="56" t="s">
        <v>4587</v>
      </c>
      <c r="E1230" s="57" t="s">
        <v>76</v>
      </c>
      <c r="F1230" s="62" t="s">
        <v>4713</v>
      </c>
      <c r="G1230" s="62" t="s">
        <v>4714</v>
      </c>
      <c r="H1230" s="59">
        <v>44356</v>
      </c>
      <c r="I1230" s="59">
        <v>44721</v>
      </c>
      <c r="J1230" s="48" t="str">
        <f>IF(Ugovori_OPULJP[[#This Row],[DATUM ZAVRŠETKA OPERACIJE]]&gt;DATE(2024,3,31),"u provedbi","završen")</f>
        <v>završen</v>
      </c>
      <c r="K1230" s="67" t="s">
        <v>200</v>
      </c>
      <c r="L1230" s="58" t="s">
        <v>200</v>
      </c>
      <c r="M1230" s="49">
        <v>0.85</v>
      </c>
      <c r="N1230" s="49">
        <v>0.15</v>
      </c>
      <c r="O1230" s="50">
        <f>Ugovori_OPULJP[[#This Row],[Bespovratna sredstva - Ukupno (EU+Nac) HRK
= Ukupna ugovorena vrijednost bespovratnih sredstava]]*Ugovori_OPULJP[[#This Row],[EU STOPA SUFINANCIRANJA %
EU CO-FINANCING RATE %]]</f>
        <v>343315</v>
      </c>
      <c r="P1230" s="51">
        <f>Ugovori_OPULJP[[#This Row],[Bespovratna sredstva - EU dio - HRK]]/7.5345</f>
        <v>45565.730970867342</v>
      </c>
      <c r="Q1230" s="50">
        <f>Ugovori_OPULJP[[#This Row],[Bespovratna sredstva - Ukupno (EU+Nac) HRK
= Ukupna ugovorena vrijednost bespovratnih sredstava]]*Ugovori_OPULJP[[#This Row],[STOPA NACIONALNOG SUFINANCIRANJA %]]</f>
        <v>60585</v>
      </c>
      <c r="R1230" s="51">
        <f>Ugovori_OPULJP[[#This Row],[Bespovratna sredstva - Nacionalni dio - HRK]]/7.5345</f>
        <v>8041.0113478001194</v>
      </c>
      <c r="S1230" s="52">
        <v>403900</v>
      </c>
      <c r="T1230" s="53">
        <f>Ugovori_OPULJP[[#This Row],[Bespovratna sredstva - Ukupno (EU+Nac) HRK
= Ukupna ugovorena vrijednost bespovratnih sredstava]]/7.5345</f>
        <v>53606.742318667457</v>
      </c>
      <c r="U1230" s="91">
        <v>0</v>
      </c>
      <c r="V1230" s="92">
        <f>Ugovori_OPULJP[[#This Row],[Javni doprinos korisnika - HRK]]/7.5345</f>
        <v>0</v>
      </c>
      <c r="W1230" s="91">
        <v>0</v>
      </c>
      <c r="X1230" s="92">
        <f>Ugovori_OPULJP[[#This Row],[Privatni doprinos korisnika - HRK]]/7.5345</f>
        <v>0</v>
      </c>
      <c r="Y1230" s="52">
        <v>403900</v>
      </c>
      <c r="Z1230" s="53">
        <f>Ugovori_OPULJP[[#This Row],[UKUPNI PRIHVATLJIVI IZDACI
TOTAL ELIGIBLE EXPENDITURE
= Bespovratna sredstva ukupno + doprinos korisnika
= Ukupni prihvatljivi troškovi
= Ukupna ugovorena vrijednost projekta HRK]]/7.5345</f>
        <v>53606.742318667457</v>
      </c>
      <c r="AA1230" s="57" t="s">
        <v>752</v>
      </c>
      <c r="AB1230" s="57" t="s">
        <v>753</v>
      </c>
      <c r="AC1230" s="56" t="s">
        <v>4715</v>
      </c>
      <c r="AD1230" s="63" t="s">
        <v>747</v>
      </c>
    </row>
    <row r="1231" spans="1:30" ht="51" customHeight="1" x14ac:dyDescent="0.2">
      <c r="A1231" s="66" t="s">
        <v>4716</v>
      </c>
      <c r="B1231" s="55" t="s">
        <v>743</v>
      </c>
      <c r="C1231" s="43" t="s">
        <v>744</v>
      </c>
      <c r="D1231" s="56" t="s">
        <v>4587</v>
      </c>
      <c r="E1231" s="57" t="s">
        <v>76</v>
      </c>
      <c r="F1231" s="62" t="s">
        <v>4717</v>
      </c>
      <c r="G1231" s="62" t="s">
        <v>4718</v>
      </c>
      <c r="H1231" s="59">
        <v>44361</v>
      </c>
      <c r="I1231" s="59">
        <v>44665</v>
      </c>
      <c r="J1231" s="48" t="str">
        <f>IF(Ugovori_OPULJP[[#This Row],[DATUM ZAVRŠETKA OPERACIJE]]&gt;DATE(2024,3,31),"u provedbi","završen")</f>
        <v>završen</v>
      </c>
      <c r="K1231" s="58" t="s">
        <v>249</v>
      </c>
      <c r="L1231" s="58" t="s">
        <v>249</v>
      </c>
      <c r="M1231" s="49">
        <v>0.85</v>
      </c>
      <c r="N1231" s="49">
        <v>0.15</v>
      </c>
      <c r="O1231" s="50">
        <f>Ugovori_OPULJP[[#This Row],[Bespovratna sredstva - Ukupno (EU+Nac) HRK
= Ukupna ugovorena vrijednost bespovratnih sredstava]]*Ugovori_OPULJP[[#This Row],[EU STOPA SUFINANCIRANJA %
EU CO-FINANCING RATE %]]</f>
        <v>166385.79999999999</v>
      </c>
      <c r="P1231" s="51">
        <f>Ugovori_OPULJP[[#This Row],[Bespovratna sredstva - EU dio - HRK]]/7.5345</f>
        <v>22083.190656314284</v>
      </c>
      <c r="Q1231" s="50">
        <f>Ugovori_OPULJP[[#This Row],[Bespovratna sredstva - Ukupno (EU+Nac) HRK
= Ukupna ugovorena vrijednost bespovratnih sredstava]]*Ugovori_OPULJP[[#This Row],[STOPA NACIONALNOG SUFINANCIRANJA %]]</f>
        <v>29362.2</v>
      </c>
      <c r="R1231" s="51">
        <f>Ugovori_OPULJP[[#This Row],[Bespovratna sredstva - Nacionalni dio - HRK]]/7.5345</f>
        <v>3897.033645231933</v>
      </c>
      <c r="S1231" s="52">
        <v>195748</v>
      </c>
      <c r="T1231" s="53">
        <f>Ugovori_OPULJP[[#This Row],[Bespovratna sredstva - Ukupno (EU+Nac) HRK
= Ukupna ugovorena vrijednost bespovratnih sredstava]]/7.5345</f>
        <v>25980.224301546219</v>
      </c>
      <c r="U1231" s="91">
        <v>0</v>
      </c>
      <c r="V1231" s="92">
        <f>Ugovori_OPULJP[[#This Row],[Javni doprinos korisnika - HRK]]/7.5345</f>
        <v>0</v>
      </c>
      <c r="W1231" s="91">
        <v>0</v>
      </c>
      <c r="X1231" s="92">
        <f>Ugovori_OPULJP[[#This Row],[Privatni doprinos korisnika - HRK]]/7.5345</f>
        <v>0</v>
      </c>
      <c r="Y1231" s="52">
        <v>195748</v>
      </c>
      <c r="Z1231" s="53">
        <f>Ugovori_OPULJP[[#This Row],[UKUPNI PRIHVATLJIVI IZDACI
TOTAL ELIGIBLE EXPENDITURE
= Bespovratna sredstva ukupno + doprinos korisnika
= Ukupni prihvatljivi troškovi
= Ukupna ugovorena vrijednost projekta HRK]]/7.5345</f>
        <v>25980.224301546219</v>
      </c>
      <c r="AA1231" s="57" t="s">
        <v>752</v>
      </c>
      <c r="AB1231" s="57" t="s">
        <v>753</v>
      </c>
      <c r="AC1231" s="56" t="s">
        <v>4719</v>
      </c>
      <c r="AD1231" s="63" t="s">
        <v>747</v>
      </c>
    </row>
    <row r="1232" spans="1:30" ht="51" customHeight="1" x14ac:dyDescent="0.2">
      <c r="A1232" s="66" t="s">
        <v>4720</v>
      </c>
      <c r="B1232" s="55" t="s">
        <v>743</v>
      </c>
      <c r="C1232" s="43" t="s">
        <v>744</v>
      </c>
      <c r="D1232" s="56" t="s">
        <v>4587</v>
      </c>
      <c r="E1232" s="57" t="s">
        <v>76</v>
      </c>
      <c r="F1232" s="62" t="s">
        <v>4721</v>
      </c>
      <c r="G1232" s="45" t="s">
        <v>2108</v>
      </c>
      <c r="H1232" s="59">
        <v>44351</v>
      </c>
      <c r="I1232" s="59">
        <v>44716</v>
      </c>
      <c r="J1232" s="48" t="str">
        <f>IF(Ugovori_OPULJP[[#This Row],[DATUM ZAVRŠETKA OPERACIJE]]&gt;DATE(2024,3,31),"u provedbi","završen")</f>
        <v>završen</v>
      </c>
      <c r="K1232" s="67" t="s">
        <v>36</v>
      </c>
      <c r="L1232" s="58" t="s">
        <v>99</v>
      </c>
      <c r="M1232" s="49">
        <v>0.85</v>
      </c>
      <c r="N1232" s="49">
        <v>0.15</v>
      </c>
      <c r="O1232" s="83">
        <f>Ugovori_OPULJP[[#This Row],[Bespovratna sredstva - Ukupno (EU+Nac) HRK
= Ukupna ugovorena vrijednost bespovratnih sredstava]]*Ugovori_OPULJP[[#This Row],[EU STOPA SUFINANCIRANJA %
EU CO-FINANCING RATE %]]</f>
        <v>412692</v>
      </c>
      <c r="P1232" s="84">
        <f>Ugovori_OPULJP[[#This Row],[Bespovratna sredstva - EU dio - HRK]]/7.5345</f>
        <v>54773.641250248853</v>
      </c>
      <c r="Q1232" s="83">
        <f>Ugovori_OPULJP[[#This Row],[Bespovratna sredstva - Ukupno (EU+Nac) HRK
= Ukupna ugovorena vrijednost bespovratnih sredstava]]*Ugovori_OPULJP[[#This Row],[STOPA NACIONALNOG SUFINANCIRANJA %]]</f>
        <v>72828</v>
      </c>
      <c r="R1232" s="84">
        <f>Ugovori_OPULJP[[#This Row],[Bespovratna sredstva - Nacionalni dio - HRK]]/7.5345</f>
        <v>9665.9366912203859</v>
      </c>
      <c r="S1232" s="85">
        <v>485520</v>
      </c>
      <c r="T1232" s="86">
        <f>Ugovori_OPULJP[[#This Row],[Bespovratna sredstva - Ukupno (EU+Nac) HRK
= Ukupna ugovorena vrijednost bespovratnih sredstava]]/7.5345</f>
        <v>64439.577941469237</v>
      </c>
      <c r="U1232" s="91">
        <v>0</v>
      </c>
      <c r="V1232" s="92">
        <f>Ugovori_OPULJP[[#This Row],[Javni doprinos korisnika - HRK]]/7.5345</f>
        <v>0</v>
      </c>
      <c r="W1232" s="91">
        <v>0</v>
      </c>
      <c r="X1232" s="92">
        <f>Ugovori_OPULJP[[#This Row],[Privatni doprinos korisnika - HRK]]/7.5345</f>
        <v>0</v>
      </c>
      <c r="Y1232" s="85">
        <v>485520</v>
      </c>
      <c r="Z1232" s="86">
        <f>Ugovori_OPULJP[[#This Row],[UKUPNI PRIHVATLJIVI IZDACI
TOTAL ELIGIBLE EXPENDITURE
= Bespovratna sredstva ukupno + doprinos korisnika
= Ukupni prihvatljivi troškovi
= Ukupna ugovorena vrijednost projekta HRK]]/7.5345</f>
        <v>64439.577941469237</v>
      </c>
      <c r="AA1232" s="57" t="s">
        <v>752</v>
      </c>
      <c r="AB1232" s="57" t="s">
        <v>753</v>
      </c>
      <c r="AC1232" s="56" t="s">
        <v>4722</v>
      </c>
      <c r="AD1232" s="63" t="s">
        <v>747</v>
      </c>
    </row>
    <row r="1233" spans="1:30" ht="51" customHeight="1" x14ac:dyDescent="0.2">
      <c r="A1233" s="66" t="s">
        <v>4723</v>
      </c>
      <c r="B1233" s="55" t="s">
        <v>743</v>
      </c>
      <c r="C1233" s="56" t="s">
        <v>744</v>
      </c>
      <c r="D1233" s="56" t="s">
        <v>4587</v>
      </c>
      <c r="E1233" s="57" t="s">
        <v>76</v>
      </c>
      <c r="F1233" s="62" t="s">
        <v>4724</v>
      </c>
      <c r="G1233" s="62" t="s">
        <v>4725</v>
      </c>
      <c r="H1233" s="59">
        <v>44361</v>
      </c>
      <c r="I1233" s="59">
        <v>44726</v>
      </c>
      <c r="J1233" s="48" t="str">
        <f>IF(Ugovori_OPULJP[[#This Row],[DATUM ZAVRŠETKA OPERACIJE]]&gt;DATE(2024,3,31),"u provedbi","završen")</f>
        <v>završen</v>
      </c>
      <c r="K1233" s="67" t="s">
        <v>36</v>
      </c>
      <c r="L1233" s="58" t="s">
        <v>79</v>
      </c>
      <c r="M1233" s="49">
        <v>0.85</v>
      </c>
      <c r="N1233" s="49">
        <v>0.15</v>
      </c>
      <c r="O1233" s="50">
        <f>Ugovori_OPULJP[[#This Row],[Bespovratna sredstva - Ukupno (EU+Nac) HRK
= Ukupna ugovorena vrijednost bespovratnih sredstava]]*Ugovori_OPULJP[[#This Row],[EU STOPA SUFINANCIRANJA %
EU CO-FINANCING RATE %]]</f>
        <v>291550</v>
      </c>
      <c r="P1233" s="51">
        <f>Ugovori_OPULJP[[#This Row],[Bespovratna sredstva - EU dio - HRK]]/7.5345</f>
        <v>38695.334793284223</v>
      </c>
      <c r="Q1233" s="50">
        <f>Ugovori_OPULJP[[#This Row],[Bespovratna sredstva - Ukupno (EU+Nac) HRK
= Ukupna ugovorena vrijednost bespovratnih sredstava]]*Ugovori_OPULJP[[#This Row],[STOPA NACIONALNOG SUFINANCIRANJA %]]</f>
        <v>51450</v>
      </c>
      <c r="R1233" s="51">
        <f>Ugovori_OPULJP[[#This Row],[Bespovratna sredstva - Nacionalni dio - HRK]]/7.5345</f>
        <v>6828.5884929325102</v>
      </c>
      <c r="S1233" s="52">
        <v>343000</v>
      </c>
      <c r="T1233" s="53">
        <f>Ugovori_OPULJP[[#This Row],[Bespovratna sredstva - Ukupno (EU+Nac) HRK
= Ukupna ugovorena vrijednost bespovratnih sredstava]]/7.5345</f>
        <v>45523.923286216734</v>
      </c>
      <c r="U1233" s="50">
        <v>0</v>
      </c>
      <c r="V1233" s="51">
        <f>Ugovori_OPULJP[[#This Row],[Javni doprinos korisnika - HRK]]/7.5345</f>
        <v>0</v>
      </c>
      <c r="W1233" s="50">
        <v>0</v>
      </c>
      <c r="X1233" s="51">
        <f>Ugovori_OPULJP[[#This Row],[Privatni doprinos korisnika - HRK]]/7.5345</f>
        <v>0</v>
      </c>
      <c r="Y1233" s="52">
        <v>343000</v>
      </c>
      <c r="Z1233" s="53">
        <f>Ugovori_OPULJP[[#This Row],[UKUPNI PRIHVATLJIVI IZDACI
TOTAL ELIGIBLE EXPENDITURE
= Bespovratna sredstva ukupno + doprinos korisnika
= Ukupni prihvatljivi troškovi
= Ukupna ugovorena vrijednost projekta HRK]]/7.5345</f>
        <v>45523.923286216734</v>
      </c>
      <c r="AA1233" s="57" t="s">
        <v>752</v>
      </c>
      <c r="AB1233" s="57" t="s">
        <v>753</v>
      </c>
      <c r="AC1233" s="56" t="s">
        <v>4726</v>
      </c>
      <c r="AD1233" s="63" t="s">
        <v>747</v>
      </c>
    </row>
    <row r="1234" spans="1:30" ht="51" customHeight="1" x14ac:dyDescent="0.2">
      <c r="A1234" s="61" t="s">
        <v>4727</v>
      </c>
      <c r="B1234" s="55" t="s">
        <v>743</v>
      </c>
      <c r="C1234" s="56" t="s">
        <v>744</v>
      </c>
      <c r="D1234" s="56" t="s">
        <v>4587</v>
      </c>
      <c r="E1234" s="57" t="s">
        <v>76</v>
      </c>
      <c r="F1234" s="62" t="s">
        <v>4728</v>
      </c>
      <c r="G1234" s="62" t="s">
        <v>4729</v>
      </c>
      <c r="H1234" s="59">
        <v>44349</v>
      </c>
      <c r="I1234" s="59">
        <v>44714</v>
      </c>
      <c r="J1234" s="48" t="str">
        <f>IF(Ugovori_OPULJP[[#This Row],[DATUM ZAVRŠETKA OPERACIJE]]&gt;DATE(2024,3,31),"u provedbi","završen")</f>
        <v>završen</v>
      </c>
      <c r="K1234" s="67" t="s">
        <v>4730</v>
      </c>
      <c r="L1234" s="58" t="s">
        <v>37</v>
      </c>
      <c r="M1234" s="49">
        <v>0.85</v>
      </c>
      <c r="N1234" s="49">
        <v>0.15</v>
      </c>
      <c r="O1234" s="50">
        <f>Ugovori_OPULJP[[#This Row],[Bespovratna sredstva - Ukupno (EU+Nac) HRK
= Ukupna ugovorena vrijednost bespovratnih sredstava]]*Ugovori_OPULJP[[#This Row],[EU STOPA SUFINANCIRANJA %
EU CO-FINANCING RATE %]]</f>
        <v>387035.6</v>
      </c>
      <c r="P1234" s="51">
        <f>Ugovori_OPULJP[[#This Row],[Bespovratna sredstva - EU dio - HRK]]/7.5345</f>
        <v>51368.451788439837</v>
      </c>
      <c r="Q1234" s="50">
        <f>Ugovori_OPULJP[[#This Row],[Bespovratna sredstva - Ukupno (EU+Nac) HRK
= Ukupna ugovorena vrijednost bespovratnih sredstava]]*Ugovori_OPULJP[[#This Row],[STOPA NACIONALNOG SUFINANCIRANJA %]]</f>
        <v>68300.399999999994</v>
      </c>
      <c r="R1234" s="51">
        <f>Ugovori_OPULJP[[#This Row],[Bespovratna sredstva - Nacionalni dio - HRK]]/7.5345</f>
        <v>9065.0209038423236</v>
      </c>
      <c r="S1234" s="52">
        <v>455336</v>
      </c>
      <c r="T1234" s="53">
        <f>Ugovori_OPULJP[[#This Row],[Bespovratna sredstva - Ukupno (EU+Nac) HRK
= Ukupna ugovorena vrijednost bespovratnih sredstava]]/7.5345</f>
        <v>60433.472692282165</v>
      </c>
      <c r="U1234" s="50">
        <v>0</v>
      </c>
      <c r="V1234" s="51">
        <f>Ugovori_OPULJP[[#This Row],[Javni doprinos korisnika - HRK]]/7.5345</f>
        <v>0</v>
      </c>
      <c r="W1234" s="50">
        <v>0</v>
      </c>
      <c r="X1234" s="51">
        <f>Ugovori_OPULJP[[#This Row],[Privatni doprinos korisnika - HRK]]/7.5345</f>
        <v>0</v>
      </c>
      <c r="Y1234" s="52">
        <v>455336</v>
      </c>
      <c r="Z1234" s="53">
        <f>Ugovori_OPULJP[[#This Row],[UKUPNI PRIHVATLJIVI IZDACI
TOTAL ELIGIBLE EXPENDITURE
= Bespovratna sredstva ukupno + doprinos korisnika
= Ukupni prihvatljivi troškovi
= Ukupna ugovorena vrijednost projekta HRK]]/7.5345</f>
        <v>60433.472692282165</v>
      </c>
      <c r="AA1234" s="57" t="s">
        <v>752</v>
      </c>
      <c r="AB1234" s="57" t="s">
        <v>753</v>
      </c>
      <c r="AC1234" s="56" t="s">
        <v>4731</v>
      </c>
      <c r="AD1234" s="63" t="s">
        <v>747</v>
      </c>
    </row>
    <row r="1235" spans="1:30" ht="51" customHeight="1" x14ac:dyDescent="0.2">
      <c r="A1235" s="66" t="s">
        <v>4732</v>
      </c>
      <c r="B1235" s="55" t="s">
        <v>743</v>
      </c>
      <c r="C1235" s="43" t="s">
        <v>744</v>
      </c>
      <c r="D1235" s="56" t="s">
        <v>4587</v>
      </c>
      <c r="E1235" s="57" t="s">
        <v>76</v>
      </c>
      <c r="F1235" s="62" t="s">
        <v>4733</v>
      </c>
      <c r="G1235" s="62" t="s">
        <v>900</v>
      </c>
      <c r="H1235" s="59">
        <v>44348</v>
      </c>
      <c r="I1235" s="59">
        <v>44713</v>
      </c>
      <c r="J1235" s="48" t="str">
        <f>IF(Ugovori_OPULJP[[#This Row],[DATUM ZAVRŠETKA OPERACIJE]]&gt;DATE(2024,3,31),"u provedbi","završen")</f>
        <v>završen</v>
      </c>
      <c r="K1235" s="67" t="s">
        <v>271</v>
      </c>
      <c r="L1235" s="58" t="s">
        <v>271</v>
      </c>
      <c r="M1235" s="49">
        <v>0.85</v>
      </c>
      <c r="N1235" s="49">
        <v>0.15</v>
      </c>
      <c r="O1235" s="83">
        <f>Ugovori_OPULJP[[#This Row],[Bespovratna sredstva - Ukupno (EU+Nac) HRK
= Ukupna ugovorena vrijednost bespovratnih sredstava]]*Ugovori_OPULJP[[#This Row],[EU STOPA SUFINANCIRANJA %
EU CO-FINANCING RATE %]]</f>
        <v>402339</v>
      </c>
      <c r="P1235" s="84">
        <f>Ugovori_OPULJP[[#This Row],[Bespovratna sredstva - EU dio - HRK]]/7.5345</f>
        <v>53399.562014732226</v>
      </c>
      <c r="Q1235" s="83">
        <f>Ugovori_OPULJP[[#This Row],[Bespovratna sredstva - Ukupno (EU+Nac) HRK
= Ukupna ugovorena vrijednost bespovratnih sredstava]]*Ugovori_OPULJP[[#This Row],[STOPA NACIONALNOG SUFINANCIRANJA %]]</f>
        <v>71001</v>
      </c>
      <c r="R1235" s="84">
        <f>Ugovori_OPULJP[[#This Row],[Bespovratna sredstva - Nacionalni dio - HRK]]/7.5345</f>
        <v>9423.4521202468641</v>
      </c>
      <c r="S1235" s="85">
        <v>473340</v>
      </c>
      <c r="T1235" s="86">
        <f>Ugovori_OPULJP[[#This Row],[Bespovratna sredstva - Ukupno (EU+Nac) HRK
= Ukupna ugovorena vrijednost bespovratnih sredstava]]/7.5345</f>
        <v>62823.014134979094</v>
      </c>
      <c r="U1235" s="91">
        <v>0</v>
      </c>
      <c r="V1235" s="92">
        <f>Ugovori_OPULJP[[#This Row],[Javni doprinos korisnika - HRK]]/7.5345</f>
        <v>0</v>
      </c>
      <c r="W1235" s="91">
        <v>0</v>
      </c>
      <c r="X1235" s="92">
        <f>Ugovori_OPULJP[[#This Row],[Privatni doprinos korisnika - HRK]]/7.5345</f>
        <v>0</v>
      </c>
      <c r="Y1235" s="85">
        <v>473340</v>
      </c>
      <c r="Z1235" s="86">
        <f>Ugovori_OPULJP[[#This Row],[UKUPNI PRIHVATLJIVI IZDACI
TOTAL ELIGIBLE EXPENDITURE
= Bespovratna sredstva ukupno + doprinos korisnika
= Ukupni prihvatljivi troškovi
= Ukupna ugovorena vrijednost projekta HRK]]/7.5345</f>
        <v>62823.014134979094</v>
      </c>
      <c r="AA1235" s="57" t="s">
        <v>752</v>
      </c>
      <c r="AB1235" s="57" t="s">
        <v>753</v>
      </c>
      <c r="AC1235" s="56" t="s">
        <v>4734</v>
      </c>
      <c r="AD1235" s="63" t="s">
        <v>747</v>
      </c>
    </row>
    <row r="1236" spans="1:30" ht="51" customHeight="1" x14ac:dyDescent="0.2">
      <c r="A1236" s="66" t="s">
        <v>4735</v>
      </c>
      <c r="B1236" s="55" t="s">
        <v>743</v>
      </c>
      <c r="C1236" s="56" t="s">
        <v>744</v>
      </c>
      <c r="D1236" s="56" t="s">
        <v>4587</v>
      </c>
      <c r="E1236" s="57" t="s">
        <v>76</v>
      </c>
      <c r="F1236" s="62" t="s">
        <v>4736</v>
      </c>
      <c r="G1236" s="62" t="s">
        <v>3848</v>
      </c>
      <c r="H1236" s="59">
        <v>44363</v>
      </c>
      <c r="I1236" s="59">
        <v>44728</v>
      </c>
      <c r="J1236" s="48" t="str">
        <f>IF(Ugovori_OPULJP[[#This Row],[DATUM ZAVRŠETKA OPERACIJE]]&gt;DATE(2024,3,31),"u provedbi","završen")</f>
        <v>završen</v>
      </c>
      <c r="K1236" s="67" t="s">
        <v>104</v>
      </c>
      <c r="L1236" s="58" t="s">
        <v>104</v>
      </c>
      <c r="M1236" s="49">
        <v>0.85</v>
      </c>
      <c r="N1236" s="49">
        <v>0.15</v>
      </c>
      <c r="O1236" s="50">
        <f>Ugovori_OPULJP[[#This Row],[Bespovratna sredstva - Ukupno (EU+Nac) HRK
= Ukupna ugovorena vrijednost bespovratnih sredstava]]*Ugovori_OPULJP[[#This Row],[EU STOPA SUFINANCIRANJA %
EU CO-FINANCING RATE %]]</f>
        <v>424830</v>
      </c>
      <c r="P1236" s="51">
        <f>Ugovori_OPULJP[[#This Row],[Bespovratna sredstva - EU dio - HRK]]/7.5345</f>
        <v>56384.630698785586</v>
      </c>
      <c r="Q1236" s="50">
        <f>Ugovori_OPULJP[[#This Row],[Bespovratna sredstva - Ukupno (EU+Nac) HRK
= Ukupna ugovorena vrijednost bespovratnih sredstava]]*Ugovori_OPULJP[[#This Row],[STOPA NACIONALNOG SUFINANCIRANJA %]]</f>
        <v>74970</v>
      </c>
      <c r="R1236" s="51">
        <f>Ugovori_OPULJP[[#This Row],[Bespovratna sredstva - Nacionalni dio - HRK]]/7.5345</f>
        <v>9950.2289468445142</v>
      </c>
      <c r="S1236" s="52">
        <v>499800</v>
      </c>
      <c r="T1236" s="53">
        <f>Ugovori_OPULJP[[#This Row],[Bespovratna sredstva - Ukupno (EU+Nac) HRK
= Ukupna ugovorena vrijednost bespovratnih sredstava]]/7.5345</f>
        <v>66334.859645630102</v>
      </c>
      <c r="U1236" s="50">
        <v>0</v>
      </c>
      <c r="V1236" s="51">
        <f>Ugovori_OPULJP[[#This Row],[Javni doprinos korisnika - HRK]]/7.5345</f>
        <v>0</v>
      </c>
      <c r="W1236" s="50">
        <v>0</v>
      </c>
      <c r="X1236" s="51">
        <f>Ugovori_OPULJP[[#This Row],[Privatni doprinos korisnika - HRK]]/7.5345</f>
        <v>0</v>
      </c>
      <c r="Y1236" s="52">
        <v>499800</v>
      </c>
      <c r="Z1236" s="53">
        <f>Ugovori_OPULJP[[#This Row],[UKUPNI PRIHVATLJIVI IZDACI
TOTAL ELIGIBLE EXPENDITURE
= Bespovratna sredstva ukupno + doprinos korisnika
= Ukupni prihvatljivi troškovi
= Ukupna ugovorena vrijednost projekta HRK]]/7.5345</f>
        <v>66334.859645630102</v>
      </c>
      <c r="AA1236" s="57" t="s">
        <v>752</v>
      </c>
      <c r="AB1236" s="57" t="s">
        <v>753</v>
      </c>
      <c r="AC1236" s="56" t="s">
        <v>4737</v>
      </c>
      <c r="AD1236" s="63" t="s">
        <v>747</v>
      </c>
    </row>
    <row r="1237" spans="1:30" ht="38.25" customHeight="1" x14ac:dyDescent="0.2">
      <c r="A1237" s="61" t="s">
        <v>4738</v>
      </c>
      <c r="B1237" s="55" t="s">
        <v>743</v>
      </c>
      <c r="C1237" s="56" t="s">
        <v>744</v>
      </c>
      <c r="D1237" s="56" t="s">
        <v>4587</v>
      </c>
      <c r="E1237" s="57" t="s">
        <v>76</v>
      </c>
      <c r="F1237" s="62" t="s">
        <v>4739</v>
      </c>
      <c r="G1237" s="62" t="s">
        <v>4740</v>
      </c>
      <c r="H1237" s="59">
        <v>44386</v>
      </c>
      <c r="I1237" s="59">
        <v>44751</v>
      </c>
      <c r="J1237" s="48" t="str">
        <f>IF(Ugovori_OPULJP[[#This Row],[DATUM ZAVRŠETKA OPERACIJE]]&gt;DATE(2024,3,31),"u provedbi","završen")</f>
        <v>završen</v>
      </c>
      <c r="K1237" s="58" t="s">
        <v>4741</v>
      </c>
      <c r="L1237" s="58" t="s">
        <v>37</v>
      </c>
      <c r="M1237" s="49">
        <v>0.85</v>
      </c>
      <c r="N1237" s="49">
        <v>0.15</v>
      </c>
      <c r="O1237" s="50">
        <f>Ugovori_OPULJP[[#This Row],[Bespovratna sredstva - Ukupno (EU+Nac) HRK
= Ukupna ugovorena vrijednost bespovratnih sredstava]]*Ugovori_OPULJP[[#This Row],[EU STOPA SUFINANCIRANJA %
EU CO-FINANCING RATE %]]</f>
        <v>370456.70699999999</v>
      </c>
      <c r="P1237" s="51">
        <f>Ugovori_OPULJP[[#This Row],[Bespovratna sredstva - EU dio - HRK]]/7.5345</f>
        <v>49168.054549074252</v>
      </c>
      <c r="Q1237" s="50">
        <f>Ugovori_OPULJP[[#This Row],[Bespovratna sredstva - Ukupno (EU+Nac) HRK
= Ukupna ugovorena vrijednost bespovratnih sredstava]]*Ugovori_OPULJP[[#This Row],[STOPA NACIONALNOG SUFINANCIRANJA %]]</f>
        <v>65374.712999999996</v>
      </c>
      <c r="R1237" s="51">
        <f>Ugovori_OPULJP[[#This Row],[Bespovratna sredstva - Nacionalni dio - HRK]]/7.5345</f>
        <v>8676.7155086601615</v>
      </c>
      <c r="S1237" s="52">
        <v>435831.42</v>
      </c>
      <c r="T1237" s="53">
        <f>Ugovori_OPULJP[[#This Row],[Bespovratna sredstva - Ukupno (EU+Nac) HRK
= Ukupna ugovorena vrijednost bespovratnih sredstava]]/7.5345</f>
        <v>57844.770057734415</v>
      </c>
      <c r="U1237" s="50">
        <v>0</v>
      </c>
      <c r="V1237" s="51">
        <f>Ugovori_OPULJP[[#This Row],[Javni doprinos korisnika - HRK]]/7.5345</f>
        <v>0</v>
      </c>
      <c r="W1237" s="50">
        <v>0</v>
      </c>
      <c r="X1237" s="51">
        <f>Ugovori_OPULJP[[#This Row],[Privatni doprinos korisnika - HRK]]/7.5345</f>
        <v>0</v>
      </c>
      <c r="Y1237" s="52">
        <v>435831.42</v>
      </c>
      <c r="Z1237" s="53">
        <f>Ugovori_OPULJP[[#This Row],[UKUPNI PRIHVATLJIVI IZDACI
TOTAL ELIGIBLE EXPENDITURE
= Bespovratna sredstva ukupno + doprinos korisnika
= Ukupni prihvatljivi troškovi
= Ukupna ugovorena vrijednost projekta HRK]]/7.5345</f>
        <v>57844.770057734415</v>
      </c>
      <c r="AA1237" s="57" t="s">
        <v>752</v>
      </c>
      <c r="AB1237" s="57" t="s">
        <v>753</v>
      </c>
      <c r="AC1237" s="56" t="s">
        <v>4742</v>
      </c>
      <c r="AD1237" s="63" t="s">
        <v>747</v>
      </c>
    </row>
    <row r="1238" spans="1:30" ht="51" customHeight="1" x14ac:dyDescent="0.2">
      <c r="A1238" s="61" t="s">
        <v>4743</v>
      </c>
      <c r="B1238" s="55" t="s">
        <v>743</v>
      </c>
      <c r="C1238" s="56" t="s">
        <v>744</v>
      </c>
      <c r="D1238" s="56" t="s">
        <v>4587</v>
      </c>
      <c r="E1238" s="57" t="s">
        <v>76</v>
      </c>
      <c r="F1238" s="62" t="s">
        <v>4744</v>
      </c>
      <c r="G1238" s="62" t="s">
        <v>4745</v>
      </c>
      <c r="H1238" s="59">
        <v>44409</v>
      </c>
      <c r="I1238" s="59">
        <v>44652</v>
      </c>
      <c r="J1238" s="48" t="str">
        <f>IF(Ugovori_OPULJP[[#This Row],[DATUM ZAVRŠETKA OPERACIJE]]&gt;DATE(2024,3,31),"u provedbi","završen")</f>
        <v>završen</v>
      </c>
      <c r="K1238" s="58" t="s">
        <v>244</v>
      </c>
      <c r="L1238" s="58" t="s">
        <v>37</v>
      </c>
      <c r="M1238" s="49">
        <v>0.85</v>
      </c>
      <c r="N1238" s="49">
        <v>0.15</v>
      </c>
      <c r="O1238" s="50">
        <f>Ugovori_OPULJP[[#This Row],[Bespovratna sredstva - Ukupno (EU+Nac) HRK
= Ukupna ugovorena vrijednost bespovratnih sredstava]]*Ugovori_OPULJP[[#This Row],[EU STOPA SUFINANCIRANJA %
EU CO-FINANCING RATE %]]</f>
        <v>393021.60599999997</v>
      </c>
      <c r="P1238" s="51">
        <f>Ugovori_OPULJP[[#This Row],[Bespovratna sredstva - EU dio - HRK]]/7.5345</f>
        <v>52162.93131594664</v>
      </c>
      <c r="Q1238" s="50">
        <f>Ugovori_OPULJP[[#This Row],[Bespovratna sredstva - Ukupno (EU+Nac) HRK
= Ukupna ugovorena vrijednost bespovratnih sredstava]]*Ugovori_OPULJP[[#This Row],[STOPA NACIONALNOG SUFINANCIRANJA %]]</f>
        <v>69356.754000000001</v>
      </c>
      <c r="R1238" s="51">
        <f>Ugovori_OPULJP[[#This Row],[Bespovratna sredstva - Nacionalni dio - HRK]]/7.5345</f>
        <v>9205.223173402348</v>
      </c>
      <c r="S1238" s="52">
        <v>462378.36</v>
      </c>
      <c r="T1238" s="53">
        <f>Ugovori_OPULJP[[#This Row],[Bespovratna sredstva - Ukupno (EU+Nac) HRK
= Ukupna ugovorena vrijednost bespovratnih sredstava]]/7.5345</f>
        <v>61368.154489348992</v>
      </c>
      <c r="U1238" s="50">
        <v>0</v>
      </c>
      <c r="V1238" s="51">
        <f>Ugovori_OPULJP[[#This Row],[Javni doprinos korisnika - HRK]]/7.5345</f>
        <v>0</v>
      </c>
      <c r="W1238" s="50">
        <v>0</v>
      </c>
      <c r="X1238" s="51">
        <f>Ugovori_OPULJP[[#This Row],[Privatni doprinos korisnika - HRK]]/7.5345</f>
        <v>0</v>
      </c>
      <c r="Y1238" s="52">
        <v>462378.36</v>
      </c>
      <c r="Z1238" s="53">
        <f>Ugovori_OPULJP[[#This Row],[UKUPNI PRIHVATLJIVI IZDACI
TOTAL ELIGIBLE EXPENDITURE
= Bespovratna sredstva ukupno + doprinos korisnika
= Ukupni prihvatljivi troškovi
= Ukupna ugovorena vrijednost projekta HRK]]/7.5345</f>
        <v>61368.154489348992</v>
      </c>
      <c r="AA1238" s="57" t="s">
        <v>752</v>
      </c>
      <c r="AB1238" s="57" t="s">
        <v>753</v>
      </c>
      <c r="AC1238" s="56" t="s">
        <v>4746</v>
      </c>
      <c r="AD1238" s="63" t="s">
        <v>747</v>
      </c>
    </row>
    <row r="1239" spans="1:30" ht="89.25" customHeight="1" x14ac:dyDescent="0.2">
      <c r="A1239" s="61" t="s">
        <v>4747</v>
      </c>
      <c r="B1239" s="55" t="s">
        <v>743</v>
      </c>
      <c r="C1239" s="56" t="s">
        <v>744</v>
      </c>
      <c r="D1239" s="56" t="s">
        <v>4587</v>
      </c>
      <c r="E1239" s="57" t="s">
        <v>76</v>
      </c>
      <c r="F1239" s="62" t="s">
        <v>4748</v>
      </c>
      <c r="G1239" s="62" t="s">
        <v>4749</v>
      </c>
      <c r="H1239" s="59">
        <v>44379</v>
      </c>
      <c r="I1239" s="59">
        <v>44744</v>
      </c>
      <c r="J1239" s="48" t="str">
        <f>IF(Ugovori_OPULJP[[#This Row],[DATUM ZAVRŠETKA OPERACIJE]]&gt;DATE(2024,3,31),"u provedbi","završen")</f>
        <v>završen</v>
      </c>
      <c r="K1239" s="58" t="s">
        <v>130</v>
      </c>
      <c r="L1239" s="58" t="s">
        <v>130</v>
      </c>
      <c r="M1239" s="49">
        <v>0.85</v>
      </c>
      <c r="N1239" s="49">
        <v>0.15</v>
      </c>
      <c r="O1239" s="50">
        <f>Ugovori_OPULJP[[#This Row],[Bespovratna sredstva - Ukupno (EU+Nac) HRK
= Ukupna ugovorena vrijednost bespovratnih sredstava]]*Ugovori_OPULJP[[#This Row],[EU STOPA SUFINANCIRANJA %
EU CO-FINANCING RATE %]]</f>
        <v>398012.25349999999</v>
      </c>
      <c r="P1239" s="51">
        <f>Ugovori_OPULJP[[#This Row],[Bespovratna sredstva - EU dio - HRK]]/7.5345</f>
        <v>52825.304067954072</v>
      </c>
      <c r="Q1239" s="50">
        <f>Ugovori_OPULJP[[#This Row],[Bespovratna sredstva - Ukupno (EU+Nac) HRK
= Ukupna ugovorena vrijednost bespovratnih sredstava]]*Ugovori_OPULJP[[#This Row],[STOPA NACIONALNOG SUFINANCIRANJA %]]</f>
        <v>70237.4565</v>
      </c>
      <c r="R1239" s="51">
        <f>Ugovori_OPULJP[[#This Row],[Bespovratna sredstva - Nacionalni dio - HRK]]/7.5345</f>
        <v>9322.1124825801307</v>
      </c>
      <c r="S1239" s="52">
        <v>468249.71</v>
      </c>
      <c r="T1239" s="53">
        <f>Ugovori_OPULJP[[#This Row],[Bespovratna sredstva - Ukupno (EU+Nac) HRK
= Ukupna ugovorena vrijednost bespovratnih sredstava]]/7.5345</f>
        <v>62147.41655053421</v>
      </c>
      <c r="U1239" s="50">
        <v>0</v>
      </c>
      <c r="V1239" s="51">
        <f>Ugovori_OPULJP[[#This Row],[Javni doprinos korisnika - HRK]]/7.5345</f>
        <v>0</v>
      </c>
      <c r="W1239" s="50">
        <v>0</v>
      </c>
      <c r="X1239" s="51">
        <f>Ugovori_OPULJP[[#This Row],[Privatni doprinos korisnika - HRK]]/7.5345</f>
        <v>0</v>
      </c>
      <c r="Y1239" s="52">
        <v>468249.71</v>
      </c>
      <c r="Z1239" s="53">
        <f>Ugovori_OPULJP[[#This Row],[UKUPNI PRIHVATLJIVI IZDACI
TOTAL ELIGIBLE EXPENDITURE
= Bespovratna sredstva ukupno + doprinos korisnika
= Ukupni prihvatljivi troškovi
= Ukupna ugovorena vrijednost projekta HRK]]/7.5345</f>
        <v>62147.41655053421</v>
      </c>
      <c r="AA1239" s="57" t="s">
        <v>752</v>
      </c>
      <c r="AB1239" s="57" t="s">
        <v>753</v>
      </c>
      <c r="AC1239" s="56" t="s">
        <v>4750</v>
      </c>
      <c r="AD1239" s="63" t="s">
        <v>747</v>
      </c>
    </row>
    <row r="1240" spans="1:30" ht="51" customHeight="1" x14ac:dyDescent="0.2">
      <c r="A1240" s="61" t="s">
        <v>4751</v>
      </c>
      <c r="B1240" s="55" t="s">
        <v>743</v>
      </c>
      <c r="C1240" s="56" t="s">
        <v>744</v>
      </c>
      <c r="D1240" s="56" t="s">
        <v>4587</v>
      </c>
      <c r="E1240" s="57" t="s">
        <v>76</v>
      </c>
      <c r="F1240" s="62" t="s">
        <v>4752</v>
      </c>
      <c r="G1240" s="62" t="s">
        <v>589</v>
      </c>
      <c r="H1240" s="59">
        <v>44392</v>
      </c>
      <c r="I1240" s="59">
        <v>44757</v>
      </c>
      <c r="J1240" s="48" t="str">
        <f>IF(Ugovori_OPULJP[[#This Row],[DATUM ZAVRŠETKA OPERACIJE]]&gt;DATE(2024,3,31),"u provedbi","završen")</f>
        <v>završen</v>
      </c>
      <c r="K1240" s="58" t="s">
        <v>36</v>
      </c>
      <c r="L1240" s="58" t="s">
        <v>271</v>
      </c>
      <c r="M1240" s="49">
        <v>0.85</v>
      </c>
      <c r="N1240" s="49">
        <v>0.15</v>
      </c>
      <c r="O1240" s="50">
        <f>Ugovori_OPULJP[[#This Row],[Bespovratna sredstva - Ukupno (EU+Nac) HRK
= Ukupna ugovorena vrijednost bespovratnih sredstava]]*Ugovori_OPULJP[[#This Row],[EU STOPA SUFINANCIRANJA %
EU CO-FINANCING RATE %]]</f>
        <v>418761</v>
      </c>
      <c r="P1240" s="51">
        <f>Ugovori_OPULJP[[#This Row],[Bespovratna sredstva - EU dio - HRK]]/7.5345</f>
        <v>55579.135974517216</v>
      </c>
      <c r="Q1240" s="50">
        <f>Ugovori_OPULJP[[#This Row],[Bespovratna sredstva - Ukupno (EU+Nac) HRK
= Ukupna ugovorena vrijednost bespovratnih sredstava]]*Ugovori_OPULJP[[#This Row],[STOPA NACIONALNOG SUFINANCIRANJA %]]</f>
        <v>73899</v>
      </c>
      <c r="R1240" s="51">
        <f>Ugovori_OPULJP[[#This Row],[Bespovratna sredstva - Nacionalni dio - HRK]]/7.5345</f>
        <v>9808.0828190324501</v>
      </c>
      <c r="S1240" s="52">
        <v>492660</v>
      </c>
      <c r="T1240" s="53">
        <f>Ugovori_OPULJP[[#This Row],[Bespovratna sredstva - Ukupno (EU+Nac) HRK
= Ukupna ugovorena vrijednost bespovratnih sredstava]]/7.5345</f>
        <v>65387.218793549669</v>
      </c>
      <c r="U1240" s="50">
        <v>0</v>
      </c>
      <c r="V1240" s="51">
        <f>Ugovori_OPULJP[[#This Row],[Javni doprinos korisnika - HRK]]/7.5345</f>
        <v>0</v>
      </c>
      <c r="W1240" s="50">
        <v>0</v>
      </c>
      <c r="X1240" s="51">
        <f>Ugovori_OPULJP[[#This Row],[Privatni doprinos korisnika - HRK]]/7.5345</f>
        <v>0</v>
      </c>
      <c r="Y1240" s="52">
        <v>492660</v>
      </c>
      <c r="Z1240" s="53">
        <f>Ugovori_OPULJP[[#This Row],[UKUPNI PRIHVATLJIVI IZDACI
TOTAL ELIGIBLE EXPENDITURE
= Bespovratna sredstva ukupno + doprinos korisnika
= Ukupni prihvatljivi troškovi
= Ukupna ugovorena vrijednost projekta HRK]]/7.5345</f>
        <v>65387.218793549669</v>
      </c>
      <c r="AA1240" s="57" t="s">
        <v>752</v>
      </c>
      <c r="AB1240" s="57" t="s">
        <v>753</v>
      </c>
      <c r="AC1240" s="56" t="s">
        <v>4753</v>
      </c>
      <c r="AD1240" s="63" t="s">
        <v>747</v>
      </c>
    </row>
    <row r="1241" spans="1:30" ht="51" customHeight="1" x14ac:dyDescent="0.2">
      <c r="A1241" s="61" t="s">
        <v>4754</v>
      </c>
      <c r="B1241" s="55" t="s">
        <v>743</v>
      </c>
      <c r="C1241" s="56" t="s">
        <v>744</v>
      </c>
      <c r="D1241" s="56" t="s">
        <v>4587</v>
      </c>
      <c r="E1241" s="57" t="s">
        <v>76</v>
      </c>
      <c r="F1241" s="62" t="s">
        <v>4755</v>
      </c>
      <c r="G1241" s="45" t="s">
        <v>820</v>
      </c>
      <c r="H1241" s="59">
        <v>44383</v>
      </c>
      <c r="I1241" s="59">
        <v>44748</v>
      </c>
      <c r="J1241" s="48" t="str">
        <f>IF(Ugovori_OPULJP[[#This Row],[DATUM ZAVRŠETKA OPERACIJE]]&gt;DATE(2024,3,31),"u provedbi","završen")</f>
        <v>završen</v>
      </c>
      <c r="K1241" s="58" t="s">
        <v>200</v>
      </c>
      <c r="L1241" s="58" t="s">
        <v>200</v>
      </c>
      <c r="M1241" s="49">
        <v>0.85</v>
      </c>
      <c r="N1241" s="49">
        <v>0.15</v>
      </c>
      <c r="O1241" s="50">
        <f>Ugovori_OPULJP[[#This Row],[Bespovratna sredstva - Ukupno (EU+Nac) HRK
= Ukupna ugovorena vrijednost bespovratnih sredstava]]*Ugovori_OPULJP[[#This Row],[EU STOPA SUFINANCIRANJA %
EU CO-FINANCING RATE %]]</f>
        <v>419209.45999999996</v>
      </c>
      <c r="P1241" s="51">
        <f>Ugovori_OPULJP[[#This Row],[Bespovratna sredstva - EU dio - HRK]]/7.5345</f>
        <v>55638.656845178833</v>
      </c>
      <c r="Q1241" s="50">
        <f>Ugovori_OPULJP[[#This Row],[Bespovratna sredstva - Ukupno (EU+Nac) HRK
= Ukupna ugovorena vrijednost bespovratnih sredstava]]*Ugovori_OPULJP[[#This Row],[STOPA NACIONALNOG SUFINANCIRANJA %]]</f>
        <v>73978.14</v>
      </c>
      <c r="R1241" s="51">
        <f>Ugovori_OPULJP[[#This Row],[Bespovratna sredstva - Nacionalni dio - HRK]]/7.5345</f>
        <v>9818.5865020903839</v>
      </c>
      <c r="S1241" s="52">
        <v>493187.6</v>
      </c>
      <c r="T1241" s="53">
        <f>Ugovori_OPULJP[[#This Row],[Bespovratna sredstva - Ukupno (EU+Nac) HRK
= Ukupna ugovorena vrijednost bespovratnih sredstava]]/7.5345</f>
        <v>65457.243347269221</v>
      </c>
      <c r="U1241" s="50">
        <v>0</v>
      </c>
      <c r="V1241" s="51">
        <f>Ugovori_OPULJP[[#This Row],[Javni doprinos korisnika - HRK]]/7.5345</f>
        <v>0</v>
      </c>
      <c r="W1241" s="50">
        <v>0</v>
      </c>
      <c r="X1241" s="51">
        <f>Ugovori_OPULJP[[#This Row],[Privatni doprinos korisnika - HRK]]/7.5345</f>
        <v>0</v>
      </c>
      <c r="Y1241" s="52">
        <v>493187.6</v>
      </c>
      <c r="Z1241" s="53">
        <f>Ugovori_OPULJP[[#This Row],[UKUPNI PRIHVATLJIVI IZDACI
TOTAL ELIGIBLE EXPENDITURE
= Bespovratna sredstva ukupno + doprinos korisnika
= Ukupni prihvatljivi troškovi
= Ukupna ugovorena vrijednost projekta HRK]]/7.5345</f>
        <v>65457.243347269221</v>
      </c>
      <c r="AA1241" s="57" t="s">
        <v>752</v>
      </c>
      <c r="AB1241" s="57" t="s">
        <v>753</v>
      </c>
      <c r="AC1241" s="56" t="s">
        <v>4756</v>
      </c>
      <c r="AD1241" s="63" t="s">
        <v>747</v>
      </c>
    </row>
    <row r="1242" spans="1:30" ht="51" customHeight="1" x14ac:dyDescent="0.2">
      <c r="A1242" s="66" t="s">
        <v>4757</v>
      </c>
      <c r="B1242" s="55" t="s">
        <v>743</v>
      </c>
      <c r="C1242" s="56" t="s">
        <v>744</v>
      </c>
      <c r="D1242" s="56" t="s">
        <v>4587</v>
      </c>
      <c r="E1242" s="57" t="s">
        <v>76</v>
      </c>
      <c r="F1242" s="62" t="s">
        <v>4758</v>
      </c>
      <c r="G1242" s="62" t="s">
        <v>4759</v>
      </c>
      <c r="H1242" s="59">
        <v>44736</v>
      </c>
      <c r="I1242" s="59">
        <v>45101</v>
      </c>
      <c r="J1242" s="48" t="str">
        <f>IF(Ugovori_OPULJP[[#This Row],[DATUM ZAVRŠETKA OPERACIJE]]&gt;DATE(2024,3,31),"u provedbi","završen")</f>
        <v>završen</v>
      </c>
      <c r="K1242" s="58" t="s">
        <v>36</v>
      </c>
      <c r="L1242" s="67" t="s">
        <v>37</v>
      </c>
      <c r="M1242" s="49">
        <v>0.85</v>
      </c>
      <c r="N1242" s="49">
        <v>0.15</v>
      </c>
      <c r="O1242" s="50">
        <f>Ugovori_OPULJP[[#This Row],[Bespovratna sredstva - Ukupno (EU+Nac) HRK
= Ukupna ugovorena vrijednost bespovratnih sredstava]]*Ugovori_OPULJP[[#This Row],[EU STOPA SUFINANCIRANJA %
EU CO-FINANCING RATE %]]</f>
        <v>350169.93550000002</v>
      </c>
      <c r="P1242" s="51">
        <f>Ugovori_OPULJP[[#This Row],[Bespovratna sredstva - EU dio - HRK]]/7.5345</f>
        <v>46475.537261928461</v>
      </c>
      <c r="Q1242" s="50">
        <f>Ugovori_OPULJP[[#This Row],[Bespovratna sredstva - Ukupno (EU+Nac) HRK
= Ukupna ugovorena vrijednost bespovratnih sredstava]]*Ugovori_OPULJP[[#This Row],[STOPA NACIONALNOG SUFINANCIRANJA %]]</f>
        <v>61794.694499999998</v>
      </c>
      <c r="R1242" s="51">
        <f>Ugovori_OPULJP[[#This Row],[Bespovratna sredstva - Nacionalni dio - HRK]]/7.5345</f>
        <v>8201.5653991638465</v>
      </c>
      <c r="S1242" s="52">
        <v>411964.63</v>
      </c>
      <c r="T1242" s="53">
        <f>Ugovori_OPULJP[[#This Row],[Bespovratna sredstva - Ukupno (EU+Nac) HRK
= Ukupna ugovorena vrijednost bespovratnih sredstava]]/7.5345</f>
        <v>54677.102661092307</v>
      </c>
      <c r="U1242" s="50">
        <v>0</v>
      </c>
      <c r="V1242" s="51">
        <f>Ugovori_OPULJP[[#This Row],[Javni doprinos korisnika - HRK]]/7.5345</f>
        <v>0</v>
      </c>
      <c r="W1242" s="50">
        <v>0</v>
      </c>
      <c r="X1242" s="51">
        <f>Ugovori_OPULJP[[#This Row],[Privatni doprinos korisnika - HRK]]/7.5345</f>
        <v>0</v>
      </c>
      <c r="Y1242" s="52">
        <v>411964.63</v>
      </c>
      <c r="Z1242" s="53">
        <f>Ugovori_OPULJP[[#This Row],[UKUPNI PRIHVATLJIVI IZDACI
TOTAL ELIGIBLE EXPENDITURE
= Bespovratna sredstva ukupno + doprinos korisnika
= Ukupni prihvatljivi troškovi
= Ukupna ugovorena vrijednost projekta HRK]]/7.5345</f>
        <v>54677.102661092307</v>
      </c>
      <c r="AA1242" s="57" t="s">
        <v>752</v>
      </c>
      <c r="AB1242" s="57" t="s">
        <v>753</v>
      </c>
      <c r="AC1242" s="56" t="s">
        <v>4760</v>
      </c>
      <c r="AD1242" s="56" t="s">
        <v>747</v>
      </c>
    </row>
    <row r="1243" spans="1:30" ht="51" customHeight="1" x14ac:dyDescent="0.2">
      <c r="A1243" s="61" t="s">
        <v>4761</v>
      </c>
      <c r="B1243" s="55" t="s">
        <v>743</v>
      </c>
      <c r="C1243" s="56" t="s">
        <v>744</v>
      </c>
      <c r="D1243" s="56" t="s">
        <v>4587</v>
      </c>
      <c r="E1243" s="57" t="s">
        <v>76</v>
      </c>
      <c r="F1243" s="62" t="s">
        <v>4762</v>
      </c>
      <c r="G1243" s="62" t="s">
        <v>4763</v>
      </c>
      <c r="H1243" s="59">
        <v>44440</v>
      </c>
      <c r="I1243" s="59">
        <v>44805</v>
      </c>
      <c r="J1243" s="48" t="str">
        <f>IF(Ugovori_OPULJP[[#This Row],[DATUM ZAVRŠETKA OPERACIJE]]&gt;DATE(2024,3,31),"u provedbi","završen")</f>
        <v>završen</v>
      </c>
      <c r="K1243" s="58" t="s">
        <v>36</v>
      </c>
      <c r="L1243" s="58" t="s">
        <v>37</v>
      </c>
      <c r="M1243" s="49">
        <v>0.85</v>
      </c>
      <c r="N1243" s="49">
        <v>0.15</v>
      </c>
      <c r="O1243" s="50">
        <f>Ugovori_OPULJP[[#This Row],[Bespovratna sredstva - Ukupno (EU+Nac) HRK
= Ukupna ugovorena vrijednost bespovratnih sredstava]]*Ugovori_OPULJP[[#This Row],[EU STOPA SUFINANCIRANJA %
EU CO-FINANCING RATE %]]</f>
        <v>424333.821</v>
      </c>
      <c r="P1243" s="51">
        <f>Ugovori_OPULJP[[#This Row],[Bespovratna sredstva - EU dio - HRK]]/7.5345</f>
        <v>56318.776428429221</v>
      </c>
      <c r="Q1243" s="50">
        <f>Ugovori_OPULJP[[#This Row],[Bespovratna sredstva - Ukupno (EU+Nac) HRK
= Ukupna ugovorena vrijednost bespovratnih sredstava]]*Ugovori_OPULJP[[#This Row],[STOPA NACIONALNOG SUFINANCIRANJA %]]</f>
        <v>74882.438999999998</v>
      </c>
      <c r="R1243" s="51">
        <f>Ugovori_OPULJP[[#This Row],[Bespovratna sredstva - Nacionalni dio - HRK]]/7.5345</f>
        <v>9938.6076050169213</v>
      </c>
      <c r="S1243" s="52">
        <v>499216.26</v>
      </c>
      <c r="T1243" s="53">
        <f>Ugovori_OPULJP[[#This Row],[Bespovratna sredstva - Ukupno (EU+Nac) HRK
= Ukupna ugovorena vrijednost bespovratnih sredstava]]/7.5345</f>
        <v>66257.384033446142</v>
      </c>
      <c r="U1243" s="50">
        <v>0</v>
      </c>
      <c r="V1243" s="51">
        <f>Ugovori_OPULJP[[#This Row],[Javni doprinos korisnika - HRK]]/7.5345</f>
        <v>0</v>
      </c>
      <c r="W1243" s="50">
        <v>0</v>
      </c>
      <c r="X1243" s="51">
        <f>Ugovori_OPULJP[[#This Row],[Privatni doprinos korisnika - HRK]]/7.5345</f>
        <v>0</v>
      </c>
      <c r="Y1243" s="52">
        <v>499216.26</v>
      </c>
      <c r="Z1243" s="53">
        <f>Ugovori_OPULJP[[#This Row],[UKUPNI PRIHVATLJIVI IZDACI
TOTAL ELIGIBLE EXPENDITURE
= Bespovratna sredstva ukupno + doprinos korisnika
= Ukupni prihvatljivi troškovi
= Ukupna ugovorena vrijednost projekta HRK]]/7.5345</f>
        <v>66257.384033446142</v>
      </c>
      <c r="AA1243" s="57" t="s">
        <v>752</v>
      </c>
      <c r="AB1243" s="57" t="s">
        <v>753</v>
      </c>
      <c r="AC1243" s="56" t="s">
        <v>4764</v>
      </c>
      <c r="AD1243" s="63" t="s">
        <v>747</v>
      </c>
    </row>
    <row r="1244" spans="1:30" ht="38.25" customHeight="1" x14ac:dyDescent="0.2">
      <c r="A1244" s="61" t="s">
        <v>4765</v>
      </c>
      <c r="B1244" s="55" t="s">
        <v>743</v>
      </c>
      <c r="C1244" s="56" t="s">
        <v>744</v>
      </c>
      <c r="D1244" s="56" t="s">
        <v>4587</v>
      </c>
      <c r="E1244" s="57" t="s">
        <v>76</v>
      </c>
      <c r="F1244" s="62" t="s">
        <v>4766</v>
      </c>
      <c r="G1244" s="62" t="s">
        <v>4767</v>
      </c>
      <c r="H1244" s="59">
        <v>44440</v>
      </c>
      <c r="I1244" s="59">
        <v>44652</v>
      </c>
      <c r="J1244" s="48" t="str">
        <f>IF(Ugovori_OPULJP[[#This Row],[DATUM ZAVRŠETKA OPERACIJE]]&gt;DATE(2024,3,31),"u provedbi","završen")</f>
        <v>završen</v>
      </c>
      <c r="K1244" s="58" t="s">
        <v>594</v>
      </c>
      <c r="L1244" s="58" t="s">
        <v>594</v>
      </c>
      <c r="M1244" s="49">
        <v>0.85</v>
      </c>
      <c r="N1244" s="49">
        <v>0.15</v>
      </c>
      <c r="O1244" s="50">
        <f>Ugovori_OPULJP[[#This Row],[Bespovratna sredstva - Ukupno (EU+Nac) HRK
= Ukupna ugovorena vrijednost bespovratnih sredstava]]*Ugovori_OPULJP[[#This Row],[EU STOPA SUFINANCIRANJA %
EU CO-FINANCING RATE %]]</f>
        <v>396984</v>
      </c>
      <c r="P1244" s="51">
        <f>Ugovori_OPULJP[[#This Row],[Bespovratna sredstva - EU dio - HRK]]/7.5345</f>
        <v>52688.831375671907</v>
      </c>
      <c r="Q1244" s="50">
        <f>Ugovori_OPULJP[[#This Row],[Bespovratna sredstva - Ukupno (EU+Nac) HRK
= Ukupna ugovorena vrijednost bespovratnih sredstava]]*Ugovori_OPULJP[[#This Row],[STOPA NACIONALNOG SUFINANCIRANJA %]]</f>
        <v>70056</v>
      </c>
      <c r="R1244" s="51">
        <f>Ugovori_OPULJP[[#This Row],[Bespovratna sredstva - Nacionalni dio - HRK]]/7.5345</f>
        <v>9298.0290662950429</v>
      </c>
      <c r="S1244" s="52">
        <v>467040</v>
      </c>
      <c r="T1244" s="53">
        <f>Ugovori_OPULJP[[#This Row],[Bespovratna sredstva - Ukupno (EU+Nac) HRK
= Ukupna ugovorena vrijednost bespovratnih sredstava]]/7.5345</f>
        <v>61986.86044196695</v>
      </c>
      <c r="U1244" s="50">
        <v>0</v>
      </c>
      <c r="V1244" s="51">
        <f>Ugovori_OPULJP[[#This Row],[Javni doprinos korisnika - HRK]]/7.5345</f>
        <v>0</v>
      </c>
      <c r="W1244" s="50">
        <v>0</v>
      </c>
      <c r="X1244" s="51">
        <f>Ugovori_OPULJP[[#This Row],[Privatni doprinos korisnika - HRK]]/7.5345</f>
        <v>0</v>
      </c>
      <c r="Y1244" s="52">
        <v>467040</v>
      </c>
      <c r="Z1244" s="53">
        <f>Ugovori_OPULJP[[#This Row],[UKUPNI PRIHVATLJIVI IZDACI
TOTAL ELIGIBLE EXPENDITURE
= Bespovratna sredstva ukupno + doprinos korisnika
= Ukupni prihvatljivi troškovi
= Ukupna ugovorena vrijednost projekta HRK]]/7.5345</f>
        <v>61986.86044196695</v>
      </c>
      <c r="AA1244" s="57" t="s">
        <v>752</v>
      </c>
      <c r="AB1244" s="57" t="s">
        <v>753</v>
      </c>
      <c r="AC1244" s="56" t="s">
        <v>4768</v>
      </c>
      <c r="AD1244" s="63" t="s">
        <v>747</v>
      </c>
    </row>
    <row r="1245" spans="1:30" ht="38.25" customHeight="1" x14ac:dyDescent="0.2">
      <c r="A1245" s="61" t="s">
        <v>4769</v>
      </c>
      <c r="B1245" s="55" t="s">
        <v>743</v>
      </c>
      <c r="C1245" s="56" t="s">
        <v>744</v>
      </c>
      <c r="D1245" s="56" t="s">
        <v>4587</v>
      </c>
      <c r="E1245" s="57" t="s">
        <v>76</v>
      </c>
      <c r="F1245" s="62" t="s">
        <v>4770</v>
      </c>
      <c r="G1245" s="62" t="s">
        <v>4771</v>
      </c>
      <c r="H1245" s="59">
        <v>44440</v>
      </c>
      <c r="I1245" s="59">
        <v>44713</v>
      </c>
      <c r="J1245" s="48" t="str">
        <f>IF(Ugovori_OPULJP[[#This Row],[DATUM ZAVRŠETKA OPERACIJE]]&gt;DATE(2024,3,31),"u provedbi","završen")</f>
        <v>završen</v>
      </c>
      <c r="K1245" s="58" t="s">
        <v>37</v>
      </c>
      <c r="L1245" s="58" t="s">
        <v>37</v>
      </c>
      <c r="M1245" s="49">
        <v>0.85</v>
      </c>
      <c r="N1245" s="49">
        <v>0.15</v>
      </c>
      <c r="O1245" s="50">
        <f>Ugovori_OPULJP[[#This Row],[Bespovratna sredstva - Ukupno (EU+Nac) HRK
= Ukupna ugovorena vrijednost bespovratnih sredstava]]*Ugovori_OPULJP[[#This Row],[EU STOPA SUFINANCIRANJA %
EU CO-FINANCING RATE %]]</f>
        <v>170928.90549999999</v>
      </c>
      <c r="P1245" s="51">
        <f>Ugovori_OPULJP[[#This Row],[Bespovratna sredstva - EU dio - HRK]]/7.5345</f>
        <v>22686.16437719822</v>
      </c>
      <c r="Q1245" s="50">
        <f>Ugovori_OPULJP[[#This Row],[Bespovratna sredstva - Ukupno (EU+Nac) HRK
= Ukupna ugovorena vrijednost bespovratnih sredstava]]*Ugovori_OPULJP[[#This Row],[STOPA NACIONALNOG SUFINANCIRANJA %]]</f>
        <v>30163.924499999997</v>
      </c>
      <c r="R1245" s="51">
        <f>Ugovori_OPULJP[[#This Row],[Bespovratna sredstva - Nacionalni dio - HRK]]/7.5345</f>
        <v>4003.4407724467442</v>
      </c>
      <c r="S1245" s="52">
        <v>201092.83</v>
      </c>
      <c r="T1245" s="53">
        <f>Ugovori_OPULJP[[#This Row],[Bespovratna sredstva - Ukupno (EU+Nac) HRK
= Ukupna ugovorena vrijednost bespovratnih sredstava]]/7.5345</f>
        <v>26689.605149644962</v>
      </c>
      <c r="U1245" s="50">
        <v>0</v>
      </c>
      <c r="V1245" s="51">
        <f>Ugovori_OPULJP[[#This Row],[Javni doprinos korisnika - HRK]]/7.5345</f>
        <v>0</v>
      </c>
      <c r="W1245" s="50">
        <v>0</v>
      </c>
      <c r="X1245" s="51">
        <f>Ugovori_OPULJP[[#This Row],[Privatni doprinos korisnika - HRK]]/7.5345</f>
        <v>0</v>
      </c>
      <c r="Y1245" s="52">
        <v>201092.83</v>
      </c>
      <c r="Z1245" s="53">
        <f>Ugovori_OPULJP[[#This Row],[UKUPNI PRIHVATLJIVI IZDACI
TOTAL ELIGIBLE EXPENDITURE
= Bespovratna sredstva ukupno + doprinos korisnika
= Ukupni prihvatljivi troškovi
= Ukupna ugovorena vrijednost projekta HRK]]/7.5345</f>
        <v>26689.605149644962</v>
      </c>
      <c r="AA1245" s="57" t="s">
        <v>752</v>
      </c>
      <c r="AB1245" s="57" t="s">
        <v>753</v>
      </c>
      <c r="AC1245" s="56" t="s">
        <v>4772</v>
      </c>
      <c r="AD1245" s="63" t="s">
        <v>747</v>
      </c>
    </row>
    <row r="1246" spans="1:30" ht="38.25" customHeight="1" x14ac:dyDescent="0.2">
      <c r="A1246" s="61" t="s">
        <v>4773</v>
      </c>
      <c r="B1246" s="42" t="s">
        <v>743</v>
      </c>
      <c r="C1246" s="56" t="s">
        <v>744</v>
      </c>
      <c r="D1246" s="56" t="s">
        <v>4587</v>
      </c>
      <c r="E1246" s="57" t="s">
        <v>76</v>
      </c>
      <c r="F1246" s="62" t="s">
        <v>4774</v>
      </c>
      <c r="G1246" s="62" t="s">
        <v>4534</v>
      </c>
      <c r="H1246" s="59">
        <v>44515</v>
      </c>
      <c r="I1246" s="59">
        <v>44880</v>
      </c>
      <c r="J1246" s="48" t="str">
        <f>IF(Ugovori_OPULJP[[#This Row],[DATUM ZAVRŠETKA OPERACIJE]]&gt;DATE(2024,3,31),"u provedbi","završen")</f>
        <v>završen</v>
      </c>
      <c r="K1246" s="67" t="s">
        <v>371</v>
      </c>
      <c r="L1246" s="67" t="s">
        <v>371</v>
      </c>
      <c r="M1246" s="49">
        <v>0.85</v>
      </c>
      <c r="N1246" s="49">
        <v>0.15</v>
      </c>
      <c r="O1246" s="50">
        <f>Ugovori_OPULJP[[#This Row],[Bespovratna sredstva - Ukupno (EU+Nac) HRK
= Ukupna ugovorena vrijednost bespovratnih sredstava]]*Ugovori_OPULJP[[#This Row],[EU STOPA SUFINANCIRANJA %
EU CO-FINANCING RATE %]]</f>
        <v>312970</v>
      </c>
      <c r="P1246" s="51">
        <f>Ugovori_OPULJP[[#This Row],[Bespovratna sredstva - EU dio - HRK]]/7.5345</f>
        <v>41538.257349525513</v>
      </c>
      <c r="Q1246" s="50">
        <f>Ugovori_OPULJP[[#This Row],[Bespovratna sredstva - Ukupno (EU+Nac) HRK
= Ukupna ugovorena vrijednost bespovratnih sredstava]]*Ugovori_OPULJP[[#This Row],[STOPA NACIONALNOG SUFINANCIRANJA %]]</f>
        <v>55230</v>
      </c>
      <c r="R1246" s="51">
        <f>Ugovori_OPULJP[[#This Row],[Bespovratna sredstva - Nacionalni dio - HRK]]/7.5345</f>
        <v>7330.2807087397969</v>
      </c>
      <c r="S1246" s="52">
        <v>368200</v>
      </c>
      <c r="T1246" s="53">
        <f>Ugovori_OPULJP[[#This Row],[Bespovratna sredstva - Ukupno (EU+Nac) HRK
= Ukupna ugovorena vrijednost bespovratnih sredstava]]/7.5345</f>
        <v>48868.538058265309</v>
      </c>
      <c r="U1246" s="50">
        <v>0</v>
      </c>
      <c r="V1246" s="51">
        <f>Ugovori_OPULJP[[#This Row],[Javni doprinos korisnika - HRK]]/7.5345</f>
        <v>0</v>
      </c>
      <c r="W1246" s="50">
        <v>0</v>
      </c>
      <c r="X1246" s="51">
        <f>Ugovori_OPULJP[[#This Row],[Privatni doprinos korisnika - HRK]]/7.5345</f>
        <v>0</v>
      </c>
      <c r="Y1246" s="52">
        <v>368200</v>
      </c>
      <c r="Z1246" s="53">
        <f>Ugovori_OPULJP[[#This Row],[UKUPNI PRIHVATLJIVI IZDACI
TOTAL ELIGIBLE EXPENDITURE
= Bespovratna sredstva ukupno + doprinos korisnika
= Ukupni prihvatljivi troškovi
= Ukupna ugovorena vrijednost projekta HRK]]/7.5345</f>
        <v>48868.538058265309</v>
      </c>
      <c r="AA1246" s="57" t="s">
        <v>752</v>
      </c>
      <c r="AB1246" s="57" t="s">
        <v>753</v>
      </c>
      <c r="AC1246" s="56" t="s">
        <v>4775</v>
      </c>
      <c r="AD1246" s="56" t="s">
        <v>747</v>
      </c>
    </row>
    <row r="1247" spans="1:30" ht="51" customHeight="1" x14ac:dyDescent="0.2">
      <c r="A1247" s="61" t="s">
        <v>4776</v>
      </c>
      <c r="B1247" s="55" t="s">
        <v>743</v>
      </c>
      <c r="C1247" s="56" t="s">
        <v>744</v>
      </c>
      <c r="D1247" s="56" t="s">
        <v>4587</v>
      </c>
      <c r="E1247" s="57" t="s">
        <v>76</v>
      </c>
      <c r="F1247" s="62" t="s">
        <v>4777</v>
      </c>
      <c r="G1247" s="62" t="s">
        <v>924</v>
      </c>
      <c r="H1247" s="59">
        <v>44706</v>
      </c>
      <c r="I1247" s="59">
        <v>45071</v>
      </c>
      <c r="J1247" s="48" t="str">
        <f>IF(Ugovori_OPULJP[[#This Row],[DATUM ZAVRŠETKA OPERACIJE]]&gt;DATE(2024,3,31),"u provedbi","završen")</f>
        <v>završen</v>
      </c>
      <c r="K1247" s="67" t="s">
        <v>36</v>
      </c>
      <c r="L1247" s="67" t="s">
        <v>37</v>
      </c>
      <c r="M1247" s="49">
        <v>0.85</v>
      </c>
      <c r="N1247" s="49">
        <v>0.15</v>
      </c>
      <c r="O1247" s="50">
        <f>Ugovori_OPULJP[[#This Row],[Bespovratna sredstva - Ukupno (EU+Nac) HRK
= Ukupna ugovorena vrijednost bespovratnih sredstava]]*Ugovori_OPULJP[[#This Row],[EU STOPA SUFINANCIRANJA %
EU CO-FINANCING RATE %]]</f>
        <v>268999.55949999997</v>
      </c>
      <c r="P1247" s="51">
        <f>Ugovori_OPULJP[[#This Row],[Bespovratna sredstva - EU dio - HRK]]/7.5345</f>
        <v>35702.376999137297</v>
      </c>
      <c r="Q1247" s="50">
        <f>Ugovori_OPULJP[[#This Row],[Bespovratna sredstva - Ukupno (EU+Nac) HRK
= Ukupna ugovorena vrijednost bespovratnih sredstava]]*Ugovori_OPULJP[[#This Row],[STOPA NACIONALNOG SUFINANCIRANJA %]]</f>
        <v>47470.510499999997</v>
      </c>
      <c r="R1247" s="51">
        <f>Ugovori_OPULJP[[#This Row],[Bespovratna sredstva - Nacionalni dio - HRK]]/7.5345</f>
        <v>6300.4194704359934</v>
      </c>
      <c r="S1247" s="52">
        <v>316470.07</v>
      </c>
      <c r="T1247" s="53">
        <f>Ugovori_OPULJP[[#This Row],[Bespovratna sredstva - Ukupno (EU+Nac) HRK
= Ukupna ugovorena vrijednost bespovratnih sredstava]]/7.5345</f>
        <v>42002.796469573295</v>
      </c>
      <c r="U1247" s="50">
        <v>0</v>
      </c>
      <c r="V1247" s="51">
        <f>Ugovori_OPULJP[[#This Row],[Javni doprinos korisnika - HRK]]/7.5345</f>
        <v>0</v>
      </c>
      <c r="W1247" s="50">
        <v>0</v>
      </c>
      <c r="X1247" s="51">
        <f>Ugovori_OPULJP[[#This Row],[Privatni doprinos korisnika - HRK]]/7.5345</f>
        <v>0</v>
      </c>
      <c r="Y1247" s="52">
        <v>316470.07</v>
      </c>
      <c r="Z1247" s="53">
        <f>Ugovori_OPULJP[[#This Row],[UKUPNI PRIHVATLJIVI IZDACI
TOTAL ELIGIBLE EXPENDITURE
= Bespovratna sredstva ukupno + doprinos korisnika
= Ukupni prihvatljivi troškovi
= Ukupna ugovorena vrijednost projekta HRK]]/7.5345</f>
        <v>42002.796469573295</v>
      </c>
      <c r="AA1247" s="57" t="s">
        <v>752</v>
      </c>
      <c r="AB1247" s="57" t="s">
        <v>753</v>
      </c>
      <c r="AC1247" s="56" t="s">
        <v>4778</v>
      </c>
      <c r="AD1247" s="56" t="s">
        <v>747</v>
      </c>
    </row>
    <row r="1248" spans="1:30" ht="51" customHeight="1" x14ac:dyDescent="0.2">
      <c r="A1248" s="61" t="s">
        <v>4779</v>
      </c>
      <c r="B1248" s="42" t="s">
        <v>743</v>
      </c>
      <c r="C1248" s="56" t="s">
        <v>744</v>
      </c>
      <c r="D1248" s="56" t="s">
        <v>4587</v>
      </c>
      <c r="E1248" s="57" t="s">
        <v>76</v>
      </c>
      <c r="F1248" s="62" t="s">
        <v>4780</v>
      </c>
      <c r="G1248" s="62" t="s">
        <v>4781</v>
      </c>
      <c r="H1248" s="59">
        <v>44512</v>
      </c>
      <c r="I1248" s="59">
        <v>44754</v>
      </c>
      <c r="J1248" s="48" t="str">
        <f>IF(Ugovori_OPULJP[[#This Row],[DATUM ZAVRŠETKA OPERACIJE]]&gt;DATE(2024,3,31),"u provedbi","završen")</f>
        <v>završen</v>
      </c>
      <c r="K1248" s="67" t="s">
        <v>84</v>
      </c>
      <c r="L1248" s="67" t="s">
        <v>84</v>
      </c>
      <c r="M1248" s="49">
        <v>0.85</v>
      </c>
      <c r="N1248" s="49">
        <v>0.15</v>
      </c>
      <c r="O1248" s="50">
        <f>Ugovori_OPULJP[[#This Row],[Bespovratna sredstva - Ukupno (EU+Nac) HRK
= Ukupna ugovorena vrijednost bespovratnih sredstava]]*Ugovori_OPULJP[[#This Row],[EU STOPA SUFINANCIRANJA %
EU CO-FINANCING RATE %]]</f>
        <v>307692.11199999996</v>
      </c>
      <c r="P1248" s="51">
        <f>Ugovori_OPULJP[[#This Row],[Bespovratna sredstva - EU dio - HRK]]/7.5345</f>
        <v>40837.761231667653</v>
      </c>
      <c r="Q1248" s="50">
        <f>Ugovori_OPULJP[[#This Row],[Bespovratna sredstva - Ukupno (EU+Nac) HRK
= Ukupna ugovorena vrijednost bespovratnih sredstava]]*Ugovori_OPULJP[[#This Row],[STOPA NACIONALNOG SUFINANCIRANJA %]]</f>
        <v>54298.607999999993</v>
      </c>
      <c r="R1248" s="51">
        <f>Ugovori_OPULJP[[#This Row],[Bespovratna sredstva - Nacionalni dio - HRK]]/7.5345</f>
        <v>7206.6637467648798</v>
      </c>
      <c r="S1248" s="52">
        <v>361990.72</v>
      </c>
      <c r="T1248" s="53">
        <f>Ugovori_OPULJP[[#This Row],[Bespovratna sredstva - Ukupno (EU+Nac) HRK
= Ukupna ugovorena vrijednost bespovratnih sredstava]]/7.5345</f>
        <v>48044.424978432537</v>
      </c>
      <c r="U1248" s="50">
        <v>0</v>
      </c>
      <c r="V1248" s="51">
        <f>Ugovori_OPULJP[[#This Row],[Javni doprinos korisnika - HRK]]/7.5345</f>
        <v>0</v>
      </c>
      <c r="W1248" s="50">
        <v>0</v>
      </c>
      <c r="X1248" s="51">
        <f>Ugovori_OPULJP[[#This Row],[Privatni doprinos korisnika - HRK]]/7.5345</f>
        <v>0</v>
      </c>
      <c r="Y1248" s="52">
        <v>361990.72</v>
      </c>
      <c r="Z1248" s="53">
        <f>Ugovori_OPULJP[[#This Row],[UKUPNI PRIHVATLJIVI IZDACI
TOTAL ELIGIBLE EXPENDITURE
= Bespovratna sredstva ukupno + doprinos korisnika
= Ukupni prihvatljivi troškovi
= Ukupna ugovorena vrijednost projekta HRK]]/7.5345</f>
        <v>48044.424978432537</v>
      </c>
      <c r="AA1248" s="57" t="s">
        <v>752</v>
      </c>
      <c r="AB1248" s="57" t="s">
        <v>753</v>
      </c>
      <c r="AC1248" s="56" t="s">
        <v>4782</v>
      </c>
      <c r="AD1248" s="56" t="s">
        <v>747</v>
      </c>
    </row>
    <row r="1249" spans="1:30" ht="63.75" customHeight="1" x14ac:dyDescent="0.2">
      <c r="A1249" s="61" t="s">
        <v>4783</v>
      </c>
      <c r="B1249" s="42" t="s">
        <v>743</v>
      </c>
      <c r="C1249" s="56" t="s">
        <v>744</v>
      </c>
      <c r="D1249" s="56" t="s">
        <v>4587</v>
      </c>
      <c r="E1249" s="57" t="s">
        <v>76</v>
      </c>
      <c r="F1249" s="62" t="s">
        <v>4784</v>
      </c>
      <c r="G1249" s="62" t="s">
        <v>882</v>
      </c>
      <c r="H1249" s="59">
        <v>44515</v>
      </c>
      <c r="I1249" s="59">
        <v>44880</v>
      </c>
      <c r="J1249" s="48" t="str">
        <f>IF(Ugovori_OPULJP[[#This Row],[DATUM ZAVRŠETKA OPERACIJE]]&gt;DATE(2024,3,31),"u provedbi","završen")</f>
        <v>završen</v>
      </c>
      <c r="K1249" s="67" t="s">
        <v>37</v>
      </c>
      <c r="L1249" s="67" t="s">
        <v>37</v>
      </c>
      <c r="M1249" s="49">
        <v>0.85</v>
      </c>
      <c r="N1249" s="49">
        <v>0.15</v>
      </c>
      <c r="O1249" s="50">
        <f>Ugovori_OPULJP[[#This Row],[Bespovratna sredstva - Ukupno (EU+Nac) HRK
= Ukupna ugovorena vrijednost bespovratnih sredstava]]*Ugovori_OPULJP[[#This Row],[EU STOPA SUFINANCIRANJA %
EU CO-FINANCING RATE %]]</f>
        <v>391270.83549999999</v>
      </c>
      <c r="P1249" s="51">
        <f>Ugovori_OPULJP[[#This Row],[Bespovratna sredstva - EU dio - HRK]]/7.5345</f>
        <v>51930.564138297159</v>
      </c>
      <c r="Q1249" s="50">
        <f>Ugovori_OPULJP[[#This Row],[Bespovratna sredstva - Ukupno (EU+Nac) HRK
= Ukupna ugovorena vrijednost bespovratnih sredstava]]*Ugovori_OPULJP[[#This Row],[STOPA NACIONALNOG SUFINANCIRANJA %]]</f>
        <v>69047.794500000004</v>
      </c>
      <c r="R1249" s="51">
        <f>Ugovori_OPULJP[[#This Row],[Bespovratna sredstva - Nacionalni dio - HRK]]/7.5345</f>
        <v>9164.2172008759699</v>
      </c>
      <c r="S1249" s="52">
        <v>460318.63</v>
      </c>
      <c r="T1249" s="53">
        <f>Ugovori_OPULJP[[#This Row],[Bespovratna sredstva - Ukupno (EU+Nac) HRK
= Ukupna ugovorena vrijednost bespovratnih sredstava]]/7.5345</f>
        <v>61094.781339173132</v>
      </c>
      <c r="U1249" s="50">
        <v>0</v>
      </c>
      <c r="V1249" s="51">
        <f>Ugovori_OPULJP[[#This Row],[Javni doprinos korisnika - HRK]]/7.5345</f>
        <v>0</v>
      </c>
      <c r="W1249" s="50">
        <v>0</v>
      </c>
      <c r="X1249" s="51">
        <f>Ugovori_OPULJP[[#This Row],[Privatni doprinos korisnika - HRK]]/7.5345</f>
        <v>0</v>
      </c>
      <c r="Y1249" s="52">
        <v>460318.63</v>
      </c>
      <c r="Z1249" s="53">
        <f>Ugovori_OPULJP[[#This Row],[UKUPNI PRIHVATLJIVI IZDACI
TOTAL ELIGIBLE EXPENDITURE
= Bespovratna sredstva ukupno + doprinos korisnika
= Ukupni prihvatljivi troškovi
= Ukupna ugovorena vrijednost projekta HRK]]/7.5345</f>
        <v>61094.781339173132</v>
      </c>
      <c r="AA1249" s="57" t="s">
        <v>752</v>
      </c>
      <c r="AB1249" s="57" t="s">
        <v>753</v>
      </c>
      <c r="AC1249" s="56" t="s">
        <v>4785</v>
      </c>
      <c r="AD1249" s="56" t="s">
        <v>747</v>
      </c>
    </row>
    <row r="1250" spans="1:30" ht="51" customHeight="1" x14ac:dyDescent="0.2">
      <c r="A1250" s="61" t="s">
        <v>4786</v>
      </c>
      <c r="B1250" s="42" t="s">
        <v>743</v>
      </c>
      <c r="C1250" s="56" t="s">
        <v>744</v>
      </c>
      <c r="D1250" s="56" t="s">
        <v>4587</v>
      </c>
      <c r="E1250" s="57" t="s">
        <v>76</v>
      </c>
      <c r="F1250" s="62" t="s">
        <v>4787</v>
      </c>
      <c r="G1250" s="62" t="s">
        <v>4788</v>
      </c>
      <c r="H1250" s="59">
        <v>44522</v>
      </c>
      <c r="I1250" s="59">
        <v>44887</v>
      </c>
      <c r="J1250" s="48" t="str">
        <f>IF(Ugovori_OPULJP[[#This Row],[DATUM ZAVRŠETKA OPERACIJE]]&gt;DATE(2024,3,31),"u provedbi","završen")</f>
        <v>završen</v>
      </c>
      <c r="K1250" s="67" t="s">
        <v>37</v>
      </c>
      <c r="L1250" s="67" t="s">
        <v>37</v>
      </c>
      <c r="M1250" s="49">
        <v>0.85</v>
      </c>
      <c r="N1250" s="49">
        <v>0.15</v>
      </c>
      <c r="O1250" s="50">
        <f>Ugovori_OPULJP[[#This Row],[Bespovratna sredstva - Ukupno (EU+Nac) HRK
= Ukupna ugovorena vrijednost bespovratnih sredstava]]*Ugovori_OPULJP[[#This Row],[EU STOPA SUFINANCIRANJA %
EU CO-FINANCING RATE %]]</f>
        <v>398650</v>
      </c>
      <c r="P1250" s="51">
        <f>Ugovori_OPULJP[[#This Row],[Bespovratna sredstva - EU dio - HRK]]/7.5345</f>
        <v>52909.947574490674</v>
      </c>
      <c r="Q1250" s="50">
        <f>Ugovori_OPULJP[[#This Row],[Bespovratna sredstva - Ukupno (EU+Nac) HRK
= Ukupna ugovorena vrijednost bespovratnih sredstava]]*Ugovori_OPULJP[[#This Row],[STOPA NACIONALNOG SUFINANCIRANJA %]]</f>
        <v>70350</v>
      </c>
      <c r="R1250" s="51">
        <f>Ugovori_OPULJP[[#This Row],[Bespovratna sredstva - Nacionalni dio - HRK]]/7.5345</f>
        <v>9337.0495719689425</v>
      </c>
      <c r="S1250" s="52">
        <v>469000</v>
      </c>
      <c r="T1250" s="53">
        <f>Ugovori_OPULJP[[#This Row],[Bespovratna sredstva - Ukupno (EU+Nac) HRK
= Ukupna ugovorena vrijednost bespovratnih sredstava]]/7.5345</f>
        <v>62246.997146459616</v>
      </c>
      <c r="U1250" s="50">
        <v>0</v>
      </c>
      <c r="V1250" s="51">
        <f>Ugovori_OPULJP[[#This Row],[Javni doprinos korisnika - HRK]]/7.5345</f>
        <v>0</v>
      </c>
      <c r="W1250" s="50">
        <v>0</v>
      </c>
      <c r="X1250" s="51">
        <f>Ugovori_OPULJP[[#This Row],[Privatni doprinos korisnika - HRK]]/7.5345</f>
        <v>0</v>
      </c>
      <c r="Y1250" s="52">
        <v>469000</v>
      </c>
      <c r="Z1250" s="53">
        <f>Ugovori_OPULJP[[#This Row],[UKUPNI PRIHVATLJIVI IZDACI
TOTAL ELIGIBLE EXPENDITURE
= Bespovratna sredstva ukupno + doprinos korisnika
= Ukupni prihvatljivi troškovi
= Ukupna ugovorena vrijednost projekta HRK]]/7.5345</f>
        <v>62246.997146459616</v>
      </c>
      <c r="AA1250" s="57" t="s">
        <v>752</v>
      </c>
      <c r="AB1250" s="57" t="s">
        <v>753</v>
      </c>
      <c r="AC1250" s="56" t="s">
        <v>4789</v>
      </c>
      <c r="AD1250" s="63" t="s">
        <v>747</v>
      </c>
    </row>
    <row r="1251" spans="1:30" ht="51" customHeight="1" x14ac:dyDescent="0.2">
      <c r="A1251" s="61" t="s">
        <v>4790</v>
      </c>
      <c r="B1251" s="42" t="s">
        <v>743</v>
      </c>
      <c r="C1251" s="56" t="s">
        <v>744</v>
      </c>
      <c r="D1251" s="56" t="s">
        <v>4587</v>
      </c>
      <c r="E1251" s="57" t="s">
        <v>76</v>
      </c>
      <c r="F1251" s="62" t="s">
        <v>4791</v>
      </c>
      <c r="G1251" s="62" t="s">
        <v>4792</v>
      </c>
      <c r="H1251" s="59">
        <v>44509</v>
      </c>
      <c r="I1251" s="59">
        <v>44874</v>
      </c>
      <c r="J1251" s="48" t="str">
        <f>IF(Ugovori_OPULJP[[#This Row],[DATUM ZAVRŠETKA OPERACIJE]]&gt;DATE(2024,3,31),"u provedbi","završen")</f>
        <v>završen</v>
      </c>
      <c r="K1251" s="58" t="s">
        <v>36</v>
      </c>
      <c r="L1251" s="58" t="s">
        <v>37</v>
      </c>
      <c r="M1251" s="49">
        <v>0.85</v>
      </c>
      <c r="N1251" s="49">
        <v>0.15</v>
      </c>
      <c r="O1251" s="50">
        <f>Ugovori_OPULJP[[#This Row],[Bespovratna sredstva - Ukupno (EU+Nac) HRK
= Ukupna ugovorena vrijednost bespovratnih sredstava]]*Ugovori_OPULJP[[#This Row],[EU STOPA SUFINANCIRANJA %
EU CO-FINANCING RATE %]]</f>
        <v>405790</v>
      </c>
      <c r="P1251" s="51">
        <f>Ugovori_OPULJP[[#This Row],[Bespovratna sredstva - EU dio - HRK]]/7.5345</f>
        <v>53857.588426571107</v>
      </c>
      <c r="Q1251" s="50">
        <f>Ugovori_OPULJP[[#This Row],[Bespovratna sredstva - Ukupno (EU+Nac) HRK
= Ukupna ugovorena vrijednost bespovratnih sredstava]]*Ugovori_OPULJP[[#This Row],[STOPA NACIONALNOG SUFINANCIRANJA %]]</f>
        <v>71610</v>
      </c>
      <c r="R1251" s="51">
        <f>Ugovori_OPULJP[[#This Row],[Bespovratna sredstva - Nacionalni dio - HRK]]/7.5345</f>
        <v>9504.280310571372</v>
      </c>
      <c r="S1251" s="52">
        <v>477400</v>
      </c>
      <c r="T1251" s="53">
        <f>Ugovori_OPULJP[[#This Row],[Bespovratna sredstva - Ukupno (EU+Nac) HRK
= Ukupna ugovorena vrijednost bespovratnih sredstava]]/7.5345</f>
        <v>63361.868737142475</v>
      </c>
      <c r="U1251" s="50">
        <v>0</v>
      </c>
      <c r="V1251" s="51">
        <f>Ugovori_OPULJP[[#This Row],[Javni doprinos korisnika - HRK]]/7.5345</f>
        <v>0</v>
      </c>
      <c r="W1251" s="50">
        <v>0</v>
      </c>
      <c r="X1251" s="51">
        <f>Ugovori_OPULJP[[#This Row],[Privatni doprinos korisnika - HRK]]/7.5345</f>
        <v>0</v>
      </c>
      <c r="Y1251" s="52">
        <v>477400</v>
      </c>
      <c r="Z1251" s="53">
        <f>Ugovori_OPULJP[[#This Row],[UKUPNI PRIHVATLJIVI IZDACI
TOTAL ELIGIBLE EXPENDITURE
= Bespovratna sredstva ukupno + doprinos korisnika
= Ukupni prihvatljivi troškovi
= Ukupna ugovorena vrijednost projekta HRK]]/7.5345</f>
        <v>63361.868737142475</v>
      </c>
      <c r="AA1251" s="57" t="s">
        <v>752</v>
      </c>
      <c r="AB1251" s="57" t="s">
        <v>753</v>
      </c>
      <c r="AC1251" s="56" t="s">
        <v>4793</v>
      </c>
      <c r="AD1251" s="56" t="s">
        <v>747</v>
      </c>
    </row>
    <row r="1252" spans="1:30" ht="63.75" customHeight="1" x14ac:dyDescent="0.2">
      <c r="A1252" s="61" t="s">
        <v>4794</v>
      </c>
      <c r="B1252" s="42" t="s">
        <v>743</v>
      </c>
      <c r="C1252" s="56" t="s">
        <v>744</v>
      </c>
      <c r="D1252" s="56" t="s">
        <v>4587</v>
      </c>
      <c r="E1252" s="57" t="s">
        <v>76</v>
      </c>
      <c r="F1252" s="62" t="s">
        <v>4795</v>
      </c>
      <c r="G1252" s="62" t="s">
        <v>4796</v>
      </c>
      <c r="H1252" s="59">
        <v>44517</v>
      </c>
      <c r="I1252" s="59">
        <v>44882</v>
      </c>
      <c r="J1252" s="48" t="str">
        <f>IF(Ugovori_OPULJP[[#This Row],[DATUM ZAVRŠETKA OPERACIJE]]&gt;DATE(2024,3,31),"u provedbi","završen")</f>
        <v>završen</v>
      </c>
      <c r="K1252" s="58" t="s">
        <v>104</v>
      </c>
      <c r="L1252" s="46" t="s">
        <v>104</v>
      </c>
      <c r="M1252" s="49">
        <v>0.85</v>
      </c>
      <c r="N1252" s="49">
        <v>0.15</v>
      </c>
      <c r="O1252" s="50">
        <f>Ugovori_OPULJP[[#This Row],[Bespovratna sredstva - Ukupno (EU+Nac) HRK
= Ukupna ugovorena vrijednost bespovratnih sredstava]]*Ugovori_OPULJP[[#This Row],[EU STOPA SUFINANCIRANJA %
EU CO-FINANCING RATE %]]</f>
        <v>391896.75</v>
      </c>
      <c r="P1252" s="51">
        <f>Ugovori_OPULJP[[#This Row],[Bespovratna sredstva - EU dio - HRK]]/7.5345</f>
        <v>52013.637268564598</v>
      </c>
      <c r="Q1252" s="50">
        <f>Ugovori_OPULJP[[#This Row],[Bespovratna sredstva - Ukupno (EU+Nac) HRK
= Ukupna ugovorena vrijednost bespovratnih sredstava]]*Ugovori_OPULJP[[#This Row],[STOPA NACIONALNOG SUFINANCIRANJA %]]</f>
        <v>69158.25</v>
      </c>
      <c r="R1252" s="51">
        <f>Ugovori_OPULJP[[#This Row],[Bespovratna sredstva - Nacionalni dio - HRK]]/7.5345</f>
        <v>9178.8771650408125</v>
      </c>
      <c r="S1252" s="52">
        <v>461055</v>
      </c>
      <c r="T1252" s="53">
        <f>Ugovori_OPULJP[[#This Row],[Bespovratna sredstva - Ukupno (EU+Nac) HRK
= Ukupna ugovorena vrijednost bespovratnih sredstava]]/7.5345</f>
        <v>61192.514433605415</v>
      </c>
      <c r="U1252" s="50">
        <v>0</v>
      </c>
      <c r="V1252" s="51">
        <f>Ugovori_OPULJP[[#This Row],[Javni doprinos korisnika - HRK]]/7.5345</f>
        <v>0</v>
      </c>
      <c r="W1252" s="50">
        <v>0</v>
      </c>
      <c r="X1252" s="51">
        <f>Ugovori_OPULJP[[#This Row],[Privatni doprinos korisnika - HRK]]/7.5345</f>
        <v>0</v>
      </c>
      <c r="Y1252" s="52">
        <v>461055</v>
      </c>
      <c r="Z1252" s="53">
        <f>Ugovori_OPULJP[[#This Row],[UKUPNI PRIHVATLJIVI IZDACI
TOTAL ELIGIBLE EXPENDITURE
= Bespovratna sredstva ukupno + doprinos korisnika
= Ukupni prihvatljivi troškovi
= Ukupna ugovorena vrijednost projekta HRK]]/7.5345</f>
        <v>61192.514433605415</v>
      </c>
      <c r="AA1252" s="57" t="s">
        <v>752</v>
      </c>
      <c r="AB1252" s="57" t="s">
        <v>753</v>
      </c>
      <c r="AC1252" s="56" t="s">
        <v>4797</v>
      </c>
      <c r="AD1252" s="63" t="s">
        <v>747</v>
      </c>
    </row>
    <row r="1253" spans="1:30" ht="51" customHeight="1" x14ac:dyDescent="0.2">
      <c r="A1253" s="61" t="s">
        <v>4798</v>
      </c>
      <c r="B1253" s="55" t="s">
        <v>743</v>
      </c>
      <c r="C1253" s="56" t="s">
        <v>744</v>
      </c>
      <c r="D1253" s="56" t="s">
        <v>4587</v>
      </c>
      <c r="E1253" s="57" t="s">
        <v>76</v>
      </c>
      <c r="F1253" s="62" t="s">
        <v>4799</v>
      </c>
      <c r="G1253" s="45" t="s">
        <v>4800</v>
      </c>
      <c r="H1253" s="59">
        <v>44736</v>
      </c>
      <c r="I1253" s="59">
        <v>45040</v>
      </c>
      <c r="J1253" s="48" t="str">
        <f>IF(Ugovori_OPULJP[[#This Row],[DATUM ZAVRŠETKA OPERACIJE]]&gt;DATE(2024,3,31),"u provedbi","završen")</f>
        <v>završen</v>
      </c>
      <c r="K1253" s="46" t="s">
        <v>37</v>
      </c>
      <c r="L1253" s="58" t="s">
        <v>37</v>
      </c>
      <c r="M1253" s="49">
        <v>0.85</v>
      </c>
      <c r="N1253" s="49">
        <v>0.15</v>
      </c>
      <c r="O1253" s="50">
        <f>Ugovori_OPULJP[[#This Row],[Bespovratna sredstva - Ukupno (EU+Nac) HRK
= Ukupna ugovorena vrijednost bespovratnih sredstava]]*Ugovori_OPULJP[[#This Row],[EU STOPA SUFINANCIRANJA %
EU CO-FINANCING RATE %]]</f>
        <v>236574.90699999998</v>
      </c>
      <c r="P1253" s="51">
        <f>Ugovori_OPULJP[[#This Row],[Bespovratna sredstva - EU dio - HRK]]/7.5345</f>
        <v>31398.886057468972</v>
      </c>
      <c r="Q1253" s="50">
        <f>Ugovori_OPULJP[[#This Row],[Bespovratna sredstva - Ukupno (EU+Nac) HRK
= Ukupna ugovorena vrijednost bespovratnih sredstava]]*Ugovori_OPULJP[[#This Row],[STOPA NACIONALNOG SUFINANCIRANJA %]]</f>
        <v>41748.512999999999</v>
      </c>
      <c r="R1253" s="51">
        <f>Ugovori_OPULJP[[#This Row],[Bespovratna sredstva - Nacionalni dio - HRK]]/7.5345</f>
        <v>5540.9798924945244</v>
      </c>
      <c r="S1253" s="52">
        <v>278323.42</v>
      </c>
      <c r="T1253" s="53">
        <f>Ugovori_OPULJP[[#This Row],[Bespovratna sredstva - Ukupno (EU+Nac) HRK
= Ukupna ugovorena vrijednost bespovratnih sredstava]]/7.5345</f>
        <v>36939.865949963496</v>
      </c>
      <c r="U1253" s="50">
        <v>0</v>
      </c>
      <c r="V1253" s="51">
        <f>Ugovori_OPULJP[[#This Row],[Javni doprinos korisnika - HRK]]/7.5345</f>
        <v>0</v>
      </c>
      <c r="W1253" s="50">
        <v>0</v>
      </c>
      <c r="X1253" s="51">
        <f>Ugovori_OPULJP[[#This Row],[Privatni doprinos korisnika - HRK]]/7.5345</f>
        <v>0</v>
      </c>
      <c r="Y1253" s="52">
        <v>278323.42</v>
      </c>
      <c r="Z1253" s="53">
        <f>Ugovori_OPULJP[[#This Row],[UKUPNI PRIHVATLJIVI IZDACI
TOTAL ELIGIBLE EXPENDITURE
= Bespovratna sredstva ukupno + doprinos korisnika
= Ukupni prihvatljivi troškovi
= Ukupna ugovorena vrijednost projekta HRK]]/7.5345</f>
        <v>36939.865949963496</v>
      </c>
      <c r="AA1253" s="57" t="s">
        <v>752</v>
      </c>
      <c r="AB1253" s="57" t="s">
        <v>753</v>
      </c>
      <c r="AC1253" s="56" t="s">
        <v>4801</v>
      </c>
      <c r="AD1253" s="56" t="s">
        <v>747</v>
      </c>
    </row>
    <row r="1254" spans="1:30" ht="51" customHeight="1" x14ac:dyDescent="0.2">
      <c r="A1254" s="61" t="s">
        <v>4802</v>
      </c>
      <c r="B1254" s="55" t="s">
        <v>743</v>
      </c>
      <c r="C1254" s="56" t="s">
        <v>744</v>
      </c>
      <c r="D1254" s="56" t="s">
        <v>4587</v>
      </c>
      <c r="E1254" s="57" t="s">
        <v>76</v>
      </c>
      <c r="F1254" s="62" t="s">
        <v>4803</v>
      </c>
      <c r="G1254" s="62" t="s">
        <v>4804</v>
      </c>
      <c r="H1254" s="59">
        <v>44708</v>
      </c>
      <c r="I1254" s="95">
        <v>45043</v>
      </c>
      <c r="J1254" s="48" t="str">
        <f>IF(Ugovori_OPULJP[[#This Row],[DATUM ZAVRŠETKA OPERACIJE]]&gt;DATE(2024,3,31),"u provedbi","završen")</f>
        <v>završen</v>
      </c>
      <c r="K1254" s="58" t="s">
        <v>37</v>
      </c>
      <c r="L1254" s="58" t="s">
        <v>37</v>
      </c>
      <c r="M1254" s="49">
        <v>0.85</v>
      </c>
      <c r="N1254" s="49">
        <v>0.15</v>
      </c>
      <c r="O1254" s="50">
        <f>Ugovori_OPULJP[[#This Row],[Bespovratna sredstva - Ukupno (EU+Nac) HRK
= Ukupna ugovorena vrijednost bespovratnih sredstava]]*Ugovori_OPULJP[[#This Row],[EU STOPA SUFINANCIRANJA %
EU CO-FINANCING RATE %]]</f>
        <v>234970.97399999999</v>
      </c>
      <c r="P1254" s="51">
        <f>Ugovori_OPULJP[[#This Row],[Bespovratna sredstva - EU dio - HRK]]/7.5345</f>
        <v>31186.007565200078</v>
      </c>
      <c r="Q1254" s="50">
        <f>Ugovori_OPULJP[[#This Row],[Bespovratna sredstva - Ukupno (EU+Nac) HRK
= Ukupna ugovorena vrijednost bespovratnih sredstava]]*Ugovori_OPULJP[[#This Row],[STOPA NACIONALNOG SUFINANCIRANJA %]]</f>
        <v>41465.466</v>
      </c>
      <c r="R1254" s="51">
        <f>Ugovori_OPULJP[[#This Row],[Bespovratna sredstva - Nacionalni dio - HRK]]/7.5345</f>
        <v>5503.4130997411903</v>
      </c>
      <c r="S1254" s="52">
        <v>276436.44</v>
      </c>
      <c r="T1254" s="53">
        <f>Ugovori_OPULJP[[#This Row],[Bespovratna sredstva - Ukupno (EU+Nac) HRK
= Ukupna ugovorena vrijednost bespovratnih sredstava]]/7.5345</f>
        <v>36689.420664941266</v>
      </c>
      <c r="U1254" s="50">
        <v>0</v>
      </c>
      <c r="V1254" s="51">
        <f>Ugovori_OPULJP[[#This Row],[Javni doprinos korisnika - HRK]]/7.5345</f>
        <v>0</v>
      </c>
      <c r="W1254" s="50">
        <v>0</v>
      </c>
      <c r="X1254" s="51">
        <f>Ugovori_OPULJP[[#This Row],[Privatni doprinos korisnika - HRK]]/7.5345</f>
        <v>0</v>
      </c>
      <c r="Y1254" s="52">
        <v>276436.44</v>
      </c>
      <c r="Z1254" s="53">
        <f>Ugovori_OPULJP[[#This Row],[UKUPNI PRIHVATLJIVI IZDACI
TOTAL ELIGIBLE EXPENDITURE
= Bespovratna sredstva ukupno + doprinos korisnika
= Ukupni prihvatljivi troškovi
= Ukupna ugovorena vrijednost projekta HRK]]/7.5345</f>
        <v>36689.420664941266</v>
      </c>
      <c r="AA1254" s="57" t="s">
        <v>752</v>
      </c>
      <c r="AB1254" s="57" t="s">
        <v>753</v>
      </c>
      <c r="AC1254" s="56" t="s">
        <v>4805</v>
      </c>
      <c r="AD1254" s="56" t="s">
        <v>747</v>
      </c>
    </row>
    <row r="1255" spans="1:30" ht="38.25" customHeight="1" x14ac:dyDescent="0.2">
      <c r="A1255" s="61" t="s">
        <v>4806</v>
      </c>
      <c r="B1255" s="55" t="s">
        <v>743</v>
      </c>
      <c r="C1255" s="56" t="s">
        <v>744</v>
      </c>
      <c r="D1255" s="56" t="s">
        <v>4587</v>
      </c>
      <c r="E1255" s="57" t="s">
        <v>76</v>
      </c>
      <c r="F1255" s="62" t="s">
        <v>4807</v>
      </c>
      <c r="G1255" s="62" t="s">
        <v>861</v>
      </c>
      <c r="H1255" s="59">
        <v>44708</v>
      </c>
      <c r="I1255" s="59">
        <v>45073</v>
      </c>
      <c r="J1255" s="48" t="str">
        <f>IF(Ugovori_OPULJP[[#This Row],[DATUM ZAVRŠETKA OPERACIJE]]&gt;DATE(2024,3,31),"u provedbi","završen")</f>
        <v>završen</v>
      </c>
      <c r="K1255" s="67" t="s">
        <v>594</v>
      </c>
      <c r="L1255" s="67" t="s">
        <v>37</v>
      </c>
      <c r="M1255" s="49">
        <v>0.85</v>
      </c>
      <c r="N1255" s="49">
        <v>0.15</v>
      </c>
      <c r="O1255" s="50">
        <f>Ugovori_OPULJP[[#This Row],[Bespovratna sredstva - Ukupno (EU+Nac) HRK
= Ukupna ugovorena vrijednost bespovratnih sredstava]]*Ugovori_OPULJP[[#This Row],[EU STOPA SUFINANCIRANJA %
EU CO-FINANCING RATE %]]</f>
        <v>235620</v>
      </c>
      <c r="P1255" s="51">
        <f>Ugovori_OPULJP[[#This Row],[Bespovratna sredstva - EU dio - HRK]]/7.5345</f>
        <v>31272.14811865419</v>
      </c>
      <c r="Q1255" s="50">
        <f>Ugovori_OPULJP[[#This Row],[Bespovratna sredstva - Ukupno (EU+Nac) HRK
= Ukupna ugovorena vrijednost bespovratnih sredstava]]*Ugovori_OPULJP[[#This Row],[STOPA NACIONALNOG SUFINANCIRANJA %]]</f>
        <v>41580</v>
      </c>
      <c r="R1255" s="51">
        <f>Ugovori_OPULJP[[#This Row],[Bespovratna sredstva - Nacionalni dio - HRK]]/7.5345</f>
        <v>5518.6143738801511</v>
      </c>
      <c r="S1255" s="52">
        <v>277200</v>
      </c>
      <c r="T1255" s="53">
        <f>Ugovori_OPULJP[[#This Row],[Bespovratna sredstva - Ukupno (EU+Nac) HRK
= Ukupna ugovorena vrijednost bespovratnih sredstava]]/7.5345</f>
        <v>36790.762492534341</v>
      </c>
      <c r="U1255" s="50">
        <v>0</v>
      </c>
      <c r="V1255" s="51">
        <f>Ugovori_OPULJP[[#This Row],[Javni doprinos korisnika - HRK]]/7.5345</f>
        <v>0</v>
      </c>
      <c r="W1255" s="50">
        <v>0</v>
      </c>
      <c r="X1255" s="51">
        <f>Ugovori_OPULJP[[#This Row],[Privatni doprinos korisnika - HRK]]/7.5345</f>
        <v>0</v>
      </c>
      <c r="Y1255" s="52">
        <v>277200</v>
      </c>
      <c r="Z1255" s="53">
        <f>Ugovori_OPULJP[[#This Row],[UKUPNI PRIHVATLJIVI IZDACI
TOTAL ELIGIBLE EXPENDITURE
= Bespovratna sredstva ukupno + doprinos korisnika
= Ukupni prihvatljivi troškovi
= Ukupna ugovorena vrijednost projekta HRK]]/7.5345</f>
        <v>36790.762492534341</v>
      </c>
      <c r="AA1255" s="57" t="s">
        <v>752</v>
      </c>
      <c r="AB1255" s="57" t="s">
        <v>753</v>
      </c>
      <c r="AC1255" s="56" t="s">
        <v>4808</v>
      </c>
      <c r="AD1255" s="56" t="s">
        <v>747</v>
      </c>
    </row>
    <row r="1256" spans="1:30" ht="51" customHeight="1" x14ac:dyDescent="0.2">
      <c r="A1256" s="61" t="s">
        <v>4809</v>
      </c>
      <c r="B1256" s="55" t="s">
        <v>743</v>
      </c>
      <c r="C1256" s="56" t="s">
        <v>744</v>
      </c>
      <c r="D1256" s="56" t="s">
        <v>4587</v>
      </c>
      <c r="E1256" s="57" t="s">
        <v>76</v>
      </c>
      <c r="F1256" s="62" t="s">
        <v>4810</v>
      </c>
      <c r="G1256" s="62" t="s">
        <v>4811</v>
      </c>
      <c r="H1256" s="59">
        <v>44706</v>
      </c>
      <c r="I1256" s="59">
        <v>44982</v>
      </c>
      <c r="J1256" s="48" t="str">
        <f>IF(Ugovori_OPULJP[[#This Row],[DATUM ZAVRŠETKA OPERACIJE]]&gt;DATE(2024,3,31),"u provedbi","završen")</f>
        <v>završen</v>
      </c>
      <c r="K1256" s="67" t="s">
        <v>4812</v>
      </c>
      <c r="L1256" s="67" t="s">
        <v>155</v>
      </c>
      <c r="M1256" s="49">
        <v>0.85</v>
      </c>
      <c r="N1256" s="49">
        <v>0.15</v>
      </c>
      <c r="O1256" s="50">
        <f>Ugovori_OPULJP[[#This Row],[Bespovratna sredstva - Ukupno (EU+Nac) HRK
= Ukupna ugovorena vrijednost bespovratnih sredstava]]*Ugovori_OPULJP[[#This Row],[EU STOPA SUFINANCIRANJA %
EU CO-FINANCING RATE %]]</f>
        <v>129234</v>
      </c>
      <c r="P1256" s="51">
        <f>Ugovori_OPULJP[[#This Row],[Bespovratna sredstva - EU dio - HRK]]/7.5345</f>
        <v>17152.299422655782</v>
      </c>
      <c r="Q1256" s="50">
        <f>Ugovori_OPULJP[[#This Row],[Bespovratna sredstva - Ukupno (EU+Nac) HRK
= Ukupna ugovorena vrijednost bespovratnih sredstava]]*Ugovori_OPULJP[[#This Row],[STOPA NACIONALNOG SUFINANCIRANJA %]]</f>
        <v>22806</v>
      </c>
      <c r="R1256" s="51">
        <f>Ugovori_OPULJP[[#This Row],[Bespovratna sredstva - Nacionalni dio - HRK]]/7.5345</f>
        <v>3026.8763687039618</v>
      </c>
      <c r="S1256" s="52">
        <v>152040</v>
      </c>
      <c r="T1256" s="53">
        <f>Ugovori_OPULJP[[#This Row],[Bespovratna sredstva - Ukupno (EU+Nac) HRK
= Ukupna ugovorena vrijednost bespovratnih sredstava]]/7.5345</f>
        <v>20179.175791359743</v>
      </c>
      <c r="U1256" s="50">
        <v>0</v>
      </c>
      <c r="V1256" s="51">
        <f>Ugovori_OPULJP[[#This Row],[Javni doprinos korisnika - HRK]]/7.5345</f>
        <v>0</v>
      </c>
      <c r="W1256" s="50">
        <v>0</v>
      </c>
      <c r="X1256" s="51">
        <f>Ugovori_OPULJP[[#This Row],[Privatni doprinos korisnika - HRK]]/7.5345</f>
        <v>0</v>
      </c>
      <c r="Y1256" s="52">
        <v>152040</v>
      </c>
      <c r="Z1256" s="53">
        <f>Ugovori_OPULJP[[#This Row],[UKUPNI PRIHVATLJIVI IZDACI
TOTAL ELIGIBLE EXPENDITURE
= Bespovratna sredstva ukupno + doprinos korisnika
= Ukupni prihvatljivi troškovi
= Ukupna ugovorena vrijednost projekta HRK]]/7.5345</f>
        <v>20179.175791359743</v>
      </c>
      <c r="AA1256" s="57" t="s">
        <v>752</v>
      </c>
      <c r="AB1256" s="57" t="s">
        <v>753</v>
      </c>
      <c r="AC1256" s="56" t="s">
        <v>4813</v>
      </c>
      <c r="AD1256" s="56" t="s">
        <v>747</v>
      </c>
    </row>
    <row r="1257" spans="1:30" ht="51" customHeight="1" x14ac:dyDescent="0.2">
      <c r="A1257" s="61" t="s">
        <v>4814</v>
      </c>
      <c r="B1257" s="55" t="s">
        <v>743</v>
      </c>
      <c r="C1257" s="56" t="s">
        <v>744</v>
      </c>
      <c r="D1257" s="88" t="s">
        <v>4587</v>
      </c>
      <c r="E1257" s="57" t="s">
        <v>76</v>
      </c>
      <c r="F1257" s="62" t="s">
        <v>4815</v>
      </c>
      <c r="G1257" s="62" t="s">
        <v>4816</v>
      </c>
      <c r="H1257" s="59">
        <v>44762</v>
      </c>
      <c r="I1257" s="59">
        <v>45127</v>
      </c>
      <c r="J1257" s="48" t="str">
        <f>IF(Ugovori_OPULJP[[#This Row],[DATUM ZAVRŠETKA OPERACIJE]]&gt;DATE(2024,3,31),"u provedbi","završen")</f>
        <v>završen</v>
      </c>
      <c r="K1257" s="67" t="s">
        <v>4817</v>
      </c>
      <c r="L1257" s="58" t="s">
        <v>37</v>
      </c>
      <c r="M1257" s="49">
        <v>0.85</v>
      </c>
      <c r="N1257" s="49">
        <v>0.15</v>
      </c>
      <c r="O1257" s="50">
        <f>Ugovori_OPULJP[[#This Row],[Bespovratna sredstva - Ukupno (EU+Nac) HRK
= Ukupna ugovorena vrijednost bespovratnih sredstava]]*Ugovori_OPULJP[[#This Row],[EU STOPA SUFINANCIRANJA %
EU CO-FINANCING RATE %]]</f>
        <v>337085.11199999996</v>
      </c>
      <c r="P1257" s="51">
        <f>Ugovori_OPULJP[[#This Row],[Bespovratna sredstva - EU dio - HRK]]/7.5345</f>
        <v>44738.882739398759</v>
      </c>
      <c r="Q1257" s="50">
        <f>Ugovori_OPULJP[[#This Row],[Bespovratna sredstva - Ukupno (EU+Nac) HRK
= Ukupna ugovorena vrijednost bespovratnih sredstava]]*Ugovori_OPULJP[[#This Row],[STOPA NACIONALNOG SUFINANCIRANJA %]]</f>
        <v>59485.607999999993</v>
      </c>
      <c r="R1257" s="51">
        <f>Ugovori_OPULJP[[#This Row],[Bespovratna sredstva - Nacionalni dio - HRK]]/7.5345</f>
        <v>7895.0969540115457</v>
      </c>
      <c r="S1257" s="52">
        <v>396570.72</v>
      </c>
      <c r="T1257" s="53">
        <f>Ugovori_OPULJP[[#This Row],[Bespovratna sredstva - Ukupno (EU+Nac) HRK
= Ukupna ugovorena vrijednost bespovratnih sredstava]]/7.5345</f>
        <v>52633.979693410307</v>
      </c>
      <c r="U1257" s="50">
        <v>0</v>
      </c>
      <c r="V1257" s="51">
        <f>Ugovori_OPULJP[[#This Row],[Javni doprinos korisnika - HRK]]/7.5345</f>
        <v>0</v>
      </c>
      <c r="W1257" s="50">
        <v>0</v>
      </c>
      <c r="X1257" s="51">
        <f>Ugovori_OPULJP[[#This Row],[Privatni doprinos korisnika - HRK]]/7.5345</f>
        <v>0</v>
      </c>
      <c r="Y1257" s="52">
        <v>396570.72</v>
      </c>
      <c r="Z1257" s="53">
        <f>Ugovori_OPULJP[[#This Row],[UKUPNI PRIHVATLJIVI IZDACI
TOTAL ELIGIBLE EXPENDITURE
= Bespovratna sredstva ukupno + doprinos korisnika
= Ukupni prihvatljivi troškovi
= Ukupna ugovorena vrijednost projekta HRK]]/7.5345</f>
        <v>52633.979693410307</v>
      </c>
      <c r="AA1257" s="57" t="s">
        <v>752</v>
      </c>
      <c r="AB1257" s="57" t="s">
        <v>753</v>
      </c>
      <c r="AC1257" s="56" t="s">
        <v>4818</v>
      </c>
      <c r="AD1257" s="63" t="s">
        <v>747</v>
      </c>
    </row>
    <row r="1258" spans="1:30" ht="51" customHeight="1" x14ac:dyDescent="0.2">
      <c r="A1258" s="61" t="s">
        <v>4819</v>
      </c>
      <c r="B1258" s="55" t="s">
        <v>743</v>
      </c>
      <c r="C1258" s="56" t="s">
        <v>744</v>
      </c>
      <c r="D1258" s="56" t="s">
        <v>4587</v>
      </c>
      <c r="E1258" s="57" t="s">
        <v>76</v>
      </c>
      <c r="F1258" s="62" t="s">
        <v>4820</v>
      </c>
      <c r="G1258" s="62" t="s">
        <v>4821</v>
      </c>
      <c r="H1258" s="59">
        <v>44743</v>
      </c>
      <c r="I1258" s="59">
        <v>45047</v>
      </c>
      <c r="J1258" s="48" t="str">
        <f>IF(Ugovori_OPULJP[[#This Row],[DATUM ZAVRŠETKA OPERACIJE]]&gt;DATE(2024,3,31),"u provedbi","završen")</f>
        <v>završen</v>
      </c>
      <c r="K1258" s="67" t="s">
        <v>36</v>
      </c>
      <c r="L1258" s="67" t="s">
        <v>37</v>
      </c>
      <c r="M1258" s="49">
        <v>0.85</v>
      </c>
      <c r="N1258" s="49">
        <v>0.15</v>
      </c>
      <c r="O1258" s="50">
        <f>Ugovori_OPULJP[[#This Row],[Bespovratna sredstva - Ukupno (EU+Nac) HRK
= Ukupna ugovorena vrijednost bespovratnih sredstava]]*Ugovori_OPULJP[[#This Row],[EU STOPA SUFINANCIRANJA %
EU CO-FINANCING RATE %]]</f>
        <v>134991.27100000001</v>
      </c>
      <c r="P1258" s="51">
        <f>Ugovori_OPULJP[[#This Row],[Bespovratna sredstva - EU dio - HRK]]/7.5345</f>
        <v>17916.420598579865</v>
      </c>
      <c r="Q1258" s="50">
        <f>Ugovori_OPULJP[[#This Row],[Bespovratna sredstva - Ukupno (EU+Nac) HRK
= Ukupna ugovorena vrijednost bespovratnih sredstava]]*Ugovori_OPULJP[[#This Row],[STOPA NACIONALNOG SUFINANCIRANJA %]]</f>
        <v>23821.989000000001</v>
      </c>
      <c r="R1258" s="51">
        <f>Ugovori_OPULJP[[#This Row],[Bespovratna sredstva - Nacionalni dio - HRK]]/7.5345</f>
        <v>3161.7212821023295</v>
      </c>
      <c r="S1258" s="52">
        <v>158813.26</v>
      </c>
      <c r="T1258" s="53">
        <f>Ugovori_OPULJP[[#This Row],[Bespovratna sredstva - Ukupno (EU+Nac) HRK
= Ukupna ugovorena vrijednost bespovratnih sredstava]]/7.5345</f>
        <v>21078.141880682197</v>
      </c>
      <c r="U1258" s="50">
        <v>0</v>
      </c>
      <c r="V1258" s="51">
        <f>Ugovori_OPULJP[[#This Row],[Javni doprinos korisnika - HRK]]/7.5345</f>
        <v>0</v>
      </c>
      <c r="W1258" s="50">
        <v>0</v>
      </c>
      <c r="X1258" s="51">
        <f>Ugovori_OPULJP[[#This Row],[Privatni doprinos korisnika - HRK]]/7.5345</f>
        <v>0</v>
      </c>
      <c r="Y1258" s="52">
        <v>158813.26</v>
      </c>
      <c r="Z1258" s="53">
        <f>Ugovori_OPULJP[[#This Row],[UKUPNI PRIHVATLJIVI IZDACI
TOTAL ELIGIBLE EXPENDITURE
= Bespovratna sredstva ukupno + doprinos korisnika
= Ukupni prihvatljivi troškovi
= Ukupna ugovorena vrijednost projekta HRK]]/7.5345</f>
        <v>21078.141880682197</v>
      </c>
      <c r="AA1258" s="57" t="s">
        <v>752</v>
      </c>
      <c r="AB1258" s="57" t="s">
        <v>753</v>
      </c>
      <c r="AC1258" s="56" t="s">
        <v>4822</v>
      </c>
      <c r="AD1258" s="56" t="s">
        <v>747</v>
      </c>
    </row>
    <row r="1259" spans="1:30" ht="51" customHeight="1" x14ac:dyDescent="0.2">
      <c r="A1259" s="61" t="s">
        <v>4823</v>
      </c>
      <c r="B1259" s="55" t="s">
        <v>743</v>
      </c>
      <c r="C1259" s="56" t="s">
        <v>744</v>
      </c>
      <c r="D1259" s="56" t="s">
        <v>4587</v>
      </c>
      <c r="E1259" s="57" t="s">
        <v>76</v>
      </c>
      <c r="F1259" s="62" t="s">
        <v>4824</v>
      </c>
      <c r="G1259" s="62" t="s">
        <v>792</v>
      </c>
      <c r="H1259" s="59">
        <v>44708</v>
      </c>
      <c r="I1259" s="59">
        <v>45073</v>
      </c>
      <c r="J1259" s="48" t="str">
        <f>IF(Ugovori_OPULJP[[#This Row],[DATUM ZAVRŠETKA OPERACIJE]]&gt;DATE(2024,3,31),"u provedbi","završen")</f>
        <v>završen</v>
      </c>
      <c r="K1259" s="67" t="s">
        <v>200</v>
      </c>
      <c r="L1259" s="67" t="s">
        <v>200</v>
      </c>
      <c r="M1259" s="49">
        <v>0.85</v>
      </c>
      <c r="N1259" s="49">
        <v>0.15</v>
      </c>
      <c r="O1259" s="50">
        <f>Ugovori_OPULJP[[#This Row],[Bespovratna sredstva - Ukupno (EU+Nac) HRK
= Ukupna ugovorena vrijednost bespovratnih sredstava]]*Ugovori_OPULJP[[#This Row],[EU STOPA SUFINANCIRANJA %
EU CO-FINANCING RATE %]]</f>
        <v>408077.08649999998</v>
      </c>
      <c r="P1259" s="51">
        <f>Ugovori_OPULJP[[#This Row],[Bespovratna sredstva - EU dio - HRK]]/7.5345</f>
        <v>54161.136969938278</v>
      </c>
      <c r="Q1259" s="50">
        <f>Ugovori_OPULJP[[#This Row],[Bespovratna sredstva - Ukupno (EU+Nac) HRK
= Ukupna ugovorena vrijednost bespovratnih sredstava]]*Ugovori_OPULJP[[#This Row],[STOPA NACIONALNOG SUFINANCIRANJA %]]</f>
        <v>72013.603499999997</v>
      </c>
      <c r="R1259" s="51">
        <f>Ugovori_OPULJP[[#This Row],[Bespovratna sredstva - Nacionalni dio - HRK]]/7.5345</f>
        <v>9557.8477005773439</v>
      </c>
      <c r="S1259" s="52">
        <v>480090.69</v>
      </c>
      <c r="T1259" s="53">
        <f>Ugovori_OPULJP[[#This Row],[Bespovratna sredstva - Ukupno (EU+Nac) HRK
= Ukupna ugovorena vrijednost bespovratnih sredstava]]/7.5345</f>
        <v>63718.984670515623</v>
      </c>
      <c r="U1259" s="50">
        <v>0</v>
      </c>
      <c r="V1259" s="51">
        <f>Ugovori_OPULJP[[#This Row],[Javni doprinos korisnika - HRK]]/7.5345</f>
        <v>0</v>
      </c>
      <c r="W1259" s="50">
        <v>0</v>
      </c>
      <c r="X1259" s="51">
        <f>Ugovori_OPULJP[[#This Row],[Privatni doprinos korisnika - HRK]]/7.5345</f>
        <v>0</v>
      </c>
      <c r="Y1259" s="52">
        <v>480090.69</v>
      </c>
      <c r="Z1259" s="53">
        <f>Ugovori_OPULJP[[#This Row],[UKUPNI PRIHVATLJIVI IZDACI
TOTAL ELIGIBLE EXPENDITURE
= Bespovratna sredstva ukupno + doprinos korisnika
= Ukupni prihvatljivi troškovi
= Ukupna ugovorena vrijednost projekta HRK]]/7.5345</f>
        <v>63718.984670515623</v>
      </c>
      <c r="AA1259" s="57" t="s">
        <v>752</v>
      </c>
      <c r="AB1259" s="57" t="s">
        <v>753</v>
      </c>
      <c r="AC1259" s="56" t="s">
        <v>4825</v>
      </c>
      <c r="AD1259" s="56" t="s">
        <v>747</v>
      </c>
    </row>
    <row r="1260" spans="1:30" ht="51" customHeight="1" x14ac:dyDescent="0.2">
      <c r="A1260" s="61" t="s">
        <v>4826</v>
      </c>
      <c r="B1260" s="55" t="s">
        <v>743</v>
      </c>
      <c r="C1260" s="56" t="s">
        <v>744</v>
      </c>
      <c r="D1260" s="56" t="s">
        <v>4587</v>
      </c>
      <c r="E1260" s="57" t="s">
        <v>76</v>
      </c>
      <c r="F1260" s="62" t="s">
        <v>4827</v>
      </c>
      <c r="G1260" s="62" t="s">
        <v>4828</v>
      </c>
      <c r="H1260" s="59">
        <v>44708</v>
      </c>
      <c r="I1260" s="59">
        <v>45073</v>
      </c>
      <c r="J1260" s="48" t="str">
        <f>IF(Ugovori_OPULJP[[#This Row],[DATUM ZAVRŠETKA OPERACIJE]]&gt;DATE(2024,3,31),"u provedbi","završen")</f>
        <v>završen</v>
      </c>
      <c r="K1260" s="58" t="s">
        <v>37</v>
      </c>
      <c r="L1260" s="58" t="s">
        <v>37</v>
      </c>
      <c r="M1260" s="49">
        <v>0.85</v>
      </c>
      <c r="N1260" s="49">
        <v>0.15</v>
      </c>
      <c r="O1260" s="50">
        <f>Ugovori_OPULJP[[#This Row],[Bespovratna sredstva - Ukupno (EU+Nac) HRK
= Ukupna ugovorena vrijednost bespovratnih sredstava]]*Ugovori_OPULJP[[#This Row],[EU STOPA SUFINANCIRANJA %
EU CO-FINANCING RATE %]]</f>
        <v>411943.84700000001</v>
      </c>
      <c r="P1260" s="51">
        <f>Ugovori_OPULJP[[#This Row],[Bespovratna sredstva - EU dio - HRK]]/7.5345</f>
        <v>54674.344282965023</v>
      </c>
      <c r="Q1260" s="50">
        <f>Ugovori_OPULJP[[#This Row],[Bespovratna sredstva - Ukupno (EU+Nac) HRK
= Ukupna ugovorena vrijednost bespovratnih sredstava]]*Ugovori_OPULJP[[#This Row],[STOPA NACIONALNOG SUFINANCIRANJA %]]</f>
        <v>72695.972999999998</v>
      </c>
      <c r="R1260" s="51">
        <f>Ugovori_OPULJP[[#This Row],[Bespovratna sredstva - Nacionalni dio - HRK]]/7.5345</f>
        <v>9648.4136969938281</v>
      </c>
      <c r="S1260" s="52">
        <v>484639.82</v>
      </c>
      <c r="T1260" s="53">
        <f>Ugovori_OPULJP[[#This Row],[Bespovratna sredstva - Ukupno (EU+Nac) HRK
= Ukupna ugovorena vrijednost bespovratnih sredstava]]/7.5345</f>
        <v>64322.757979958857</v>
      </c>
      <c r="U1260" s="50">
        <v>0</v>
      </c>
      <c r="V1260" s="51">
        <f>Ugovori_OPULJP[[#This Row],[Javni doprinos korisnika - HRK]]/7.5345</f>
        <v>0</v>
      </c>
      <c r="W1260" s="50">
        <v>0</v>
      </c>
      <c r="X1260" s="51">
        <f>Ugovori_OPULJP[[#This Row],[Privatni doprinos korisnika - HRK]]/7.5345</f>
        <v>0</v>
      </c>
      <c r="Y1260" s="52">
        <v>484639.82</v>
      </c>
      <c r="Z1260" s="53">
        <f>Ugovori_OPULJP[[#This Row],[UKUPNI PRIHVATLJIVI IZDACI
TOTAL ELIGIBLE EXPENDITURE
= Bespovratna sredstva ukupno + doprinos korisnika
= Ukupni prihvatljivi troškovi
= Ukupna ugovorena vrijednost projekta HRK]]/7.5345</f>
        <v>64322.757979958857</v>
      </c>
      <c r="AA1260" s="57" t="s">
        <v>752</v>
      </c>
      <c r="AB1260" s="57" t="s">
        <v>753</v>
      </c>
      <c r="AC1260" s="56" t="s">
        <v>4829</v>
      </c>
      <c r="AD1260" s="56" t="s">
        <v>747</v>
      </c>
    </row>
    <row r="1261" spans="1:30" ht="51" customHeight="1" x14ac:dyDescent="0.2">
      <c r="A1261" s="61" t="s">
        <v>4830</v>
      </c>
      <c r="B1261" s="55" t="s">
        <v>743</v>
      </c>
      <c r="C1261" s="56" t="s">
        <v>744</v>
      </c>
      <c r="D1261" s="56" t="s">
        <v>4587</v>
      </c>
      <c r="E1261" s="57" t="s">
        <v>76</v>
      </c>
      <c r="F1261" s="62" t="s">
        <v>4831</v>
      </c>
      <c r="G1261" s="62" t="s">
        <v>4832</v>
      </c>
      <c r="H1261" s="59">
        <v>44707</v>
      </c>
      <c r="I1261" s="59">
        <v>45072</v>
      </c>
      <c r="J1261" s="48" t="str">
        <f>IF(Ugovori_OPULJP[[#This Row],[DATUM ZAVRŠETKA OPERACIJE]]&gt;DATE(2024,3,31),"u provedbi","završen")</f>
        <v>završen</v>
      </c>
      <c r="K1261" s="67" t="s">
        <v>104</v>
      </c>
      <c r="L1261" s="67" t="s">
        <v>104</v>
      </c>
      <c r="M1261" s="49">
        <v>0.85</v>
      </c>
      <c r="N1261" s="49">
        <v>0.15</v>
      </c>
      <c r="O1261" s="50">
        <f>Ugovori_OPULJP[[#This Row],[Bespovratna sredstva - Ukupno (EU+Nac) HRK
= Ukupna ugovorena vrijednost bespovratnih sredstava]]*Ugovori_OPULJP[[#This Row],[EU STOPA SUFINANCIRANJA %
EU CO-FINANCING RATE %]]</f>
        <v>424830</v>
      </c>
      <c r="P1261" s="51">
        <f>Ugovori_OPULJP[[#This Row],[Bespovratna sredstva - EU dio - HRK]]/7.5345</f>
        <v>56384.630698785586</v>
      </c>
      <c r="Q1261" s="50">
        <f>Ugovori_OPULJP[[#This Row],[Bespovratna sredstva - Ukupno (EU+Nac) HRK
= Ukupna ugovorena vrijednost bespovratnih sredstava]]*Ugovori_OPULJP[[#This Row],[STOPA NACIONALNOG SUFINANCIRANJA %]]</f>
        <v>74970</v>
      </c>
      <c r="R1261" s="51">
        <f>Ugovori_OPULJP[[#This Row],[Bespovratna sredstva - Nacionalni dio - HRK]]/7.5345</f>
        <v>9950.2289468445142</v>
      </c>
      <c r="S1261" s="52">
        <v>499800</v>
      </c>
      <c r="T1261" s="53">
        <f>Ugovori_OPULJP[[#This Row],[Bespovratna sredstva - Ukupno (EU+Nac) HRK
= Ukupna ugovorena vrijednost bespovratnih sredstava]]/7.5345</f>
        <v>66334.859645630102</v>
      </c>
      <c r="U1261" s="50">
        <v>0</v>
      </c>
      <c r="V1261" s="51">
        <f>Ugovori_OPULJP[[#This Row],[Javni doprinos korisnika - HRK]]/7.5345</f>
        <v>0</v>
      </c>
      <c r="W1261" s="50">
        <v>0</v>
      </c>
      <c r="X1261" s="51">
        <f>Ugovori_OPULJP[[#This Row],[Privatni doprinos korisnika - HRK]]/7.5345</f>
        <v>0</v>
      </c>
      <c r="Y1261" s="52">
        <v>499800</v>
      </c>
      <c r="Z1261" s="53">
        <f>Ugovori_OPULJP[[#This Row],[UKUPNI PRIHVATLJIVI IZDACI
TOTAL ELIGIBLE EXPENDITURE
= Bespovratna sredstva ukupno + doprinos korisnika
= Ukupni prihvatljivi troškovi
= Ukupna ugovorena vrijednost projekta HRK]]/7.5345</f>
        <v>66334.859645630102</v>
      </c>
      <c r="AA1261" s="57" t="s">
        <v>752</v>
      </c>
      <c r="AB1261" s="57" t="s">
        <v>753</v>
      </c>
      <c r="AC1261" s="56" t="s">
        <v>4833</v>
      </c>
      <c r="AD1261" s="56" t="s">
        <v>747</v>
      </c>
    </row>
    <row r="1262" spans="1:30" ht="57.75" customHeight="1" x14ac:dyDescent="0.2">
      <c r="A1262" s="66" t="s">
        <v>4834</v>
      </c>
      <c r="B1262" s="55" t="s">
        <v>743</v>
      </c>
      <c r="C1262" s="56" t="s">
        <v>744</v>
      </c>
      <c r="D1262" s="56" t="s">
        <v>4587</v>
      </c>
      <c r="E1262" s="57" t="s">
        <v>76</v>
      </c>
      <c r="F1262" s="62" t="s">
        <v>4835</v>
      </c>
      <c r="G1262" s="62" t="s">
        <v>4836</v>
      </c>
      <c r="H1262" s="59">
        <v>44732</v>
      </c>
      <c r="I1262" s="59">
        <v>45097</v>
      </c>
      <c r="J1262" s="48" t="str">
        <f>IF(Ugovori_OPULJP[[#This Row],[DATUM ZAVRŠETKA OPERACIJE]]&gt;DATE(2024,3,31),"u provedbi","završen")</f>
        <v>završen</v>
      </c>
      <c r="K1262" s="58" t="s">
        <v>186</v>
      </c>
      <c r="L1262" s="58" t="s">
        <v>186</v>
      </c>
      <c r="M1262" s="49">
        <v>0.85</v>
      </c>
      <c r="N1262" s="49">
        <v>0.15</v>
      </c>
      <c r="O1262" s="50">
        <f>Ugovori_OPULJP[[#This Row],[Bespovratna sredstva - Ukupno (EU+Nac) HRK
= Ukupna ugovorena vrijednost bespovratnih sredstava]]*Ugovori_OPULJP[[#This Row],[EU STOPA SUFINANCIRANJA %
EU CO-FINANCING RATE %]]</f>
        <v>417894.44199999998</v>
      </c>
      <c r="P1262" s="51">
        <f>Ugovori_OPULJP[[#This Row],[Bespovratna sredstva - EU dio - HRK]]/7.5345</f>
        <v>55464.123963103055</v>
      </c>
      <c r="Q1262" s="50">
        <f>Ugovori_OPULJP[[#This Row],[Bespovratna sredstva - Ukupno (EU+Nac) HRK
= Ukupna ugovorena vrijednost bespovratnih sredstava]]*Ugovori_OPULJP[[#This Row],[STOPA NACIONALNOG SUFINANCIRANJA %]]</f>
        <v>73746.077999999994</v>
      </c>
      <c r="R1262" s="51">
        <f>Ugovori_OPULJP[[#This Row],[Bespovratna sredstva - Nacionalni dio - HRK]]/7.5345</f>
        <v>9787.7865817240672</v>
      </c>
      <c r="S1262" s="52">
        <v>491640.52</v>
      </c>
      <c r="T1262" s="53">
        <f>Ugovori_OPULJP[[#This Row],[Bespovratna sredstva - Ukupno (EU+Nac) HRK
= Ukupna ugovorena vrijednost bespovratnih sredstava]]/7.5345</f>
        <v>65251.910544827129</v>
      </c>
      <c r="U1262" s="50">
        <v>0</v>
      </c>
      <c r="V1262" s="51">
        <f>Ugovori_OPULJP[[#This Row],[Javni doprinos korisnika - HRK]]/7.5345</f>
        <v>0</v>
      </c>
      <c r="W1262" s="50">
        <v>0</v>
      </c>
      <c r="X1262" s="51">
        <f>Ugovori_OPULJP[[#This Row],[Privatni doprinos korisnika - HRK]]/7.5345</f>
        <v>0</v>
      </c>
      <c r="Y1262" s="52">
        <v>491640.52</v>
      </c>
      <c r="Z1262" s="53">
        <f>Ugovori_OPULJP[[#This Row],[UKUPNI PRIHVATLJIVI IZDACI
TOTAL ELIGIBLE EXPENDITURE
= Bespovratna sredstva ukupno + doprinos korisnika
= Ukupni prihvatljivi troškovi
= Ukupna ugovorena vrijednost projekta HRK]]/7.5345</f>
        <v>65251.910544827129</v>
      </c>
      <c r="AA1262" s="57" t="s">
        <v>752</v>
      </c>
      <c r="AB1262" s="57" t="s">
        <v>753</v>
      </c>
      <c r="AC1262" s="56" t="s">
        <v>4837</v>
      </c>
      <c r="AD1262" s="56" t="s">
        <v>747</v>
      </c>
    </row>
    <row r="1263" spans="1:30" ht="38.25" customHeight="1" x14ac:dyDescent="0.2">
      <c r="A1263" s="66" t="s">
        <v>4838</v>
      </c>
      <c r="B1263" s="55" t="s">
        <v>743</v>
      </c>
      <c r="C1263" s="56" t="s">
        <v>744</v>
      </c>
      <c r="D1263" s="56" t="s">
        <v>4587</v>
      </c>
      <c r="E1263" s="57" t="s">
        <v>76</v>
      </c>
      <c r="F1263" s="62" t="s">
        <v>4839</v>
      </c>
      <c r="G1263" s="62" t="s">
        <v>4840</v>
      </c>
      <c r="H1263" s="59">
        <v>44735</v>
      </c>
      <c r="I1263" s="59">
        <v>45100</v>
      </c>
      <c r="J1263" s="48" t="str">
        <f>IF(Ugovori_OPULJP[[#This Row],[DATUM ZAVRŠETKA OPERACIJE]]&gt;DATE(2024,3,31),"u provedbi","završen")</f>
        <v>završen</v>
      </c>
      <c r="K1263" s="58" t="s">
        <v>84</v>
      </c>
      <c r="L1263" s="58" t="s">
        <v>84</v>
      </c>
      <c r="M1263" s="49">
        <v>0.85</v>
      </c>
      <c r="N1263" s="49">
        <v>0.15</v>
      </c>
      <c r="O1263" s="50">
        <f>Ugovori_OPULJP[[#This Row],[Bespovratna sredstva - Ukupno (EU+Nac) HRK
= Ukupna ugovorena vrijednost bespovratnih sredstava]]*Ugovori_OPULJP[[#This Row],[EU STOPA SUFINANCIRANJA %
EU CO-FINANCING RATE %]]</f>
        <v>329273</v>
      </c>
      <c r="P1263" s="51">
        <f>Ugovori_OPULJP[[#This Row],[Bespovratna sredstva - EU dio - HRK]]/7.5345</f>
        <v>43702.037295109163</v>
      </c>
      <c r="Q1263" s="50">
        <f>Ugovori_OPULJP[[#This Row],[Bespovratna sredstva - Ukupno (EU+Nac) HRK
= Ukupna ugovorena vrijednost bespovratnih sredstava]]*Ugovori_OPULJP[[#This Row],[STOPA NACIONALNOG SUFINANCIRANJA %]]</f>
        <v>58107</v>
      </c>
      <c r="R1263" s="51">
        <f>Ugovori_OPULJP[[#This Row],[Bespovratna sredstva - Nacionalni dio - HRK]]/7.5345</f>
        <v>7712.124228548676</v>
      </c>
      <c r="S1263" s="52">
        <v>387380</v>
      </c>
      <c r="T1263" s="53">
        <f>Ugovori_OPULJP[[#This Row],[Bespovratna sredstva - Ukupno (EU+Nac) HRK
= Ukupna ugovorena vrijednost bespovratnih sredstava]]/7.5345</f>
        <v>51414.161523657836</v>
      </c>
      <c r="U1263" s="50">
        <v>0</v>
      </c>
      <c r="V1263" s="51">
        <f>Ugovori_OPULJP[[#This Row],[Javni doprinos korisnika - HRK]]/7.5345</f>
        <v>0</v>
      </c>
      <c r="W1263" s="50">
        <v>0</v>
      </c>
      <c r="X1263" s="51">
        <f>Ugovori_OPULJP[[#This Row],[Privatni doprinos korisnika - HRK]]/7.5345</f>
        <v>0</v>
      </c>
      <c r="Y1263" s="52">
        <v>387380</v>
      </c>
      <c r="Z1263" s="53">
        <f>Ugovori_OPULJP[[#This Row],[UKUPNI PRIHVATLJIVI IZDACI
TOTAL ELIGIBLE EXPENDITURE
= Bespovratna sredstva ukupno + doprinos korisnika
= Ukupni prihvatljivi troškovi
= Ukupna ugovorena vrijednost projekta HRK]]/7.5345</f>
        <v>51414.161523657836</v>
      </c>
      <c r="AA1263" s="57" t="s">
        <v>752</v>
      </c>
      <c r="AB1263" s="57" t="s">
        <v>753</v>
      </c>
      <c r="AC1263" s="56" t="s">
        <v>4841</v>
      </c>
      <c r="AD1263" s="56" t="s">
        <v>747</v>
      </c>
    </row>
    <row r="1264" spans="1:30" ht="38.25" customHeight="1" x14ac:dyDescent="0.2">
      <c r="A1264" s="66" t="s">
        <v>4842</v>
      </c>
      <c r="B1264" s="55" t="s">
        <v>743</v>
      </c>
      <c r="C1264" s="56" t="s">
        <v>744</v>
      </c>
      <c r="D1264" s="56" t="s">
        <v>4587</v>
      </c>
      <c r="E1264" s="57" t="s">
        <v>76</v>
      </c>
      <c r="F1264" s="62" t="s">
        <v>4843</v>
      </c>
      <c r="G1264" s="62" t="s">
        <v>4844</v>
      </c>
      <c r="H1264" s="59">
        <v>44722</v>
      </c>
      <c r="I1264" s="59">
        <v>45026</v>
      </c>
      <c r="J1264" s="48" t="str">
        <f>IF(Ugovori_OPULJP[[#This Row],[DATUM ZAVRŠETKA OPERACIJE]]&gt;DATE(2024,3,31),"u provedbi","završen")</f>
        <v>završen</v>
      </c>
      <c r="K1264" s="58" t="s">
        <v>200</v>
      </c>
      <c r="L1264" s="46" t="s">
        <v>200</v>
      </c>
      <c r="M1264" s="49">
        <v>0.85</v>
      </c>
      <c r="N1264" s="49">
        <v>0.15</v>
      </c>
      <c r="O1264" s="50">
        <f>Ugovori_OPULJP[[#This Row],[Bespovratna sredstva - Ukupno (EU+Nac) HRK
= Ukupna ugovorena vrijednost bespovratnih sredstava]]*Ugovori_OPULJP[[#This Row],[EU STOPA SUFINANCIRANJA %
EU CO-FINANCING RATE %]]</f>
        <v>156244.02499999999</v>
      </c>
      <c r="P1264" s="51">
        <f>Ugovori_OPULJP[[#This Row],[Bespovratna sredstva - EU dio - HRK]]/7.5345</f>
        <v>20737.145796005043</v>
      </c>
      <c r="Q1264" s="50">
        <f>Ugovori_OPULJP[[#This Row],[Bespovratna sredstva - Ukupno (EU+Nac) HRK
= Ukupna ugovorena vrijednost bespovratnih sredstava]]*Ugovori_OPULJP[[#This Row],[STOPA NACIONALNOG SUFINANCIRANJA %]]</f>
        <v>27572.474999999999</v>
      </c>
      <c r="R1264" s="51">
        <f>Ugovori_OPULJP[[#This Row],[Bespovratna sredstva - Nacionalni dio - HRK]]/7.5345</f>
        <v>3659.4963169420662</v>
      </c>
      <c r="S1264" s="52">
        <v>183816.5</v>
      </c>
      <c r="T1264" s="53">
        <f>Ugovori_OPULJP[[#This Row],[Bespovratna sredstva - Ukupno (EU+Nac) HRK
= Ukupna ugovorena vrijednost bespovratnih sredstava]]/7.5345</f>
        <v>24396.642112947109</v>
      </c>
      <c r="U1264" s="50">
        <v>0</v>
      </c>
      <c r="V1264" s="51">
        <f>Ugovori_OPULJP[[#This Row],[Javni doprinos korisnika - HRK]]/7.5345</f>
        <v>0</v>
      </c>
      <c r="W1264" s="50">
        <v>0</v>
      </c>
      <c r="X1264" s="51">
        <f>Ugovori_OPULJP[[#This Row],[Privatni doprinos korisnika - HRK]]/7.5345</f>
        <v>0</v>
      </c>
      <c r="Y1264" s="52">
        <v>183816.5</v>
      </c>
      <c r="Z1264" s="53">
        <f>Ugovori_OPULJP[[#This Row],[UKUPNI PRIHVATLJIVI IZDACI
TOTAL ELIGIBLE EXPENDITURE
= Bespovratna sredstva ukupno + doprinos korisnika
= Ukupni prihvatljivi troškovi
= Ukupna ugovorena vrijednost projekta HRK]]/7.5345</f>
        <v>24396.642112947109</v>
      </c>
      <c r="AA1264" s="57" t="s">
        <v>752</v>
      </c>
      <c r="AB1264" s="57" t="s">
        <v>753</v>
      </c>
      <c r="AC1264" s="56" t="s">
        <v>4845</v>
      </c>
      <c r="AD1264" s="56" t="s">
        <v>747</v>
      </c>
    </row>
    <row r="1265" spans="1:30" ht="51" customHeight="1" x14ac:dyDescent="0.2">
      <c r="A1265" s="66" t="s">
        <v>4846</v>
      </c>
      <c r="B1265" s="55" t="s">
        <v>743</v>
      </c>
      <c r="C1265" s="56" t="s">
        <v>744</v>
      </c>
      <c r="D1265" s="56" t="s">
        <v>4587</v>
      </c>
      <c r="E1265" s="57" t="s">
        <v>76</v>
      </c>
      <c r="F1265" s="62" t="s">
        <v>4847</v>
      </c>
      <c r="G1265" s="62" t="s">
        <v>4848</v>
      </c>
      <c r="H1265" s="59">
        <v>44733</v>
      </c>
      <c r="I1265" s="59">
        <v>45098</v>
      </c>
      <c r="J1265" s="48" t="str">
        <f>IF(Ugovori_OPULJP[[#This Row],[DATUM ZAVRŠETKA OPERACIJE]]&gt;DATE(2024,3,31),"u provedbi","završen")</f>
        <v>završen</v>
      </c>
      <c r="K1265" s="58" t="s">
        <v>200</v>
      </c>
      <c r="L1265" s="58" t="s">
        <v>200</v>
      </c>
      <c r="M1265" s="49">
        <v>0.85</v>
      </c>
      <c r="N1265" s="49">
        <v>0.15</v>
      </c>
      <c r="O1265" s="50">
        <f>Ugovori_OPULJP[[#This Row],[Bespovratna sredstva - Ukupno (EU+Nac) HRK
= Ukupna ugovorena vrijednost bespovratnih sredstava]]*Ugovori_OPULJP[[#This Row],[EU STOPA SUFINANCIRANJA %
EU CO-FINANCING RATE %]]</f>
        <v>340475.92349999998</v>
      </c>
      <c r="P1265" s="51">
        <f>Ugovori_OPULJP[[#This Row],[Bespovratna sredstva - EU dio - HRK]]/7.5345</f>
        <v>45188.920764483373</v>
      </c>
      <c r="Q1265" s="50">
        <f>Ugovori_OPULJP[[#This Row],[Bespovratna sredstva - Ukupno (EU+Nac) HRK
= Ukupna ugovorena vrijednost bespovratnih sredstava]]*Ugovori_OPULJP[[#This Row],[STOPA NACIONALNOG SUFINANCIRANJA %]]</f>
        <v>60083.986499999992</v>
      </c>
      <c r="R1265" s="51">
        <f>Ugovori_OPULJP[[#This Row],[Bespovratna sredstva - Nacionalni dio - HRK]]/7.5345</f>
        <v>7974.5154290264763</v>
      </c>
      <c r="S1265" s="52">
        <v>400559.91</v>
      </c>
      <c r="T1265" s="53">
        <f>Ugovori_OPULJP[[#This Row],[Bespovratna sredstva - Ukupno (EU+Nac) HRK
= Ukupna ugovorena vrijednost bespovratnih sredstava]]/7.5345</f>
        <v>53163.43619350985</v>
      </c>
      <c r="U1265" s="50">
        <v>0</v>
      </c>
      <c r="V1265" s="51">
        <f>Ugovori_OPULJP[[#This Row],[Javni doprinos korisnika - HRK]]/7.5345</f>
        <v>0</v>
      </c>
      <c r="W1265" s="50">
        <v>0</v>
      </c>
      <c r="X1265" s="51">
        <f>Ugovori_OPULJP[[#This Row],[Privatni doprinos korisnika - HRK]]/7.5345</f>
        <v>0</v>
      </c>
      <c r="Y1265" s="52">
        <v>400559.91</v>
      </c>
      <c r="Z1265" s="53">
        <f>Ugovori_OPULJP[[#This Row],[UKUPNI PRIHVATLJIVI IZDACI
TOTAL ELIGIBLE EXPENDITURE
= Bespovratna sredstva ukupno + doprinos korisnika
= Ukupni prihvatljivi troškovi
= Ukupna ugovorena vrijednost projekta HRK]]/7.5345</f>
        <v>53163.43619350985</v>
      </c>
      <c r="AA1265" s="57" t="s">
        <v>752</v>
      </c>
      <c r="AB1265" s="57" t="s">
        <v>753</v>
      </c>
      <c r="AC1265" s="56" t="s">
        <v>4849</v>
      </c>
      <c r="AD1265" s="56" t="s">
        <v>747</v>
      </c>
    </row>
    <row r="1266" spans="1:30" ht="51" customHeight="1" x14ac:dyDescent="0.2">
      <c r="A1266" s="41" t="s">
        <v>4850</v>
      </c>
      <c r="B1266" s="55" t="s">
        <v>743</v>
      </c>
      <c r="C1266" s="56" t="s">
        <v>744</v>
      </c>
      <c r="D1266" s="56" t="s">
        <v>4587</v>
      </c>
      <c r="E1266" s="57" t="s">
        <v>76</v>
      </c>
      <c r="F1266" s="62" t="s">
        <v>4851</v>
      </c>
      <c r="G1266" s="62" t="s">
        <v>4852</v>
      </c>
      <c r="H1266" s="59">
        <v>44769</v>
      </c>
      <c r="I1266" s="59">
        <v>45134</v>
      </c>
      <c r="J1266" s="48" t="str">
        <f>IF(Ugovori_OPULJP[[#This Row],[DATUM ZAVRŠETKA OPERACIJE]]&gt;DATE(2024,3,31),"u provedbi","završen")</f>
        <v>završen</v>
      </c>
      <c r="K1266" s="67" t="s">
        <v>36</v>
      </c>
      <c r="L1266" s="58" t="s">
        <v>130</v>
      </c>
      <c r="M1266" s="49">
        <v>0.85</v>
      </c>
      <c r="N1266" s="49">
        <v>0.15</v>
      </c>
      <c r="O1266" s="50">
        <f>Ugovori_OPULJP[[#This Row],[Bespovratna sredstva - Ukupno (EU+Nac) HRK
= Ukupna ugovorena vrijednost bespovratnih sredstava]]*Ugovori_OPULJP[[#This Row],[EU STOPA SUFINANCIRANJA %
EU CO-FINANCING RATE %]]</f>
        <v>421438.5</v>
      </c>
      <c r="P1266" s="51">
        <f>Ugovori_OPULJP[[#This Row],[Bespovratna sredstva - EU dio - HRK]]/7.5345</f>
        <v>55934.501294047383</v>
      </c>
      <c r="Q1266" s="50">
        <f>Ugovori_OPULJP[[#This Row],[Bespovratna sredstva - Ukupno (EU+Nac) HRK
= Ukupna ugovorena vrijednost bespovratnih sredstava]]*Ugovori_OPULJP[[#This Row],[STOPA NACIONALNOG SUFINANCIRANJA %]]</f>
        <v>74371.5</v>
      </c>
      <c r="R1266" s="51">
        <f>Ugovori_OPULJP[[#This Row],[Bespovratna sredstva - Nacionalni dio - HRK]]/7.5345</f>
        <v>9870.7943460083607</v>
      </c>
      <c r="S1266" s="52">
        <v>495810</v>
      </c>
      <c r="T1266" s="53">
        <f>Ugovori_OPULJP[[#This Row],[Bespovratna sredstva - Ukupno (EU+Nac) HRK
= Ukupna ugovorena vrijednost bespovratnih sredstava]]/7.5345</f>
        <v>65805.295640055745</v>
      </c>
      <c r="U1266" s="50">
        <v>0</v>
      </c>
      <c r="V1266" s="51">
        <f>Ugovori_OPULJP[[#This Row],[Javni doprinos korisnika - HRK]]/7.5345</f>
        <v>0</v>
      </c>
      <c r="W1266" s="50">
        <v>0</v>
      </c>
      <c r="X1266" s="51">
        <f>Ugovori_OPULJP[[#This Row],[Privatni doprinos korisnika - HRK]]/7.5345</f>
        <v>0</v>
      </c>
      <c r="Y1266" s="52">
        <v>495810</v>
      </c>
      <c r="Z1266" s="53">
        <f>Ugovori_OPULJP[[#This Row],[UKUPNI PRIHVATLJIVI IZDACI
TOTAL ELIGIBLE EXPENDITURE
= Bespovratna sredstva ukupno + doprinos korisnika
= Ukupni prihvatljivi troškovi
= Ukupna ugovorena vrijednost projekta HRK]]/7.5345</f>
        <v>65805.295640055745</v>
      </c>
      <c r="AA1266" s="57" t="s">
        <v>752</v>
      </c>
      <c r="AB1266" s="57" t="s">
        <v>753</v>
      </c>
      <c r="AC1266" s="56" t="s">
        <v>4853</v>
      </c>
      <c r="AD1266" s="63" t="s">
        <v>747</v>
      </c>
    </row>
    <row r="1267" spans="1:30" ht="51" customHeight="1" x14ac:dyDescent="0.2">
      <c r="A1267" s="61" t="s">
        <v>4854</v>
      </c>
      <c r="B1267" s="55" t="s">
        <v>743</v>
      </c>
      <c r="C1267" s="56" t="s">
        <v>744</v>
      </c>
      <c r="D1267" s="56" t="s">
        <v>4587</v>
      </c>
      <c r="E1267" s="57" t="s">
        <v>76</v>
      </c>
      <c r="F1267" s="62" t="s">
        <v>4855</v>
      </c>
      <c r="G1267" s="62" t="s">
        <v>4856</v>
      </c>
      <c r="H1267" s="59">
        <v>44771</v>
      </c>
      <c r="I1267" s="59">
        <v>45136</v>
      </c>
      <c r="J1267" s="48" t="str">
        <f>IF(Ugovori_OPULJP[[#This Row],[DATUM ZAVRŠETKA OPERACIJE]]&gt;DATE(2024,3,31),"u provedbi","završen")</f>
        <v>završen</v>
      </c>
      <c r="K1267" s="46" t="s">
        <v>371</v>
      </c>
      <c r="L1267" s="46" t="s">
        <v>371</v>
      </c>
      <c r="M1267" s="49">
        <v>0.85</v>
      </c>
      <c r="N1267" s="49">
        <v>0.15</v>
      </c>
      <c r="O1267" s="50">
        <f>Ugovori_OPULJP[[#This Row],[Bespovratna sredstva - Ukupno (EU+Nac) HRK
= Ukupna ugovorena vrijednost bespovratnih sredstava]]*Ugovori_OPULJP[[#This Row],[EU STOPA SUFINANCIRANJA %
EU CO-FINANCING RATE %]]</f>
        <v>337960</v>
      </c>
      <c r="P1267" s="51">
        <f>Ugovori_OPULJP[[#This Row],[Bespovratna sredstva - EU dio - HRK]]/7.5345</f>
        <v>44855.000331807016</v>
      </c>
      <c r="Q1267" s="50">
        <f>Ugovori_OPULJP[[#This Row],[Bespovratna sredstva - Ukupno (EU+Nac) HRK
= Ukupna ugovorena vrijednost bespovratnih sredstava]]*Ugovori_OPULJP[[#This Row],[STOPA NACIONALNOG SUFINANCIRANJA %]]</f>
        <v>59640</v>
      </c>
      <c r="R1267" s="51">
        <f>Ugovori_OPULJP[[#This Row],[Bespovratna sredstva - Nacionalni dio - HRK]]/7.5345</f>
        <v>7915.5882938482973</v>
      </c>
      <c r="S1267" s="52">
        <v>397600</v>
      </c>
      <c r="T1267" s="51">
        <f>Ugovori_OPULJP[[#This Row],[Bespovratna sredstva - Ukupno (EU+Nac) HRK
= Ukupna ugovorena vrijednost bespovratnih sredstava]]/7.5345</f>
        <v>52770.588625655313</v>
      </c>
      <c r="U1267" s="50">
        <v>0</v>
      </c>
      <c r="V1267" s="51">
        <f>Ugovori_OPULJP[[#This Row],[Javni doprinos korisnika - HRK]]/7.5345</f>
        <v>0</v>
      </c>
      <c r="W1267" s="50">
        <v>0</v>
      </c>
      <c r="X1267" s="51">
        <f>Ugovori_OPULJP[[#This Row],[Privatni doprinos korisnika - HRK]]/7.5345</f>
        <v>0</v>
      </c>
      <c r="Y1267" s="52">
        <v>397600</v>
      </c>
      <c r="Z1267" s="53">
        <f>Ugovori_OPULJP[[#This Row],[UKUPNI PRIHVATLJIVI IZDACI
TOTAL ELIGIBLE EXPENDITURE
= Bespovratna sredstva ukupno + doprinos korisnika
= Ukupni prihvatljivi troškovi
= Ukupna ugovorena vrijednost projekta HRK]]/7.5345</f>
        <v>52770.588625655313</v>
      </c>
      <c r="AA1267" s="57" t="s">
        <v>752</v>
      </c>
      <c r="AB1267" s="57" t="s">
        <v>753</v>
      </c>
      <c r="AC1267" s="56" t="s">
        <v>4857</v>
      </c>
      <c r="AD1267" s="63" t="s">
        <v>747</v>
      </c>
    </row>
    <row r="1268" spans="1:30" ht="38.25" customHeight="1" x14ac:dyDescent="0.2">
      <c r="A1268" s="61" t="s">
        <v>4858</v>
      </c>
      <c r="B1268" s="55" t="s">
        <v>743</v>
      </c>
      <c r="C1268" s="56" t="s">
        <v>744</v>
      </c>
      <c r="D1268" s="56" t="s">
        <v>4587</v>
      </c>
      <c r="E1268" s="57" t="s">
        <v>76</v>
      </c>
      <c r="F1268" s="62" t="s">
        <v>4859</v>
      </c>
      <c r="G1268" s="45" t="s">
        <v>874</v>
      </c>
      <c r="H1268" s="59">
        <v>44770</v>
      </c>
      <c r="I1268" s="59">
        <v>45135</v>
      </c>
      <c r="J1268" s="48" t="str">
        <f>IF(Ugovori_OPULJP[[#This Row],[DATUM ZAVRŠETKA OPERACIJE]]&gt;DATE(2024,3,31),"u provedbi","završen")</f>
        <v>završen</v>
      </c>
      <c r="K1268" s="67" t="s">
        <v>37</v>
      </c>
      <c r="L1268" s="58" t="s">
        <v>37</v>
      </c>
      <c r="M1268" s="49">
        <v>0.85</v>
      </c>
      <c r="N1268" s="49">
        <v>0.15</v>
      </c>
      <c r="O1268" s="50">
        <f>Ugovori_OPULJP[[#This Row],[Bespovratna sredstva - Ukupno (EU+Nac) HRK
= Ukupna ugovorena vrijednost bespovratnih sredstava]]*Ugovori_OPULJP[[#This Row],[EU STOPA SUFINANCIRANJA %
EU CO-FINANCING RATE %]]</f>
        <v>403585.049</v>
      </c>
      <c r="P1268" s="51">
        <f>Ugovori_OPULJP[[#This Row],[Bespovratna sredstva - EU dio - HRK]]/7.5345</f>
        <v>53564.941137434464</v>
      </c>
      <c r="Q1268" s="50">
        <f>Ugovori_OPULJP[[#This Row],[Bespovratna sredstva - Ukupno (EU+Nac) HRK
= Ukupna ugovorena vrijednost bespovratnih sredstava]]*Ugovori_OPULJP[[#This Row],[STOPA NACIONALNOG SUFINANCIRANJA %]]</f>
        <v>71220.891000000003</v>
      </c>
      <c r="R1268" s="51">
        <f>Ugovori_OPULJP[[#This Row],[Bespovratna sredstva - Nacionalni dio - HRK]]/7.5345</f>
        <v>9452.6366713119642</v>
      </c>
      <c r="S1268" s="52">
        <v>474805.94</v>
      </c>
      <c r="T1268" s="53">
        <f>Ugovori_OPULJP[[#This Row],[Bespovratna sredstva - Ukupno (EU+Nac) HRK
= Ukupna ugovorena vrijednost bespovratnih sredstava]]/7.5345</f>
        <v>63017.577808746428</v>
      </c>
      <c r="U1268" s="50">
        <v>0</v>
      </c>
      <c r="V1268" s="51">
        <f>Ugovori_OPULJP[[#This Row],[Javni doprinos korisnika - HRK]]/7.5345</f>
        <v>0</v>
      </c>
      <c r="W1268" s="50">
        <v>0</v>
      </c>
      <c r="X1268" s="51">
        <f>Ugovori_OPULJP[[#This Row],[Privatni doprinos korisnika - HRK]]/7.5345</f>
        <v>0</v>
      </c>
      <c r="Y1268" s="52">
        <v>474805.94</v>
      </c>
      <c r="Z1268" s="53">
        <f>Ugovori_OPULJP[[#This Row],[UKUPNI PRIHVATLJIVI IZDACI
TOTAL ELIGIBLE EXPENDITURE
= Bespovratna sredstva ukupno + doprinos korisnika
= Ukupni prihvatljivi troškovi
= Ukupna ugovorena vrijednost projekta HRK]]/7.5345</f>
        <v>63017.577808746428</v>
      </c>
      <c r="AA1268" s="57" t="s">
        <v>752</v>
      </c>
      <c r="AB1268" s="57" t="s">
        <v>753</v>
      </c>
      <c r="AC1268" s="56" t="s">
        <v>4860</v>
      </c>
      <c r="AD1268" s="63" t="s">
        <v>747</v>
      </c>
    </row>
    <row r="1269" spans="1:30" ht="51" customHeight="1" x14ac:dyDescent="0.2">
      <c r="A1269" s="66" t="s">
        <v>4861</v>
      </c>
      <c r="B1269" s="55" t="s">
        <v>743</v>
      </c>
      <c r="C1269" s="56" t="s">
        <v>744</v>
      </c>
      <c r="D1269" s="56" t="s">
        <v>4587</v>
      </c>
      <c r="E1269" s="57" t="s">
        <v>76</v>
      </c>
      <c r="F1269" s="62" t="s">
        <v>4862</v>
      </c>
      <c r="G1269" s="62" t="s">
        <v>4863</v>
      </c>
      <c r="H1269" s="59">
        <v>44763</v>
      </c>
      <c r="I1269" s="59">
        <v>45128</v>
      </c>
      <c r="J1269" s="48" t="str">
        <f>IF(Ugovori_OPULJP[[#This Row],[DATUM ZAVRŠETKA OPERACIJE]]&gt;DATE(2024,3,31),"u provedbi","završen")</f>
        <v>završen</v>
      </c>
      <c r="K1269" s="67" t="s">
        <v>36</v>
      </c>
      <c r="L1269" s="58" t="s">
        <v>37</v>
      </c>
      <c r="M1269" s="49">
        <v>0.85</v>
      </c>
      <c r="N1269" s="49">
        <v>0.15</v>
      </c>
      <c r="O1269" s="50">
        <f>Ugovori_OPULJP[[#This Row],[Bespovratna sredstva - Ukupno (EU+Nac) HRK
= Ukupna ugovorena vrijednost bespovratnih sredstava]]*Ugovori_OPULJP[[#This Row],[EU STOPA SUFINANCIRANJA %
EU CO-FINANCING RATE %]]</f>
        <v>418860.49249999999</v>
      </c>
      <c r="P1269" s="51">
        <f>Ugovori_OPULJP[[#This Row],[Bespovratna sredstva - EU dio - HRK]]/7.5345</f>
        <v>55592.34089853341</v>
      </c>
      <c r="Q1269" s="50">
        <f>Ugovori_OPULJP[[#This Row],[Bespovratna sredstva - Ukupno (EU+Nac) HRK
= Ukupna ugovorena vrijednost bespovratnih sredstava]]*Ugovori_OPULJP[[#This Row],[STOPA NACIONALNOG SUFINANCIRANJA %]]</f>
        <v>73916.557499999995</v>
      </c>
      <c r="R1269" s="51">
        <f>Ugovori_OPULJP[[#This Row],[Bespovratna sredstva - Nacionalni dio - HRK]]/7.5345</f>
        <v>9810.4130997411885</v>
      </c>
      <c r="S1269" s="52">
        <v>492777.05</v>
      </c>
      <c r="T1269" s="53">
        <f>Ugovori_OPULJP[[#This Row],[Bespovratna sredstva - Ukupno (EU+Nac) HRK
= Ukupna ugovorena vrijednost bespovratnih sredstava]]/7.5345</f>
        <v>65402.753998274595</v>
      </c>
      <c r="U1269" s="50">
        <v>0</v>
      </c>
      <c r="V1269" s="51">
        <f>Ugovori_OPULJP[[#This Row],[Javni doprinos korisnika - HRK]]/7.5345</f>
        <v>0</v>
      </c>
      <c r="W1269" s="50">
        <v>0</v>
      </c>
      <c r="X1269" s="51">
        <f>Ugovori_OPULJP[[#This Row],[Privatni doprinos korisnika - HRK]]/7.5345</f>
        <v>0</v>
      </c>
      <c r="Y1269" s="52">
        <v>492777.05</v>
      </c>
      <c r="Z1269" s="53">
        <f>Ugovori_OPULJP[[#This Row],[UKUPNI PRIHVATLJIVI IZDACI
TOTAL ELIGIBLE EXPENDITURE
= Bespovratna sredstva ukupno + doprinos korisnika
= Ukupni prihvatljivi troškovi
= Ukupna ugovorena vrijednost projekta HRK]]/7.5345</f>
        <v>65402.753998274595</v>
      </c>
      <c r="AA1269" s="57" t="s">
        <v>752</v>
      </c>
      <c r="AB1269" s="57" t="s">
        <v>753</v>
      </c>
      <c r="AC1269" s="56" t="s">
        <v>4864</v>
      </c>
      <c r="AD1269" s="63" t="s">
        <v>747</v>
      </c>
    </row>
    <row r="1270" spans="1:30" ht="51" customHeight="1" x14ac:dyDescent="0.2">
      <c r="A1270" s="61" t="s">
        <v>4865</v>
      </c>
      <c r="B1270" s="55" t="s">
        <v>743</v>
      </c>
      <c r="C1270" s="56" t="s">
        <v>744</v>
      </c>
      <c r="D1270" s="56" t="s">
        <v>4587</v>
      </c>
      <c r="E1270" s="57" t="s">
        <v>76</v>
      </c>
      <c r="F1270" s="62" t="s">
        <v>4866</v>
      </c>
      <c r="G1270" s="45" t="s">
        <v>909</v>
      </c>
      <c r="H1270" s="59">
        <v>44763</v>
      </c>
      <c r="I1270" s="59">
        <v>45128</v>
      </c>
      <c r="J1270" s="48" t="str">
        <f>IF(Ugovori_OPULJP[[#This Row],[DATUM ZAVRŠETKA OPERACIJE]]&gt;DATE(2024,3,31),"u provedbi","završen")</f>
        <v>završen</v>
      </c>
      <c r="K1270" s="58" t="s">
        <v>36</v>
      </c>
      <c r="L1270" s="58" t="s">
        <v>37</v>
      </c>
      <c r="M1270" s="49">
        <v>0.85</v>
      </c>
      <c r="N1270" s="49">
        <v>0.15</v>
      </c>
      <c r="O1270" s="50">
        <f>Ugovori_OPULJP[[#This Row],[Bespovratna sredstva - Ukupno (EU+Nac) HRK
= Ukupna ugovorena vrijednost bespovratnih sredstava]]*Ugovori_OPULJP[[#This Row],[EU STOPA SUFINANCIRANJA %
EU CO-FINANCING RATE %]]</f>
        <v>375636.23299999995</v>
      </c>
      <c r="P1270" s="51">
        <f>Ugovori_OPULJP[[#This Row],[Bespovratna sredstva - EU dio - HRK]]/7.5345</f>
        <v>49855.495786050822</v>
      </c>
      <c r="Q1270" s="50">
        <f>Ugovori_OPULJP[[#This Row],[Bespovratna sredstva - Ukupno (EU+Nac) HRK
= Ukupna ugovorena vrijednost bespovratnih sredstava]]*Ugovori_OPULJP[[#This Row],[STOPA NACIONALNOG SUFINANCIRANJA %]]</f>
        <v>66288.746999999988</v>
      </c>
      <c r="R1270" s="51">
        <f>Ugovori_OPULJP[[#This Row],[Bespovratna sredstva - Nacionalni dio - HRK]]/7.5345</f>
        <v>8798.0286681266152</v>
      </c>
      <c r="S1270" s="52">
        <v>441924.98</v>
      </c>
      <c r="T1270" s="53">
        <f>Ugovori_OPULJP[[#This Row],[Bespovratna sredstva - Ukupno (EU+Nac) HRK
= Ukupna ugovorena vrijednost bespovratnih sredstava]]/7.5345</f>
        <v>58653.524454177445</v>
      </c>
      <c r="U1270" s="50">
        <v>0</v>
      </c>
      <c r="V1270" s="51">
        <f>Ugovori_OPULJP[[#This Row],[Javni doprinos korisnika - HRK]]/7.5345</f>
        <v>0</v>
      </c>
      <c r="W1270" s="50">
        <v>0</v>
      </c>
      <c r="X1270" s="51">
        <f>Ugovori_OPULJP[[#This Row],[Privatni doprinos korisnika - HRK]]/7.5345</f>
        <v>0</v>
      </c>
      <c r="Y1270" s="52">
        <v>441924.98</v>
      </c>
      <c r="Z1270" s="53">
        <f>Ugovori_OPULJP[[#This Row],[UKUPNI PRIHVATLJIVI IZDACI
TOTAL ELIGIBLE EXPENDITURE
= Bespovratna sredstva ukupno + doprinos korisnika
= Ukupni prihvatljivi troškovi
= Ukupna ugovorena vrijednost projekta HRK]]/7.5345</f>
        <v>58653.524454177445</v>
      </c>
      <c r="AA1270" s="57" t="s">
        <v>752</v>
      </c>
      <c r="AB1270" s="57" t="s">
        <v>753</v>
      </c>
      <c r="AC1270" s="56" t="s">
        <v>4867</v>
      </c>
      <c r="AD1270" s="63" t="s">
        <v>747</v>
      </c>
    </row>
    <row r="1271" spans="1:30" ht="38.25" customHeight="1" x14ac:dyDescent="0.2">
      <c r="A1271" s="61" t="s">
        <v>4868</v>
      </c>
      <c r="B1271" s="55" t="s">
        <v>743</v>
      </c>
      <c r="C1271" s="56" t="s">
        <v>744</v>
      </c>
      <c r="D1271" s="56" t="s">
        <v>4587</v>
      </c>
      <c r="E1271" s="57" t="s">
        <v>76</v>
      </c>
      <c r="F1271" s="62" t="s">
        <v>4869</v>
      </c>
      <c r="G1271" s="62" t="s">
        <v>4870</v>
      </c>
      <c r="H1271" s="59">
        <v>44771</v>
      </c>
      <c r="I1271" s="59">
        <v>45136</v>
      </c>
      <c r="J1271" s="48" t="str">
        <f>IF(Ugovori_OPULJP[[#This Row],[DATUM ZAVRŠETKA OPERACIJE]]&gt;DATE(2024,3,31),"u provedbi","završen")</f>
        <v>završen</v>
      </c>
      <c r="K1271" s="67" t="s">
        <v>36</v>
      </c>
      <c r="L1271" s="58" t="s">
        <v>99</v>
      </c>
      <c r="M1271" s="49">
        <v>0.85</v>
      </c>
      <c r="N1271" s="49">
        <v>0.15</v>
      </c>
      <c r="O1271" s="50">
        <f>Ugovori_OPULJP[[#This Row],[Bespovratna sredstva - Ukupno (EU+Nac) HRK
= Ukupna ugovorena vrijednost bespovratnih sredstava]]*Ugovori_OPULJP[[#This Row],[EU STOPA SUFINANCIRANJA %
EU CO-FINANCING RATE %]]</f>
        <v>302855</v>
      </c>
      <c r="P1271" s="51">
        <f>Ugovori_OPULJP[[#This Row],[Bespovratna sredstva - EU dio - HRK]]/7.5345</f>
        <v>40195.766142411572</v>
      </c>
      <c r="Q1271" s="50">
        <f>Ugovori_OPULJP[[#This Row],[Bespovratna sredstva - Ukupno (EU+Nac) HRK
= Ukupna ugovorena vrijednost bespovratnih sredstava]]*Ugovori_OPULJP[[#This Row],[STOPA NACIONALNOG SUFINANCIRANJA %]]</f>
        <v>53445</v>
      </c>
      <c r="R1271" s="51">
        <f>Ugovori_OPULJP[[#This Row],[Bespovratna sredstva - Nacionalni dio - HRK]]/7.5345</f>
        <v>7093.3704957196887</v>
      </c>
      <c r="S1271" s="52">
        <v>356300</v>
      </c>
      <c r="T1271" s="53">
        <f>Ugovori_OPULJP[[#This Row],[Bespovratna sredstva - Ukupno (EU+Nac) HRK
= Ukupna ugovorena vrijednost bespovratnih sredstava]]/7.5345</f>
        <v>47289.136638131262</v>
      </c>
      <c r="U1271" s="50">
        <v>0</v>
      </c>
      <c r="V1271" s="51">
        <f>Ugovori_OPULJP[[#This Row],[Javni doprinos korisnika - HRK]]/7.5345</f>
        <v>0</v>
      </c>
      <c r="W1271" s="50">
        <v>0</v>
      </c>
      <c r="X1271" s="51">
        <f>Ugovori_OPULJP[[#This Row],[Privatni doprinos korisnika - HRK]]/7.5345</f>
        <v>0</v>
      </c>
      <c r="Y1271" s="52">
        <v>356300</v>
      </c>
      <c r="Z1271" s="53">
        <f>Ugovori_OPULJP[[#This Row],[UKUPNI PRIHVATLJIVI IZDACI
TOTAL ELIGIBLE EXPENDITURE
= Bespovratna sredstva ukupno + doprinos korisnika
= Ukupni prihvatljivi troškovi
= Ukupna ugovorena vrijednost projekta HRK]]/7.5345</f>
        <v>47289.136638131262</v>
      </c>
      <c r="AA1271" s="57" t="s">
        <v>752</v>
      </c>
      <c r="AB1271" s="57" t="s">
        <v>753</v>
      </c>
      <c r="AC1271" s="56" t="s">
        <v>4871</v>
      </c>
      <c r="AD1271" s="63" t="s">
        <v>747</v>
      </c>
    </row>
    <row r="1272" spans="1:30" ht="51" customHeight="1" x14ac:dyDescent="0.2">
      <c r="A1272" s="41" t="s">
        <v>4872</v>
      </c>
      <c r="B1272" s="55" t="s">
        <v>743</v>
      </c>
      <c r="C1272" s="56" t="s">
        <v>744</v>
      </c>
      <c r="D1272" s="56" t="s">
        <v>4587</v>
      </c>
      <c r="E1272" s="57" t="s">
        <v>76</v>
      </c>
      <c r="F1272" s="62" t="s">
        <v>4873</v>
      </c>
      <c r="G1272" s="45" t="s">
        <v>1091</v>
      </c>
      <c r="H1272" s="59">
        <v>44769</v>
      </c>
      <c r="I1272" s="59">
        <v>45134</v>
      </c>
      <c r="J1272" s="48" t="str">
        <f>IF(Ugovori_OPULJP[[#This Row],[DATUM ZAVRŠETKA OPERACIJE]]&gt;DATE(2024,3,31),"u provedbi","završen")</f>
        <v>završen</v>
      </c>
      <c r="K1272" s="67" t="s">
        <v>84</v>
      </c>
      <c r="L1272" s="58" t="s">
        <v>84</v>
      </c>
      <c r="M1272" s="49">
        <v>0.85</v>
      </c>
      <c r="N1272" s="49">
        <v>0.15</v>
      </c>
      <c r="O1272" s="50">
        <f>Ugovori_OPULJP[[#This Row],[Bespovratna sredstva - Ukupno (EU+Nac) HRK
= Ukupna ugovorena vrijednost bespovratnih sredstava]]*Ugovori_OPULJP[[#This Row],[EU STOPA SUFINANCIRANJA %
EU CO-FINANCING RATE %]]</f>
        <v>347896.5085</v>
      </c>
      <c r="P1272" s="51">
        <f>Ugovori_OPULJP[[#This Row],[Bespovratna sredstva - EU dio - HRK]]/7.5345</f>
        <v>46173.801645762818</v>
      </c>
      <c r="Q1272" s="50">
        <f>Ugovori_OPULJP[[#This Row],[Bespovratna sredstva - Ukupno (EU+Nac) HRK
= Ukupna ugovorena vrijednost bespovratnih sredstava]]*Ugovori_OPULJP[[#This Row],[STOPA NACIONALNOG SUFINANCIRANJA %]]</f>
        <v>61393.501499999998</v>
      </c>
      <c r="R1272" s="51">
        <f>Ugovori_OPULJP[[#This Row],[Bespovratna sredstva - Nacionalni dio - HRK]]/7.5345</f>
        <v>8148.3179374875563</v>
      </c>
      <c r="S1272" s="52">
        <v>409290.01</v>
      </c>
      <c r="T1272" s="53">
        <f>Ugovori_OPULJP[[#This Row],[Bespovratna sredstva - Ukupno (EU+Nac) HRK
= Ukupna ugovorena vrijednost bespovratnih sredstava]]/7.5345</f>
        <v>54322.11958325038</v>
      </c>
      <c r="U1272" s="50">
        <v>0</v>
      </c>
      <c r="V1272" s="51">
        <f>Ugovori_OPULJP[[#This Row],[Javni doprinos korisnika - HRK]]/7.5345</f>
        <v>0</v>
      </c>
      <c r="W1272" s="50">
        <v>0</v>
      </c>
      <c r="X1272" s="51">
        <f>Ugovori_OPULJP[[#This Row],[Privatni doprinos korisnika - HRK]]/7.5345</f>
        <v>0</v>
      </c>
      <c r="Y1272" s="52">
        <v>409290.01</v>
      </c>
      <c r="Z1272" s="53">
        <f>Ugovori_OPULJP[[#This Row],[UKUPNI PRIHVATLJIVI IZDACI
TOTAL ELIGIBLE EXPENDITURE
= Bespovratna sredstva ukupno + doprinos korisnika
= Ukupni prihvatljivi troškovi
= Ukupna ugovorena vrijednost projekta HRK]]/7.5345</f>
        <v>54322.11958325038</v>
      </c>
      <c r="AA1272" s="57" t="s">
        <v>752</v>
      </c>
      <c r="AB1272" s="57" t="s">
        <v>753</v>
      </c>
      <c r="AC1272" s="56" t="s">
        <v>4874</v>
      </c>
      <c r="AD1272" s="63" t="s">
        <v>747</v>
      </c>
    </row>
    <row r="1273" spans="1:30" ht="51" customHeight="1" x14ac:dyDescent="0.2">
      <c r="A1273" s="61" t="s">
        <v>4875</v>
      </c>
      <c r="B1273" s="55" t="s">
        <v>743</v>
      </c>
      <c r="C1273" s="56" t="s">
        <v>744</v>
      </c>
      <c r="D1273" s="56" t="s">
        <v>4587</v>
      </c>
      <c r="E1273" s="57" t="s">
        <v>76</v>
      </c>
      <c r="F1273" s="62" t="s">
        <v>4876</v>
      </c>
      <c r="G1273" s="62" t="s">
        <v>812</v>
      </c>
      <c r="H1273" s="59">
        <v>44771</v>
      </c>
      <c r="I1273" s="59">
        <v>45106</v>
      </c>
      <c r="J1273" s="48" t="str">
        <f>IF(Ugovori_OPULJP[[#This Row],[DATUM ZAVRŠETKA OPERACIJE]]&gt;DATE(2024,3,31),"u provedbi","završen")</f>
        <v>završen</v>
      </c>
      <c r="K1273" s="46" t="s">
        <v>36</v>
      </c>
      <c r="L1273" s="58" t="s">
        <v>37</v>
      </c>
      <c r="M1273" s="49">
        <v>0.85</v>
      </c>
      <c r="N1273" s="49">
        <v>0.15</v>
      </c>
      <c r="O1273" s="50">
        <f>Ugovori_OPULJP[[#This Row],[Bespovratna sredstva - Ukupno (EU+Nac) HRK
= Ukupna ugovorena vrijednost bespovratnih sredstava]]*Ugovori_OPULJP[[#This Row],[EU STOPA SUFINANCIRANJA %
EU CO-FINANCING RATE %]]</f>
        <v>300983.72499999998</v>
      </c>
      <c r="P1273" s="51">
        <f>Ugovori_OPULJP[[#This Row],[Bespovratna sredstva - EU dio - HRK]]/7.5345</f>
        <v>39947.405269095492</v>
      </c>
      <c r="Q1273" s="50">
        <f>Ugovori_OPULJP[[#This Row],[Bespovratna sredstva - Ukupno (EU+Nac) HRK
= Ukupna ugovorena vrijednost bespovratnih sredstava]]*Ugovori_OPULJP[[#This Row],[STOPA NACIONALNOG SUFINANCIRANJA %]]</f>
        <v>53114.775000000001</v>
      </c>
      <c r="R1273" s="51">
        <f>Ugovori_OPULJP[[#This Row],[Bespovratna sredstva - Nacionalni dio - HRK]]/7.5345</f>
        <v>7049.5421063109698</v>
      </c>
      <c r="S1273" s="52">
        <v>354098.5</v>
      </c>
      <c r="T1273" s="51">
        <f>Ugovori_OPULJP[[#This Row],[Bespovratna sredstva - Ukupno (EU+Nac) HRK
= Ukupna ugovorena vrijednost bespovratnih sredstava]]/7.5345</f>
        <v>46996.94737540646</v>
      </c>
      <c r="U1273" s="50">
        <v>0</v>
      </c>
      <c r="V1273" s="51">
        <f>Ugovori_OPULJP[[#This Row],[Javni doprinos korisnika - HRK]]/7.5345</f>
        <v>0</v>
      </c>
      <c r="W1273" s="50">
        <v>0</v>
      </c>
      <c r="X1273" s="51">
        <f>Ugovori_OPULJP[[#This Row],[Privatni doprinos korisnika - HRK]]/7.5345</f>
        <v>0</v>
      </c>
      <c r="Y1273" s="52">
        <v>354098.5</v>
      </c>
      <c r="Z1273" s="53">
        <f>Ugovori_OPULJP[[#This Row],[UKUPNI PRIHVATLJIVI IZDACI
TOTAL ELIGIBLE EXPENDITURE
= Bespovratna sredstva ukupno + doprinos korisnika
= Ukupni prihvatljivi troškovi
= Ukupna ugovorena vrijednost projekta HRK]]/7.5345</f>
        <v>46996.94737540646</v>
      </c>
      <c r="AA1273" s="57" t="s">
        <v>752</v>
      </c>
      <c r="AB1273" s="57" t="s">
        <v>753</v>
      </c>
      <c r="AC1273" s="56" t="s">
        <v>4877</v>
      </c>
      <c r="AD1273" s="63" t="s">
        <v>747</v>
      </c>
    </row>
    <row r="1274" spans="1:30" ht="38.25" customHeight="1" x14ac:dyDescent="0.2">
      <c r="A1274" s="61" t="s">
        <v>4879</v>
      </c>
      <c r="B1274" s="55" t="s">
        <v>743</v>
      </c>
      <c r="C1274" s="56" t="s">
        <v>744</v>
      </c>
      <c r="D1274" s="56" t="s">
        <v>4880</v>
      </c>
      <c r="E1274" s="57" t="s">
        <v>232</v>
      </c>
      <c r="F1274" s="62" t="s">
        <v>4881</v>
      </c>
      <c r="G1274" s="62" t="s">
        <v>4534</v>
      </c>
      <c r="H1274" s="59">
        <v>44757</v>
      </c>
      <c r="I1274" s="59">
        <v>45122</v>
      </c>
      <c r="J1274" s="48" t="str">
        <f>IF(Ugovori_OPULJP[[#This Row],[DATUM ZAVRŠETKA OPERACIJE]]&gt;DATE(2024,3,31),"u provedbi","završen")</f>
        <v>završen</v>
      </c>
      <c r="K1274" s="67" t="s">
        <v>371</v>
      </c>
      <c r="L1274" s="58" t="s">
        <v>371</v>
      </c>
      <c r="M1274" s="49">
        <v>0.85</v>
      </c>
      <c r="N1274" s="49">
        <v>0.15</v>
      </c>
      <c r="O1274" s="50">
        <f>Ugovori_OPULJP[[#This Row],[Bespovratna sredstva - Ukupno (EU+Nac) HRK
= Ukupna ugovorena vrijednost bespovratnih sredstava]]*Ugovori_OPULJP[[#This Row],[EU STOPA SUFINANCIRANJA %
EU CO-FINANCING RATE %]]</f>
        <v>395258.5</v>
      </c>
      <c r="P1274" s="51">
        <f>Ugovori_OPULJP[[#This Row],[Bespovratna sredstva - EU dio - HRK]]/7.5345</f>
        <v>52459.818169752471</v>
      </c>
      <c r="Q1274" s="50">
        <f>Ugovori_OPULJP[[#This Row],[Bespovratna sredstva - Ukupno (EU+Nac) HRK
= Ukupna ugovorena vrijednost bespovratnih sredstava]]*Ugovori_OPULJP[[#This Row],[STOPA NACIONALNOG SUFINANCIRANJA %]]</f>
        <v>69751.5</v>
      </c>
      <c r="R1274" s="51">
        <f>Ugovori_OPULJP[[#This Row],[Bespovratna sredstva - Nacionalni dio - HRK]]/7.5345</f>
        <v>9257.6149711327889</v>
      </c>
      <c r="S1274" s="52">
        <v>465010</v>
      </c>
      <c r="T1274" s="53">
        <f>Ugovori_OPULJP[[#This Row],[Bespovratna sredstva - Ukupno (EU+Nac) HRK
= Ukupna ugovorena vrijednost bespovratnih sredstava]]/7.5345</f>
        <v>61717.433140885259</v>
      </c>
      <c r="U1274" s="50">
        <v>0</v>
      </c>
      <c r="V1274" s="51">
        <f>Ugovori_OPULJP[[#This Row],[Javni doprinos korisnika - HRK]]/7.5345</f>
        <v>0</v>
      </c>
      <c r="W1274" s="50">
        <v>0</v>
      </c>
      <c r="X1274" s="51">
        <f>Ugovori_OPULJP[[#This Row],[Privatni doprinos korisnika - HRK]]/7.5345</f>
        <v>0</v>
      </c>
      <c r="Y1274" s="52">
        <v>465010</v>
      </c>
      <c r="Z1274" s="53">
        <f>Ugovori_OPULJP[[#This Row],[UKUPNI PRIHVATLJIVI IZDACI
TOTAL ELIGIBLE EXPENDITURE
= Bespovratna sredstva ukupno + doprinos korisnika
= Ukupni prihvatljivi troškovi
= Ukupna ugovorena vrijednost projekta HRK]]/7.5345</f>
        <v>61717.433140885259</v>
      </c>
      <c r="AA1274" s="44" t="s">
        <v>752</v>
      </c>
      <c r="AB1274" s="44" t="s">
        <v>753</v>
      </c>
      <c r="AC1274" s="56" t="s">
        <v>4882</v>
      </c>
      <c r="AD1274" s="43" t="s">
        <v>747</v>
      </c>
    </row>
    <row r="1275" spans="1:30" ht="38.25" customHeight="1" x14ac:dyDescent="0.2">
      <c r="A1275" s="61" t="s">
        <v>4883</v>
      </c>
      <c r="B1275" s="55" t="s">
        <v>743</v>
      </c>
      <c r="C1275" s="56" t="s">
        <v>744</v>
      </c>
      <c r="D1275" s="56" t="s">
        <v>4880</v>
      </c>
      <c r="E1275" s="57" t="s">
        <v>232</v>
      </c>
      <c r="F1275" s="62" t="s">
        <v>4884</v>
      </c>
      <c r="G1275" s="62" t="s">
        <v>4618</v>
      </c>
      <c r="H1275" s="59">
        <v>44753</v>
      </c>
      <c r="I1275" s="59">
        <v>45118</v>
      </c>
      <c r="J1275" s="48" t="str">
        <f>IF(Ugovori_OPULJP[[#This Row],[DATUM ZAVRŠETKA OPERACIJE]]&gt;DATE(2024,3,31),"u provedbi","završen")</f>
        <v>završen</v>
      </c>
      <c r="K1275" s="67" t="s">
        <v>36</v>
      </c>
      <c r="L1275" s="58" t="s">
        <v>37</v>
      </c>
      <c r="M1275" s="49">
        <v>0.85</v>
      </c>
      <c r="N1275" s="49">
        <v>0.15</v>
      </c>
      <c r="O1275" s="50">
        <f>Ugovori_OPULJP[[#This Row],[Bespovratna sredstva - Ukupno (EU+Nac) HRK
= Ukupna ugovorena vrijednost bespovratnih sredstava]]*Ugovori_OPULJP[[#This Row],[EU STOPA SUFINANCIRANJA %
EU CO-FINANCING RATE %]]</f>
        <v>355572</v>
      </c>
      <c r="P1275" s="51">
        <f>Ugovori_OPULJP[[#This Row],[Bespovratna sredstva - EU dio - HRK]]/7.5345</f>
        <v>47192.514433605415</v>
      </c>
      <c r="Q1275" s="50">
        <f>Ugovori_OPULJP[[#This Row],[Bespovratna sredstva - Ukupno (EU+Nac) HRK
= Ukupna ugovorena vrijednost bespovratnih sredstava]]*Ugovori_OPULJP[[#This Row],[STOPA NACIONALNOG SUFINANCIRANJA %]]</f>
        <v>62748</v>
      </c>
      <c r="R1275" s="51">
        <f>Ugovori_OPULJP[[#This Row],[Bespovratna sredstva - Nacionalni dio - HRK]]/7.5345</f>
        <v>8328.0907824009555</v>
      </c>
      <c r="S1275" s="52">
        <v>418320</v>
      </c>
      <c r="T1275" s="53">
        <f>Ugovori_OPULJP[[#This Row],[Bespovratna sredstva - Ukupno (EU+Nac) HRK
= Ukupna ugovorena vrijednost bespovratnih sredstava]]/7.5345</f>
        <v>55520.60521600637</v>
      </c>
      <c r="U1275" s="50">
        <v>0</v>
      </c>
      <c r="V1275" s="51">
        <f>Ugovori_OPULJP[[#This Row],[Javni doprinos korisnika - HRK]]/7.5345</f>
        <v>0</v>
      </c>
      <c r="W1275" s="50">
        <v>0</v>
      </c>
      <c r="X1275" s="51">
        <f>Ugovori_OPULJP[[#This Row],[Privatni doprinos korisnika - HRK]]/7.5345</f>
        <v>0</v>
      </c>
      <c r="Y1275" s="52">
        <v>418320</v>
      </c>
      <c r="Z1275" s="53">
        <f>Ugovori_OPULJP[[#This Row],[UKUPNI PRIHVATLJIVI IZDACI
TOTAL ELIGIBLE EXPENDITURE
= Bespovratna sredstva ukupno + doprinos korisnika
= Ukupni prihvatljivi troškovi
= Ukupna ugovorena vrijednost projekta HRK]]/7.5345</f>
        <v>55520.60521600637</v>
      </c>
      <c r="AA1275" s="44" t="s">
        <v>752</v>
      </c>
      <c r="AB1275" s="44" t="s">
        <v>753</v>
      </c>
      <c r="AC1275" s="56" t="s">
        <v>4885</v>
      </c>
      <c r="AD1275" s="43" t="s">
        <v>747</v>
      </c>
    </row>
    <row r="1276" spans="1:30" ht="51" customHeight="1" x14ac:dyDescent="0.2">
      <c r="A1276" s="61" t="s">
        <v>4886</v>
      </c>
      <c r="B1276" s="42" t="s">
        <v>743</v>
      </c>
      <c r="C1276" s="43" t="s">
        <v>744</v>
      </c>
      <c r="D1276" s="56" t="s">
        <v>4880</v>
      </c>
      <c r="E1276" s="44" t="s">
        <v>232</v>
      </c>
      <c r="F1276" s="62" t="s">
        <v>4887</v>
      </c>
      <c r="G1276" s="62" t="s">
        <v>4614</v>
      </c>
      <c r="H1276" s="59">
        <v>44747</v>
      </c>
      <c r="I1276" s="59">
        <v>45112</v>
      </c>
      <c r="J1276" s="48" t="str">
        <f>IF(Ugovori_OPULJP[[#This Row],[DATUM ZAVRŠETKA OPERACIJE]]&gt;DATE(2024,3,31),"u provedbi","završen")</f>
        <v>završen</v>
      </c>
      <c r="K1276" s="46" t="s">
        <v>36</v>
      </c>
      <c r="L1276" s="58" t="s">
        <v>37</v>
      </c>
      <c r="M1276" s="49">
        <v>0.85</v>
      </c>
      <c r="N1276" s="49">
        <v>0.15</v>
      </c>
      <c r="O1276" s="50">
        <f>Ugovori_OPULJP[[#This Row],[Bespovratna sredstva - Ukupno (EU+Nac) HRK
= Ukupna ugovorena vrijednost bespovratnih sredstava]]*Ugovori_OPULJP[[#This Row],[EU STOPA SUFINANCIRANJA %
EU CO-FINANCING RATE %]]</f>
        <v>347480</v>
      </c>
      <c r="P1276" s="51">
        <f>Ugovori_OPULJP[[#This Row],[Bespovratna sredstva - EU dio - HRK]]/7.5345</f>
        <v>46118.521467914259</v>
      </c>
      <c r="Q1276" s="50">
        <f>Ugovori_OPULJP[[#This Row],[Bespovratna sredstva - Ukupno (EU+Nac) HRK
= Ukupna ugovorena vrijednost bespovratnih sredstava]]*Ugovori_OPULJP[[#This Row],[STOPA NACIONALNOG SUFINANCIRANJA %]]</f>
        <v>61320</v>
      </c>
      <c r="R1276" s="51">
        <f>Ugovori_OPULJP[[#This Row],[Bespovratna sredstva - Nacionalni dio - HRK]]/7.5345</f>
        <v>8138.5626119848694</v>
      </c>
      <c r="S1276" s="52">
        <v>408800</v>
      </c>
      <c r="T1276" s="53">
        <f>Ugovori_OPULJP[[#This Row],[Bespovratna sredstva - Ukupno (EU+Nac) HRK
= Ukupna ugovorena vrijednost bespovratnih sredstava]]/7.5345</f>
        <v>54257.084079899127</v>
      </c>
      <c r="U1276" s="50">
        <v>0</v>
      </c>
      <c r="V1276" s="51">
        <f>Ugovori_OPULJP[[#This Row],[Javni doprinos korisnika - HRK]]/7.5345</f>
        <v>0</v>
      </c>
      <c r="W1276" s="50">
        <v>0</v>
      </c>
      <c r="X1276" s="51">
        <f>Ugovori_OPULJP[[#This Row],[Privatni doprinos korisnika - HRK]]/7.5345</f>
        <v>0</v>
      </c>
      <c r="Y1276" s="52">
        <v>408800</v>
      </c>
      <c r="Z1276" s="53">
        <f>Ugovori_OPULJP[[#This Row],[UKUPNI PRIHVATLJIVI IZDACI
TOTAL ELIGIBLE EXPENDITURE
= Bespovratna sredstva ukupno + doprinos korisnika
= Ukupni prihvatljivi troškovi
= Ukupna ugovorena vrijednost projekta HRK]]/7.5345</f>
        <v>54257.084079899127</v>
      </c>
      <c r="AA1276" s="44" t="s">
        <v>752</v>
      </c>
      <c r="AB1276" s="44" t="s">
        <v>753</v>
      </c>
      <c r="AC1276" s="56" t="s">
        <v>4888</v>
      </c>
      <c r="AD1276" s="43" t="s">
        <v>747</v>
      </c>
    </row>
    <row r="1277" spans="1:30" ht="51" customHeight="1" x14ac:dyDescent="0.2">
      <c r="A1277" s="61" t="s">
        <v>4889</v>
      </c>
      <c r="B1277" s="42" t="s">
        <v>743</v>
      </c>
      <c r="C1277" s="43" t="s">
        <v>744</v>
      </c>
      <c r="D1277" s="56" t="s">
        <v>4880</v>
      </c>
      <c r="E1277" s="44" t="s">
        <v>232</v>
      </c>
      <c r="F1277" s="62" t="s">
        <v>4890</v>
      </c>
      <c r="G1277" s="62" t="s">
        <v>4643</v>
      </c>
      <c r="H1277" s="59">
        <v>44747</v>
      </c>
      <c r="I1277" s="59">
        <v>45112</v>
      </c>
      <c r="J1277" s="48" t="str">
        <f>IF(Ugovori_OPULJP[[#This Row],[DATUM ZAVRŠETKA OPERACIJE]]&gt;DATE(2024,3,31),"u provedbi","završen")</f>
        <v>završen</v>
      </c>
      <c r="K1277" s="67" t="s">
        <v>94</v>
      </c>
      <c r="L1277" s="58" t="s">
        <v>94</v>
      </c>
      <c r="M1277" s="49">
        <v>0.85</v>
      </c>
      <c r="N1277" s="49">
        <v>0.15</v>
      </c>
      <c r="O1277" s="50">
        <f>Ugovori_OPULJP[[#This Row],[Bespovratna sredstva - Ukupno (EU+Nac) HRK
= Ukupna ugovorena vrijednost bespovratnih sredstava]]*Ugovori_OPULJP[[#This Row],[EU STOPA SUFINANCIRANJA %
EU CO-FINANCING RATE %]]</f>
        <v>391272</v>
      </c>
      <c r="P1277" s="51">
        <f>Ugovori_OPULJP[[#This Row],[Bespovratna sredstva - EU dio - HRK]]/7.5345</f>
        <v>51930.718694007563</v>
      </c>
      <c r="Q1277" s="50">
        <f>Ugovori_OPULJP[[#This Row],[Bespovratna sredstva - Ukupno (EU+Nac) HRK
= Ukupna ugovorena vrijednost bespovratnih sredstava]]*Ugovori_OPULJP[[#This Row],[STOPA NACIONALNOG SUFINANCIRANJA %]]</f>
        <v>69048</v>
      </c>
      <c r="R1277" s="51">
        <f>Ugovori_OPULJP[[#This Row],[Bespovratna sredstva - Nacionalni dio - HRK]]/7.5345</f>
        <v>9164.2444754130993</v>
      </c>
      <c r="S1277" s="52">
        <v>460320</v>
      </c>
      <c r="T1277" s="53">
        <f>Ugovori_OPULJP[[#This Row],[Bespovratna sredstva - Ukupno (EU+Nac) HRK
= Ukupna ugovorena vrijednost bespovratnih sredstava]]/7.5345</f>
        <v>61094.963169420662</v>
      </c>
      <c r="U1277" s="50">
        <v>0</v>
      </c>
      <c r="V1277" s="51">
        <f>Ugovori_OPULJP[[#This Row],[Javni doprinos korisnika - HRK]]/7.5345</f>
        <v>0</v>
      </c>
      <c r="W1277" s="50">
        <v>0</v>
      </c>
      <c r="X1277" s="51">
        <f>Ugovori_OPULJP[[#This Row],[Privatni doprinos korisnika - HRK]]/7.5345</f>
        <v>0</v>
      </c>
      <c r="Y1277" s="52">
        <v>460320</v>
      </c>
      <c r="Z1277" s="53">
        <f>Ugovori_OPULJP[[#This Row],[UKUPNI PRIHVATLJIVI IZDACI
TOTAL ELIGIBLE EXPENDITURE
= Bespovratna sredstva ukupno + doprinos korisnika
= Ukupni prihvatljivi troškovi
= Ukupna ugovorena vrijednost projekta HRK]]/7.5345</f>
        <v>61094.963169420662</v>
      </c>
      <c r="AA1277" s="44" t="s">
        <v>752</v>
      </c>
      <c r="AB1277" s="44" t="s">
        <v>753</v>
      </c>
      <c r="AC1277" s="56" t="s">
        <v>4891</v>
      </c>
      <c r="AD1277" s="43" t="s">
        <v>747</v>
      </c>
    </row>
    <row r="1278" spans="1:30" ht="38.25" customHeight="1" x14ac:dyDescent="0.2">
      <c r="A1278" s="61" t="s">
        <v>4892</v>
      </c>
      <c r="B1278" s="55" t="s">
        <v>743</v>
      </c>
      <c r="C1278" s="56" t="s">
        <v>744</v>
      </c>
      <c r="D1278" s="56" t="s">
        <v>4880</v>
      </c>
      <c r="E1278" s="57" t="s">
        <v>232</v>
      </c>
      <c r="F1278" s="62" t="s">
        <v>4893</v>
      </c>
      <c r="G1278" s="62" t="s">
        <v>4894</v>
      </c>
      <c r="H1278" s="59">
        <v>44753</v>
      </c>
      <c r="I1278" s="59">
        <v>45118</v>
      </c>
      <c r="J1278" s="48" t="str">
        <f>IF(Ugovori_OPULJP[[#This Row],[DATUM ZAVRŠETKA OPERACIJE]]&gt;DATE(2024,3,31),"u provedbi","završen")</f>
        <v>završen</v>
      </c>
      <c r="K1278" s="67" t="s">
        <v>104</v>
      </c>
      <c r="L1278" s="58" t="s">
        <v>104</v>
      </c>
      <c r="M1278" s="49">
        <v>0.85</v>
      </c>
      <c r="N1278" s="49">
        <v>0.15</v>
      </c>
      <c r="O1278" s="50">
        <f>Ugovori_OPULJP[[#This Row],[Bespovratna sredstva - Ukupno (EU+Nac) HRK
= Ukupna ugovorena vrijednost bespovratnih sredstava]]*Ugovori_OPULJP[[#This Row],[EU STOPA SUFINANCIRANJA %
EU CO-FINANCING RATE %]]</f>
        <v>289926.84000000003</v>
      </c>
      <c r="P1278" s="51">
        <f>Ugovori_OPULJP[[#This Row],[Bespovratna sredstva - EU dio - HRK]]/7.5345</f>
        <v>38479.904439577942</v>
      </c>
      <c r="Q1278" s="50">
        <f>Ugovori_OPULJP[[#This Row],[Bespovratna sredstva - Ukupno (EU+Nac) HRK
= Ukupna ugovorena vrijednost bespovratnih sredstava]]*Ugovori_OPULJP[[#This Row],[STOPA NACIONALNOG SUFINANCIRANJA %]]</f>
        <v>51163.560000000005</v>
      </c>
      <c r="R1278" s="51">
        <f>Ugovori_OPULJP[[#This Row],[Bespovratna sredstva - Nacionalni dio - HRK]]/7.5345</f>
        <v>6790.5713716902255</v>
      </c>
      <c r="S1278" s="52">
        <v>341090.4</v>
      </c>
      <c r="T1278" s="53">
        <f>Ugovori_OPULJP[[#This Row],[Bespovratna sredstva - Ukupno (EU+Nac) HRK
= Ukupna ugovorena vrijednost bespovratnih sredstava]]/7.5345</f>
        <v>45270.475811268167</v>
      </c>
      <c r="U1278" s="50">
        <v>0</v>
      </c>
      <c r="V1278" s="51">
        <f>Ugovori_OPULJP[[#This Row],[Javni doprinos korisnika - HRK]]/7.5345</f>
        <v>0</v>
      </c>
      <c r="W1278" s="50">
        <v>0</v>
      </c>
      <c r="X1278" s="51">
        <f>Ugovori_OPULJP[[#This Row],[Privatni doprinos korisnika - HRK]]/7.5345</f>
        <v>0</v>
      </c>
      <c r="Y1278" s="52">
        <v>341090.4</v>
      </c>
      <c r="Z1278" s="53">
        <f>Ugovori_OPULJP[[#This Row],[UKUPNI PRIHVATLJIVI IZDACI
TOTAL ELIGIBLE EXPENDITURE
= Bespovratna sredstva ukupno + doprinos korisnika
= Ukupni prihvatljivi troškovi
= Ukupna ugovorena vrijednost projekta HRK]]/7.5345</f>
        <v>45270.475811268167</v>
      </c>
      <c r="AA1278" s="44" t="s">
        <v>752</v>
      </c>
      <c r="AB1278" s="44" t="s">
        <v>753</v>
      </c>
      <c r="AC1278" s="56" t="s">
        <v>4895</v>
      </c>
      <c r="AD1278" s="43" t="s">
        <v>747</v>
      </c>
    </row>
    <row r="1279" spans="1:30" ht="51" customHeight="1" x14ac:dyDescent="0.2">
      <c r="A1279" s="61" t="s">
        <v>4896</v>
      </c>
      <c r="B1279" s="55" t="s">
        <v>743</v>
      </c>
      <c r="C1279" s="56" t="s">
        <v>744</v>
      </c>
      <c r="D1279" s="56" t="s">
        <v>4880</v>
      </c>
      <c r="E1279" s="57" t="s">
        <v>232</v>
      </c>
      <c r="F1279" s="62" t="s">
        <v>4897</v>
      </c>
      <c r="G1279" s="62" t="s">
        <v>4898</v>
      </c>
      <c r="H1279" s="59">
        <v>44750</v>
      </c>
      <c r="I1279" s="59">
        <v>45115</v>
      </c>
      <c r="J1279" s="48" t="str">
        <f>IF(Ugovori_OPULJP[[#This Row],[DATUM ZAVRŠETKA OPERACIJE]]&gt;DATE(2024,3,31),"u provedbi","završen")</f>
        <v>završen</v>
      </c>
      <c r="K1279" s="67" t="s">
        <v>425</v>
      </c>
      <c r="L1279" s="58" t="s">
        <v>425</v>
      </c>
      <c r="M1279" s="49">
        <v>0.85</v>
      </c>
      <c r="N1279" s="49">
        <v>0.15</v>
      </c>
      <c r="O1279" s="50">
        <f>Ugovori_OPULJP[[#This Row],[Bespovratna sredstva - Ukupno (EU+Nac) HRK
= Ukupna ugovorena vrijednost bespovratnih sredstava]]*Ugovori_OPULJP[[#This Row],[EU STOPA SUFINANCIRANJA %
EU CO-FINANCING RATE %]]</f>
        <v>263002.46950000001</v>
      </c>
      <c r="P1279" s="51">
        <f>Ugovori_OPULJP[[#This Row],[Bespovratna sredstva - EU dio - HRK]]/7.5345</f>
        <v>34906.426372022033</v>
      </c>
      <c r="Q1279" s="50">
        <f>Ugovori_OPULJP[[#This Row],[Bespovratna sredstva - Ukupno (EU+Nac) HRK
= Ukupna ugovorena vrijednost bespovratnih sredstava]]*Ugovori_OPULJP[[#This Row],[STOPA NACIONALNOG SUFINANCIRANJA %]]</f>
        <v>46412.200499999999</v>
      </c>
      <c r="R1279" s="51">
        <f>Ugovori_OPULJP[[#This Row],[Bespovratna sredstva - Nacionalni dio - HRK]]/7.5345</f>
        <v>6159.9575950627113</v>
      </c>
      <c r="S1279" s="52">
        <v>309414.67</v>
      </c>
      <c r="T1279" s="53">
        <f>Ugovori_OPULJP[[#This Row],[Bespovratna sredstva - Ukupno (EU+Nac) HRK
= Ukupna ugovorena vrijednost bespovratnih sredstava]]/7.5345</f>
        <v>41066.383967084737</v>
      </c>
      <c r="U1279" s="50">
        <v>0</v>
      </c>
      <c r="V1279" s="51">
        <f>Ugovori_OPULJP[[#This Row],[Javni doprinos korisnika - HRK]]/7.5345</f>
        <v>0</v>
      </c>
      <c r="W1279" s="50">
        <v>0</v>
      </c>
      <c r="X1279" s="51">
        <f>Ugovori_OPULJP[[#This Row],[Privatni doprinos korisnika - HRK]]/7.5345</f>
        <v>0</v>
      </c>
      <c r="Y1279" s="52">
        <v>309414.67</v>
      </c>
      <c r="Z1279" s="53">
        <f>Ugovori_OPULJP[[#This Row],[UKUPNI PRIHVATLJIVI IZDACI
TOTAL ELIGIBLE EXPENDITURE
= Bespovratna sredstva ukupno + doprinos korisnika
= Ukupni prihvatljivi troškovi
= Ukupna ugovorena vrijednost projekta HRK]]/7.5345</f>
        <v>41066.383967084737</v>
      </c>
      <c r="AA1279" s="44" t="s">
        <v>752</v>
      </c>
      <c r="AB1279" s="44" t="s">
        <v>753</v>
      </c>
      <c r="AC1279" s="56" t="s">
        <v>4899</v>
      </c>
      <c r="AD1279" s="43" t="s">
        <v>747</v>
      </c>
    </row>
    <row r="1280" spans="1:30" ht="51" customHeight="1" x14ac:dyDescent="0.2">
      <c r="A1280" s="61" t="s">
        <v>4900</v>
      </c>
      <c r="B1280" s="42" t="s">
        <v>743</v>
      </c>
      <c r="C1280" s="43" t="s">
        <v>744</v>
      </c>
      <c r="D1280" s="56" t="s">
        <v>4880</v>
      </c>
      <c r="E1280" s="44" t="s">
        <v>232</v>
      </c>
      <c r="F1280" s="62" t="s">
        <v>4901</v>
      </c>
      <c r="G1280" s="62" t="s">
        <v>4902</v>
      </c>
      <c r="H1280" s="59">
        <v>44748</v>
      </c>
      <c r="I1280" s="59">
        <v>45113</v>
      </c>
      <c r="J1280" s="48" t="str">
        <f>IF(Ugovori_OPULJP[[#This Row],[DATUM ZAVRŠETKA OPERACIJE]]&gt;DATE(2024,3,31),"u provedbi","završen")</f>
        <v>završen</v>
      </c>
      <c r="K1280" s="67" t="s">
        <v>154</v>
      </c>
      <c r="L1280" s="58" t="s">
        <v>37</v>
      </c>
      <c r="M1280" s="49">
        <v>0.85</v>
      </c>
      <c r="N1280" s="49">
        <v>0.15</v>
      </c>
      <c r="O1280" s="50">
        <f>Ugovori_OPULJP[[#This Row],[Bespovratna sredstva - Ukupno (EU+Nac) HRK
= Ukupna ugovorena vrijednost bespovratnih sredstava]]*Ugovori_OPULJP[[#This Row],[EU STOPA SUFINANCIRANJA %
EU CO-FINANCING RATE %]]</f>
        <v>424805.96199999994</v>
      </c>
      <c r="P1280" s="51">
        <f>Ugovori_OPULJP[[#This Row],[Bespovratna sredstva - EU dio - HRK]]/7.5345</f>
        <v>56381.440307916906</v>
      </c>
      <c r="Q1280" s="50">
        <f>Ugovori_OPULJP[[#This Row],[Bespovratna sredstva - Ukupno (EU+Nac) HRK
= Ukupna ugovorena vrijednost bespovratnih sredstava]]*Ugovori_OPULJP[[#This Row],[STOPA NACIONALNOG SUFINANCIRANJA %]]</f>
        <v>74965.757999999987</v>
      </c>
      <c r="R1280" s="51">
        <f>Ugovori_OPULJP[[#This Row],[Bespovratna sredstva - Nacionalni dio - HRK]]/7.5345</f>
        <v>9949.6659366912172</v>
      </c>
      <c r="S1280" s="52">
        <v>499771.72</v>
      </c>
      <c r="T1280" s="53">
        <f>Ugovori_OPULJP[[#This Row],[Bespovratna sredstva - Ukupno (EU+Nac) HRK
= Ukupna ugovorena vrijednost bespovratnih sredstava]]/7.5345</f>
        <v>66331.106244608134</v>
      </c>
      <c r="U1280" s="50">
        <v>0</v>
      </c>
      <c r="V1280" s="51">
        <f>Ugovori_OPULJP[[#This Row],[Javni doprinos korisnika - HRK]]/7.5345</f>
        <v>0</v>
      </c>
      <c r="W1280" s="50">
        <v>0</v>
      </c>
      <c r="X1280" s="51">
        <f>Ugovori_OPULJP[[#This Row],[Privatni doprinos korisnika - HRK]]/7.5345</f>
        <v>0</v>
      </c>
      <c r="Y1280" s="52">
        <v>499771.72</v>
      </c>
      <c r="Z1280" s="53">
        <f>Ugovori_OPULJP[[#This Row],[UKUPNI PRIHVATLJIVI IZDACI
TOTAL ELIGIBLE EXPENDITURE
= Bespovratna sredstva ukupno + doprinos korisnika
= Ukupni prihvatljivi troškovi
= Ukupna ugovorena vrijednost projekta HRK]]/7.5345</f>
        <v>66331.106244608134</v>
      </c>
      <c r="AA1280" s="44" t="s">
        <v>752</v>
      </c>
      <c r="AB1280" s="44" t="s">
        <v>753</v>
      </c>
      <c r="AC1280" s="56" t="s">
        <v>4903</v>
      </c>
      <c r="AD1280" s="43" t="s">
        <v>747</v>
      </c>
    </row>
    <row r="1281" spans="1:30" ht="51" customHeight="1" x14ac:dyDescent="0.2">
      <c r="A1281" s="61" t="s">
        <v>4904</v>
      </c>
      <c r="B1281" s="42" t="s">
        <v>743</v>
      </c>
      <c r="C1281" s="43" t="s">
        <v>744</v>
      </c>
      <c r="D1281" s="56" t="s">
        <v>4880</v>
      </c>
      <c r="E1281" s="44" t="s">
        <v>232</v>
      </c>
      <c r="F1281" s="62" t="s">
        <v>4905</v>
      </c>
      <c r="G1281" s="62" t="s">
        <v>775</v>
      </c>
      <c r="H1281" s="59">
        <v>44743</v>
      </c>
      <c r="I1281" s="59">
        <v>44986</v>
      </c>
      <c r="J1281" s="48" t="str">
        <f>IF(Ugovori_OPULJP[[#This Row],[DATUM ZAVRŠETKA OPERACIJE]]&gt;DATE(2024,3,31),"u provedbi","završen")</f>
        <v>završen</v>
      </c>
      <c r="K1281" s="46" t="s">
        <v>37</v>
      </c>
      <c r="L1281" s="58" t="s">
        <v>37</v>
      </c>
      <c r="M1281" s="49">
        <v>0.85</v>
      </c>
      <c r="N1281" s="49">
        <v>0.15</v>
      </c>
      <c r="O1281" s="50">
        <f>Ugovori_OPULJP[[#This Row],[Bespovratna sredstva - Ukupno (EU+Nac) HRK
= Ukupna ugovorena vrijednost bespovratnih sredstava]]*Ugovori_OPULJP[[#This Row],[EU STOPA SUFINANCIRANJA %
EU CO-FINANCING RATE %]]</f>
        <v>300475</v>
      </c>
      <c r="P1281" s="51">
        <f>Ugovori_OPULJP[[#This Row],[Bespovratna sredstva - EU dio - HRK]]/7.5345</f>
        <v>39879.885858384761</v>
      </c>
      <c r="Q1281" s="50">
        <f>Ugovori_OPULJP[[#This Row],[Bespovratna sredstva - Ukupno (EU+Nac) HRK
= Ukupna ugovorena vrijednost bespovratnih sredstava]]*Ugovori_OPULJP[[#This Row],[STOPA NACIONALNOG SUFINANCIRANJA %]]</f>
        <v>53025</v>
      </c>
      <c r="R1281" s="51">
        <f>Ugovori_OPULJP[[#This Row],[Bespovratna sredstva - Nacionalni dio - HRK]]/7.5345</f>
        <v>7037.6269161855462</v>
      </c>
      <c r="S1281" s="52">
        <v>353500</v>
      </c>
      <c r="T1281" s="53">
        <f>Ugovori_OPULJP[[#This Row],[Bespovratna sredstva - Ukupno (EU+Nac) HRK
= Ukupna ugovorena vrijednost bespovratnih sredstava]]/7.5345</f>
        <v>46917.512774570307</v>
      </c>
      <c r="U1281" s="50">
        <v>0</v>
      </c>
      <c r="V1281" s="51">
        <f>Ugovori_OPULJP[[#This Row],[Javni doprinos korisnika - HRK]]/7.5345</f>
        <v>0</v>
      </c>
      <c r="W1281" s="50">
        <v>0</v>
      </c>
      <c r="X1281" s="51">
        <f>Ugovori_OPULJP[[#This Row],[Privatni doprinos korisnika - HRK]]/7.5345</f>
        <v>0</v>
      </c>
      <c r="Y1281" s="52">
        <v>353500</v>
      </c>
      <c r="Z1281" s="53">
        <f>Ugovori_OPULJP[[#This Row],[UKUPNI PRIHVATLJIVI IZDACI
TOTAL ELIGIBLE EXPENDITURE
= Bespovratna sredstva ukupno + doprinos korisnika
= Ukupni prihvatljivi troškovi
= Ukupna ugovorena vrijednost projekta HRK]]/7.5345</f>
        <v>46917.512774570307</v>
      </c>
      <c r="AA1281" s="44" t="s">
        <v>752</v>
      </c>
      <c r="AB1281" s="44" t="s">
        <v>753</v>
      </c>
      <c r="AC1281" s="56" t="s">
        <v>4906</v>
      </c>
      <c r="AD1281" s="43" t="s">
        <v>747</v>
      </c>
    </row>
    <row r="1282" spans="1:30" ht="38.25" customHeight="1" x14ac:dyDescent="0.2">
      <c r="A1282" s="61" t="s">
        <v>4907</v>
      </c>
      <c r="B1282" s="55" t="s">
        <v>743</v>
      </c>
      <c r="C1282" s="56" t="s">
        <v>744</v>
      </c>
      <c r="D1282" s="88" t="s">
        <v>4880</v>
      </c>
      <c r="E1282" s="57" t="s">
        <v>232</v>
      </c>
      <c r="F1282" s="62" t="s">
        <v>4908</v>
      </c>
      <c r="G1282" s="45" t="s">
        <v>808</v>
      </c>
      <c r="H1282" s="59">
        <v>44762</v>
      </c>
      <c r="I1282" s="59">
        <v>45127</v>
      </c>
      <c r="J1282" s="48" t="str">
        <f>IF(Ugovori_OPULJP[[#This Row],[DATUM ZAVRŠETKA OPERACIJE]]&gt;DATE(2024,3,31),"u provedbi","završen")</f>
        <v>završen</v>
      </c>
      <c r="K1282" s="67" t="s">
        <v>99</v>
      </c>
      <c r="L1282" s="58" t="s">
        <v>99</v>
      </c>
      <c r="M1282" s="49">
        <v>0.85</v>
      </c>
      <c r="N1282" s="49">
        <v>0.15</v>
      </c>
      <c r="O1282" s="50">
        <f>Ugovori_OPULJP[[#This Row],[Bespovratna sredstva - Ukupno (EU+Nac) HRK
= Ukupna ugovorena vrijednost bespovratnih sredstava]]*Ugovori_OPULJP[[#This Row],[EU STOPA SUFINANCIRANJA %
EU CO-FINANCING RATE %]]</f>
        <v>414283.69300000003</v>
      </c>
      <c r="P1282" s="51">
        <f>Ugovori_OPULJP[[#This Row],[Bespovratna sredstva - EU dio - HRK]]/7.5345</f>
        <v>54984.89521534276</v>
      </c>
      <c r="Q1282" s="50">
        <f>Ugovori_OPULJP[[#This Row],[Bespovratna sredstva - Ukupno (EU+Nac) HRK
= Ukupna ugovorena vrijednost bespovratnih sredstava]]*Ugovori_OPULJP[[#This Row],[STOPA NACIONALNOG SUFINANCIRANJA %]]</f>
        <v>73108.887000000002</v>
      </c>
      <c r="R1282" s="51">
        <f>Ugovori_OPULJP[[#This Row],[Bespovratna sredstva - Nacionalni dio - HRK]]/7.5345</f>
        <v>9703.2168027075459</v>
      </c>
      <c r="S1282" s="52">
        <v>487392.58</v>
      </c>
      <c r="T1282" s="53">
        <f>Ugovori_OPULJP[[#This Row],[Bespovratna sredstva - Ukupno (EU+Nac) HRK
= Ukupna ugovorena vrijednost bespovratnih sredstava]]/7.5345</f>
        <v>64688.112018050299</v>
      </c>
      <c r="U1282" s="50">
        <v>0</v>
      </c>
      <c r="V1282" s="51">
        <f>Ugovori_OPULJP[[#This Row],[Javni doprinos korisnika - HRK]]/7.5345</f>
        <v>0</v>
      </c>
      <c r="W1282" s="50">
        <v>0</v>
      </c>
      <c r="X1282" s="51">
        <f>Ugovori_OPULJP[[#This Row],[Privatni doprinos korisnika - HRK]]/7.5345</f>
        <v>0</v>
      </c>
      <c r="Y1282" s="52">
        <v>487392.58</v>
      </c>
      <c r="Z1282" s="53">
        <f>Ugovori_OPULJP[[#This Row],[UKUPNI PRIHVATLJIVI IZDACI
TOTAL ELIGIBLE EXPENDITURE
= Bespovratna sredstva ukupno + doprinos korisnika
= Ukupni prihvatljivi troškovi
= Ukupna ugovorena vrijednost projekta HRK]]/7.5345</f>
        <v>64688.112018050299</v>
      </c>
      <c r="AA1282" s="57" t="s">
        <v>752</v>
      </c>
      <c r="AB1282" s="57" t="s">
        <v>753</v>
      </c>
      <c r="AC1282" s="56" t="s">
        <v>4909</v>
      </c>
      <c r="AD1282" s="63" t="s">
        <v>747</v>
      </c>
    </row>
    <row r="1283" spans="1:30" ht="38.25" customHeight="1" x14ac:dyDescent="0.2">
      <c r="A1283" s="66" t="s">
        <v>4910</v>
      </c>
      <c r="B1283" s="55" t="s">
        <v>743</v>
      </c>
      <c r="C1283" s="56" t="s">
        <v>744</v>
      </c>
      <c r="D1283" s="56" t="s">
        <v>4880</v>
      </c>
      <c r="E1283" s="57" t="s">
        <v>232</v>
      </c>
      <c r="F1283" s="62" t="s">
        <v>4911</v>
      </c>
      <c r="G1283" s="62" t="s">
        <v>4912</v>
      </c>
      <c r="H1283" s="59">
        <v>44455</v>
      </c>
      <c r="I1283" s="59">
        <v>45185</v>
      </c>
      <c r="J1283" s="48" t="str">
        <f>IF(Ugovori_OPULJP[[#This Row],[DATUM ZAVRŠETKA OPERACIJE]]&gt;DATE(2024,3,31),"u provedbi","završen")</f>
        <v>završen</v>
      </c>
      <c r="K1283" s="67" t="s">
        <v>249</v>
      </c>
      <c r="L1283" s="67" t="s">
        <v>249</v>
      </c>
      <c r="M1283" s="49">
        <v>0.85</v>
      </c>
      <c r="N1283" s="49">
        <v>0.15</v>
      </c>
      <c r="O1283" s="50">
        <f>Ugovori_OPULJP[[#This Row],[Bespovratna sredstva - Ukupno (EU+Nac) HRK
= Ukupna ugovorena vrijednost bespovratnih sredstava]]*Ugovori_OPULJP[[#This Row],[EU STOPA SUFINANCIRANJA %
EU CO-FINANCING RATE %]]</f>
        <v>3347498.0075000003</v>
      </c>
      <c r="P1283" s="51">
        <f>Ugovori_OPULJP[[#This Row],[Bespovratna sredstva - EU dio - HRK]]/7.5345</f>
        <v>444289.33671776496</v>
      </c>
      <c r="Q1283" s="50">
        <f>Ugovori_OPULJP[[#This Row],[Bespovratna sredstva - Ukupno (EU+Nac) HRK
= Ukupna ugovorena vrijednost bespovratnih sredstava]]*Ugovori_OPULJP[[#This Row],[STOPA NACIONALNOG SUFINANCIRANJA %]]</f>
        <v>590734.9425</v>
      </c>
      <c r="R1283" s="51">
        <f>Ugovori_OPULJP[[#This Row],[Bespovratna sredstva - Nacionalni dio - HRK]]/7.5345</f>
        <v>78404.000597252627</v>
      </c>
      <c r="S1283" s="52">
        <v>3938232.95</v>
      </c>
      <c r="T1283" s="53">
        <f>Ugovori_OPULJP[[#This Row],[Bespovratna sredstva - Ukupno (EU+Nac) HRK
= Ukupna ugovorena vrijednost bespovratnih sredstava]]/7.5345</f>
        <v>522693.33731501759</v>
      </c>
      <c r="U1283" s="50">
        <v>0</v>
      </c>
      <c r="V1283" s="51">
        <f>Ugovori_OPULJP[[#This Row],[Javni doprinos korisnika - HRK]]/7.5345</f>
        <v>0</v>
      </c>
      <c r="W1283" s="50">
        <v>0</v>
      </c>
      <c r="X1283" s="51">
        <f>Ugovori_OPULJP[[#This Row],[Privatni doprinos korisnika - HRK]]/7.5345</f>
        <v>0</v>
      </c>
      <c r="Y1283" s="52">
        <v>3938232.95</v>
      </c>
      <c r="Z1283" s="53">
        <f>Ugovori_OPULJP[[#This Row],[UKUPNI PRIHVATLJIVI IZDACI
TOTAL ELIGIBLE EXPENDITURE
= Bespovratna sredstva ukupno + doprinos korisnika
= Ukupni prihvatljivi troškovi
= Ukupna ugovorena vrijednost projekta HRK]]/7.5345</f>
        <v>522693.33731501759</v>
      </c>
      <c r="AA1283" s="57" t="s">
        <v>752</v>
      </c>
      <c r="AB1283" s="57" t="s">
        <v>753</v>
      </c>
      <c r="AC1283" s="56" t="s">
        <v>4913</v>
      </c>
      <c r="AD1283" s="63" t="s">
        <v>747</v>
      </c>
    </row>
    <row r="1284" spans="1:30" ht="38.25" customHeight="1" x14ac:dyDescent="0.2">
      <c r="A1284" s="61" t="s">
        <v>4914</v>
      </c>
      <c r="B1284" s="55" t="s">
        <v>743</v>
      </c>
      <c r="C1284" s="56" t="s">
        <v>744</v>
      </c>
      <c r="D1284" s="56" t="s">
        <v>4880</v>
      </c>
      <c r="E1284" s="57" t="s">
        <v>232</v>
      </c>
      <c r="F1284" s="62" t="s">
        <v>4915</v>
      </c>
      <c r="G1284" s="62" t="s">
        <v>4916</v>
      </c>
      <c r="H1284" s="59">
        <v>44455</v>
      </c>
      <c r="I1284" s="59">
        <v>45185</v>
      </c>
      <c r="J1284" s="48" t="str">
        <f>IF(Ugovori_OPULJP[[#This Row],[DATUM ZAVRŠETKA OPERACIJE]]&gt;DATE(2024,3,31),"u provedbi","završen")</f>
        <v>završen</v>
      </c>
      <c r="K1284" s="67" t="s">
        <v>200</v>
      </c>
      <c r="L1284" s="67" t="s">
        <v>200</v>
      </c>
      <c r="M1284" s="49">
        <v>0.85</v>
      </c>
      <c r="N1284" s="49">
        <v>0.15</v>
      </c>
      <c r="O1284" s="50">
        <f>Ugovori_OPULJP[[#This Row],[Bespovratna sredstva - Ukupno (EU+Nac) HRK
= Ukupna ugovorena vrijednost bespovratnih sredstava]]*Ugovori_OPULJP[[#This Row],[EU STOPA SUFINANCIRANJA %
EU CO-FINANCING RATE %]]</f>
        <v>1812896.8895</v>
      </c>
      <c r="P1284" s="51">
        <f>Ugovori_OPULJP[[#This Row],[Bespovratna sredstva - EU dio - HRK]]/7.5345</f>
        <v>240612.76654057999</v>
      </c>
      <c r="Q1284" s="50">
        <f>Ugovori_OPULJP[[#This Row],[Bespovratna sredstva - Ukupno (EU+Nac) HRK
= Ukupna ugovorena vrijednost bespovratnih sredstava]]*Ugovori_OPULJP[[#This Row],[STOPA NACIONALNOG SUFINANCIRANJA %]]</f>
        <v>319922.98050000001</v>
      </c>
      <c r="R1284" s="51">
        <f>Ugovori_OPULJP[[#This Row],[Bespovratna sredstva - Nacionalni dio - HRK]]/7.5345</f>
        <v>42461.076448337648</v>
      </c>
      <c r="S1284" s="52">
        <v>2132819.87</v>
      </c>
      <c r="T1284" s="53">
        <f>Ugovori_OPULJP[[#This Row],[Bespovratna sredstva - Ukupno (EU+Nac) HRK
= Ukupna ugovorena vrijednost bespovratnih sredstava]]/7.5345</f>
        <v>283073.84298891766</v>
      </c>
      <c r="U1284" s="50">
        <v>0</v>
      </c>
      <c r="V1284" s="51">
        <f>Ugovori_OPULJP[[#This Row],[Javni doprinos korisnika - HRK]]/7.5345</f>
        <v>0</v>
      </c>
      <c r="W1284" s="50">
        <v>0</v>
      </c>
      <c r="X1284" s="51">
        <f>Ugovori_OPULJP[[#This Row],[Privatni doprinos korisnika - HRK]]/7.5345</f>
        <v>0</v>
      </c>
      <c r="Y1284" s="52">
        <v>2132819.87</v>
      </c>
      <c r="Z1284" s="53">
        <f>Ugovori_OPULJP[[#This Row],[UKUPNI PRIHVATLJIVI IZDACI
TOTAL ELIGIBLE EXPENDITURE
= Bespovratna sredstva ukupno + doprinos korisnika
= Ukupni prihvatljivi troškovi
= Ukupna ugovorena vrijednost projekta HRK]]/7.5345</f>
        <v>283073.84298891766</v>
      </c>
      <c r="AA1284" s="57" t="s">
        <v>752</v>
      </c>
      <c r="AB1284" s="57" t="s">
        <v>753</v>
      </c>
      <c r="AC1284" s="56" t="s">
        <v>4917</v>
      </c>
      <c r="AD1284" s="63" t="s">
        <v>747</v>
      </c>
    </row>
    <row r="1285" spans="1:30" ht="38.25" customHeight="1" x14ac:dyDescent="0.2">
      <c r="A1285" s="61" t="s">
        <v>4918</v>
      </c>
      <c r="B1285" s="55" t="s">
        <v>743</v>
      </c>
      <c r="C1285" s="56" t="s">
        <v>744</v>
      </c>
      <c r="D1285" s="56" t="s">
        <v>4880</v>
      </c>
      <c r="E1285" s="57" t="s">
        <v>232</v>
      </c>
      <c r="F1285" s="62" t="s">
        <v>4919</v>
      </c>
      <c r="G1285" s="62" t="s">
        <v>4920</v>
      </c>
      <c r="H1285" s="59">
        <v>44455</v>
      </c>
      <c r="I1285" s="59">
        <v>45185</v>
      </c>
      <c r="J1285" s="48" t="str">
        <f>IF(Ugovori_OPULJP[[#This Row],[DATUM ZAVRŠETKA OPERACIJE]]&gt;DATE(2024,3,31),"u provedbi","završen")</f>
        <v>završen</v>
      </c>
      <c r="K1285" s="67" t="s">
        <v>104</v>
      </c>
      <c r="L1285" s="67" t="s">
        <v>104</v>
      </c>
      <c r="M1285" s="49">
        <v>0.85</v>
      </c>
      <c r="N1285" s="49">
        <v>0.15</v>
      </c>
      <c r="O1285" s="50">
        <f>Ugovori_OPULJP[[#This Row],[Bespovratna sredstva - Ukupno (EU+Nac) HRK
= Ukupna ugovorena vrijednost bespovratnih sredstava]]*Ugovori_OPULJP[[#This Row],[EU STOPA SUFINANCIRANJA %
EU CO-FINANCING RATE %]]</f>
        <v>3392116.7854999998</v>
      </c>
      <c r="P1285" s="51">
        <f>Ugovori_OPULJP[[#This Row],[Bespovratna sredstva - EU dio - HRK]]/7.5345</f>
        <v>450211.26624195365</v>
      </c>
      <c r="Q1285" s="50">
        <f>Ugovori_OPULJP[[#This Row],[Bespovratna sredstva - Ukupno (EU+Nac) HRK
= Ukupna ugovorena vrijednost bespovratnih sredstava]]*Ugovori_OPULJP[[#This Row],[STOPA NACIONALNOG SUFINANCIRANJA %]]</f>
        <v>598608.84450000001</v>
      </c>
      <c r="R1285" s="51">
        <f>Ugovori_OPULJP[[#This Row],[Bespovratna sredstva - Nacionalni dio - HRK]]/7.5345</f>
        <v>79449.04698387417</v>
      </c>
      <c r="S1285" s="52">
        <v>3990725.63</v>
      </c>
      <c r="T1285" s="53">
        <f>Ugovori_OPULJP[[#This Row],[Bespovratna sredstva - Ukupno (EU+Nac) HRK
= Ukupna ugovorena vrijednost bespovratnih sredstava]]/7.5345</f>
        <v>529660.31322582776</v>
      </c>
      <c r="U1285" s="50">
        <v>0</v>
      </c>
      <c r="V1285" s="51">
        <f>Ugovori_OPULJP[[#This Row],[Javni doprinos korisnika - HRK]]/7.5345</f>
        <v>0</v>
      </c>
      <c r="W1285" s="50">
        <v>0</v>
      </c>
      <c r="X1285" s="51">
        <f>Ugovori_OPULJP[[#This Row],[Privatni doprinos korisnika - HRK]]/7.5345</f>
        <v>0</v>
      </c>
      <c r="Y1285" s="52">
        <v>3990725.63</v>
      </c>
      <c r="Z1285" s="53">
        <f>Ugovori_OPULJP[[#This Row],[UKUPNI PRIHVATLJIVI IZDACI
TOTAL ELIGIBLE EXPENDITURE
= Bespovratna sredstva ukupno + doprinos korisnika
= Ukupni prihvatljivi troškovi
= Ukupna ugovorena vrijednost projekta HRK]]/7.5345</f>
        <v>529660.31322582776</v>
      </c>
      <c r="AA1285" s="57" t="s">
        <v>752</v>
      </c>
      <c r="AB1285" s="57" t="s">
        <v>753</v>
      </c>
      <c r="AC1285" s="56" t="s">
        <v>4921</v>
      </c>
      <c r="AD1285" s="63" t="s">
        <v>747</v>
      </c>
    </row>
    <row r="1286" spans="1:30" ht="51" customHeight="1" x14ac:dyDescent="0.2">
      <c r="A1286" s="61" t="s">
        <v>4922</v>
      </c>
      <c r="B1286" s="55" t="s">
        <v>743</v>
      </c>
      <c r="C1286" s="56" t="s">
        <v>744</v>
      </c>
      <c r="D1286" s="88" t="s">
        <v>4880</v>
      </c>
      <c r="E1286" s="57" t="s">
        <v>232</v>
      </c>
      <c r="F1286" s="62" t="s">
        <v>4923</v>
      </c>
      <c r="G1286" s="62" t="s">
        <v>4718</v>
      </c>
      <c r="H1286" s="59">
        <v>44761</v>
      </c>
      <c r="I1286" s="59">
        <v>45126</v>
      </c>
      <c r="J1286" s="48" t="str">
        <f>IF(Ugovori_OPULJP[[#This Row],[DATUM ZAVRŠETKA OPERACIJE]]&gt;DATE(2024,3,31),"u provedbi","završen")</f>
        <v>završen</v>
      </c>
      <c r="K1286" s="67" t="s">
        <v>249</v>
      </c>
      <c r="L1286" s="58" t="s">
        <v>249</v>
      </c>
      <c r="M1286" s="49">
        <v>0.85</v>
      </c>
      <c r="N1286" s="49">
        <v>0.15</v>
      </c>
      <c r="O1286" s="50">
        <f>Ugovori_OPULJP[[#This Row],[Bespovratna sredstva - Ukupno (EU+Nac) HRK
= Ukupna ugovorena vrijednost bespovratnih sredstava]]*Ugovori_OPULJP[[#This Row],[EU STOPA SUFINANCIRANJA %
EU CO-FINANCING RATE %]]</f>
        <v>236929</v>
      </c>
      <c r="P1286" s="51">
        <f>Ugovori_OPULJP[[#This Row],[Bespovratna sredstva - EU dio - HRK]]/7.5345</f>
        <v>31445.882274868934</v>
      </c>
      <c r="Q1286" s="50">
        <f>Ugovori_OPULJP[[#This Row],[Bespovratna sredstva - Ukupno (EU+Nac) HRK
= Ukupna ugovorena vrijednost bespovratnih sredstava]]*Ugovori_OPULJP[[#This Row],[STOPA NACIONALNOG SUFINANCIRANJA %]]</f>
        <v>41811</v>
      </c>
      <c r="R1286" s="51">
        <f>Ugovori_OPULJP[[#This Row],[Bespovratna sredstva - Nacionalni dio - HRK]]/7.5345</f>
        <v>5549.2733426239292</v>
      </c>
      <c r="S1286" s="52">
        <v>278740</v>
      </c>
      <c r="T1286" s="53">
        <f>Ugovori_OPULJP[[#This Row],[Bespovratna sredstva - Ukupno (EU+Nac) HRK
= Ukupna ugovorena vrijednost bespovratnih sredstava]]/7.5345</f>
        <v>36995.155617492863</v>
      </c>
      <c r="U1286" s="50">
        <v>0</v>
      </c>
      <c r="V1286" s="51">
        <f>Ugovori_OPULJP[[#This Row],[Javni doprinos korisnika - HRK]]/7.5345</f>
        <v>0</v>
      </c>
      <c r="W1286" s="50">
        <v>0</v>
      </c>
      <c r="X1286" s="51">
        <f>Ugovori_OPULJP[[#This Row],[Privatni doprinos korisnika - HRK]]/7.5345</f>
        <v>0</v>
      </c>
      <c r="Y1286" s="52">
        <v>278740</v>
      </c>
      <c r="Z1286" s="53">
        <f>Ugovori_OPULJP[[#This Row],[UKUPNI PRIHVATLJIVI IZDACI
TOTAL ELIGIBLE EXPENDITURE
= Bespovratna sredstva ukupno + doprinos korisnika
= Ukupni prihvatljivi troškovi
= Ukupna ugovorena vrijednost projekta HRK]]/7.5345</f>
        <v>36995.155617492863</v>
      </c>
      <c r="AA1286" s="57" t="s">
        <v>752</v>
      </c>
      <c r="AB1286" s="57" t="s">
        <v>753</v>
      </c>
      <c r="AC1286" s="56" t="s">
        <v>4924</v>
      </c>
      <c r="AD1286" s="63" t="s">
        <v>747</v>
      </c>
    </row>
    <row r="1287" spans="1:30" ht="51" customHeight="1" x14ac:dyDescent="0.2">
      <c r="A1287" s="61" t="s">
        <v>4925</v>
      </c>
      <c r="B1287" s="55" t="s">
        <v>743</v>
      </c>
      <c r="C1287" s="56" t="s">
        <v>744</v>
      </c>
      <c r="D1287" s="56" t="s">
        <v>4880</v>
      </c>
      <c r="E1287" s="57" t="s">
        <v>232</v>
      </c>
      <c r="F1287" s="62" t="s">
        <v>4926</v>
      </c>
      <c r="G1287" s="62" t="s">
        <v>4927</v>
      </c>
      <c r="H1287" s="59">
        <v>44754</v>
      </c>
      <c r="I1287" s="59">
        <v>45119</v>
      </c>
      <c r="J1287" s="48" t="str">
        <f>IF(Ugovori_OPULJP[[#This Row],[DATUM ZAVRŠETKA OPERACIJE]]&gt;DATE(2024,3,31),"u provedbi","završen")</f>
        <v>završen</v>
      </c>
      <c r="K1287" s="67" t="s">
        <v>79</v>
      </c>
      <c r="L1287" s="58" t="s">
        <v>79</v>
      </c>
      <c r="M1287" s="49">
        <v>0.85</v>
      </c>
      <c r="N1287" s="49">
        <v>0.15</v>
      </c>
      <c r="O1287" s="50">
        <f>Ugovori_OPULJP[[#This Row],[Bespovratna sredstva - Ukupno (EU+Nac) HRK
= Ukupna ugovorena vrijednost bespovratnih sredstava]]*Ugovori_OPULJP[[#This Row],[EU STOPA SUFINANCIRANJA %
EU CO-FINANCING RATE %]]</f>
        <v>290070.09899999999</v>
      </c>
      <c r="P1287" s="51">
        <f>Ugovori_OPULJP[[#This Row],[Bespovratna sredstva - EU dio - HRK]]/7.5345</f>
        <v>38498.918176388608</v>
      </c>
      <c r="Q1287" s="50">
        <f>Ugovori_OPULJP[[#This Row],[Bespovratna sredstva - Ukupno (EU+Nac) HRK
= Ukupna ugovorena vrijednost bespovratnih sredstava]]*Ugovori_OPULJP[[#This Row],[STOPA NACIONALNOG SUFINANCIRANJA %]]</f>
        <v>51188.841</v>
      </c>
      <c r="R1287" s="51">
        <f>Ugovori_OPULJP[[#This Row],[Bespovratna sredstva - Nacionalni dio - HRK]]/7.5345</f>
        <v>6793.926737009755</v>
      </c>
      <c r="S1287" s="52">
        <v>341258.94</v>
      </c>
      <c r="T1287" s="53">
        <f>Ugovori_OPULJP[[#This Row],[Bespovratna sredstva - Ukupno (EU+Nac) HRK
= Ukupna ugovorena vrijednost bespovratnih sredstava]]/7.5345</f>
        <v>45292.844913398367</v>
      </c>
      <c r="U1287" s="50">
        <v>0</v>
      </c>
      <c r="V1287" s="51">
        <f>Ugovori_OPULJP[[#This Row],[Javni doprinos korisnika - HRK]]/7.5345</f>
        <v>0</v>
      </c>
      <c r="W1287" s="50">
        <v>0</v>
      </c>
      <c r="X1287" s="51">
        <f>Ugovori_OPULJP[[#This Row],[Privatni doprinos korisnika - HRK]]/7.5345</f>
        <v>0</v>
      </c>
      <c r="Y1287" s="52">
        <v>341258.94</v>
      </c>
      <c r="Z1287" s="53">
        <f>Ugovori_OPULJP[[#This Row],[UKUPNI PRIHVATLJIVI IZDACI
TOTAL ELIGIBLE EXPENDITURE
= Bespovratna sredstva ukupno + doprinos korisnika
= Ukupni prihvatljivi troškovi
= Ukupna ugovorena vrijednost projekta HRK]]/7.5345</f>
        <v>45292.844913398367</v>
      </c>
      <c r="AA1287" s="44" t="s">
        <v>752</v>
      </c>
      <c r="AB1287" s="44" t="s">
        <v>753</v>
      </c>
      <c r="AC1287" s="56" t="s">
        <v>4928</v>
      </c>
      <c r="AD1287" s="43" t="s">
        <v>747</v>
      </c>
    </row>
    <row r="1288" spans="1:30" ht="51" customHeight="1" x14ac:dyDescent="0.2">
      <c r="A1288" s="61" t="s">
        <v>4929</v>
      </c>
      <c r="B1288" s="55" t="s">
        <v>743</v>
      </c>
      <c r="C1288" s="56" t="s">
        <v>744</v>
      </c>
      <c r="D1288" s="56" t="s">
        <v>4880</v>
      </c>
      <c r="E1288" s="57" t="s">
        <v>232</v>
      </c>
      <c r="F1288" s="62" t="s">
        <v>4930</v>
      </c>
      <c r="G1288" s="62" t="s">
        <v>4931</v>
      </c>
      <c r="H1288" s="59">
        <v>44754</v>
      </c>
      <c r="I1288" s="59">
        <v>45119</v>
      </c>
      <c r="J1288" s="48" t="str">
        <f>IF(Ugovori_OPULJP[[#This Row],[DATUM ZAVRŠETKA OPERACIJE]]&gt;DATE(2024,3,31),"u provedbi","završen")</f>
        <v>završen</v>
      </c>
      <c r="K1288" s="67" t="s">
        <v>333</v>
      </c>
      <c r="L1288" s="58" t="s">
        <v>333</v>
      </c>
      <c r="M1288" s="49">
        <v>0.85</v>
      </c>
      <c r="N1288" s="49">
        <v>0.15</v>
      </c>
      <c r="O1288" s="50">
        <f>Ugovori_OPULJP[[#This Row],[Bespovratna sredstva - Ukupno (EU+Nac) HRK
= Ukupna ugovorena vrijednost bespovratnih sredstava]]*Ugovori_OPULJP[[#This Row],[EU STOPA SUFINANCIRANJA %
EU CO-FINANCING RATE %]]</f>
        <v>376755.071</v>
      </c>
      <c r="P1288" s="51">
        <f>Ugovori_OPULJP[[#This Row],[Bespovratna sredstva - EU dio - HRK]]/7.5345</f>
        <v>50003.991107571834</v>
      </c>
      <c r="Q1288" s="50">
        <f>Ugovori_OPULJP[[#This Row],[Bespovratna sredstva - Ukupno (EU+Nac) HRK
= Ukupna ugovorena vrijednost bespovratnih sredstava]]*Ugovori_OPULJP[[#This Row],[STOPA NACIONALNOG SUFINANCIRANJA %]]</f>
        <v>66486.188999999998</v>
      </c>
      <c r="R1288" s="51">
        <f>Ugovori_OPULJP[[#This Row],[Bespovratna sredstva - Nacionalni dio - HRK]]/7.5345</f>
        <v>8824.2337248656168</v>
      </c>
      <c r="S1288" s="52">
        <v>443241.26</v>
      </c>
      <c r="T1288" s="53">
        <f>Ugovori_OPULJP[[#This Row],[Bespovratna sredstva - Ukupno (EU+Nac) HRK
= Ukupna ugovorena vrijednost bespovratnih sredstava]]/7.5345</f>
        <v>58828.224832437452</v>
      </c>
      <c r="U1288" s="50">
        <v>0</v>
      </c>
      <c r="V1288" s="51">
        <f>Ugovori_OPULJP[[#This Row],[Javni doprinos korisnika - HRK]]/7.5345</f>
        <v>0</v>
      </c>
      <c r="W1288" s="50">
        <v>0</v>
      </c>
      <c r="X1288" s="51">
        <f>Ugovori_OPULJP[[#This Row],[Privatni doprinos korisnika - HRK]]/7.5345</f>
        <v>0</v>
      </c>
      <c r="Y1288" s="52">
        <v>443241.26</v>
      </c>
      <c r="Z1288" s="53">
        <f>Ugovori_OPULJP[[#This Row],[UKUPNI PRIHVATLJIVI IZDACI
TOTAL ELIGIBLE EXPENDITURE
= Bespovratna sredstva ukupno + doprinos korisnika
= Ukupni prihvatljivi troškovi
= Ukupna ugovorena vrijednost projekta HRK]]/7.5345</f>
        <v>58828.224832437452</v>
      </c>
      <c r="AA1288" s="44" t="s">
        <v>752</v>
      </c>
      <c r="AB1288" s="44" t="s">
        <v>753</v>
      </c>
      <c r="AC1288" s="56" t="s">
        <v>4932</v>
      </c>
      <c r="AD1288" s="43" t="s">
        <v>747</v>
      </c>
    </row>
    <row r="1289" spans="1:30" ht="38.25" customHeight="1" x14ac:dyDescent="0.2">
      <c r="A1289" s="61" t="s">
        <v>4933</v>
      </c>
      <c r="B1289" s="55" t="s">
        <v>743</v>
      </c>
      <c r="C1289" s="56" t="s">
        <v>744</v>
      </c>
      <c r="D1289" s="56" t="s">
        <v>4880</v>
      </c>
      <c r="E1289" s="57" t="s">
        <v>232</v>
      </c>
      <c r="F1289" s="62" t="s">
        <v>4934</v>
      </c>
      <c r="G1289" s="62" t="s">
        <v>4935</v>
      </c>
      <c r="H1289" s="59">
        <v>44455</v>
      </c>
      <c r="I1289" s="59">
        <v>45185</v>
      </c>
      <c r="J1289" s="48" t="str">
        <f>IF(Ugovori_OPULJP[[#This Row],[DATUM ZAVRŠETKA OPERACIJE]]&gt;DATE(2024,3,31),"u provedbi","završen")</f>
        <v>završen</v>
      </c>
      <c r="K1289" s="67" t="s">
        <v>186</v>
      </c>
      <c r="L1289" s="67" t="s">
        <v>186</v>
      </c>
      <c r="M1289" s="49">
        <v>0.85</v>
      </c>
      <c r="N1289" s="49">
        <v>0.15</v>
      </c>
      <c r="O1289" s="50">
        <f>Ugovori_OPULJP[[#This Row],[Bespovratna sredstva - Ukupno (EU+Nac) HRK
= Ukupna ugovorena vrijednost bespovratnih sredstava]]*Ugovori_OPULJP[[#This Row],[EU STOPA SUFINANCIRANJA %
EU CO-FINANCING RATE %]]</f>
        <v>1589449</v>
      </c>
      <c r="P1289" s="51">
        <f>Ugovori_OPULJP[[#This Row],[Bespovratna sredstva - EU dio - HRK]]/7.5345</f>
        <v>210956.13511181896</v>
      </c>
      <c r="Q1289" s="50">
        <f>Ugovori_OPULJP[[#This Row],[Bespovratna sredstva - Ukupno (EU+Nac) HRK
= Ukupna ugovorena vrijednost bespovratnih sredstava]]*Ugovori_OPULJP[[#This Row],[STOPA NACIONALNOG SUFINANCIRANJA %]]</f>
        <v>280491</v>
      </c>
      <c r="R1289" s="51">
        <f>Ugovori_OPULJP[[#This Row],[Bespovratna sredstva - Nacionalni dio - HRK]]/7.5345</f>
        <v>37227.553255026876</v>
      </c>
      <c r="S1289" s="52">
        <v>1869940</v>
      </c>
      <c r="T1289" s="53">
        <f>Ugovori_OPULJP[[#This Row],[Bespovratna sredstva - Ukupno (EU+Nac) HRK
= Ukupna ugovorena vrijednost bespovratnih sredstava]]/7.5345</f>
        <v>248183.68836684583</v>
      </c>
      <c r="U1289" s="50">
        <v>0</v>
      </c>
      <c r="V1289" s="51">
        <f>Ugovori_OPULJP[[#This Row],[Javni doprinos korisnika - HRK]]/7.5345</f>
        <v>0</v>
      </c>
      <c r="W1289" s="50">
        <v>0</v>
      </c>
      <c r="X1289" s="51">
        <f>Ugovori_OPULJP[[#This Row],[Privatni doprinos korisnika - HRK]]/7.5345</f>
        <v>0</v>
      </c>
      <c r="Y1289" s="52">
        <v>1869940</v>
      </c>
      <c r="Z1289" s="53">
        <f>Ugovori_OPULJP[[#This Row],[UKUPNI PRIHVATLJIVI IZDACI
TOTAL ELIGIBLE EXPENDITURE
= Bespovratna sredstva ukupno + doprinos korisnika
= Ukupni prihvatljivi troškovi
= Ukupna ugovorena vrijednost projekta HRK]]/7.5345</f>
        <v>248183.68836684583</v>
      </c>
      <c r="AA1289" s="57" t="s">
        <v>752</v>
      </c>
      <c r="AB1289" s="57" t="s">
        <v>753</v>
      </c>
      <c r="AC1289" s="56" t="s">
        <v>4936</v>
      </c>
      <c r="AD1289" s="63" t="s">
        <v>747</v>
      </c>
    </row>
    <row r="1290" spans="1:30" ht="38.25" customHeight="1" x14ac:dyDescent="0.2">
      <c r="A1290" s="61" t="s">
        <v>4937</v>
      </c>
      <c r="B1290" s="55" t="s">
        <v>743</v>
      </c>
      <c r="C1290" s="56" t="s">
        <v>744</v>
      </c>
      <c r="D1290" s="56" t="s">
        <v>4880</v>
      </c>
      <c r="E1290" s="57" t="s">
        <v>232</v>
      </c>
      <c r="F1290" s="62" t="s">
        <v>4938</v>
      </c>
      <c r="G1290" s="62" t="s">
        <v>4939</v>
      </c>
      <c r="H1290" s="59">
        <v>44455</v>
      </c>
      <c r="I1290" s="59">
        <v>45185</v>
      </c>
      <c r="J1290" s="48" t="str">
        <f>IF(Ugovori_OPULJP[[#This Row],[DATUM ZAVRŠETKA OPERACIJE]]&gt;DATE(2024,3,31),"u provedbi","završen")</f>
        <v>završen</v>
      </c>
      <c r="K1290" s="67" t="s">
        <v>271</v>
      </c>
      <c r="L1290" s="67" t="s">
        <v>271</v>
      </c>
      <c r="M1290" s="49">
        <v>0.85</v>
      </c>
      <c r="N1290" s="49">
        <v>0.15</v>
      </c>
      <c r="O1290" s="50">
        <f>Ugovori_OPULJP[[#This Row],[Bespovratna sredstva - Ukupno (EU+Nac) HRK
= Ukupna ugovorena vrijednost bespovratnih sredstava]]*Ugovori_OPULJP[[#This Row],[EU STOPA SUFINANCIRANJA %
EU CO-FINANCING RATE %]]</f>
        <v>2998900.5719999997</v>
      </c>
      <c r="P1290" s="51">
        <f>Ugovori_OPULJP[[#This Row],[Bespovratna sredstva - EU dio - HRK]]/7.5345</f>
        <v>398022.50607206841</v>
      </c>
      <c r="Q1290" s="50">
        <f>Ugovori_OPULJP[[#This Row],[Bespovratna sredstva - Ukupno (EU+Nac) HRK
= Ukupna ugovorena vrijednost bespovratnih sredstava]]*Ugovori_OPULJP[[#This Row],[STOPA NACIONALNOG SUFINANCIRANJA %]]</f>
        <v>529217.74799999991</v>
      </c>
      <c r="R1290" s="51">
        <f>Ugovori_OPULJP[[#This Row],[Bespovratna sredstva - Nacionalni dio - HRK]]/7.5345</f>
        <v>70239.265777423832</v>
      </c>
      <c r="S1290" s="52">
        <v>3528118.32</v>
      </c>
      <c r="T1290" s="53">
        <f>Ugovori_OPULJP[[#This Row],[Bespovratna sredstva - Ukupno (EU+Nac) HRK
= Ukupna ugovorena vrijednost bespovratnih sredstava]]/7.5345</f>
        <v>468261.77184949227</v>
      </c>
      <c r="U1290" s="50">
        <v>0</v>
      </c>
      <c r="V1290" s="51">
        <f>Ugovori_OPULJP[[#This Row],[Javni doprinos korisnika - HRK]]/7.5345</f>
        <v>0</v>
      </c>
      <c r="W1290" s="50">
        <v>0</v>
      </c>
      <c r="X1290" s="51">
        <f>Ugovori_OPULJP[[#This Row],[Privatni doprinos korisnika - HRK]]/7.5345</f>
        <v>0</v>
      </c>
      <c r="Y1290" s="52">
        <v>3528118.32</v>
      </c>
      <c r="Z1290" s="53">
        <f>Ugovori_OPULJP[[#This Row],[UKUPNI PRIHVATLJIVI IZDACI
TOTAL ELIGIBLE EXPENDITURE
= Bespovratna sredstva ukupno + doprinos korisnika
= Ukupni prihvatljivi troškovi
= Ukupna ugovorena vrijednost projekta HRK]]/7.5345</f>
        <v>468261.77184949227</v>
      </c>
      <c r="AA1290" s="57" t="s">
        <v>752</v>
      </c>
      <c r="AB1290" s="57" t="s">
        <v>753</v>
      </c>
      <c r="AC1290" s="56" t="s">
        <v>4940</v>
      </c>
      <c r="AD1290" s="63" t="s">
        <v>747</v>
      </c>
    </row>
    <row r="1291" spans="1:30" ht="51" customHeight="1" x14ac:dyDescent="0.2">
      <c r="A1291" s="61" t="s">
        <v>4941</v>
      </c>
      <c r="B1291" s="55" t="s">
        <v>743</v>
      </c>
      <c r="C1291" s="56" t="s">
        <v>744</v>
      </c>
      <c r="D1291" s="56" t="s">
        <v>4880</v>
      </c>
      <c r="E1291" s="57" t="s">
        <v>232</v>
      </c>
      <c r="F1291" s="62" t="s">
        <v>4942</v>
      </c>
      <c r="G1291" s="62" t="s">
        <v>4943</v>
      </c>
      <c r="H1291" s="59">
        <v>44455</v>
      </c>
      <c r="I1291" s="59">
        <v>45185</v>
      </c>
      <c r="J1291" s="48" t="str">
        <f>IF(Ugovori_OPULJP[[#This Row],[DATUM ZAVRŠETKA OPERACIJE]]&gt;DATE(2024,3,31),"u provedbi","završen")</f>
        <v>završen</v>
      </c>
      <c r="K1291" s="67" t="s">
        <v>371</v>
      </c>
      <c r="L1291" s="67" t="s">
        <v>371</v>
      </c>
      <c r="M1291" s="49">
        <v>0.85</v>
      </c>
      <c r="N1291" s="49">
        <v>0.15</v>
      </c>
      <c r="O1291" s="50">
        <f>Ugovori_OPULJP[[#This Row],[Bespovratna sredstva - Ukupno (EU+Nac) HRK
= Ukupna ugovorena vrijednost bespovratnih sredstava]]*Ugovori_OPULJP[[#This Row],[EU STOPA SUFINANCIRANJA %
EU CO-FINANCING RATE %]]</f>
        <v>2145163.3259999999</v>
      </c>
      <c r="P1291" s="51">
        <f>Ugovori_OPULJP[[#This Row],[Bespovratna sredstva - EU dio - HRK]]/7.5345</f>
        <v>284712.10113477998</v>
      </c>
      <c r="Q1291" s="50">
        <f>Ugovori_OPULJP[[#This Row],[Bespovratna sredstva - Ukupno (EU+Nac) HRK
= Ukupna ugovorena vrijednost bespovratnih sredstava]]*Ugovori_OPULJP[[#This Row],[STOPA NACIONALNOG SUFINANCIRANJA %]]</f>
        <v>378558.234</v>
      </c>
      <c r="R1291" s="51">
        <f>Ugovori_OPULJP[[#This Row],[Bespovratna sredstva - Nacionalni dio - HRK]]/7.5345</f>
        <v>50243.311964961176</v>
      </c>
      <c r="S1291" s="52">
        <v>2523721.56</v>
      </c>
      <c r="T1291" s="53">
        <f>Ugovori_OPULJP[[#This Row],[Bespovratna sredstva - Ukupno (EU+Nac) HRK
= Ukupna ugovorena vrijednost bespovratnih sredstava]]/7.5345</f>
        <v>334955.41309974116</v>
      </c>
      <c r="U1291" s="50">
        <v>0</v>
      </c>
      <c r="V1291" s="51">
        <f>Ugovori_OPULJP[[#This Row],[Javni doprinos korisnika - HRK]]/7.5345</f>
        <v>0</v>
      </c>
      <c r="W1291" s="50">
        <v>0</v>
      </c>
      <c r="X1291" s="51">
        <f>Ugovori_OPULJP[[#This Row],[Privatni doprinos korisnika - HRK]]/7.5345</f>
        <v>0</v>
      </c>
      <c r="Y1291" s="52">
        <v>2523721.56</v>
      </c>
      <c r="Z1291" s="53">
        <f>Ugovori_OPULJP[[#This Row],[UKUPNI PRIHVATLJIVI IZDACI
TOTAL ELIGIBLE EXPENDITURE
= Bespovratna sredstva ukupno + doprinos korisnika
= Ukupni prihvatljivi troškovi
= Ukupna ugovorena vrijednost projekta HRK]]/7.5345</f>
        <v>334955.41309974116</v>
      </c>
      <c r="AA1291" s="57" t="s">
        <v>752</v>
      </c>
      <c r="AB1291" s="57" t="s">
        <v>753</v>
      </c>
      <c r="AC1291" s="56" t="s">
        <v>4944</v>
      </c>
      <c r="AD1291" s="63" t="s">
        <v>747</v>
      </c>
    </row>
    <row r="1292" spans="1:30" ht="38.25" customHeight="1" x14ac:dyDescent="0.2">
      <c r="A1292" s="61" t="s">
        <v>4945</v>
      </c>
      <c r="B1292" s="55" t="s">
        <v>743</v>
      </c>
      <c r="C1292" s="56" t="s">
        <v>744</v>
      </c>
      <c r="D1292" s="56" t="s">
        <v>4880</v>
      </c>
      <c r="E1292" s="57" t="s">
        <v>232</v>
      </c>
      <c r="F1292" s="62" t="s">
        <v>4946</v>
      </c>
      <c r="G1292" s="62" t="s">
        <v>3428</v>
      </c>
      <c r="H1292" s="59">
        <v>44455</v>
      </c>
      <c r="I1292" s="59">
        <v>45185</v>
      </c>
      <c r="J1292" s="48" t="str">
        <f>IF(Ugovori_OPULJP[[#This Row],[DATUM ZAVRŠETKA OPERACIJE]]&gt;DATE(2024,3,31),"u provedbi","završen")</f>
        <v>završen</v>
      </c>
      <c r="K1292" s="67" t="s">
        <v>94</v>
      </c>
      <c r="L1292" s="67" t="s">
        <v>94</v>
      </c>
      <c r="M1292" s="49">
        <v>0.85</v>
      </c>
      <c r="N1292" s="49">
        <v>0.15</v>
      </c>
      <c r="O1292" s="50">
        <f>Ugovori_OPULJP[[#This Row],[Bespovratna sredstva - Ukupno (EU+Nac) HRK
= Ukupna ugovorena vrijednost bespovratnih sredstava]]*Ugovori_OPULJP[[#This Row],[EU STOPA SUFINANCIRANJA %
EU CO-FINANCING RATE %]]</f>
        <v>2500362.9834999996</v>
      </c>
      <c r="P1292" s="51">
        <f>Ugovori_OPULJP[[#This Row],[Bespovratna sredstva - EU dio - HRK]]/7.5345</f>
        <v>331855.19722609321</v>
      </c>
      <c r="Q1292" s="50">
        <f>Ugovori_OPULJP[[#This Row],[Bespovratna sredstva - Ukupno (EU+Nac) HRK
= Ukupna ugovorena vrijednost bespovratnih sredstava]]*Ugovori_OPULJP[[#This Row],[STOPA NACIONALNOG SUFINANCIRANJA %]]</f>
        <v>441240.52649999998</v>
      </c>
      <c r="R1292" s="51">
        <f>Ugovori_OPULJP[[#This Row],[Bespovratna sredstva - Nacionalni dio - HRK]]/7.5345</f>
        <v>58562.681863428224</v>
      </c>
      <c r="S1292" s="52">
        <v>2941603.51</v>
      </c>
      <c r="T1292" s="53">
        <f>Ugovori_OPULJP[[#This Row],[Bespovratna sredstva - Ukupno (EU+Nac) HRK
= Ukupna ugovorena vrijednost bespovratnih sredstava]]/7.5345</f>
        <v>390417.87908952148</v>
      </c>
      <c r="U1292" s="50">
        <v>0</v>
      </c>
      <c r="V1292" s="51">
        <f>Ugovori_OPULJP[[#This Row],[Javni doprinos korisnika - HRK]]/7.5345</f>
        <v>0</v>
      </c>
      <c r="W1292" s="50">
        <v>0</v>
      </c>
      <c r="X1292" s="51">
        <f>Ugovori_OPULJP[[#This Row],[Privatni doprinos korisnika - HRK]]/7.5345</f>
        <v>0</v>
      </c>
      <c r="Y1292" s="52">
        <v>2941603.51</v>
      </c>
      <c r="Z1292" s="53">
        <f>Ugovori_OPULJP[[#This Row],[UKUPNI PRIHVATLJIVI IZDACI
TOTAL ELIGIBLE EXPENDITURE
= Bespovratna sredstva ukupno + doprinos korisnika
= Ukupni prihvatljivi troškovi
= Ukupna ugovorena vrijednost projekta HRK]]/7.5345</f>
        <v>390417.87908952148</v>
      </c>
      <c r="AA1292" s="57" t="s">
        <v>752</v>
      </c>
      <c r="AB1292" s="57" t="s">
        <v>753</v>
      </c>
      <c r="AC1292" s="56" t="s">
        <v>4947</v>
      </c>
      <c r="AD1292" s="63" t="s">
        <v>747</v>
      </c>
    </row>
    <row r="1293" spans="1:30" ht="38.25" customHeight="1" x14ac:dyDescent="0.2">
      <c r="A1293" s="61" t="s">
        <v>4948</v>
      </c>
      <c r="B1293" s="55" t="s">
        <v>743</v>
      </c>
      <c r="C1293" s="56" t="s">
        <v>744</v>
      </c>
      <c r="D1293" s="56" t="s">
        <v>4880</v>
      </c>
      <c r="E1293" s="57" t="s">
        <v>232</v>
      </c>
      <c r="F1293" s="62" t="s">
        <v>4949</v>
      </c>
      <c r="G1293" s="62" t="s">
        <v>4950</v>
      </c>
      <c r="H1293" s="59">
        <v>44455</v>
      </c>
      <c r="I1293" s="59">
        <v>45185</v>
      </c>
      <c r="J1293" s="48" t="str">
        <f>IF(Ugovori_OPULJP[[#This Row],[DATUM ZAVRŠETKA OPERACIJE]]&gt;DATE(2024,3,31),"u provedbi","završen")</f>
        <v>završen</v>
      </c>
      <c r="K1293" s="67" t="s">
        <v>211</v>
      </c>
      <c r="L1293" s="67" t="s">
        <v>211</v>
      </c>
      <c r="M1293" s="49">
        <v>0.85</v>
      </c>
      <c r="N1293" s="49">
        <v>0.15</v>
      </c>
      <c r="O1293" s="50">
        <f>Ugovori_OPULJP[[#This Row],[Bespovratna sredstva - Ukupno (EU+Nac) HRK
= Ukupna ugovorena vrijednost bespovratnih sredstava]]*Ugovori_OPULJP[[#This Row],[EU STOPA SUFINANCIRANJA %
EU CO-FINANCING RATE %]]</f>
        <v>2039139.3155</v>
      </c>
      <c r="P1293" s="51">
        <f>Ugovori_OPULJP[[#This Row],[Bespovratna sredstva - EU dio - HRK]]/7.5345</f>
        <v>270640.2967018382</v>
      </c>
      <c r="Q1293" s="50">
        <f>Ugovori_OPULJP[[#This Row],[Bespovratna sredstva - Ukupno (EU+Nac) HRK
= Ukupna ugovorena vrijednost bespovratnih sredstava]]*Ugovori_OPULJP[[#This Row],[STOPA NACIONALNOG SUFINANCIRANJA %]]</f>
        <v>359848.11450000003</v>
      </c>
      <c r="R1293" s="51">
        <f>Ugovori_OPULJP[[#This Row],[Bespovratna sredstva - Nacionalni dio - HRK]]/7.5345</f>
        <v>47760.052359147921</v>
      </c>
      <c r="S1293" s="52">
        <v>2398987.4300000002</v>
      </c>
      <c r="T1293" s="53">
        <f>Ugovori_OPULJP[[#This Row],[Bespovratna sredstva - Ukupno (EU+Nac) HRK
= Ukupna ugovorena vrijednost bespovratnih sredstava]]/7.5345</f>
        <v>318400.34906098613</v>
      </c>
      <c r="U1293" s="50">
        <v>0</v>
      </c>
      <c r="V1293" s="51">
        <f>Ugovori_OPULJP[[#This Row],[Javni doprinos korisnika - HRK]]/7.5345</f>
        <v>0</v>
      </c>
      <c r="W1293" s="50">
        <v>0</v>
      </c>
      <c r="X1293" s="51">
        <f>Ugovori_OPULJP[[#This Row],[Privatni doprinos korisnika - HRK]]/7.5345</f>
        <v>0</v>
      </c>
      <c r="Y1293" s="52">
        <v>2398987.4300000002</v>
      </c>
      <c r="Z1293" s="53">
        <f>Ugovori_OPULJP[[#This Row],[UKUPNI PRIHVATLJIVI IZDACI
TOTAL ELIGIBLE EXPENDITURE
= Bespovratna sredstva ukupno + doprinos korisnika
= Ukupni prihvatljivi troškovi
= Ukupna ugovorena vrijednost projekta HRK]]/7.5345</f>
        <v>318400.34906098613</v>
      </c>
      <c r="AA1293" s="57" t="s">
        <v>752</v>
      </c>
      <c r="AB1293" s="57" t="s">
        <v>753</v>
      </c>
      <c r="AC1293" s="56" t="s">
        <v>4951</v>
      </c>
      <c r="AD1293" s="63" t="s">
        <v>747</v>
      </c>
    </row>
    <row r="1294" spans="1:30" ht="51" customHeight="1" x14ac:dyDescent="0.2">
      <c r="A1294" s="61" t="s">
        <v>4952</v>
      </c>
      <c r="B1294" s="55" t="s">
        <v>743</v>
      </c>
      <c r="C1294" s="56" t="s">
        <v>744</v>
      </c>
      <c r="D1294" s="56" t="s">
        <v>4880</v>
      </c>
      <c r="E1294" s="57" t="s">
        <v>232</v>
      </c>
      <c r="F1294" s="62" t="s">
        <v>4953</v>
      </c>
      <c r="G1294" s="62" t="s">
        <v>4954</v>
      </c>
      <c r="H1294" s="59">
        <v>44455</v>
      </c>
      <c r="I1294" s="59">
        <v>45185</v>
      </c>
      <c r="J1294" s="48" t="str">
        <f>IF(Ugovori_OPULJP[[#This Row],[DATUM ZAVRŠETKA OPERACIJE]]&gt;DATE(2024,3,31),"u provedbi","završen")</f>
        <v>završen</v>
      </c>
      <c r="K1294" s="67" t="s">
        <v>594</v>
      </c>
      <c r="L1294" s="67" t="s">
        <v>594</v>
      </c>
      <c r="M1294" s="49">
        <v>0.85</v>
      </c>
      <c r="N1294" s="49">
        <v>0.15</v>
      </c>
      <c r="O1294" s="50">
        <f>Ugovori_OPULJP[[#This Row],[Bespovratna sredstva - Ukupno (EU+Nac) HRK
= Ukupna ugovorena vrijednost bespovratnih sredstava]]*Ugovori_OPULJP[[#This Row],[EU STOPA SUFINANCIRANJA %
EU CO-FINANCING RATE %]]</f>
        <v>2854924.2655000002</v>
      </c>
      <c r="P1294" s="51">
        <f>Ugovori_OPULJP[[#This Row],[Bespovratna sredstva - EU dio - HRK]]/7.5345</f>
        <v>378913.5663282235</v>
      </c>
      <c r="Q1294" s="50">
        <f>Ugovori_OPULJP[[#This Row],[Bespovratna sredstva - Ukupno (EU+Nac) HRK
= Ukupna ugovorena vrijednost bespovratnih sredstava]]*Ugovori_OPULJP[[#This Row],[STOPA NACIONALNOG SUFINANCIRANJA %]]</f>
        <v>503810.16450000001</v>
      </c>
      <c r="R1294" s="51">
        <f>Ugovori_OPULJP[[#This Row],[Bespovratna sredstva - Nacionalni dio - HRK]]/7.5345</f>
        <v>66867.09994027474</v>
      </c>
      <c r="S1294" s="52">
        <v>3358734.43</v>
      </c>
      <c r="T1294" s="53">
        <f>Ugovori_OPULJP[[#This Row],[Bespovratna sredstva - Ukupno (EU+Nac) HRK
= Ukupna ugovorena vrijednost bespovratnih sredstava]]/7.5345</f>
        <v>445780.66626849823</v>
      </c>
      <c r="U1294" s="50">
        <v>0</v>
      </c>
      <c r="V1294" s="51">
        <f>Ugovori_OPULJP[[#This Row],[Javni doprinos korisnika - HRK]]/7.5345</f>
        <v>0</v>
      </c>
      <c r="W1294" s="50">
        <v>0</v>
      </c>
      <c r="X1294" s="51">
        <f>Ugovori_OPULJP[[#This Row],[Privatni doprinos korisnika - HRK]]/7.5345</f>
        <v>0</v>
      </c>
      <c r="Y1294" s="52">
        <v>3358734.43</v>
      </c>
      <c r="Z1294" s="53">
        <f>Ugovori_OPULJP[[#This Row],[UKUPNI PRIHVATLJIVI IZDACI
TOTAL ELIGIBLE EXPENDITURE
= Bespovratna sredstva ukupno + doprinos korisnika
= Ukupni prihvatljivi troškovi
= Ukupna ugovorena vrijednost projekta HRK]]/7.5345</f>
        <v>445780.66626849823</v>
      </c>
      <c r="AA1294" s="57" t="s">
        <v>752</v>
      </c>
      <c r="AB1294" s="57" t="s">
        <v>753</v>
      </c>
      <c r="AC1294" s="56" t="s">
        <v>4955</v>
      </c>
      <c r="AD1294" s="63" t="s">
        <v>747</v>
      </c>
    </row>
    <row r="1295" spans="1:30" ht="51" customHeight="1" x14ac:dyDescent="0.2">
      <c r="A1295" s="61" t="s">
        <v>4956</v>
      </c>
      <c r="B1295" s="55" t="s">
        <v>743</v>
      </c>
      <c r="C1295" s="56" t="s">
        <v>744</v>
      </c>
      <c r="D1295" s="56" t="s">
        <v>4880</v>
      </c>
      <c r="E1295" s="57" t="s">
        <v>232</v>
      </c>
      <c r="F1295" s="62" t="s">
        <v>4957</v>
      </c>
      <c r="G1295" s="62" t="s">
        <v>4958</v>
      </c>
      <c r="H1295" s="59">
        <v>44455</v>
      </c>
      <c r="I1295" s="59">
        <v>45185</v>
      </c>
      <c r="J1295" s="48" t="str">
        <f>IF(Ugovori_OPULJP[[#This Row],[DATUM ZAVRŠETKA OPERACIJE]]&gt;DATE(2024,3,31),"u provedbi","završen")</f>
        <v>završen</v>
      </c>
      <c r="K1295" s="67" t="s">
        <v>211</v>
      </c>
      <c r="L1295" s="67" t="s">
        <v>211</v>
      </c>
      <c r="M1295" s="49">
        <v>0.85</v>
      </c>
      <c r="N1295" s="49">
        <v>0.15</v>
      </c>
      <c r="O1295" s="50">
        <f>Ugovori_OPULJP[[#This Row],[Bespovratna sredstva - Ukupno (EU+Nac) HRK
= Ukupna ugovorena vrijednost bespovratnih sredstava]]*Ugovori_OPULJP[[#This Row],[EU STOPA SUFINANCIRANJA %
EU CO-FINANCING RATE %]]</f>
        <v>3298440.1129999999</v>
      </c>
      <c r="P1295" s="51">
        <f>Ugovori_OPULJP[[#This Row],[Bespovratna sredstva - EU dio - HRK]]/7.5345</f>
        <v>437778.23518481647</v>
      </c>
      <c r="Q1295" s="50">
        <f>Ugovori_OPULJP[[#This Row],[Bespovratna sredstva - Ukupno (EU+Nac) HRK
= Ukupna ugovorena vrijednost bespovratnih sredstava]]*Ugovori_OPULJP[[#This Row],[STOPA NACIONALNOG SUFINANCIRANJA %]]</f>
        <v>582077.6669999999</v>
      </c>
      <c r="R1295" s="51">
        <f>Ugovori_OPULJP[[#This Row],[Bespovratna sredstva - Nacionalni dio - HRK]]/7.5345</f>
        <v>77254.982679673485</v>
      </c>
      <c r="S1295" s="52">
        <v>3880517.78</v>
      </c>
      <c r="T1295" s="53">
        <f>Ugovori_OPULJP[[#This Row],[Bespovratna sredstva - Ukupno (EU+Nac) HRK
= Ukupna ugovorena vrijednost bespovratnih sredstava]]/7.5345</f>
        <v>515033.21786448994</v>
      </c>
      <c r="U1295" s="50">
        <v>0</v>
      </c>
      <c r="V1295" s="51">
        <f>Ugovori_OPULJP[[#This Row],[Javni doprinos korisnika - HRK]]/7.5345</f>
        <v>0</v>
      </c>
      <c r="W1295" s="50">
        <v>0</v>
      </c>
      <c r="X1295" s="51">
        <f>Ugovori_OPULJP[[#This Row],[Privatni doprinos korisnika - HRK]]/7.5345</f>
        <v>0</v>
      </c>
      <c r="Y1295" s="52">
        <v>3880517.78</v>
      </c>
      <c r="Z1295" s="53">
        <f>Ugovori_OPULJP[[#This Row],[UKUPNI PRIHVATLJIVI IZDACI
TOTAL ELIGIBLE EXPENDITURE
= Bespovratna sredstva ukupno + doprinos korisnika
= Ukupni prihvatljivi troškovi
= Ukupna ugovorena vrijednost projekta HRK]]/7.5345</f>
        <v>515033.21786448994</v>
      </c>
      <c r="AA1295" s="57" t="s">
        <v>752</v>
      </c>
      <c r="AB1295" s="57" t="s">
        <v>753</v>
      </c>
      <c r="AC1295" s="56" t="s">
        <v>4959</v>
      </c>
      <c r="AD1295" s="63" t="s">
        <v>747</v>
      </c>
    </row>
    <row r="1296" spans="1:30" ht="38.25" customHeight="1" x14ac:dyDescent="0.2">
      <c r="A1296" s="61" t="s">
        <v>4960</v>
      </c>
      <c r="B1296" s="55" t="s">
        <v>743</v>
      </c>
      <c r="C1296" s="56" t="s">
        <v>744</v>
      </c>
      <c r="D1296" s="56" t="s">
        <v>4880</v>
      </c>
      <c r="E1296" s="57" t="s">
        <v>232</v>
      </c>
      <c r="F1296" s="62" t="s">
        <v>4961</v>
      </c>
      <c r="G1296" s="62" t="s">
        <v>4962</v>
      </c>
      <c r="H1296" s="59">
        <v>44455</v>
      </c>
      <c r="I1296" s="59">
        <v>45185</v>
      </c>
      <c r="J1296" s="48" t="str">
        <f>IF(Ugovori_OPULJP[[#This Row],[DATUM ZAVRŠETKA OPERACIJE]]&gt;DATE(2024,3,31),"u provedbi","završen")</f>
        <v>završen</v>
      </c>
      <c r="K1296" s="67" t="s">
        <v>130</v>
      </c>
      <c r="L1296" s="67" t="s">
        <v>130</v>
      </c>
      <c r="M1296" s="49">
        <v>0.85</v>
      </c>
      <c r="N1296" s="49">
        <v>0.15</v>
      </c>
      <c r="O1296" s="50">
        <f>Ugovori_OPULJP[[#This Row],[Bespovratna sredstva - Ukupno (EU+Nac) HRK
= Ukupna ugovorena vrijednost bespovratnih sredstava]]*Ugovori_OPULJP[[#This Row],[EU STOPA SUFINANCIRANJA %
EU CO-FINANCING RATE %]]</f>
        <v>1753226.1669999999</v>
      </c>
      <c r="P1296" s="51">
        <f>Ugovori_OPULJP[[#This Row],[Bespovratna sredstva - EU dio - HRK]]/7.5345</f>
        <v>232693.10067025016</v>
      </c>
      <c r="Q1296" s="50">
        <f>Ugovori_OPULJP[[#This Row],[Bespovratna sredstva - Ukupno (EU+Nac) HRK
= Ukupna ugovorena vrijednost bespovratnih sredstava]]*Ugovori_OPULJP[[#This Row],[STOPA NACIONALNOG SUFINANCIRANJA %]]</f>
        <v>309392.853</v>
      </c>
      <c r="R1296" s="51">
        <f>Ugovori_OPULJP[[#This Row],[Bespovratna sredstva - Nacionalni dio - HRK]]/7.5345</f>
        <v>41063.488353573557</v>
      </c>
      <c r="S1296" s="52">
        <v>2062619.02</v>
      </c>
      <c r="T1296" s="53">
        <f>Ugovori_OPULJP[[#This Row],[Bespovratna sredstva - Ukupno (EU+Nac) HRK
= Ukupna ugovorena vrijednost bespovratnih sredstava]]/7.5345</f>
        <v>273756.58902382373</v>
      </c>
      <c r="U1296" s="50">
        <v>0</v>
      </c>
      <c r="V1296" s="51">
        <f>Ugovori_OPULJP[[#This Row],[Javni doprinos korisnika - HRK]]/7.5345</f>
        <v>0</v>
      </c>
      <c r="W1296" s="50">
        <v>0</v>
      </c>
      <c r="X1296" s="51">
        <f>Ugovori_OPULJP[[#This Row],[Privatni doprinos korisnika - HRK]]/7.5345</f>
        <v>0</v>
      </c>
      <c r="Y1296" s="52">
        <v>2062619.02</v>
      </c>
      <c r="Z1296" s="53">
        <f>Ugovori_OPULJP[[#This Row],[UKUPNI PRIHVATLJIVI IZDACI
TOTAL ELIGIBLE EXPENDITURE
= Bespovratna sredstva ukupno + doprinos korisnika
= Ukupni prihvatljivi troškovi
= Ukupna ugovorena vrijednost projekta HRK]]/7.5345</f>
        <v>273756.58902382373</v>
      </c>
      <c r="AA1296" s="57" t="s">
        <v>752</v>
      </c>
      <c r="AB1296" s="57" t="s">
        <v>753</v>
      </c>
      <c r="AC1296" s="56" t="s">
        <v>4963</v>
      </c>
      <c r="AD1296" s="63" t="s">
        <v>747</v>
      </c>
    </row>
    <row r="1297" spans="1:30" ht="51" customHeight="1" x14ac:dyDescent="0.2">
      <c r="A1297" s="66" t="s">
        <v>4964</v>
      </c>
      <c r="B1297" s="55" t="s">
        <v>743</v>
      </c>
      <c r="C1297" s="56" t="s">
        <v>744</v>
      </c>
      <c r="D1297" s="88" t="s">
        <v>4965</v>
      </c>
      <c r="E1297" s="57" t="s">
        <v>76</v>
      </c>
      <c r="F1297" s="62" t="s">
        <v>4966</v>
      </c>
      <c r="G1297" s="62" t="s">
        <v>3960</v>
      </c>
      <c r="H1297" s="59">
        <v>44923</v>
      </c>
      <c r="I1297" s="59">
        <v>45166</v>
      </c>
      <c r="J1297" s="48" t="str">
        <f>IF(Ugovori_OPULJP[[#This Row],[DATUM ZAVRŠETKA OPERACIJE]]&gt;DATE(2024,3,31),"u provedbi","završen")</f>
        <v>završen</v>
      </c>
      <c r="K1297" s="58" t="s">
        <v>211</v>
      </c>
      <c r="L1297" s="58" t="s">
        <v>211</v>
      </c>
      <c r="M1297" s="49">
        <v>0.85</v>
      </c>
      <c r="N1297" s="49">
        <v>0.15</v>
      </c>
      <c r="O1297" s="50">
        <f>Ugovori_OPULJP[[#This Row],[Bespovratna sredstva - Ukupno (EU+Nac) HRK
= Ukupna ugovorena vrijednost bespovratnih sredstava]]*Ugovori_OPULJP[[#This Row],[EU STOPA SUFINANCIRANJA %
EU CO-FINANCING RATE %]]</f>
        <v>625260</v>
      </c>
      <c r="P1297" s="51">
        <f>Ugovori_OPULJP[[#This Row],[Bespovratna sredstva - EU dio - HRK]]/7.5345</f>
        <v>82986.263189329082</v>
      </c>
      <c r="Q1297" s="50">
        <f>Ugovori_OPULJP[[#This Row],[Bespovratna sredstva - Ukupno (EU+Nac) HRK
= Ukupna ugovorena vrijednost bespovratnih sredstava]]*Ugovori_OPULJP[[#This Row],[STOPA NACIONALNOG SUFINANCIRANJA %]]</f>
        <v>110340</v>
      </c>
      <c r="R1297" s="51">
        <f>Ugovori_OPULJP[[#This Row],[Bespovratna sredstva - Nacionalni dio - HRK]]/7.5345</f>
        <v>14644.634680469839</v>
      </c>
      <c r="S1297" s="52">
        <v>735600</v>
      </c>
      <c r="T1297" s="51">
        <f>Ugovori_OPULJP[[#This Row],[Bespovratna sredstva - Ukupno (EU+Nac) HRK
= Ukupna ugovorena vrijednost bespovratnih sredstava]]/7.5345</f>
        <v>97630.897869798922</v>
      </c>
      <c r="U1297" s="50">
        <v>0</v>
      </c>
      <c r="V1297" s="51">
        <f>Ugovori_OPULJP[[#This Row],[Javni doprinos korisnika - HRK]]/7.5345</f>
        <v>0</v>
      </c>
      <c r="W1297" s="50">
        <v>0</v>
      </c>
      <c r="X1297" s="51">
        <f>Ugovori_OPULJP[[#This Row],[Privatni doprinos korisnika - HRK]]/7.5345</f>
        <v>0</v>
      </c>
      <c r="Y1297" s="52">
        <v>735600</v>
      </c>
      <c r="Z1297" s="53">
        <f>Ugovori_OPULJP[[#This Row],[UKUPNI PRIHVATLJIVI IZDACI
TOTAL ELIGIBLE EXPENDITURE
= Bespovratna sredstva ukupno + doprinos korisnika
= Ukupni prihvatljivi troškovi
= Ukupna ugovorena vrijednost projekta HRK]]/7.5345</f>
        <v>97630.897869798922</v>
      </c>
      <c r="AA1297" s="57" t="s">
        <v>38</v>
      </c>
      <c r="AB1297" s="57" t="s">
        <v>35</v>
      </c>
      <c r="AC1297" s="56" t="s">
        <v>4967</v>
      </c>
      <c r="AD1297" s="63" t="s">
        <v>747</v>
      </c>
    </row>
    <row r="1298" spans="1:30" ht="38.25" customHeight="1" x14ac:dyDescent="0.2">
      <c r="A1298" s="61" t="s">
        <v>4968</v>
      </c>
      <c r="B1298" s="55" t="s">
        <v>743</v>
      </c>
      <c r="C1298" s="56" t="s">
        <v>744</v>
      </c>
      <c r="D1298" s="88" t="s">
        <v>4965</v>
      </c>
      <c r="E1298" s="57" t="s">
        <v>76</v>
      </c>
      <c r="F1298" s="62" t="s">
        <v>4969</v>
      </c>
      <c r="G1298" s="62" t="s">
        <v>2226</v>
      </c>
      <c r="H1298" s="59">
        <v>44917</v>
      </c>
      <c r="I1298" s="59">
        <v>45160</v>
      </c>
      <c r="J1298" s="48" t="str">
        <f>IF(Ugovori_OPULJP[[#This Row],[DATUM ZAVRŠETKA OPERACIJE]]&gt;DATE(2024,3,31),"u provedbi","završen")</f>
        <v>završen</v>
      </c>
      <c r="K1298" s="46" t="s">
        <v>94</v>
      </c>
      <c r="L1298" s="46" t="s">
        <v>94</v>
      </c>
      <c r="M1298" s="49">
        <v>0.85</v>
      </c>
      <c r="N1298" s="49">
        <v>0.15</v>
      </c>
      <c r="O1298" s="50">
        <f>Ugovori_OPULJP[[#This Row],[Bespovratna sredstva - Ukupno (EU+Nac) HRK
= Ukupna ugovorena vrijednost bespovratnih sredstava]]*Ugovori_OPULJP[[#This Row],[EU STOPA SUFINANCIRANJA %
EU CO-FINANCING RATE %]]</f>
        <v>1260720</v>
      </c>
      <c r="P1298" s="51">
        <f>Ugovori_OPULJP[[#This Row],[Bespovratna sredstva - EU dio - HRK]]/7.5345</f>
        <v>167326.29902448735</v>
      </c>
      <c r="Q1298" s="50">
        <f>Ugovori_OPULJP[[#This Row],[Bespovratna sredstva - Ukupno (EU+Nac) HRK
= Ukupna ugovorena vrijednost bespovratnih sredstava]]*Ugovori_OPULJP[[#This Row],[STOPA NACIONALNOG SUFINANCIRANJA %]]</f>
        <v>222480</v>
      </c>
      <c r="R1298" s="51">
        <f>Ugovori_OPULJP[[#This Row],[Bespovratna sredstva - Nacionalni dio - HRK]]/7.5345</f>
        <v>29528.170416086003</v>
      </c>
      <c r="S1298" s="52">
        <v>1483200</v>
      </c>
      <c r="T1298" s="51">
        <f>Ugovori_OPULJP[[#This Row],[Bespovratna sredstva - Ukupno (EU+Nac) HRK
= Ukupna ugovorena vrijednost bespovratnih sredstava]]/7.5345</f>
        <v>196854.46944057336</v>
      </c>
      <c r="U1298" s="50">
        <v>0</v>
      </c>
      <c r="V1298" s="51">
        <f>Ugovori_OPULJP[[#This Row],[Javni doprinos korisnika - HRK]]/7.5345</f>
        <v>0</v>
      </c>
      <c r="W1298" s="50">
        <v>0</v>
      </c>
      <c r="X1298" s="51">
        <f>Ugovori_OPULJP[[#This Row],[Privatni doprinos korisnika - HRK]]/7.5345</f>
        <v>0</v>
      </c>
      <c r="Y1298" s="52">
        <v>1483200</v>
      </c>
      <c r="Z1298" s="53">
        <f>Ugovori_OPULJP[[#This Row],[UKUPNI PRIHVATLJIVI IZDACI
TOTAL ELIGIBLE EXPENDITURE
= Bespovratna sredstva ukupno + doprinos korisnika
= Ukupni prihvatljivi troškovi
= Ukupna ugovorena vrijednost projekta HRK]]/7.5345</f>
        <v>196854.46944057336</v>
      </c>
      <c r="AA1298" s="57" t="s">
        <v>38</v>
      </c>
      <c r="AB1298" s="57" t="s">
        <v>35</v>
      </c>
      <c r="AC1298" s="56" t="s">
        <v>4970</v>
      </c>
      <c r="AD1298" s="63" t="s">
        <v>747</v>
      </c>
    </row>
    <row r="1299" spans="1:30" ht="63.75" customHeight="1" x14ac:dyDescent="0.2">
      <c r="A1299" s="61" t="s">
        <v>4971</v>
      </c>
      <c r="B1299" s="55" t="s">
        <v>743</v>
      </c>
      <c r="C1299" s="56" t="s">
        <v>744</v>
      </c>
      <c r="D1299" s="88" t="s">
        <v>4965</v>
      </c>
      <c r="E1299" s="57" t="s">
        <v>76</v>
      </c>
      <c r="F1299" s="62" t="s">
        <v>4972</v>
      </c>
      <c r="G1299" s="62" t="s">
        <v>2150</v>
      </c>
      <c r="H1299" s="59">
        <v>44902</v>
      </c>
      <c r="I1299" s="59">
        <v>45145</v>
      </c>
      <c r="J1299" s="48" t="str">
        <f>IF(Ugovori_OPULJP[[#This Row],[DATUM ZAVRŠETKA OPERACIJE]]&gt;DATE(2024,3,31),"u provedbi","završen")</f>
        <v>završen</v>
      </c>
      <c r="K1299" s="46" t="s">
        <v>79</v>
      </c>
      <c r="L1299" s="46" t="s">
        <v>79</v>
      </c>
      <c r="M1299" s="49">
        <v>0.85</v>
      </c>
      <c r="N1299" s="49">
        <v>0.15</v>
      </c>
      <c r="O1299" s="50">
        <f>Ugovori_OPULJP[[#This Row],[Bespovratna sredstva - Ukupno (EU+Nac) HRK
= Ukupna ugovorena vrijednost bespovratnih sredstava]]*Ugovori_OPULJP[[#This Row],[EU STOPA SUFINANCIRANJA %
EU CO-FINANCING RATE %]]</f>
        <v>420183.424</v>
      </c>
      <c r="P1299" s="51">
        <f>Ugovori_OPULJP[[#This Row],[Bespovratna sredstva - EU dio - HRK]]/7.5345</f>
        <v>55767.924082553582</v>
      </c>
      <c r="Q1299" s="50">
        <f>Ugovori_OPULJP[[#This Row],[Bespovratna sredstva - Ukupno (EU+Nac) HRK
= Ukupna ugovorena vrijednost bespovratnih sredstava]]*Ugovori_OPULJP[[#This Row],[STOPA NACIONALNOG SUFINANCIRANJA %]]</f>
        <v>74150.016000000003</v>
      </c>
      <c r="R1299" s="51">
        <f>Ugovori_OPULJP[[#This Row],[Bespovratna sredstva - Nacionalni dio - HRK]]/7.5345</f>
        <v>9841.3983675094569</v>
      </c>
      <c r="S1299" s="52">
        <v>494333.44</v>
      </c>
      <c r="T1299" s="51">
        <f>Ugovori_OPULJP[[#This Row],[Bespovratna sredstva - Ukupno (EU+Nac) HRK
= Ukupna ugovorena vrijednost bespovratnih sredstava]]/7.5345</f>
        <v>65609.322450063046</v>
      </c>
      <c r="U1299" s="50">
        <v>0</v>
      </c>
      <c r="V1299" s="51">
        <f>Ugovori_OPULJP[[#This Row],[Javni doprinos korisnika - HRK]]/7.5345</f>
        <v>0</v>
      </c>
      <c r="W1299" s="50">
        <v>0</v>
      </c>
      <c r="X1299" s="51">
        <f>Ugovori_OPULJP[[#This Row],[Privatni doprinos korisnika - HRK]]/7.5345</f>
        <v>0</v>
      </c>
      <c r="Y1299" s="52">
        <v>494333.44</v>
      </c>
      <c r="Z1299" s="53">
        <f>Ugovori_OPULJP[[#This Row],[UKUPNI PRIHVATLJIVI IZDACI
TOTAL ELIGIBLE EXPENDITURE
= Bespovratna sredstva ukupno + doprinos korisnika
= Ukupni prihvatljivi troškovi
= Ukupna ugovorena vrijednost projekta HRK]]/7.5345</f>
        <v>65609.322450063046</v>
      </c>
      <c r="AA1299" s="57" t="s">
        <v>38</v>
      </c>
      <c r="AB1299" s="57" t="s">
        <v>35</v>
      </c>
      <c r="AC1299" s="56" t="s">
        <v>4973</v>
      </c>
      <c r="AD1299" s="63" t="s">
        <v>747</v>
      </c>
    </row>
    <row r="1300" spans="1:30" ht="38.25" customHeight="1" x14ac:dyDescent="0.2">
      <c r="A1300" s="61" t="s">
        <v>4974</v>
      </c>
      <c r="B1300" s="55" t="s">
        <v>743</v>
      </c>
      <c r="C1300" s="56" t="s">
        <v>744</v>
      </c>
      <c r="D1300" s="88" t="s">
        <v>4965</v>
      </c>
      <c r="E1300" s="57" t="s">
        <v>76</v>
      </c>
      <c r="F1300" s="62" t="s">
        <v>4975</v>
      </c>
      <c r="G1300" s="45" t="s">
        <v>1419</v>
      </c>
      <c r="H1300" s="59">
        <v>44910</v>
      </c>
      <c r="I1300" s="59">
        <v>45153</v>
      </c>
      <c r="J1300" s="48" t="str">
        <f>IF(Ugovori_OPULJP[[#This Row],[DATUM ZAVRŠETKA OPERACIJE]]&gt;DATE(2024,3,31),"u provedbi","završen")</f>
        <v>završen</v>
      </c>
      <c r="K1300" s="46" t="s">
        <v>594</v>
      </c>
      <c r="L1300" s="46" t="s">
        <v>594</v>
      </c>
      <c r="M1300" s="49">
        <v>0.85</v>
      </c>
      <c r="N1300" s="49">
        <v>0.15</v>
      </c>
      <c r="O1300" s="50">
        <f>Ugovori_OPULJP[[#This Row],[Bespovratna sredstva - Ukupno (EU+Nac) HRK
= Ukupna ugovorena vrijednost bespovratnih sredstava]]*Ugovori_OPULJP[[#This Row],[EU STOPA SUFINANCIRANJA %
EU CO-FINANCING RATE %]]</f>
        <v>414800</v>
      </c>
      <c r="P1300" s="51">
        <f>Ugovori_OPULJP[[#This Row],[Bespovratna sredstva - EU dio - HRK]]/7.5345</f>
        <v>55053.420930386885</v>
      </c>
      <c r="Q1300" s="50">
        <f>Ugovori_OPULJP[[#This Row],[Bespovratna sredstva - Ukupno (EU+Nac) HRK
= Ukupna ugovorena vrijednost bespovratnih sredstava]]*Ugovori_OPULJP[[#This Row],[STOPA NACIONALNOG SUFINANCIRANJA %]]</f>
        <v>73200</v>
      </c>
      <c r="R1300" s="51">
        <f>Ugovori_OPULJP[[#This Row],[Bespovratna sredstva - Nacionalni dio - HRK]]/7.5345</f>
        <v>9715.3095759506268</v>
      </c>
      <c r="S1300" s="52">
        <v>488000</v>
      </c>
      <c r="T1300" s="51">
        <f>Ugovori_OPULJP[[#This Row],[Bespovratna sredstva - Ukupno (EU+Nac) HRK
= Ukupna ugovorena vrijednost bespovratnih sredstava]]/7.5345</f>
        <v>64768.73050633751</v>
      </c>
      <c r="U1300" s="50">
        <v>0</v>
      </c>
      <c r="V1300" s="51">
        <f>Ugovori_OPULJP[[#This Row],[Javni doprinos korisnika - HRK]]/7.5345</f>
        <v>0</v>
      </c>
      <c r="W1300" s="50">
        <v>0</v>
      </c>
      <c r="X1300" s="51">
        <f>Ugovori_OPULJP[[#This Row],[Privatni doprinos korisnika - HRK]]/7.5345</f>
        <v>0</v>
      </c>
      <c r="Y1300" s="52">
        <v>488000</v>
      </c>
      <c r="Z1300" s="53">
        <f>Ugovori_OPULJP[[#This Row],[UKUPNI PRIHVATLJIVI IZDACI
TOTAL ELIGIBLE EXPENDITURE
= Bespovratna sredstva ukupno + doprinos korisnika
= Ukupni prihvatljivi troškovi
= Ukupna ugovorena vrijednost projekta HRK]]/7.5345</f>
        <v>64768.73050633751</v>
      </c>
      <c r="AA1300" s="57" t="s">
        <v>38</v>
      </c>
      <c r="AB1300" s="57" t="s">
        <v>35</v>
      </c>
      <c r="AC1300" s="56" t="s">
        <v>4976</v>
      </c>
      <c r="AD1300" s="63" t="s">
        <v>747</v>
      </c>
    </row>
    <row r="1301" spans="1:30" ht="38.25" customHeight="1" x14ac:dyDescent="0.2">
      <c r="A1301" s="61" t="s">
        <v>4977</v>
      </c>
      <c r="B1301" s="55" t="s">
        <v>743</v>
      </c>
      <c r="C1301" s="56" t="s">
        <v>744</v>
      </c>
      <c r="D1301" s="88" t="s">
        <v>4965</v>
      </c>
      <c r="E1301" s="57" t="s">
        <v>76</v>
      </c>
      <c r="F1301" s="62" t="s">
        <v>4978</v>
      </c>
      <c r="G1301" s="62" t="s">
        <v>1135</v>
      </c>
      <c r="H1301" s="59">
        <v>44923</v>
      </c>
      <c r="I1301" s="59">
        <v>45166</v>
      </c>
      <c r="J1301" s="48" t="str">
        <f>IF(Ugovori_OPULJP[[#This Row],[DATUM ZAVRŠETKA OPERACIJE]]&gt;DATE(2024,3,31),"u provedbi","završen")</f>
        <v>završen</v>
      </c>
      <c r="K1301" s="58" t="s">
        <v>211</v>
      </c>
      <c r="L1301" s="67" t="s">
        <v>211</v>
      </c>
      <c r="M1301" s="49">
        <v>0.85</v>
      </c>
      <c r="N1301" s="49">
        <v>0.15</v>
      </c>
      <c r="O1301" s="50">
        <f>Ugovori_OPULJP[[#This Row],[Bespovratna sredstva - Ukupno (EU+Nac) HRK
= Ukupna ugovorena vrijednost bespovratnih sredstava]]*Ugovori_OPULJP[[#This Row],[EU STOPA SUFINANCIRANJA %
EU CO-FINANCING RATE %]]</f>
        <v>840905</v>
      </c>
      <c r="P1301" s="51">
        <f>Ugovori_OPULJP[[#This Row],[Bespovratna sredstva - EU dio - HRK]]/7.5345</f>
        <v>111607.27320990112</v>
      </c>
      <c r="Q1301" s="50">
        <f>Ugovori_OPULJP[[#This Row],[Bespovratna sredstva - Ukupno (EU+Nac) HRK
= Ukupna ugovorena vrijednost bespovratnih sredstava]]*Ugovori_OPULJP[[#This Row],[STOPA NACIONALNOG SUFINANCIRANJA %]]</f>
        <v>148395</v>
      </c>
      <c r="R1301" s="51">
        <f>Ugovori_OPULJP[[#This Row],[Bespovratna sredstva - Nacionalni dio - HRK]]/7.5345</f>
        <v>19695.401154688432</v>
      </c>
      <c r="S1301" s="52">
        <v>989300</v>
      </c>
      <c r="T1301" s="51">
        <f>Ugovori_OPULJP[[#This Row],[Bespovratna sredstva - Ukupno (EU+Nac) HRK
= Ukupna ugovorena vrijednost bespovratnih sredstava]]/7.5345</f>
        <v>131302.67436458953</v>
      </c>
      <c r="U1301" s="50">
        <v>0</v>
      </c>
      <c r="V1301" s="51">
        <f>Ugovori_OPULJP[[#This Row],[Javni doprinos korisnika - HRK]]/7.5345</f>
        <v>0</v>
      </c>
      <c r="W1301" s="50">
        <v>0</v>
      </c>
      <c r="X1301" s="51">
        <f>Ugovori_OPULJP[[#This Row],[Privatni doprinos korisnika - HRK]]/7.5345</f>
        <v>0</v>
      </c>
      <c r="Y1301" s="52">
        <v>989300</v>
      </c>
      <c r="Z1301" s="53">
        <f>Ugovori_OPULJP[[#This Row],[UKUPNI PRIHVATLJIVI IZDACI
TOTAL ELIGIBLE EXPENDITURE
= Bespovratna sredstva ukupno + doprinos korisnika
= Ukupni prihvatljivi troškovi
= Ukupna ugovorena vrijednost projekta HRK]]/7.5345</f>
        <v>131302.67436458953</v>
      </c>
      <c r="AA1301" s="57" t="s">
        <v>38</v>
      </c>
      <c r="AB1301" s="57" t="s">
        <v>35</v>
      </c>
      <c r="AC1301" s="56" t="s">
        <v>1136</v>
      </c>
      <c r="AD1301" s="63" t="s">
        <v>747</v>
      </c>
    </row>
    <row r="1302" spans="1:30" ht="51" customHeight="1" x14ac:dyDescent="0.2">
      <c r="A1302" s="61" t="s">
        <v>4979</v>
      </c>
      <c r="B1302" s="55" t="s">
        <v>743</v>
      </c>
      <c r="C1302" s="56" t="s">
        <v>744</v>
      </c>
      <c r="D1302" s="88" t="s">
        <v>4965</v>
      </c>
      <c r="E1302" s="57" t="s">
        <v>76</v>
      </c>
      <c r="F1302" s="62" t="s">
        <v>4980</v>
      </c>
      <c r="G1302" s="62" t="s">
        <v>2029</v>
      </c>
      <c r="H1302" s="59">
        <v>44783</v>
      </c>
      <c r="I1302" s="59">
        <v>45026</v>
      </c>
      <c r="J1302" s="48" t="str">
        <f>IF(Ugovori_OPULJP[[#This Row],[DATUM ZAVRŠETKA OPERACIJE]]&gt;DATE(2024,3,31),"u provedbi","završen")</f>
        <v>završen</v>
      </c>
      <c r="K1302" s="46" t="s">
        <v>155</v>
      </c>
      <c r="L1302" s="46" t="s">
        <v>155</v>
      </c>
      <c r="M1302" s="49">
        <v>0.85</v>
      </c>
      <c r="N1302" s="49">
        <v>0.15</v>
      </c>
      <c r="O1302" s="50">
        <f>Ugovori_OPULJP[[#This Row],[Bespovratna sredstva - Ukupno (EU+Nac) HRK
= Ukupna ugovorena vrijednost bespovratnih sredstava]]*Ugovori_OPULJP[[#This Row],[EU STOPA SUFINANCIRANJA %
EU CO-FINANCING RATE %]]</f>
        <v>837802.5</v>
      </c>
      <c r="P1302" s="51">
        <f>Ugovori_OPULJP[[#This Row],[Bespovratna sredstva - EU dio - HRK]]/7.5345</f>
        <v>111195.50069679474</v>
      </c>
      <c r="Q1302" s="50">
        <f>Ugovori_OPULJP[[#This Row],[Bespovratna sredstva - Ukupno (EU+Nac) HRK
= Ukupna ugovorena vrijednost bespovratnih sredstava]]*Ugovori_OPULJP[[#This Row],[STOPA NACIONALNOG SUFINANCIRANJA %]]</f>
        <v>147847.5</v>
      </c>
      <c r="R1302" s="51">
        <f>Ugovori_OPULJP[[#This Row],[Bespovratna sredstva - Nacionalni dio - HRK]]/7.5345</f>
        <v>19622.735417081425</v>
      </c>
      <c r="S1302" s="52">
        <v>985650</v>
      </c>
      <c r="T1302" s="51">
        <f>Ugovori_OPULJP[[#This Row],[Bespovratna sredstva - Ukupno (EU+Nac) HRK
= Ukupna ugovorena vrijednost bespovratnih sredstava]]/7.5345</f>
        <v>130818.23611387616</v>
      </c>
      <c r="U1302" s="50">
        <v>0</v>
      </c>
      <c r="V1302" s="51">
        <f>Ugovori_OPULJP[[#This Row],[Javni doprinos korisnika - HRK]]/7.5345</f>
        <v>0</v>
      </c>
      <c r="W1302" s="50">
        <v>0</v>
      </c>
      <c r="X1302" s="51">
        <f>Ugovori_OPULJP[[#This Row],[Privatni doprinos korisnika - HRK]]/7.5345</f>
        <v>0</v>
      </c>
      <c r="Y1302" s="52">
        <v>985650</v>
      </c>
      <c r="Z1302" s="53">
        <f>Ugovori_OPULJP[[#This Row],[UKUPNI PRIHVATLJIVI IZDACI
TOTAL ELIGIBLE EXPENDITURE
= Bespovratna sredstva ukupno + doprinos korisnika
= Ukupni prihvatljivi troškovi
= Ukupna ugovorena vrijednost projekta HRK]]/7.5345</f>
        <v>130818.23611387616</v>
      </c>
      <c r="AA1302" s="57" t="s">
        <v>38</v>
      </c>
      <c r="AB1302" s="57" t="s">
        <v>35</v>
      </c>
      <c r="AC1302" s="56" t="s">
        <v>4981</v>
      </c>
      <c r="AD1302" s="63" t="s">
        <v>747</v>
      </c>
    </row>
    <row r="1303" spans="1:30" ht="51" customHeight="1" x14ac:dyDescent="0.2">
      <c r="A1303" s="61" t="s">
        <v>4982</v>
      </c>
      <c r="B1303" s="55" t="s">
        <v>743</v>
      </c>
      <c r="C1303" s="56" t="s">
        <v>744</v>
      </c>
      <c r="D1303" s="88" t="s">
        <v>4965</v>
      </c>
      <c r="E1303" s="57" t="s">
        <v>76</v>
      </c>
      <c r="F1303" s="62" t="s">
        <v>3698</v>
      </c>
      <c r="G1303" s="45" t="s">
        <v>3756</v>
      </c>
      <c r="H1303" s="59">
        <v>44818</v>
      </c>
      <c r="I1303" s="59">
        <v>45060</v>
      </c>
      <c r="J1303" s="48" t="str">
        <f>IF(Ugovori_OPULJP[[#This Row],[DATUM ZAVRŠETKA OPERACIJE]]&gt;DATE(2024,3,31),"u provedbi","završen")</f>
        <v>završen</v>
      </c>
      <c r="K1303" s="46" t="s">
        <v>155</v>
      </c>
      <c r="L1303" s="46" t="s">
        <v>155</v>
      </c>
      <c r="M1303" s="49">
        <v>0.85</v>
      </c>
      <c r="N1303" s="49">
        <v>0.15</v>
      </c>
      <c r="O1303" s="50">
        <f>Ugovori_OPULJP[[#This Row],[Bespovratna sredstva - Ukupno (EU+Nac) HRK
= Ukupna ugovorena vrijednost bespovratnih sredstava]]*Ugovori_OPULJP[[#This Row],[EU STOPA SUFINANCIRANJA %
EU CO-FINANCING RATE %]]</f>
        <v>504288</v>
      </c>
      <c r="P1303" s="51">
        <f>Ugovori_OPULJP[[#This Row],[Bespovratna sredstva - EU dio - HRK]]/7.5345</f>
        <v>66930.519609794937</v>
      </c>
      <c r="Q1303" s="50">
        <f>Ugovori_OPULJP[[#This Row],[Bespovratna sredstva - Ukupno (EU+Nac) HRK
= Ukupna ugovorena vrijednost bespovratnih sredstava]]*Ugovori_OPULJP[[#This Row],[STOPA NACIONALNOG SUFINANCIRANJA %]]</f>
        <v>88992</v>
      </c>
      <c r="R1303" s="51">
        <f>Ugovori_OPULJP[[#This Row],[Bespovratna sredstva - Nacionalni dio - HRK]]/7.5345</f>
        <v>11811.268166434402</v>
      </c>
      <c r="S1303" s="52">
        <v>593280</v>
      </c>
      <c r="T1303" s="51">
        <f>Ugovori_OPULJP[[#This Row],[Bespovratna sredstva - Ukupno (EU+Nac) HRK
= Ukupna ugovorena vrijednost bespovratnih sredstava]]/7.5345</f>
        <v>78741.787776229336</v>
      </c>
      <c r="U1303" s="50">
        <v>0</v>
      </c>
      <c r="V1303" s="51">
        <f>Ugovori_OPULJP[[#This Row],[Javni doprinos korisnika - HRK]]/7.5345</f>
        <v>0</v>
      </c>
      <c r="W1303" s="50">
        <v>0</v>
      </c>
      <c r="X1303" s="51">
        <f>Ugovori_OPULJP[[#This Row],[Privatni doprinos korisnika - HRK]]/7.5345</f>
        <v>0</v>
      </c>
      <c r="Y1303" s="52">
        <v>593280</v>
      </c>
      <c r="Z1303" s="53">
        <f>Ugovori_OPULJP[[#This Row],[UKUPNI PRIHVATLJIVI IZDACI
TOTAL ELIGIBLE EXPENDITURE
= Bespovratna sredstva ukupno + doprinos korisnika
= Ukupni prihvatljivi troškovi
= Ukupna ugovorena vrijednost projekta HRK]]/7.5345</f>
        <v>78741.787776229336</v>
      </c>
      <c r="AA1303" s="57" t="s">
        <v>38</v>
      </c>
      <c r="AB1303" s="57" t="s">
        <v>35</v>
      </c>
      <c r="AC1303" s="56" t="s">
        <v>4983</v>
      </c>
      <c r="AD1303" s="63" t="s">
        <v>747</v>
      </c>
    </row>
    <row r="1304" spans="1:30" ht="51" customHeight="1" x14ac:dyDescent="0.2">
      <c r="A1304" s="61" t="s">
        <v>4984</v>
      </c>
      <c r="B1304" s="55" t="s">
        <v>743</v>
      </c>
      <c r="C1304" s="56" t="s">
        <v>744</v>
      </c>
      <c r="D1304" s="88" t="s">
        <v>4965</v>
      </c>
      <c r="E1304" s="57" t="s">
        <v>76</v>
      </c>
      <c r="F1304" s="62" t="s">
        <v>4985</v>
      </c>
      <c r="G1304" s="62" t="s">
        <v>3930</v>
      </c>
      <c r="H1304" s="59">
        <v>44908</v>
      </c>
      <c r="I1304" s="59">
        <v>45151</v>
      </c>
      <c r="J1304" s="48" t="str">
        <f>IF(Ugovori_OPULJP[[#This Row],[DATUM ZAVRŠETKA OPERACIJE]]&gt;DATE(2024,3,31),"u provedbi","završen")</f>
        <v>završen</v>
      </c>
      <c r="K1304" s="46" t="s">
        <v>271</v>
      </c>
      <c r="L1304" s="46" t="s">
        <v>271</v>
      </c>
      <c r="M1304" s="49">
        <v>0.85</v>
      </c>
      <c r="N1304" s="49">
        <v>0.15</v>
      </c>
      <c r="O1304" s="50">
        <f>Ugovori_OPULJP[[#This Row],[Bespovratna sredstva - Ukupno (EU+Nac) HRK
= Ukupna ugovorena vrijednost bespovratnih sredstava]]*Ugovori_OPULJP[[#This Row],[EU STOPA SUFINANCIRANJA %
EU CO-FINANCING RATE %]]</f>
        <v>1258637.5</v>
      </c>
      <c r="P1304" s="51">
        <f>Ugovori_OPULJP[[#This Row],[Bespovratna sredstva - EU dio - HRK]]/7.5345</f>
        <v>167049.9037759639</v>
      </c>
      <c r="Q1304" s="50">
        <f>Ugovori_OPULJP[[#This Row],[Bespovratna sredstva - Ukupno (EU+Nac) HRK
= Ukupna ugovorena vrijednost bespovratnih sredstava]]*Ugovori_OPULJP[[#This Row],[STOPA NACIONALNOG SUFINANCIRANJA %]]</f>
        <v>222112.5</v>
      </c>
      <c r="R1304" s="51">
        <f>Ugovori_OPULJP[[#This Row],[Bespovratna sredstva - Nacionalni dio - HRK]]/7.5345</f>
        <v>29479.394783993626</v>
      </c>
      <c r="S1304" s="52">
        <v>1480750</v>
      </c>
      <c r="T1304" s="51">
        <f>Ugovori_OPULJP[[#This Row],[Bespovratna sredstva - Ukupno (EU+Nac) HRK
= Ukupna ugovorena vrijednost bespovratnih sredstava]]/7.5345</f>
        <v>196529.2985599575</v>
      </c>
      <c r="U1304" s="50">
        <v>0</v>
      </c>
      <c r="V1304" s="51">
        <f>Ugovori_OPULJP[[#This Row],[Javni doprinos korisnika - HRK]]/7.5345</f>
        <v>0</v>
      </c>
      <c r="W1304" s="50">
        <v>0</v>
      </c>
      <c r="X1304" s="51">
        <f>Ugovori_OPULJP[[#This Row],[Privatni doprinos korisnika - HRK]]/7.5345</f>
        <v>0</v>
      </c>
      <c r="Y1304" s="52">
        <v>1480750</v>
      </c>
      <c r="Z1304" s="53">
        <f>Ugovori_OPULJP[[#This Row],[UKUPNI PRIHVATLJIVI IZDACI
TOTAL ELIGIBLE EXPENDITURE
= Bespovratna sredstva ukupno + doprinos korisnika
= Ukupni prihvatljivi troškovi
= Ukupna ugovorena vrijednost projekta HRK]]/7.5345</f>
        <v>196529.2985599575</v>
      </c>
      <c r="AA1304" s="57" t="s">
        <v>38</v>
      </c>
      <c r="AB1304" s="57" t="s">
        <v>35</v>
      </c>
      <c r="AC1304" s="56" t="s">
        <v>4986</v>
      </c>
      <c r="AD1304" s="63" t="s">
        <v>747</v>
      </c>
    </row>
    <row r="1305" spans="1:30" ht="51" customHeight="1" x14ac:dyDescent="0.2">
      <c r="A1305" s="61" t="s">
        <v>4987</v>
      </c>
      <c r="B1305" s="55" t="s">
        <v>743</v>
      </c>
      <c r="C1305" s="56" t="s">
        <v>744</v>
      </c>
      <c r="D1305" s="88" t="s">
        <v>4965</v>
      </c>
      <c r="E1305" s="57" t="s">
        <v>76</v>
      </c>
      <c r="F1305" s="62" t="s">
        <v>4988</v>
      </c>
      <c r="G1305" s="62" t="s">
        <v>3278</v>
      </c>
      <c r="H1305" s="59">
        <v>44771</v>
      </c>
      <c r="I1305" s="59">
        <v>45014</v>
      </c>
      <c r="J1305" s="48" t="str">
        <f>IF(Ugovori_OPULJP[[#This Row],[DATUM ZAVRŠETKA OPERACIJE]]&gt;DATE(2024,3,31),"u provedbi","završen")</f>
        <v>završen</v>
      </c>
      <c r="K1305" s="58" t="s">
        <v>594</v>
      </c>
      <c r="L1305" s="58" t="s">
        <v>594</v>
      </c>
      <c r="M1305" s="49">
        <v>0.85</v>
      </c>
      <c r="N1305" s="49">
        <v>0.15</v>
      </c>
      <c r="O1305" s="50">
        <f>Ugovori_OPULJP[[#This Row],[Bespovratna sredstva - Ukupno (EU+Nac) HRK
= Ukupna ugovorena vrijednost bespovratnih sredstava]]*Ugovori_OPULJP[[#This Row],[EU STOPA SUFINANCIRANJA %
EU CO-FINANCING RATE %]]</f>
        <v>672775</v>
      </c>
      <c r="P1305" s="51">
        <f>Ugovori_OPULJP[[#This Row],[Bespovratna sredstva - EU dio - HRK]]/7.5345</f>
        <v>89292.587431150037</v>
      </c>
      <c r="Q1305" s="50">
        <f>Ugovori_OPULJP[[#This Row],[Bespovratna sredstva - Ukupno (EU+Nac) HRK
= Ukupna ugovorena vrijednost bespovratnih sredstava]]*Ugovori_OPULJP[[#This Row],[STOPA NACIONALNOG SUFINANCIRANJA %]]</f>
        <v>118725</v>
      </c>
      <c r="R1305" s="51">
        <f>Ugovori_OPULJP[[#This Row],[Bespovratna sredstva - Nacionalni dio - HRK]]/7.5345</f>
        <v>15757.515429026478</v>
      </c>
      <c r="S1305" s="52">
        <v>791500</v>
      </c>
      <c r="T1305" s="53">
        <f>Ugovori_OPULJP[[#This Row],[Bespovratna sredstva - Ukupno (EU+Nac) HRK
= Ukupna ugovorena vrijednost bespovratnih sredstava]]/7.5345</f>
        <v>105050.10286017651</v>
      </c>
      <c r="U1305" s="50">
        <v>0</v>
      </c>
      <c r="V1305" s="51">
        <f>Ugovori_OPULJP[[#This Row],[Javni doprinos korisnika - HRK]]/7.5345</f>
        <v>0</v>
      </c>
      <c r="W1305" s="50">
        <v>0</v>
      </c>
      <c r="X1305" s="51">
        <f>Ugovori_OPULJP[[#This Row],[Privatni doprinos korisnika - HRK]]/7.5345</f>
        <v>0</v>
      </c>
      <c r="Y1305" s="52">
        <v>791500</v>
      </c>
      <c r="Z1305" s="53">
        <f>Ugovori_OPULJP[[#This Row],[UKUPNI PRIHVATLJIVI IZDACI
TOTAL ELIGIBLE EXPENDITURE
= Bespovratna sredstva ukupno + doprinos korisnika
= Ukupni prihvatljivi troškovi
= Ukupna ugovorena vrijednost projekta HRK]]/7.5345</f>
        <v>105050.10286017651</v>
      </c>
      <c r="AA1305" s="57" t="s">
        <v>38</v>
      </c>
      <c r="AB1305" s="57" t="s">
        <v>35</v>
      </c>
      <c r="AC1305" s="56" t="s">
        <v>4989</v>
      </c>
      <c r="AD1305" s="63" t="s">
        <v>747</v>
      </c>
    </row>
    <row r="1306" spans="1:30" ht="51" customHeight="1" x14ac:dyDescent="0.2">
      <c r="A1306" s="66" t="s">
        <v>4990</v>
      </c>
      <c r="B1306" s="55" t="s">
        <v>743</v>
      </c>
      <c r="C1306" s="56" t="s">
        <v>744</v>
      </c>
      <c r="D1306" s="88" t="s">
        <v>4965</v>
      </c>
      <c r="E1306" s="57" t="s">
        <v>76</v>
      </c>
      <c r="F1306" s="62" t="s">
        <v>4991</v>
      </c>
      <c r="G1306" s="62" t="s">
        <v>1803</v>
      </c>
      <c r="H1306" s="59">
        <v>44923</v>
      </c>
      <c r="I1306" s="59">
        <v>45166</v>
      </c>
      <c r="J1306" s="48" t="str">
        <f>IF(Ugovori_OPULJP[[#This Row],[DATUM ZAVRŠETKA OPERACIJE]]&gt;DATE(2024,3,31),"u provedbi","završen")</f>
        <v>završen</v>
      </c>
      <c r="K1306" s="58" t="s">
        <v>211</v>
      </c>
      <c r="L1306" s="46" t="s">
        <v>211</v>
      </c>
      <c r="M1306" s="49">
        <v>0.85</v>
      </c>
      <c r="N1306" s="49">
        <v>0.15</v>
      </c>
      <c r="O1306" s="50">
        <f>Ugovori_OPULJP[[#This Row],[Bespovratna sredstva - Ukupno (EU+Nac) HRK
= Ukupna ugovorena vrijednost bespovratnih sredstava]]*Ugovori_OPULJP[[#This Row],[EU STOPA SUFINANCIRANJA %
EU CO-FINANCING RATE %]]</f>
        <v>1049996.5</v>
      </c>
      <c r="P1306" s="51">
        <f>Ugovori_OPULJP[[#This Row],[Bespovratna sredstva - EU dio - HRK]]/7.5345</f>
        <v>139358.48430552791</v>
      </c>
      <c r="Q1306" s="50">
        <f>Ugovori_OPULJP[[#This Row],[Bespovratna sredstva - Ukupno (EU+Nac) HRK
= Ukupna ugovorena vrijednost bespovratnih sredstava]]*Ugovori_OPULJP[[#This Row],[STOPA NACIONALNOG SUFINANCIRANJA %]]</f>
        <v>185293.5</v>
      </c>
      <c r="R1306" s="51">
        <f>Ugovori_OPULJP[[#This Row],[Bespovratna sredstva - Nacionalni dio - HRK]]/7.5345</f>
        <v>24592.673700975512</v>
      </c>
      <c r="S1306" s="52">
        <v>1235290</v>
      </c>
      <c r="T1306" s="51">
        <f>Ugovori_OPULJP[[#This Row],[Bespovratna sredstva - Ukupno (EU+Nac) HRK
= Ukupna ugovorena vrijednost bespovratnih sredstava]]/7.5345</f>
        <v>163951.15800650342</v>
      </c>
      <c r="U1306" s="50">
        <v>0</v>
      </c>
      <c r="V1306" s="51">
        <f>Ugovori_OPULJP[[#This Row],[Javni doprinos korisnika - HRK]]/7.5345</f>
        <v>0</v>
      </c>
      <c r="W1306" s="50">
        <v>0</v>
      </c>
      <c r="X1306" s="51">
        <f>Ugovori_OPULJP[[#This Row],[Privatni doprinos korisnika - HRK]]/7.5345</f>
        <v>0</v>
      </c>
      <c r="Y1306" s="52">
        <v>1235290</v>
      </c>
      <c r="Z1306" s="53">
        <f>Ugovori_OPULJP[[#This Row],[UKUPNI PRIHVATLJIVI IZDACI
TOTAL ELIGIBLE EXPENDITURE
= Bespovratna sredstva ukupno + doprinos korisnika
= Ukupni prihvatljivi troškovi
= Ukupna ugovorena vrijednost projekta HRK]]/7.5345</f>
        <v>163951.15800650342</v>
      </c>
      <c r="AA1306" s="57" t="s">
        <v>38</v>
      </c>
      <c r="AB1306" s="57" t="s">
        <v>35</v>
      </c>
      <c r="AC1306" s="56" t="s">
        <v>4992</v>
      </c>
      <c r="AD1306" s="63" t="s">
        <v>747</v>
      </c>
    </row>
    <row r="1307" spans="1:30" ht="38.25" customHeight="1" x14ac:dyDescent="0.2">
      <c r="A1307" s="61" t="s">
        <v>4993</v>
      </c>
      <c r="B1307" s="55" t="s">
        <v>743</v>
      </c>
      <c r="C1307" s="56" t="s">
        <v>744</v>
      </c>
      <c r="D1307" s="88" t="s">
        <v>4965</v>
      </c>
      <c r="E1307" s="57" t="s">
        <v>76</v>
      </c>
      <c r="F1307" s="62" t="s">
        <v>4994</v>
      </c>
      <c r="G1307" s="62" t="s">
        <v>3337</v>
      </c>
      <c r="H1307" s="59">
        <v>44783</v>
      </c>
      <c r="I1307" s="59">
        <v>45026</v>
      </c>
      <c r="J1307" s="48" t="str">
        <f>IF(Ugovori_OPULJP[[#This Row],[DATUM ZAVRŠETKA OPERACIJE]]&gt;DATE(2024,3,31),"u provedbi","završen")</f>
        <v>završen</v>
      </c>
      <c r="K1307" s="46" t="s">
        <v>211</v>
      </c>
      <c r="L1307" s="46" t="s">
        <v>211</v>
      </c>
      <c r="M1307" s="49">
        <v>0.85</v>
      </c>
      <c r="N1307" s="49">
        <v>0.15</v>
      </c>
      <c r="O1307" s="50">
        <f>Ugovori_OPULJP[[#This Row],[Bespovratna sredstva - Ukupno (EU+Nac) HRK
= Ukupna ugovorena vrijednost bespovratnih sredstava]]*Ugovori_OPULJP[[#This Row],[EU STOPA SUFINANCIRANJA %
EU CO-FINANCING RATE %]]</f>
        <v>838992.5</v>
      </c>
      <c r="P1307" s="51">
        <f>Ugovori_OPULJP[[#This Row],[Bespovratna sredstva - EU dio - HRK]]/7.5345</f>
        <v>111353.44083880815</v>
      </c>
      <c r="Q1307" s="50">
        <f>Ugovori_OPULJP[[#This Row],[Bespovratna sredstva - Ukupno (EU+Nac) HRK
= Ukupna ugovorena vrijednost bespovratnih sredstava]]*Ugovori_OPULJP[[#This Row],[STOPA NACIONALNOG SUFINANCIRANJA %]]</f>
        <v>148057.5</v>
      </c>
      <c r="R1307" s="51">
        <f>Ugovori_OPULJP[[#This Row],[Bespovratna sredstva - Nacionalni dio - HRK]]/7.5345</f>
        <v>19650.607206848497</v>
      </c>
      <c r="S1307" s="52">
        <v>987050</v>
      </c>
      <c r="T1307" s="51">
        <f>Ugovori_OPULJP[[#This Row],[Bespovratna sredstva - Ukupno (EU+Nac) HRK
= Ukupna ugovorena vrijednost bespovratnih sredstava]]/7.5345</f>
        <v>131004.04804565664</v>
      </c>
      <c r="U1307" s="50">
        <v>0</v>
      </c>
      <c r="V1307" s="51">
        <f>Ugovori_OPULJP[[#This Row],[Javni doprinos korisnika - HRK]]/7.5345</f>
        <v>0</v>
      </c>
      <c r="W1307" s="50">
        <v>0</v>
      </c>
      <c r="X1307" s="51">
        <f>Ugovori_OPULJP[[#This Row],[Privatni doprinos korisnika - HRK]]/7.5345</f>
        <v>0</v>
      </c>
      <c r="Y1307" s="52">
        <v>987050</v>
      </c>
      <c r="Z1307" s="53">
        <f>Ugovori_OPULJP[[#This Row],[UKUPNI PRIHVATLJIVI IZDACI
TOTAL ELIGIBLE EXPENDITURE
= Bespovratna sredstva ukupno + doprinos korisnika
= Ukupni prihvatljivi troškovi
= Ukupna ugovorena vrijednost projekta HRK]]/7.5345</f>
        <v>131004.04804565664</v>
      </c>
      <c r="AA1307" s="57" t="s">
        <v>38</v>
      </c>
      <c r="AB1307" s="57" t="s">
        <v>35</v>
      </c>
      <c r="AC1307" s="56" t="s">
        <v>4995</v>
      </c>
      <c r="AD1307" s="63" t="s">
        <v>747</v>
      </c>
    </row>
    <row r="1308" spans="1:30" ht="38.25" customHeight="1" x14ac:dyDescent="0.2">
      <c r="A1308" s="97" t="s">
        <v>4996</v>
      </c>
      <c r="B1308" s="55" t="s">
        <v>743</v>
      </c>
      <c r="C1308" s="56" t="s">
        <v>744</v>
      </c>
      <c r="D1308" s="88" t="s">
        <v>4965</v>
      </c>
      <c r="E1308" s="57" t="s">
        <v>76</v>
      </c>
      <c r="F1308" s="62" t="s">
        <v>4997</v>
      </c>
      <c r="G1308" s="62" t="s">
        <v>4998</v>
      </c>
      <c r="H1308" s="59">
        <v>44872</v>
      </c>
      <c r="I1308" s="59">
        <v>45114</v>
      </c>
      <c r="J1308" s="48" t="str">
        <f>IF(Ugovori_OPULJP[[#This Row],[DATUM ZAVRŠETKA OPERACIJE]]&gt;DATE(2024,3,31),"u provedbi","završen")</f>
        <v>završen</v>
      </c>
      <c r="K1308" s="46" t="s">
        <v>37</v>
      </c>
      <c r="L1308" s="58" t="s">
        <v>37</v>
      </c>
      <c r="M1308" s="49">
        <v>0.85</v>
      </c>
      <c r="N1308" s="49">
        <v>0.15</v>
      </c>
      <c r="O1308" s="50">
        <f>Ugovori_OPULJP[[#This Row],[Bespovratna sredstva - Ukupno (EU+Nac) HRK
= Ukupna ugovorena vrijednost bespovratnih sredstava]]*Ugovori_OPULJP[[#This Row],[EU STOPA SUFINANCIRANJA %
EU CO-FINANCING RATE %]]</f>
        <v>1093100</v>
      </c>
      <c r="P1308" s="51">
        <f>Ugovori_OPULJP[[#This Row],[Bespovratna sredstva - EU dio - HRK]]/7.5345</f>
        <v>145079.30187802773</v>
      </c>
      <c r="Q1308" s="50">
        <f>Ugovori_OPULJP[[#This Row],[Bespovratna sredstva - Ukupno (EU+Nac) HRK
= Ukupna ugovorena vrijednost bespovratnih sredstava]]*Ugovori_OPULJP[[#This Row],[STOPA NACIONALNOG SUFINANCIRANJA %]]</f>
        <v>192900</v>
      </c>
      <c r="R1308" s="51">
        <f>Ugovori_OPULJP[[#This Row],[Bespovratna sredstva - Nacionalni dio - HRK]]/7.5345</f>
        <v>25602.229743181364</v>
      </c>
      <c r="S1308" s="52">
        <v>1286000</v>
      </c>
      <c r="T1308" s="51">
        <f>Ugovori_OPULJP[[#This Row],[Bespovratna sredstva - Ukupno (EU+Nac) HRK
= Ukupna ugovorena vrijednost bespovratnih sredstava]]/7.5345</f>
        <v>170681.53162120908</v>
      </c>
      <c r="U1308" s="50">
        <v>0</v>
      </c>
      <c r="V1308" s="51">
        <f>Ugovori_OPULJP[[#This Row],[Javni doprinos korisnika - HRK]]/7.5345</f>
        <v>0</v>
      </c>
      <c r="W1308" s="50">
        <v>0</v>
      </c>
      <c r="X1308" s="51">
        <f>Ugovori_OPULJP[[#This Row],[Privatni doprinos korisnika - HRK]]/7.5345</f>
        <v>0</v>
      </c>
      <c r="Y1308" s="52">
        <v>1286000</v>
      </c>
      <c r="Z1308" s="53">
        <f>Ugovori_OPULJP[[#This Row],[UKUPNI PRIHVATLJIVI IZDACI
TOTAL ELIGIBLE EXPENDITURE
= Bespovratna sredstva ukupno + doprinos korisnika
= Ukupni prihvatljivi troškovi
= Ukupna ugovorena vrijednost projekta HRK]]/7.5345</f>
        <v>170681.53162120908</v>
      </c>
      <c r="AA1308" s="57" t="s">
        <v>38</v>
      </c>
      <c r="AB1308" s="57" t="s">
        <v>35</v>
      </c>
      <c r="AC1308" s="56" t="s">
        <v>4999</v>
      </c>
      <c r="AD1308" s="63" t="s">
        <v>747</v>
      </c>
    </row>
    <row r="1309" spans="1:30" ht="51" customHeight="1" x14ac:dyDescent="0.2">
      <c r="A1309" s="61" t="s">
        <v>5000</v>
      </c>
      <c r="B1309" s="55" t="s">
        <v>743</v>
      </c>
      <c r="C1309" s="56" t="s">
        <v>744</v>
      </c>
      <c r="D1309" s="88" t="s">
        <v>4965</v>
      </c>
      <c r="E1309" s="57" t="s">
        <v>76</v>
      </c>
      <c r="F1309" s="62" t="s">
        <v>5001</v>
      </c>
      <c r="G1309" s="62" t="s">
        <v>1775</v>
      </c>
      <c r="H1309" s="59">
        <v>44902</v>
      </c>
      <c r="I1309" s="59">
        <v>45145</v>
      </c>
      <c r="J1309" s="48" t="str">
        <f>IF(Ugovori_OPULJP[[#This Row],[DATUM ZAVRŠETKA OPERACIJE]]&gt;DATE(2024,3,31),"u provedbi","završen")</f>
        <v>završen</v>
      </c>
      <c r="K1309" s="58" t="s">
        <v>271</v>
      </c>
      <c r="L1309" s="58" t="s">
        <v>271</v>
      </c>
      <c r="M1309" s="49">
        <v>0.85</v>
      </c>
      <c r="N1309" s="49">
        <v>0.15</v>
      </c>
      <c r="O1309" s="50">
        <f>Ugovori_OPULJP[[#This Row],[Bespovratna sredstva - Ukupno (EU+Nac) HRK
= Ukupna ugovorena vrijednost bespovratnih sredstava]]*Ugovori_OPULJP[[#This Row],[EU STOPA SUFINANCIRANJA %
EU CO-FINANCING RATE %]]</f>
        <v>586687</v>
      </c>
      <c r="P1309" s="51">
        <f>Ugovori_OPULJP[[#This Row],[Bespovratna sredstva - EU dio - HRK]]/7.5345</f>
        <v>77866.746300351704</v>
      </c>
      <c r="Q1309" s="50">
        <f>Ugovori_OPULJP[[#This Row],[Bespovratna sredstva - Ukupno (EU+Nac) HRK
= Ukupna ugovorena vrijednost bespovratnih sredstava]]*Ugovori_OPULJP[[#This Row],[STOPA NACIONALNOG SUFINANCIRANJA %]]</f>
        <v>103533</v>
      </c>
      <c r="R1309" s="51">
        <f>Ugovori_OPULJP[[#This Row],[Bespovratna sredstva - Nacionalni dio - HRK]]/7.5345</f>
        <v>13741.190523591478</v>
      </c>
      <c r="S1309" s="52">
        <v>690220</v>
      </c>
      <c r="T1309" s="51">
        <f>Ugovori_OPULJP[[#This Row],[Bespovratna sredstva - Ukupno (EU+Nac) HRK
= Ukupna ugovorena vrijednost bespovratnih sredstava]]/7.5345</f>
        <v>91607.936823943193</v>
      </c>
      <c r="U1309" s="50">
        <v>0</v>
      </c>
      <c r="V1309" s="51">
        <f>Ugovori_OPULJP[[#This Row],[Javni doprinos korisnika - HRK]]/7.5345</f>
        <v>0</v>
      </c>
      <c r="W1309" s="50">
        <v>0</v>
      </c>
      <c r="X1309" s="51">
        <f>Ugovori_OPULJP[[#This Row],[Privatni doprinos korisnika - HRK]]/7.5345</f>
        <v>0</v>
      </c>
      <c r="Y1309" s="52">
        <v>690220</v>
      </c>
      <c r="Z1309" s="53">
        <f>Ugovori_OPULJP[[#This Row],[UKUPNI PRIHVATLJIVI IZDACI
TOTAL ELIGIBLE EXPENDITURE
= Bespovratna sredstva ukupno + doprinos korisnika
= Ukupni prihvatljivi troškovi
= Ukupna ugovorena vrijednost projekta HRK]]/7.5345</f>
        <v>91607.936823943193</v>
      </c>
      <c r="AA1309" s="57" t="s">
        <v>38</v>
      </c>
      <c r="AB1309" s="57" t="s">
        <v>35</v>
      </c>
      <c r="AC1309" s="56" t="s">
        <v>5002</v>
      </c>
      <c r="AD1309" s="63" t="s">
        <v>747</v>
      </c>
    </row>
    <row r="1310" spans="1:30" ht="51" customHeight="1" x14ac:dyDescent="0.2">
      <c r="A1310" s="97" t="s">
        <v>5003</v>
      </c>
      <c r="B1310" s="55" t="s">
        <v>743</v>
      </c>
      <c r="C1310" s="56" t="s">
        <v>744</v>
      </c>
      <c r="D1310" s="88" t="s">
        <v>4965</v>
      </c>
      <c r="E1310" s="57" t="s">
        <v>76</v>
      </c>
      <c r="F1310" s="62" t="s">
        <v>5004</v>
      </c>
      <c r="G1310" s="45" t="s">
        <v>1861</v>
      </c>
      <c r="H1310" s="59">
        <v>44859</v>
      </c>
      <c r="I1310" s="59">
        <v>45071</v>
      </c>
      <c r="J1310" s="48" t="str">
        <f>IF(Ugovori_OPULJP[[#This Row],[DATUM ZAVRŠETKA OPERACIJE]]&gt;DATE(2024,3,31),"u provedbi","završen")</f>
        <v>završen</v>
      </c>
      <c r="K1310" s="46" t="s">
        <v>155</v>
      </c>
      <c r="L1310" s="46" t="s">
        <v>155</v>
      </c>
      <c r="M1310" s="49">
        <v>0.85</v>
      </c>
      <c r="N1310" s="49">
        <v>0.15</v>
      </c>
      <c r="O1310" s="50">
        <f>Ugovori_OPULJP[[#This Row],[Bespovratna sredstva - Ukupno (EU+Nac) HRK
= Ukupna ugovorena vrijednost bespovratnih sredstava]]*Ugovori_OPULJP[[#This Row],[EU STOPA SUFINANCIRANJA %
EU CO-FINANCING RATE %]]</f>
        <v>419900</v>
      </c>
      <c r="P1310" s="51">
        <f>Ugovori_OPULJP[[#This Row],[Bespovratna sredstva - EU dio - HRK]]/7.5345</f>
        <v>55730.307253301478</v>
      </c>
      <c r="Q1310" s="50">
        <f>Ugovori_OPULJP[[#This Row],[Bespovratna sredstva - Ukupno (EU+Nac) HRK
= Ukupna ugovorena vrijednost bespovratnih sredstava]]*Ugovori_OPULJP[[#This Row],[STOPA NACIONALNOG SUFINANCIRANJA %]]</f>
        <v>74100</v>
      </c>
      <c r="R1310" s="51">
        <f>Ugovori_OPULJP[[#This Row],[Bespovratna sredstva - Nacionalni dio - HRK]]/7.5345</f>
        <v>9834.7601035237894</v>
      </c>
      <c r="S1310" s="52">
        <v>494000</v>
      </c>
      <c r="T1310" s="51">
        <f>Ugovori_OPULJP[[#This Row],[Bespovratna sredstva - Ukupno (EU+Nac) HRK
= Ukupna ugovorena vrijednost bespovratnih sredstava]]/7.5345</f>
        <v>65565.067356825268</v>
      </c>
      <c r="U1310" s="50">
        <v>0</v>
      </c>
      <c r="V1310" s="51">
        <f>Ugovori_OPULJP[[#This Row],[Javni doprinos korisnika - HRK]]/7.5345</f>
        <v>0</v>
      </c>
      <c r="W1310" s="50">
        <v>0</v>
      </c>
      <c r="X1310" s="51">
        <f>Ugovori_OPULJP[[#This Row],[Privatni doprinos korisnika - HRK]]/7.5345</f>
        <v>0</v>
      </c>
      <c r="Y1310" s="52">
        <v>494000</v>
      </c>
      <c r="Z1310" s="53">
        <f>Ugovori_OPULJP[[#This Row],[UKUPNI PRIHVATLJIVI IZDACI
TOTAL ELIGIBLE EXPENDITURE
= Bespovratna sredstva ukupno + doprinos korisnika
= Ukupni prihvatljivi troškovi
= Ukupna ugovorena vrijednost projekta HRK]]/7.5345</f>
        <v>65565.067356825268</v>
      </c>
      <c r="AA1310" s="57" t="s">
        <v>38</v>
      </c>
      <c r="AB1310" s="57" t="s">
        <v>35</v>
      </c>
      <c r="AC1310" s="56" t="s">
        <v>5005</v>
      </c>
      <c r="AD1310" s="63" t="s">
        <v>747</v>
      </c>
    </row>
    <row r="1311" spans="1:30" ht="51" customHeight="1" x14ac:dyDescent="0.2">
      <c r="A1311" s="61" t="s">
        <v>5006</v>
      </c>
      <c r="B1311" s="55" t="s">
        <v>743</v>
      </c>
      <c r="C1311" s="56" t="s">
        <v>744</v>
      </c>
      <c r="D1311" s="88" t="s">
        <v>4965</v>
      </c>
      <c r="E1311" s="57" t="s">
        <v>76</v>
      </c>
      <c r="F1311" s="62" t="s">
        <v>5007</v>
      </c>
      <c r="G1311" s="62" t="s">
        <v>1832</v>
      </c>
      <c r="H1311" s="59">
        <v>44927</v>
      </c>
      <c r="I1311" s="59">
        <v>45170</v>
      </c>
      <c r="J1311" s="48" t="str">
        <f>IF(Ugovori_OPULJP[[#This Row],[DATUM ZAVRŠETKA OPERACIJE]]&gt;DATE(2024,3,31),"u provedbi","završen")</f>
        <v>završen</v>
      </c>
      <c r="K1311" s="46" t="s">
        <v>155</v>
      </c>
      <c r="L1311" s="46" t="s">
        <v>155</v>
      </c>
      <c r="M1311" s="49">
        <v>0.85</v>
      </c>
      <c r="N1311" s="49">
        <v>0.15</v>
      </c>
      <c r="O1311" s="50">
        <f>Ugovori_OPULJP[[#This Row],[Bespovratna sredstva - Ukupno (EU+Nac) HRK
= Ukupna ugovorena vrijednost bespovratnih sredstava]]*Ugovori_OPULJP[[#This Row],[EU STOPA SUFINANCIRANJA %
EU CO-FINANCING RATE %]]</f>
        <v>416797.5</v>
      </c>
      <c r="P1311" s="51">
        <f>Ugovori_OPULJP[[#This Row],[Bespovratna sredstva - EU dio - HRK]]/7.5345</f>
        <v>55318.5347401951</v>
      </c>
      <c r="Q1311" s="50">
        <f>Ugovori_OPULJP[[#This Row],[Bespovratna sredstva - Ukupno (EU+Nac) HRK
= Ukupna ugovorena vrijednost bespovratnih sredstava]]*Ugovori_OPULJP[[#This Row],[STOPA NACIONALNOG SUFINANCIRANJA %]]</f>
        <v>73552.5</v>
      </c>
      <c r="R1311" s="51">
        <f>Ugovori_OPULJP[[#This Row],[Bespovratna sredstva - Nacionalni dio - HRK]]/7.5345</f>
        <v>9762.0943659167824</v>
      </c>
      <c r="S1311" s="52">
        <v>490350</v>
      </c>
      <c r="T1311" s="51">
        <f>Ugovori_OPULJP[[#This Row],[Bespovratna sredstva - Ukupno (EU+Nac) HRK
= Ukupna ugovorena vrijednost bespovratnih sredstava]]/7.5345</f>
        <v>65080.629106111883</v>
      </c>
      <c r="U1311" s="50">
        <v>0</v>
      </c>
      <c r="V1311" s="51">
        <f>Ugovori_OPULJP[[#This Row],[Javni doprinos korisnika - HRK]]/7.5345</f>
        <v>0</v>
      </c>
      <c r="W1311" s="50">
        <v>0</v>
      </c>
      <c r="X1311" s="51">
        <f>Ugovori_OPULJP[[#This Row],[Privatni doprinos korisnika - HRK]]/7.5345</f>
        <v>0</v>
      </c>
      <c r="Y1311" s="52">
        <v>490350</v>
      </c>
      <c r="Z1311" s="53">
        <f>Ugovori_OPULJP[[#This Row],[UKUPNI PRIHVATLJIVI IZDACI
TOTAL ELIGIBLE EXPENDITURE
= Bespovratna sredstva ukupno + doprinos korisnika
= Ukupni prihvatljivi troškovi
= Ukupna ugovorena vrijednost projekta HRK]]/7.5345</f>
        <v>65080.629106111883</v>
      </c>
      <c r="AA1311" s="57" t="s">
        <v>38</v>
      </c>
      <c r="AB1311" s="57" t="s">
        <v>35</v>
      </c>
      <c r="AC1311" s="56" t="s">
        <v>5008</v>
      </c>
      <c r="AD1311" s="63" t="s">
        <v>747</v>
      </c>
    </row>
    <row r="1312" spans="1:30" ht="51" customHeight="1" x14ac:dyDescent="0.2">
      <c r="A1312" s="97" t="s">
        <v>5009</v>
      </c>
      <c r="B1312" s="55" t="s">
        <v>743</v>
      </c>
      <c r="C1312" s="56" t="s">
        <v>744</v>
      </c>
      <c r="D1312" s="88" t="s">
        <v>4965</v>
      </c>
      <c r="E1312" s="57" t="s">
        <v>76</v>
      </c>
      <c r="F1312" s="62" t="s">
        <v>5010</v>
      </c>
      <c r="G1312" s="62" t="s">
        <v>1811</v>
      </c>
      <c r="H1312" s="59">
        <v>44859</v>
      </c>
      <c r="I1312" s="59">
        <v>45102</v>
      </c>
      <c r="J1312" s="48" t="str">
        <f>IF(Ugovori_OPULJP[[#This Row],[DATUM ZAVRŠETKA OPERACIJE]]&gt;DATE(2024,3,31),"u provedbi","završen")</f>
        <v>završen</v>
      </c>
      <c r="K1312" s="46" t="s">
        <v>173</v>
      </c>
      <c r="L1312" s="46" t="s">
        <v>173</v>
      </c>
      <c r="M1312" s="49">
        <v>0.85</v>
      </c>
      <c r="N1312" s="49">
        <v>0.15</v>
      </c>
      <c r="O1312" s="50">
        <f>Ugovori_OPULJP[[#This Row],[Bespovratna sredstva - Ukupno (EU+Nac) HRK
= Ukupna ugovorena vrijednost bespovratnih sredstava]]*Ugovori_OPULJP[[#This Row],[EU STOPA SUFINANCIRANJA %
EU CO-FINANCING RATE %]]</f>
        <v>756432</v>
      </c>
      <c r="P1312" s="51">
        <f>Ugovori_OPULJP[[#This Row],[Bespovratna sredstva - EU dio - HRK]]/7.5345</f>
        <v>100395.77941469241</v>
      </c>
      <c r="Q1312" s="50">
        <f>Ugovori_OPULJP[[#This Row],[Bespovratna sredstva - Ukupno (EU+Nac) HRK
= Ukupna ugovorena vrijednost bespovratnih sredstava]]*Ugovori_OPULJP[[#This Row],[STOPA NACIONALNOG SUFINANCIRANJA %]]</f>
        <v>133488</v>
      </c>
      <c r="R1312" s="51">
        <f>Ugovori_OPULJP[[#This Row],[Bespovratna sredstva - Nacionalni dio - HRK]]/7.5345</f>
        <v>17716.902249651601</v>
      </c>
      <c r="S1312" s="52">
        <v>889920</v>
      </c>
      <c r="T1312" s="51">
        <f>Ugovori_OPULJP[[#This Row],[Bespovratna sredstva - Ukupno (EU+Nac) HRK
= Ukupna ugovorena vrijednost bespovratnih sredstava]]/7.5345</f>
        <v>118112.68166434401</v>
      </c>
      <c r="U1312" s="50">
        <v>0</v>
      </c>
      <c r="V1312" s="51">
        <f>Ugovori_OPULJP[[#This Row],[Javni doprinos korisnika - HRK]]/7.5345</f>
        <v>0</v>
      </c>
      <c r="W1312" s="50">
        <v>0</v>
      </c>
      <c r="X1312" s="51">
        <f>Ugovori_OPULJP[[#This Row],[Privatni doprinos korisnika - HRK]]/7.5345</f>
        <v>0</v>
      </c>
      <c r="Y1312" s="52">
        <v>889920</v>
      </c>
      <c r="Z1312" s="53">
        <f>Ugovori_OPULJP[[#This Row],[UKUPNI PRIHVATLJIVI IZDACI
TOTAL ELIGIBLE EXPENDITURE
= Bespovratna sredstva ukupno + doprinos korisnika
= Ukupni prihvatljivi troškovi
= Ukupna ugovorena vrijednost projekta HRK]]/7.5345</f>
        <v>118112.68166434401</v>
      </c>
      <c r="AA1312" s="57" t="s">
        <v>38</v>
      </c>
      <c r="AB1312" s="57" t="s">
        <v>35</v>
      </c>
      <c r="AC1312" s="56" t="s">
        <v>5011</v>
      </c>
      <c r="AD1312" s="63" t="s">
        <v>747</v>
      </c>
    </row>
    <row r="1313" spans="1:30" ht="38.25" customHeight="1" x14ac:dyDescent="0.2">
      <c r="A1313" s="97" t="s">
        <v>5012</v>
      </c>
      <c r="B1313" s="55" t="s">
        <v>743</v>
      </c>
      <c r="C1313" s="56" t="s">
        <v>744</v>
      </c>
      <c r="D1313" s="88" t="s">
        <v>4965</v>
      </c>
      <c r="E1313" s="57" t="s">
        <v>76</v>
      </c>
      <c r="F1313" s="62" t="s">
        <v>5013</v>
      </c>
      <c r="G1313" s="62" t="s">
        <v>3459</v>
      </c>
      <c r="H1313" s="59">
        <v>44859</v>
      </c>
      <c r="I1313" s="59">
        <v>45102</v>
      </c>
      <c r="J1313" s="48" t="str">
        <f>IF(Ugovori_OPULJP[[#This Row],[DATUM ZAVRŠETKA OPERACIJE]]&gt;DATE(2024,3,31),"u provedbi","završen")</f>
        <v>završen</v>
      </c>
      <c r="K1313" s="46" t="s">
        <v>173</v>
      </c>
      <c r="L1313" s="46" t="s">
        <v>173</v>
      </c>
      <c r="M1313" s="49">
        <v>0.85</v>
      </c>
      <c r="N1313" s="49">
        <v>0.15</v>
      </c>
      <c r="O1313" s="50">
        <f>Ugovori_OPULJP[[#This Row],[Bespovratna sredstva - Ukupno (EU+Nac) HRK
= Ukupna ugovorena vrijednost bespovratnih sredstava]]*Ugovori_OPULJP[[#This Row],[EU STOPA SUFINANCIRANJA %
EU CO-FINANCING RATE %]]</f>
        <v>420240</v>
      </c>
      <c r="P1313" s="51">
        <f>Ugovori_OPULJP[[#This Row],[Bespovratna sredstva - EU dio - HRK]]/7.5345</f>
        <v>55775.43300816245</v>
      </c>
      <c r="Q1313" s="50">
        <f>Ugovori_OPULJP[[#This Row],[Bespovratna sredstva - Ukupno (EU+Nac) HRK
= Ukupna ugovorena vrijednost bespovratnih sredstava]]*Ugovori_OPULJP[[#This Row],[STOPA NACIONALNOG SUFINANCIRANJA %]]</f>
        <v>74160</v>
      </c>
      <c r="R1313" s="51">
        <f>Ugovori_OPULJP[[#This Row],[Bespovratna sredstva - Nacionalni dio - HRK]]/7.5345</f>
        <v>9842.7234720286669</v>
      </c>
      <c r="S1313" s="52">
        <v>494400</v>
      </c>
      <c r="T1313" s="51">
        <f>Ugovori_OPULJP[[#This Row],[Bespovratna sredstva - Ukupno (EU+Nac) HRK
= Ukupna ugovorena vrijednost bespovratnih sredstava]]/7.5345</f>
        <v>65618.156480191115</v>
      </c>
      <c r="U1313" s="50">
        <v>0</v>
      </c>
      <c r="V1313" s="51">
        <f>Ugovori_OPULJP[[#This Row],[Javni doprinos korisnika - HRK]]/7.5345</f>
        <v>0</v>
      </c>
      <c r="W1313" s="50">
        <v>0</v>
      </c>
      <c r="X1313" s="51">
        <f>Ugovori_OPULJP[[#This Row],[Privatni doprinos korisnika - HRK]]/7.5345</f>
        <v>0</v>
      </c>
      <c r="Y1313" s="52">
        <v>494400</v>
      </c>
      <c r="Z1313" s="53">
        <f>Ugovori_OPULJP[[#This Row],[UKUPNI PRIHVATLJIVI IZDACI
TOTAL ELIGIBLE EXPENDITURE
= Bespovratna sredstva ukupno + doprinos korisnika
= Ukupni prihvatljivi troškovi
= Ukupna ugovorena vrijednost projekta HRK]]/7.5345</f>
        <v>65618.156480191115</v>
      </c>
      <c r="AA1313" s="57" t="s">
        <v>38</v>
      </c>
      <c r="AB1313" s="57" t="s">
        <v>35</v>
      </c>
      <c r="AC1313" s="56" t="s">
        <v>5014</v>
      </c>
      <c r="AD1313" s="63" t="s">
        <v>747</v>
      </c>
    </row>
    <row r="1314" spans="1:30" ht="38.25" customHeight="1" x14ac:dyDescent="0.2">
      <c r="A1314" s="97" t="s">
        <v>5015</v>
      </c>
      <c r="B1314" s="55" t="s">
        <v>743</v>
      </c>
      <c r="C1314" s="56" t="s">
        <v>744</v>
      </c>
      <c r="D1314" s="88" t="s">
        <v>4965</v>
      </c>
      <c r="E1314" s="57" t="s">
        <v>76</v>
      </c>
      <c r="F1314" s="62" t="s">
        <v>5016</v>
      </c>
      <c r="G1314" s="62" t="s">
        <v>5017</v>
      </c>
      <c r="H1314" s="59">
        <v>44859</v>
      </c>
      <c r="I1314" s="59">
        <v>45102</v>
      </c>
      <c r="J1314" s="48" t="str">
        <f>IF(Ugovori_OPULJP[[#This Row],[DATUM ZAVRŠETKA OPERACIJE]]&gt;DATE(2024,3,31),"u provedbi","završen")</f>
        <v>završen</v>
      </c>
      <c r="K1314" s="58" t="s">
        <v>173</v>
      </c>
      <c r="L1314" s="58" t="s">
        <v>173</v>
      </c>
      <c r="M1314" s="49">
        <v>0.85</v>
      </c>
      <c r="N1314" s="49">
        <v>0.15</v>
      </c>
      <c r="O1314" s="50">
        <f>Ugovori_OPULJP[[#This Row],[Bespovratna sredstva - Ukupno (EU+Nac) HRK
= Ukupna ugovorena vrijednost bespovratnih sredstava]]*Ugovori_OPULJP[[#This Row],[EU STOPA SUFINANCIRANJA %
EU CO-FINANCING RATE %]]</f>
        <v>1260646.628</v>
      </c>
      <c r="P1314" s="51">
        <f>Ugovori_OPULJP[[#This Row],[Bespovratna sredstva - EU dio - HRK]]/7.5345</f>
        <v>167316.56088658836</v>
      </c>
      <c r="Q1314" s="50">
        <f>Ugovori_OPULJP[[#This Row],[Bespovratna sredstva - Ukupno (EU+Nac) HRK
= Ukupna ugovorena vrijednost bespovratnih sredstava]]*Ugovori_OPULJP[[#This Row],[STOPA NACIONALNOG SUFINANCIRANJA %]]</f>
        <v>222467.052</v>
      </c>
      <c r="R1314" s="51">
        <f>Ugovori_OPULJP[[#This Row],[Bespovratna sredstva - Nacionalni dio - HRK]]/7.5345</f>
        <v>29526.45192116265</v>
      </c>
      <c r="S1314" s="52">
        <v>1483113.68</v>
      </c>
      <c r="T1314" s="51">
        <f>Ugovori_OPULJP[[#This Row],[Bespovratna sredstva - Ukupno (EU+Nac) HRK
= Ukupna ugovorena vrijednost bespovratnih sredstava]]/7.5345</f>
        <v>196843.01280775099</v>
      </c>
      <c r="U1314" s="50">
        <v>0</v>
      </c>
      <c r="V1314" s="51">
        <f>Ugovori_OPULJP[[#This Row],[Javni doprinos korisnika - HRK]]/7.5345</f>
        <v>0</v>
      </c>
      <c r="W1314" s="50">
        <v>0</v>
      </c>
      <c r="X1314" s="51">
        <f>Ugovori_OPULJP[[#This Row],[Privatni doprinos korisnika - HRK]]/7.5345</f>
        <v>0</v>
      </c>
      <c r="Y1314" s="52">
        <v>1483113.68</v>
      </c>
      <c r="Z1314" s="53">
        <f>Ugovori_OPULJP[[#This Row],[UKUPNI PRIHVATLJIVI IZDACI
TOTAL ELIGIBLE EXPENDITURE
= Bespovratna sredstva ukupno + doprinos korisnika
= Ukupni prihvatljivi troškovi
= Ukupna ugovorena vrijednost projekta HRK]]/7.5345</f>
        <v>196843.01280775099</v>
      </c>
      <c r="AA1314" s="57" t="s">
        <v>38</v>
      </c>
      <c r="AB1314" s="57" t="s">
        <v>35</v>
      </c>
      <c r="AC1314" s="56" t="s">
        <v>5018</v>
      </c>
      <c r="AD1314" s="63" t="s">
        <v>747</v>
      </c>
    </row>
    <row r="1315" spans="1:30" ht="38.25" customHeight="1" x14ac:dyDescent="0.2">
      <c r="A1315" s="61" t="s">
        <v>5019</v>
      </c>
      <c r="B1315" s="55" t="s">
        <v>743</v>
      </c>
      <c r="C1315" s="56" t="s">
        <v>744</v>
      </c>
      <c r="D1315" s="88" t="s">
        <v>4965</v>
      </c>
      <c r="E1315" s="57" t="s">
        <v>76</v>
      </c>
      <c r="F1315" s="62" t="s">
        <v>5020</v>
      </c>
      <c r="G1315" s="62" t="s">
        <v>172</v>
      </c>
      <c r="H1315" s="59">
        <v>44907</v>
      </c>
      <c r="I1315" s="59">
        <v>45150</v>
      </c>
      <c r="J1315" s="48" t="str">
        <f>IF(Ugovori_OPULJP[[#This Row],[DATUM ZAVRŠETKA OPERACIJE]]&gt;DATE(2024,3,31),"u provedbi","završen")</f>
        <v>završen</v>
      </c>
      <c r="K1315" s="58" t="s">
        <v>173</v>
      </c>
      <c r="L1315" s="58" t="s">
        <v>173</v>
      </c>
      <c r="M1315" s="49">
        <v>0.85</v>
      </c>
      <c r="N1315" s="49">
        <v>0.15</v>
      </c>
      <c r="O1315" s="50">
        <f>Ugovori_OPULJP[[#This Row],[Bespovratna sredstva - Ukupno (EU+Nac) HRK
= Ukupna ugovorena vrijednost bespovratnih sredstava]]*Ugovori_OPULJP[[#This Row],[EU STOPA SUFINANCIRANJA %
EU CO-FINANCING RATE %]]</f>
        <v>1260327.878</v>
      </c>
      <c r="P1315" s="51">
        <f>Ugovori_OPULJP[[#This Row],[Bespovratna sredstva - EU dio - HRK]]/7.5345</f>
        <v>167274.25549140619</v>
      </c>
      <c r="Q1315" s="50">
        <f>Ugovori_OPULJP[[#This Row],[Bespovratna sredstva - Ukupno (EU+Nac) HRK
= Ukupna ugovorena vrijednost bespovratnih sredstava]]*Ugovori_OPULJP[[#This Row],[STOPA NACIONALNOG SUFINANCIRANJA %]]</f>
        <v>222410.802</v>
      </c>
      <c r="R1315" s="51">
        <f>Ugovori_OPULJP[[#This Row],[Bespovratna sredstva - Nacionalni dio - HRK]]/7.5345</f>
        <v>29518.986263189327</v>
      </c>
      <c r="S1315" s="52">
        <v>1482738.68</v>
      </c>
      <c r="T1315" s="51">
        <f>Ugovori_OPULJP[[#This Row],[Bespovratna sredstva - Ukupno (EU+Nac) HRK
= Ukupna ugovorena vrijednost bespovratnih sredstava]]/7.5345</f>
        <v>196793.24175459551</v>
      </c>
      <c r="U1315" s="50">
        <v>0</v>
      </c>
      <c r="V1315" s="51">
        <f>Ugovori_OPULJP[[#This Row],[Javni doprinos korisnika - HRK]]/7.5345</f>
        <v>0</v>
      </c>
      <c r="W1315" s="50">
        <v>0</v>
      </c>
      <c r="X1315" s="51">
        <f>Ugovori_OPULJP[[#This Row],[Privatni doprinos korisnika - HRK]]/7.5345</f>
        <v>0</v>
      </c>
      <c r="Y1315" s="52">
        <v>1482738.68</v>
      </c>
      <c r="Z1315" s="53">
        <f>Ugovori_OPULJP[[#This Row],[UKUPNI PRIHVATLJIVI IZDACI
TOTAL ELIGIBLE EXPENDITURE
= Bespovratna sredstva ukupno + doprinos korisnika
= Ukupni prihvatljivi troškovi
= Ukupna ugovorena vrijednost projekta HRK]]/7.5345</f>
        <v>196793.24175459551</v>
      </c>
      <c r="AA1315" s="57" t="s">
        <v>38</v>
      </c>
      <c r="AB1315" s="57" t="s">
        <v>35</v>
      </c>
      <c r="AC1315" s="56" t="s">
        <v>5021</v>
      </c>
      <c r="AD1315" s="63" t="s">
        <v>747</v>
      </c>
    </row>
    <row r="1316" spans="1:30" ht="51" customHeight="1" x14ac:dyDescent="0.2">
      <c r="A1316" s="61" t="s">
        <v>5022</v>
      </c>
      <c r="B1316" s="55" t="s">
        <v>743</v>
      </c>
      <c r="C1316" s="56" t="s">
        <v>744</v>
      </c>
      <c r="D1316" s="88" t="s">
        <v>4965</v>
      </c>
      <c r="E1316" s="57" t="s">
        <v>76</v>
      </c>
      <c r="F1316" s="62" t="s">
        <v>4159</v>
      </c>
      <c r="G1316" s="62" t="s">
        <v>5023</v>
      </c>
      <c r="H1316" s="59">
        <v>44930</v>
      </c>
      <c r="I1316" s="59">
        <v>45173</v>
      </c>
      <c r="J1316" s="48" t="str">
        <f>IF(Ugovori_OPULJP[[#This Row],[DATUM ZAVRŠETKA OPERACIJE]]&gt;DATE(2024,3,31),"u provedbi","završen")</f>
        <v>završen</v>
      </c>
      <c r="K1316" s="67" t="s">
        <v>173</v>
      </c>
      <c r="L1316" s="67" t="s">
        <v>173</v>
      </c>
      <c r="M1316" s="49">
        <v>0.85</v>
      </c>
      <c r="N1316" s="49">
        <v>0.15</v>
      </c>
      <c r="O1316" s="50">
        <f>Ugovori_OPULJP[[#This Row],[Bespovratna sredstva - Ukupno (EU+Nac) HRK
= Ukupna ugovorena vrijednost bespovratnih sredstava]]*Ugovori_OPULJP[[#This Row],[EU STOPA SUFINANCIRANJA %
EU CO-FINANCING RATE %]]</f>
        <v>420240</v>
      </c>
      <c r="P1316" s="51">
        <f>Ugovori_OPULJP[[#This Row],[Bespovratna sredstva - EU dio - HRK]]/7.5345</f>
        <v>55775.43300816245</v>
      </c>
      <c r="Q1316" s="50">
        <f>Ugovori_OPULJP[[#This Row],[Bespovratna sredstva - Ukupno (EU+Nac) HRK
= Ukupna ugovorena vrijednost bespovratnih sredstava]]*Ugovori_OPULJP[[#This Row],[STOPA NACIONALNOG SUFINANCIRANJA %]]</f>
        <v>74160</v>
      </c>
      <c r="R1316" s="51">
        <f>Ugovori_OPULJP[[#This Row],[Bespovratna sredstva - Nacionalni dio - HRK]]/7.5345</f>
        <v>9842.7234720286669</v>
      </c>
      <c r="S1316" s="52">
        <v>494400</v>
      </c>
      <c r="T1316" s="51">
        <f>Ugovori_OPULJP[[#This Row],[Bespovratna sredstva - Ukupno (EU+Nac) HRK
= Ukupna ugovorena vrijednost bespovratnih sredstava]]/7.5345</f>
        <v>65618.156480191115</v>
      </c>
      <c r="U1316" s="50">
        <v>0</v>
      </c>
      <c r="V1316" s="51">
        <f>Ugovori_OPULJP[[#This Row],[Javni doprinos korisnika - HRK]]/7.5345</f>
        <v>0</v>
      </c>
      <c r="W1316" s="50">
        <v>0</v>
      </c>
      <c r="X1316" s="51">
        <f>Ugovori_OPULJP[[#This Row],[Privatni doprinos korisnika - HRK]]/7.5345</f>
        <v>0</v>
      </c>
      <c r="Y1316" s="52">
        <v>494400</v>
      </c>
      <c r="Z1316" s="53">
        <f>Ugovori_OPULJP[[#This Row],[UKUPNI PRIHVATLJIVI IZDACI
TOTAL ELIGIBLE EXPENDITURE
= Bespovratna sredstva ukupno + doprinos korisnika
= Ukupni prihvatljivi troškovi
= Ukupna ugovorena vrijednost projekta HRK]]/7.5345</f>
        <v>65618.156480191115</v>
      </c>
      <c r="AA1316" s="57" t="s">
        <v>38</v>
      </c>
      <c r="AB1316" s="57" t="s">
        <v>35</v>
      </c>
      <c r="AC1316" s="56" t="s">
        <v>5024</v>
      </c>
      <c r="AD1316" s="63" t="s">
        <v>747</v>
      </c>
    </row>
    <row r="1317" spans="1:30" ht="51" customHeight="1" x14ac:dyDescent="0.2">
      <c r="A1317" s="98" t="s">
        <v>5025</v>
      </c>
      <c r="B1317" s="55" t="s">
        <v>743</v>
      </c>
      <c r="C1317" s="56" t="s">
        <v>744</v>
      </c>
      <c r="D1317" s="88" t="s">
        <v>4965</v>
      </c>
      <c r="E1317" s="57" t="s">
        <v>76</v>
      </c>
      <c r="F1317" s="62" t="s">
        <v>5026</v>
      </c>
      <c r="G1317" s="62" t="s">
        <v>1380</v>
      </c>
      <c r="H1317" s="59">
        <v>44770</v>
      </c>
      <c r="I1317" s="59">
        <v>45013</v>
      </c>
      <c r="J1317" s="48" t="str">
        <f>IF(Ugovori_OPULJP[[#This Row],[DATUM ZAVRŠETKA OPERACIJE]]&gt;DATE(2024,3,31),"u provedbi","završen")</f>
        <v>završen</v>
      </c>
      <c r="K1317" s="67" t="s">
        <v>594</v>
      </c>
      <c r="L1317" s="67" t="s">
        <v>594</v>
      </c>
      <c r="M1317" s="49">
        <v>0.85</v>
      </c>
      <c r="N1317" s="49">
        <v>0.15</v>
      </c>
      <c r="O1317" s="50">
        <f>Ugovori_OPULJP[[#This Row],[Bespovratna sredstva - Ukupno (EU+Nac) HRK
= Ukupna ugovorena vrijednost bespovratnih sredstava]]*Ugovori_OPULJP[[#This Row],[EU STOPA SUFINANCIRANJA %
EU CO-FINANCING RATE %]]</f>
        <v>881229</v>
      </c>
      <c r="P1317" s="51">
        <f>Ugovori_OPULJP[[#This Row],[Bespovratna sredstva - EU dio - HRK]]/7.5345</f>
        <v>116959.1877364125</v>
      </c>
      <c r="Q1317" s="50">
        <f>Ugovori_OPULJP[[#This Row],[Bespovratna sredstva - Ukupno (EU+Nac) HRK
= Ukupna ugovorena vrijednost bespovratnih sredstava]]*Ugovori_OPULJP[[#This Row],[STOPA NACIONALNOG SUFINANCIRANJA %]]</f>
        <v>155511</v>
      </c>
      <c r="R1317" s="51">
        <f>Ugovori_OPULJP[[#This Row],[Bespovratna sredstva - Nacionalni dio - HRK]]/7.5345</f>
        <v>20639.856659366909</v>
      </c>
      <c r="S1317" s="52">
        <v>1036740</v>
      </c>
      <c r="T1317" s="53">
        <f>Ugovori_OPULJP[[#This Row],[Bespovratna sredstva - Ukupno (EU+Nac) HRK
= Ukupna ugovorena vrijednost bespovratnih sredstava]]/7.5345</f>
        <v>137599.04439577941</v>
      </c>
      <c r="U1317" s="50">
        <v>0</v>
      </c>
      <c r="V1317" s="51">
        <f>Ugovori_OPULJP[[#This Row],[Javni doprinos korisnika - HRK]]/7.5345</f>
        <v>0</v>
      </c>
      <c r="W1317" s="50">
        <v>0</v>
      </c>
      <c r="X1317" s="51">
        <f>Ugovori_OPULJP[[#This Row],[Privatni doprinos korisnika - HRK]]/7.5345</f>
        <v>0</v>
      </c>
      <c r="Y1317" s="52">
        <v>1036740</v>
      </c>
      <c r="Z1317" s="53">
        <f>Ugovori_OPULJP[[#This Row],[UKUPNI PRIHVATLJIVI IZDACI
TOTAL ELIGIBLE EXPENDITURE
= Bespovratna sredstva ukupno + doprinos korisnika
= Ukupni prihvatljivi troškovi
= Ukupna ugovorena vrijednost projekta HRK]]/7.5345</f>
        <v>137599.04439577941</v>
      </c>
      <c r="AA1317" s="57" t="s">
        <v>38</v>
      </c>
      <c r="AB1317" s="57" t="s">
        <v>35</v>
      </c>
      <c r="AC1317" s="56" t="s">
        <v>5027</v>
      </c>
      <c r="AD1317" s="63" t="s">
        <v>747</v>
      </c>
    </row>
    <row r="1318" spans="1:30" ht="51" customHeight="1" x14ac:dyDescent="0.2">
      <c r="A1318" s="97" t="s">
        <v>5028</v>
      </c>
      <c r="B1318" s="55" t="s">
        <v>743</v>
      </c>
      <c r="C1318" s="56" t="s">
        <v>744</v>
      </c>
      <c r="D1318" s="88" t="s">
        <v>4965</v>
      </c>
      <c r="E1318" s="57" t="s">
        <v>76</v>
      </c>
      <c r="F1318" s="62" t="s">
        <v>5029</v>
      </c>
      <c r="G1318" s="62" t="s">
        <v>5030</v>
      </c>
      <c r="H1318" s="59">
        <v>44830</v>
      </c>
      <c r="I1318" s="59">
        <v>45072</v>
      </c>
      <c r="J1318" s="48" t="str">
        <f>IF(Ugovori_OPULJP[[#This Row],[DATUM ZAVRŠETKA OPERACIJE]]&gt;DATE(2024,3,31),"u provedbi","završen")</f>
        <v>završen</v>
      </c>
      <c r="K1318" s="58" t="s">
        <v>37</v>
      </c>
      <c r="L1318" s="58" t="s">
        <v>37</v>
      </c>
      <c r="M1318" s="49">
        <v>0.85</v>
      </c>
      <c r="N1318" s="49">
        <v>0.15</v>
      </c>
      <c r="O1318" s="50">
        <f>Ugovori_OPULJP[[#This Row],[Bespovratna sredstva - Ukupno (EU+Nac) HRK
= Ukupna ugovorena vrijednost bespovratnih sredstava]]*Ugovori_OPULJP[[#This Row],[EU STOPA SUFINANCIRANJA %
EU CO-FINANCING RATE %]]</f>
        <v>1261825</v>
      </c>
      <c r="P1318" s="51">
        <f>Ugovori_OPULJP[[#This Row],[Bespovratna sredstva - EU dio - HRK]]/7.5345</f>
        <v>167472.95772778551</v>
      </c>
      <c r="Q1318" s="50">
        <f>Ugovori_OPULJP[[#This Row],[Bespovratna sredstva - Ukupno (EU+Nac) HRK
= Ukupna ugovorena vrijednost bespovratnih sredstava]]*Ugovori_OPULJP[[#This Row],[STOPA NACIONALNOG SUFINANCIRANJA %]]</f>
        <v>222675</v>
      </c>
      <c r="R1318" s="51">
        <f>Ugovori_OPULJP[[#This Row],[Bespovratna sredstva - Nacionalni dio - HRK]]/7.5345</f>
        <v>29554.051363726856</v>
      </c>
      <c r="S1318" s="52">
        <v>1484500</v>
      </c>
      <c r="T1318" s="51">
        <f>Ugovori_OPULJP[[#This Row],[Bespovratna sredstva - Ukupno (EU+Nac) HRK
= Ukupna ugovorena vrijednost bespovratnih sredstava]]/7.5345</f>
        <v>197027.00909151236</v>
      </c>
      <c r="U1318" s="50">
        <v>0</v>
      </c>
      <c r="V1318" s="51">
        <f>Ugovori_OPULJP[[#This Row],[Javni doprinos korisnika - HRK]]/7.5345</f>
        <v>0</v>
      </c>
      <c r="W1318" s="50">
        <v>0</v>
      </c>
      <c r="X1318" s="51">
        <f>Ugovori_OPULJP[[#This Row],[Privatni doprinos korisnika - HRK]]/7.5345</f>
        <v>0</v>
      </c>
      <c r="Y1318" s="52">
        <v>1484500</v>
      </c>
      <c r="Z1318" s="53">
        <f>Ugovori_OPULJP[[#This Row],[UKUPNI PRIHVATLJIVI IZDACI
TOTAL ELIGIBLE EXPENDITURE
= Bespovratna sredstva ukupno + doprinos korisnika
= Ukupni prihvatljivi troškovi
= Ukupna ugovorena vrijednost projekta HRK]]/7.5345</f>
        <v>197027.00909151236</v>
      </c>
      <c r="AA1318" s="57" t="s">
        <v>38</v>
      </c>
      <c r="AB1318" s="57" t="s">
        <v>35</v>
      </c>
      <c r="AC1318" s="56" t="s">
        <v>5031</v>
      </c>
      <c r="AD1318" s="63" t="s">
        <v>747</v>
      </c>
    </row>
    <row r="1319" spans="1:30" ht="51" customHeight="1" x14ac:dyDescent="0.2">
      <c r="A1319" s="61" t="s">
        <v>5032</v>
      </c>
      <c r="B1319" s="55" t="s">
        <v>743</v>
      </c>
      <c r="C1319" s="56" t="s">
        <v>744</v>
      </c>
      <c r="D1319" s="88" t="s">
        <v>4965</v>
      </c>
      <c r="E1319" s="57" t="s">
        <v>76</v>
      </c>
      <c r="F1319" s="62" t="s">
        <v>5033</v>
      </c>
      <c r="G1319" s="62" t="s">
        <v>2490</v>
      </c>
      <c r="H1319" s="59">
        <v>44928</v>
      </c>
      <c r="I1319" s="59">
        <v>45171</v>
      </c>
      <c r="J1319" s="48" t="str">
        <f>IF(Ugovori_OPULJP[[#This Row],[DATUM ZAVRŠETKA OPERACIJE]]&gt;DATE(2024,3,31),"u provedbi","završen")</f>
        <v>završen</v>
      </c>
      <c r="K1319" s="46" t="s">
        <v>594</v>
      </c>
      <c r="L1319" s="46" t="s">
        <v>594</v>
      </c>
      <c r="M1319" s="49">
        <v>0.85</v>
      </c>
      <c r="N1319" s="49">
        <v>0.15</v>
      </c>
      <c r="O1319" s="50">
        <f>Ugovori_OPULJP[[#This Row],[Bespovratna sredstva - Ukupno (EU+Nac) HRK
= Ukupna ugovorena vrijednost bespovratnih sredstava]]*Ugovori_OPULJP[[#This Row],[EU STOPA SUFINANCIRANJA %
EU CO-FINANCING RATE %]]</f>
        <v>420240</v>
      </c>
      <c r="P1319" s="51">
        <f>Ugovori_OPULJP[[#This Row],[Bespovratna sredstva - EU dio - HRK]]/7.5345</f>
        <v>55775.43300816245</v>
      </c>
      <c r="Q1319" s="50">
        <f>Ugovori_OPULJP[[#This Row],[Bespovratna sredstva - Ukupno (EU+Nac) HRK
= Ukupna ugovorena vrijednost bespovratnih sredstava]]*Ugovori_OPULJP[[#This Row],[STOPA NACIONALNOG SUFINANCIRANJA %]]</f>
        <v>74160</v>
      </c>
      <c r="R1319" s="51">
        <f>Ugovori_OPULJP[[#This Row],[Bespovratna sredstva - Nacionalni dio - HRK]]/7.5345</f>
        <v>9842.7234720286669</v>
      </c>
      <c r="S1319" s="52">
        <v>494400</v>
      </c>
      <c r="T1319" s="51">
        <f>Ugovori_OPULJP[[#This Row],[Bespovratna sredstva - Ukupno (EU+Nac) HRK
= Ukupna ugovorena vrijednost bespovratnih sredstava]]/7.5345</f>
        <v>65618.156480191115</v>
      </c>
      <c r="U1319" s="50">
        <v>0</v>
      </c>
      <c r="V1319" s="51">
        <f>Ugovori_OPULJP[[#This Row],[Javni doprinos korisnika - HRK]]/7.5345</f>
        <v>0</v>
      </c>
      <c r="W1319" s="50">
        <v>0</v>
      </c>
      <c r="X1319" s="51">
        <f>Ugovori_OPULJP[[#This Row],[Privatni doprinos korisnika - HRK]]/7.5345</f>
        <v>0</v>
      </c>
      <c r="Y1319" s="52">
        <v>494400</v>
      </c>
      <c r="Z1319" s="53">
        <f>Ugovori_OPULJP[[#This Row],[UKUPNI PRIHVATLJIVI IZDACI
TOTAL ELIGIBLE EXPENDITURE
= Bespovratna sredstva ukupno + doprinos korisnika
= Ukupni prihvatljivi troškovi
= Ukupna ugovorena vrijednost projekta HRK]]/7.5345</f>
        <v>65618.156480191115</v>
      </c>
      <c r="AA1319" s="57" t="s">
        <v>38</v>
      </c>
      <c r="AB1319" s="57" t="s">
        <v>35</v>
      </c>
      <c r="AC1319" s="56" t="s">
        <v>5034</v>
      </c>
      <c r="AD1319" s="63" t="s">
        <v>747</v>
      </c>
    </row>
    <row r="1320" spans="1:30" ht="51" customHeight="1" x14ac:dyDescent="0.2">
      <c r="A1320" s="61" t="s">
        <v>5035</v>
      </c>
      <c r="B1320" s="55" t="s">
        <v>743</v>
      </c>
      <c r="C1320" s="56" t="s">
        <v>744</v>
      </c>
      <c r="D1320" s="88" t="s">
        <v>4965</v>
      </c>
      <c r="E1320" s="57" t="s">
        <v>76</v>
      </c>
      <c r="F1320" s="62" t="s">
        <v>5036</v>
      </c>
      <c r="G1320" s="62" t="s">
        <v>5037</v>
      </c>
      <c r="H1320" s="59">
        <v>44929</v>
      </c>
      <c r="I1320" s="59">
        <v>45172</v>
      </c>
      <c r="J1320" s="48" t="str">
        <f>IF(Ugovori_OPULJP[[#This Row],[DATUM ZAVRŠETKA OPERACIJE]]&gt;DATE(2024,3,31),"u provedbi","završen")</f>
        <v>završen</v>
      </c>
      <c r="K1320" s="67" t="s">
        <v>173</v>
      </c>
      <c r="L1320" s="67" t="s">
        <v>173</v>
      </c>
      <c r="M1320" s="49">
        <v>0.85</v>
      </c>
      <c r="N1320" s="49">
        <v>0.15</v>
      </c>
      <c r="O1320" s="50">
        <f>Ugovori_OPULJP[[#This Row],[Bespovratna sredstva - Ukupno (EU+Nac) HRK
= Ukupna ugovorena vrijednost bespovratnih sredstava]]*Ugovori_OPULJP[[#This Row],[EU STOPA SUFINANCIRANJA %
EU CO-FINANCING RATE %]]</f>
        <v>420240</v>
      </c>
      <c r="P1320" s="51">
        <f>Ugovori_OPULJP[[#This Row],[Bespovratna sredstva - EU dio - HRK]]/7.5345</f>
        <v>55775.43300816245</v>
      </c>
      <c r="Q1320" s="50">
        <f>Ugovori_OPULJP[[#This Row],[Bespovratna sredstva - Ukupno (EU+Nac) HRK
= Ukupna ugovorena vrijednost bespovratnih sredstava]]*Ugovori_OPULJP[[#This Row],[STOPA NACIONALNOG SUFINANCIRANJA %]]</f>
        <v>74160</v>
      </c>
      <c r="R1320" s="51">
        <f>Ugovori_OPULJP[[#This Row],[Bespovratna sredstva - Nacionalni dio - HRK]]/7.5345</f>
        <v>9842.7234720286669</v>
      </c>
      <c r="S1320" s="52">
        <v>494400</v>
      </c>
      <c r="T1320" s="51">
        <f>Ugovori_OPULJP[[#This Row],[Bespovratna sredstva - Ukupno (EU+Nac) HRK
= Ukupna ugovorena vrijednost bespovratnih sredstava]]/7.5345</f>
        <v>65618.156480191115</v>
      </c>
      <c r="U1320" s="50">
        <v>0</v>
      </c>
      <c r="V1320" s="51">
        <f>Ugovori_OPULJP[[#This Row],[Javni doprinos korisnika - HRK]]/7.5345</f>
        <v>0</v>
      </c>
      <c r="W1320" s="50">
        <v>0</v>
      </c>
      <c r="X1320" s="51">
        <f>Ugovori_OPULJP[[#This Row],[Privatni doprinos korisnika - HRK]]/7.5345</f>
        <v>0</v>
      </c>
      <c r="Y1320" s="52">
        <v>494400</v>
      </c>
      <c r="Z1320" s="53">
        <f>Ugovori_OPULJP[[#This Row],[UKUPNI PRIHVATLJIVI IZDACI
TOTAL ELIGIBLE EXPENDITURE
= Bespovratna sredstva ukupno + doprinos korisnika
= Ukupni prihvatljivi troškovi
= Ukupna ugovorena vrijednost projekta HRK]]/7.5345</f>
        <v>65618.156480191115</v>
      </c>
      <c r="AA1320" s="57" t="s">
        <v>38</v>
      </c>
      <c r="AB1320" s="57" t="s">
        <v>35</v>
      </c>
      <c r="AC1320" s="56" t="s">
        <v>5038</v>
      </c>
      <c r="AD1320" s="63" t="s">
        <v>747</v>
      </c>
    </row>
    <row r="1321" spans="1:30" ht="51" customHeight="1" x14ac:dyDescent="0.2">
      <c r="A1321" s="97" t="s">
        <v>5039</v>
      </c>
      <c r="B1321" s="55" t="s">
        <v>743</v>
      </c>
      <c r="C1321" s="56" t="s">
        <v>744</v>
      </c>
      <c r="D1321" s="88" t="s">
        <v>4965</v>
      </c>
      <c r="E1321" s="57" t="s">
        <v>76</v>
      </c>
      <c r="F1321" s="62" t="s">
        <v>5040</v>
      </c>
      <c r="G1321" s="62" t="s">
        <v>5041</v>
      </c>
      <c r="H1321" s="59">
        <v>44770</v>
      </c>
      <c r="I1321" s="59">
        <v>45013</v>
      </c>
      <c r="J1321" s="48" t="str">
        <f>IF(Ugovori_OPULJP[[#This Row],[DATUM ZAVRŠETKA OPERACIJE]]&gt;DATE(2024,3,31),"u provedbi","završen")</f>
        <v>završen</v>
      </c>
      <c r="K1321" s="46" t="s">
        <v>271</v>
      </c>
      <c r="L1321" s="46" t="s">
        <v>271</v>
      </c>
      <c r="M1321" s="49">
        <v>0.85</v>
      </c>
      <c r="N1321" s="49">
        <v>0.15</v>
      </c>
      <c r="O1321" s="50">
        <f>Ugovori_OPULJP[[#This Row],[Bespovratna sredstva - Ukupno (EU+Nac) HRK
= Ukupna ugovorena vrijednost bespovratnih sredstava]]*Ugovori_OPULJP[[#This Row],[EU STOPA SUFINANCIRANJA %
EU CO-FINANCING RATE %]]</f>
        <v>1256215</v>
      </c>
      <c r="P1321" s="51">
        <f>Ugovori_OPULJP[[#This Row],[Bespovratna sredstva - EU dio - HRK]]/7.5345</f>
        <v>166728.38277257947</v>
      </c>
      <c r="Q1321" s="50">
        <f>Ugovori_OPULJP[[#This Row],[Bespovratna sredstva - Ukupno (EU+Nac) HRK
= Ukupna ugovorena vrijednost bespovratnih sredstava]]*Ugovori_OPULJP[[#This Row],[STOPA NACIONALNOG SUFINANCIRANJA %]]</f>
        <v>221685</v>
      </c>
      <c r="R1321" s="51">
        <f>Ugovori_OPULJP[[#This Row],[Bespovratna sredstva - Nacionalni dio - HRK]]/7.5345</f>
        <v>29422.655783396374</v>
      </c>
      <c r="S1321" s="52">
        <v>1477900</v>
      </c>
      <c r="T1321" s="53">
        <f>Ugovori_OPULJP[[#This Row],[Bespovratna sredstva - Ukupno (EU+Nac) HRK
= Ukupna ugovorena vrijednost bespovratnih sredstava]]/7.5345</f>
        <v>196151.03855597583</v>
      </c>
      <c r="U1321" s="50">
        <v>0</v>
      </c>
      <c r="V1321" s="51">
        <f>Ugovori_OPULJP[[#This Row],[Javni doprinos korisnika - HRK]]/7.5345</f>
        <v>0</v>
      </c>
      <c r="W1321" s="50">
        <v>0</v>
      </c>
      <c r="X1321" s="51">
        <f>Ugovori_OPULJP[[#This Row],[Privatni doprinos korisnika - HRK]]/7.5345</f>
        <v>0</v>
      </c>
      <c r="Y1321" s="52">
        <v>1477900</v>
      </c>
      <c r="Z1321" s="53">
        <f>Ugovori_OPULJP[[#This Row],[UKUPNI PRIHVATLJIVI IZDACI
TOTAL ELIGIBLE EXPENDITURE
= Bespovratna sredstva ukupno + doprinos korisnika
= Ukupni prihvatljivi troškovi
= Ukupna ugovorena vrijednost projekta HRK]]/7.5345</f>
        <v>196151.03855597583</v>
      </c>
      <c r="AA1321" s="57" t="s">
        <v>38</v>
      </c>
      <c r="AB1321" s="57" t="s">
        <v>35</v>
      </c>
      <c r="AC1321" s="56" t="s">
        <v>5042</v>
      </c>
      <c r="AD1321" s="63" t="s">
        <v>747</v>
      </c>
    </row>
    <row r="1322" spans="1:30" ht="51" customHeight="1" x14ac:dyDescent="0.2">
      <c r="A1322" s="61" t="s">
        <v>5043</v>
      </c>
      <c r="B1322" s="55" t="s">
        <v>743</v>
      </c>
      <c r="C1322" s="56" t="s">
        <v>744</v>
      </c>
      <c r="D1322" s="88" t="s">
        <v>4965</v>
      </c>
      <c r="E1322" s="57" t="s">
        <v>76</v>
      </c>
      <c r="F1322" s="62" t="s">
        <v>5044</v>
      </c>
      <c r="G1322" s="62" t="s">
        <v>1533</v>
      </c>
      <c r="H1322" s="59">
        <v>44927</v>
      </c>
      <c r="I1322" s="59">
        <v>45170</v>
      </c>
      <c r="J1322" s="48" t="str">
        <f>IF(Ugovori_OPULJP[[#This Row],[DATUM ZAVRŠETKA OPERACIJE]]&gt;DATE(2024,3,31),"u provedbi","završen")</f>
        <v>završen</v>
      </c>
      <c r="K1322" s="58" t="s">
        <v>594</v>
      </c>
      <c r="L1322" s="58" t="s">
        <v>594</v>
      </c>
      <c r="M1322" s="49">
        <v>0.85</v>
      </c>
      <c r="N1322" s="49">
        <v>0.15</v>
      </c>
      <c r="O1322" s="50">
        <f>Ugovori_OPULJP[[#This Row],[Bespovratna sredstva - Ukupno (EU+Nac) HRK
= Ukupna ugovorena vrijednost bespovratnih sredstava]]*Ugovori_OPULJP[[#This Row],[EU STOPA SUFINANCIRANJA %
EU CO-FINANCING RATE %]]</f>
        <v>378420</v>
      </c>
      <c r="P1322" s="51">
        <f>Ugovori_OPULJP[[#This Row],[Bespovratna sredstva - EU dio - HRK]]/7.5345</f>
        <v>50224.965160262786</v>
      </c>
      <c r="Q1322" s="50">
        <f>Ugovori_OPULJP[[#This Row],[Bespovratna sredstva - Ukupno (EU+Nac) HRK
= Ukupna ugovorena vrijednost bespovratnih sredstava]]*Ugovori_OPULJP[[#This Row],[STOPA NACIONALNOG SUFINANCIRANJA %]]</f>
        <v>66780</v>
      </c>
      <c r="R1322" s="51">
        <f>Ugovori_OPULJP[[#This Row],[Bespovratna sredstva - Nacionalni dio - HRK]]/7.5345</f>
        <v>8863.229145928728</v>
      </c>
      <c r="S1322" s="52">
        <v>445200</v>
      </c>
      <c r="T1322" s="51">
        <f>Ugovori_OPULJP[[#This Row],[Bespovratna sredstva - Ukupno (EU+Nac) HRK
= Ukupna ugovorena vrijednost bespovratnih sredstava]]/7.5345</f>
        <v>59088.194306191515</v>
      </c>
      <c r="U1322" s="50">
        <v>0</v>
      </c>
      <c r="V1322" s="51">
        <f>Ugovori_OPULJP[[#This Row],[Javni doprinos korisnika - HRK]]/7.5345</f>
        <v>0</v>
      </c>
      <c r="W1322" s="50">
        <v>0</v>
      </c>
      <c r="X1322" s="51">
        <f>Ugovori_OPULJP[[#This Row],[Privatni doprinos korisnika - HRK]]/7.5345</f>
        <v>0</v>
      </c>
      <c r="Y1322" s="52">
        <v>445200</v>
      </c>
      <c r="Z1322" s="53">
        <f>Ugovori_OPULJP[[#This Row],[UKUPNI PRIHVATLJIVI IZDACI
TOTAL ELIGIBLE EXPENDITURE
= Bespovratna sredstva ukupno + doprinos korisnika
= Ukupni prihvatljivi troškovi
= Ukupna ugovorena vrijednost projekta HRK]]/7.5345</f>
        <v>59088.194306191515</v>
      </c>
      <c r="AA1322" s="57" t="s">
        <v>38</v>
      </c>
      <c r="AB1322" s="57" t="s">
        <v>35</v>
      </c>
      <c r="AC1322" s="56" t="s">
        <v>5045</v>
      </c>
      <c r="AD1322" s="63" t="s">
        <v>747</v>
      </c>
    </row>
    <row r="1323" spans="1:30" ht="38.25" customHeight="1" x14ac:dyDescent="0.2">
      <c r="A1323" s="61" t="s">
        <v>5046</v>
      </c>
      <c r="B1323" s="55" t="s">
        <v>743</v>
      </c>
      <c r="C1323" s="56" t="s">
        <v>744</v>
      </c>
      <c r="D1323" s="88" t="s">
        <v>4965</v>
      </c>
      <c r="E1323" s="57" t="s">
        <v>76</v>
      </c>
      <c r="F1323" s="62" t="s">
        <v>5047</v>
      </c>
      <c r="G1323" s="62" t="s">
        <v>3740</v>
      </c>
      <c r="H1323" s="59">
        <v>44914</v>
      </c>
      <c r="I1323" s="59">
        <v>45157</v>
      </c>
      <c r="J1323" s="48" t="str">
        <f>IF(Ugovori_OPULJP[[#This Row],[DATUM ZAVRŠETKA OPERACIJE]]&gt;DATE(2024,3,31),"u provedbi","završen")</f>
        <v>završen</v>
      </c>
      <c r="K1323" s="67" t="s">
        <v>155</v>
      </c>
      <c r="L1323" s="67" t="s">
        <v>155</v>
      </c>
      <c r="M1323" s="49">
        <v>0.85</v>
      </c>
      <c r="N1323" s="49">
        <v>0.15</v>
      </c>
      <c r="O1323" s="50">
        <f>Ugovori_OPULJP[[#This Row],[Bespovratna sredstva - Ukupno (EU+Nac) HRK
= Ukupna ugovorena vrijednost bespovratnih sredstava]]*Ugovori_OPULJP[[#This Row],[EU STOPA SUFINANCIRANJA %
EU CO-FINANCING RATE %]]</f>
        <v>375414.39999999997</v>
      </c>
      <c r="P1323" s="51">
        <f>Ugovori_OPULJP[[#This Row],[Bespovratna sredstva - EU dio - HRK]]/7.5345</f>
        <v>49826.053487291785</v>
      </c>
      <c r="Q1323" s="50">
        <f>Ugovori_OPULJP[[#This Row],[Bespovratna sredstva - Ukupno (EU+Nac) HRK
= Ukupna ugovorena vrijednost bespovratnih sredstava]]*Ugovori_OPULJP[[#This Row],[STOPA NACIONALNOG SUFINANCIRANJA %]]</f>
        <v>66249.599999999991</v>
      </c>
      <c r="R1323" s="51">
        <f>Ugovori_OPULJP[[#This Row],[Bespovratna sredstva - Nacionalni dio - HRK]]/7.5345</f>
        <v>8792.8329683456086</v>
      </c>
      <c r="S1323" s="52">
        <v>441664</v>
      </c>
      <c r="T1323" s="51">
        <f>Ugovori_OPULJP[[#This Row],[Bespovratna sredstva - Ukupno (EU+Nac) HRK
= Ukupna ugovorena vrijednost bespovratnih sredstava]]/7.5345</f>
        <v>58618.886455637396</v>
      </c>
      <c r="U1323" s="50">
        <v>0</v>
      </c>
      <c r="V1323" s="51">
        <f>Ugovori_OPULJP[[#This Row],[Javni doprinos korisnika - HRK]]/7.5345</f>
        <v>0</v>
      </c>
      <c r="W1323" s="50">
        <v>0</v>
      </c>
      <c r="X1323" s="51">
        <f>Ugovori_OPULJP[[#This Row],[Privatni doprinos korisnika - HRK]]/7.5345</f>
        <v>0</v>
      </c>
      <c r="Y1323" s="52">
        <v>441664</v>
      </c>
      <c r="Z1323" s="53">
        <f>Ugovori_OPULJP[[#This Row],[UKUPNI PRIHVATLJIVI IZDACI
TOTAL ELIGIBLE EXPENDITURE
= Bespovratna sredstva ukupno + doprinos korisnika
= Ukupni prihvatljivi troškovi
= Ukupna ugovorena vrijednost projekta HRK]]/7.5345</f>
        <v>58618.886455637396</v>
      </c>
      <c r="AA1323" s="57" t="s">
        <v>38</v>
      </c>
      <c r="AB1323" s="57" t="s">
        <v>35</v>
      </c>
      <c r="AC1323" s="56" t="s">
        <v>5048</v>
      </c>
      <c r="AD1323" s="63" t="s">
        <v>747</v>
      </c>
    </row>
    <row r="1324" spans="1:30" ht="51" customHeight="1" x14ac:dyDescent="0.2">
      <c r="A1324" s="97" t="s">
        <v>5049</v>
      </c>
      <c r="B1324" s="55" t="s">
        <v>743</v>
      </c>
      <c r="C1324" s="56" t="s">
        <v>744</v>
      </c>
      <c r="D1324" s="88" t="s">
        <v>4965</v>
      </c>
      <c r="E1324" s="57" t="s">
        <v>76</v>
      </c>
      <c r="F1324" s="62" t="s">
        <v>5050</v>
      </c>
      <c r="G1324" s="62" t="s">
        <v>1717</v>
      </c>
      <c r="H1324" s="59">
        <v>44866</v>
      </c>
      <c r="I1324" s="59">
        <v>45078</v>
      </c>
      <c r="J1324" s="48" t="str">
        <f>IF(Ugovori_OPULJP[[#This Row],[DATUM ZAVRŠETKA OPERACIJE]]&gt;DATE(2024,3,31),"u provedbi","završen")</f>
        <v>završen</v>
      </c>
      <c r="K1324" s="46" t="s">
        <v>594</v>
      </c>
      <c r="L1324" s="46" t="s">
        <v>594</v>
      </c>
      <c r="M1324" s="49">
        <v>0.85</v>
      </c>
      <c r="N1324" s="49">
        <v>0.15</v>
      </c>
      <c r="O1324" s="50">
        <f>Ugovori_OPULJP[[#This Row],[Bespovratna sredstva - Ukupno (EU+Nac) HRK
= Ukupna ugovorena vrijednost bespovratnih sredstava]]*Ugovori_OPULJP[[#This Row],[EU STOPA SUFINANCIRANJA %
EU CO-FINANCING RATE %]]</f>
        <v>630360</v>
      </c>
      <c r="P1324" s="51">
        <f>Ugovori_OPULJP[[#This Row],[Bespovratna sredstva - EU dio - HRK]]/7.5345</f>
        <v>83663.149512243675</v>
      </c>
      <c r="Q1324" s="50">
        <f>Ugovori_OPULJP[[#This Row],[Bespovratna sredstva - Ukupno (EU+Nac) HRK
= Ukupna ugovorena vrijednost bespovratnih sredstava]]*Ugovori_OPULJP[[#This Row],[STOPA NACIONALNOG SUFINANCIRANJA %]]</f>
        <v>111240</v>
      </c>
      <c r="R1324" s="51">
        <f>Ugovori_OPULJP[[#This Row],[Bespovratna sredstva - Nacionalni dio - HRK]]/7.5345</f>
        <v>14764.085208043001</v>
      </c>
      <c r="S1324" s="52">
        <v>741600</v>
      </c>
      <c r="T1324" s="51">
        <f>Ugovori_OPULJP[[#This Row],[Bespovratna sredstva - Ukupno (EU+Nac) HRK
= Ukupna ugovorena vrijednost bespovratnih sredstava]]/7.5345</f>
        <v>98427.23472028668</v>
      </c>
      <c r="U1324" s="50">
        <v>0</v>
      </c>
      <c r="V1324" s="51">
        <f>Ugovori_OPULJP[[#This Row],[Javni doprinos korisnika - HRK]]/7.5345</f>
        <v>0</v>
      </c>
      <c r="W1324" s="50">
        <v>0</v>
      </c>
      <c r="X1324" s="51">
        <f>Ugovori_OPULJP[[#This Row],[Privatni doprinos korisnika - HRK]]/7.5345</f>
        <v>0</v>
      </c>
      <c r="Y1324" s="52">
        <v>741600</v>
      </c>
      <c r="Z1324" s="53">
        <f>Ugovori_OPULJP[[#This Row],[UKUPNI PRIHVATLJIVI IZDACI
TOTAL ELIGIBLE EXPENDITURE
= Bespovratna sredstva ukupno + doprinos korisnika
= Ukupni prihvatljivi troškovi
= Ukupna ugovorena vrijednost projekta HRK]]/7.5345</f>
        <v>98427.23472028668</v>
      </c>
      <c r="AA1324" s="57" t="s">
        <v>38</v>
      </c>
      <c r="AB1324" s="57" t="s">
        <v>35</v>
      </c>
      <c r="AC1324" s="56" t="s">
        <v>5051</v>
      </c>
      <c r="AD1324" s="63" t="s">
        <v>747</v>
      </c>
    </row>
    <row r="1325" spans="1:30" ht="38.25" customHeight="1" x14ac:dyDescent="0.2">
      <c r="A1325" s="97" t="s">
        <v>5052</v>
      </c>
      <c r="B1325" s="55" t="s">
        <v>743</v>
      </c>
      <c r="C1325" s="56" t="s">
        <v>744</v>
      </c>
      <c r="D1325" s="88" t="s">
        <v>4965</v>
      </c>
      <c r="E1325" s="57" t="s">
        <v>76</v>
      </c>
      <c r="F1325" s="62" t="s">
        <v>5053</v>
      </c>
      <c r="G1325" s="62" t="s">
        <v>2319</v>
      </c>
      <c r="H1325" s="59">
        <v>44859</v>
      </c>
      <c r="I1325" s="59">
        <v>45102</v>
      </c>
      <c r="J1325" s="48" t="str">
        <f>IF(Ugovori_OPULJP[[#This Row],[DATUM ZAVRŠETKA OPERACIJE]]&gt;DATE(2024,3,31),"u provedbi","završen")</f>
        <v>završen</v>
      </c>
      <c r="K1325" s="67" t="s">
        <v>155</v>
      </c>
      <c r="L1325" s="67" t="s">
        <v>155</v>
      </c>
      <c r="M1325" s="49">
        <v>0.85</v>
      </c>
      <c r="N1325" s="49">
        <v>0.15</v>
      </c>
      <c r="O1325" s="50">
        <f>Ugovori_OPULJP[[#This Row],[Bespovratna sredstva - Ukupno (EU+Nac) HRK
= Ukupna ugovorena vrijednost bespovratnih sredstava]]*Ugovori_OPULJP[[#This Row],[EU STOPA SUFINANCIRANJA %
EU CO-FINANCING RATE %]]</f>
        <v>416214.39999999997</v>
      </c>
      <c r="P1325" s="51">
        <f>Ugovori_OPULJP[[#This Row],[Bespovratna sredstva - EU dio - HRK]]/7.5345</f>
        <v>55241.144070608527</v>
      </c>
      <c r="Q1325" s="50">
        <f>Ugovori_OPULJP[[#This Row],[Bespovratna sredstva - Ukupno (EU+Nac) HRK
= Ukupna ugovorena vrijednost bespovratnih sredstava]]*Ugovori_OPULJP[[#This Row],[STOPA NACIONALNOG SUFINANCIRANJA %]]</f>
        <v>73449.599999999991</v>
      </c>
      <c r="R1325" s="51">
        <f>Ugovori_OPULJP[[#This Row],[Bespovratna sredstva - Nacionalni dio - HRK]]/7.5345</f>
        <v>9748.4371889309168</v>
      </c>
      <c r="S1325" s="52">
        <v>489664</v>
      </c>
      <c r="T1325" s="51">
        <f>Ugovori_OPULJP[[#This Row],[Bespovratna sredstva - Ukupno (EU+Nac) HRK
= Ukupna ugovorena vrijednost bespovratnih sredstava]]/7.5345</f>
        <v>64989.581259539445</v>
      </c>
      <c r="U1325" s="50">
        <v>0</v>
      </c>
      <c r="V1325" s="51">
        <f>Ugovori_OPULJP[[#This Row],[Javni doprinos korisnika - HRK]]/7.5345</f>
        <v>0</v>
      </c>
      <c r="W1325" s="50">
        <v>0</v>
      </c>
      <c r="X1325" s="51">
        <f>Ugovori_OPULJP[[#This Row],[Privatni doprinos korisnika - HRK]]/7.5345</f>
        <v>0</v>
      </c>
      <c r="Y1325" s="52">
        <v>489664</v>
      </c>
      <c r="Z1325" s="53">
        <f>Ugovori_OPULJP[[#This Row],[UKUPNI PRIHVATLJIVI IZDACI
TOTAL ELIGIBLE EXPENDITURE
= Bespovratna sredstva ukupno + doprinos korisnika
= Ukupni prihvatljivi troškovi
= Ukupna ugovorena vrijednost projekta HRK]]/7.5345</f>
        <v>64989.581259539445</v>
      </c>
      <c r="AA1325" s="57" t="s">
        <v>38</v>
      </c>
      <c r="AB1325" s="57" t="s">
        <v>35</v>
      </c>
      <c r="AC1325" s="56" t="s">
        <v>5054</v>
      </c>
      <c r="AD1325" s="63" t="s">
        <v>747</v>
      </c>
    </row>
    <row r="1326" spans="1:30" ht="38.25" customHeight="1" x14ac:dyDescent="0.2">
      <c r="A1326" s="61" t="s">
        <v>5055</v>
      </c>
      <c r="B1326" s="55" t="s">
        <v>743</v>
      </c>
      <c r="C1326" s="56" t="s">
        <v>744</v>
      </c>
      <c r="D1326" s="88" t="s">
        <v>4965</v>
      </c>
      <c r="E1326" s="57" t="s">
        <v>76</v>
      </c>
      <c r="F1326" s="62" t="s">
        <v>5056</v>
      </c>
      <c r="G1326" s="62" t="s">
        <v>2085</v>
      </c>
      <c r="H1326" s="59">
        <v>44998</v>
      </c>
      <c r="I1326" s="59">
        <v>45243</v>
      </c>
      <c r="J1326" s="48" t="str">
        <f>IF(Ugovori_OPULJP[[#This Row],[DATUM ZAVRŠETKA OPERACIJE]]&gt;DATE(2024,3,31),"u provedbi","završen")</f>
        <v>završen</v>
      </c>
      <c r="K1326" s="46" t="s">
        <v>211</v>
      </c>
      <c r="L1326" s="46" t="s">
        <v>211</v>
      </c>
      <c r="M1326" s="49">
        <v>0.85</v>
      </c>
      <c r="N1326" s="49">
        <v>0.15</v>
      </c>
      <c r="O1326" s="50">
        <f>Ugovori_OPULJP[[#This Row],[Bespovratna sredstva - Ukupno (EU+Nac) HRK
= Ukupna ugovorena vrijednost bespovratnih sredstava]]*Ugovori_OPULJP[[#This Row],[EU STOPA SUFINANCIRANJA %
EU CO-FINANCING RATE %]]</f>
        <v>1051365</v>
      </c>
      <c r="P1326" s="51">
        <f>Ugovori_OPULJP[[#This Row],[Bespovratna sredstva - EU dio - HRK]]/7.5345</f>
        <v>139540.11546884332</v>
      </c>
      <c r="Q1326" s="50">
        <f>Ugovori_OPULJP[[#This Row],[Bespovratna sredstva - Ukupno (EU+Nac) HRK
= Ukupna ugovorena vrijednost bespovratnih sredstava]]*Ugovori_OPULJP[[#This Row],[STOPA NACIONALNOG SUFINANCIRANJA %]]</f>
        <v>185535</v>
      </c>
      <c r="R1326" s="51">
        <f>Ugovori_OPULJP[[#This Row],[Bespovratna sredstva - Nacionalni dio - HRK]]/7.5345</f>
        <v>24624.726259207644</v>
      </c>
      <c r="S1326" s="52">
        <v>1236900</v>
      </c>
      <c r="T1326" s="51">
        <f>Ugovori_OPULJP[[#This Row],[Bespovratna sredstva - Ukupno (EU+Nac) HRK
= Ukupna ugovorena vrijednost bespovratnih sredstava]]/7.5345</f>
        <v>164164.84172805096</v>
      </c>
      <c r="U1326" s="50">
        <v>0</v>
      </c>
      <c r="V1326" s="51">
        <f>Ugovori_OPULJP[[#This Row],[Javni doprinos korisnika - HRK]]/7.5345</f>
        <v>0</v>
      </c>
      <c r="W1326" s="50">
        <v>0</v>
      </c>
      <c r="X1326" s="51">
        <f>Ugovori_OPULJP[[#This Row],[Privatni doprinos korisnika - HRK]]/7.5345</f>
        <v>0</v>
      </c>
      <c r="Y1326" s="52">
        <v>1236900</v>
      </c>
      <c r="Z1326" s="53">
        <f>Ugovori_OPULJP[[#This Row],[UKUPNI PRIHVATLJIVI IZDACI
TOTAL ELIGIBLE EXPENDITURE
= Bespovratna sredstva ukupno + doprinos korisnika
= Ukupni prihvatljivi troškovi
= Ukupna ugovorena vrijednost projekta HRK]]/7.5345</f>
        <v>164164.84172805096</v>
      </c>
      <c r="AA1326" s="57" t="s">
        <v>38</v>
      </c>
      <c r="AB1326" s="57" t="s">
        <v>35</v>
      </c>
      <c r="AC1326" s="56" t="s">
        <v>5057</v>
      </c>
      <c r="AD1326" s="63" t="s">
        <v>747</v>
      </c>
    </row>
    <row r="1327" spans="1:30" ht="51" customHeight="1" x14ac:dyDescent="0.2">
      <c r="A1327" s="61" t="s">
        <v>5058</v>
      </c>
      <c r="B1327" s="55" t="s">
        <v>743</v>
      </c>
      <c r="C1327" s="56" t="s">
        <v>744</v>
      </c>
      <c r="D1327" s="88" t="s">
        <v>4965</v>
      </c>
      <c r="E1327" s="57" t="s">
        <v>76</v>
      </c>
      <c r="F1327" s="62" t="s">
        <v>5059</v>
      </c>
      <c r="G1327" s="62" t="s">
        <v>3251</v>
      </c>
      <c r="H1327" s="59">
        <v>45000</v>
      </c>
      <c r="I1327" s="59">
        <v>45245</v>
      </c>
      <c r="J1327" s="48" t="str">
        <f>IF(Ugovori_OPULJP[[#This Row],[DATUM ZAVRŠETKA OPERACIJE]]&gt;DATE(2024,3,31),"u provedbi","završen")</f>
        <v>završen</v>
      </c>
      <c r="K1327" s="46" t="s">
        <v>5060</v>
      </c>
      <c r="L1327" s="46" t="s">
        <v>173</v>
      </c>
      <c r="M1327" s="49">
        <v>0.85</v>
      </c>
      <c r="N1327" s="49">
        <v>0.15</v>
      </c>
      <c r="O1327" s="50">
        <f>Ugovori_OPULJP[[#This Row],[Bespovratna sredstva - Ukupno (EU+Nac) HRK
= Ukupna ugovorena vrijednost bespovratnih sredstava]]*Ugovori_OPULJP[[#This Row],[EU STOPA SUFINANCIRANJA %
EU CO-FINANCING RATE %]]</f>
        <v>828520.5</v>
      </c>
      <c r="P1327" s="51">
        <f>Ugovori_OPULJP[[#This Row],[Bespovratna sredstva - EU dio - HRK]]/7.5345</f>
        <v>109963.56758909018</v>
      </c>
      <c r="Q1327" s="50">
        <f>Ugovori_OPULJP[[#This Row],[Bespovratna sredstva - Ukupno (EU+Nac) HRK
= Ukupna ugovorena vrijednost bespovratnih sredstava]]*Ugovori_OPULJP[[#This Row],[STOPA NACIONALNOG SUFINANCIRANJA %]]</f>
        <v>146209.5</v>
      </c>
      <c r="R1327" s="51">
        <f>Ugovori_OPULJP[[#This Row],[Bespovratna sredstva - Nacionalni dio - HRK]]/7.5345</f>
        <v>19405.335456898269</v>
      </c>
      <c r="S1327" s="52">
        <v>974730</v>
      </c>
      <c r="T1327" s="51">
        <f>Ugovori_OPULJP[[#This Row],[Bespovratna sredstva - Ukupno (EU+Nac) HRK
= Ukupna ugovorena vrijednost bespovratnih sredstava]]/7.5345</f>
        <v>129368.90304598845</v>
      </c>
      <c r="U1327" s="50">
        <v>0</v>
      </c>
      <c r="V1327" s="51">
        <f>Ugovori_OPULJP[[#This Row],[Javni doprinos korisnika - HRK]]/7.5345</f>
        <v>0</v>
      </c>
      <c r="W1327" s="50">
        <v>0</v>
      </c>
      <c r="X1327" s="51">
        <f>Ugovori_OPULJP[[#This Row],[Privatni doprinos korisnika - HRK]]/7.5345</f>
        <v>0</v>
      </c>
      <c r="Y1327" s="52">
        <v>974730</v>
      </c>
      <c r="Z1327" s="53">
        <f>Ugovori_OPULJP[[#This Row],[UKUPNI PRIHVATLJIVI IZDACI
TOTAL ELIGIBLE EXPENDITURE
= Bespovratna sredstva ukupno + doprinos korisnika
= Ukupni prihvatljivi troškovi
= Ukupna ugovorena vrijednost projekta HRK]]/7.5345</f>
        <v>129368.90304598845</v>
      </c>
      <c r="AA1327" s="57" t="s">
        <v>38</v>
      </c>
      <c r="AB1327" s="57" t="s">
        <v>35</v>
      </c>
      <c r="AC1327" s="56" t="s">
        <v>5061</v>
      </c>
      <c r="AD1327" s="63" t="s">
        <v>747</v>
      </c>
    </row>
    <row r="1328" spans="1:30" ht="38.25" customHeight="1" x14ac:dyDescent="0.2">
      <c r="A1328" s="97" t="s">
        <v>5062</v>
      </c>
      <c r="B1328" s="55" t="s">
        <v>743</v>
      </c>
      <c r="C1328" s="56" t="s">
        <v>744</v>
      </c>
      <c r="D1328" s="88" t="s">
        <v>4965</v>
      </c>
      <c r="E1328" s="57" t="s">
        <v>76</v>
      </c>
      <c r="F1328" s="62" t="s">
        <v>5063</v>
      </c>
      <c r="G1328" s="62" t="s">
        <v>1786</v>
      </c>
      <c r="H1328" s="59">
        <v>44859</v>
      </c>
      <c r="I1328" s="59">
        <v>45102</v>
      </c>
      <c r="J1328" s="48" t="str">
        <f>IF(Ugovori_OPULJP[[#This Row],[DATUM ZAVRŠETKA OPERACIJE]]&gt;DATE(2024,3,31),"u provedbi","završen")</f>
        <v>završen</v>
      </c>
      <c r="K1328" s="46" t="s">
        <v>271</v>
      </c>
      <c r="L1328" s="46" t="s">
        <v>271</v>
      </c>
      <c r="M1328" s="49">
        <v>0.85</v>
      </c>
      <c r="N1328" s="49">
        <v>0.15</v>
      </c>
      <c r="O1328" s="50">
        <f>Ugovori_OPULJP[[#This Row],[Bespovratna sredstva - Ukupno (EU+Nac) HRK
= Ukupna ugovorena vrijednost bespovratnih sredstava]]*Ugovori_OPULJP[[#This Row],[EU STOPA SUFINANCIRANJA %
EU CO-FINANCING RATE %]]</f>
        <v>420240</v>
      </c>
      <c r="P1328" s="51">
        <f>Ugovori_OPULJP[[#This Row],[Bespovratna sredstva - EU dio - HRK]]/7.5345</f>
        <v>55775.43300816245</v>
      </c>
      <c r="Q1328" s="50">
        <f>Ugovori_OPULJP[[#This Row],[Bespovratna sredstva - Ukupno (EU+Nac) HRK
= Ukupna ugovorena vrijednost bespovratnih sredstava]]*Ugovori_OPULJP[[#This Row],[STOPA NACIONALNOG SUFINANCIRANJA %]]</f>
        <v>74160</v>
      </c>
      <c r="R1328" s="51">
        <f>Ugovori_OPULJP[[#This Row],[Bespovratna sredstva - Nacionalni dio - HRK]]/7.5345</f>
        <v>9842.7234720286669</v>
      </c>
      <c r="S1328" s="52">
        <v>494400</v>
      </c>
      <c r="T1328" s="51">
        <f>Ugovori_OPULJP[[#This Row],[Bespovratna sredstva - Ukupno (EU+Nac) HRK
= Ukupna ugovorena vrijednost bespovratnih sredstava]]/7.5345</f>
        <v>65618.156480191115</v>
      </c>
      <c r="U1328" s="50">
        <v>0</v>
      </c>
      <c r="V1328" s="51">
        <f>Ugovori_OPULJP[[#This Row],[Javni doprinos korisnika - HRK]]/7.5345</f>
        <v>0</v>
      </c>
      <c r="W1328" s="50">
        <v>0</v>
      </c>
      <c r="X1328" s="51">
        <f>Ugovori_OPULJP[[#This Row],[Privatni doprinos korisnika - HRK]]/7.5345</f>
        <v>0</v>
      </c>
      <c r="Y1328" s="52">
        <v>494400</v>
      </c>
      <c r="Z1328" s="53">
        <f>Ugovori_OPULJP[[#This Row],[UKUPNI PRIHVATLJIVI IZDACI
TOTAL ELIGIBLE EXPENDITURE
= Bespovratna sredstva ukupno + doprinos korisnika
= Ukupni prihvatljivi troškovi
= Ukupna ugovorena vrijednost projekta HRK]]/7.5345</f>
        <v>65618.156480191115</v>
      </c>
      <c r="AA1328" s="57" t="s">
        <v>38</v>
      </c>
      <c r="AB1328" s="57" t="s">
        <v>35</v>
      </c>
      <c r="AC1328" s="56" t="s">
        <v>5064</v>
      </c>
      <c r="AD1328" s="63" t="s">
        <v>747</v>
      </c>
    </row>
    <row r="1329" spans="1:30" ht="38.25" customHeight="1" x14ac:dyDescent="0.2">
      <c r="A1329" s="61" t="s">
        <v>5065</v>
      </c>
      <c r="B1329" s="55" t="s">
        <v>743</v>
      </c>
      <c r="C1329" s="56" t="s">
        <v>744</v>
      </c>
      <c r="D1329" s="88" t="s">
        <v>4965</v>
      </c>
      <c r="E1329" s="57" t="s">
        <v>76</v>
      </c>
      <c r="F1329" s="62" t="s">
        <v>5066</v>
      </c>
      <c r="G1329" s="62" t="s">
        <v>5067</v>
      </c>
      <c r="H1329" s="59">
        <v>44928</v>
      </c>
      <c r="I1329" s="59">
        <v>45140</v>
      </c>
      <c r="J1329" s="48" t="str">
        <f>IF(Ugovori_OPULJP[[#This Row],[DATUM ZAVRŠETKA OPERACIJE]]&gt;DATE(2024,3,31),"u provedbi","završen")</f>
        <v>završen</v>
      </c>
      <c r="K1329" s="46" t="s">
        <v>130</v>
      </c>
      <c r="L1329" s="46" t="s">
        <v>130</v>
      </c>
      <c r="M1329" s="49">
        <v>0.85</v>
      </c>
      <c r="N1329" s="49">
        <v>0.15</v>
      </c>
      <c r="O1329" s="50">
        <f>Ugovori_OPULJP[[#This Row],[Bespovratna sredstva - Ukupno (EU+Nac) HRK
= Ukupna ugovorena vrijednost bespovratnih sredstava]]*Ugovori_OPULJP[[#This Row],[EU STOPA SUFINANCIRANJA %
EU CO-FINANCING RATE %]]</f>
        <v>820675</v>
      </c>
      <c r="P1329" s="51">
        <f>Ugovori_OPULJP[[#This Row],[Bespovratna sredstva - EU dio - HRK]]/7.5345</f>
        <v>108922.29079567322</v>
      </c>
      <c r="Q1329" s="50">
        <f>Ugovori_OPULJP[[#This Row],[Bespovratna sredstva - Ukupno (EU+Nac) HRK
= Ukupna ugovorena vrijednost bespovratnih sredstava]]*Ugovori_OPULJP[[#This Row],[STOPA NACIONALNOG SUFINANCIRANJA %]]</f>
        <v>144825</v>
      </c>
      <c r="R1329" s="51">
        <f>Ugovori_OPULJP[[#This Row],[Bespovratna sredstva - Nacionalni dio - HRK]]/7.5345</f>
        <v>19221.580728648216</v>
      </c>
      <c r="S1329" s="52">
        <v>965500</v>
      </c>
      <c r="T1329" s="51">
        <f>Ugovori_OPULJP[[#This Row],[Bespovratna sredstva - Ukupno (EU+Nac) HRK
= Ukupna ugovorena vrijednost bespovratnih sredstava]]/7.5345</f>
        <v>128143.87152432145</v>
      </c>
      <c r="U1329" s="50">
        <v>0</v>
      </c>
      <c r="V1329" s="51">
        <f>Ugovori_OPULJP[[#This Row],[Javni doprinos korisnika - HRK]]/7.5345</f>
        <v>0</v>
      </c>
      <c r="W1329" s="50">
        <v>0</v>
      </c>
      <c r="X1329" s="51">
        <f>Ugovori_OPULJP[[#This Row],[Privatni doprinos korisnika - HRK]]/7.5345</f>
        <v>0</v>
      </c>
      <c r="Y1329" s="52">
        <v>965500</v>
      </c>
      <c r="Z1329" s="53">
        <f>Ugovori_OPULJP[[#This Row],[UKUPNI PRIHVATLJIVI IZDACI
TOTAL ELIGIBLE EXPENDITURE
= Bespovratna sredstva ukupno + doprinos korisnika
= Ukupni prihvatljivi troškovi
= Ukupna ugovorena vrijednost projekta HRK]]/7.5345</f>
        <v>128143.87152432145</v>
      </c>
      <c r="AA1329" s="57" t="s">
        <v>38</v>
      </c>
      <c r="AB1329" s="57" t="s">
        <v>35</v>
      </c>
      <c r="AC1329" s="56" t="s">
        <v>5068</v>
      </c>
      <c r="AD1329" s="63" t="s">
        <v>747</v>
      </c>
    </row>
    <row r="1330" spans="1:30" ht="51" customHeight="1" x14ac:dyDescent="0.2">
      <c r="A1330" s="97" t="s">
        <v>5069</v>
      </c>
      <c r="B1330" s="55" t="s">
        <v>743</v>
      </c>
      <c r="C1330" s="56" t="s">
        <v>744</v>
      </c>
      <c r="D1330" s="88" t="s">
        <v>4965</v>
      </c>
      <c r="E1330" s="57" t="s">
        <v>76</v>
      </c>
      <c r="F1330" s="62" t="s">
        <v>5070</v>
      </c>
      <c r="G1330" s="62" t="s">
        <v>1845</v>
      </c>
      <c r="H1330" s="59">
        <v>44818</v>
      </c>
      <c r="I1330" s="59">
        <v>45060</v>
      </c>
      <c r="J1330" s="48" t="str">
        <f>IF(Ugovori_OPULJP[[#This Row],[DATUM ZAVRŠETKA OPERACIJE]]&gt;DATE(2024,3,31),"u provedbi","završen")</f>
        <v>završen</v>
      </c>
      <c r="K1330" s="46" t="s">
        <v>594</v>
      </c>
      <c r="L1330" s="46" t="s">
        <v>594</v>
      </c>
      <c r="M1330" s="49">
        <v>0.85</v>
      </c>
      <c r="N1330" s="49">
        <v>0.15</v>
      </c>
      <c r="O1330" s="50">
        <f>Ugovori_OPULJP[[#This Row],[Bespovratna sredstva - Ukupno (EU+Nac) HRK
= Ukupna ugovorena vrijednost bespovratnih sredstava]]*Ugovori_OPULJP[[#This Row],[EU STOPA SUFINANCIRANJA %
EU CO-FINANCING RATE %]]</f>
        <v>420240</v>
      </c>
      <c r="P1330" s="51">
        <f>Ugovori_OPULJP[[#This Row],[Bespovratna sredstva - EU dio - HRK]]/7.5345</f>
        <v>55775.43300816245</v>
      </c>
      <c r="Q1330" s="50">
        <f>Ugovori_OPULJP[[#This Row],[Bespovratna sredstva - Ukupno (EU+Nac) HRK
= Ukupna ugovorena vrijednost bespovratnih sredstava]]*Ugovori_OPULJP[[#This Row],[STOPA NACIONALNOG SUFINANCIRANJA %]]</f>
        <v>74160</v>
      </c>
      <c r="R1330" s="51">
        <f>Ugovori_OPULJP[[#This Row],[Bespovratna sredstva - Nacionalni dio - HRK]]/7.5345</f>
        <v>9842.7234720286669</v>
      </c>
      <c r="S1330" s="52">
        <v>494400</v>
      </c>
      <c r="T1330" s="51">
        <f>Ugovori_OPULJP[[#This Row],[Bespovratna sredstva - Ukupno (EU+Nac) HRK
= Ukupna ugovorena vrijednost bespovratnih sredstava]]/7.5345</f>
        <v>65618.156480191115</v>
      </c>
      <c r="U1330" s="50">
        <v>0</v>
      </c>
      <c r="V1330" s="51">
        <f>Ugovori_OPULJP[[#This Row],[Javni doprinos korisnika - HRK]]/7.5345</f>
        <v>0</v>
      </c>
      <c r="W1330" s="50">
        <v>0</v>
      </c>
      <c r="X1330" s="51">
        <f>Ugovori_OPULJP[[#This Row],[Privatni doprinos korisnika - HRK]]/7.5345</f>
        <v>0</v>
      </c>
      <c r="Y1330" s="52">
        <v>494400</v>
      </c>
      <c r="Z1330" s="53">
        <f>Ugovori_OPULJP[[#This Row],[UKUPNI PRIHVATLJIVI IZDACI
TOTAL ELIGIBLE EXPENDITURE
= Bespovratna sredstva ukupno + doprinos korisnika
= Ukupni prihvatljivi troškovi
= Ukupna ugovorena vrijednost projekta HRK]]/7.5345</f>
        <v>65618.156480191115</v>
      </c>
      <c r="AA1330" s="57" t="s">
        <v>38</v>
      </c>
      <c r="AB1330" s="57" t="s">
        <v>35</v>
      </c>
      <c r="AC1330" s="56" t="s">
        <v>5071</v>
      </c>
      <c r="AD1330" s="63" t="s">
        <v>747</v>
      </c>
    </row>
    <row r="1331" spans="1:30" ht="38.25" customHeight="1" x14ac:dyDescent="0.2">
      <c r="A1331" s="61" t="s">
        <v>5072</v>
      </c>
      <c r="B1331" s="55" t="s">
        <v>743</v>
      </c>
      <c r="C1331" s="56" t="s">
        <v>744</v>
      </c>
      <c r="D1331" s="88" t="s">
        <v>4965</v>
      </c>
      <c r="E1331" s="57" t="s">
        <v>76</v>
      </c>
      <c r="F1331" s="62" t="s">
        <v>3304</v>
      </c>
      <c r="G1331" s="62" t="s">
        <v>3305</v>
      </c>
      <c r="H1331" s="59">
        <v>44907</v>
      </c>
      <c r="I1331" s="59">
        <v>45150</v>
      </c>
      <c r="J1331" s="48" t="str">
        <f>IF(Ugovori_OPULJP[[#This Row],[DATUM ZAVRŠETKA OPERACIJE]]&gt;DATE(2024,3,31),"u provedbi","završen")</f>
        <v>završen</v>
      </c>
      <c r="K1331" s="46" t="s">
        <v>271</v>
      </c>
      <c r="L1331" s="46" t="s">
        <v>271</v>
      </c>
      <c r="M1331" s="49">
        <v>0.85</v>
      </c>
      <c r="N1331" s="49">
        <v>0.15</v>
      </c>
      <c r="O1331" s="50">
        <f>Ugovori_OPULJP[[#This Row],[Bespovratna sredstva - Ukupno (EU+Nac) HRK
= Ukupna ugovorena vrijednost bespovratnih sredstava]]*Ugovori_OPULJP[[#This Row],[EU STOPA SUFINANCIRANJA %
EU CO-FINANCING RATE %]]</f>
        <v>966552</v>
      </c>
      <c r="P1331" s="51">
        <f>Ugovori_OPULJP[[#This Row],[Bespovratna sredstva - EU dio - HRK]]/7.5345</f>
        <v>128283.49591877364</v>
      </c>
      <c r="Q1331" s="50">
        <f>Ugovori_OPULJP[[#This Row],[Bespovratna sredstva - Ukupno (EU+Nac) HRK
= Ukupna ugovorena vrijednost bespovratnih sredstava]]*Ugovori_OPULJP[[#This Row],[STOPA NACIONALNOG SUFINANCIRANJA %]]</f>
        <v>170568</v>
      </c>
      <c r="R1331" s="51">
        <f>Ugovori_OPULJP[[#This Row],[Bespovratna sredstva - Nacionalni dio - HRK]]/7.5345</f>
        <v>22638.263985665937</v>
      </c>
      <c r="S1331" s="52">
        <v>1137120</v>
      </c>
      <c r="T1331" s="51">
        <f>Ugovori_OPULJP[[#This Row],[Bespovratna sredstva - Ukupno (EU+Nac) HRK
= Ukupna ugovorena vrijednost bespovratnih sredstava]]/7.5345</f>
        <v>150921.75990443956</v>
      </c>
      <c r="U1331" s="50">
        <v>0</v>
      </c>
      <c r="V1331" s="51">
        <f>Ugovori_OPULJP[[#This Row],[Javni doprinos korisnika - HRK]]/7.5345</f>
        <v>0</v>
      </c>
      <c r="W1331" s="50">
        <v>0</v>
      </c>
      <c r="X1331" s="51">
        <f>Ugovori_OPULJP[[#This Row],[Privatni doprinos korisnika - HRK]]/7.5345</f>
        <v>0</v>
      </c>
      <c r="Y1331" s="52">
        <v>1137120</v>
      </c>
      <c r="Z1331" s="53">
        <f>Ugovori_OPULJP[[#This Row],[UKUPNI PRIHVATLJIVI IZDACI
TOTAL ELIGIBLE EXPENDITURE
= Bespovratna sredstva ukupno + doprinos korisnika
= Ukupni prihvatljivi troškovi
= Ukupna ugovorena vrijednost projekta HRK]]/7.5345</f>
        <v>150921.75990443956</v>
      </c>
      <c r="AA1331" s="57" t="s">
        <v>38</v>
      </c>
      <c r="AB1331" s="57" t="s">
        <v>35</v>
      </c>
      <c r="AC1331" s="56" t="s">
        <v>5073</v>
      </c>
      <c r="AD1331" s="63" t="s">
        <v>747</v>
      </c>
    </row>
    <row r="1332" spans="1:30" ht="38.25" customHeight="1" x14ac:dyDescent="0.2">
      <c r="A1332" s="66" t="s">
        <v>5074</v>
      </c>
      <c r="B1332" s="55" t="s">
        <v>743</v>
      </c>
      <c r="C1332" s="56" t="s">
        <v>744</v>
      </c>
      <c r="D1332" s="88" t="s">
        <v>4965</v>
      </c>
      <c r="E1332" s="57" t="s">
        <v>76</v>
      </c>
      <c r="F1332" s="62" t="s">
        <v>5075</v>
      </c>
      <c r="G1332" s="62" t="s">
        <v>5076</v>
      </c>
      <c r="H1332" s="59">
        <v>44942</v>
      </c>
      <c r="I1332" s="59">
        <v>45185</v>
      </c>
      <c r="J1332" s="48" t="str">
        <f>IF(Ugovori_OPULJP[[#This Row],[DATUM ZAVRŠETKA OPERACIJE]]&gt;DATE(2024,3,31),"u provedbi","završen")</f>
        <v>završen</v>
      </c>
      <c r="K1332" s="58" t="s">
        <v>271</v>
      </c>
      <c r="L1332" s="58" t="s">
        <v>271</v>
      </c>
      <c r="M1332" s="49">
        <v>0.85</v>
      </c>
      <c r="N1332" s="49">
        <v>0.15</v>
      </c>
      <c r="O1332" s="50">
        <f>Ugovori_OPULJP[[#This Row],[Bespovratna sredstva - Ukupno (EU+Nac) HRK
= Ukupna ugovorena vrijednost bespovratnih sredstava]]*Ugovori_OPULJP[[#This Row],[EU STOPA SUFINANCIRANJA %
EU CO-FINANCING RATE %]]</f>
        <v>502010</v>
      </c>
      <c r="P1332" s="51">
        <f>Ugovori_OPULJP[[#This Row],[Bespovratna sredstva - EU dio - HRK]]/7.5345</f>
        <v>66628.177052226427</v>
      </c>
      <c r="Q1332" s="50">
        <f>Ugovori_OPULJP[[#This Row],[Bespovratna sredstva - Ukupno (EU+Nac) HRK
= Ukupna ugovorena vrijednost bespovratnih sredstava]]*Ugovori_OPULJP[[#This Row],[STOPA NACIONALNOG SUFINANCIRANJA %]]</f>
        <v>88590</v>
      </c>
      <c r="R1332" s="51">
        <f>Ugovori_OPULJP[[#This Row],[Bespovratna sredstva - Nacionalni dio - HRK]]/7.5345</f>
        <v>11757.913597451721</v>
      </c>
      <c r="S1332" s="52">
        <v>590600</v>
      </c>
      <c r="T1332" s="51">
        <f>Ugovori_OPULJP[[#This Row],[Bespovratna sredstva - Ukupno (EU+Nac) HRK
= Ukupna ugovorena vrijednost bespovratnih sredstava]]/7.5345</f>
        <v>78386.090649678139</v>
      </c>
      <c r="U1332" s="50">
        <v>0</v>
      </c>
      <c r="V1332" s="51">
        <f>Ugovori_OPULJP[[#This Row],[Javni doprinos korisnika - HRK]]/7.5345</f>
        <v>0</v>
      </c>
      <c r="W1332" s="50">
        <v>0</v>
      </c>
      <c r="X1332" s="51">
        <f>Ugovori_OPULJP[[#This Row],[Privatni doprinos korisnika - HRK]]/7.5345</f>
        <v>0</v>
      </c>
      <c r="Y1332" s="52">
        <v>590600</v>
      </c>
      <c r="Z1332" s="53">
        <f>Ugovori_OPULJP[[#This Row],[UKUPNI PRIHVATLJIVI IZDACI
TOTAL ELIGIBLE EXPENDITURE
= Bespovratna sredstva ukupno + doprinos korisnika
= Ukupni prihvatljivi troškovi
= Ukupna ugovorena vrijednost projekta HRK]]/7.5345</f>
        <v>78386.090649678139</v>
      </c>
      <c r="AA1332" s="57" t="s">
        <v>38</v>
      </c>
      <c r="AB1332" s="57" t="s">
        <v>35</v>
      </c>
      <c r="AC1332" s="56" t="s">
        <v>5077</v>
      </c>
      <c r="AD1332" s="63" t="s">
        <v>747</v>
      </c>
    </row>
    <row r="1333" spans="1:30" ht="38.25" customHeight="1" x14ac:dyDescent="0.2">
      <c r="A1333" s="97" t="s">
        <v>5078</v>
      </c>
      <c r="B1333" s="55" t="s">
        <v>743</v>
      </c>
      <c r="C1333" s="56" t="s">
        <v>744</v>
      </c>
      <c r="D1333" s="88" t="s">
        <v>4965</v>
      </c>
      <c r="E1333" s="57" t="s">
        <v>76</v>
      </c>
      <c r="F1333" s="62" t="s">
        <v>5079</v>
      </c>
      <c r="G1333" s="62" t="s">
        <v>177</v>
      </c>
      <c r="H1333" s="59">
        <v>44770</v>
      </c>
      <c r="I1333" s="59">
        <v>45013</v>
      </c>
      <c r="J1333" s="48" t="str">
        <f>IF(Ugovori_OPULJP[[#This Row],[DATUM ZAVRŠETKA OPERACIJE]]&gt;DATE(2024,3,31),"u provedbi","završen")</f>
        <v>završen</v>
      </c>
      <c r="K1333" s="58" t="s">
        <v>37</v>
      </c>
      <c r="L1333" s="58" t="s">
        <v>37</v>
      </c>
      <c r="M1333" s="49">
        <v>0.85</v>
      </c>
      <c r="N1333" s="49">
        <v>0.15</v>
      </c>
      <c r="O1333" s="50">
        <f>Ugovori_OPULJP[[#This Row],[Bespovratna sredstva - Ukupno (EU+Nac) HRK
= Ukupna ugovorena vrijednost bespovratnih sredstava]]*Ugovori_OPULJP[[#This Row],[EU STOPA SUFINANCIRANJA %
EU CO-FINANCING RATE %]]</f>
        <v>420240</v>
      </c>
      <c r="P1333" s="51">
        <f>Ugovori_OPULJP[[#This Row],[Bespovratna sredstva - EU dio - HRK]]/7.5345</f>
        <v>55775.43300816245</v>
      </c>
      <c r="Q1333" s="50">
        <f>Ugovori_OPULJP[[#This Row],[Bespovratna sredstva - Ukupno (EU+Nac) HRK
= Ukupna ugovorena vrijednost bespovratnih sredstava]]*Ugovori_OPULJP[[#This Row],[STOPA NACIONALNOG SUFINANCIRANJA %]]</f>
        <v>74160</v>
      </c>
      <c r="R1333" s="51">
        <f>Ugovori_OPULJP[[#This Row],[Bespovratna sredstva - Nacionalni dio - HRK]]/7.5345</f>
        <v>9842.7234720286669</v>
      </c>
      <c r="S1333" s="52">
        <v>494400</v>
      </c>
      <c r="T1333" s="51">
        <f>Ugovori_OPULJP[[#This Row],[Bespovratna sredstva - Ukupno (EU+Nac) HRK
= Ukupna ugovorena vrijednost bespovratnih sredstava]]/7.5345</f>
        <v>65618.156480191115</v>
      </c>
      <c r="U1333" s="50">
        <v>0</v>
      </c>
      <c r="V1333" s="51">
        <f>Ugovori_OPULJP[[#This Row],[Javni doprinos korisnika - HRK]]/7.5345</f>
        <v>0</v>
      </c>
      <c r="W1333" s="50">
        <v>0</v>
      </c>
      <c r="X1333" s="51">
        <f>Ugovori_OPULJP[[#This Row],[Privatni doprinos korisnika - HRK]]/7.5345</f>
        <v>0</v>
      </c>
      <c r="Y1333" s="52">
        <v>494400</v>
      </c>
      <c r="Z1333" s="53">
        <f>Ugovori_OPULJP[[#This Row],[UKUPNI PRIHVATLJIVI IZDACI
TOTAL ELIGIBLE EXPENDITURE
= Bespovratna sredstva ukupno + doprinos korisnika
= Ukupni prihvatljivi troškovi
= Ukupna ugovorena vrijednost projekta HRK]]/7.5345</f>
        <v>65618.156480191115</v>
      </c>
      <c r="AA1333" s="57" t="s">
        <v>38</v>
      </c>
      <c r="AB1333" s="57" t="s">
        <v>35</v>
      </c>
      <c r="AC1333" s="56" t="s">
        <v>5080</v>
      </c>
      <c r="AD1333" s="63" t="s">
        <v>747</v>
      </c>
    </row>
    <row r="1334" spans="1:30" ht="38.25" customHeight="1" x14ac:dyDescent="0.2">
      <c r="A1334" s="61" t="s">
        <v>5081</v>
      </c>
      <c r="B1334" s="55" t="s">
        <v>743</v>
      </c>
      <c r="C1334" s="56" t="s">
        <v>744</v>
      </c>
      <c r="D1334" s="88" t="s">
        <v>4965</v>
      </c>
      <c r="E1334" s="57" t="s">
        <v>76</v>
      </c>
      <c r="F1334" s="62" t="s">
        <v>1414</v>
      </c>
      <c r="G1334" s="45" t="s">
        <v>1415</v>
      </c>
      <c r="H1334" s="59">
        <v>44998</v>
      </c>
      <c r="I1334" s="59">
        <v>45243</v>
      </c>
      <c r="J1334" s="48" t="str">
        <f>IF(Ugovori_OPULJP[[#This Row],[DATUM ZAVRŠETKA OPERACIJE]]&gt;DATE(2024,3,31),"u provedbi","završen")</f>
        <v>završen</v>
      </c>
      <c r="K1334" s="46" t="s">
        <v>211</v>
      </c>
      <c r="L1334" s="46" t="s">
        <v>211</v>
      </c>
      <c r="M1334" s="49">
        <v>0.85</v>
      </c>
      <c r="N1334" s="49">
        <v>0.15</v>
      </c>
      <c r="O1334" s="50">
        <f>Ugovori_OPULJP[[#This Row],[Bespovratna sredstva - Ukupno (EU+Nac) HRK
= Ukupna ugovorena vrijednost bespovratnih sredstava]]*Ugovori_OPULJP[[#This Row],[EU STOPA SUFINANCIRANJA %
EU CO-FINANCING RATE %]]</f>
        <v>1172575</v>
      </c>
      <c r="P1334" s="51">
        <f>Ugovori_OPULJP[[#This Row],[Bespovratna sredstva - EU dio - HRK]]/7.5345</f>
        <v>155627.44707678014</v>
      </c>
      <c r="Q1334" s="50">
        <f>Ugovori_OPULJP[[#This Row],[Bespovratna sredstva - Ukupno (EU+Nac) HRK
= Ukupna ugovorena vrijednost bespovratnih sredstava]]*Ugovori_OPULJP[[#This Row],[STOPA NACIONALNOG SUFINANCIRANJA %]]</f>
        <v>206925</v>
      </c>
      <c r="R1334" s="51">
        <f>Ugovori_OPULJP[[#This Row],[Bespovratna sredstva - Nacionalni dio - HRK]]/7.5345</f>
        <v>27463.667131196493</v>
      </c>
      <c r="S1334" s="52">
        <v>1379500</v>
      </c>
      <c r="T1334" s="51">
        <f>Ugovori_OPULJP[[#This Row],[Bespovratna sredstva - Ukupno (EU+Nac) HRK
= Ukupna ugovorena vrijednost bespovratnih sredstava]]/7.5345</f>
        <v>183091.11420797664</v>
      </c>
      <c r="U1334" s="50">
        <v>0</v>
      </c>
      <c r="V1334" s="51">
        <f>Ugovori_OPULJP[[#This Row],[Javni doprinos korisnika - HRK]]/7.5345</f>
        <v>0</v>
      </c>
      <c r="W1334" s="50">
        <v>0</v>
      </c>
      <c r="X1334" s="51">
        <f>Ugovori_OPULJP[[#This Row],[Privatni doprinos korisnika - HRK]]/7.5345</f>
        <v>0</v>
      </c>
      <c r="Y1334" s="52">
        <v>1379500</v>
      </c>
      <c r="Z1334" s="53">
        <f>Ugovori_OPULJP[[#This Row],[UKUPNI PRIHVATLJIVI IZDACI
TOTAL ELIGIBLE EXPENDITURE
= Bespovratna sredstva ukupno + doprinos korisnika
= Ukupni prihvatljivi troškovi
= Ukupna ugovorena vrijednost projekta HRK]]/7.5345</f>
        <v>183091.11420797664</v>
      </c>
      <c r="AA1334" s="57" t="s">
        <v>38</v>
      </c>
      <c r="AB1334" s="57" t="s">
        <v>35</v>
      </c>
      <c r="AC1334" s="56" t="s">
        <v>5082</v>
      </c>
      <c r="AD1334" s="63" t="s">
        <v>747</v>
      </c>
    </row>
    <row r="1335" spans="1:30" ht="38.25" customHeight="1" x14ac:dyDescent="0.2">
      <c r="A1335" s="61" t="s">
        <v>5083</v>
      </c>
      <c r="B1335" s="55" t="s">
        <v>743</v>
      </c>
      <c r="C1335" s="56" t="s">
        <v>744</v>
      </c>
      <c r="D1335" s="88" t="s">
        <v>4965</v>
      </c>
      <c r="E1335" s="57" t="s">
        <v>76</v>
      </c>
      <c r="F1335" s="62" t="s">
        <v>5084</v>
      </c>
      <c r="G1335" s="62" t="s">
        <v>3455</v>
      </c>
      <c r="H1335" s="59">
        <v>44894</v>
      </c>
      <c r="I1335" s="59">
        <v>45136</v>
      </c>
      <c r="J1335" s="48" t="str">
        <f>IF(Ugovori_OPULJP[[#This Row],[DATUM ZAVRŠETKA OPERACIJE]]&gt;DATE(2024,3,31),"u provedbi","završen")</f>
        <v>završen</v>
      </c>
      <c r="K1335" s="46" t="s">
        <v>211</v>
      </c>
      <c r="L1335" s="46" t="s">
        <v>211</v>
      </c>
      <c r="M1335" s="49">
        <v>0.85</v>
      </c>
      <c r="N1335" s="49">
        <v>0.15</v>
      </c>
      <c r="O1335" s="50">
        <f>Ugovori_OPULJP[[#This Row],[Bespovratna sredstva - Ukupno (EU+Nac) HRK
= Ukupna ugovorena vrijednost bespovratnih sredstava]]*Ugovori_OPULJP[[#This Row],[EU STOPA SUFINANCIRANJA %
EU CO-FINANCING RATE %]]</f>
        <v>1261570</v>
      </c>
      <c r="P1335" s="51">
        <f>Ugovori_OPULJP[[#This Row],[Bespovratna sredstva - EU dio - HRK]]/7.5345</f>
        <v>167439.11341163979</v>
      </c>
      <c r="Q1335" s="50">
        <f>Ugovori_OPULJP[[#This Row],[Bespovratna sredstva - Ukupno (EU+Nac) HRK
= Ukupna ugovorena vrijednost bespovratnih sredstava]]*Ugovori_OPULJP[[#This Row],[STOPA NACIONALNOG SUFINANCIRANJA %]]</f>
        <v>222630</v>
      </c>
      <c r="R1335" s="51">
        <f>Ugovori_OPULJP[[#This Row],[Bespovratna sredstva - Nacionalni dio - HRK]]/7.5345</f>
        <v>29548.078837348196</v>
      </c>
      <c r="S1335" s="52">
        <v>1484200</v>
      </c>
      <c r="T1335" s="51">
        <f>Ugovori_OPULJP[[#This Row],[Bespovratna sredstva - Ukupno (EU+Nac) HRK
= Ukupna ugovorena vrijednost bespovratnih sredstava]]/7.5345</f>
        <v>196987.19224898797</v>
      </c>
      <c r="U1335" s="50">
        <v>0</v>
      </c>
      <c r="V1335" s="51">
        <f>Ugovori_OPULJP[[#This Row],[Javni doprinos korisnika - HRK]]/7.5345</f>
        <v>0</v>
      </c>
      <c r="W1335" s="50">
        <v>0</v>
      </c>
      <c r="X1335" s="51">
        <f>Ugovori_OPULJP[[#This Row],[Privatni doprinos korisnika - HRK]]/7.5345</f>
        <v>0</v>
      </c>
      <c r="Y1335" s="52">
        <v>1484200</v>
      </c>
      <c r="Z1335" s="53">
        <f>Ugovori_OPULJP[[#This Row],[UKUPNI PRIHVATLJIVI IZDACI
TOTAL ELIGIBLE EXPENDITURE
= Bespovratna sredstva ukupno + doprinos korisnika
= Ukupni prihvatljivi troškovi
= Ukupna ugovorena vrijednost projekta HRK]]/7.5345</f>
        <v>196987.19224898797</v>
      </c>
      <c r="AA1335" s="57" t="s">
        <v>38</v>
      </c>
      <c r="AB1335" s="57" t="s">
        <v>35</v>
      </c>
      <c r="AC1335" s="56" t="s">
        <v>5085</v>
      </c>
      <c r="AD1335" s="63" t="s">
        <v>747</v>
      </c>
    </row>
    <row r="1336" spans="1:30" ht="38.25" customHeight="1" x14ac:dyDescent="0.2">
      <c r="A1336" s="66" t="s">
        <v>5086</v>
      </c>
      <c r="B1336" s="55" t="s">
        <v>743</v>
      </c>
      <c r="C1336" s="56" t="s">
        <v>744</v>
      </c>
      <c r="D1336" s="88" t="s">
        <v>4965</v>
      </c>
      <c r="E1336" s="57" t="s">
        <v>76</v>
      </c>
      <c r="F1336" s="62" t="s">
        <v>5087</v>
      </c>
      <c r="G1336" s="62" t="s">
        <v>685</v>
      </c>
      <c r="H1336" s="59">
        <v>44923</v>
      </c>
      <c r="I1336" s="59">
        <v>45166</v>
      </c>
      <c r="J1336" s="48" t="str">
        <f>IF(Ugovori_OPULJP[[#This Row],[DATUM ZAVRŠETKA OPERACIJE]]&gt;DATE(2024,3,31),"u provedbi","završen")</f>
        <v>završen</v>
      </c>
      <c r="K1336" s="58" t="s">
        <v>211</v>
      </c>
      <c r="L1336" s="46" t="s">
        <v>211</v>
      </c>
      <c r="M1336" s="49">
        <v>0.85</v>
      </c>
      <c r="N1336" s="49">
        <v>0.15</v>
      </c>
      <c r="O1336" s="50">
        <f>Ugovori_OPULJP[[#This Row],[Bespovratna sredstva - Ukupno (EU+Nac) HRK
= Ukupna ugovorena vrijednost bespovratnih sredstava]]*Ugovori_OPULJP[[#This Row],[EU STOPA SUFINANCIRANJA %
EU CO-FINANCING RATE %]]</f>
        <v>504645</v>
      </c>
      <c r="P1336" s="51">
        <f>Ugovori_OPULJP[[#This Row],[Bespovratna sredstva - EU dio - HRK]]/7.5345</f>
        <v>66977.901652398956</v>
      </c>
      <c r="Q1336" s="50">
        <f>Ugovori_OPULJP[[#This Row],[Bespovratna sredstva - Ukupno (EU+Nac) HRK
= Ukupna ugovorena vrijednost bespovratnih sredstava]]*Ugovori_OPULJP[[#This Row],[STOPA NACIONALNOG SUFINANCIRANJA %]]</f>
        <v>89055</v>
      </c>
      <c r="R1336" s="51">
        <f>Ugovori_OPULJP[[#This Row],[Bespovratna sredstva - Nacionalni dio - HRK]]/7.5345</f>
        <v>11819.629703364522</v>
      </c>
      <c r="S1336" s="52">
        <v>593700</v>
      </c>
      <c r="T1336" s="51">
        <f>Ugovori_OPULJP[[#This Row],[Bespovratna sredstva - Ukupno (EU+Nac) HRK
= Ukupna ugovorena vrijednost bespovratnih sredstava]]/7.5345</f>
        <v>78797.53135576348</v>
      </c>
      <c r="U1336" s="50">
        <v>0</v>
      </c>
      <c r="V1336" s="51">
        <f>Ugovori_OPULJP[[#This Row],[Javni doprinos korisnika - HRK]]/7.5345</f>
        <v>0</v>
      </c>
      <c r="W1336" s="50">
        <v>0</v>
      </c>
      <c r="X1336" s="51">
        <f>Ugovori_OPULJP[[#This Row],[Privatni doprinos korisnika - HRK]]/7.5345</f>
        <v>0</v>
      </c>
      <c r="Y1336" s="52">
        <v>593700</v>
      </c>
      <c r="Z1336" s="53">
        <f>Ugovori_OPULJP[[#This Row],[UKUPNI PRIHVATLJIVI IZDACI
TOTAL ELIGIBLE EXPENDITURE
= Bespovratna sredstva ukupno + doprinos korisnika
= Ukupni prihvatljivi troškovi
= Ukupna ugovorena vrijednost projekta HRK]]/7.5345</f>
        <v>78797.53135576348</v>
      </c>
      <c r="AA1336" s="57" t="s">
        <v>38</v>
      </c>
      <c r="AB1336" s="57" t="s">
        <v>35</v>
      </c>
      <c r="AC1336" s="56" t="s">
        <v>5088</v>
      </c>
      <c r="AD1336" s="63" t="s">
        <v>747</v>
      </c>
    </row>
    <row r="1337" spans="1:30" ht="51" customHeight="1" x14ac:dyDescent="0.2">
      <c r="A1337" s="61" t="s">
        <v>5089</v>
      </c>
      <c r="B1337" s="55" t="s">
        <v>743</v>
      </c>
      <c r="C1337" s="56" t="s">
        <v>744</v>
      </c>
      <c r="D1337" s="88" t="s">
        <v>4965</v>
      </c>
      <c r="E1337" s="57" t="s">
        <v>76</v>
      </c>
      <c r="F1337" s="62" t="s">
        <v>5090</v>
      </c>
      <c r="G1337" s="62" t="s">
        <v>5091</v>
      </c>
      <c r="H1337" s="59">
        <v>44998</v>
      </c>
      <c r="I1337" s="59">
        <v>45243</v>
      </c>
      <c r="J1337" s="48" t="str">
        <f>IF(Ugovori_OPULJP[[#This Row],[DATUM ZAVRŠETKA OPERACIJE]]&gt;DATE(2024,3,31),"u provedbi","završen")</f>
        <v>završen</v>
      </c>
      <c r="K1337" s="46" t="s">
        <v>211</v>
      </c>
      <c r="L1337" s="46" t="s">
        <v>211</v>
      </c>
      <c r="M1337" s="49">
        <v>0.85</v>
      </c>
      <c r="N1337" s="49">
        <v>0.15</v>
      </c>
      <c r="O1337" s="50">
        <f>Ugovori_OPULJP[[#This Row],[Bespovratna sredstva - Ukupno (EU+Nac) HRK
= Ukupna ugovorena vrijednost bespovratnih sredstava]]*Ugovori_OPULJP[[#This Row],[EU STOPA SUFINANCIRANJA %
EU CO-FINANCING RATE %]]</f>
        <v>629000</v>
      </c>
      <c r="P1337" s="51">
        <f>Ugovori_OPULJP[[#This Row],[Bespovratna sredstva - EU dio - HRK]]/7.5345</f>
        <v>83482.646492799788</v>
      </c>
      <c r="Q1337" s="50">
        <f>Ugovori_OPULJP[[#This Row],[Bespovratna sredstva - Ukupno (EU+Nac) HRK
= Ukupna ugovorena vrijednost bespovratnih sredstava]]*Ugovori_OPULJP[[#This Row],[STOPA NACIONALNOG SUFINANCIRANJA %]]</f>
        <v>111000</v>
      </c>
      <c r="R1337" s="51">
        <f>Ugovori_OPULJP[[#This Row],[Bespovratna sredstva - Nacionalni dio - HRK]]/7.5345</f>
        <v>14732.231734023491</v>
      </c>
      <c r="S1337" s="52">
        <v>740000</v>
      </c>
      <c r="T1337" s="51">
        <f>Ugovori_OPULJP[[#This Row],[Bespovratna sredstva - Ukupno (EU+Nac) HRK
= Ukupna ugovorena vrijednost bespovratnih sredstava]]/7.5345</f>
        <v>98214.878226823275</v>
      </c>
      <c r="U1337" s="50">
        <v>0</v>
      </c>
      <c r="V1337" s="51">
        <f>Ugovori_OPULJP[[#This Row],[Javni doprinos korisnika - HRK]]/7.5345</f>
        <v>0</v>
      </c>
      <c r="W1337" s="50">
        <v>0</v>
      </c>
      <c r="X1337" s="51">
        <f>Ugovori_OPULJP[[#This Row],[Privatni doprinos korisnika - HRK]]/7.5345</f>
        <v>0</v>
      </c>
      <c r="Y1337" s="52">
        <v>740000</v>
      </c>
      <c r="Z1337" s="53">
        <f>Ugovori_OPULJP[[#This Row],[UKUPNI PRIHVATLJIVI IZDACI
TOTAL ELIGIBLE EXPENDITURE
= Bespovratna sredstva ukupno + doprinos korisnika
= Ukupni prihvatljivi troškovi
= Ukupna ugovorena vrijednost projekta HRK]]/7.5345</f>
        <v>98214.878226823275</v>
      </c>
      <c r="AA1337" s="57" t="s">
        <v>38</v>
      </c>
      <c r="AB1337" s="57" t="s">
        <v>35</v>
      </c>
      <c r="AC1337" s="56" t="s">
        <v>5092</v>
      </c>
      <c r="AD1337" s="63" t="s">
        <v>747</v>
      </c>
    </row>
    <row r="1338" spans="1:30" ht="38.25" customHeight="1" x14ac:dyDescent="0.2">
      <c r="A1338" s="97" t="s">
        <v>5093</v>
      </c>
      <c r="B1338" s="55" t="s">
        <v>743</v>
      </c>
      <c r="C1338" s="56" t="s">
        <v>744</v>
      </c>
      <c r="D1338" s="88" t="s">
        <v>4965</v>
      </c>
      <c r="E1338" s="57" t="s">
        <v>76</v>
      </c>
      <c r="F1338" s="62" t="s">
        <v>5094</v>
      </c>
      <c r="G1338" s="62" t="s">
        <v>4009</v>
      </c>
      <c r="H1338" s="59">
        <v>44770</v>
      </c>
      <c r="I1338" s="59">
        <v>45013</v>
      </c>
      <c r="J1338" s="48" t="str">
        <f>IF(Ugovori_OPULJP[[#This Row],[DATUM ZAVRŠETKA OPERACIJE]]&gt;DATE(2024,3,31),"u provedbi","završen")</f>
        <v>završen</v>
      </c>
      <c r="K1338" s="58" t="s">
        <v>37</v>
      </c>
      <c r="L1338" s="58" t="s">
        <v>37</v>
      </c>
      <c r="M1338" s="49">
        <v>0.85</v>
      </c>
      <c r="N1338" s="49">
        <v>0.15</v>
      </c>
      <c r="O1338" s="50">
        <f>Ugovori_OPULJP[[#This Row],[Bespovratna sredstva - Ukupno (EU+Nac) HRK
= Ukupna ugovorena vrijednost bespovratnih sredstava]]*Ugovori_OPULJP[[#This Row],[EU STOPA SUFINANCIRANJA %
EU CO-FINANCING RATE %]]</f>
        <v>378143.75</v>
      </c>
      <c r="P1338" s="51">
        <f>Ugovori_OPULJP[[#This Row],[Bespovratna sredstva - EU dio - HRK]]/7.5345</f>
        <v>50188.300484438245</v>
      </c>
      <c r="Q1338" s="50">
        <f>Ugovori_OPULJP[[#This Row],[Bespovratna sredstva - Ukupno (EU+Nac) HRK
= Ukupna ugovorena vrijednost bespovratnih sredstava]]*Ugovori_OPULJP[[#This Row],[STOPA NACIONALNOG SUFINANCIRANJA %]]</f>
        <v>66731.25</v>
      </c>
      <c r="R1338" s="51">
        <f>Ugovori_OPULJP[[#This Row],[Bespovratna sredstva - Nacionalni dio - HRK]]/7.5345</f>
        <v>8856.7589090185138</v>
      </c>
      <c r="S1338" s="52">
        <v>444875</v>
      </c>
      <c r="T1338" s="53">
        <f>Ugovori_OPULJP[[#This Row],[Bespovratna sredstva - Ukupno (EU+Nac) HRK
= Ukupna ugovorena vrijednost bespovratnih sredstava]]/7.5345</f>
        <v>59045.059393456759</v>
      </c>
      <c r="U1338" s="50">
        <v>0</v>
      </c>
      <c r="V1338" s="51">
        <f>Ugovori_OPULJP[[#This Row],[Javni doprinos korisnika - HRK]]/7.5345</f>
        <v>0</v>
      </c>
      <c r="W1338" s="50">
        <v>0</v>
      </c>
      <c r="X1338" s="51">
        <f>Ugovori_OPULJP[[#This Row],[Privatni doprinos korisnika - HRK]]/7.5345</f>
        <v>0</v>
      </c>
      <c r="Y1338" s="52">
        <v>444875</v>
      </c>
      <c r="Z1338" s="53">
        <f>Ugovori_OPULJP[[#This Row],[UKUPNI PRIHVATLJIVI IZDACI
TOTAL ELIGIBLE EXPENDITURE
= Bespovratna sredstva ukupno + doprinos korisnika
= Ukupni prihvatljivi troškovi
= Ukupna ugovorena vrijednost projekta HRK]]/7.5345</f>
        <v>59045.059393456759</v>
      </c>
      <c r="AA1338" s="57" t="s">
        <v>38</v>
      </c>
      <c r="AB1338" s="57" t="s">
        <v>35</v>
      </c>
      <c r="AC1338" s="56" t="s">
        <v>5095</v>
      </c>
      <c r="AD1338" s="63" t="s">
        <v>747</v>
      </c>
    </row>
    <row r="1339" spans="1:30" ht="38.25" customHeight="1" x14ac:dyDescent="0.2">
      <c r="A1339" s="61" t="s">
        <v>5096</v>
      </c>
      <c r="B1339" s="55" t="s">
        <v>743</v>
      </c>
      <c r="C1339" s="56" t="s">
        <v>744</v>
      </c>
      <c r="D1339" s="88" t="s">
        <v>4965</v>
      </c>
      <c r="E1339" s="57" t="s">
        <v>76</v>
      </c>
      <c r="F1339" s="62" t="s">
        <v>5097</v>
      </c>
      <c r="G1339" s="62" t="s">
        <v>4034</v>
      </c>
      <c r="H1339" s="59">
        <v>44908</v>
      </c>
      <c r="I1339" s="59">
        <v>45151</v>
      </c>
      <c r="J1339" s="48" t="str">
        <f>IF(Ugovori_OPULJP[[#This Row],[DATUM ZAVRŠETKA OPERACIJE]]&gt;DATE(2024,3,31),"u provedbi","završen")</f>
        <v>završen</v>
      </c>
      <c r="K1339" s="46" t="s">
        <v>99</v>
      </c>
      <c r="L1339" s="46" t="s">
        <v>99</v>
      </c>
      <c r="M1339" s="49">
        <v>0.85</v>
      </c>
      <c r="N1339" s="49">
        <v>0.15</v>
      </c>
      <c r="O1339" s="50">
        <f>Ugovori_OPULJP[[#This Row],[Bespovratna sredstva - Ukupno (EU+Nac) HRK
= Ukupna ugovorena vrijednost bespovratnih sredstava]]*Ugovori_OPULJP[[#This Row],[EU STOPA SUFINANCIRANJA %
EU CO-FINANCING RATE %]]</f>
        <v>420325</v>
      </c>
      <c r="P1339" s="51">
        <f>Ugovori_OPULJP[[#This Row],[Bespovratna sredstva - EU dio - HRK]]/7.5345</f>
        <v>55786.71444687769</v>
      </c>
      <c r="Q1339" s="50">
        <f>Ugovori_OPULJP[[#This Row],[Bespovratna sredstva - Ukupno (EU+Nac) HRK
= Ukupna ugovorena vrijednost bespovratnih sredstava]]*Ugovori_OPULJP[[#This Row],[STOPA NACIONALNOG SUFINANCIRANJA %]]</f>
        <v>74175</v>
      </c>
      <c r="R1339" s="51">
        <f>Ugovori_OPULJP[[#This Row],[Bespovratna sredstva - Nacionalni dio - HRK]]/7.5345</f>
        <v>9844.7143141548877</v>
      </c>
      <c r="S1339" s="52">
        <v>494500</v>
      </c>
      <c r="T1339" s="51">
        <f>Ugovori_OPULJP[[#This Row],[Bespovratna sredstva - Ukupno (EU+Nac) HRK
= Ukupna ugovorena vrijednost bespovratnih sredstava]]/7.5345</f>
        <v>65631.428761032585</v>
      </c>
      <c r="U1339" s="50">
        <v>0</v>
      </c>
      <c r="V1339" s="51">
        <f>Ugovori_OPULJP[[#This Row],[Javni doprinos korisnika - HRK]]/7.5345</f>
        <v>0</v>
      </c>
      <c r="W1339" s="50">
        <v>0</v>
      </c>
      <c r="X1339" s="51">
        <f>Ugovori_OPULJP[[#This Row],[Privatni doprinos korisnika - HRK]]/7.5345</f>
        <v>0</v>
      </c>
      <c r="Y1339" s="52">
        <v>494500</v>
      </c>
      <c r="Z1339" s="53">
        <f>Ugovori_OPULJP[[#This Row],[UKUPNI PRIHVATLJIVI IZDACI
TOTAL ELIGIBLE EXPENDITURE
= Bespovratna sredstva ukupno + doprinos korisnika
= Ukupni prihvatljivi troškovi
= Ukupna ugovorena vrijednost projekta HRK]]/7.5345</f>
        <v>65631.428761032585</v>
      </c>
      <c r="AA1339" s="57" t="s">
        <v>38</v>
      </c>
      <c r="AB1339" s="57" t="s">
        <v>35</v>
      </c>
      <c r="AC1339" s="56" t="s">
        <v>5098</v>
      </c>
      <c r="AD1339" s="63" t="s">
        <v>747</v>
      </c>
    </row>
    <row r="1340" spans="1:30" ht="51" customHeight="1" x14ac:dyDescent="0.2">
      <c r="A1340" s="61" t="s">
        <v>5099</v>
      </c>
      <c r="B1340" s="55" t="s">
        <v>743</v>
      </c>
      <c r="C1340" s="56" t="s">
        <v>744</v>
      </c>
      <c r="D1340" s="88" t="s">
        <v>4965</v>
      </c>
      <c r="E1340" s="57" t="s">
        <v>76</v>
      </c>
      <c r="F1340" s="62" t="s">
        <v>5100</v>
      </c>
      <c r="G1340" s="62" t="s">
        <v>1748</v>
      </c>
      <c r="H1340" s="59">
        <v>44902</v>
      </c>
      <c r="I1340" s="59">
        <v>45145</v>
      </c>
      <c r="J1340" s="48" t="str">
        <f>IF(Ugovori_OPULJP[[#This Row],[DATUM ZAVRŠETKA OPERACIJE]]&gt;DATE(2024,3,31),"u provedbi","završen")</f>
        <v>završen</v>
      </c>
      <c r="K1340" s="46" t="s">
        <v>84</v>
      </c>
      <c r="L1340" s="46" t="s">
        <v>84</v>
      </c>
      <c r="M1340" s="49">
        <v>0.85</v>
      </c>
      <c r="N1340" s="49">
        <v>0.15</v>
      </c>
      <c r="O1340" s="50">
        <f>Ugovori_OPULJP[[#This Row],[Bespovratna sredstva - Ukupno (EU+Nac) HRK
= Ukupna ugovorena vrijednost bespovratnih sredstava]]*Ugovori_OPULJP[[#This Row],[EU STOPA SUFINANCIRANJA %
EU CO-FINANCING RATE %]]</f>
        <v>1045649.8125</v>
      </c>
      <c r="P1340" s="51">
        <f>Ugovori_OPULJP[[#This Row],[Bespovratna sredstva - EU dio - HRK]]/7.5345</f>
        <v>138781.57973322715</v>
      </c>
      <c r="Q1340" s="50">
        <f>Ugovori_OPULJP[[#This Row],[Bespovratna sredstva - Ukupno (EU+Nac) HRK
= Ukupna ugovorena vrijednost bespovratnih sredstava]]*Ugovori_OPULJP[[#This Row],[STOPA NACIONALNOG SUFINANCIRANJA %]]</f>
        <v>184526.4375</v>
      </c>
      <c r="R1340" s="51">
        <f>Ugovori_OPULJP[[#This Row],[Bespovratna sredstva - Nacionalni dio - HRK]]/7.5345</f>
        <v>24490.867011745966</v>
      </c>
      <c r="S1340" s="52">
        <v>1230176.25</v>
      </c>
      <c r="T1340" s="51">
        <f>Ugovori_OPULJP[[#This Row],[Bespovratna sredstva - Ukupno (EU+Nac) HRK
= Ukupna ugovorena vrijednost bespovratnih sredstava]]/7.5345</f>
        <v>163272.4467449731</v>
      </c>
      <c r="U1340" s="50">
        <v>0</v>
      </c>
      <c r="V1340" s="51">
        <f>Ugovori_OPULJP[[#This Row],[Javni doprinos korisnika - HRK]]/7.5345</f>
        <v>0</v>
      </c>
      <c r="W1340" s="50">
        <v>0</v>
      </c>
      <c r="X1340" s="51">
        <f>Ugovori_OPULJP[[#This Row],[Privatni doprinos korisnika - HRK]]/7.5345</f>
        <v>0</v>
      </c>
      <c r="Y1340" s="52">
        <v>1230176.25</v>
      </c>
      <c r="Z1340" s="53">
        <f>Ugovori_OPULJP[[#This Row],[UKUPNI PRIHVATLJIVI IZDACI
TOTAL ELIGIBLE EXPENDITURE
= Bespovratna sredstva ukupno + doprinos korisnika
= Ukupni prihvatljivi troškovi
= Ukupna ugovorena vrijednost projekta HRK]]/7.5345</f>
        <v>163272.4467449731</v>
      </c>
      <c r="AA1340" s="57" t="s">
        <v>38</v>
      </c>
      <c r="AB1340" s="57" t="s">
        <v>35</v>
      </c>
      <c r="AC1340" s="56" t="s">
        <v>5101</v>
      </c>
      <c r="AD1340" s="63" t="s">
        <v>747</v>
      </c>
    </row>
    <row r="1341" spans="1:30" ht="63.75" customHeight="1" x14ac:dyDescent="0.2">
      <c r="A1341" s="98" t="s">
        <v>5102</v>
      </c>
      <c r="B1341" s="55" t="s">
        <v>743</v>
      </c>
      <c r="C1341" s="56" t="s">
        <v>744</v>
      </c>
      <c r="D1341" s="88" t="s">
        <v>4965</v>
      </c>
      <c r="E1341" s="57" t="s">
        <v>76</v>
      </c>
      <c r="F1341" s="62" t="s">
        <v>5103</v>
      </c>
      <c r="G1341" s="45" t="s">
        <v>466</v>
      </c>
      <c r="H1341" s="59">
        <v>44820</v>
      </c>
      <c r="I1341" s="59">
        <v>45062</v>
      </c>
      <c r="J1341" s="48" t="str">
        <f>IF(Ugovori_OPULJP[[#This Row],[DATUM ZAVRŠETKA OPERACIJE]]&gt;DATE(2024,3,31),"u provedbi","završen")</f>
        <v>završen</v>
      </c>
      <c r="K1341" s="46" t="s">
        <v>94</v>
      </c>
      <c r="L1341" s="46" t="s">
        <v>94</v>
      </c>
      <c r="M1341" s="49">
        <v>0.85</v>
      </c>
      <c r="N1341" s="49">
        <v>0.15</v>
      </c>
      <c r="O1341" s="50">
        <f>Ugovori_OPULJP[[#This Row],[Bespovratna sredstva - Ukupno (EU+Nac) HRK
= Ukupna ugovorena vrijednost bespovratnih sredstava]]*Ugovori_OPULJP[[#This Row],[EU STOPA SUFINANCIRANJA %
EU CO-FINANCING RATE %]]</f>
        <v>624750</v>
      </c>
      <c r="P1341" s="51">
        <f>Ugovori_OPULJP[[#This Row],[Bespovratna sredstva - EU dio - HRK]]/7.5345</f>
        <v>82918.574557037617</v>
      </c>
      <c r="Q1341" s="50">
        <f>Ugovori_OPULJP[[#This Row],[Bespovratna sredstva - Ukupno (EU+Nac) HRK
= Ukupna ugovorena vrijednost bespovratnih sredstava]]*Ugovori_OPULJP[[#This Row],[STOPA NACIONALNOG SUFINANCIRANJA %]]</f>
        <v>110250</v>
      </c>
      <c r="R1341" s="51">
        <f>Ugovori_OPULJP[[#This Row],[Bespovratna sredstva - Nacionalni dio - HRK]]/7.5345</f>
        <v>14632.689627712522</v>
      </c>
      <c r="S1341" s="52">
        <v>735000</v>
      </c>
      <c r="T1341" s="51">
        <f>Ugovori_OPULJP[[#This Row],[Bespovratna sredstva - Ukupno (EU+Nac) HRK
= Ukupna ugovorena vrijednost bespovratnih sredstava]]/7.5345</f>
        <v>97551.264184750151</v>
      </c>
      <c r="U1341" s="50">
        <v>0</v>
      </c>
      <c r="V1341" s="51">
        <f>Ugovori_OPULJP[[#This Row],[Javni doprinos korisnika - HRK]]/7.5345</f>
        <v>0</v>
      </c>
      <c r="W1341" s="50">
        <v>0</v>
      </c>
      <c r="X1341" s="51">
        <f>Ugovori_OPULJP[[#This Row],[Privatni doprinos korisnika - HRK]]/7.5345</f>
        <v>0</v>
      </c>
      <c r="Y1341" s="52">
        <v>735000</v>
      </c>
      <c r="Z1341" s="53">
        <f>Ugovori_OPULJP[[#This Row],[UKUPNI PRIHVATLJIVI IZDACI
TOTAL ELIGIBLE EXPENDITURE
= Bespovratna sredstva ukupno + doprinos korisnika
= Ukupni prihvatljivi troškovi
= Ukupna ugovorena vrijednost projekta HRK]]/7.5345</f>
        <v>97551.264184750151</v>
      </c>
      <c r="AA1341" s="57" t="s">
        <v>38</v>
      </c>
      <c r="AB1341" s="57" t="s">
        <v>35</v>
      </c>
      <c r="AC1341" s="56" t="s">
        <v>5104</v>
      </c>
      <c r="AD1341" s="63" t="s">
        <v>747</v>
      </c>
    </row>
    <row r="1342" spans="1:30" ht="51" customHeight="1" x14ac:dyDescent="0.2">
      <c r="A1342" s="97" t="s">
        <v>5105</v>
      </c>
      <c r="B1342" s="55" t="s">
        <v>743</v>
      </c>
      <c r="C1342" s="56" t="s">
        <v>744</v>
      </c>
      <c r="D1342" s="88" t="s">
        <v>4965</v>
      </c>
      <c r="E1342" s="57" t="s">
        <v>76</v>
      </c>
      <c r="F1342" s="62" t="s">
        <v>5106</v>
      </c>
      <c r="G1342" s="62" t="s">
        <v>3428</v>
      </c>
      <c r="H1342" s="59">
        <v>44818</v>
      </c>
      <c r="I1342" s="59">
        <v>45060</v>
      </c>
      <c r="J1342" s="48" t="str">
        <f>IF(Ugovori_OPULJP[[#This Row],[DATUM ZAVRŠETKA OPERACIJE]]&gt;DATE(2024,3,31),"u provedbi","završen")</f>
        <v>završen</v>
      </c>
      <c r="K1342" s="46" t="s">
        <v>94</v>
      </c>
      <c r="L1342" s="46" t="s">
        <v>94</v>
      </c>
      <c r="M1342" s="49">
        <v>0.85</v>
      </c>
      <c r="N1342" s="49">
        <v>0.15</v>
      </c>
      <c r="O1342" s="50">
        <f>Ugovori_OPULJP[[#This Row],[Bespovratna sredstva - Ukupno (EU+Nac) HRK
= Ukupna ugovorena vrijednost bespovratnih sredstava]]*Ugovori_OPULJP[[#This Row],[EU STOPA SUFINANCIRANJA %
EU CO-FINANCING RATE %]]</f>
        <v>629371.0845</v>
      </c>
      <c r="P1342" s="51">
        <f>Ugovori_OPULJP[[#This Row],[Bespovratna sredstva - EU dio - HRK]]/7.5345</f>
        <v>83531.897869798922</v>
      </c>
      <c r="Q1342" s="50">
        <f>Ugovori_OPULJP[[#This Row],[Bespovratna sredstva - Ukupno (EU+Nac) HRK
= Ukupna ugovorena vrijednost bespovratnih sredstava]]*Ugovori_OPULJP[[#This Row],[STOPA NACIONALNOG SUFINANCIRANJA %]]</f>
        <v>111065.4855</v>
      </c>
      <c r="R1342" s="51">
        <f>Ugovori_OPULJP[[#This Row],[Bespovratna sredstva - Nacionalni dio - HRK]]/7.5345</f>
        <v>14740.923153493926</v>
      </c>
      <c r="S1342" s="52">
        <v>740436.57</v>
      </c>
      <c r="T1342" s="51">
        <f>Ugovori_OPULJP[[#This Row],[Bespovratna sredstva - Ukupno (EU+Nac) HRK
= Ukupna ugovorena vrijednost bespovratnih sredstava]]/7.5345</f>
        <v>98272.82102329284</v>
      </c>
      <c r="U1342" s="50">
        <v>0</v>
      </c>
      <c r="V1342" s="51">
        <f>Ugovori_OPULJP[[#This Row],[Javni doprinos korisnika - HRK]]/7.5345</f>
        <v>0</v>
      </c>
      <c r="W1342" s="50">
        <v>0</v>
      </c>
      <c r="X1342" s="51">
        <f>Ugovori_OPULJP[[#This Row],[Privatni doprinos korisnika - HRK]]/7.5345</f>
        <v>0</v>
      </c>
      <c r="Y1342" s="52">
        <v>740436.57</v>
      </c>
      <c r="Z1342" s="53">
        <f>Ugovori_OPULJP[[#This Row],[UKUPNI PRIHVATLJIVI IZDACI
TOTAL ELIGIBLE EXPENDITURE
= Bespovratna sredstva ukupno + doprinos korisnika
= Ukupni prihvatljivi troškovi
= Ukupna ugovorena vrijednost projekta HRK]]/7.5345</f>
        <v>98272.82102329284</v>
      </c>
      <c r="AA1342" s="57" t="s">
        <v>38</v>
      </c>
      <c r="AB1342" s="57" t="s">
        <v>35</v>
      </c>
      <c r="AC1342" s="56" t="s">
        <v>5107</v>
      </c>
      <c r="AD1342" s="63" t="s">
        <v>747</v>
      </c>
    </row>
    <row r="1343" spans="1:30" ht="38.25" customHeight="1" x14ac:dyDescent="0.2">
      <c r="A1343" s="97" t="s">
        <v>5108</v>
      </c>
      <c r="B1343" s="55" t="s">
        <v>743</v>
      </c>
      <c r="C1343" s="56" t="s">
        <v>744</v>
      </c>
      <c r="D1343" s="88" t="s">
        <v>4965</v>
      </c>
      <c r="E1343" s="57" t="s">
        <v>76</v>
      </c>
      <c r="F1343" s="62" t="s">
        <v>5109</v>
      </c>
      <c r="G1343" s="62" t="s">
        <v>3224</v>
      </c>
      <c r="H1343" s="59">
        <v>44818</v>
      </c>
      <c r="I1343" s="59">
        <v>45060</v>
      </c>
      <c r="J1343" s="48" t="str">
        <f>IF(Ugovori_OPULJP[[#This Row],[DATUM ZAVRŠETKA OPERACIJE]]&gt;DATE(2024,3,31),"u provedbi","završen")</f>
        <v>završen</v>
      </c>
      <c r="K1343" s="46" t="s">
        <v>104</v>
      </c>
      <c r="L1343" s="46" t="s">
        <v>104</v>
      </c>
      <c r="M1343" s="49">
        <v>0.85</v>
      </c>
      <c r="N1343" s="49">
        <v>0.15</v>
      </c>
      <c r="O1343" s="50">
        <f>Ugovori_OPULJP[[#This Row],[Bespovratna sredstva - Ukupno (EU+Nac) HRK
= Ukupna ugovorena vrijednost bespovratnih sredstava]]*Ugovori_OPULJP[[#This Row],[EU STOPA SUFINANCIRANJA %
EU CO-FINANCING RATE %]]</f>
        <v>630360</v>
      </c>
      <c r="P1343" s="51">
        <f>Ugovori_OPULJP[[#This Row],[Bespovratna sredstva - EU dio - HRK]]/7.5345</f>
        <v>83663.149512243675</v>
      </c>
      <c r="Q1343" s="50">
        <f>Ugovori_OPULJP[[#This Row],[Bespovratna sredstva - Ukupno (EU+Nac) HRK
= Ukupna ugovorena vrijednost bespovratnih sredstava]]*Ugovori_OPULJP[[#This Row],[STOPA NACIONALNOG SUFINANCIRANJA %]]</f>
        <v>111240</v>
      </c>
      <c r="R1343" s="51">
        <f>Ugovori_OPULJP[[#This Row],[Bespovratna sredstva - Nacionalni dio - HRK]]/7.5345</f>
        <v>14764.085208043001</v>
      </c>
      <c r="S1343" s="52">
        <v>741600</v>
      </c>
      <c r="T1343" s="51">
        <f>Ugovori_OPULJP[[#This Row],[Bespovratna sredstva - Ukupno (EU+Nac) HRK
= Ukupna ugovorena vrijednost bespovratnih sredstava]]/7.5345</f>
        <v>98427.23472028668</v>
      </c>
      <c r="U1343" s="50">
        <v>0</v>
      </c>
      <c r="V1343" s="51">
        <f>Ugovori_OPULJP[[#This Row],[Javni doprinos korisnika - HRK]]/7.5345</f>
        <v>0</v>
      </c>
      <c r="W1343" s="50">
        <v>0</v>
      </c>
      <c r="X1343" s="51">
        <f>Ugovori_OPULJP[[#This Row],[Privatni doprinos korisnika - HRK]]/7.5345</f>
        <v>0</v>
      </c>
      <c r="Y1343" s="52">
        <v>741600</v>
      </c>
      <c r="Z1343" s="53">
        <f>Ugovori_OPULJP[[#This Row],[UKUPNI PRIHVATLJIVI IZDACI
TOTAL ELIGIBLE EXPENDITURE
= Bespovratna sredstva ukupno + doprinos korisnika
= Ukupni prihvatljivi troškovi
= Ukupna ugovorena vrijednost projekta HRK]]/7.5345</f>
        <v>98427.23472028668</v>
      </c>
      <c r="AA1343" s="57" t="s">
        <v>38</v>
      </c>
      <c r="AB1343" s="57" t="s">
        <v>35</v>
      </c>
      <c r="AC1343" s="56" t="s">
        <v>5110</v>
      </c>
      <c r="AD1343" s="63" t="s">
        <v>747</v>
      </c>
    </row>
    <row r="1344" spans="1:30" ht="38.25" customHeight="1" x14ac:dyDescent="0.2">
      <c r="A1344" s="66" t="s">
        <v>5111</v>
      </c>
      <c r="B1344" s="55" t="s">
        <v>743</v>
      </c>
      <c r="C1344" s="56" t="s">
        <v>744</v>
      </c>
      <c r="D1344" s="88" t="s">
        <v>4965</v>
      </c>
      <c r="E1344" s="57" t="s">
        <v>76</v>
      </c>
      <c r="F1344" s="62" t="s">
        <v>5112</v>
      </c>
      <c r="G1344" s="62" t="s">
        <v>3509</v>
      </c>
      <c r="H1344" s="59">
        <v>44915</v>
      </c>
      <c r="I1344" s="59">
        <v>45158</v>
      </c>
      <c r="J1344" s="48" t="str">
        <f>IF(Ugovori_OPULJP[[#This Row],[DATUM ZAVRŠETKA OPERACIJE]]&gt;DATE(2024,3,31),"u provedbi","završen")</f>
        <v>završen</v>
      </c>
      <c r="K1344" s="58" t="s">
        <v>94</v>
      </c>
      <c r="L1344" s="46" t="s">
        <v>94</v>
      </c>
      <c r="M1344" s="49">
        <v>0.85</v>
      </c>
      <c r="N1344" s="49">
        <v>0.15</v>
      </c>
      <c r="O1344" s="50">
        <f>Ugovori_OPULJP[[#This Row],[Bespovratna sredstva - Ukupno (EU+Nac) HRK
= Ukupna ugovorena vrijednost bespovratnih sredstava]]*Ugovori_OPULJP[[#This Row],[EU STOPA SUFINANCIRANJA %
EU CO-FINANCING RATE %]]</f>
        <v>422322.5</v>
      </c>
      <c r="P1344" s="51">
        <f>Ugovori_OPULJP[[#This Row],[Bespovratna sredstva - EU dio - HRK]]/7.5345</f>
        <v>56051.828256685905</v>
      </c>
      <c r="Q1344" s="50">
        <f>Ugovori_OPULJP[[#This Row],[Bespovratna sredstva - Ukupno (EU+Nac) HRK
= Ukupna ugovorena vrijednost bespovratnih sredstava]]*Ugovori_OPULJP[[#This Row],[STOPA NACIONALNOG SUFINANCIRANJA %]]</f>
        <v>74527.5</v>
      </c>
      <c r="R1344" s="51">
        <f>Ugovori_OPULJP[[#This Row],[Bespovratna sredstva - Nacionalni dio - HRK]]/7.5345</f>
        <v>9891.4991041210433</v>
      </c>
      <c r="S1344" s="52">
        <v>496850</v>
      </c>
      <c r="T1344" s="51">
        <f>Ugovori_OPULJP[[#This Row],[Bespovratna sredstva - Ukupno (EU+Nac) HRK
= Ukupna ugovorena vrijednost bespovratnih sredstava]]/7.5345</f>
        <v>65943.327360806958</v>
      </c>
      <c r="U1344" s="50">
        <v>0</v>
      </c>
      <c r="V1344" s="51">
        <f>Ugovori_OPULJP[[#This Row],[Javni doprinos korisnika - HRK]]/7.5345</f>
        <v>0</v>
      </c>
      <c r="W1344" s="50">
        <v>0</v>
      </c>
      <c r="X1344" s="51">
        <f>Ugovori_OPULJP[[#This Row],[Privatni doprinos korisnika - HRK]]/7.5345</f>
        <v>0</v>
      </c>
      <c r="Y1344" s="52">
        <v>496850</v>
      </c>
      <c r="Z1344" s="53">
        <f>Ugovori_OPULJP[[#This Row],[UKUPNI PRIHVATLJIVI IZDACI
TOTAL ELIGIBLE EXPENDITURE
= Bespovratna sredstva ukupno + doprinos korisnika
= Ukupni prihvatljivi troškovi
= Ukupna ugovorena vrijednost projekta HRK]]/7.5345</f>
        <v>65943.327360806958</v>
      </c>
      <c r="AA1344" s="57" t="s">
        <v>38</v>
      </c>
      <c r="AB1344" s="57" t="s">
        <v>35</v>
      </c>
      <c r="AC1344" s="56" t="s">
        <v>5113</v>
      </c>
      <c r="AD1344" s="63" t="s">
        <v>747</v>
      </c>
    </row>
    <row r="1345" spans="1:30" ht="38.25" customHeight="1" x14ac:dyDescent="0.2">
      <c r="A1345" s="61" t="s">
        <v>5114</v>
      </c>
      <c r="B1345" s="55" t="s">
        <v>743</v>
      </c>
      <c r="C1345" s="56" t="s">
        <v>744</v>
      </c>
      <c r="D1345" s="88" t="s">
        <v>4965</v>
      </c>
      <c r="E1345" s="57" t="s">
        <v>76</v>
      </c>
      <c r="F1345" s="62" t="s">
        <v>5115</v>
      </c>
      <c r="G1345" s="62" t="s">
        <v>5116</v>
      </c>
      <c r="H1345" s="59">
        <v>44928</v>
      </c>
      <c r="I1345" s="59">
        <v>45140</v>
      </c>
      <c r="J1345" s="48" t="str">
        <f>IF(Ugovori_OPULJP[[#This Row],[DATUM ZAVRŠETKA OPERACIJE]]&gt;DATE(2024,3,31),"u provedbi","završen")</f>
        <v>završen</v>
      </c>
      <c r="K1345" s="58" t="s">
        <v>5117</v>
      </c>
      <c r="L1345" s="58" t="s">
        <v>99</v>
      </c>
      <c r="M1345" s="49">
        <v>0.85</v>
      </c>
      <c r="N1345" s="49">
        <v>0.15</v>
      </c>
      <c r="O1345" s="50">
        <f>Ugovori_OPULJP[[#This Row],[Bespovratna sredstva - Ukupno (EU+Nac) HRK
= Ukupna ugovorena vrijednost bespovratnih sredstava]]*Ugovori_OPULJP[[#This Row],[EU STOPA SUFINANCIRANJA %
EU CO-FINANCING RATE %]]</f>
        <v>967331.45</v>
      </c>
      <c r="P1345" s="51">
        <f>Ugovori_OPULJP[[#This Row],[Bespovratna sredstva - EU dio - HRK]]/7.5345</f>
        <v>128386.94671179241</v>
      </c>
      <c r="Q1345" s="50">
        <f>Ugovori_OPULJP[[#This Row],[Bespovratna sredstva - Ukupno (EU+Nac) HRK
= Ukupna ugovorena vrijednost bespovratnih sredstava]]*Ugovori_OPULJP[[#This Row],[STOPA NACIONALNOG SUFINANCIRANJA %]]</f>
        <v>170705.55</v>
      </c>
      <c r="R1345" s="51">
        <f>Ugovori_OPULJP[[#This Row],[Bespovratna sredstva - Nacionalni dio - HRK]]/7.5345</f>
        <v>22656.520007963365</v>
      </c>
      <c r="S1345" s="52">
        <v>1138037</v>
      </c>
      <c r="T1345" s="51">
        <f>Ugovori_OPULJP[[#This Row],[Bespovratna sredstva - Ukupno (EU+Nac) HRK
= Ukupna ugovorena vrijednost bespovratnih sredstava]]/7.5345</f>
        <v>151043.46671975579</v>
      </c>
      <c r="U1345" s="50">
        <v>0</v>
      </c>
      <c r="V1345" s="51">
        <f>Ugovori_OPULJP[[#This Row],[Javni doprinos korisnika - HRK]]/7.5345</f>
        <v>0</v>
      </c>
      <c r="W1345" s="50">
        <v>0</v>
      </c>
      <c r="X1345" s="51">
        <f>Ugovori_OPULJP[[#This Row],[Privatni doprinos korisnika - HRK]]/7.5345</f>
        <v>0</v>
      </c>
      <c r="Y1345" s="52">
        <v>1138037</v>
      </c>
      <c r="Z1345" s="53">
        <f>Ugovori_OPULJP[[#This Row],[UKUPNI PRIHVATLJIVI IZDACI
TOTAL ELIGIBLE EXPENDITURE
= Bespovratna sredstva ukupno + doprinos korisnika
= Ukupni prihvatljivi troškovi
= Ukupna ugovorena vrijednost projekta HRK]]/7.5345</f>
        <v>151043.46671975579</v>
      </c>
      <c r="AA1345" s="57" t="s">
        <v>38</v>
      </c>
      <c r="AB1345" s="57" t="s">
        <v>35</v>
      </c>
      <c r="AC1345" s="56" t="s">
        <v>5118</v>
      </c>
      <c r="AD1345" s="63" t="s">
        <v>747</v>
      </c>
    </row>
    <row r="1346" spans="1:30" ht="38.25" customHeight="1" x14ac:dyDescent="0.2">
      <c r="A1346" s="66" t="s">
        <v>5119</v>
      </c>
      <c r="B1346" s="55" t="s">
        <v>743</v>
      </c>
      <c r="C1346" s="56" t="s">
        <v>744</v>
      </c>
      <c r="D1346" s="88" t="s">
        <v>4965</v>
      </c>
      <c r="E1346" s="57" t="s">
        <v>76</v>
      </c>
      <c r="F1346" s="62" t="s">
        <v>5120</v>
      </c>
      <c r="G1346" s="62" t="s">
        <v>1521</v>
      </c>
      <c r="H1346" s="59">
        <v>44922</v>
      </c>
      <c r="I1346" s="59">
        <v>45165</v>
      </c>
      <c r="J1346" s="48" t="str">
        <f>IF(Ugovori_OPULJP[[#This Row],[DATUM ZAVRŠETKA OPERACIJE]]&gt;DATE(2024,3,31),"u provedbi","završen")</f>
        <v>završen</v>
      </c>
      <c r="K1346" s="58" t="s">
        <v>99</v>
      </c>
      <c r="L1346" s="46" t="s">
        <v>99</v>
      </c>
      <c r="M1346" s="49">
        <v>0.85</v>
      </c>
      <c r="N1346" s="49">
        <v>0.15</v>
      </c>
      <c r="O1346" s="50">
        <f>Ugovori_OPULJP[[#This Row],[Bespovratna sredstva - Ukupno (EU+Nac) HRK
= Ukupna ugovorena vrijednost bespovratnih sredstava]]*Ugovori_OPULJP[[#This Row],[EU STOPA SUFINANCIRANJA %
EU CO-FINANCING RATE %]]</f>
        <v>630360</v>
      </c>
      <c r="P1346" s="51">
        <f>Ugovori_OPULJP[[#This Row],[Bespovratna sredstva - EU dio - HRK]]/7.5345</f>
        <v>83663.149512243675</v>
      </c>
      <c r="Q1346" s="50">
        <f>Ugovori_OPULJP[[#This Row],[Bespovratna sredstva - Ukupno (EU+Nac) HRK
= Ukupna ugovorena vrijednost bespovratnih sredstava]]*Ugovori_OPULJP[[#This Row],[STOPA NACIONALNOG SUFINANCIRANJA %]]</f>
        <v>111240</v>
      </c>
      <c r="R1346" s="51">
        <f>Ugovori_OPULJP[[#This Row],[Bespovratna sredstva - Nacionalni dio - HRK]]/7.5345</f>
        <v>14764.085208043001</v>
      </c>
      <c r="S1346" s="52">
        <v>741600</v>
      </c>
      <c r="T1346" s="51">
        <f>Ugovori_OPULJP[[#This Row],[Bespovratna sredstva - Ukupno (EU+Nac) HRK
= Ukupna ugovorena vrijednost bespovratnih sredstava]]/7.5345</f>
        <v>98427.23472028668</v>
      </c>
      <c r="U1346" s="50">
        <v>0</v>
      </c>
      <c r="V1346" s="51">
        <f>Ugovori_OPULJP[[#This Row],[Javni doprinos korisnika - HRK]]/7.5345</f>
        <v>0</v>
      </c>
      <c r="W1346" s="50">
        <v>0</v>
      </c>
      <c r="X1346" s="51">
        <f>Ugovori_OPULJP[[#This Row],[Privatni doprinos korisnika - HRK]]/7.5345</f>
        <v>0</v>
      </c>
      <c r="Y1346" s="52">
        <v>741600</v>
      </c>
      <c r="Z1346" s="53">
        <f>Ugovori_OPULJP[[#This Row],[UKUPNI PRIHVATLJIVI IZDACI
TOTAL ELIGIBLE EXPENDITURE
= Bespovratna sredstva ukupno + doprinos korisnika
= Ukupni prihvatljivi troškovi
= Ukupna ugovorena vrijednost projekta HRK]]/7.5345</f>
        <v>98427.23472028668</v>
      </c>
      <c r="AA1346" s="57" t="s">
        <v>38</v>
      </c>
      <c r="AB1346" s="57" t="s">
        <v>35</v>
      </c>
      <c r="AC1346" s="56" t="s">
        <v>5121</v>
      </c>
      <c r="AD1346" s="63" t="s">
        <v>747</v>
      </c>
    </row>
    <row r="1347" spans="1:30" ht="38.25" customHeight="1" x14ac:dyDescent="0.2">
      <c r="A1347" s="61" t="s">
        <v>5122</v>
      </c>
      <c r="B1347" s="55" t="s">
        <v>743</v>
      </c>
      <c r="C1347" s="56" t="s">
        <v>744</v>
      </c>
      <c r="D1347" s="88" t="s">
        <v>4965</v>
      </c>
      <c r="E1347" s="57" t="s">
        <v>76</v>
      </c>
      <c r="F1347" s="62" t="s">
        <v>5123</v>
      </c>
      <c r="G1347" s="62" t="s">
        <v>1884</v>
      </c>
      <c r="H1347" s="59">
        <v>44907</v>
      </c>
      <c r="I1347" s="59">
        <v>45089</v>
      </c>
      <c r="J1347" s="48" t="str">
        <f>IF(Ugovori_OPULJP[[#This Row],[DATUM ZAVRŠETKA OPERACIJE]]&gt;DATE(2024,3,31),"u provedbi","završen")</f>
        <v>završen</v>
      </c>
      <c r="K1347" s="58" t="s">
        <v>79</v>
      </c>
      <c r="L1347" s="46" t="s">
        <v>79</v>
      </c>
      <c r="M1347" s="49">
        <v>0.85</v>
      </c>
      <c r="N1347" s="49">
        <v>0.15</v>
      </c>
      <c r="O1347" s="50">
        <f>Ugovori_OPULJP[[#This Row],[Bespovratna sredstva - Ukupno (EU+Nac) HRK
= Ukupna ugovorena vrijednost bespovratnih sredstava]]*Ugovori_OPULJP[[#This Row],[EU STOPA SUFINANCIRANJA %
EU CO-FINANCING RATE %]]</f>
        <v>504220</v>
      </c>
      <c r="P1347" s="51">
        <f>Ugovori_OPULJP[[#This Row],[Bespovratna sredstva - EU dio - HRK]]/7.5345</f>
        <v>66921.494458822752</v>
      </c>
      <c r="Q1347" s="50">
        <f>Ugovori_OPULJP[[#This Row],[Bespovratna sredstva - Ukupno (EU+Nac) HRK
= Ukupna ugovorena vrijednost bespovratnih sredstava]]*Ugovori_OPULJP[[#This Row],[STOPA NACIONALNOG SUFINANCIRANJA %]]</f>
        <v>88980</v>
      </c>
      <c r="R1347" s="51">
        <f>Ugovori_OPULJP[[#This Row],[Bespovratna sredstva - Nacionalni dio - HRK]]/7.5345</f>
        <v>11809.675492733426</v>
      </c>
      <c r="S1347" s="52">
        <v>593200</v>
      </c>
      <c r="T1347" s="51">
        <f>Ugovori_OPULJP[[#This Row],[Bespovratna sredstva - Ukupno (EU+Nac) HRK
= Ukupna ugovorena vrijednost bespovratnih sredstava]]/7.5345</f>
        <v>78731.169951556178</v>
      </c>
      <c r="U1347" s="50">
        <v>0</v>
      </c>
      <c r="V1347" s="51">
        <f>Ugovori_OPULJP[[#This Row],[Javni doprinos korisnika - HRK]]/7.5345</f>
        <v>0</v>
      </c>
      <c r="W1347" s="50">
        <v>0</v>
      </c>
      <c r="X1347" s="51">
        <f>Ugovori_OPULJP[[#This Row],[Privatni doprinos korisnika - HRK]]/7.5345</f>
        <v>0</v>
      </c>
      <c r="Y1347" s="52">
        <v>593200</v>
      </c>
      <c r="Z1347" s="53">
        <f>Ugovori_OPULJP[[#This Row],[UKUPNI PRIHVATLJIVI IZDACI
TOTAL ELIGIBLE EXPENDITURE
= Bespovratna sredstva ukupno + doprinos korisnika
= Ukupni prihvatljivi troškovi
= Ukupna ugovorena vrijednost projekta HRK]]/7.5345</f>
        <v>78731.169951556178</v>
      </c>
      <c r="AA1347" s="57" t="s">
        <v>38</v>
      </c>
      <c r="AB1347" s="57" t="s">
        <v>35</v>
      </c>
      <c r="AC1347" s="56" t="s">
        <v>5124</v>
      </c>
      <c r="AD1347" s="63" t="s">
        <v>747</v>
      </c>
    </row>
    <row r="1348" spans="1:30" ht="51" customHeight="1" x14ac:dyDescent="0.2">
      <c r="A1348" s="97" t="s">
        <v>5125</v>
      </c>
      <c r="B1348" s="55" t="s">
        <v>743</v>
      </c>
      <c r="C1348" s="56" t="s">
        <v>744</v>
      </c>
      <c r="D1348" s="88" t="s">
        <v>4965</v>
      </c>
      <c r="E1348" s="57" t="s">
        <v>76</v>
      </c>
      <c r="F1348" s="62" t="s">
        <v>5126</v>
      </c>
      <c r="G1348" s="62" t="s">
        <v>1247</v>
      </c>
      <c r="H1348" s="59">
        <v>44855</v>
      </c>
      <c r="I1348" s="59">
        <v>45098</v>
      </c>
      <c r="J1348" s="48" t="str">
        <f>IF(Ugovori_OPULJP[[#This Row],[DATUM ZAVRŠETKA OPERACIJE]]&gt;DATE(2024,3,31),"u provedbi","završen")</f>
        <v>završen</v>
      </c>
      <c r="K1348" s="46" t="s">
        <v>104</v>
      </c>
      <c r="L1348" s="46" t="s">
        <v>104</v>
      </c>
      <c r="M1348" s="49">
        <v>0.85</v>
      </c>
      <c r="N1348" s="49">
        <v>0.15</v>
      </c>
      <c r="O1348" s="50">
        <f>Ugovori_OPULJP[[#This Row],[Bespovratna sredstva - Ukupno (EU+Nac) HRK
= Ukupna ugovorena vrijednost bespovratnih sredstava]]*Ugovori_OPULJP[[#This Row],[EU STOPA SUFINANCIRANJA %
EU CO-FINANCING RATE %]]</f>
        <v>923040.5</v>
      </c>
      <c r="P1348" s="51">
        <f>Ugovori_OPULJP[[#This Row],[Bespovratna sredstva - EU dio - HRK]]/7.5345</f>
        <v>122508.52744044064</v>
      </c>
      <c r="Q1348" s="50">
        <f>Ugovori_OPULJP[[#This Row],[Bespovratna sredstva - Ukupno (EU+Nac) HRK
= Ukupna ugovorena vrijednost bespovratnih sredstava]]*Ugovori_OPULJP[[#This Row],[STOPA NACIONALNOG SUFINANCIRANJA %]]</f>
        <v>162889.5</v>
      </c>
      <c r="R1348" s="51">
        <f>Ugovori_OPULJP[[#This Row],[Bespovratna sredstva - Nacionalni dio - HRK]]/7.5345</f>
        <v>21619.15190125423</v>
      </c>
      <c r="S1348" s="52">
        <v>1085930</v>
      </c>
      <c r="T1348" s="51">
        <f>Ugovori_OPULJP[[#This Row],[Bespovratna sredstva - Ukupno (EU+Nac) HRK
= Ukupna ugovorena vrijednost bespovratnih sredstava]]/7.5345</f>
        <v>144127.67934169486</v>
      </c>
      <c r="U1348" s="50">
        <v>0</v>
      </c>
      <c r="V1348" s="51">
        <f>Ugovori_OPULJP[[#This Row],[Javni doprinos korisnika - HRK]]/7.5345</f>
        <v>0</v>
      </c>
      <c r="W1348" s="50">
        <v>0</v>
      </c>
      <c r="X1348" s="51">
        <f>Ugovori_OPULJP[[#This Row],[Privatni doprinos korisnika - HRK]]/7.5345</f>
        <v>0</v>
      </c>
      <c r="Y1348" s="52">
        <v>1085930</v>
      </c>
      <c r="Z1348" s="53">
        <f>Ugovori_OPULJP[[#This Row],[UKUPNI PRIHVATLJIVI IZDACI
TOTAL ELIGIBLE EXPENDITURE
= Bespovratna sredstva ukupno + doprinos korisnika
= Ukupni prihvatljivi troškovi
= Ukupna ugovorena vrijednost projekta HRK]]/7.5345</f>
        <v>144127.67934169486</v>
      </c>
      <c r="AA1348" s="57" t="s">
        <v>38</v>
      </c>
      <c r="AB1348" s="57" t="s">
        <v>35</v>
      </c>
      <c r="AC1348" s="56" t="s">
        <v>5127</v>
      </c>
      <c r="AD1348" s="63" t="s">
        <v>747</v>
      </c>
    </row>
    <row r="1349" spans="1:30" ht="38.25" customHeight="1" x14ac:dyDescent="0.2">
      <c r="A1349" s="97" t="s">
        <v>5128</v>
      </c>
      <c r="B1349" s="55" t="s">
        <v>743</v>
      </c>
      <c r="C1349" s="56" t="s">
        <v>744</v>
      </c>
      <c r="D1349" s="88" t="s">
        <v>4965</v>
      </c>
      <c r="E1349" s="57" t="s">
        <v>76</v>
      </c>
      <c r="F1349" s="62" t="s">
        <v>5129</v>
      </c>
      <c r="G1349" s="45" t="s">
        <v>3183</v>
      </c>
      <c r="H1349" s="59">
        <v>44855</v>
      </c>
      <c r="I1349" s="59">
        <v>45098</v>
      </c>
      <c r="J1349" s="48" t="str">
        <f>IF(Ugovori_OPULJP[[#This Row],[DATUM ZAVRŠETKA OPERACIJE]]&gt;DATE(2024,3,31),"u provedbi","završen")</f>
        <v>završen</v>
      </c>
      <c r="K1349" s="46" t="s">
        <v>99</v>
      </c>
      <c r="L1349" s="46" t="s">
        <v>99</v>
      </c>
      <c r="M1349" s="49">
        <v>0.85</v>
      </c>
      <c r="N1349" s="49">
        <v>0.15</v>
      </c>
      <c r="O1349" s="50">
        <f>Ugovori_OPULJP[[#This Row],[Bespovratna sredstva - Ukupno (EU+Nac) HRK
= Ukupna ugovorena vrijednost bespovratnih sredstava]]*Ugovori_OPULJP[[#This Row],[EU STOPA SUFINANCIRANJA %
EU CO-FINANCING RATE %]]</f>
        <v>1050600</v>
      </c>
      <c r="P1349" s="51">
        <f>Ugovori_OPULJP[[#This Row],[Bespovratna sredstva - EU dio - HRK]]/7.5345</f>
        <v>139438.58252040611</v>
      </c>
      <c r="Q1349" s="50">
        <f>Ugovori_OPULJP[[#This Row],[Bespovratna sredstva - Ukupno (EU+Nac) HRK
= Ukupna ugovorena vrijednost bespovratnih sredstava]]*Ugovori_OPULJP[[#This Row],[STOPA NACIONALNOG SUFINANCIRANJA %]]</f>
        <v>185400</v>
      </c>
      <c r="R1349" s="51">
        <f>Ugovori_OPULJP[[#This Row],[Bespovratna sredstva - Nacionalni dio - HRK]]/7.5345</f>
        <v>24606.80868007167</v>
      </c>
      <c r="S1349" s="52">
        <v>1236000</v>
      </c>
      <c r="T1349" s="51">
        <f>Ugovori_OPULJP[[#This Row],[Bespovratna sredstva - Ukupno (EU+Nac) HRK
= Ukupna ugovorena vrijednost bespovratnih sredstava]]/7.5345</f>
        <v>164045.39120047778</v>
      </c>
      <c r="U1349" s="50">
        <v>0</v>
      </c>
      <c r="V1349" s="51">
        <f>Ugovori_OPULJP[[#This Row],[Javni doprinos korisnika - HRK]]/7.5345</f>
        <v>0</v>
      </c>
      <c r="W1349" s="50">
        <v>0</v>
      </c>
      <c r="X1349" s="51">
        <f>Ugovori_OPULJP[[#This Row],[Privatni doprinos korisnika - HRK]]/7.5345</f>
        <v>0</v>
      </c>
      <c r="Y1349" s="52">
        <v>1236000</v>
      </c>
      <c r="Z1349" s="53">
        <f>Ugovori_OPULJP[[#This Row],[UKUPNI PRIHVATLJIVI IZDACI
TOTAL ELIGIBLE EXPENDITURE
= Bespovratna sredstva ukupno + doprinos korisnika
= Ukupni prihvatljivi troškovi
= Ukupna ugovorena vrijednost projekta HRK]]/7.5345</f>
        <v>164045.39120047778</v>
      </c>
      <c r="AA1349" s="57" t="s">
        <v>38</v>
      </c>
      <c r="AB1349" s="57" t="s">
        <v>35</v>
      </c>
      <c r="AC1349" s="56" t="s">
        <v>5130</v>
      </c>
      <c r="AD1349" s="63" t="s">
        <v>747</v>
      </c>
    </row>
    <row r="1350" spans="1:30" ht="38.25" customHeight="1" x14ac:dyDescent="0.2">
      <c r="A1350" s="97" t="s">
        <v>5131</v>
      </c>
      <c r="B1350" s="55" t="s">
        <v>743</v>
      </c>
      <c r="C1350" s="56" t="s">
        <v>744</v>
      </c>
      <c r="D1350" s="88" t="s">
        <v>4965</v>
      </c>
      <c r="E1350" s="57" t="s">
        <v>76</v>
      </c>
      <c r="F1350" s="62" t="s">
        <v>5132</v>
      </c>
      <c r="G1350" s="62" t="s">
        <v>5133</v>
      </c>
      <c r="H1350" s="59">
        <v>44818</v>
      </c>
      <c r="I1350" s="59">
        <v>45060</v>
      </c>
      <c r="J1350" s="48" t="str">
        <f>IF(Ugovori_OPULJP[[#This Row],[DATUM ZAVRŠETKA OPERACIJE]]&gt;DATE(2024,3,31),"u provedbi","završen")</f>
        <v>završen</v>
      </c>
      <c r="K1350" s="46" t="s">
        <v>104</v>
      </c>
      <c r="L1350" s="46" t="s">
        <v>104</v>
      </c>
      <c r="M1350" s="49">
        <v>0.85</v>
      </c>
      <c r="N1350" s="49">
        <v>0.15</v>
      </c>
      <c r="O1350" s="50">
        <f>Ugovori_OPULJP[[#This Row],[Bespovratna sredstva - Ukupno (EU+Nac) HRK
= Ukupna ugovorena vrijednost bespovratnih sredstava]]*Ugovori_OPULJP[[#This Row],[EU STOPA SUFINANCIRANJA %
EU CO-FINANCING RATE %]]</f>
        <v>1048305</v>
      </c>
      <c r="P1350" s="51">
        <f>Ugovori_OPULJP[[#This Row],[Bespovratna sredstva - EU dio - HRK]]/7.5345</f>
        <v>139133.98367509455</v>
      </c>
      <c r="Q1350" s="50">
        <f>Ugovori_OPULJP[[#This Row],[Bespovratna sredstva - Ukupno (EU+Nac) HRK
= Ukupna ugovorena vrijednost bespovratnih sredstava]]*Ugovori_OPULJP[[#This Row],[STOPA NACIONALNOG SUFINANCIRANJA %]]</f>
        <v>184995</v>
      </c>
      <c r="R1350" s="51">
        <f>Ugovori_OPULJP[[#This Row],[Bespovratna sredstva - Nacionalni dio - HRK]]/7.5345</f>
        <v>24553.055942663745</v>
      </c>
      <c r="S1350" s="52">
        <v>1233300</v>
      </c>
      <c r="T1350" s="51">
        <f>Ugovori_OPULJP[[#This Row],[Bespovratna sredstva - Ukupno (EU+Nac) HRK
= Ukupna ugovorena vrijednost bespovratnih sredstava]]/7.5345</f>
        <v>163687.0396177583</v>
      </c>
      <c r="U1350" s="50">
        <v>0</v>
      </c>
      <c r="V1350" s="51">
        <f>Ugovori_OPULJP[[#This Row],[Javni doprinos korisnika - HRK]]/7.5345</f>
        <v>0</v>
      </c>
      <c r="W1350" s="50">
        <v>0</v>
      </c>
      <c r="X1350" s="51">
        <f>Ugovori_OPULJP[[#This Row],[Privatni doprinos korisnika - HRK]]/7.5345</f>
        <v>0</v>
      </c>
      <c r="Y1350" s="52">
        <v>1233300</v>
      </c>
      <c r="Z1350" s="53">
        <f>Ugovori_OPULJP[[#This Row],[UKUPNI PRIHVATLJIVI IZDACI
TOTAL ELIGIBLE EXPENDITURE
= Bespovratna sredstva ukupno + doprinos korisnika
= Ukupni prihvatljivi troškovi
= Ukupna ugovorena vrijednost projekta HRK]]/7.5345</f>
        <v>163687.0396177583</v>
      </c>
      <c r="AA1350" s="57" t="s">
        <v>38</v>
      </c>
      <c r="AB1350" s="57" t="s">
        <v>35</v>
      </c>
      <c r="AC1350" s="56" t="s">
        <v>5134</v>
      </c>
      <c r="AD1350" s="63" t="s">
        <v>747</v>
      </c>
    </row>
    <row r="1351" spans="1:30" ht="38.25" customHeight="1" x14ac:dyDescent="0.2">
      <c r="A1351" s="61" t="s">
        <v>5135</v>
      </c>
      <c r="B1351" s="55" t="s">
        <v>743</v>
      </c>
      <c r="C1351" s="56" t="s">
        <v>744</v>
      </c>
      <c r="D1351" s="88" t="s">
        <v>4965</v>
      </c>
      <c r="E1351" s="57" t="s">
        <v>76</v>
      </c>
      <c r="F1351" s="62" t="s">
        <v>5136</v>
      </c>
      <c r="G1351" s="62" t="s">
        <v>865</v>
      </c>
      <c r="H1351" s="59">
        <v>44911</v>
      </c>
      <c r="I1351" s="59">
        <v>45154</v>
      </c>
      <c r="J1351" s="48" t="str">
        <f>IF(Ugovori_OPULJP[[#This Row],[DATUM ZAVRŠETKA OPERACIJE]]&gt;DATE(2024,3,31),"u provedbi","završen")</f>
        <v>završen</v>
      </c>
      <c r="K1351" s="58" t="s">
        <v>104</v>
      </c>
      <c r="L1351" s="58" t="s">
        <v>104</v>
      </c>
      <c r="M1351" s="49">
        <v>0.85</v>
      </c>
      <c r="N1351" s="49">
        <v>0.15</v>
      </c>
      <c r="O1351" s="50">
        <f>Ugovori_OPULJP[[#This Row],[Bespovratna sredstva - Ukupno (EU+Nac) HRK
= Ukupna ugovorena vrijednost bespovratnih sredstava]]*Ugovori_OPULJP[[#This Row],[EU STOPA SUFINANCIRANJA %
EU CO-FINANCING RATE %]]</f>
        <v>1260511.75</v>
      </c>
      <c r="P1351" s="51">
        <f>Ugovori_OPULJP[[#This Row],[Bespovratna sredstva - EU dio - HRK]]/7.5345</f>
        <v>167298.65949963499</v>
      </c>
      <c r="Q1351" s="50">
        <f>Ugovori_OPULJP[[#This Row],[Bespovratna sredstva - Ukupno (EU+Nac) HRK
= Ukupna ugovorena vrijednost bespovratnih sredstava]]*Ugovori_OPULJP[[#This Row],[STOPA NACIONALNOG SUFINANCIRANJA %]]</f>
        <v>222443.25</v>
      </c>
      <c r="R1351" s="51">
        <f>Ugovori_OPULJP[[#This Row],[Bespovratna sredstva - Nacionalni dio - HRK]]/7.5345</f>
        <v>29523.292852876766</v>
      </c>
      <c r="S1351" s="52">
        <v>1482955</v>
      </c>
      <c r="T1351" s="51">
        <f>Ugovori_OPULJP[[#This Row],[Bespovratna sredstva - Ukupno (EU+Nac) HRK
= Ukupna ugovorena vrijednost bespovratnih sredstava]]/7.5345</f>
        <v>196821.95235251175</v>
      </c>
      <c r="U1351" s="50">
        <v>0</v>
      </c>
      <c r="V1351" s="51">
        <f>Ugovori_OPULJP[[#This Row],[Javni doprinos korisnika - HRK]]/7.5345</f>
        <v>0</v>
      </c>
      <c r="W1351" s="50">
        <v>0</v>
      </c>
      <c r="X1351" s="51">
        <f>Ugovori_OPULJP[[#This Row],[Privatni doprinos korisnika - HRK]]/7.5345</f>
        <v>0</v>
      </c>
      <c r="Y1351" s="52">
        <v>1482955</v>
      </c>
      <c r="Z1351" s="53">
        <f>Ugovori_OPULJP[[#This Row],[UKUPNI PRIHVATLJIVI IZDACI
TOTAL ELIGIBLE EXPENDITURE
= Bespovratna sredstva ukupno + doprinos korisnika
= Ukupni prihvatljivi troškovi
= Ukupna ugovorena vrijednost projekta HRK]]/7.5345</f>
        <v>196821.95235251175</v>
      </c>
      <c r="AA1351" s="57" t="s">
        <v>38</v>
      </c>
      <c r="AB1351" s="57" t="s">
        <v>35</v>
      </c>
      <c r="AC1351" s="56" t="s">
        <v>5137</v>
      </c>
      <c r="AD1351" s="63" t="s">
        <v>747</v>
      </c>
    </row>
    <row r="1352" spans="1:30" ht="38.25" customHeight="1" x14ac:dyDescent="0.2">
      <c r="A1352" s="61" t="s">
        <v>5138</v>
      </c>
      <c r="B1352" s="55" t="s">
        <v>743</v>
      </c>
      <c r="C1352" s="56" t="s">
        <v>744</v>
      </c>
      <c r="D1352" s="88" t="s">
        <v>4965</v>
      </c>
      <c r="E1352" s="57" t="s">
        <v>76</v>
      </c>
      <c r="F1352" s="62" t="s">
        <v>5139</v>
      </c>
      <c r="G1352" s="62" t="s">
        <v>3169</v>
      </c>
      <c r="H1352" s="59">
        <v>44902</v>
      </c>
      <c r="I1352" s="59">
        <v>45145</v>
      </c>
      <c r="J1352" s="48" t="str">
        <f>IF(Ugovori_OPULJP[[#This Row],[DATUM ZAVRŠETKA OPERACIJE]]&gt;DATE(2024,3,31),"u provedbi","završen")</f>
        <v>završen</v>
      </c>
      <c r="K1352" s="58" t="s">
        <v>89</v>
      </c>
      <c r="L1352" s="58" t="s">
        <v>84</v>
      </c>
      <c r="M1352" s="49">
        <v>0.85</v>
      </c>
      <c r="N1352" s="49">
        <v>0.15</v>
      </c>
      <c r="O1352" s="50">
        <f>Ugovori_OPULJP[[#This Row],[Bespovratna sredstva - Ukupno (EU+Nac) HRK
= Ukupna ugovorena vrijednost bespovratnih sredstava]]*Ugovori_OPULJP[[#This Row],[EU STOPA SUFINANCIRANJA %
EU CO-FINANCING RATE %]]</f>
        <v>456280</v>
      </c>
      <c r="P1352" s="51">
        <f>Ugovori_OPULJP[[#This Row],[Bespovratna sredstva - EU dio - HRK]]/7.5345</f>
        <v>60558.76302342557</v>
      </c>
      <c r="Q1352" s="50">
        <f>Ugovori_OPULJP[[#This Row],[Bespovratna sredstva - Ukupno (EU+Nac) HRK
= Ukupna ugovorena vrijednost bespovratnih sredstava]]*Ugovori_OPULJP[[#This Row],[STOPA NACIONALNOG SUFINANCIRANJA %]]</f>
        <v>80520</v>
      </c>
      <c r="R1352" s="51">
        <f>Ugovori_OPULJP[[#This Row],[Bespovratna sredstva - Nacionalni dio - HRK]]/7.5345</f>
        <v>10686.84053354569</v>
      </c>
      <c r="S1352" s="52">
        <v>536800</v>
      </c>
      <c r="T1352" s="51">
        <f>Ugovori_OPULJP[[#This Row],[Bespovratna sredstva - Ukupno (EU+Nac) HRK
= Ukupna ugovorena vrijednost bespovratnih sredstava]]/7.5345</f>
        <v>71245.603556971255</v>
      </c>
      <c r="U1352" s="50">
        <v>0</v>
      </c>
      <c r="V1352" s="51">
        <f>Ugovori_OPULJP[[#This Row],[Javni doprinos korisnika - HRK]]/7.5345</f>
        <v>0</v>
      </c>
      <c r="W1352" s="50">
        <v>0</v>
      </c>
      <c r="X1352" s="51">
        <f>Ugovori_OPULJP[[#This Row],[Privatni doprinos korisnika - HRK]]/7.5345</f>
        <v>0</v>
      </c>
      <c r="Y1352" s="52">
        <v>536800</v>
      </c>
      <c r="Z1352" s="53">
        <f>Ugovori_OPULJP[[#This Row],[UKUPNI PRIHVATLJIVI IZDACI
TOTAL ELIGIBLE EXPENDITURE
= Bespovratna sredstva ukupno + doprinos korisnika
= Ukupni prihvatljivi troškovi
= Ukupna ugovorena vrijednost projekta HRK]]/7.5345</f>
        <v>71245.603556971255</v>
      </c>
      <c r="AA1352" s="57" t="s">
        <v>38</v>
      </c>
      <c r="AB1352" s="57" t="s">
        <v>35</v>
      </c>
      <c r="AC1352" s="56" t="s">
        <v>5140</v>
      </c>
      <c r="AD1352" s="63" t="s">
        <v>747</v>
      </c>
    </row>
    <row r="1353" spans="1:30" ht="38.25" customHeight="1" x14ac:dyDescent="0.2">
      <c r="A1353" s="97" t="s">
        <v>5141</v>
      </c>
      <c r="B1353" s="55" t="s">
        <v>743</v>
      </c>
      <c r="C1353" s="56" t="s">
        <v>744</v>
      </c>
      <c r="D1353" s="88" t="s">
        <v>4965</v>
      </c>
      <c r="E1353" s="57" t="s">
        <v>76</v>
      </c>
      <c r="F1353" s="62" t="s">
        <v>5142</v>
      </c>
      <c r="G1353" s="45" t="s">
        <v>1091</v>
      </c>
      <c r="H1353" s="59">
        <v>44770</v>
      </c>
      <c r="I1353" s="59">
        <v>45013</v>
      </c>
      <c r="J1353" s="48" t="str">
        <f>IF(Ugovori_OPULJP[[#This Row],[DATUM ZAVRŠETKA OPERACIJE]]&gt;DATE(2024,3,31),"u provedbi","završen")</f>
        <v>završen</v>
      </c>
      <c r="K1353" s="58" t="s">
        <v>89</v>
      </c>
      <c r="L1353" s="58" t="s">
        <v>84</v>
      </c>
      <c r="M1353" s="49">
        <v>0.85</v>
      </c>
      <c r="N1353" s="49">
        <v>0.15</v>
      </c>
      <c r="O1353" s="50">
        <f>Ugovori_OPULJP[[#This Row],[Bespovratna sredstva - Ukupno (EU+Nac) HRK
= Ukupna ugovorena vrijednost bespovratnih sredstava]]*Ugovori_OPULJP[[#This Row],[EU STOPA SUFINANCIRANJA %
EU CO-FINANCING RATE %]]</f>
        <v>417180</v>
      </c>
      <c r="P1353" s="51">
        <f>Ugovori_OPULJP[[#This Row],[Bespovratna sredstva - EU dio - HRK]]/7.5345</f>
        <v>55369.301214413696</v>
      </c>
      <c r="Q1353" s="50">
        <f>Ugovori_OPULJP[[#This Row],[Bespovratna sredstva - Ukupno (EU+Nac) HRK
= Ukupna ugovorena vrijednost bespovratnih sredstava]]*Ugovori_OPULJP[[#This Row],[STOPA NACIONALNOG SUFINANCIRANJA %]]</f>
        <v>73620</v>
      </c>
      <c r="R1353" s="51">
        <f>Ugovori_OPULJP[[#This Row],[Bespovratna sredstva - Nacionalni dio - HRK]]/7.5345</f>
        <v>9771.0531554847694</v>
      </c>
      <c r="S1353" s="52">
        <v>490800</v>
      </c>
      <c r="T1353" s="53">
        <f>Ugovori_OPULJP[[#This Row],[Bespovratna sredstva - Ukupno (EU+Nac) HRK
= Ukupna ugovorena vrijednost bespovratnih sredstava]]/7.5345</f>
        <v>65140.354369898465</v>
      </c>
      <c r="U1353" s="50">
        <v>0</v>
      </c>
      <c r="V1353" s="51">
        <f>Ugovori_OPULJP[[#This Row],[Javni doprinos korisnika - HRK]]/7.5345</f>
        <v>0</v>
      </c>
      <c r="W1353" s="50">
        <v>0</v>
      </c>
      <c r="X1353" s="51">
        <f>Ugovori_OPULJP[[#This Row],[Privatni doprinos korisnika - HRK]]/7.5345</f>
        <v>0</v>
      </c>
      <c r="Y1353" s="52">
        <v>490800</v>
      </c>
      <c r="Z1353" s="53">
        <f>Ugovori_OPULJP[[#This Row],[UKUPNI PRIHVATLJIVI IZDACI
TOTAL ELIGIBLE EXPENDITURE
= Bespovratna sredstva ukupno + doprinos korisnika
= Ukupni prihvatljivi troškovi
= Ukupna ugovorena vrijednost projekta HRK]]/7.5345</f>
        <v>65140.354369898465</v>
      </c>
      <c r="AA1353" s="57" t="s">
        <v>38</v>
      </c>
      <c r="AB1353" s="57" t="s">
        <v>35</v>
      </c>
      <c r="AC1353" s="56" t="s">
        <v>5143</v>
      </c>
      <c r="AD1353" s="63" t="s">
        <v>747</v>
      </c>
    </row>
    <row r="1354" spans="1:30" ht="51" customHeight="1" x14ac:dyDescent="0.2">
      <c r="A1354" s="61" t="s">
        <v>5144</v>
      </c>
      <c r="B1354" s="55" t="s">
        <v>743</v>
      </c>
      <c r="C1354" s="56" t="s">
        <v>744</v>
      </c>
      <c r="D1354" s="88" t="s">
        <v>4965</v>
      </c>
      <c r="E1354" s="57" t="s">
        <v>76</v>
      </c>
      <c r="F1354" s="62" t="s">
        <v>5145</v>
      </c>
      <c r="G1354" s="62" t="s">
        <v>641</v>
      </c>
      <c r="H1354" s="59">
        <v>44915</v>
      </c>
      <c r="I1354" s="59">
        <v>45158</v>
      </c>
      <c r="J1354" s="48" t="str">
        <f>IF(Ugovori_OPULJP[[#This Row],[DATUM ZAVRŠETKA OPERACIJE]]&gt;DATE(2024,3,31),"u provedbi","završen")</f>
        <v>završen</v>
      </c>
      <c r="K1354" s="58" t="s">
        <v>104</v>
      </c>
      <c r="L1354" s="58" t="s">
        <v>104</v>
      </c>
      <c r="M1354" s="49">
        <v>0.85</v>
      </c>
      <c r="N1354" s="49">
        <v>0.15</v>
      </c>
      <c r="O1354" s="50">
        <f>Ugovori_OPULJP[[#This Row],[Bespovratna sredstva - Ukupno (EU+Nac) HRK
= Ukupna ugovorena vrijednost bespovratnih sredstava]]*Ugovori_OPULJP[[#This Row],[EU STOPA SUFINANCIRANJA %
EU CO-FINANCING RATE %]]</f>
        <v>420367.5</v>
      </c>
      <c r="P1354" s="51">
        <f>Ugovori_OPULJP[[#This Row],[Bespovratna sredstva - EU dio - HRK]]/7.5345</f>
        <v>55792.355166235313</v>
      </c>
      <c r="Q1354" s="50">
        <f>Ugovori_OPULJP[[#This Row],[Bespovratna sredstva - Ukupno (EU+Nac) HRK
= Ukupna ugovorena vrijednost bespovratnih sredstava]]*Ugovori_OPULJP[[#This Row],[STOPA NACIONALNOG SUFINANCIRANJA %]]</f>
        <v>74182.5</v>
      </c>
      <c r="R1354" s="51">
        <f>Ugovori_OPULJP[[#This Row],[Bespovratna sredstva - Nacionalni dio - HRK]]/7.5345</f>
        <v>9845.7097352179971</v>
      </c>
      <c r="S1354" s="52">
        <v>494550</v>
      </c>
      <c r="T1354" s="51">
        <f>Ugovori_OPULJP[[#This Row],[Bespovratna sredstva - Ukupno (EU+Nac) HRK
= Ukupna ugovorena vrijednost bespovratnih sredstava]]/7.5345</f>
        <v>65638.064901453312</v>
      </c>
      <c r="U1354" s="50">
        <v>0</v>
      </c>
      <c r="V1354" s="51">
        <f>Ugovori_OPULJP[[#This Row],[Javni doprinos korisnika - HRK]]/7.5345</f>
        <v>0</v>
      </c>
      <c r="W1354" s="50">
        <v>0</v>
      </c>
      <c r="X1354" s="51">
        <f>Ugovori_OPULJP[[#This Row],[Privatni doprinos korisnika - HRK]]/7.5345</f>
        <v>0</v>
      </c>
      <c r="Y1354" s="52">
        <v>494550</v>
      </c>
      <c r="Z1354" s="53">
        <f>Ugovori_OPULJP[[#This Row],[UKUPNI PRIHVATLJIVI IZDACI
TOTAL ELIGIBLE EXPENDITURE
= Bespovratna sredstva ukupno + doprinos korisnika
= Ukupni prihvatljivi troškovi
= Ukupna ugovorena vrijednost projekta HRK]]/7.5345</f>
        <v>65638.064901453312</v>
      </c>
      <c r="AA1354" s="57" t="s">
        <v>38</v>
      </c>
      <c r="AB1354" s="57" t="s">
        <v>35</v>
      </c>
      <c r="AC1354" s="56" t="s">
        <v>5146</v>
      </c>
      <c r="AD1354" s="63" t="s">
        <v>747</v>
      </c>
    </row>
    <row r="1355" spans="1:30" ht="38.25" customHeight="1" x14ac:dyDescent="0.2">
      <c r="A1355" s="98" t="s">
        <v>5147</v>
      </c>
      <c r="B1355" s="55" t="s">
        <v>743</v>
      </c>
      <c r="C1355" s="56" t="s">
        <v>744</v>
      </c>
      <c r="D1355" s="88" t="s">
        <v>4965</v>
      </c>
      <c r="E1355" s="57" t="s">
        <v>76</v>
      </c>
      <c r="F1355" s="62" t="s">
        <v>5148</v>
      </c>
      <c r="G1355" s="62" t="s">
        <v>5149</v>
      </c>
      <c r="H1355" s="59">
        <v>44770</v>
      </c>
      <c r="I1355" s="59">
        <v>45013</v>
      </c>
      <c r="J1355" s="48" t="str">
        <f>IF(Ugovori_OPULJP[[#This Row],[DATUM ZAVRŠETKA OPERACIJE]]&gt;DATE(2024,3,31),"u provedbi","završen")</f>
        <v>završen</v>
      </c>
      <c r="K1355" s="46" t="s">
        <v>104</v>
      </c>
      <c r="L1355" s="46" t="s">
        <v>104</v>
      </c>
      <c r="M1355" s="49">
        <v>0.85</v>
      </c>
      <c r="N1355" s="49">
        <v>0.15</v>
      </c>
      <c r="O1355" s="50">
        <f>Ugovori_OPULJP[[#This Row],[Bespovratna sredstva - Ukupno (EU+Nac) HRK
= Ukupna ugovorena vrijednost bespovratnih sredstava]]*Ugovori_OPULJP[[#This Row],[EU STOPA SUFINANCIRANJA %
EU CO-FINANCING RATE %]]</f>
        <v>420240</v>
      </c>
      <c r="P1355" s="51">
        <f>Ugovori_OPULJP[[#This Row],[Bespovratna sredstva - EU dio - HRK]]/7.5345</f>
        <v>55775.43300816245</v>
      </c>
      <c r="Q1355" s="50">
        <f>Ugovori_OPULJP[[#This Row],[Bespovratna sredstva - Ukupno (EU+Nac) HRK
= Ukupna ugovorena vrijednost bespovratnih sredstava]]*Ugovori_OPULJP[[#This Row],[STOPA NACIONALNOG SUFINANCIRANJA %]]</f>
        <v>74160</v>
      </c>
      <c r="R1355" s="51">
        <f>Ugovori_OPULJP[[#This Row],[Bespovratna sredstva - Nacionalni dio - HRK]]/7.5345</f>
        <v>9842.7234720286669</v>
      </c>
      <c r="S1355" s="52">
        <v>494400</v>
      </c>
      <c r="T1355" s="53">
        <f>Ugovori_OPULJP[[#This Row],[Bespovratna sredstva - Ukupno (EU+Nac) HRK
= Ukupna ugovorena vrijednost bespovratnih sredstava]]/7.5345</f>
        <v>65618.156480191115</v>
      </c>
      <c r="U1355" s="50">
        <v>0</v>
      </c>
      <c r="V1355" s="51">
        <f>Ugovori_OPULJP[[#This Row],[Javni doprinos korisnika - HRK]]/7.5345</f>
        <v>0</v>
      </c>
      <c r="W1355" s="50">
        <v>0</v>
      </c>
      <c r="X1355" s="51">
        <f>Ugovori_OPULJP[[#This Row],[Privatni doprinos korisnika - HRK]]/7.5345</f>
        <v>0</v>
      </c>
      <c r="Y1355" s="52">
        <v>494400</v>
      </c>
      <c r="Z1355" s="53">
        <f>Ugovori_OPULJP[[#This Row],[UKUPNI PRIHVATLJIVI IZDACI
TOTAL ELIGIBLE EXPENDITURE
= Bespovratna sredstva ukupno + doprinos korisnika
= Ukupni prihvatljivi troškovi
= Ukupna ugovorena vrijednost projekta HRK]]/7.5345</f>
        <v>65618.156480191115</v>
      </c>
      <c r="AA1355" s="57" t="s">
        <v>38</v>
      </c>
      <c r="AB1355" s="57" t="s">
        <v>35</v>
      </c>
      <c r="AC1355" s="56" t="s">
        <v>5150</v>
      </c>
      <c r="AD1355" s="63" t="s">
        <v>747</v>
      </c>
    </row>
    <row r="1356" spans="1:30" ht="38.25" customHeight="1" x14ac:dyDescent="0.2">
      <c r="A1356" s="61" t="s">
        <v>5151</v>
      </c>
      <c r="B1356" s="55" t="s">
        <v>743</v>
      </c>
      <c r="C1356" s="56" t="s">
        <v>744</v>
      </c>
      <c r="D1356" s="88" t="s">
        <v>4965</v>
      </c>
      <c r="E1356" s="57" t="s">
        <v>76</v>
      </c>
      <c r="F1356" s="62" t="s">
        <v>5152</v>
      </c>
      <c r="G1356" s="62" t="s">
        <v>1152</v>
      </c>
      <c r="H1356" s="59">
        <v>44907</v>
      </c>
      <c r="I1356" s="59">
        <v>45150</v>
      </c>
      <c r="J1356" s="48" t="str">
        <f>IF(Ugovori_OPULJP[[#This Row],[DATUM ZAVRŠETKA OPERACIJE]]&gt;DATE(2024,3,31),"u provedbi","završen")</f>
        <v>završen</v>
      </c>
      <c r="K1356" s="46" t="s">
        <v>104</v>
      </c>
      <c r="L1356" s="46" t="s">
        <v>104</v>
      </c>
      <c r="M1356" s="49">
        <v>0.85</v>
      </c>
      <c r="N1356" s="49">
        <v>0.15</v>
      </c>
      <c r="O1356" s="50">
        <f>Ugovori_OPULJP[[#This Row],[Bespovratna sredstva - Ukupno (EU+Nac) HRK
= Ukupna ugovorena vrijednost bespovratnih sredstava]]*Ugovori_OPULJP[[#This Row],[EU STOPA SUFINANCIRANJA %
EU CO-FINANCING RATE %]]</f>
        <v>751954.625</v>
      </c>
      <c r="P1356" s="51">
        <f>Ugovori_OPULJP[[#This Row],[Bespovratna sredstva - EU dio - HRK]]/7.5345</f>
        <v>99801.529630366975</v>
      </c>
      <c r="Q1356" s="50">
        <f>Ugovori_OPULJP[[#This Row],[Bespovratna sredstva - Ukupno (EU+Nac) HRK
= Ukupna ugovorena vrijednost bespovratnih sredstava]]*Ugovori_OPULJP[[#This Row],[STOPA NACIONALNOG SUFINANCIRANJA %]]</f>
        <v>132697.875</v>
      </c>
      <c r="R1356" s="51">
        <f>Ugovori_OPULJP[[#This Row],[Bespovratna sredstva - Nacionalni dio - HRK]]/7.5345</f>
        <v>17612.034640652997</v>
      </c>
      <c r="S1356" s="52">
        <v>884652.5</v>
      </c>
      <c r="T1356" s="51">
        <f>Ugovori_OPULJP[[#This Row],[Bespovratna sredstva - Ukupno (EU+Nac) HRK
= Ukupna ugovorena vrijednost bespovratnih sredstava]]/7.5345</f>
        <v>117413.56427101998</v>
      </c>
      <c r="U1356" s="50">
        <v>0</v>
      </c>
      <c r="V1356" s="51">
        <f>Ugovori_OPULJP[[#This Row],[Javni doprinos korisnika - HRK]]/7.5345</f>
        <v>0</v>
      </c>
      <c r="W1356" s="50">
        <v>0</v>
      </c>
      <c r="X1356" s="51">
        <f>Ugovori_OPULJP[[#This Row],[Privatni doprinos korisnika - HRK]]/7.5345</f>
        <v>0</v>
      </c>
      <c r="Y1356" s="52">
        <v>884652.5</v>
      </c>
      <c r="Z1356" s="53">
        <f>Ugovori_OPULJP[[#This Row],[UKUPNI PRIHVATLJIVI IZDACI
TOTAL ELIGIBLE EXPENDITURE
= Bespovratna sredstva ukupno + doprinos korisnika
= Ukupni prihvatljivi troškovi
= Ukupna ugovorena vrijednost projekta HRK]]/7.5345</f>
        <v>117413.56427101998</v>
      </c>
      <c r="AA1356" s="57" t="s">
        <v>38</v>
      </c>
      <c r="AB1356" s="57" t="s">
        <v>35</v>
      </c>
      <c r="AC1356" s="56" t="s">
        <v>5153</v>
      </c>
      <c r="AD1356" s="63" t="s">
        <v>747</v>
      </c>
    </row>
    <row r="1357" spans="1:30" ht="38.25" customHeight="1" x14ac:dyDescent="0.2">
      <c r="A1357" s="61" t="s">
        <v>5154</v>
      </c>
      <c r="B1357" s="55" t="s">
        <v>743</v>
      </c>
      <c r="C1357" s="56" t="s">
        <v>744</v>
      </c>
      <c r="D1357" s="88" t="s">
        <v>4965</v>
      </c>
      <c r="E1357" s="57" t="s">
        <v>76</v>
      </c>
      <c r="F1357" s="62" t="s">
        <v>5155</v>
      </c>
      <c r="G1357" s="62" t="s">
        <v>5156</v>
      </c>
      <c r="H1357" s="59">
        <v>44928</v>
      </c>
      <c r="I1357" s="59">
        <v>45171</v>
      </c>
      <c r="J1357" s="48" t="str">
        <f>IF(Ugovori_OPULJP[[#This Row],[DATUM ZAVRŠETKA OPERACIJE]]&gt;DATE(2024,3,31),"u provedbi","završen")</f>
        <v>završen</v>
      </c>
      <c r="K1357" s="46" t="s">
        <v>104</v>
      </c>
      <c r="L1357" s="46" t="s">
        <v>104</v>
      </c>
      <c r="M1357" s="49">
        <v>0.85</v>
      </c>
      <c r="N1357" s="49">
        <v>0.15</v>
      </c>
      <c r="O1357" s="50">
        <f>Ugovori_OPULJP[[#This Row],[Bespovratna sredstva - Ukupno (EU+Nac) HRK
= Ukupna ugovorena vrijednost bespovratnih sredstava]]*Ugovori_OPULJP[[#This Row],[EU STOPA SUFINANCIRANJA %
EU CO-FINANCING RATE %]]</f>
        <v>1275000</v>
      </c>
      <c r="P1357" s="51">
        <f>Ugovori_OPULJP[[#This Row],[Bespovratna sredstva - EU dio - HRK]]/7.5345</f>
        <v>169221.5807286482</v>
      </c>
      <c r="Q1357" s="50">
        <f>Ugovori_OPULJP[[#This Row],[Bespovratna sredstva - Ukupno (EU+Nac) HRK
= Ukupna ugovorena vrijednost bespovratnih sredstava]]*Ugovori_OPULJP[[#This Row],[STOPA NACIONALNOG SUFINANCIRANJA %]]</f>
        <v>225000</v>
      </c>
      <c r="R1357" s="51">
        <f>Ugovori_OPULJP[[#This Row],[Bespovratna sredstva - Nacionalni dio - HRK]]/7.5345</f>
        <v>29862.631893290862</v>
      </c>
      <c r="S1357" s="52">
        <v>1500000</v>
      </c>
      <c r="T1357" s="51">
        <f>Ugovori_OPULJP[[#This Row],[Bespovratna sredstva - Ukupno (EU+Nac) HRK
= Ukupna ugovorena vrijednost bespovratnih sredstava]]/7.5345</f>
        <v>199084.21262193908</v>
      </c>
      <c r="U1357" s="50">
        <v>0</v>
      </c>
      <c r="V1357" s="51">
        <f>Ugovori_OPULJP[[#This Row],[Javni doprinos korisnika - HRK]]/7.5345</f>
        <v>0</v>
      </c>
      <c r="W1357" s="50">
        <v>0</v>
      </c>
      <c r="X1357" s="51">
        <f>Ugovori_OPULJP[[#This Row],[Privatni doprinos korisnika - HRK]]/7.5345</f>
        <v>0</v>
      </c>
      <c r="Y1357" s="52">
        <v>1500000</v>
      </c>
      <c r="Z1357" s="53">
        <f>Ugovori_OPULJP[[#This Row],[UKUPNI PRIHVATLJIVI IZDACI
TOTAL ELIGIBLE EXPENDITURE
= Bespovratna sredstva ukupno + doprinos korisnika
= Ukupni prihvatljivi troškovi
= Ukupna ugovorena vrijednost projekta HRK]]/7.5345</f>
        <v>199084.21262193908</v>
      </c>
      <c r="AA1357" s="57" t="s">
        <v>38</v>
      </c>
      <c r="AB1357" s="57" t="s">
        <v>35</v>
      </c>
      <c r="AC1357" s="56" t="s">
        <v>5157</v>
      </c>
      <c r="AD1357" s="63" t="s">
        <v>747</v>
      </c>
    </row>
    <row r="1358" spans="1:30" ht="51" customHeight="1" x14ac:dyDescent="0.2">
      <c r="A1358" s="61" t="s">
        <v>5158</v>
      </c>
      <c r="B1358" s="55" t="s">
        <v>743</v>
      </c>
      <c r="C1358" s="56" t="s">
        <v>744</v>
      </c>
      <c r="D1358" s="88" t="s">
        <v>4965</v>
      </c>
      <c r="E1358" s="57" t="s">
        <v>76</v>
      </c>
      <c r="F1358" s="62" t="s">
        <v>5159</v>
      </c>
      <c r="G1358" s="62" t="s">
        <v>3923</v>
      </c>
      <c r="H1358" s="59">
        <v>44910</v>
      </c>
      <c r="I1358" s="59">
        <v>45153</v>
      </c>
      <c r="J1358" s="48" t="str">
        <f>IF(Ugovori_OPULJP[[#This Row],[DATUM ZAVRŠETKA OPERACIJE]]&gt;DATE(2024,3,31),"u provedbi","završen")</f>
        <v>završen</v>
      </c>
      <c r="K1358" s="46" t="s">
        <v>99</v>
      </c>
      <c r="L1358" s="46" t="s">
        <v>99</v>
      </c>
      <c r="M1358" s="49">
        <v>0.85</v>
      </c>
      <c r="N1358" s="49">
        <v>0.15</v>
      </c>
      <c r="O1358" s="50">
        <f>Ugovori_OPULJP[[#This Row],[Bespovratna sredstva - Ukupno (EU+Nac) HRK
= Ukupna ugovorena vrijednost bespovratnih sredstava]]*Ugovori_OPULJP[[#This Row],[EU STOPA SUFINANCIRANJA %
EU CO-FINANCING RATE %]]</f>
        <v>629850</v>
      </c>
      <c r="P1358" s="51">
        <f>Ugovori_OPULJP[[#This Row],[Bespovratna sredstva - EU dio - HRK]]/7.5345</f>
        <v>83595.46087995221</v>
      </c>
      <c r="Q1358" s="50">
        <f>Ugovori_OPULJP[[#This Row],[Bespovratna sredstva - Ukupno (EU+Nac) HRK
= Ukupna ugovorena vrijednost bespovratnih sredstava]]*Ugovori_OPULJP[[#This Row],[STOPA NACIONALNOG SUFINANCIRANJA %]]</f>
        <v>111150</v>
      </c>
      <c r="R1358" s="51">
        <f>Ugovori_OPULJP[[#This Row],[Bespovratna sredstva - Nacionalni dio - HRK]]/7.5345</f>
        <v>14752.140155285684</v>
      </c>
      <c r="S1358" s="52">
        <v>741000</v>
      </c>
      <c r="T1358" s="51">
        <f>Ugovori_OPULJP[[#This Row],[Bespovratna sredstva - Ukupno (EU+Nac) HRK
= Ukupna ugovorena vrijednost bespovratnih sredstava]]/7.5345</f>
        <v>98347.601035237894</v>
      </c>
      <c r="U1358" s="50">
        <v>0</v>
      </c>
      <c r="V1358" s="51">
        <f>Ugovori_OPULJP[[#This Row],[Javni doprinos korisnika - HRK]]/7.5345</f>
        <v>0</v>
      </c>
      <c r="W1358" s="50">
        <v>0</v>
      </c>
      <c r="X1358" s="51">
        <f>Ugovori_OPULJP[[#This Row],[Privatni doprinos korisnika - HRK]]/7.5345</f>
        <v>0</v>
      </c>
      <c r="Y1358" s="52">
        <v>741000</v>
      </c>
      <c r="Z1358" s="53">
        <f>Ugovori_OPULJP[[#This Row],[UKUPNI PRIHVATLJIVI IZDACI
TOTAL ELIGIBLE EXPENDITURE
= Bespovratna sredstva ukupno + doprinos korisnika
= Ukupni prihvatljivi troškovi
= Ukupna ugovorena vrijednost projekta HRK]]/7.5345</f>
        <v>98347.601035237894</v>
      </c>
      <c r="AA1358" s="57" t="s">
        <v>38</v>
      </c>
      <c r="AB1358" s="57" t="s">
        <v>35</v>
      </c>
      <c r="AC1358" s="56" t="s">
        <v>5160</v>
      </c>
      <c r="AD1358" s="63" t="s">
        <v>747</v>
      </c>
    </row>
    <row r="1359" spans="1:30" ht="51" customHeight="1" x14ac:dyDescent="0.2">
      <c r="A1359" s="61" t="s">
        <v>5161</v>
      </c>
      <c r="B1359" s="55" t="s">
        <v>743</v>
      </c>
      <c r="C1359" s="56" t="s">
        <v>744</v>
      </c>
      <c r="D1359" s="88" t="s">
        <v>4965</v>
      </c>
      <c r="E1359" s="57" t="s">
        <v>76</v>
      </c>
      <c r="F1359" s="62" t="s">
        <v>5162</v>
      </c>
      <c r="G1359" s="62" t="s">
        <v>438</v>
      </c>
      <c r="H1359" s="59">
        <v>44907</v>
      </c>
      <c r="I1359" s="59">
        <v>45150</v>
      </c>
      <c r="J1359" s="48" t="str">
        <f>IF(Ugovori_OPULJP[[#This Row],[DATUM ZAVRŠETKA OPERACIJE]]&gt;DATE(2024,3,31),"u provedbi","završen")</f>
        <v>završen</v>
      </c>
      <c r="K1359" s="46" t="s">
        <v>104</v>
      </c>
      <c r="L1359" s="46" t="s">
        <v>104</v>
      </c>
      <c r="M1359" s="49">
        <v>0.85</v>
      </c>
      <c r="N1359" s="49">
        <v>0.15</v>
      </c>
      <c r="O1359" s="50">
        <f>Ugovori_OPULJP[[#This Row],[Bespovratna sredstva - Ukupno (EU+Nac) HRK
= Ukupna ugovorena vrijednost bespovratnih sredstava]]*Ugovori_OPULJP[[#This Row],[EU STOPA SUFINANCIRANJA %
EU CO-FINANCING RATE %]]</f>
        <v>1257304.2324999999</v>
      </c>
      <c r="P1359" s="51">
        <f>Ugovori_OPULJP[[#This Row],[Bespovratna sredstva - EU dio - HRK]]/7.5345</f>
        <v>166872.94876899594</v>
      </c>
      <c r="Q1359" s="50">
        <f>Ugovori_OPULJP[[#This Row],[Bespovratna sredstva - Ukupno (EU+Nac) HRK
= Ukupna ugovorena vrijednost bespovratnih sredstava]]*Ugovori_OPULJP[[#This Row],[STOPA NACIONALNOG SUFINANCIRANJA %]]</f>
        <v>221877.2175</v>
      </c>
      <c r="R1359" s="51">
        <f>Ugovori_OPULJP[[#This Row],[Bespovratna sredstva - Nacionalni dio - HRK]]/7.5345</f>
        <v>29448.167429822814</v>
      </c>
      <c r="S1359" s="52">
        <v>1479181.45</v>
      </c>
      <c r="T1359" s="51">
        <f>Ugovori_OPULJP[[#This Row],[Bespovratna sredstva - Ukupno (EU+Nac) HRK
= Ukupna ugovorena vrijednost bespovratnih sredstava]]/7.5345</f>
        <v>196321.11619881875</v>
      </c>
      <c r="U1359" s="50">
        <v>0</v>
      </c>
      <c r="V1359" s="51">
        <f>Ugovori_OPULJP[[#This Row],[Javni doprinos korisnika - HRK]]/7.5345</f>
        <v>0</v>
      </c>
      <c r="W1359" s="50">
        <v>0</v>
      </c>
      <c r="X1359" s="51">
        <f>Ugovori_OPULJP[[#This Row],[Privatni doprinos korisnika - HRK]]/7.5345</f>
        <v>0</v>
      </c>
      <c r="Y1359" s="52">
        <v>1479181.45</v>
      </c>
      <c r="Z1359" s="53">
        <f>Ugovori_OPULJP[[#This Row],[UKUPNI PRIHVATLJIVI IZDACI
TOTAL ELIGIBLE EXPENDITURE
= Bespovratna sredstva ukupno + doprinos korisnika
= Ukupni prihvatljivi troškovi
= Ukupna ugovorena vrijednost projekta HRK]]/7.5345</f>
        <v>196321.11619881875</v>
      </c>
      <c r="AA1359" s="57" t="s">
        <v>38</v>
      </c>
      <c r="AB1359" s="57" t="s">
        <v>35</v>
      </c>
      <c r="AC1359" s="56" t="s">
        <v>5163</v>
      </c>
      <c r="AD1359" s="63" t="s">
        <v>747</v>
      </c>
    </row>
    <row r="1360" spans="1:30" ht="51" customHeight="1" x14ac:dyDescent="0.2">
      <c r="A1360" s="97" t="s">
        <v>5164</v>
      </c>
      <c r="B1360" s="55" t="s">
        <v>743</v>
      </c>
      <c r="C1360" s="56" t="s">
        <v>744</v>
      </c>
      <c r="D1360" s="88" t="s">
        <v>4965</v>
      </c>
      <c r="E1360" s="57" t="s">
        <v>76</v>
      </c>
      <c r="F1360" s="62" t="s">
        <v>5165</v>
      </c>
      <c r="G1360" s="45" t="s">
        <v>1463</v>
      </c>
      <c r="H1360" s="59">
        <v>44770</v>
      </c>
      <c r="I1360" s="59">
        <v>45013</v>
      </c>
      <c r="J1360" s="48" t="str">
        <f>IF(Ugovori_OPULJP[[#This Row],[DATUM ZAVRŠETKA OPERACIJE]]&gt;DATE(2024,3,31),"u provedbi","završen")</f>
        <v>završen</v>
      </c>
      <c r="K1360" s="46" t="s">
        <v>99</v>
      </c>
      <c r="L1360" s="46" t="s">
        <v>99</v>
      </c>
      <c r="M1360" s="49">
        <v>0.85</v>
      </c>
      <c r="N1360" s="49">
        <v>0.15</v>
      </c>
      <c r="O1360" s="50">
        <f>Ugovori_OPULJP[[#This Row],[Bespovratna sredstva - Ukupno (EU+Nac) HRK
= Ukupna ugovorena vrijednost bespovratnih sredstava]]*Ugovori_OPULJP[[#This Row],[EU STOPA SUFINANCIRANJA %
EU CO-FINANCING RATE %]]</f>
        <v>1257205.25</v>
      </c>
      <c r="P1360" s="51">
        <f>Ugovori_OPULJP[[#This Row],[Bespovratna sredstva - EU dio - HRK]]/7.5345</f>
        <v>166859.81153361205</v>
      </c>
      <c r="Q1360" s="50">
        <f>Ugovori_OPULJP[[#This Row],[Bespovratna sredstva - Ukupno (EU+Nac) HRK
= Ukupna ugovorena vrijednost bespovratnih sredstava]]*Ugovori_OPULJP[[#This Row],[STOPA NACIONALNOG SUFINANCIRANJA %]]</f>
        <v>221859.75</v>
      </c>
      <c r="R1360" s="51">
        <f>Ugovori_OPULJP[[#This Row],[Bespovratna sredstva - Nacionalni dio - HRK]]/7.5345</f>
        <v>29445.849094166831</v>
      </c>
      <c r="S1360" s="52">
        <v>1479065</v>
      </c>
      <c r="T1360" s="53">
        <f>Ugovori_OPULJP[[#This Row],[Bespovratna sredstva - Ukupno (EU+Nac) HRK
= Ukupna ugovorena vrijednost bespovratnih sredstava]]/7.5345</f>
        <v>196305.66062777888</v>
      </c>
      <c r="U1360" s="50">
        <v>0</v>
      </c>
      <c r="V1360" s="51">
        <f>Ugovori_OPULJP[[#This Row],[Javni doprinos korisnika - HRK]]/7.5345</f>
        <v>0</v>
      </c>
      <c r="W1360" s="50">
        <v>0</v>
      </c>
      <c r="X1360" s="51">
        <f>Ugovori_OPULJP[[#This Row],[Privatni doprinos korisnika - HRK]]/7.5345</f>
        <v>0</v>
      </c>
      <c r="Y1360" s="52">
        <v>1479065</v>
      </c>
      <c r="Z1360" s="53">
        <f>Ugovori_OPULJP[[#This Row],[UKUPNI PRIHVATLJIVI IZDACI
TOTAL ELIGIBLE EXPENDITURE
= Bespovratna sredstva ukupno + doprinos korisnika
= Ukupni prihvatljivi troškovi
= Ukupna ugovorena vrijednost projekta HRK]]/7.5345</f>
        <v>196305.66062777888</v>
      </c>
      <c r="AA1360" s="57" t="s">
        <v>38</v>
      </c>
      <c r="AB1360" s="57" t="s">
        <v>35</v>
      </c>
      <c r="AC1360" s="56" t="s">
        <v>5166</v>
      </c>
      <c r="AD1360" s="63" t="s">
        <v>747</v>
      </c>
    </row>
    <row r="1361" spans="1:30" ht="38.25" customHeight="1" x14ac:dyDescent="0.2">
      <c r="A1361" s="61" t="s">
        <v>5167</v>
      </c>
      <c r="B1361" s="55" t="s">
        <v>743</v>
      </c>
      <c r="C1361" s="56" t="s">
        <v>744</v>
      </c>
      <c r="D1361" s="88" t="s">
        <v>4965</v>
      </c>
      <c r="E1361" s="57" t="s">
        <v>76</v>
      </c>
      <c r="F1361" s="62" t="s">
        <v>5168</v>
      </c>
      <c r="G1361" s="45" t="s">
        <v>3647</v>
      </c>
      <c r="H1361" s="59">
        <v>44915</v>
      </c>
      <c r="I1361" s="59">
        <v>45158</v>
      </c>
      <c r="J1361" s="48" t="str">
        <f>IF(Ugovori_OPULJP[[#This Row],[DATUM ZAVRŠETKA OPERACIJE]]&gt;DATE(2024,3,31),"u provedbi","završen")</f>
        <v>završen</v>
      </c>
      <c r="K1361" s="46" t="s">
        <v>99</v>
      </c>
      <c r="L1361" s="46" t="s">
        <v>99</v>
      </c>
      <c r="M1361" s="49">
        <v>0.85</v>
      </c>
      <c r="N1361" s="49">
        <v>0.15</v>
      </c>
      <c r="O1361" s="50">
        <f>Ugovori_OPULJP[[#This Row],[Bespovratna sredstva - Ukupno (EU+Nac) HRK
= Ukupna ugovorena vrijednost bespovratnih sredstava]]*Ugovori_OPULJP[[#This Row],[EU STOPA SUFINANCIRANJA %
EU CO-FINANCING RATE %]]</f>
        <v>417626.25</v>
      </c>
      <c r="P1361" s="51">
        <f>Ugovori_OPULJP[[#This Row],[Bespovratna sredstva - EU dio - HRK]]/7.5345</f>
        <v>55428.528767668722</v>
      </c>
      <c r="Q1361" s="50">
        <f>Ugovori_OPULJP[[#This Row],[Bespovratna sredstva - Ukupno (EU+Nac) HRK
= Ukupna ugovorena vrijednost bespovratnih sredstava]]*Ugovori_OPULJP[[#This Row],[STOPA NACIONALNOG SUFINANCIRANJA %]]</f>
        <v>73698.75</v>
      </c>
      <c r="R1361" s="51">
        <f>Ugovori_OPULJP[[#This Row],[Bespovratna sredstva - Nacionalni dio - HRK]]/7.5345</f>
        <v>9781.5050766474214</v>
      </c>
      <c r="S1361" s="52">
        <v>491325</v>
      </c>
      <c r="T1361" s="51">
        <f>Ugovori_OPULJP[[#This Row],[Bespovratna sredstva - Ukupno (EU+Nac) HRK
= Ukupna ugovorena vrijednost bespovratnih sredstava]]/7.5345</f>
        <v>65210.033844316145</v>
      </c>
      <c r="U1361" s="50">
        <v>0</v>
      </c>
      <c r="V1361" s="51">
        <f>Ugovori_OPULJP[[#This Row],[Javni doprinos korisnika - HRK]]/7.5345</f>
        <v>0</v>
      </c>
      <c r="W1361" s="50">
        <v>0</v>
      </c>
      <c r="X1361" s="51">
        <f>Ugovori_OPULJP[[#This Row],[Privatni doprinos korisnika - HRK]]/7.5345</f>
        <v>0</v>
      </c>
      <c r="Y1361" s="52">
        <v>491325</v>
      </c>
      <c r="Z1361" s="53">
        <f>Ugovori_OPULJP[[#This Row],[UKUPNI PRIHVATLJIVI IZDACI
TOTAL ELIGIBLE EXPENDITURE
= Bespovratna sredstva ukupno + doprinos korisnika
= Ukupni prihvatljivi troškovi
= Ukupna ugovorena vrijednost projekta HRK]]/7.5345</f>
        <v>65210.033844316145</v>
      </c>
      <c r="AA1361" s="57" t="s">
        <v>38</v>
      </c>
      <c r="AB1361" s="57" t="s">
        <v>35</v>
      </c>
      <c r="AC1361" s="56" t="s">
        <v>5169</v>
      </c>
      <c r="AD1361" s="63" t="s">
        <v>747</v>
      </c>
    </row>
    <row r="1362" spans="1:30" ht="51" customHeight="1" x14ac:dyDescent="0.2">
      <c r="A1362" s="61" t="s">
        <v>5170</v>
      </c>
      <c r="B1362" s="55" t="s">
        <v>743</v>
      </c>
      <c r="C1362" s="56" t="s">
        <v>744</v>
      </c>
      <c r="D1362" s="88" t="s">
        <v>4965</v>
      </c>
      <c r="E1362" s="57" t="s">
        <v>76</v>
      </c>
      <c r="F1362" s="62" t="s">
        <v>5171</v>
      </c>
      <c r="G1362" s="62" t="s">
        <v>3626</v>
      </c>
      <c r="H1362" s="59">
        <v>44922</v>
      </c>
      <c r="I1362" s="59">
        <v>45165</v>
      </c>
      <c r="J1362" s="48" t="str">
        <f>IF(Ugovori_OPULJP[[#This Row],[DATUM ZAVRŠETKA OPERACIJE]]&gt;DATE(2024,3,31),"u provedbi","završen")</f>
        <v>završen</v>
      </c>
      <c r="K1362" s="67" t="s">
        <v>99</v>
      </c>
      <c r="L1362" s="67" t="s">
        <v>99</v>
      </c>
      <c r="M1362" s="49">
        <v>0.85</v>
      </c>
      <c r="N1362" s="49">
        <v>0.15</v>
      </c>
      <c r="O1362" s="50">
        <f>Ugovori_OPULJP[[#This Row],[Bespovratna sredstva - Ukupno (EU+Nac) HRK
= Ukupna ugovorena vrijednost bespovratnih sredstava]]*Ugovori_OPULJP[[#This Row],[EU STOPA SUFINANCIRANJA %
EU CO-FINANCING RATE %]]</f>
        <v>1260688.125</v>
      </c>
      <c r="P1362" s="51">
        <f>Ugovori_OPULJP[[#This Row],[Bespovratna sredstva - EU dio - HRK]]/7.5345</f>
        <v>167322.06848496915</v>
      </c>
      <c r="Q1362" s="50">
        <f>Ugovori_OPULJP[[#This Row],[Bespovratna sredstva - Ukupno (EU+Nac) HRK
= Ukupna ugovorena vrijednost bespovratnih sredstava]]*Ugovori_OPULJP[[#This Row],[STOPA NACIONALNOG SUFINANCIRANJA %]]</f>
        <v>222474.375</v>
      </c>
      <c r="R1362" s="51">
        <f>Ugovori_OPULJP[[#This Row],[Bespovratna sredstva - Nacionalni dio - HRK]]/7.5345</f>
        <v>29527.423850288669</v>
      </c>
      <c r="S1362" s="52">
        <v>1483162.5</v>
      </c>
      <c r="T1362" s="51">
        <f>Ugovori_OPULJP[[#This Row],[Bespovratna sredstva - Ukupno (EU+Nac) HRK
= Ukupna ugovorena vrijednost bespovratnih sredstava]]/7.5345</f>
        <v>196849.49233525779</v>
      </c>
      <c r="U1362" s="50">
        <v>0</v>
      </c>
      <c r="V1362" s="51">
        <f>Ugovori_OPULJP[[#This Row],[Javni doprinos korisnika - HRK]]/7.5345</f>
        <v>0</v>
      </c>
      <c r="W1362" s="50">
        <v>0</v>
      </c>
      <c r="X1362" s="51">
        <f>Ugovori_OPULJP[[#This Row],[Privatni doprinos korisnika - HRK]]/7.5345</f>
        <v>0</v>
      </c>
      <c r="Y1362" s="52">
        <v>1483162.5</v>
      </c>
      <c r="Z1362" s="53">
        <f>Ugovori_OPULJP[[#This Row],[UKUPNI PRIHVATLJIVI IZDACI
TOTAL ELIGIBLE EXPENDITURE
= Bespovratna sredstva ukupno + doprinos korisnika
= Ukupni prihvatljivi troškovi
= Ukupna ugovorena vrijednost projekta HRK]]/7.5345</f>
        <v>196849.49233525779</v>
      </c>
      <c r="AA1362" s="57" t="s">
        <v>38</v>
      </c>
      <c r="AB1362" s="57" t="s">
        <v>35</v>
      </c>
      <c r="AC1362" s="56" t="s">
        <v>5172</v>
      </c>
      <c r="AD1362" s="63" t="s">
        <v>747</v>
      </c>
    </row>
    <row r="1363" spans="1:30" ht="38.25" customHeight="1" x14ac:dyDescent="0.2">
      <c r="A1363" s="97" t="s">
        <v>5173</v>
      </c>
      <c r="B1363" s="55" t="s">
        <v>743</v>
      </c>
      <c r="C1363" s="56" t="s">
        <v>744</v>
      </c>
      <c r="D1363" s="88" t="s">
        <v>4965</v>
      </c>
      <c r="E1363" s="57" t="s">
        <v>76</v>
      </c>
      <c r="F1363" s="62" t="s">
        <v>5174</v>
      </c>
      <c r="G1363" s="45" t="s">
        <v>2065</v>
      </c>
      <c r="H1363" s="59">
        <v>44853</v>
      </c>
      <c r="I1363" s="59">
        <v>45096</v>
      </c>
      <c r="J1363" s="48" t="str">
        <f>IF(Ugovori_OPULJP[[#This Row],[DATUM ZAVRŠETKA OPERACIJE]]&gt;DATE(2024,3,31),"u provedbi","završen")</f>
        <v>završen</v>
      </c>
      <c r="K1363" s="46" t="s">
        <v>249</v>
      </c>
      <c r="L1363" s="46" t="s">
        <v>249</v>
      </c>
      <c r="M1363" s="49">
        <v>0.85</v>
      </c>
      <c r="N1363" s="49">
        <v>0.15</v>
      </c>
      <c r="O1363" s="50">
        <f>Ugovori_OPULJP[[#This Row],[Bespovratna sredstva - Ukupno (EU+Nac) HRK
= Ukupna ugovorena vrijednost bespovratnih sredstava]]*Ugovori_OPULJP[[#This Row],[EU STOPA SUFINANCIRANJA %
EU CO-FINANCING RATE %]]</f>
        <v>1273257.5</v>
      </c>
      <c r="P1363" s="51">
        <f>Ugovori_OPULJP[[#This Row],[Bespovratna sredstva - EU dio - HRK]]/7.5345</f>
        <v>168990.31123498571</v>
      </c>
      <c r="Q1363" s="50">
        <f>Ugovori_OPULJP[[#This Row],[Bespovratna sredstva - Ukupno (EU+Nac) HRK
= Ukupna ugovorena vrijednost bespovratnih sredstava]]*Ugovori_OPULJP[[#This Row],[STOPA NACIONALNOG SUFINANCIRANJA %]]</f>
        <v>224692.5</v>
      </c>
      <c r="R1363" s="51">
        <f>Ugovori_OPULJP[[#This Row],[Bespovratna sredstva - Nacionalni dio - HRK]]/7.5345</f>
        <v>29821.819629703365</v>
      </c>
      <c r="S1363" s="52">
        <v>1497950</v>
      </c>
      <c r="T1363" s="51">
        <f>Ugovori_OPULJP[[#This Row],[Bespovratna sredstva - Ukupno (EU+Nac) HRK
= Ukupna ugovorena vrijednost bespovratnih sredstava]]/7.5345</f>
        <v>198812.1308646891</v>
      </c>
      <c r="U1363" s="50">
        <v>0</v>
      </c>
      <c r="V1363" s="51">
        <f>Ugovori_OPULJP[[#This Row],[Javni doprinos korisnika - HRK]]/7.5345</f>
        <v>0</v>
      </c>
      <c r="W1363" s="50">
        <v>0</v>
      </c>
      <c r="X1363" s="51">
        <f>Ugovori_OPULJP[[#This Row],[Privatni doprinos korisnika - HRK]]/7.5345</f>
        <v>0</v>
      </c>
      <c r="Y1363" s="52">
        <v>1497950</v>
      </c>
      <c r="Z1363" s="53">
        <f>Ugovori_OPULJP[[#This Row],[UKUPNI PRIHVATLJIVI IZDACI
TOTAL ELIGIBLE EXPENDITURE
= Bespovratna sredstva ukupno + doprinos korisnika
= Ukupni prihvatljivi troškovi
= Ukupna ugovorena vrijednost projekta HRK]]/7.5345</f>
        <v>198812.1308646891</v>
      </c>
      <c r="AA1363" s="57" t="s">
        <v>38</v>
      </c>
      <c r="AB1363" s="57" t="s">
        <v>35</v>
      </c>
      <c r="AC1363" s="56" t="s">
        <v>5175</v>
      </c>
      <c r="AD1363" s="63" t="s">
        <v>747</v>
      </c>
    </row>
    <row r="1364" spans="1:30" ht="38.25" customHeight="1" x14ac:dyDescent="0.2">
      <c r="A1364" s="61" t="s">
        <v>5176</v>
      </c>
      <c r="B1364" s="55" t="s">
        <v>743</v>
      </c>
      <c r="C1364" s="56" t="s">
        <v>744</v>
      </c>
      <c r="D1364" s="88" t="s">
        <v>4965</v>
      </c>
      <c r="E1364" s="57" t="s">
        <v>76</v>
      </c>
      <c r="F1364" s="45" t="s">
        <v>5177</v>
      </c>
      <c r="G1364" s="62" t="s">
        <v>848</v>
      </c>
      <c r="H1364" s="59">
        <v>44902</v>
      </c>
      <c r="I1364" s="59">
        <v>45145</v>
      </c>
      <c r="J1364" s="48" t="str">
        <f>IF(Ugovori_OPULJP[[#This Row],[DATUM ZAVRŠETKA OPERACIJE]]&gt;DATE(2024,3,31),"u provedbi","završen")</f>
        <v>završen</v>
      </c>
      <c r="K1364" s="46" t="s">
        <v>249</v>
      </c>
      <c r="L1364" s="46" t="s">
        <v>249</v>
      </c>
      <c r="M1364" s="49">
        <v>0.85</v>
      </c>
      <c r="N1364" s="49">
        <v>0.15</v>
      </c>
      <c r="O1364" s="50">
        <f>Ugovori_OPULJP[[#This Row],[Bespovratna sredstva - Ukupno (EU+Nac) HRK
= Ukupna ugovorena vrijednost bespovratnih sredstava]]*Ugovori_OPULJP[[#This Row],[EU STOPA SUFINANCIRANJA %
EU CO-FINANCING RATE %]]</f>
        <v>455889</v>
      </c>
      <c r="P1364" s="51">
        <f>Ugovori_OPULJP[[#This Row],[Bespovratna sredstva - EU dio - HRK]]/7.5345</f>
        <v>60506.868405335452</v>
      </c>
      <c r="Q1364" s="50">
        <f>Ugovori_OPULJP[[#This Row],[Bespovratna sredstva - Ukupno (EU+Nac) HRK
= Ukupna ugovorena vrijednost bespovratnih sredstava]]*Ugovori_OPULJP[[#This Row],[STOPA NACIONALNOG SUFINANCIRANJA %]]</f>
        <v>80451</v>
      </c>
      <c r="R1364" s="51">
        <f>Ugovori_OPULJP[[#This Row],[Bespovratna sredstva - Nacionalni dio - HRK]]/7.5345</f>
        <v>10677.68265976508</v>
      </c>
      <c r="S1364" s="52">
        <v>536340</v>
      </c>
      <c r="T1364" s="51">
        <f>Ugovori_OPULJP[[#This Row],[Bespovratna sredstva - Ukupno (EU+Nac) HRK
= Ukupna ugovorena vrijednost bespovratnih sredstava]]/7.5345</f>
        <v>71184.551065100532</v>
      </c>
      <c r="U1364" s="50">
        <v>0</v>
      </c>
      <c r="V1364" s="51">
        <f>Ugovori_OPULJP[[#This Row],[Javni doprinos korisnika - HRK]]/7.5345</f>
        <v>0</v>
      </c>
      <c r="W1364" s="50">
        <v>0</v>
      </c>
      <c r="X1364" s="51">
        <f>Ugovori_OPULJP[[#This Row],[Privatni doprinos korisnika - HRK]]/7.5345</f>
        <v>0</v>
      </c>
      <c r="Y1364" s="52">
        <v>536340</v>
      </c>
      <c r="Z1364" s="53">
        <f>Ugovori_OPULJP[[#This Row],[UKUPNI PRIHVATLJIVI IZDACI
TOTAL ELIGIBLE EXPENDITURE
= Bespovratna sredstva ukupno + doprinos korisnika
= Ukupni prihvatljivi troškovi
= Ukupna ugovorena vrijednost projekta HRK]]/7.5345</f>
        <v>71184.551065100532</v>
      </c>
      <c r="AA1364" s="57" t="s">
        <v>38</v>
      </c>
      <c r="AB1364" s="57" t="s">
        <v>35</v>
      </c>
      <c r="AC1364" s="56" t="s">
        <v>5178</v>
      </c>
      <c r="AD1364" s="63" t="s">
        <v>747</v>
      </c>
    </row>
    <row r="1365" spans="1:30" ht="38.25" customHeight="1" x14ac:dyDescent="0.2">
      <c r="A1365" s="61" t="s">
        <v>5179</v>
      </c>
      <c r="B1365" s="55" t="s">
        <v>743</v>
      </c>
      <c r="C1365" s="56" t="s">
        <v>744</v>
      </c>
      <c r="D1365" s="88" t="s">
        <v>4965</v>
      </c>
      <c r="E1365" s="57" t="s">
        <v>76</v>
      </c>
      <c r="F1365" s="62" t="s">
        <v>4259</v>
      </c>
      <c r="G1365" s="62" t="s">
        <v>1732</v>
      </c>
      <c r="H1365" s="59">
        <v>44902</v>
      </c>
      <c r="I1365" s="59">
        <v>45145</v>
      </c>
      <c r="J1365" s="48" t="str">
        <f>IF(Ugovori_OPULJP[[#This Row],[DATUM ZAVRŠETKA OPERACIJE]]&gt;DATE(2024,3,31),"u provedbi","završen")</f>
        <v>završen</v>
      </c>
      <c r="K1365" s="58" t="s">
        <v>249</v>
      </c>
      <c r="L1365" s="58" t="s">
        <v>249</v>
      </c>
      <c r="M1365" s="49">
        <v>0.85</v>
      </c>
      <c r="N1365" s="49">
        <v>0.15</v>
      </c>
      <c r="O1365" s="50">
        <f>Ugovori_OPULJP[[#This Row],[Bespovratna sredstva - Ukupno (EU+Nac) HRK
= Ukupna ugovorena vrijednost bespovratnih sredstava]]*Ugovori_OPULJP[[#This Row],[EU STOPA SUFINANCIRANJA %
EU CO-FINANCING RATE %]]</f>
        <v>753426.4</v>
      </c>
      <c r="P1365" s="51">
        <f>Ugovori_OPULJP[[#This Row],[Bespovratna sredstva - EU dio - HRK]]/7.5345</f>
        <v>99996.867741721406</v>
      </c>
      <c r="Q1365" s="50">
        <f>Ugovori_OPULJP[[#This Row],[Bespovratna sredstva - Ukupno (EU+Nac) HRK
= Ukupna ugovorena vrijednost bespovratnih sredstava]]*Ugovori_OPULJP[[#This Row],[STOPA NACIONALNOG SUFINANCIRANJA %]]</f>
        <v>132957.6</v>
      </c>
      <c r="R1365" s="51">
        <f>Ugovori_OPULJP[[#This Row],[Bespovratna sredstva - Nacionalni dio - HRK]]/7.5345</f>
        <v>17646.506072068485</v>
      </c>
      <c r="S1365" s="52">
        <v>886384</v>
      </c>
      <c r="T1365" s="51">
        <f>Ugovori_OPULJP[[#This Row],[Bespovratna sredstva - Ukupno (EU+Nac) HRK
= Ukupna ugovorena vrijednost bespovratnih sredstava]]/7.5345</f>
        <v>117643.37381378989</v>
      </c>
      <c r="U1365" s="50">
        <v>0</v>
      </c>
      <c r="V1365" s="51">
        <f>Ugovori_OPULJP[[#This Row],[Javni doprinos korisnika - HRK]]/7.5345</f>
        <v>0</v>
      </c>
      <c r="W1365" s="50">
        <v>0</v>
      </c>
      <c r="X1365" s="51">
        <f>Ugovori_OPULJP[[#This Row],[Privatni doprinos korisnika - HRK]]/7.5345</f>
        <v>0</v>
      </c>
      <c r="Y1365" s="52">
        <v>886384</v>
      </c>
      <c r="Z1365" s="53">
        <f>Ugovori_OPULJP[[#This Row],[UKUPNI PRIHVATLJIVI IZDACI
TOTAL ELIGIBLE EXPENDITURE
= Bespovratna sredstva ukupno + doprinos korisnika
= Ukupni prihvatljivi troškovi
= Ukupna ugovorena vrijednost projekta HRK]]/7.5345</f>
        <v>117643.37381378989</v>
      </c>
      <c r="AA1365" s="57" t="s">
        <v>38</v>
      </c>
      <c r="AB1365" s="57" t="s">
        <v>35</v>
      </c>
      <c r="AC1365" s="56" t="s">
        <v>5180</v>
      </c>
      <c r="AD1365" s="63" t="s">
        <v>747</v>
      </c>
    </row>
    <row r="1366" spans="1:30" ht="38.25" customHeight="1" x14ac:dyDescent="0.2">
      <c r="A1366" s="97" t="s">
        <v>5181</v>
      </c>
      <c r="B1366" s="55" t="s">
        <v>743</v>
      </c>
      <c r="C1366" s="56" t="s">
        <v>744</v>
      </c>
      <c r="D1366" s="88" t="s">
        <v>4965</v>
      </c>
      <c r="E1366" s="57" t="s">
        <v>76</v>
      </c>
      <c r="F1366" s="62" t="s">
        <v>5182</v>
      </c>
      <c r="G1366" s="62" t="s">
        <v>1934</v>
      </c>
      <c r="H1366" s="59">
        <v>44818</v>
      </c>
      <c r="I1366" s="59">
        <v>45060</v>
      </c>
      <c r="J1366" s="48" t="str">
        <f>IF(Ugovori_OPULJP[[#This Row],[DATUM ZAVRŠETKA OPERACIJE]]&gt;DATE(2024,3,31),"u provedbi","završen")</f>
        <v>završen</v>
      </c>
      <c r="K1366" s="46" t="s">
        <v>249</v>
      </c>
      <c r="L1366" s="46" t="s">
        <v>249</v>
      </c>
      <c r="M1366" s="49">
        <v>0.85</v>
      </c>
      <c r="N1366" s="49">
        <v>0.15</v>
      </c>
      <c r="O1366" s="50">
        <f>Ugovori_OPULJP[[#This Row],[Bespovratna sredstva - Ukupno (EU+Nac) HRK
= Ukupna ugovorena vrijednost bespovratnih sredstava]]*Ugovori_OPULJP[[#This Row],[EU STOPA SUFINANCIRANJA %
EU CO-FINANCING RATE %]]</f>
        <v>1088374</v>
      </c>
      <c r="P1366" s="51">
        <f>Ugovori_OPULJP[[#This Row],[Bespovratna sredstva - EU dio - HRK]]/7.5345</f>
        <v>144452.05388546022</v>
      </c>
      <c r="Q1366" s="50">
        <f>Ugovori_OPULJP[[#This Row],[Bespovratna sredstva - Ukupno (EU+Nac) HRK
= Ukupna ugovorena vrijednost bespovratnih sredstava]]*Ugovori_OPULJP[[#This Row],[STOPA NACIONALNOG SUFINANCIRANJA %]]</f>
        <v>192066</v>
      </c>
      <c r="R1366" s="51">
        <f>Ugovori_OPULJP[[#This Row],[Bespovratna sredstva - Nacionalni dio - HRK]]/7.5345</f>
        <v>25491.538920963565</v>
      </c>
      <c r="S1366" s="52">
        <v>1280440</v>
      </c>
      <c r="T1366" s="51">
        <f>Ugovori_OPULJP[[#This Row],[Bespovratna sredstva - Ukupno (EU+Nac) HRK
= Ukupna ugovorena vrijednost bespovratnih sredstava]]/7.5345</f>
        <v>169943.59280642378</v>
      </c>
      <c r="U1366" s="50">
        <v>0</v>
      </c>
      <c r="V1366" s="51">
        <f>Ugovori_OPULJP[[#This Row],[Javni doprinos korisnika - HRK]]/7.5345</f>
        <v>0</v>
      </c>
      <c r="W1366" s="50">
        <v>0</v>
      </c>
      <c r="X1366" s="51">
        <f>Ugovori_OPULJP[[#This Row],[Privatni doprinos korisnika - HRK]]/7.5345</f>
        <v>0</v>
      </c>
      <c r="Y1366" s="52">
        <v>1280440</v>
      </c>
      <c r="Z1366" s="53">
        <f>Ugovori_OPULJP[[#This Row],[UKUPNI PRIHVATLJIVI IZDACI
TOTAL ELIGIBLE EXPENDITURE
= Bespovratna sredstva ukupno + doprinos korisnika
= Ukupni prihvatljivi troškovi
= Ukupna ugovorena vrijednost projekta HRK]]/7.5345</f>
        <v>169943.59280642378</v>
      </c>
      <c r="AA1366" s="57" t="s">
        <v>38</v>
      </c>
      <c r="AB1366" s="57" t="s">
        <v>35</v>
      </c>
      <c r="AC1366" s="56" t="s">
        <v>5183</v>
      </c>
      <c r="AD1366" s="63" t="s">
        <v>747</v>
      </c>
    </row>
    <row r="1367" spans="1:30" ht="38.25" customHeight="1" x14ac:dyDescent="0.2">
      <c r="A1367" s="61" t="s">
        <v>5184</v>
      </c>
      <c r="B1367" s="55" t="s">
        <v>743</v>
      </c>
      <c r="C1367" s="56" t="s">
        <v>744</v>
      </c>
      <c r="D1367" s="88" t="s">
        <v>4965</v>
      </c>
      <c r="E1367" s="57" t="s">
        <v>76</v>
      </c>
      <c r="F1367" s="62" t="s">
        <v>5185</v>
      </c>
      <c r="G1367" s="62" t="s">
        <v>2592</v>
      </c>
      <c r="H1367" s="59">
        <v>44902</v>
      </c>
      <c r="I1367" s="59">
        <v>45145</v>
      </c>
      <c r="J1367" s="48" t="str">
        <f>IF(Ugovori_OPULJP[[#This Row],[DATUM ZAVRŠETKA OPERACIJE]]&gt;DATE(2024,3,31),"u provedbi","završen")</f>
        <v>završen</v>
      </c>
      <c r="K1367" s="58" t="s">
        <v>89</v>
      </c>
      <c r="L1367" s="58" t="s">
        <v>84</v>
      </c>
      <c r="M1367" s="49">
        <v>0.85</v>
      </c>
      <c r="N1367" s="49">
        <v>0.15</v>
      </c>
      <c r="O1367" s="50">
        <f>Ugovori_OPULJP[[#This Row],[Bespovratna sredstva - Ukupno (EU+Nac) HRK
= Ukupna ugovorena vrijednost bespovratnih sredstava]]*Ugovori_OPULJP[[#This Row],[EU STOPA SUFINANCIRANJA %
EU CO-FINANCING RATE %]]</f>
        <v>415565</v>
      </c>
      <c r="P1367" s="51">
        <f>Ugovori_OPULJP[[#This Row],[Bespovratna sredstva - EU dio - HRK]]/7.5345</f>
        <v>55154.953878824075</v>
      </c>
      <c r="Q1367" s="50">
        <f>Ugovori_OPULJP[[#This Row],[Bespovratna sredstva - Ukupno (EU+Nac) HRK
= Ukupna ugovorena vrijednost bespovratnih sredstava]]*Ugovori_OPULJP[[#This Row],[STOPA NACIONALNOG SUFINANCIRANJA %]]</f>
        <v>73335</v>
      </c>
      <c r="R1367" s="51">
        <f>Ugovori_OPULJP[[#This Row],[Bespovratna sredstva - Nacionalni dio - HRK]]/7.5345</f>
        <v>9733.2271550866008</v>
      </c>
      <c r="S1367" s="52">
        <v>488900</v>
      </c>
      <c r="T1367" s="51">
        <f>Ugovori_OPULJP[[#This Row],[Bespovratna sredstva - Ukupno (EU+Nac) HRK
= Ukupna ugovorena vrijednost bespovratnih sredstava]]/7.5345</f>
        <v>64888.181033910674</v>
      </c>
      <c r="U1367" s="50">
        <v>0</v>
      </c>
      <c r="V1367" s="51">
        <f>Ugovori_OPULJP[[#This Row],[Javni doprinos korisnika - HRK]]/7.5345</f>
        <v>0</v>
      </c>
      <c r="W1367" s="50">
        <v>0</v>
      </c>
      <c r="X1367" s="51">
        <f>Ugovori_OPULJP[[#This Row],[Privatni doprinos korisnika - HRK]]/7.5345</f>
        <v>0</v>
      </c>
      <c r="Y1367" s="52">
        <v>488900</v>
      </c>
      <c r="Z1367" s="53">
        <f>Ugovori_OPULJP[[#This Row],[UKUPNI PRIHVATLJIVI IZDACI
TOTAL ELIGIBLE EXPENDITURE
= Bespovratna sredstva ukupno + doprinos korisnika
= Ukupni prihvatljivi troškovi
= Ukupna ugovorena vrijednost projekta HRK]]/7.5345</f>
        <v>64888.181033910674</v>
      </c>
      <c r="AA1367" s="57" t="s">
        <v>38</v>
      </c>
      <c r="AB1367" s="57" t="s">
        <v>35</v>
      </c>
      <c r="AC1367" s="56" t="s">
        <v>5186</v>
      </c>
      <c r="AD1367" s="63" t="s">
        <v>747</v>
      </c>
    </row>
    <row r="1368" spans="1:30" ht="38.25" customHeight="1" x14ac:dyDescent="0.2">
      <c r="A1368" s="97" t="s">
        <v>5187</v>
      </c>
      <c r="B1368" s="55" t="s">
        <v>743</v>
      </c>
      <c r="C1368" s="56" t="s">
        <v>744</v>
      </c>
      <c r="D1368" s="88" t="s">
        <v>4965</v>
      </c>
      <c r="E1368" s="57" t="s">
        <v>76</v>
      </c>
      <c r="F1368" s="62" t="s">
        <v>5188</v>
      </c>
      <c r="G1368" s="62" t="s">
        <v>1427</v>
      </c>
      <c r="H1368" s="59">
        <v>44770</v>
      </c>
      <c r="I1368" s="59">
        <v>45013</v>
      </c>
      <c r="J1368" s="48" t="str">
        <f>IF(Ugovori_OPULJP[[#This Row],[DATUM ZAVRŠETKA OPERACIJE]]&gt;DATE(2024,3,31),"u provedbi","završen")</f>
        <v>završen</v>
      </c>
      <c r="K1368" s="46" t="s">
        <v>99</v>
      </c>
      <c r="L1368" s="46" t="s">
        <v>99</v>
      </c>
      <c r="M1368" s="49">
        <v>0.85</v>
      </c>
      <c r="N1368" s="49">
        <v>0.15</v>
      </c>
      <c r="O1368" s="50">
        <f>Ugovori_OPULJP[[#This Row],[Bespovratna sredstva - Ukupno (EU+Nac) HRK
= Ukupna ugovorena vrijednost bespovratnih sredstava]]*Ugovori_OPULJP[[#This Row],[EU STOPA SUFINANCIRANJA %
EU CO-FINANCING RATE %]]</f>
        <v>840480</v>
      </c>
      <c r="P1368" s="51">
        <f>Ugovori_OPULJP[[#This Row],[Bespovratna sredstva - EU dio - HRK]]/7.5345</f>
        <v>111550.8660163249</v>
      </c>
      <c r="Q1368" s="50">
        <f>Ugovori_OPULJP[[#This Row],[Bespovratna sredstva - Ukupno (EU+Nac) HRK
= Ukupna ugovorena vrijednost bespovratnih sredstava]]*Ugovori_OPULJP[[#This Row],[STOPA NACIONALNOG SUFINANCIRANJA %]]</f>
        <v>148320</v>
      </c>
      <c r="R1368" s="51">
        <f>Ugovori_OPULJP[[#This Row],[Bespovratna sredstva - Nacionalni dio - HRK]]/7.5345</f>
        <v>19685.446944057334</v>
      </c>
      <c r="S1368" s="52">
        <v>988800</v>
      </c>
      <c r="T1368" s="53">
        <f>Ugovori_OPULJP[[#This Row],[Bespovratna sredstva - Ukupno (EU+Nac) HRK
= Ukupna ugovorena vrijednost bespovratnih sredstava]]/7.5345</f>
        <v>131236.31296038223</v>
      </c>
      <c r="U1368" s="50">
        <v>0</v>
      </c>
      <c r="V1368" s="51">
        <f>Ugovori_OPULJP[[#This Row],[Javni doprinos korisnika - HRK]]/7.5345</f>
        <v>0</v>
      </c>
      <c r="W1368" s="50">
        <v>0</v>
      </c>
      <c r="X1368" s="51">
        <f>Ugovori_OPULJP[[#This Row],[Privatni doprinos korisnika - HRK]]/7.5345</f>
        <v>0</v>
      </c>
      <c r="Y1368" s="52">
        <v>988800</v>
      </c>
      <c r="Z1368" s="53">
        <f>Ugovori_OPULJP[[#This Row],[UKUPNI PRIHVATLJIVI IZDACI
TOTAL ELIGIBLE EXPENDITURE
= Bespovratna sredstva ukupno + doprinos korisnika
= Ukupni prihvatljivi troškovi
= Ukupna ugovorena vrijednost projekta HRK]]/7.5345</f>
        <v>131236.31296038223</v>
      </c>
      <c r="AA1368" s="57" t="s">
        <v>38</v>
      </c>
      <c r="AB1368" s="57" t="s">
        <v>35</v>
      </c>
      <c r="AC1368" s="56" t="s">
        <v>5189</v>
      </c>
      <c r="AD1368" s="63" t="s">
        <v>747</v>
      </c>
    </row>
    <row r="1369" spans="1:30" ht="51" customHeight="1" x14ac:dyDescent="0.2">
      <c r="A1369" s="98" t="s">
        <v>5190</v>
      </c>
      <c r="B1369" s="55" t="s">
        <v>743</v>
      </c>
      <c r="C1369" s="56" t="s">
        <v>744</v>
      </c>
      <c r="D1369" s="88" t="s">
        <v>4965</v>
      </c>
      <c r="E1369" s="57" t="s">
        <v>76</v>
      </c>
      <c r="F1369" s="45" t="s">
        <v>5191</v>
      </c>
      <c r="G1369" s="45" t="s">
        <v>1373</v>
      </c>
      <c r="H1369" s="59">
        <v>44781</v>
      </c>
      <c r="I1369" s="59">
        <v>45024</v>
      </c>
      <c r="J1369" s="48" t="str">
        <f>IF(Ugovori_OPULJP[[#This Row],[DATUM ZAVRŠETKA OPERACIJE]]&gt;DATE(2024,3,31),"u provedbi","završen")</f>
        <v>završen</v>
      </c>
      <c r="K1369" s="58" t="s">
        <v>104</v>
      </c>
      <c r="L1369" s="58" t="s">
        <v>104</v>
      </c>
      <c r="M1369" s="49">
        <v>0.85</v>
      </c>
      <c r="N1369" s="49">
        <v>0.15</v>
      </c>
      <c r="O1369" s="50">
        <f>Ugovori_OPULJP[[#This Row],[Bespovratna sredstva - Ukupno (EU+Nac) HRK
= Ukupna ugovorena vrijednost bespovratnih sredstava]]*Ugovori_OPULJP[[#This Row],[EU STOPA SUFINANCIRANJA %
EU CO-FINANCING RATE %]]</f>
        <v>1050468.25</v>
      </c>
      <c r="P1369" s="51">
        <f>Ugovori_OPULJP[[#This Row],[Bespovratna sredstva - EU dio - HRK]]/7.5345</f>
        <v>139421.09629039749</v>
      </c>
      <c r="Q1369" s="50">
        <f>Ugovori_OPULJP[[#This Row],[Bespovratna sredstva - Ukupno (EU+Nac) HRK
= Ukupna ugovorena vrijednost bespovratnih sredstava]]*Ugovori_OPULJP[[#This Row],[STOPA NACIONALNOG SUFINANCIRANJA %]]</f>
        <v>185376.75</v>
      </c>
      <c r="R1369" s="51">
        <f>Ugovori_OPULJP[[#This Row],[Bespovratna sredstva - Nacionalni dio - HRK]]/7.5345</f>
        <v>24603.722874776027</v>
      </c>
      <c r="S1369" s="52">
        <v>1235845</v>
      </c>
      <c r="T1369" s="51">
        <f>Ugovori_OPULJP[[#This Row],[Bespovratna sredstva - Ukupno (EU+Nac) HRK
= Ukupna ugovorena vrijednost bespovratnih sredstava]]/7.5345</f>
        <v>164024.81916517354</v>
      </c>
      <c r="U1369" s="50">
        <v>0</v>
      </c>
      <c r="V1369" s="51">
        <f>Ugovori_OPULJP[[#This Row],[Javni doprinos korisnika - HRK]]/7.5345</f>
        <v>0</v>
      </c>
      <c r="W1369" s="50">
        <v>0</v>
      </c>
      <c r="X1369" s="51">
        <f>Ugovori_OPULJP[[#This Row],[Privatni doprinos korisnika - HRK]]/7.5345</f>
        <v>0</v>
      </c>
      <c r="Y1369" s="52">
        <v>1235845</v>
      </c>
      <c r="Z1369" s="53">
        <f>Ugovori_OPULJP[[#This Row],[UKUPNI PRIHVATLJIVI IZDACI
TOTAL ELIGIBLE EXPENDITURE
= Bespovratna sredstva ukupno + doprinos korisnika
= Ukupni prihvatljivi troškovi
= Ukupna ugovorena vrijednost projekta HRK]]/7.5345</f>
        <v>164024.81916517354</v>
      </c>
      <c r="AA1369" s="57" t="s">
        <v>38</v>
      </c>
      <c r="AB1369" s="57" t="s">
        <v>35</v>
      </c>
      <c r="AC1369" s="56" t="s">
        <v>5192</v>
      </c>
      <c r="AD1369" s="63" t="s">
        <v>747</v>
      </c>
    </row>
    <row r="1370" spans="1:30" ht="51" customHeight="1" x14ac:dyDescent="0.2">
      <c r="A1370" s="61" t="s">
        <v>5193</v>
      </c>
      <c r="B1370" s="55" t="s">
        <v>743</v>
      </c>
      <c r="C1370" s="56" t="s">
        <v>744</v>
      </c>
      <c r="D1370" s="88" t="s">
        <v>4965</v>
      </c>
      <c r="E1370" s="57" t="s">
        <v>76</v>
      </c>
      <c r="F1370" s="62" t="s">
        <v>5194</v>
      </c>
      <c r="G1370" s="62" t="s">
        <v>1736</v>
      </c>
      <c r="H1370" s="59">
        <v>44918</v>
      </c>
      <c r="I1370" s="59">
        <v>45161</v>
      </c>
      <c r="J1370" s="48" t="str">
        <f>IF(Ugovori_OPULJP[[#This Row],[DATUM ZAVRŠETKA OPERACIJE]]&gt;DATE(2024,3,31),"u provedbi","završen")</f>
        <v>završen</v>
      </c>
      <c r="K1370" s="58" t="s">
        <v>99</v>
      </c>
      <c r="L1370" s="58" t="s">
        <v>99</v>
      </c>
      <c r="M1370" s="49">
        <v>0.85</v>
      </c>
      <c r="N1370" s="49">
        <v>0.15</v>
      </c>
      <c r="O1370" s="50">
        <f>Ugovori_OPULJP[[#This Row],[Bespovratna sredstva - Ukupno (EU+Nac) HRK
= Ukupna ugovorena vrijednost bespovratnih sredstava]]*Ugovori_OPULJP[[#This Row],[EU STOPA SUFINANCIRANJA %
EU CO-FINANCING RATE %]]</f>
        <v>394948.57299999997</v>
      </c>
      <c r="P1370" s="51">
        <f>Ugovori_OPULJP[[#This Row],[Bespovratna sredstva - EU dio - HRK]]/7.5345</f>
        <v>52418.683787908943</v>
      </c>
      <c r="Q1370" s="50">
        <f>Ugovori_OPULJP[[#This Row],[Bespovratna sredstva - Ukupno (EU+Nac) HRK
= Ukupna ugovorena vrijednost bespovratnih sredstava]]*Ugovori_OPULJP[[#This Row],[STOPA NACIONALNOG SUFINANCIRANJA %]]</f>
        <v>69696.807000000001</v>
      </c>
      <c r="R1370" s="51">
        <f>Ugovori_OPULJP[[#This Row],[Bespovratna sredstva - Nacionalni dio - HRK]]/7.5345</f>
        <v>9250.3559625721682</v>
      </c>
      <c r="S1370" s="52">
        <v>464645.38</v>
      </c>
      <c r="T1370" s="51">
        <f>Ugovori_OPULJP[[#This Row],[Bespovratna sredstva - Ukupno (EU+Nac) HRK
= Ukupna ugovorena vrijednost bespovratnih sredstava]]/7.5345</f>
        <v>61669.039750481119</v>
      </c>
      <c r="U1370" s="50">
        <v>0</v>
      </c>
      <c r="V1370" s="51">
        <f>Ugovori_OPULJP[[#This Row],[Javni doprinos korisnika - HRK]]/7.5345</f>
        <v>0</v>
      </c>
      <c r="W1370" s="50">
        <v>0</v>
      </c>
      <c r="X1370" s="51">
        <f>Ugovori_OPULJP[[#This Row],[Privatni doprinos korisnika - HRK]]/7.5345</f>
        <v>0</v>
      </c>
      <c r="Y1370" s="52">
        <v>464645.38</v>
      </c>
      <c r="Z1370" s="53">
        <f>Ugovori_OPULJP[[#This Row],[UKUPNI PRIHVATLJIVI IZDACI
TOTAL ELIGIBLE EXPENDITURE
= Bespovratna sredstva ukupno + doprinos korisnika
= Ukupni prihvatljivi troškovi
= Ukupna ugovorena vrijednost projekta HRK]]/7.5345</f>
        <v>61669.039750481119</v>
      </c>
      <c r="AA1370" s="57" t="s">
        <v>38</v>
      </c>
      <c r="AB1370" s="57" t="s">
        <v>35</v>
      </c>
      <c r="AC1370" s="56" t="s">
        <v>5195</v>
      </c>
      <c r="AD1370" s="63" t="s">
        <v>747</v>
      </c>
    </row>
    <row r="1371" spans="1:30" ht="51" customHeight="1" x14ac:dyDescent="0.2">
      <c r="A1371" s="61" t="s">
        <v>5196</v>
      </c>
      <c r="B1371" s="55" t="s">
        <v>743</v>
      </c>
      <c r="C1371" s="56" t="s">
        <v>744</v>
      </c>
      <c r="D1371" s="88" t="s">
        <v>4965</v>
      </c>
      <c r="E1371" s="57" t="s">
        <v>76</v>
      </c>
      <c r="F1371" s="62" t="s">
        <v>3877</v>
      </c>
      <c r="G1371" s="62" t="s">
        <v>1509</v>
      </c>
      <c r="H1371" s="59">
        <v>44927</v>
      </c>
      <c r="I1371" s="59">
        <v>45170</v>
      </c>
      <c r="J1371" s="48" t="str">
        <f>IF(Ugovori_OPULJP[[#This Row],[DATUM ZAVRŠETKA OPERACIJE]]&gt;DATE(2024,3,31),"u provedbi","završen")</f>
        <v>završen</v>
      </c>
      <c r="K1371" s="46" t="s">
        <v>99</v>
      </c>
      <c r="L1371" s="46" t="s">
        <v>99</v>
      </c>
      <c r="M1371" s="49">
        <v>0.85</v>
      </c>
      <c r="N1371" s="49">
        <v>0.15</v>
      </c>
      <c r="O1371" s="50">
        <f>Ugovori_OPULJP[[#This Row],[Bespovratna sredstva - Ukupno (EU+Nac) HRK
= Ukupna ugovorena vrijednost bespovratnih sredstava]]*Ugovori_OPULJP[[#This Row],[EU STOPA SUFINANCIRANJA %
EU CO-FINANCING RATE %]]</f>
        <v>839885</v>
      </c>
      <c r="P1371" s="51">
        <f>Ugovori_OPULJP[[#This Row],[Bespovratna sredstva - EU dio - HRK]]/7.5345</f>
        <v>111471.8959453182</v>
      </c>
      <c r="Q1371" s="50">
        <f>Ugovori_OPULJP[[#This Row],[Bespovratna sredstva - Ukupno (EU+Nac) HRK
= Ukupna ugovorena vrijednost bespovratnih sredstava]]*Ugovori_OPULJP[[#This Row],[STOPA NACIONALNOG SUFINANCIRANJA %]]</f>
        <v>148215</v>
      </c>
      <c r="R1371" s="51">
        <f>Ugovori_OPULJP[[#This Row],[Bespovratna sredstva - Nacionalni dio - HRK]]/7.5345</f>
        <v>19671.511049173798</v>
      </c>
      <c r="S1371" s="52">
        <v>988100</v>
      </c>
      <c r="T1371" s="51">
        <f>Ugovori_OPULJP[[#This Row],[Bespovratna sredstva - Ukupno (EU+Nac) HRK
= Ukupna ugovorena vrijednost bespovratnih sredstava]]/7.5345</f>
        <v>131143.40699449199</v>
      </c>
      <c r="U1371" s="50">
        <v>0</v>
      </c>
      <c r="V1371" s="51">
        <f>Ugovori_OPULJP[[#This Row],[Javni doprinos korisnika - HRK]]/7.5345</f>
        <v>0</v>
      </c>
      <c r="W1371" s="50">
        <v>0</v>
      </c>
      <c r="X1371" s="51">
        <f>Ugovori_OPULJP[[#This Row],[Privatni doprinos korisnika - HRK]]/7.5345</f>
        <v>0</v>
      </c>
      <c r="Y1371" s="52">
        <v>988100</v>
      </c>
      <c r="Z1371" s="53">
        <f>Ugovori_OPULJP[[#This Row],[UKUPNI PRIHVATLJIVI IZDACI
TOTAL ELIGIBLE EXPENDITURE
= Bespovratna sredstva ukupno + doprinos korisnika
= Ukupni prihvatljivi troškovi
= Ukupna ugovorena vrijednost projekta HRK]]/7.5345</f>
        <v>131143.40699449199</v>
      </c>
      <c r="AA1371" s="57" t="s">
        <v>38</v>
      </c>
      <c r="AB1371" s="57" t="s">
        <v>35</v>
      </c>
      <c r="AC1371" s="56" t="s">
        <v>5197</v>
      </c>
      <c r="AD1371" s="63" t="s">
        <v>747</v>
      </c>
    </row>
    <row r="1372" spans="1:30" ht="51" customHeight="1" x14ac:dyDescent="0.2">
      <c r="A1372" s="61" t="s">
        <v>5198</v>
      </c>
      <c r="B1372" s="55" t="s">
        <v>743</v>
      </c>
      <c r="C1372" s="56" t="s">
        <v>744</v>
      </c>
      <c r="D1372" s="88" t="s">
        <v>4965</v>
      </c>
      <c r="E1372" s="57" t="s">
        <v>76</v>
      </c>
      <c r="F1372" s="62" t="s">
        <v>5199</v>
      </c>
      <c r="G1372" s="62" t="s">
        <v>1365</v>
      </c>
      <c r="H1372" s="59">
        <v>44915</v>
      </c>
      <c r="I1372" s="59">
        <v>45158</v>
      </c>
      <c r="J1372" s="48" t="str">
        <f>IF(Ugovori_OPULJP[[#This Row],[DATUM ZAVRŠETKA OPERACIJE]]&gt;DATE(2024,3,31),"u provedbi","završen")</f>
        <v>završen</v>
      </c>
      <c r="K1372" s="58" t="s">
        <v>99</v>
      </c>
      <c r="L1372" s="46" t="s">
        <v>99</v>
      </c>
      <c r="M1372" s="49">
        <v>0.85</v>
      </c>
      <c r="N1372" s="49">
        <v>0.15</v>
      </c>
      <c r="O1372" s="50">
        <f>Ugovori_OPULJP[[#This Row],[Bespovratna sredstva - Ukupno (EU+Nac) HRK
= Ukupna ugovorena vrijednost bespovratnih sredstava]]*Ugovori_OPULJP[[#This Row],[EU STOPA SUFINANCIRANJA %
EU CO-FINANCING RATE %]]</f>
        <v>1274729.53</v>
      </c>
      <c r="P1372" s="51">
        <f>Ugovori_OPULJP[[#This Row],[Bespovratna sredstva - EU dio - HRK]]/7.5345</f>
        <v>169185.6831906563</v>
      </c>
      <c r="Q1372" s="50">
        <f>Ugovori_OPULJP[[#This Row],[Bespovratna sredstva - Ukupno (EU+Nac) HRK
= Ukupna ugovorena vrijednost bespovratnih sredstava]]*Ugovori_OPULJP[[#This Row],[STOPA NACIONALNOG SUFINANCIRANJA %]]</f>
        <v>224952.27</v>
      </c>
      <c r="R1372" s="51">
        <f>Ugovori_OPULJP[[#This Row],[Bespovratna sredstva - Nacionalni dio - HRK]]/7.5345</f>
        <v>29856.297033645227</v>
      </c>
      <c r="S1372" s="52">
        <v>1499681.8</v>
      </c>
      <c r="T1372" s="51">
        <f>Ugovori_OPULJP[[#This Row],[Bespovratna sredstva - Ukupno (EU+Nac) HRK
= Ukupna ugovorena vrijednost bespovratnih sredstava]]/7.5345</f>
        <v>199041.98022430154</v>
      </c>
      <c r="U1372" s="50">
        <v>0</v>
      </c>
      <c r="V1372" s="51">
        <f>Ugovori_OPULJP[[#This Row],[Javni doprinos korisnika - HRK]]/7.5345</f>
        <v>0</v>
      </c>
      <c r="W1372" s="50">
        <v>0</v>
      </c>
      <c r="X1372" s="51">
        <f>Ugovori_OPULJP[[#This Row],[Privatni doprinos korisnika - HRK]]/7.5345</f>
        <v>0</v>
      </c>
      <c r="Y1372" s="52">
        <v>1499681.8</v>
      </c>
      <c r="Z1372" s="53">
        <f>Ugovori_OPULJP[[#This Row],[UKUPNI PRIHVATLJIVI IZDACI
TOTAL ELIGIBLE EXPENDITURE
= Bespovratna sredstva ukupno + doprinos korisnika
= Ukupni prihvatljivi troškovi
= Ukupna ugovorena vrijednost projekta HRK]]/7.5345</f>
        <v>199041.98022430154</v>
      </c>
      <c r="AA1372" s="57" t="s">
        <v>38</v>
      </c>
      <c r="AB1372" s="57" t="s">
        <v>35</v>
      </c>
      <c r="AC1372" s="56" t="s">
        <v>5200</v>
      </c>
      <c r="AD1372" s="63" t="s">
        <v>747</v>
      </c>
    </row>
    <row r="1373" spans="1:30" ht="38.25" customHeight="1" x14ac:dyDescent="0.2">
      <c r="A1373" s="61" t="s">
        <v>5201</v>
      </c>
      <c r="B1373" s="55" t="s">
        <v>743</v>
      </c>
      <c r="C1373" s="56" t="s">
        <v>744</v>
      </c>
      <c r="D1373" s="88" t="s">
        <v>4965</v>
      </c>
      <c r="E1373" s="57" t="s">
        <v>76</v>
      </c>
      <c r="F1373" s="62" t="s">
        <v>3824</v>
      </c>
      <c r="G1373" s="62" t="s">
        <v>5202</v>
      </c>
      <c r="H1373" s="59">
        <v>44998</v>
      </c>
      <c r="I1373" s="59">
        <v>45243</v>
      </c>
      <c r="J1373" s="48" t="str">
        <f>IF(Ugovori_OPULJP[[#This Row],[DATUM ZAVRŠETKA OPERACIJE]]&gt;DATE(2024,3,31),"u provedbi","završen")</f>
        <v>završen</v>
      </c>
      <c r="K1373" s="67" t="s">
        <v>244</v>
      </c>
      <c r="L1373" s="58" t="s">
        <v>244</v>
      </c>
      <c r="M1373" s="49">
        <v>0.85</v>
      </c>
      <c r="N1373" s="49">
        <v>0.15</v>
      </c>
      <c r="O1373" s="50">
        <f>Ugovori_OPULJP[[#This Row],[Bespovratna sredstva - Ukupno (EU+Nac) HRK
= Ukupna ugovorena vrijednost bespovratnih sredstava]]*Ugovori_OPULJP[[#This Row],[EU STOPA SUFINANCIRANJA %
EU CO-FINANCING RATE %]]</f>
        <v>377825</v>
      </c>
      <c r="P1373" s="51">
        <f>Ugovori_OPULJP[[#This Row],[Bespovratna sredstva - EU dio - HRK]]/7.5345</f>
        <v>50145.995089256088</v>
      </c>
      <c r="Q1373" s="50">
        <f>Ugovori_OPULJP[[#This Row],[Bespovratna sredstva - Ukupno (EU+Nac) HRK
= Ukupna ugovorena vrijednost bespovratnih sredstava]]*Ugovori_OPULJP[[#This Row],[STOPA NACIONALNOG SUFINANCIRANJA %]]</f>
        <v>66675</v>
      </c>
      <c r="R1373" s="51">
        <f>Ugovori_OPULJP[[#This Row],[Bespovratna sredstva - Nacionalni dio - HRK]]/7.5345</f>
        <v>8849.2932510451919</v>
      </c>
      <c r="S1373" s="52">
        <v>444500</v>
      </c>
      <c r="T1373" s="51">
        <f>Ugovori_OPULJP[[#This Row],[Bespovratna sredstva - Ukupno (EU+Nac) HRK
= Ukupna ugovorena vrijednost bespovratnih sredstava]]/7.5345</f>
        <v>58995.288340301275</v>
      </c>
      <c r="U1373" s="50">
        <v>0</v>
      </c>
      <c r="V1373" s="51">
        <f>Ugovori_OPULJP[[#This Row],[Javni doprinos korisnika - HRK]]/7.5345</f>
        <v>0</v>
      </c>
      <c r="W1373" s="50">
        <v>0</v>
      </c>
      <c r="X1373" s="51">
        <f>Ugovori_OPULJP[[#This Row],[Privatni doprinos korisnika - HRK]]/7.5345</f>
        <v>0</v>
      </c>
      <c r="Y1373" s="52">
        <v>444500</v>
      </c>
      <c r="Z1373" s="53">
        <f>Ugovori_OPULJP[[#This Row],[UKUPNI PRIHVATLJIVI IZDACI
TOTAL ELIGIBLE EXPENDITURE
= Bespovratna sredstva ukupno + doprinos korisnika
= Ukupni prihvatljivi troškovi
= Ukupna ugovorena vrijednost projekta HRK]]/7.5345</f>
        <v>58995.288340301275</v>
      </c>
      <c r="AA1373" s="57" t="s">
        <v>38</v>
      </c>
      <c r="AB1373" s="57" t="s">
        <v>35</v>
      </c>
      <c r="AC1373" s="56" t="s">
        <v>5203</v>
      </c>
      <c r="AD1373" s="63" t="s">
        <v>747</v>
      </c>
    </row>
    <row r="1374" spans="1:30" ht="51" customHeight="1" x14ac:dyDescent="0.2">
      <c r="A1374" s="97" t="s">
        <v>5204</v>
      </c>
      <c r="B1374" s="55" t="s">
        <v>743</v>
      </c>
      <c r="C1374" s="56" t="s">
        <v>744</v>
      </c>
      <c r="D1374" s="88" t="s">
        <v>4965</v>
      </c>
      <c r="E1374" s="57" t="s">
        <v>76</v>
      </c>
      <c r="F1374" s="62" t="s">
        <v>5205</v>
      </c>
      <c r="G1374" s="62" t="s">
        <v>328</v>
      </c>
      <c r="H1374" s="59">
        <v>44818</v>
      </c>
      <c r="I1374" s="59">
        <v>45060</v>
      </c>
      <c r="J1374" s="48" t="str">
        <f>IF(Ugovori_OPULJP[[#This Row],[DATUM ZAVRŠETKA OPERACIJE]]&gt;DATE(2024,3,31),"u provedbi","završen")</f>
        <v>završen</v>
      </c>
      <c r="K1374" s="46" t="s">
        <v>104</v>
      </c>
      <c r="L1374" s="46" t="s">
        <v>104</v>
      </c>
      <c r="M1374" s="49">
        <v>0.85</v>
      </c>
      <c r="N1374" s="49">
        <v>0.15</v>
      </c>
      <c r="O1374" s="50">
        <f>Ugovori_OPULJP[[#This Row],[Bespovratna sredstva - Ukupno (EU+Nac) HRK
= Ukupna ugovorena vrijednost bespovratnih sredstava]]*Ugovori_OPULJP[[#This Row],[EU STOPA SUFINANCIRANJA %
EU CO-FINANCING RATE %]]</f>
        <v>1258368.4749999999</v>
      </c>
      <c r="P1374" s="51">
        <f>Ugovori_OPULJP[[#This Row],[Bespovratna sredstva - EU dio - HRK]]/7.5345</f>
        <v>167014.19802243012</v>
      </c>
      <c r="Q1374" s="50">
        <f>Ugovori_OPULJP[[#This Row],[Bespovratna sredstva - Ukupno (EU+Nac) HRK
= Ukupna ugovorena vrijednost bespovratnih sredstava]]*Ugovori_OPULJP[[#This Row],[STOPA NACIONALNOG SUFINANCIRANJA %]]</f>
        <v>222065.02499999999</v>
      </c>
      <c r="R1374" s="51">
        <f>Ugovori_OPULJP[[#This Row],[Bespovratna sredstva - Nacionalni dio - HRK]]/7.5345</f>
        <v>29473.093768664141</v>
      </c>
      <c r="S1374" s="52">
        <v>1480433.5</v>
      </c>
      <c r="T1374" s="51">
        <f>Ugovori_OPULJP[[#This Row],[Bespovratna sredstva - Ukupno (EU+Nac) HRK
= Ukupna ugovorena vrijednost bespovratnih sredstava]]/7.5345</f>
        <v>196487.29179109429</v>
      </c>
      <c r="U1374" s="50">
        <v>0</v>
      </c>
      <c r="V1374" s="51">
        <f>Ugovori_OPULJP[[#This Row],[Javni doprinos korisnika - HRK]]/7.5345</f>
        <v>0</v>
      </c>
      <c r="W1374" s="50">
        <v>0</v>
      </c>
      <c r="X1374" s="51">
        <f>Ugovori_OPULJP[[#This Row],[Privatni doprinos korisnika - HRK]]/7.5345</f>
        <v>0</v>
      </c>
      <c r="Y1374" s="52">
        <v>1480433.5</v>
      </c>
      <c r="Z1374" s="53">
        <f>Ugovori_OPULJP[[#This Row],[UKUPNI PRIHVATLJIVI IZDACI
TOTAL ELIGIBLE EXPENDITURE
= Bespovratna sredstva ukupno + doprinos korisnika
= Ukupni prihvatljivi troškovi
= Ukupna ugovorena vrijednost projekta HRK]]/7.5345</f>
        <v>196487.29179109429</v>
      </c>
      <c r="AA1374" s="57" t="s">
        <v>38</v>
      </c>
      <c r="AB1374" s="57" t="s">
        <v>35</v>
      </c>
      <c r="AC1374" s="56" t="s">
        <v>5206</v>
      </c>
      <c r="AD1374" s="63" t="s">
        <v>747</v>
      </c>
    </row>
    <row r="1375" spans="1:30" ht="38.25" customHeight="1" x14ac:dyDescent="0.2">
      <c r="A1375" s="97" t="s">
        <v>5207</v>
      </c>
      <c r="B1375" s="55" t="s">
        <v>743</v>
      </c>
      <c r="C1375" s="56" t="s">
        <v>744</v>
      </c>
      <c r="D1375" s="88" t="s">
        <v>4965</v>
      </c>
      <c r="E1375" s="57" t="s">
        <v>76</v>
      </c>
      <c r="F1375" s="62" t="s">
        <v>5208</v>
      </c>
      <c r="G1375" s="62" t="s">
        <v>1865</v>
      </c>
      <c r="H1375" s="59">
        <v>44853</v>
      </c>
      <c r="I1375" s="59">
        <v>45096</v>
      </c>
      <c r="J1375" s="48" t="str">
        <f>IF(Ugovori_OPULJP[[#This Row],[DATUM ZAVRŠETKA OPERACIJE]]&gt;DATE(2024,3,31),"u provedbi","završen")</f>
        <v>završen</v>
      </c>
      <c r="K1375" s="46" t="s">
        <v>249</v>
      </c>
      <c r="L1375" s="46" t="s">
        <v>249</v>
      </c>
      <c r="M1375" s="49">
        <v>0.85</v>
      </c>
      <c r="N1375" s="49">
        <v>0.15</v>
      </c>
      <c r="O1375" s="50">
        <f>Ugovori_OPULJP[[#This Row],[Bespovratna sredstva - Ukupno (EU+Nac) HRK
= Ukupna ugovorena vrijednost bespovratnih sredstava]]*Ugovori_OPULJP[[#This Row],[EU STOPA SUFINANCIRANJA %
EU CO-FINANCING RATE %]]</f>
        <v>1261400</v>
      </c>
      <c r="P1375" s="51">
        <f>Ugovori_OPULJP[[#This Row],[Bespovratna sredstva - EU dio - HRK]]/7.5345</f>
        <v>167416.55053420929</v>
      </c>
      <c r="Q1375" s="50">
        <f>Ugovori_OPULJP[[#This Row],[Bespovratna sredstva - Ukupno (EU+Nac) HRK
= Ukupna ugovorena vrijednost bespovratnih sredstava]]*Ugovori_OPULJP[[#This Row],[STOPA NACIONALNOG SUFINANCIRANJA %]]</f>
        <v>222600</v>
      </c>
      <c r="R1375" s="51">
        <f>Ugovori_OPULJP[[#This Row],[Bespovratna sredstva - Nacionalni dio - HRK]]/7.5345</f>
        <v>29544.097153095758</v>
      </c>
      <c r="S1375" s="52">
        <v>1484000</v>
      </c>
      <c r="T1375" s="51">
        <f>Ugovori_OPULJP[[#This Row],[Bespovratna sredstva - Ukupno (EU+Nac) HRK
= Ukupna ugovorena vrijednost bespovratnih sredstava]]/7.5345</f>
        <v>196960.64768730506</v>
      </c>
      <c r="U1375" s="50">
        <v>0</v>
      </c>
      <c r="V1375" s="51">
        <f>Ugovori_OPULJP[[#This Row],[Javni doprinos korisnika - HRK]]/7.5345</f>
        <v>0</v>
      </c>
      <c r="W1375" s="50">
        <v>0</v>
      </c>
      <c r="X1375" s="51">
        <f>Ugovori_OPULJP[[#This Row],[Privatni doprinos korisnika - HRK]]/7.5345</f>
        <v>0</v>
      </c>
      <c r="Y1375" s="52">
        <v>1484000</v>
      </c>
      <c r="Z1375" s="53">
        <f>Ugovori_OPULJP[[#This Row],[UKUPNI PRIHVATLJIVI IZDACI
TOTAL ELIGIBLE EXPENDITURE
= Bespovratna sredstva ukupno + doprinos korisnika
= Ukupni prihvatljivi troškovi
= Ukupna ugovorena vrijednost projekta HRK]]/7.5345</f>
        <v>196960.64768730506</v>
      </c>
      <c r="AA1375" s="57" t="s">
        <v>38</v>
      </c>
      <c r="AB1375" s="57" t="s">
        <v>35</v>
      </c>
      <c r="AC1375" s="56" t="s">
        <v>5209</v>
      </c>
      <c r="AD1375" s="63" t="s">
        <v>747</v>
      </c>
    </row>
    <row r="1376" spans="1:30" ht="38.25" customHeight="1" x14ac:dyDescent="0.2">
      <c r="A1376" s="97" t="s">
        <v>5210</v>
      </c>
      <c r="B1376" s="55" t="s">
        <v>743</v>
      </c>
      <c r="C1376" s="56" t="s">
        <v>744</v>
      </c>
      <c r="D1376" s="88" t="s">
        <v>4965</v>
      </c>
      <c r="E1376" s="57" t="s">
        <v>76</v>
      </c>
      <c r="F1376" s="62" t="s">
        <v>5211</v>
      </c>
      <c r="G1376" s="62" t="s">
        <v>3840</v>
      </c>
      <c r="H1376" s="59">
        <v>44783</v>
      </c>
      <c r="I1376" s="59">
        <v>45026</v>
      </c>
      <c r="J1376" s="48" t="str">
        <f>IF(Ugovori_OPULJP[[#This Row],[DATUM ZAVRŠETKA OPERACIJE]]&gt;DATE(2024,3,31),"u provedbi","završen")</f>
        <v>završen</v>
      </c>
      <c r="K1376" s="46" t="s">
        <v>249</v>
      </c>
      <c r="L1376" s="46" t="s">
        <v>249</v>
      </c>
      <c r="M1376" s="49">
        <v>0.85</v>
      </c>
      <c r="N1376" s="49">
        <v>0.15</v>
      </c>
      <c r="O1376" s="50">
        <f>Ugovori_OPULJP[[#This Row],[Bespovratna sredstva - Ukupno (EU+Nac) HRK
= Ukupna ugovorena vrijednost bespovratnih sredstava]]*Ugovori_OPULJP[[#This Row],[EU STOPA SUFINANCIRANJA %
EU CO-FINANCING RATE %]]</f>
        <v>630360</v>
      </c>
      <c r="P1376" s="51">
        <f>Ugovori_OPULJP[[#This Row],[Bespovratna sredstva - EU dio - HRK]]/7.5345</f>
        <v>83663.149512243675</v>
      </c>
      <c r="Q1376" s="50">
        <f>Ugovori_OPULJP[[#This Row],[Bespovratna sredstva - Ukupno (EU+Nac) HRK
= Ukupna ugovorena vrijednost bespovratnih sredstava]]*Ugovori_OPULJP[[#This Row],[STOPA NACIONALNOG SUFINANCIRANJA %]]</f>
        <v>111240</v>
      </c>
      <c r="R1376" s="51">
        <f>Ugovori_OPULJP[[#This Row],[Bespovratna sredstva - Nacionalni dio - HRK]]/7.5345</f>
        <v>14764.085208043001</v>
      </c>
      <c r="S1376" s="52">
        <v>741600</v>
      </c>
      <c r="T1376" s="51">
        <f>Ugovori_OPULJP[[#This Row],[Bespovratna sredstva - Ukupno (EU+Nac) HRK
= Ukupna ugovorena vrijednost bespovratnih sredstava]]/7.5345</f>
        <v>98427.23472028668</v>
      </c>
      <c r="U1376" s="50">
        <v>0</v>
      </c>
      <c r="V1376" s="51">
        <f>Ugovori_OPULJP[[#This Row],[Javni doprinos korisnika - HRK]]/7.5345</f>
        <v>0</v>
      </c>
      <c r="W1376" s="50">
        <v>0</v>
      </c>
      <c r="X1376" s="51">
        <f>Ugovori_OPULJP[[#This Row],[Privatni doprinos korisnika - HRK]]/7.5345</f>
        <v>0</v>
      </c>
      <c r="Y1376" s="52">
        <v>741600</v>
      </c>
      <c r="Z1376" s="53">
        <f>Ugovori_OPULJP[[#This Row],[UKUPNI PRIHVATLJIVI IZDACI
TOTAL ELIGIBLE EXPENDITURE
= Bespovratna sredstva ukupno + doprinos korisnika
= Ukupni prihvatljivi troškovi
= Ukupna ugovorena vrijednost projekta HRK]]/7.5345</f>
        <v>98427.23472028668</v>
      </c>
      <c r="AA1376" s="57" t="s">
        <v>38</v>
      </c>
      <c r="AB1376" s="57" t="s">
        <v>35</v>
      </c>
      <c r="AC1376" s="56" t="s">
        <v>5212</v>
      </c>
      <c r="AD1376" s="63" t="s">
        <v>747</v>
      </c>
    </row>
    <row r="1377" spans="1:30" ht="38.25" customHeight="1" x14ac:dyDescent="0.2">
      <c r="A1377" s="98" t="s">
        <v>5213</v>
      </c>
      <c r="B1377" s="55" t="s">
        <v>743</v>
      </c>
      <c r="C1377" s="56" t="s">
        <v>744</v>
      </c>
      <c r="D1377" s="88" t="s">
        <v>4965</v>
      </c>
      <c r="E1377" s="57" t="s">
        <v>76</v>
      </c>
      <c r="F1377" s="62" t="s">
        <v>5214</v>
      </c>
      <c r="G1377" s="62" t="s">
        <v>2987</v>
      </c>
      <c r="H1377" s="59">
        <v>44853</v>
      </c>
      <c r="I1377" s="59">
        <v>45096</v>
      </c>
      <c r="J1377" s="48" t="str">
        <f>IF(Ugovori_OPULJP[[#This Row],[DATUM ZAVRŠETKA OPERACIJE]]&gt;DATE(2024,3,31),"u provedbi","završen")</f>
        <v>završen</v>
      </c>
      <c r="K1377" s="58" t="s">
        <v>249</v>
      </c>
      <c r="L1377" s="58" t="s">
        <v>249</v>
      </c>
      <c r="M1377" s="49">
        <v>0.85</v>
      </c>
      <c r="N1377" s="49">
        <v>0.15</v>
      </c>
      <c r="O1377" s="50">
        <f>Ugovori_OPULJP[[#This Row],[Bespovratna sredstva - Ukupno (EU+Nac) HRK
= Ukupna ugovorena vrijednost bespovratnih sredstava]]*Ugovori_OPULJP[[#This Row],[EU STOPA SUFINANCIRANJA %
EU CO-FINANCING RATE %]]</f>
        <v>672384</v>
      </c>
      <c r="P1377" s="51">
        <f>Ugovori_OPULJP[[#This Row],[Bespovratna sredstva - EU dio - HRK]]/7.5345</f>
        <v>89240.692813059926</v>
      </c>
      <c r="Q1377" s="50">
        <f>Ugovori_OPULJP[[#This Row],[Bespovratna sredstva - Ukupno (EU+Nac) HRK
= Ukupna ugovorena vrijednost bespovratnih sredstava]]*Ugovori_OPULJP[[#This Row],[STOPA NACIONALNOG SUFINANCIRANJA %]]</f>
        <v>118656</v>
      </c>
      <c r="R1377" s="51">
        <f>Ugovori_OPULJP[[#This Row],[Bespovratna sredstva - Nacionalni dio - HRK]]/7.5345</f>
        <v>15748.357555245868</v>
      </c>
      <c r="S1377" s="52">
        <v>791040</v>
      </c>
      <c r="T1377" s="51">
        <f>Ugovori_OPULJP[[#This Row],[Bespovratna sredstva - Ukupno (EU+Nac) HRK
= Ukupna ugovorena vrijednost bespovratnih sredstava]]/7.5345</f>
        <v>104989.05036830579</v>
      </c>
      <c r="U1377" s="50">
        <v>0</v>
      </c>
      <c r="V1377" s="51">
        <f>Ugovori_OPULJP[[#This Row],[Javni doprinos korisnika - HRK]]/7.5345</f>
        <v>0</v>
      </c>
      <c r="W1377" s="50">
        <v>0</v>
      </c>
      <c r="X1377" s="51">
        <f>Ugovori_OPULJP[[#This Row],[Privatni doprinos korisnika - HRK]]/7.5345</f>
        <v>0</v>
      </c>
      <c r="Y1377" s="52">
        <v>791040</v>
      </c>
      <c r="Z1377" s="53">
        <f>Ugovori_OPULJP[[#This Row],[UKUPNI PRIHVATLJIVI IZDACI
TOTAL ELIGIBLE EXPENDITURE
= Bespovratna sredstva ukupno + doprinos korisnika
= Ukupni prihvatljivi troškovi
= Ukupna ugovorena vrijednost projekta HRK]]/7.5345</f>
        <v>104989.05036830579</v>
      </c>
      <c r="AA1377" s="57" t="s">
        <v>38</v>
      </c>
      <c r="AB1377" s="57" t="s">
        <v>35</v>
      </c>
      <c r="AC1377" s="56" t="s">
        <v>5215</v>
      </c>
      <c r="AD1377" s="63" t="s">
        <v>747</v>
      </c>
    </row>
    <row r="1378" spans="1:30" ht="38.25" customHeight="1" x14ac:dyDescent="0.2">
      <c r="A1378" s="61" t="s">
        <v>5216</v>
      </c>
      <c r="B1378" s="55" t="s">
        <v>743</v>
      </c>
      <c r="C1378" s="56" t="s">
        <v>744</v>
      </c>
      <c r="D1378" s="88" t="s">
        <v>4965</v>
      </c>
      <c r="E1378" s="57" t="s">
        <v>76</v>
      </c>
      <c r="F1378" s="62" t="s">
        <v>5217</v>
      </c>
      <c r="G1378" s="62" t="s">
        <v>1255</v>
      </c>
      <c r="H1378" s="59">
        <v>44907</v>
      </c>
      <c r="I1378" s="59">
        <v>45150</v>
      </c>
      <c r="J1378" s="48" t="str">
        <f>IF(Ugovori_OPULJP[[#This Row],[DATUM ZAVRŠETKA OPERACIJE]]&gt;DATE(2024,3,31),"u provedbi","završen")</f>
        <v>završen</v>
      </c>
      <c r="K1378" s="46" t="s">
        <v>104</v>
      </c>
      <c r="L1378" s="46" t="s">
        <v>104</v>
      </c>
      <c r="M1378" s="49">
        <v>0.85</v>
      </c>
      <c r="N1378" s="49">
        <v>0.15</v>
      </c>
      <c r="O1378" s="50">
        <f>Ugovori_OPULJP[[#This Row],[Bespovratna sredstva - Ukupno (EU+Nac) HRK
= Ukupna ugovorena vrijednost bespovratnih sredstava]]*Ugovori_OPULJP[[#This Row],[EU STOPA SUFINANCIRANJA %
EU CO-FINANCING RATE %]]</f>
        <v>839885</v>
      </c>
      <c r="P1378" s="51">
        <f>Ugovori_OPULJP[[#This Row],[Bespovratna sredstva - EU dio - HRK]]/7.5345</f>
        <v>111471.8959453182</v>
      </c>
      <c r="Q1378" s="50">
        <f>Ugovori_OPULJP[[#This Row],[Bespovratna sredstva - Ukupno (EU+Nac) HRK
= Ukupna ugovorena vrijednost bespovratnih sredstava]]*Ugovori_OPULJP[[#This Row],[STOPA NACIONALNOG SUFINANCIRANJA %]]</f>
        <v>148215</v>
      </c>
      <c r="R1378" s="51">
        <f>Ugovori_OPULJP[[#This Row],[Bespovratna sredstva - Nacionalni dio - HRK]]/7.5345</f>
        <v>19671.511049173798</v>
      </c>
      <c r="S1378" s="52">
        <v>988100</v>
      </c>
      <c r="T1378" s="51">
        <f>Ugovori_OPULJP[[#This Row],[Bespovratna sredstva - Ukupno (EU+Nac) HRK
= Ukupna ugovorena vrijednost bespovratnih sredstava]]/7.5345</f>
        <v>131143.40699449199</v>
      </c>
      <c r="U1378" s="50">
        <v>0</v>
      </c>
      <c r="V1378" s="51">
        <f>Ugovori_OPULJP[[#This Row],[Javni doprinos korisnika - HRK]]/7.5345</f>
        <v>0</v>
      </c>
      <c r="W1378" s="50">
        <v>0</v>
      </c>
      <c r="X1378" s="51">
        <f>Ugovori_OPULJP[[#This Row],[Privatni doprinos korisnika - HRK]]/7.5345</f>
        <v>0</v>
      </c>
      <c r="Y1378" s="52">
        <v>988100</v>
      </c>
      <c r="Z1378" s="53">
        <f>Ugovori_OPULJP[[#This Row],[UKUPNI PRIHVATLJIVI IZDACI
TOTAL ELIGIBLE EXPENDITURE
= Bespovratna sredstva ukupno + doprinos korisnika
= Ukupni prihvatljivi troškovi
= Ukupna ugovorena vrijednost projekta HRK]]/7.5345</f>
        <v>131143.40699449199</v>
      </c>
      <c r="AA1378" s="57" t="s">
        <v>38</v>
      </c>
      <c r="AB1378" s="57" t="s">
        <v>35</v>
      </c>
      <c r="AC1378" s="56" t="s">
        <v>5218</v>
      </c>
      <c r="AD1378" s="63" t="s">
        <v>747</v>
      </c>
    </row>
    <row r="1379" spans="1:30" ht="51" customHeight="1" x14ac:dyDescent="0.2">
      <c r="A1379" s="97" t="s">
        <v>5219</v>
      </c>
      <c r="B1379" s="55" t="s">
        <v>743</v>
      </c>
      <c r="C1379" s="56" t="s">
        <v>744</v>
      </c>
      <c r="D1379" s="88" t="s">
        <v>4965</v>
      </c>
      <c r="E1379" s="57" t="s">
        <v>76</v>
      </c>
      <c r="F1379" s="62" t="s">
        <v>5220</v>
      </c>
      <c r="G1379" s="62" t="s">
        <v>1869</v>
      </c>
      <c r="H1379" s="59">
        <v>44853</v>
      </c>
      <c r="I1379" s="59">
        <v>45096</v>
      </c>
      <c r="J1379" s="48" t="str">
        <f>IF(Ugovori_OPULJP[[#This Row],[DATUM ZAVRŠETKA OPERACIJE]]&gt;DATE(2024,3,31),"u provedbi","završen")</f>
        <v>završen</v>
      </c>
      <c r="K1379" s="46" t="s">
        <v>249</v>
      </c>
      <c r="L1379" s="46" t="s">
        <v>249</v>
      </c>
      <c r="M1379" s="49">
        <v>0.85</v>
      </c>
      <c r="N1379" s="49">
        <v>0.15</v>
      </c>
      <c r="O1379" s="50">
        <f>Ugovori_OPULJP[[#This Row],[Bespovratna sredstva - Ukupno (EU+Nac) HRK
= Ukupna ugovorena vrijednost bespovratnih sredstava]]*Ugovori_OPULJP[[#This Row],[EU STOPA SUFINANCIRANJA %
EU CO-FINANCING RATE %]]</f>
        <v>1008576</v>
      </c>
      <c r="P1379" s="51">
        <f>Ugovori_OPULJP[[#This Row],[Bespovratna sredstva - EU dio - HRK]]/7.5345</f>
        <v>133861.03921958987</v>
      </c>
      <c r="Q1379" s="50">
        <f>Ugovori_OPULJP[[#This Row],[Bespovratna sredstva - Ukupno (EU+Nac) HRK
= Ukupna ugovorena vrijednost bespovratnih sredstava]]*Ugovori_OPULJP[[#This Row],[STOPA NACIONALNOG SUFINANCIRANJA %]]</f>
        <v>177984</v>
      </c>
      <c r="R1379" s="51">
        <f>Ugovori_OPULJP[[#This Row],[Bespovratna sredstva - Nacionalni dio - HRK]]/7.5345</f>
        <v>23622.536332868804</v>
      </c>
      <c r="S1379" s="52">
        <v>1186560</v>
      </c>
      <c r="T1379" s="51">
        <f>Ugovori_OPULJP[[#This Row],[Bespovratna sredstva - Ukupno (EU+Nac) HRK
= Ukupna ugovorena vrijednost bespovratnih sredstava]]/7.5345</f>
        <v>157483.57555245867</v>
      </c>
      <c r="U1379" s="50">
        <v>0</v>
      </c>
      <c r="V1379" s="51">
        <f>Ugovori_OPULJP[[#This Row],[Javni doprinos korisnika - HRK]]/7.5345</f>
        <v>0</v>
      </c>
      <c r="W1379" s="50">
        <v>0</v>
      </c>
      <c r="X1379" s="51">
        <f>Ugovori_OPULJP[[#This Row],[Privatni doprinos korisnika - HRK]]/7.5345</f>
        <v>0</v>
      </c>
      <c r="Y1379" s="52">
        <v>1186560</v>
      </c>
      <c r="Z1379" s="53">
        <f>Ugovori_OPULJP[[#This Row],[UKUPNI PRIHVATLJIVI IZDACI
TOTAL ELIGIBLE EXPENDITURE
= Bespovratna sredstva ukupno + doprinos korisnika
= Ukupni prihvatljivi troškovi
= Ukupna ugovorena vrijednost projekta HRK]]/7.5345</f>
        <v>157483.57555245867</v>
      </c>
      <c r="AA1379" s="57" t="s">
        <v>38</v>
      </c>
      <c r="AB1379" s="57" t="s">
        <v>35</v>
      </c>
      <c r="AC1379" s="56" t="s">
        <v>5221</v>
      </c>
      <c r="AD1379" s="63" t="s">
        <v>747</v>
      </c>
    </row>
    <row r="1380" spans="1:30" ht="38.25" customHeight="1" x14ac:dyDescent="0.2">
      <c r="A1380" s="61" t="s">
        <v>5222</v>
      </c>
      <c r="B1380" s="55" t="s">
        <v>743</v>
      </c>
      <c r="C1380" s="56" t="s">
        <v>744</v>
      </c>
      <c r="D1380" s="88" t="s">
        <v>4965</v>
      </c>
      <c r="E1380" s="57" t="s">
        <v>76</v>
      </c>
      <c r="F1380" s="62" t="s">
        <v>3153</v>
      </c>
      <c r="G1380" s="62" t="s">
        <v>1411</v>
      </c>
      <c r="H1380" s="59">
        <v>44928</v>
      </c>
      <c r="I1380" s="59">
        <v>45171</v>
      </c>
      <c r="J1380" s="48" t="str">
        <f>IF(Ugovori_OPULJP[[#This Row],[DATUM ZAVRŠETKA OPERACIJE]]&gt;DATE(2024,3,31),"u provedbi","završen")</f>
        <v>završen</v>
      </c>
      <c r="K1380" s="46" t="s">
        <v>186</v>
      </c>
      <c r="L1380" s="46" t="s">
        <v>186</v>
      </c>
      <c r="M1380" s="49">
        <v>0.85</v>
      </c>
      <c r="N1380" s="49">
        <v>0.15</v>
      </c>
      <c r="O1380" s="50">
        <f>Ugovori_OPULJP[[#This Row],[Bespovratna sredstva - Ukupno (EU+Nac) HRK
= Ukupna ugovorena vrijednost bespovratnih sredstava]]*Ugovori_OPULJP[[#This Row],[EU STOPA SUFINANCIRANJA %
EU CO-FINANCING RATE %]]</f>
        <v>622200</v>
      </c>
      <c r="P1380" s="51">
        <f>Ugovori_OPULJP[[#This Row],[Bespovratna sredstva - EU dio - HRK]]/7.5345</f>
        <v>82580.13139558032</v>
      </c>
      <c r="Q1380" s="50">
        <f>Ugovori_OPULJP[[#This Row],[Bespovratna sredstva - Ukupno (EU+Nac) HRK
= Ukupna ugovorena vrijednost bespovratnih sredstava]]*Ugovori_OPULJP[[#This Row],[STOPA NACIONALNOG SUFINANCIRANJA %]]</f>
        <v>109800</v>
      </c>
      <c r="R1380" s="51">
        <f>Ugovori_OPULJP[[#This Row],[Bespovratna sredstva - Nacionalni dio - HRK]]/7.5345</f>
        <v>14572.964363925939</v>
      </c>
      <c r="S1380" s="52">
        <v>732000</v>
      </c>
      <c r="T1380" s="51">
        <f>Ugovori_OPULJP[[#This Row],[Bespovratna sredstva - Ukupno (EU+Nac) HRK
= Ukupna ugovorena vrijednost bespovratnih sredstava]]/7.5345</f>
        <v>97153.095759506265</v>
      </c>
      <c r="U1380" s="50">
        <v>0</v>
      </c>
      <c r="V1380" s="51">
        <f>Ugovori_OPULJP[[#This Row],[Javni doprinos korisnika - HRK]]/7.5345</f>
        <v>0</v>
      </c>
      <c r="W1380" s="50">
        <v>0</v>
      </c>
      <c r="X1380" s="51">
        <f>Ugovori_OPULJP[[#This Row],[Privatni doprinos korisnika - HRK]]/7.5345</f>
        <v>0</v>
      </c>
      <c r="Y1380" s="52">
        <v>732000</v>
      </c>
      <c r="Z1380" s="53">
        <f>Ugovori_OPULJP[[#This Row],[UKUPNI PRIHVATLJIVI IZDACI
TOTAL ELIGIBLE EXPENDITURE
= Bespovratna sredstva ukupno + doprinos korisnika
= Ukupni prihvatljivi troškovi
= Ukupna ugovorena vrijednost projekta HRK]]/7.5345</f>
        <v>97153.095759506265</v>
      </c>
      <c r="AA1380" s="57" t="s">
        <v>38</v>
      </c>
      <c r="AB1380" s="57" t="s">
        <v>35</v>
      </c>
      <c r="AC1380" s="56" t="s">
        <v>5223</v>
      </c>
      <c r="AD1380" s="63" t="s">
        <v>747</v>
      </c>
    </row>
    <row r="1381" spans="1:30" ht="38.25" customHeight="1" x14ac:dyDescent="0.2">
      <c r="A1381" s="97" t="s">
        <v>5224</v>
      </c>
      <c r="B1381" s="55" t="s">
        <v>743</v>
      </c>
      <c r="C1381" s="56" t="s">
        <v>744</v>
      </c>
      <c r="D1381" s="88" t="s">
        <v>4965</v>
      </c>
      <c r="E1381" s="57" t="s">
        <v>76</v>
      </c>
      <c r="F1381" s="62" t="s">
        <v>5225</v>
      </c>
      <c r="G1381" s="42" t="s">
        <v>4128</v>
      </c>
      <c r="H1381" s="59">
        <v>44858</v>
      </c>
      <c r="I1381" s="59">
        <v>45101</v>
      </c>
      <c r="J1381" s="48" t="str">
        <f>IF(Ugovori_OPULJP[[#This Row],[DATUM ZAVRŠETKA OPERACIJE]]&gt;DATE(2024,3,31),"u provedbi","završen")</f>
        <v>završen</v>
      </c>
      <c r="K1381" s="46" t="s">
        <v>249</v>
      </c>
      <c r="L1381" s="46" t="s">
        <v>249</v>
      </c>
      <c r="M1381" s="49">
        <v>0.85</v>
      </c>
      <c r="N1381" s="49">
        <v>0.15</v>
      </c>
      <c r="O1381" s="50">
        <f>Ugovori_OPULJP[[#This Row],[Bespovratna sredstva - Ukupno (EU+Nac) HRK
= Ukupna ugovorena vrijednost bespovratnih sredstava]]*Ugovori_OPULJP[[#This Row],[EU STOPA SUFINANCIRANJA %
EU CO-FINANCING RATE %]]</f>
        <v>1261400</v>
      </c>
      <c r="P1381" s="51">
        <f>Ugovori_OPULJP[[#This Row],[Bespovratna sredstva - EU dio - HRK]]/7.5345</f>
        <v>167416.55053420929</v>
      </c>
      <c r="Q1381" s="50">
        <f>Ugovori_OPULJP[[#This Row],[Bespovratna sredstva - Ukupno (EU+Nac) HRK
= Ukupna ugovorena vrijednost bespovratnih sredstava]]*Ugovori_OPULJP[[#This Row],[STOPA NACIONALNOG SUFINANCIRANJA %]]</f>
        <v>222600</v>
      </c>
      <c r="R1381" s="51">
        <f>Ugovori_OPULJP[[#This Row],[Bespovratna sredstva - Nacionalni dio - HRK]]/7.5345</f>
        <v>29544.097153095758</v>
      </c>
      <c r="S1381" s="52">
        <v>1484000</v>
      </c>
      <c r="T1381" s="51">
        <f>Ugovori_OPULJP[[#This Row],[Bespovratna sredstva - Ukupno (EU+Nac) HRK
= Ukupna ugovorena vrijednost bespovratnih sredstava]]/7.5345</f>
        <v>196960.64768730506</v>
      </c>
      <c r="U1381" s="50">
        <v>0</v>
      </c>
      <c r="V1381" s="51">
        <f>Ugovori_OPULJP[[#This Row],[Javni doprinos korisnika - HRK]]/7.5345</f>
        <v>0</v>
      </c>
      <c r="W1381" s="50">
        <v>0</v>
      </c>
      <c r="X1381" s="51">
        <f>Ugovori_OPULJP[[#This Row],[Privatni doprinos korisnika - HRK]]/7.5345</f>
        <v>0</v>
      </c>
      <c r="Y1381" s="52">
        <v>1484000</v>
      </c>
      <c r="Z1381" s="53">
        <f>Ugovori_OPULJP[[#This Row],[UKUPNI PRIHVATLJIVI IZDACI
TOTAL ELIGIBLE EXPENDITURE
= Bespovratna sredstva ukupno + doprinos korisnika
= Ukupni prihvatljivi troškovi
= Ukupna ugovorena vrijednost projekta HRK]]/7.5345</f>
        <v>196960.64768730506</v>
      </c>
      <c r="AA1381" s="57" t="s">
        <v>38</v>
      </c>
      <c r="AB1381" s="57" t="s">
        <v>35</v>
      </c>
      <c r="AC1381" s="56" t="s">
        <v>5226</v>
      </c>
      <c r="AD1381" s="63" t="s">
        <v>747</v>
      </c>
    </row>
    <row r="1382" spans="1:30" ht="38.25" customHeight="1" x14ac:dyDescent="0.2">
      <c r="A1382" s="61" t="s">
        <v>5227</v>
      </c>
      <c r="B1382" s="55" t="s">
        <v>743</v>
      </c>
      <c r="C1382" s="56" t="s">
        <v>744</v>
      </c>
      <c r="D1382" s="88" t="s">
        <v>4965</v>
      </c>
      <c r="E1382" s="57" t="s">
        <v>76</v>
      </c>
      <c r="F1382" s="62" t="s">
        <v>5228</v>
      </c>
      <c r="G1382" s="62" t="s">
        <v>5229</v>
      </c>
      <c r="H1382" s="59">
        <v>44902</v>
      </c>
      <c r="I1382" s="59">
        <v>45145</v>
      </c>
      <c r="J1382" s="48" t="str">
        <f>IF(Ugovori_OPULJP[[#This Row],[DATUM ZAVRŠETKA OPERACIJE]]&gt;DATE(2024,3,31),"u provedbi","završen")</f>
        <v>završen</v>
      </c>
      <c r="K1382" s="46" t="s">
        <v>249</v>
      </c>
      <c r="L1382" s="46" t="s">
        <v>249</v>
      </c>
      <c r="M1382" s="49">
        <v>0.85</v>
      </c>
      <c r="N1382" s="49">
        <v>0.15</v>
      </c>
      <c r="O1382" s="50">
        <f>Ugovori_OPULJP[[#This Row],[Bespovratna sredstva - Ukupno (EU+Nac) HRK
= Ukupna ugovorena vrijednost bespovratnih sredstava]]*Ugovori_OPULJP[[#This Row],[EU STOPA SUFINANCIRANJA %
EU CO-FINANCING RATE %]]</f>
        <v>1256470</v>
      </c>
      <c r="P1382" s="51">
        <f>Ugovori_OPULJP[[#This Row],[Bespovratna sredstva - EU dio - HRK]]/7.5345</f>
        <v>166762.22708872519</v>
      </c>
      <c r="Q1382" s="50">
        <f>Ugovori_OPULJP[[#This Row],[Bespovratna sredstva - Ukupno (EU+Nac) HRK
= Ukupna ugovorena vrijednost bespovratnih sredstava]]*Ugovori_OPULJP[[#This Row],[STOPA NACIONALNOG SUFINANCIRANJA %]]</f>
        <v>221730</v>
      </c>
      <c r="R1382" s="51">
        <f>Ugovori_OPULJP[[#This Row],[Bespovratna sredstva - Nacionalni dio - HRK]]/7.5345</f>
        <v>29428.628309775035</v>
      </c>
      <c r="S1382" s="52">
        <v>1478200</v>
      </c>
      <c r="T1382" s="51">
        <f>Ugovori_OPULJP[[#This Row],[Bespovratna sredstva - Ukupno (EU+Nac) HRK
= Ukupna ugovorena vrijednost bespovratnih sredstava]]/7.5345</f>
        <v>196190.85539850022</v>
      </c>
      <c r="U1382" s="50">
        <v>0</v>
      </c>
      <c r="V1382" s="51">
        <f>Ugovori_OPULJP[[#This Row],[Javni doprinos korisnika - HRK]]/7.5345</f>
        <v>0</v>
      </c>
      <c r="W1382" s="50">
        <v>0</v>
      </c>
      <c r="X1382" s="51">
        <f>Ugovori_OPULJP[[#This Row],[Privatni doprinos korisnika - HRK]]/7.5345</f>
        <v>0</v>
      </c>
      <c r="Y1382" s="52">
        <v>1478200</v>
      </c>
      <c r="Z1382" s="53">
        <f>Ugovori_OPULJP[[#This Row],[UKUPNI PRIHVATLJIVI IZDACI
TOTAL ELIGIBLE EXPENDITURE
= Bespovratna sredstva ukupno + doprinos korisnika
= Ukupni prihvatljivi troškovi
= Ukupna ugovorena vrijednost projekta HRK]]/7.5345</f>
        <v>196190.85539850022</v>
      </c>
      <c r="AA1382" s="57" t="s">
        <v>38</v>
      </c>
      <c r="AB1382" s="57" t="s">
        <v>35</v>
      </c>
      <c r="AC1382" s="56" t="s">
        <v>5230</v>
      </c>
      <c r="AD1382" s="63" t="s">
        <v>747</v>
      </c>
    </row>
    <row r="1383" spans="1:30" ht="51" customHeight="1" x14ac:dyDescent="0.2">
      <c r="A1383" s="97" t="s">
        <v>5231</v>
      </c>
      <c r="B1383" s="55" t="s">
        <v>743</v>
      </c>
      <c r="C1383" s="56" t="s">
        <v>744</v>
      </c>
      <c r="D1383" s="88" t="s">
        <v>4965</v>
      </c>
      <c r="E1383" s="57" t="s">
        <v>76</v>
      </c>
      <c r="F1383" s="62" t="s">
        <v>5232</v>
      </c>
      <c r="G1383" s="62" t="s">
        <v>559</v>
      </c>
      <c r="H1383" s="59">
        <v>44775</v>
      </c>
      <c r="I1383" s="59">
        <v>45018</v>
      </c>
      <c r="J1383" s="48" t="str">
        <f>IF(Ugovori_OPULJP[[#This Row],[DATUM ZAVRŠETKA OPERACIJE]]&gt;DATE(2024,3,31),"u provedbi","završen")</f>
        <v>završen</v>
      </c>
      <c r="K1383" s="46" t="s">
        <v>249</v>
      </c>
      <c r="L1383" s="46" t="s">
        <v>249</v>
      </c>
      <c r="M1383" s="49">
        <v>0.85</v>
      </c>
      <c r="N1383" s="49">
        <v>0.15</v>
      </c>
      <c r="O1383" s="50">
        <f>Ugovori_OPULJP[[#This Row],[Bespovratna sredstva - Ukupno (EU+Nac) HRK
= Ukupna ugovorena vrijednost bespovratnih sredstava]]*Ugovori_OPULJP[[#This Row],[EU STOPA SUFINANCIRANJA %
EU CO-FINANCING RATE %]]</f>
        <v>841075</v>
      </c>
      <c r="P1383" s="51">
        <f>Ugovori_OPULJP[[#This Row],[Bespovratna sredstva - EU dio - HRK]]/7.5345</f>
        <v>111629.8360873316</v>
      </c>
      <c r="Q1383" s="50">
        <f>Ugovori_OPULJP[[#This Row],[Bespovratna sredstva - Ukupno (EU+Nac) HRK
= Ukupna ugovorena vrijednost bespovratnih sredstava]]*Ugovori_OPULJP[[#This Row],[STOPA NACIONALNOG SUFINANCIRANJA %]]</f>
        <v>148425</v>
      </c>
      <c r="R1383" s="51">
        <f>Ugovori_OPULJP[[#This Row],[Bespovratna sredstva - Nacionalni dio - HRK]]/7.5345</f>
        <v>19699.38283894087</v>
      </c>
      <c r="S1383" s="52">
        <v>989500</v>
      </c>
      <c r="T1383" s="51">
        <f>Ugovori_OPULJP[[#This Row],[Bespovratna sredstva - Ukupno (EU+Nac) HRK
= Ukupna ugovorena vrijednost bespovratnih sredstava]]/7.5345</f>
        <v>131329.21892627247</v>
      </c>
      <c r="U1383" s="50">
        <v>0</v>
      </c>
      <c r="V1383" s="51">
        <f>Ugovori_OPULJP[[#This Row],[Javni doprinos korisnika - HRK]]/7.5345</f>
        <v>0</v>
      </c>
      <c r="W1383" s="50">
        <v>0</v>
      </c>
      <c r="X1383" s="51">
        <f>Ugovori_OPULJP[[#This Row],[Privatni doprinos korisnika - HRK]]/7.5345</f>
        <v>0</v>
      </c>
      <c r="Y1383" s="52">
        <v>989500</v>
      </c>
      <c r="Z1383" s="53">
        <f>Ugovori_OPULJP[[#This Row],[UKUPNI PRIHVATLJIVI IZDACI
TOTAL ELIGIBLE EXPENDITURE
= Bespovratna sredstva ukupno + doprinos korisnika
= Ukupni prihvatljivi troškovi
= Ukupna ugovorena vrijednost projekta HRK]]/7.5345</f>
        <v>131329.21892627247</v>
      </c>
      <c r="AA1383" s="57" t="s">
        <v>38</v>
      </c>
      <c r="AB1383" s="57" t="s">
        <v>35</v>
      </c>
      <c r="AC1383" s="56" t="s">
        <v>5233</v>
      </c>
      <c r="AD1383" s="63" t="s">
        <v>747</v>
      </c>
    </row>
    <row r="1384" spans="1:30" ht="51" customHeight="1" x14ac:dyDescent="0.2">
      <c r="A1384" s="61" t="s">
        <v>5234</v>
      </c>
      <c r="B1384" s="55" t="s">
        <v>743</v>
      </c>
      <c r="C1384" s="56" t="s">
        <v>744</v>
      </c>
      <c r="D1384" s="88" t="s">
        <v>4965</v>
      </c>
      <c r="E1384" s="57" t="s">
        <v>76</v>
      </c>
      <c r="F1384" s="62" t="s">
        <v>5235</v>
      </c>
      <c r="G1384" s="62" t="s">
        <v>4218</v>
      </c>
      <c r="H1384" s="59">
        <v>44902</v>
      </c>
      <c r="I1384" s="59">
        <v>45145</v>
      </c>
      <c r="J1384" s="48" t="str">
        <f>IF(Ugovori_OPULJP[[#This Row],[DATUM ZAVRŠETKA OPERACIJE]]&gt;DATE(2024,3,31),"u provedbi","završen")</f>
        <v>završen</v>
      </c>
      <c r="K1384" s="46" t="s">
        <v>249</v>
      </c>
      <c r="L1384" s="46" t="s">
        <v>249</v>
      </c>
      <c r="M1384" s="49">
        <v>0.85</v>
      </c>
      <c r="N1384" s="49">
        <v>0.15</v>
      </c>
      <c r="O1384" s="50">
        <f>Ugovori_OPULJP[[#This Row],[Bespovratna sredstva - Ukupno (EU+Nac) HRK
= Ukupna ugovorena vrijednost bespovratnih sredstava]]*Ugovori_OPULJP[[#This Row],[EU STOPA SUFINANCIRANJA %
EU CO-FINANCING RATE %]]</f>
        <v>629459</v>
      </c>
      <c r="P1384" s="51">
        <f>Ugovori_OPULJP[[#This Row],[Bespovratna sredstva - EU dio - HRK]]/7.5345</f>
        <v>83543.566261862099</v>
      </c>
      <c r="Q1384" s="50">
        <f>Ugovori_OPULJP[[#This Row],[Bespovratna sredstva - Ukupno (EU+Nac) HRK
= Ukupna ugovorena vrijednost bespovratnih sredstava]]*Ugovori_OPULJP[[#This Row],[STOPA NACIONALNOG SUFINANCIRANJA %]]</f>
        <v>111081</v>
      </c>
      <c r="R1384" s="51">
        <f>Ugovori_OPULJP[[#This Row],[Bespovratna sredstva - Nacionalni dio - HRK]]/7.5345</f>
        <v>14742.982281505076</v>
      </c>
      <c r="S1384" s="52">
        <v>740540</v>
      </c>
      <c r="T1384" s="51">
        <f>Ugovori_OPULJP[[#This Row],[Bespovratna sredstva - Ukupno (EU+Nac) HRK
= Ukupna ugovorena vrijednost bespovratnih sredstava]]/7.5345</f>
        <v>98286.548543367171</v>
      </c>
      <c r="U1384" s="50">
        <v>0</v>
      </c>
      <c r="V1384" s="51">
        <f>Ugovori_OPULJP[[#This Row],[Javni doprinos korisnika - HRK]]/7.5345</f>
        <v>0</v>
      </c>
      <c r="W1384" s="50">
        <v>0</v>
      </c>
      <c r="X1384" s="51">
        <f>Ugovori_OPULJP[[#This Row],[Privatni doprinos korisnika - HRK]]/7.5345</f>
        <v>0</v>
      </c>
      <c r="Y1384" s="52">
        <v>740540</v>
      </c>
      <c r="Z1384" s="53">
        <f>Ugovori_OPULJP[[#This Row],[UKUPNI PRIHVATLJIVI IZDACI
TOTAL ELIGIBLE EXPENDITURE
= Bespovratna sredstva ukupno + doprinos korisnika
= Ukupni prihvatljivi troškovi
= Ukupna ugovorena vrijednost projekta HRK]]/7.5345</f>
        <v>98286.548543367171</v>
      </c>
      <c r="AA1384" s="57" t="s">
        <v>38</v>
      </c>
      <c r="AB1384" s="57" t="s">
        <v>35</v>
      </c>
      <c r="AC1384" s="56" t="s">
        <v>5236</v>
      </c>
      <c r="AD1384" s="63" t="s">
        <v>747</v>
      </c>
    </row>
    <row r="1385" spans="1:30" ht="51" customHeight="1" x14ac:dyDescent="0.2">
      <c r="A1385" s="97" t="s">
        <v>5237</v>
      </c>
      <c r="B1385" s="55" t="s">
        <v>743</v>
      </c>
      <c r="C1385" s="56" t="s">
        <v>744</v>
      </c>
      <c r="D1385" s="88" t="s">
        <v>4965</v>
      </c>
      <c r="E1385" s="57" t="s">
        <v>76</v>
      </c>
      <c r="F1385" s="62" t="s">
        <v>5238</v>
      </c>
      <c r="G1385" s="62" t="s">
        <v>3366</v>
      </c>
      <c r="H1385" s="59">
        <v>44854</v>
      </c>
      <c r="I1385" s="59">
        <v>45097</v>
      </c>
      <c r="J1385" s="48" t="str">
        <f>IF(Ugovori_OPULJP[[#This Row],[DATUM ZAVRŠETKA OPERACIJE]]&gt;DATE(2024,3,31),"u provedbi","završen")</f>
        <v>završen</v>
      </c>
      <c r="K1385" s="46" t="s">
        <v>249</v>
      </c>
      <c r="L1385" s="46" t="s">
        <v>249</v>
      </c>
      <c r="M1385" s="49">
        <v>0.85</v>
      </c>
      <c r="N1385" s="49">
        <v>0.15</v>
      </c>
      <c r="O1385" s="50">
        <f>Ugovori_OPULJP[[#This Row],[Bespovratna sredstva - Ukupno (EU+Nac) HRK
= Ukupna ugovorena vrijednost bespovratnih sredstava]]*Ugovori_OPULJP[[#This Row],[EU STOPA SUFINANCIRANJA %
EU CO-FINANCING RATE %]]</f>
        <v>630360</v>
      </c>
      <c r="P1385" s="51">
        <f>Ugovori_OPULJP[[#This Row],[Bespovratna sredstva - EU dio - HRK]]/7.5345</f>
        <v>83663.149512243675</v>
      </c>
      <c r="Q1385" s="50">
        <f>Ugovori_OPULJP[[#This Row],[Bespovratna sredstva - Ukupno (EU+Nac) HRK
= Ukupna ugovorena vrijednost bespovratnih sredstava]]*Ugovori_OPULJP[[#This Row],[STOPA NACIONALNOG SUFINANCIRANJA %]]</f>
        <v>111240</v>
      </c>
      <c r="R1385" s="51">
        <f>Ugovori_OPULJP[[#This Row],[Bespovratna sredstva - Nacionalni dio - HRK]]/7.5345</f>
        <v>14764.085208043001</v>
      </c>
      <c r="S1385" s="52">
        <v>741600</v>
      </c>
      <c r="T1385" s="51">
        <f>Ugovori_OPULJP[[#This Row],[Bespovratna sredstva - Ukupno (EU+Nac) HRK
= Ukupna ugovorena vrijednost bespovratnih sredstava]]/7.5345</f>
        <v>98427.23472028668</v>
      </c>
      <c r="U1385" s="50">
        <v>0</v>
      </c>
      <c r="V1385" s="51">
        <f>Ugovori_OPULJP[[#This Row],[Javni doprinos korisnika - HRK]]/7.5345</f>
        <v>0</v>
      </c>
      <c r="W1385" s="50">
        <v>0</v>
      </c>
      <c r="X1385" s="51">
        <f>Ugovori_OPULJP[[#This Row],[Privatni doprinos korisnika - HRK]]/7.5345</f>
        <v>0</v>
      </c>
      <c r="Y1385" s="52">
        <v>741600</v>
      </c>
      <c r="Z1385" s="53">
        <f>Ugovori_OPULJP[[#This Row],[UKUPNI PRIHVATLJIVI IZDACI
TOTAL ELIGIBLE EXPENDITURE
= Bespovratna sredstva ukupno + doprinos korisnika
= Ukupni prihvatljivi troškovi
= Ukupna ugovorena vrijednost projekta HRK]]/7.5345</f>
        <v>98427.23472028668</v>
      </c>
      <c r="AA1385" s="57" t="s">
        <v>38</v>
      </c>
      <c r="AB1385" s="57" t="s">
        <v>35</v>
      </c>
      <c r="AC1385" s="56" t="s">
        <v>5239</v>
      </c>
      <c r="AD1385" s="63" t="s">
        <v>747</v>
      </c>
    </row>
    <row r="1386" spans="1:30" ht="38.25" customHeight="1" x14ac:dyDescent="0.2">
      <c r="A1386" s="61" t="s">
        <v>5240</v>
      </c>
      <c r="B1386" s="55" t="s">
        <v>743</v>
      </c>
      <c r="C1386" s="56" t="s">
        <v>744</v>
      </c>
      <c r="D1386" s="88" t="s">
        <v>4965</v>
      </c>
      <c r="E1386" s="57" t="s">
        <v>76</v>
      </c>
      <c r="F1386" s="62" t="s">
        <v>1937</v>
      </c>
      <c r="G1386" s="62" t="s">
        <v>1938</v>
      </c>
      <c r="H1386" s="59">
        <v>44902</v>
      </c>
      <c r="I1386" s="59">
        <v>45145</v>
      </c>
      <c r="J1386" s="48" t="str">
        <f>IF(Ugovori_OPULJP[[#This Row],[DATUM ZAVRŠETKA OPERACIJE]]&gt;DATE(2024,3,31),"u provedbi","završen")</f>
        <v>završen</v>
      </c>
      <c r="K1386" s="46" t="s">
        <v>249</v>
      </c>
      <c r="L1386" s="46" t="s">
        <v>249</v>
      </c>
      <c r="M1386" s="49">
        <v>0.85</v>
      </c>
      <c r="N1386" s="49">
        <v>0.15</v>
      </c>
      <c r="O1386" s="50">
        <f>Ugovori_OPULJP[[#This Row],[Bespovratna sredstva - Ukupno (EU+Nac) HRK
= Ukupna ugovorena vrijednost bespovratnih sredstava]]*Ugovori_OPULJP[[#This Row],[EU STOPA SUFINANCIRANJA %
EU CO-FINANCING RATE %]]</f>
        <v>713994.9</v>
      </c>
      <c r="P1386" s="51">
        <f>Ugovori_OPULJP[[#This Row],[Bespovratna sredstva - EU dio - HRK]]/7.5345</f>
        <v>94763.408321720082</v>
      </c>
      <c r="Q1386" s="50">
        <f>Ugovori_OPULJP[[#This Row],[Bespovratna sredstva - Ukupno (EU+Nac) HRK
= Ukupna ugovorena vrijednost bespovratnih sredstava]]*Ugovori_OPULJP[[#This Row],[STOPA NACIONALNOG SUFINANCIRANJA %]]</f>
        <v>125999.09999999999</v>
      </c>
      <c r="R1386" s="51">
        <f>Ugovori_OPULJP[[#This Row],[Bespovratna sredstva - Nacionalni dio - HRK]]/7.5345</f>
        <v>16722.954409715308</v>
      </c>
      <c r="S1386" s="52">
        <v>839994</v>
      </c>
      <c r="T1386" s="51">
        <f>Ugovori_OPULJP[[#This Row],[Bespovratna sredstva - Ukupno (EU+Nac) HRK
= Ukupna ugovorena vrijednost bespovratnih sredstava]]/7.5345</f>
        <v>111486.36273143539</v>
      </c>
      <c r="U1386" s="50">
        <v>0</v>
      </c>
      <c r="V1386" s="51">
        <f>Ugovori_OPULJP[[#This Row],[Javni doprinos korisnika - HRK]]/7.5345</f>
        <v>0</v>
      </c>
      <c r="W1386" s="50">
        <v>0</v>
      </c>
      <c r="X1386" s="51">
        <f>Ugovori_OPULJP[[#This Row],[Privatni doprinos korisnika - HRK]]/7.5345</f>
        <v>0</v>
      </c>
      <c r="Y1386" s="52">
        <v>839994</v>
      </c>
      <c r="Z1386" s="53">
        <f>Ugovori_OPULJP[[#This Row],[UKUPNI PRIHVATLJIVI IZDACI
TOTAL ELIGIBLE EXPENDITURE
= Bespovratna sredstva ukupno + doprinos korisnika
= Ukupni prihvatljivi troškovi
= Ukupna ugovorena vrijednost projekta HRK]]/7.5345</f>
        <v>111486.36273143539</v>
      </c>
      <c r="AA1386" s="57" t="s">
        <v>38</v>
      </c>
      <c r="AB1386" s="57" t="s">
        <v>35</v>
      </c>
      <c r="AC1386" s="56" t="s">
        <v>5241</v>
      </c>
      <c r="AD1386" s="63" t="s">
        <v>747</v>
      </c>
    </row>
    <row r="1387" spans="1:30" ht="51" customHeight="1" x14ac:dyDescent="0.2">
      <c r="A1387" s="61" t="s">
        <v>5242</v>
      </c>
      <c r="B1387" s="55" t="s">
        <v>743</v>
      </c>
      <c r="C1387" s="56" t="s">
        <v>744</v>
      </c>
      <c r="D1387" s="88" t="s">
        <v>4965</v>
      </c>
      <c r="E1387" s="57" t="s">
        <v>76</v>
      </c>
      <c r="F1387" s="62" t="s">
        <v>5243</v>
      </c>
      <c r="G1387" s="62" t="s">
        <v>3687</v>
      </c>
      <c r="H1387" s="59">
        <v>44908</v>
      </c>
      <c r="I1387" s="59">
        <v>45151</v>
      </c>
      <c r="J1387" s="48" t="str">
        <f>IF(Ugovori_OPULJP[[#This Row],[DATUM ZAVRŠETKA OPERACIJE]]&gt;DATE(2024,3,31),"u provedbi","završen")</f>
        <v>završen</v>
      </c>
      <c r="K1387" s="46" t="s">
        <v>5244</v>
      </c>
      <c r="L1387" s="46" t="s">
        <v>130</v>
      </c>
      <c r="M1387" s="49">
        <v>0.85</v>
      </c>
      <c r="N1387" s="49">
        <v>0.15</v>
      </c>
      <c r="O1387" s="50">
        <f>Ugovori_OPULJP[[#This Row],[Bespovratna sredstva - Ukupno (EU+Nac) HRK
= Ukupna ugovorena vrijednost bespovratnih sredstava]]*Ugovori_OPULJP[[#This Row],[EU STOPA SUFINANCIRANJA %
EU CO-FINANCING RATE %]]</f>
        <v>840140</v>
      </c>
      <c r="P1387" s="51">
        <f>Ugovori_OPULJP[[#This Row],[Bespovratna sredstva - EU dio - HRK]]/7.5345</f>
        <v>111505.74026146393</v>
      </c>
      <c r="Q1387" s="50">
        <f>Ugovori_OPULJP[[#This Row],[Bespovratna sredstva - Ukupno (EU+Nac) HRK
= Ukupna ugovorena vrijednost bespovratnih sredstava]]*Ugovori_OPULJP[[#This Row],[STOPA NACIONALNOG SUFINANCIRANJA %]]</f>
        <v>148260</v>
      </c>
      <c r="R1387" s="51">
        <f>Ugovori_OPULJP[[#This Row],[Bespovratna sredstva - Nacionalni dio - HRK]]/7.5345</f>
        <v>19677.483575552458</v>
      </c>
      <c r="S1387" s="52">
        <v>988400</v>
      </c>
      <c r="T1387" s="51">
        <f>Ugovori_OPULJP[[#This Row],[Bespovratna sredstva - Ukupno (EU+Nac) HRK
= Ukupna ugovorena vrijednost bespovratnih sredstava]]/7.5345</f>
        <v>131183.22383701638</v>
      </c>
      <c r="U1387" s="50">
        <v>0</v>
      </c>
      <c r="V1387" s="51">
        <f>Ugovori_OPULJP[[#This Row],[Javni doprinos korisnika - HRK]]/7.5345</f>
        <v>0</v>
      </c>
      <c r="W1387" s="50">
        <v>0</v>
      </c>
      <c r="X1387" s="51">
        <f>Ugovori_OPULJP[[#This Row],[Privatni doprinos korisnika - HRK]]/7.5345</f>
        <v>0</v>
      </c>
      <c r="Y1387" s="52">
        <v>988400</v>
      </c>
      <c r="Z1387" s="53">
        <f>Ugovori_OPULJP[[#This Row],[UKUPNI PRIHVATLJIVI IZDACI
TOTAL ELIGIBLE EXPENDITURE
= Bespovratna sredstva ukupno + doprinos korisnika
= Ukupni prihvatljivi troškovi
= Ukupna ugovorena vrijednost projekta HRK]]/7.5345</f>
        <v>131183.22383701638</v>
      </c>
      <c r="AA1387" s="57" t="s">
        <v>38</v>
      </c>
      <c r="AB1387" s="57" t="s">
        <v>35</v>
      </c>
      <c r="AC1387" s="56" t="s">
        <v>5245</v>
      </c>
      <c r="AD1387" s="63" t="s">
        <v>747</v>
      </c>
    </row>
    <row r="1388" spans="1:30" ht="51" customHeight="1" x14ac:dyDescent="0.2">
      <c r="A1388" s="97" t="s">
        <v>5246</v>
      </c>
      <c r="B1388" s="55" t="s">
        <v>743</v>
      </c>
      <c r="C1388" s="56" t="s">
        <v>744</v>
      </c>
      <c r="D1388" s="88" t="s">
        <v>4965</v>
      </c>
      <c r="E1388" s="57" t="s">
        <v>76</v>
      </c>
      <c r="F1388" s="62" t="s">
        <v>5247</v>
      </c>
      <c r="G1388" s="71" t="s">
        <v>1486</v>
      </c>
      <c r="H1388" s="59">
        <v>44818</v>
      </c>
      <c r="I1388" s="59">
        <v>45060</v>
      </c>
      <c r="J1388" s="48" t="str">
        <f>IF(Ugovori_OPULJP[[#This Row],[DATUM ZAVRŠETKA OPERACIJE]]&gt;DATE(2024,3,31),"u provedbi","završen")</f>
        <v>završen</v>
      </c>
      <c r="K1388" s="58" t="s">
        <v>186</v>
      </c>
      <c r="L1388" s="58" t="s">
        <v>186</v>
      </c>
      <c r="M1388" s="49">
        <v>0.85</v>
      </c>
      <c r="N1388" s="49">
        <v>0.15</v>
      </c>
      <c r="O1388" s="50">
        <f>Ugovori_OPULJP[[#This Row],[Bespovratna sredstva - Ukupno (EU+Nac) HRK
= Ukupna ugovorena vrijednost bespovratnih sredstava]]*Ugovori_OPULJP[[#This Row],[EU STOPA SUFINANCIRANJA %
EU CO-FINANCING RATE %]]</f>
        <v>1247494</v>
      </c>
      <c r="P1388" s="51">
        <f>Ugovori_OPULJP[[#This Row],[Bespovratna sredstva - EU dio - HRK]]/7.5345</f>
        <v>165570.90716039549</v>
      </c>
      <c r="Q1388" s="50">
        <f>Ugovori_OPULJP[[#This Row],[Bespovratna sredstva - Ukupno (EU+Nac) HRK
= Ukupna ugovorena vrijednost bespovratnih sredstava]]*Ugovori_OPULJP[[#This Row],[STOPA NACIONALNOG SUFINANCIRANJA %]]</f>
        <v>220146</v>
      </c>
      <c r="R1388" s="51">
        <f>Ugovori_OPULJP[[#This Row],[Bespovratna sredstva - Nacionalni dio - HRK]]/7.5345</f>
        <v>29218.395381246264</v>
      </c>
      <c r="S1388" s="52">
        <v>1467640</v>
      </c>
      <c r="T1388" s="51">
        <f>Ugovori_OPULJP[[#This Row],[Bespovratna sredstva - Ukupno (EU+Nac) HRK
= Ukupna ugovorena vrijednost bespovratnih sredstava]]/7.5345</f>
        <v>194789.30254164178</v>
      </c>
      <c r="U1388" s="50">
        <v>0</v>
      </c>
      <c r="V1388" s="51">
        <f>Ugovori_OPULJP[[#This Row],[Javni doprinos korisnika - HRK]]/7.5345</f>
        <v>0</v>
      </c>
      <c r="W1388" s="50">
        <v>0</v>
      </c>
      <c r="X1388" s="51">
        <f>Ugovori_OPULJP[[#This Row],[Privatni doprinos korisnika - HRK]]/7.5345</f>
        <v>0</v>
      </c>
      <c r="Y1388" s="52">
        <v>1467640</v>
      </c>
      <c r="Z1388" s="53">
        <f>Ugovori_OPULJP[[#This Row],[UKUPNI PRIHVATLJIVI IZDACI
TOTAL ELIGIBLE EXPENDITURE
= Bespovratna sredstva ukupno + doprinos korisnika
= Ukupni prihvatljivi troškovi
= Ukupna ugovorena vrijednost projekta HRK]]/7.5345</f>
        <v>194789.30254164178</v>
      </c>
      <c r="AA1388" s="57" t="s">
        <v>38</v>
      </c>
      <c r="AB1388" s="57" t="s">
        <v>35</v>
      </c>
      <c r="AC1388" s="56" t="s">
        <v>5248</v>
      </c>
      <c r="AD1388" s="63" t="s">
        <v>747</v>
      </c>
    </row>
    <row r="1389" spans="1:30" ht="38.25" customHeight="1" x14ac:dyDescent="0.2">
      <c r="A1389" s="61" t="s">
        <v>5249</v>
      </c>
      <c r="B1389" s="55" t="s">
        <v>743</v>
      </c>
      <c r="C1389" s="56" t="s">
        <v>744</v>
      </c>
      <c r="D1389" s="88" t="s">
        <v>4965</v>
      </c>
      <c r="E1389" s="57" t="s">
        <v>76</v>
      </c>
      <c r="F1389" s="62" t="s">
        <v>5250</v>
      </c>
      <c r="G1389" s="62" t="s">
        <v>3329</v>
      </c>
      <c r="H1389" s="59">
        <v>45000</v>
      </c>
      <c r="I1389" s="59">
        <v>45245</v>
      </c>
      <c r="J1389" s="48" t="str">
        <f>IF(Ugovori_OPULJP[[#This Row],[DATUM ZAVRŠETKA OPERACIJE]]&gt;DATE(2024,3,31),"u provedbi","završen")</f>
        <v>završen</v>
      </c>
      <c r="K1389" s="67" t="s">
        <v>99</v>
      </c>
      <c r="L1389" s="67" t="s">
        <v>99</v>
      </c>
      <c r="M1389" s="49">
        <v>0.85</v>
      </c>
      <c r="N1389" s="49">
        <v>0.15</v>
      </c>
      <c r="O1389" s="50">
        <f>Ugovori_OPULJP[[#This Row],[Bespovratna sredstva - Ukupno (EU+Nac) HRK
= Ukupna ugovorena vrijednost bespovratnih sredstava]]*Ugovori_OPULJP[[#This Row],[EU STOPA SUFINANCIRANJA %
EU CO-FINANCING RATE %]]</f>
        <v>1252266.75</v>
      </c>
      <c r="P1389" s="51">
        <f>Ugovori_OPULJP[[#This Row],[Bespovratna sredstva - EU dio - HRK]]/7.5345</f>
        <v>166204.3599442564</v>
      </c>
      <c r="Q1389" s="50">
        <f>Ugovori_OPULJP[[#This Row],[Bespovratna sredstva - Ukupno (EU+Nac) HRK
= Ukupna ugovorena vrijednost bespovratnih sredstava]]*Ugovori_OPULJP[[#This Row],[STOPA NACIONALNOG SUFINANCIRANJA %]]</f>
        <v>220988.25</v>
      </c>
      <c r="R1389" s="51">
        <f>Ugovori_OPULJP[[#This Row],[Bespovratna sredstva - Nacionalni dio - HRK]]/7.5345</f>
        <v>29330.181166633483</v>
      </c>
      <c r="S1389" s="52">
        <v>1473255</v>
      </c>
      <c r="T1389" s="51">
        <f>Ugovori_OPULJP[[#This Row],[Bespovratna sredstva - Ukupno (EU+Nac) HRK
= Ukupna ugovorena vrijednost bespovratnih sredstava]]/7.5345</f>
        <v>195534.5411108899</v>
      </c>
      <c r="U1389" s="50"/>
      <c r="V1389" s="51">
        <f>Ugovori_OPULJP[[#This Row],[Javni doprinos korisnika - HRK]]/7.5345</f>
        <v>0</v>
      </c>
      <c r="W1389" s="50"/>
      <c r="X1389" s="51">
        <f>Ugovori_OPULJP[[#This Row],[Privatni doprinos korisnika - HRK]]/7.5345</f>
        <v>0</v>
      </c>
      <c r="Y1389" s="85">
        <v>1473255</v>
      </c>
      <c r="Z1389" s="53">
        <f>Ugovori_OPULJP[[#This Row],[UKUPNI PRIHVATLJIVI IZDACI
TOTAL ELIGIBLE EXPENDITURE
= Bespovratna sredstva ukupno + doprinos korisnika
= Ukupni prihvatljivi troškovi
= Ukupna ugovorena vrijednost projekta HRK]]/7.5345</f>
        <v>195534.5411108899</v>
      </c>
      <c r="AA1389" s="57" t="s">
        <v>38</v>
      </c>
      <c r="AB1389" s="57" t="s">
        <v>35</v>
      </c>
      <c r="AC1389" s="56" t="s">
        <v>5251</v>
      </c>
      <c r="AD1389" s="63" t="s">
        <v>747</v>
      </c>
    </row>
    <row r="1390" spans="1:30" ht="38.25" customHeight="1" x14ac:dyDescent="0.2">
      <c r="A1390" s="97" t="s">
        <v>5252</v>
      </c>
      <c r="B1390" s="55" t="s">
        <v>743</v>
      </c>
      <c r="C1390" s="56" t="s">
        <v>744</v>
      </c>
      <c r="D1390" s="88" t="s">
        <v>4965</v>
      </c>
      <c r="E1390" s="57" t="s">
        <v>76</v>
      </c>
      <c r="F1390" s="62" t="s">
        <v>5253</v>
      </c>
      <c r="G1390" s="62" t="s">
        <v>5254</v>
      </c>
      <c r="H1390" s="59">
        <v>44855</v>
      </c>
      <c r="I1390" s="59">
        <v>45098</v>
      </c>
      <c r="J1390" s="48" t="str">
        <f>IF(Ugovori_OPULJP[[#This Row],[DATUM ZAVRŠETKA OPERACIJE]]&gt;DATE(2024,3,31),"u provedbi","završen")</f>
        <v>završen</v>
      </c>
      <c r="K1390" s="46" t="s">
        <v>186</v>
      </c>
      <c r="L1390" s="46" t="s">
        <v>186</v>
      </c>
      <c r="M1390" s="49">
        <v>0.85</v>
      </c>
      <c r="N1390" s="49">
        <v>0.15</v>
      </c>
      <c r="O1390" s="50">
        <f>Ugovori_OPULJP[[#This Row],[Bespovratna sredstva - Ukupno (EU+Nac) HRK
= Ukupna ugovorena vrijednost bespovratnih sredstava]]*Ugovori_OPULJP[[#This Row],[EU STOPA SUFINANCIRANJA %
EU CO-FINANCING RATE %]]</f>
        <v>714275.978</v>
      </c>
      <c r="P1390" s="51">
        <f>Ugovori_OPULJP[[#This Row],[Bespovratna sredstva - EU dio - HRK]]/7.5345</f>
        <v>94800.713783263651</v>
      </c>
      <c r="Q1390" s="50">
        <f>Ugovori_OPULJP[[#This Row],[Bespovratna sredstva - Ukupno (EU+Nac) HRK
= Ukupna ugovorena vrijednost bespovratnih sredstava]]*Ugovori_OPULJP[[#This Row],[STOPA NACIONALNOG SUFINANCIRANJA %]]</f>
        <v>126048.702</v>
      </c>
      <c r="R1390" s="51">
        <f>Ugovori_OPULJP[[#This Row],[Bespovratna sredstva - Nacionalni dio - HRK]]/7.5345</f>
        <v>16729.537726458293</v>
      </c>
      <c r="S1390" s="52">
        <v>840324.68</v>
      </c>
      <c r="T1390" s="51">
        <f>Ugovori_OPULJP[[#This Row],[Bespovratna sredstva - Ukupno (EU+Nac) HRK
= Ukupna ugovorena vrijednost bespovratnih sredstava]]/7.5345</f>
        <v>111530.25150972194</v>
      </c>
      <c r="U1390" s="50">
        <v>0</v>
      </c>
      <c r="V1390" s="51">
        <f>Ugovori_OPULJP[[#This Row],[Javni doprinos korisnika - HRK]]/7.5345</f>
        <v>0</v>
      </c>
      <c r="W1390" s="50">
        <v>0</v>
      </c>
      <c r="X1390" s="51">
        <f>Ugovori_OPULJP[[#This Row],[Privatni doprinos korisnika - HRK]]/7.5345</f>
        <v>0</v>
      </c>
      <c r="Y1390" s="52">
        <v>840324.68</v>
      </c>
      <c r="Z1390" s="53">
        <f>Ugovori_OPULJP[[#This Row],[UKUPNI PRIHVATLJIVI IZDACI
TOTAL ELIGIBLE EXPENDITURE
= Bespovratna sredstva ukupno + doprinos korisnika
= Ukupni prihvatljivi troškovi
= Ukupna ugovorena vrijednost projekta HRK]]/7.5345</f>
        <v>111530.25150972194</v>
      </c>
      <c r="AA1390" s="57" t="s">
        <v>38</v>
      </c>
      <c r="AB1390" s="57" t="s">
        <v>35</v>
      </c>
      <c r="AC1390" s="56" t="s">
        <v>5255</v>
      </c>
      <c r="AD1390" s="63" t="s">
        <v>747</v>
      </c>
    </row>
    <row r="1391" spans="1:30" ht="38.25" customHeight="1" x14ac:dyDescent="0.2">
      <c r="A1391" s="97" t="s">
        <v>5256</v>
      </c>
      <c r="B1391" s="55" t="s">
        <v>743</v>
      </c>
      <c r="C1391" s="56" t="s">
        <v>744</v>
      </c>
      <c r="D1391" s="88" t="s">
        <v>4965</v>
      </c>
      <c r="E1391" s="57" t="s">
        <v>76</v>
      </c>
      <c r="F1391" s="62" t="s">
        <v>5257</v>
      </c>
      <c r="G1391" s="62" t="s">
        <v>2057</v>
      </c>
      <c r="H1391" s="59">
        <v>44818</v>
      </c>
      <c r="I1391" s="59">
        <v>45060</v>
      </c>
      <c r="J1391" s="48" t="str">
        <f>IF(Ugovori_OPULJP[[#This Row],[DATUM ZAVRŠETKA OPERACIJE]]&gt;DATE(2024,3,31),"u provedbi","završen")</f>
        <v>završen</v>
      </c>
      <c r="K1391" s="46" t="s">
        <v>371</v>
      </c>
      <c r="L1391" s="46" t="s">
        <v>371</v>
      </c>
      <c r="M1391" s="49">
        <v>0.85</v>
      </c>
      <c r="N1391" s="49">
        <v>0.15</v>
      </c>
      <c r="O1391" s="50">
        <f>Ugovori_OPULJP[[#This Row],[Bespovratna sredstva - Ukupno (EU+Nac) HRK
= Ukupna ugovorena vrijednost bespovratnih sredstava]]*Ugovori_OPULJP[[#This Row],[EU STOPA SUFINANCIRANJA %
EU CO-FINANCING RATE %]]</f>
        <v>1092607</v>
      </c>
      <c r="P1391" s="51">
        <f>Ugovori_OPULJP[[#This Row],[Bespovratna sredstva - EU dio - HRK]]/7.5345</f>
        <v>145013.86953347933</v>
      </c>
      <c r="Q1391" s="50">
        <f>Ugovori_OPULJP[[#This Row],[Bespovratna sredstva - Ukupno (EU+Nac) HRK
= Ukupna ugovorena vrijednost bespovratnih sredstava]]*Ugovori_OPULJP[[#This Row],[STOPA NACIONALNOG SUFINANCIRANJA %]]</f>
        <v>192813</v>
      </c>
      <c r="R1391" s="51">
        <f>Ugovori_OPULJP[[#This Row],[Bespovratna sredstva - Nacionalni dio - HRK]]/7.5345</f>
        <v>25590.682858849294</v>
      </c>
      <c r="S1391" s="52">
        <v>1285420</v>
      </c>
      <c r="T1391" s="51">
        <f>Ugovori_OPULJP[[#This Row],[Bespovratna sredstva - Ukupno (EU+Nac) HRK
= Ukupna ugovorena vrijednost bespovratnih sredstava]]/7.5345</f>
        <v>170604.55239232862</v>
      </c>
      <c r="U1391" s="50">
        <v>0</v>
      </c>
      <c r="V1391" s="51">
        <f>Ugovori_OPULJP[[#This Row],[Javni doprinos korisnika - HRK]]/7.5345</f>
        <v>0</v>
      </c>
      <c r="W1391" s="50">
        <v>0</v>
      </c>
      <c r="X1391" s="51">
        <f>Ugovori_OPULJP[[#This Row],[Privatni doprinos korisnika - HRK]]/7.5345</f>
        <v>0</v>
      </c>
      <c r="Y1391" s="52">
        <v>1285420</v>
      </c>
      <c r="Z1391" s="53">
        <f>Ugovori_OPULJP[[#This Row],[UKUPNI PRIHVATLJIVI IZDACI
TOTAL ELIGIBLE EXPENDITURE
= Bespovratna sredstva ukupno + doprinos korisnika
= Ukupni prihvatljivi troškovi
= Ukupna ugovorena vrijednost projekta HRK]]/7.5345</f>
        <v>170604.55239232862</v>
      </c>
      <c r="AA1391" s="57" t="s">
        <v>38</v>
      </c>
      <c r="AB1391" s="57" t="s">
        <v>35</v>
      </c>
      <c r="AC1391" s="56" t="s">
        <v>5258</v>
      </c>
      <c r="AD1391" s="63" t="s">
        <v>747</v>
      </c>
    </row>
    <row r="1392" spans="1:30" ht="38.25" customHeight="1" x14ac:dyDescent="0.2">
      <c r="A1392" s="97" t="s">
        <v>5259</v>
      </c>
      <c r="B1392" s="55" t="s">
        <v>743</v>
      </c>
      <c r="C1392" s="56" t="s">
        <v>744</v>
      </c>
      <c r="D1392" s="88" t="s">
        <v>4965</v>
      </c>
      <c r="E1392" s="57" t="s">
        <v>76</v>
      </c>
      <c r="F1392" s="62" t="s">
        <v>1836</v>
      </c>
      <c r="G1392" s="62" t="s">
        <v>570</v>
      </c>
      <c r="H1392" s="59">
        <v>44855</v>
      </c>
      <c r="I1392" s="59">
        <v>45098</v>
      </c>
      <c r="J1392" s="48" t="str">
        <f>IF(Ugovori_OPULJP[[#This Row],[DATUM ZAVRŠETKA OPERACIJE]]&gt;DATE(2024,3,31),"u provedbi","završen")</f>
        <v>završen</v>
      </c>
      <c r="K1392" s="46" t="s">
        <v>371</v>
      </c>
      <c r="L1392" s="46" t="s">
        <v>371</v>
      </c>
      <c r="M1392" s="49">
        <v>0.85</v>
      </c>
      <c r="N1392" s="49">
        <v>0.15</v>
      </c>
      <c r="O1392" s="50">
        <f>Ugovori_OPULJP[[#This Row],[Bespovratna sredstva - Ukupno (EU+Nac) HRK
= Ukupna ugovorena vrijednost bespovratnih sredstava]]*Ugovori_OPULJP[[#This Row],[EU STOPA SUFINANCIRANJA %
EU CO-FINANCING RATE %]]</f>
        <v>420038.125</v>
      </c>
      <c r="P1392" s="51">
        <f>Ugovori_OPULJP[[#This Row],[Bespovratna sredstva - EU dio - HRK]]/7.5345</f>
        <v>55748.639591213745</v>
      </c>
      <c r="Q1392" s="50">
        <f>Ugovori_OPULJP[[#This Row],[Bespovratna sredstva - Ukupno (EU+Nac) HRK
= Ukupna ugovorena vrijednost bespovratnih sredstava]]*Ugovori_OPULJP[[#This Row],[STOPA NACIONALNOG SUFINANCIRANJA %]]</f>
        <v>74124.375</v>
      </c>
      <c r="R1392" s="51">
        <f>Ugovori_OPULJP[[#This Row],[Bespovratna sredstva - Nacionalni dio - HRK]]/7.5345</f>
        <v>9837.9952219788956</v>
      </c>
      <c r="S1392" s="52">
        <v>494162.5</v>
      </c>
      <c r="T1392" s="51">
        <f>Ugovori_OPULJP[[#This Row],[Bespovratna sredstva - Ukupno (EU+Nac) HRK
= Ukupna ugovorena vrijednost bespovratnih sredstava]]/7.5345</f>
        <v>65586.63481319265</v>
      </c>
      <c r="U1392" s="50">
        <v>0</v>
      </c>
      <c r="V1392" s="51">
        <f>Ugovori_OPULJP[[#This Row],[Javni doprinos korisnika - HRK]]/7.5345</f>
        <v>0</v>
      </c>
      <c r="W1392" s="50">
        <v>0</v>
      </c>
      <c r="X1392" s="51">
        <f>Ugovori_OPULJP[[#This Row],[Privatni doprinos korisnika - HRK]]/7.5345</f>
        <v>0</v>
      </c>
      <c r="Y1392" s="52">
        <v>494162.5</v>
      </c>
      <c r="Z1392" s="53">
        <f>Ugovori_OPULJP[[#This Row],[UKUPNI PRIHVATLJIVI IZDACI
TOTAL ELIGIBLE EXPENDITURE
= Bespovratna sredstva ukupno + doprinos korisnika
= Ukupni prihvatljivi troškovi
= Ukupna ugovorena vrijednost projekta HRK]]/7.5345</f>
        <v>65586.63481319265</v>
      </c>
      <c r="AA1392" s="57" t="s">
        <v>38</v>
      </c>
      <c r="AB1392" s="57" t="s">
        <v>35</v>
      </c>
      <c r="AC1392" s="56" t="s">
        <v>5260</v>
      </c>
      <c r="AD1392" s="63" t="s">
        <v>747</v>
      </c>
    </row>
    <row r="1393" spans="1:30" ht="38.25" customHeight="1" x14ac:dyDescent="0.2">
      <c r="A1393" s="97" t="s">
        <v>5261</v>
      </c>
      <c r="B1393" s="55" t="s">
        <v>743</v>
      </c>
      <c r="C1393" s="56" t="s">
        <v>744</v>
      </c>
      <c r="D1393" s="88" t="s">
        <v>4965</v>
      </c>
      <c r="E1393" s="57" t="s">
        <v>76</v>
      </c>
      <c r="F1393" s="62" t="s">
        <v>5262</v>
      </c>
      <c r="G1393" s="45" t="s">
        <v>3744</v>
      </c>
      <c r="H1393" s="59">
        <v>44818</v>
      </c>
      <c r="I1393" s="59">
        <v>45060</v>
      </c>
      <c r="J1393" s="48" t="str">
        <f>IF(Ugovori_OPULJP[[#This Row],[DATUM ZAVRŠETKA OPERACIJE]]&gt;DATE(2024,3,31),"u provedbi","završen")</f>
        <v>završen</v>
      </c>
      <c r="K1393" s="46" t="s">
        <v>186</v>
      </c>
      <c r="L1393" s="46" t="s">
        <v>186</v>
      </c>
      <c r="M1393" s="49">
        <v>0.85</v>
      </c>
      <c r="N1393" s="49">
        <v>0.15</v>
      </c>
      <c r="O1393" s="50">
        <f>Ugovori_OPULJP[[#This Row],[Bespovratna sredstva - Ukupno (EU+Nac) HRK
= Ukupna ugovorena vrijednost bespovratnih sredstava]]*Ugovori_OPULJP[[#This Row],[EU STOPA SUFINANCIRANJA %
EU CO-FINANCING RATE %]]</f>
        <v>1042100</v>
      </c>
      <c r="P1393" s="51">
        <f>Ugovori_OPULJP[[#This Row],[Bespovratna sredstva - EU dio - HRK]]/7.5345</f>
        <v>138310.4386488818</v>
      </c>
      <c r="Q1393" s="50">
        <f>Ugovori_OPULJP[[#This Row],[Bespovratna sredstva - Ukupno (EU+Nac) HRK
= Ukupna ugovorena vrijednost bespovratnih sredstava]]*Ugovori_OPULJP[[#This Row],[STOPA NACIONALNOG SUFINANCIRANJA %]]</f>
        <v>183900</v>
      </c>
      <c r="R1393" s="51">
        <f>Ugovori_OPULJP[[#This Row],[Bespovratna sredstva - Nacionalni dio - HRK]]/7.5345</f>
        <v>24407.724467449731</v>
      </c>
      <c r="S1393" s="52">
        <v>1226000</v>
      </c>
      <c r="T1393" s="51">
        <f>Ugovori_OPULJP[[#This Row],[Bespovratna sredstva - Ukupno (EU+Nac) HRK
= Ukupna ugovorena vrijednost bespovratnih sredstava]]/7.5345</f>
        <v>162718.16311633153</v>
      </c>
      <c r="U1393" s="50">
        <v>0</v>
      </c>
      <c r="V1393" s="51">
        <f>Ugovori_OPULJP[[#This Row],[Javni doprinos korisnika - HRK]]/7.5345</f>
        <v>0</v>
      </c>
      <c r="W1393" s="50">
        <v>0</v>
      </c>
      <c r="X1393" s="51">
        <f>Ugovori_OPULJP[[#This Row],[Privatni doprinos korisnika - HRK]]/7.5345</f>
        <v>0</v>
      </c>
      <c r="Y1393" s="52">
        <v>1226000</v>
      </c>
      <c r="Z1393" s="53">
        <f>Ugovori_OPULJP[[#This Row],[UKUPNI PRIHVATLJIVI IZDACI
TOTAL ELIGIBLE EXPENDITURE
= Bespovratna sredstva ukupno + doprinos korisnika
= Ukupni prihvatljivi troškovi
= Ukupna ugovorena vrijednost projekta HRK]]/7.5345</f>
        <v>162718.16311633153</v>
      </c>
      <c r="AA1393" s="57" t="s">
        <v>38</v>
      </c>
      <c r="AB1393" s="57" t="s">
        <v>35</v>
      </c>
      <c r="AC1393" s="56" t="s">
        <v>5263</v>
      </c>
      <c r="AD1393" s="63" t="s">
        <v>747</v>
      </c>
    </row>
    <row r="1394" spans="1:30" ht="38.25" customHeight="1" x14ac:dyDescent="0.2">
      <c r="A1394" s="97" t="s">
        <v>5264</v>
      </c>
      <c r="B1394" s="55" t="s">
        <v>743</v>
      </c>
      <c r="C1394" s="56" t="s">
        <v>744</v>
      </c>
      <c r="D1394" s="88" t="s">
        <v>4965</v>
      </c>
      <c r="E1394" s="57" t="s">
        <v>76</v>
      </c>
      <c r="F1394" s="62" t="s">
        <v>5265</v>
      </c>
      <c r="G1394" s="62" t="s">
        <v>1278</v>
      </c>
      <c r="H1394" s="59">
        <v>44818</v>
      </c>
      <c r="I1394" s="59">
        <v>45060</v>
      </c>
      <c r="J1394" s="48" t="str">
        <f>IF(Ugovori_OPULJP[[#This Row],[DATUM ZAVRŠETKA OPERACIJE]]&gt;DATE(2024,3,31),"u provedbi","završen")</f>
        <v>završen</v>
      </c>
      <c r="K1394" s="46" t="s">
        <v>333</v>
      </c>
      <c r="L1394" s="46" t="s">
        <v>333</v>
      </c>
      <c r="M1394" s="49">
        <v>0.85</v>
      </c>
      <c r="N1394" s="49">
        <v>0.15</v>
      </c>
      <c r="O1394" s="50">
        <f>Ugovori_OPULJP[[#This Row],[Bespovratna sredstva - Ukupno (EU+Nac) HRK
= Ukupna ugovorena vrijednost bespovratnih sredstava]]*Ugovori_OPULJP[[#This Row],[EU STOPA SUFINANCIRANJA %
EU CO-FINANCING RATE %]]</f>
        <v>1258467.5</v>
      </c>
      <c r="P1394" s="51">
        <f>Ugovori_OPULJP[[#This Row],[Bespovratna sredstva - EU dio - HRK]]/7.5345</f>
        <v>167027.34089853341</v>
      </c>
      <c r="Q1394" s="50">
        <f>Ugovori_OPULJP[[#This Row],[Bespovratna sredstva - Ukupno (EU+Nac) HRK
= Ukupna ugovorena vrijednost bespovratnih sredstava]]*Ugovori_OPULJP[[#This Row],[STOPA NACIONALNOG SUFINANCIRANJA %]]</f>
        <v>222082.5</v>
      </c>
      <c r="R1394" s="51">
        <f>Ugovori_OPULJP[[#This Row],[Bespovratna sredstva - Nacionalni dio - HRK]]/7.5345</f>
        <v>29475.413099741188</v>
      </c>
      <c r="S1394" s="52">
        <v>1480550</v>
      </c>
      <c r="T1394" s="51">
        <f>Ugovori_OPULJP[[#This Row],[Bespovratna sredstva - Ukupno (EU+Nac) HRK
= Ukupna ugovorena vrijednost bespovratnih sredstava]]/7.5345</f>
        <v>196502.75399827459</v>
      </c>
      <c r="U1394" s="50">
        <v>0</v>
      </c>
      <c r="V1394" s="51">
        <f>Ugovori_OPULJP[[#This Row],[Javni doprinos korisnika - HRK]]/7.5345</f>
        <v>0</v>
      </c>
      <c r="W1394" s="50">
        <v>0</v>
      </c>
      <c r="X1394" s="51">
        <f>Ugovori_OPULJP[[#This Row],[Privatni doprinos korisnika - HRK]]/7.5345</f>
        <v>0</v>
      </c>
      <c r="Y1394" s="52">
        <v>1480550</v>
      </c>
      <c r="Z1394" s="53">
        <f>Ugovori_OPULJP[[#This Row],[UKUPNI PRIHVATLJIVI IZDACI
TOTAL ELIGIBLE EXPENDITURE
= Bespovratna sredstva ukupno + doprinos korisnika
= Ukupni prihvatljivi troškovi
= Ukupna ugovorena vrijednost projekta HRK]]/7.5345</f>
        <v>196502.75399827459</v>
      </c>
      <c r="AA1394" s="57" t="s">
        <v>38</v>
      </c>
      <c r="AB1394" s="57" t="s">
        <v>35</v>
      </c>
      <c r="AC1394" s="56" t="s">
        <v>5266</v>
      </c>
      <c r="AD1394" s="63" t="s">
        <v>747</v>
      </c>
    </row>
    <row r="1395" spans="1:30" ht="51" customHeight="1" x14ac:dyDescent="0.2">
      <c r="A1395" s="61" t="s">
        <v>5267</v>
      </c>
      <c r="B1395" s="55" t="s">
        <v>743</v>
      </c>
      <c r="C1395" s="56" t="s">
        <v>744</v>
      </c>
      <c r="D1395" s="88" t="s">
        <v>4965</v>
      </c>
      <c r="E1395" s="57" t="s">
        <v>76</v>
      </c>
      <c r="F1395" s="62" t="s">
        <v>5268</v>
      </c>
      <c r="G1395" s="62" t="s">
        <v>5269</v>
      </c>
      <c r="H1395" s="59">
        <v>44922</v>
      </c>
      <c r="I1395" s="59">
        <v>45165</v>
      </c>
      <c r="J1395" s="48" t="str">
        <f>IF(Ugovori_OPULJP[[#This Row],[DATUM ZAVRŠETKA OPERACIJE]]&gt;DATE(2024,3,31),"u provedbi","završen")</f>
        <v>završen</v>
      </c>
      <c r="K1395" s="46" t="s">
        <v>186</v>
      </c>
      <c r="L1395" s="46" t="s">
        <v>186</v>
      </c>
      <c r="M1395" s="49">
        <v>0.85</v>
      </c>
      <c r="N1395" s="49">
        <v>0.15</v>
      </c>
      <c r="O1395" s="50">
        <f>Ugovori_OPULJP[[#This Row],[Bespovratna sredstva - Ukupno (EU+Nac) HRK
= Ukupna ugovorena vrijednost bespovratnih sredstava]]*Ugovori_OPULJP[[#This Row],[EU STOPA SUFINANCIRANJA %
EU CO-FINANCING RATE %]]</f>
        <v>1050005</v>
      </c>
      <c r="P1395" s="51">
        <f>Ugovori_OPULJP[[#This Row],[Bespovratna sredstva - EU dio - HRK]]/7.5345</f>
        <v>139359.61244939943</v>
      </c>
      <c r="Q1395" s="50">
        <f>Ugovori_OPULJP[[#This Row],[Bespovratna sredstva - Ukupno (EU+Nac) HRK
= Ukupna ugovorena vrijednost bespovratnih sredstava]]*Ugovori_OPULJP[[#This Row],[STOPA NACIONALNOG SUFINANCIRANJA %]]</f>
        <v>185295</v>
      </c>
      <c r="R1395" s="51">
        <f>Ugovori_OPULJP[[#This Row],[Bespovratna sredstva - Nacionalni dio - HRK]]/7.5345</f>
        <v>24592.872785188134</v>
      </c>
      <c r="S1395" s="52">
        <v>1235300</v>
      </c>
      <c r="T1395" s="51">
        <f>Ugovori_OPULJP[[#This Row],[Bespovratna sredstva - Ukupno (EU+Nac) HRK
= Ukupna ugovorena vrijednost bespovratnih sredstava]]/7.5345</f>
        <v>163952.48523458754</v>
      </c>
      <c r="U1395" s="50">
        <v>0</v>
      </c>
      <c r="V1395" s="51">
        <f>Ugovori_OPULJP[[#This Row],[Javni doprinos korisnika - HRK]]/7.5345</f>
        <v>0</v>
      </c>
      <c r="W1395" s="50">
        <v>0</v>
      </c>
      <c r="X1395" s="51">
        <f>Ugovori_OPULJP[[#This Row],[Privatni doprinos korisnika - HRK]]/7.5345</f>
        <v>0</v>
      </c>
      <c r="Y1395" s="52">
        <v>1235300</v>
      </c>
      <c r="Z1395" s="53">
        <f>Ugovori_OPULJP[[#This Row],[UKUPNI PRIHVATLJIVI IZDACI
TOTAL ELIGIBLE EXPENDITURE
= Bespovratna sredstva ukupno + doprinos korisnika
= Ukupni prihvatljivi troškovi
= Ukupna ugovorena vrijednost projekta HRK]]/7.5345</f>
        <v>163952.48523458754</v>
      </c>
      <c r="AA1395" s="57" t="s">
        <v>38</v>
      </c>
      <c r="AB1395" s="57" t="s">
        <v>35</v>
      </c>
      <c r="AC1395" s="56" t="s">
        <v>5270</v>
      </c>
      <c r="AD1395" s="63" t="s">
        <v>747</v>
      </c>
    </row>
    <row r="1396" spans="1:30" ht="38.25" customHeight="1" x14ac:dyDescent="0.2">
      <c r="A1396" s="61" t="s">
        <v>5271</v>
      </c>
      <c r="B1396" s="55" t="s">
        <v>743</v>
      </c>
      <c r="C1396" s="56" t="s">
        <v>744</v>
      </c>
      <c r="D1396" s="88" t="s">
        <v>4965</v>
      </c>
      <c r="E1396" s="57" t="s">
        <v>76</v>
      </c>
      <c r="F1396" s="62" t="s">
        <v>5272</v>
      </c>
      <c r="G1396" s="62" t="s">
        <v>1876</v>
      </c>
      <c r="H1396" s="59">
        <v>44922</v>
      </c>
      <c r="I1396" s="59">
        <v>45165</v>
      </c>
      <c r="J1396" s="48" t="str">
        <f>IF(Ugovori_OPULJP[[#This Row],[DATUM ZAVRŠETKA OPERACIJE]]&gt;DATE(2024,3,31),"u provedbi","završen")</f>
        <v>završen</v>
      </c>
      <c r="K1396" s="67" t="s">
        <v>338</v>
      </c>
      <c r="L1396" s="67" t="s">
        <v>338</v>
      </c>
      <c r="M1396" s="49">
        <v>0.85</v>
      </c>
      <c r="N1396" s="49">
        <v>0.15</v>
      </c>
      <c r="O1396" s="50">
        <f>Ugovori_OPULJP[[#This Row],[Bespovratna sredstva - Ukupno (EU+Nac) HRK
= Ukupna ugovorena vrijednost bespovratnih sredstava]]*Ugovori_OPULJP[[#This Row],[EU STOPA SUFINANCIRANJA %
EU CO-FINANCING RATE %]]</f>
        <v>838100</v>
      </c>
      <c r="P1396" s="51">
        <f>Ugovori_OPULJP[[#This Row],[Bespovratna sredstva - EU dio - HRK]]/7.5345</f>
        <v>111234.98573229808</v>
      </c>
      <c r="Q1396" s="50">
        <f>Ugovori_OPULJP[[#This Row],[Bespovratna sredstva - Ukupno (EU+Nac) HRK
= Ukupna ugovorena vrijednost bespovratnih sredstava]]*Ugovori_OPULJP[[#This Row],[STOPA NACIONALNOG SUFINANCIRANJA %]]</f>
        <v>147900</v>
      </c>
      <c r="R1396" s="51">
        <f>Ugovori_OPULJP[[#This Row],[Bespovratna sredstva - Nacionalni dio - HRK]]/7.5345</f>
        <v>19629.703364523193</v>
      </c>
      <c r="S1396" s="52">
        <v>986000</v>
      </c>
      <c r="T1396" s="51">
        <f>Ugovori_OPULJP[[#This Row],[Bespovratna sredstva - Ukupno (EU+Nac) HRK
= Ukupna ugovorena vrijednost bespovratnih sredstava]]/7.5345</f>
        <v>130864.68909682128</v>
      </c>
      <c r="U1396" s="50">
        <v>0</v>
      </c>
      <c r="V1396" s="51">
        <f>Ugovori_OPULJP[[#This Row],[Javni doprinos korisnika - HRK]]/7.5345</f>
        <v>0</v>
      </c>
      <c r="W1396" s="50">
        <v>0</v>
      </c>
      <c r="X1396" s="51">
        <f>Ugovori_OPULJP[[#This Row],[Privatni doprinos korisnika - HRK]]/7.5345</f>
        <v>0</v>
      </c>
      <c r="Y1396" s="52">
        <v>986000</v>
      </c>
      <c r="Z1396" s="53">
        <f>Ugovori_OPULJP[[#This Row],[UKUPNI PRIHVATLJIVI IZDACI
TOTAL ELIGIBLE EXPENDITURE
= Bespovratna sredstva ukupno + doprinos korisnika
= Ukupni prihvatljivi troškovi
= Ukupna ugovorena vrijednost projekta HRK]]/7.5345</f>
        <v>130864.68909682128</v>
      </c>
      <c r="AA1396" s="57" t="s">
        <v>38</v>
      </c>
      <c r="AB1396" s="57" t="s">
        <v>35</v>
      </c>
      <c r="AC1396" s="56" t="s">
        <v>5273</v>
      </c>
      <c r="AD1396" s="63" t="s">
        <v>747</v>
      </c>
    </row>
    <row r="1397" spans="1:30" ht="51" customHeight="1" x14ac:dyDescent="0.2">
      <c r="A1397" s="97" t="s">
        <v>5274</v>
      </c>
      <c r="B1397" s="55" t="s">
        <v>743</v>
      </c>
      <c r="C1397" s="56" t="s">
        <v>744</v>
      </c>
      <c r="D1397" s="88" t="s">
        <v>4965</v>
      </c>
      <c r="E1397" s="57" t="s">
        <v>76</v>
      </c>
      <c r="F1397" s="62" t="s">
        <v>5275</v>
      </c>
      <c r="G1397" s="62" t="s">
        <v>1695</v>
      </c>
      <c r="H1397" s="59">
        <v>44770</v>
      </c>
      <c r="I1397" s="59">
        <v>45013</v>
      </c>
      <c r="J1397" s="48" t="str">
        <f>IF(Ugovori_OPULJP[[#This Row],[DATUM ZAVRŠETKA OPERACIJE]]&gt;DATE(2024,3,31),"u provedbi","završen")</f>
        <v>završen</v>
      </c>
      <c r="K1397" s="46" t="s">
        <v>338</v>
      </c>
      <c r="L1397" s="46" t="s">
        <v>338</v>
      </c>
      <c r="M1397" s="49">
        <v>0.85</v>
      </c>
      <c r="N1397" s="49">
        <v>0.15</v>
      </c>
      <c r="O1397" s="50">
        <f>Ugovori_OPULJP[[#This Row],[Bespovratna sredstva - Ukupno (EU+Nac) HRK
= Ukupna ugovorena vrijednost bespovratnih sredstava]]*Ugovori_OPULJP[[#This Row],[EU STOPA SUFINANCIRANJA %
EU CO-FINANCING RATE %]]</f>
        <v>1275000</v>
      </c>
      <c r="P1397" s="51">
        <f>Ugovori_OPULJP[[#This Row],[Bespovratna sredstva - EU dio - HRK]]/7.5345</f>
        <v>169221.5807286482</v>
      </c>
      <c r="Q1397" s="50">
        <f>Ugovori_OPULJP[[#This Row],[Bespovratna sredstva - Ukupno (EU+Nac) HRK
= Ukupna ugovorena vrijednost bespovratnih sredstava]]*Ugovori_OPULJP[[#This Row],[STOPA NACIONALNOG SUFINANCIRANJA %]]</f>
        <v>225000</v>
      </c>
      <c r="R1397" s="51">
        <f>Ugovori_OPULJP[[#This Row],[Bespovratna sredstva - Nacionalni dio - HRK]]/7.5345</f>
        <v>29862.631893290862</v>
      </c>
      <c r="S1397" s="52">
        <v>1500000</v>
      </c>
      <c r="T1397" s="51">
        <f>Ugovori_OPULJP[[#This Row],[Bespovratna sredstva - Ukupno (EU+Nac) HRK
= Ukupna ugovorena vrijednost bespovratnih sredstava]]/7.5345</f>
        <v>199084.21262193908</v>
      </c>
      <c r="U1397" s="50">
        <v>0</v>
      </c>
      <c r="V1397" s="51">
        <f>Ugovori_OPULJP[[#This Row],[Javni doprinos korisnika - HRK]]/7.5345</f>
        <v>0</v>
      </c>
      <c r="W1397" s="50">
        <v>0</v>
      </c>
      <c r="X1397" s="51">
        <f>Ugovori_OPULJP[[#This Row],[Privatni doprinos korisnika - HRK]]/7.5345</f>
        <v>0</v>
      </c>
      <c r="Y1397" s="52">
        <v>1500000</v>
      </c>
      <c r="Z1397" s="53">
        <f>Ugovori_OPULJP[[#This Row],[UKUPNI PRIHVATLJIVI IZDACI
TOTAL ELIGIBLE EXPENDITURE
= Bespovratna sredstva ukupno + doprinos korisnika
= Ukupni prihvatljivi troškovi
= Ukupna ugovorena vrijednost projekta HRK]]/7.5345</f>
        <v>199084.21262193908</v>
      </c>
      <c r="AA1397" s="57" t="s">
        <v>38</v>
      </c>
      <c r="AB1397" s="57" t="s">
        <v>35</v>
      </c>
      <c r="AC1397" s="56" t="s">
        <v>5276</v>
      </c>
      <c r="AD1397" s="63" t="s">
        <v>747</v>
      </c>
    </row>
    <row r="1398" spans="1:30" ht="51" customHeight="1" x14ac:dyDescent="0.2">
      <c r="A1398" s="97" t="s">
        <v>5277</v>
      </c>
      <c r="B1398" s="55" t="s">
        <v>743</v>
      </c>
      <c r="C1398" s="56" t="s">
        <v>744</v>
      </c>
      <c r="D1398" s="88" t="s">
        <v>4965</v>
      </c>
      <c r="E1398" s="57" t="s">
        <v>76</v>
      </c>
      <c r="F1398" s="62" t="s">
        <v>5278</v>
      </c>
      <c r="G1398" s="62" t="s">
        <v>1679</v>
      </c>
      <c r="H1398" s="59">
        <v>44770</v>
      </c>
      <c r="I1398" s="59">
        <v>45013</v>
      </c>
      <c r="J1398" s="48" t="str">
        <f>IF(Ugovori_OPULJP[[#This Row],[DATUM ZAVRŠETKA OPERACIJE]]&gt;DATE(2024,3,31),"u provedbi","završen")</f>
        <v>završen</v>
      </c>
      <c r="K1398" s="67" t="s">
        <v>186</v>
      </c>
      <c r="L1398" s="67" t="s">
        <v>186</v>
      </c>
      <c r="M1398" s="49">
        <v>0.85</v>
      </c>
      <c r="N1398" s="49">
        <v>0.15</v>
      </c>
      <c r="O1398" s="50">
        <f>Ugovori_OPULJP[[#This Row],[Bespovratna sredstva - Ukupno (EU+Nac) HRK
= Ukupna ugovorena vrijednost bespovratnih sredstava]]*Ugovori_OPULJP[[#This Row],[EU STOPA SUFINANCIRANJA %
EU CO-FINANCING RATE %]]</f>
        <v>420240</v>
      </c>
      <c r="P1398" s="51">
        <f>Ugovori_OPULJP[[#This Row],[Bespovratna sredstva - EU dio - HRK]]/7.5345</f>
        <v>55775.43300816245</v>
      </c>
      <c r="Q1398" s="50">
        <f>Ugovori_OPULJP[[#This Row],[Bespovratna sredstva - Ukupno (EU+Nac) HRK
= Ukupna ugovorena vrijednost bespovratnih sredstava]]*Ugovori_OPULJP[[#This Row],[STOPA NACIONALNOG SUFINANCIRANJA %]]</f>
        <v>74160</v>
      </c>
      <c r="R1398" s="51">
        <f>Ugovori_OPULJP[[#This Row],[Bespovratna sredstva - Nacionalni dio - HRK]]/7.5345</f>
        <v>9842.7234720286669</v>
      </c>
      <c r="S1398" s="52">
        <v>494400</v>
      </c>
      <c r="T1398" s="53">
        <f>Ugovori_OPULJP[[#This Row],[Bespovratna sredstva - Ukupno (EU+Nac) HRK
= Ukupna ugovorena vrijednost bespovratnih sredstava]]/7.5345</f>
        <v>65618.156480191115</v>
      </c>
      <c r="U1398" s="50">
        <v>0</v>
      </c>
      <c r="V1398" s="51">
        <f>Ugovori_OPULJP[[#This Row],[Javni doprinos korisnika - HRK]]/7.5345</f>
        <v>0</v>
      </c>
      <c r="W1398" s="50">
        <v>0</v>
      </c>
      <c r="X1398" s="51">
        <f>Ugovori_OPULJP[[#This Row],[Privatni doprinos korisnika - HRK]]/7.5345</f>
        <v>0</v>
      </c>
      <c r="Y1398" s="52">
        <v>494400</v>
      </c>
      <c r="Z1398" s="53">
        <f>Ugovori_OPULJP[[#This Row],[UKUPNI PRIHVATLJIVI IZDACI
TOTAL ELIGIBLE EXPENDITURE
= Bespovratna sredstva ukupno + doprinos korisnika
= Ukupni prihvatljivi troškovi
= Ukupna ugovorena vrijednost projekta HRK]]/7.5345</f>
        <v>65618.156480191115</v>
      </c>
      <c r="AA1398" s="57" t="s">
        <v>38</v>
      </c>
      <c r="AB1398" s="57" t="s">
        <v>35</v>
      </c>
      <c r="AC1398" s="56" t="s">
        <v>5279</v>
      </c>
      <c r="AD1398" s="63" t="s">
        <v>747</v>
      </c>
    </row>
    <row r="1399" spans="1:30" ht="38.25" customHeight="1" x14ac:dyDescent="0.2">
      <c r="A1399" s="97" t="s">
        <v>5280</v>
      </c>
      <c r="B1399" s="55" t="s">
        <v>743</v>
      </c>
      <c r="C1399" s="56" t="s">
        <v>744</v>
      </c>
      <c r="D1399" s="88" t="s">
        <v>4965</v>
      </c>
      <c r="E1399" s="57" t="s">
        <v>76</v>
      </c>
      <c r="F1399" s="62" t="s">
        <v>5281</v>
      </c>
      <c r="G1399" s="62" t="s">
        <v>4580</v>
      </c>
      <c r="H1399" s="59">
        <v>44859</v>
      </c>
      <c r="I1399" s="59">
        <v>45102</v>
      </c>
      <c r="J1399" s="48" t="str">
        <f>IF(Ugovori_OPULJP[[#This Row],[DATUM ZAVRŠETKA OPERACIJE]]&gt;DATE(2024,3,31),"u provedbi","završen")</f>
        <v>završen</v>
      </c>
      <c r="K1399" s="67" t="s">
        <v>249</v>
      </c>
      <c r="L1399" s="67" t="s">
        <v>249</v>
      </c>
      <c r="M1399" s="49">
        <v>0.85</v>
      </c>
      <c r="N1399" s="49">
        <v>0.15</v>
      </c>
      <c r="O1399" s="50">
        <f>Ugovori_OPULJP[[#This Row],[Bespovratna sredstva - Ukupno (EU+Nac) HRK
= Ukupna ugovorena vrijednost bespovratnih sredstava]]*Ugovori_OPULJP[[#This Row],[EU STOPA SUFINANCIRANJA %
EU CO-FINANCING RATE %]]</f>
        <v>419602.5</v>
      </c>
      <c r="P1399" s="51">
        <f>Ugovori_OPULJP[[#This Row],[Bespovratna sredstva - EU dio - HRK]]/7.5345</f>
        <v>55690.822217798122</v>
      </c>
      <c r="Q1399" s="50">
        <f>Ugovori_OPULJP[[#This Row],[Bespovratna sredstva - Ukupno (EU+Nac) HRK
= Ukupna ugovorena vrijednost bespovratnih sredstava]]*Ugovori_OPULJP[[#This Row],[STOPA NACIONALNOG SUFINANCIRANJA %]]</f>
        <v>74047.5</v>
      </c>
      <c r="R1399" s="51">
        <f>Ugovori_OPULJP[[#This Row],[Bespovratna sredstva - Nacionalni dio - HRK]]/7.5345</f>
        <v>9827.7921560820214</v>
      </c>
      <c r="S1399" s="52">
        <v>493650</v>
      </c>
      <c r="T1399" s="51">
        <f>Ugovori_OPULJP[[#This Row],[Bespovratna sredstva - Ukupno (EU+Nac) HRK
= Ukupna ugovorena vrijednost bespovratnih sredstava]]/7.5345</f>
        <v>65518.614373880147</v>
      </c>
      <c r="U1399" s="50">
        <v>0</v>
      </c>
      <c r="V1399" s="51">
        <f>Ugovori_OPULJP[[#This Row],[Javni doprinos korisnika - HRK]]/7.5345</f>
        <v>0</v>
      </c>
      <c r="W1399" s="50">
        <v>0</v>
      </c>
      <c r="X1399" s="51">
        <f>Ugovori_OPULJP[[#This Row],[Privatni doprinos korisnika - HRK]]/7.5345</f>
        <v>0</v>
      </c>
      <c r="Y1399" s="52">
        <v>493650</v>
      </c>
      <c r="Z1399" s="53">
        <f>Ugovori_OPULJP[[#This Row],[UKUPNI PRIHVATLJIVI IZDACI
TOTAL ELIGIBLE EXPENDITURE
= Bespovratna sredstva ukupno + doprinos korisnika
= Ukupni prihvatljivi troškovi
= Ukupna ugovorena vrijednost projekta HRK]]/7.5345</f>
        <v>65518.614373880147</v>
      </c>
      <c r="AA1399" s="57" t="s">
        <v>38</v>
      </c>
      <c r="AB1399" s="57" t="s">
        <v>35</v>
      </c>
      <c r="AC1399" s="56" t="s">
        <v>5282</v>
      </c>
      <c r="AD1399" s="63" t="s">
        <v>747</v>
      </c>
    </row>
    <row r="1400" spans="1:30" ht="38.25" customHeight="1" x14ac:dyDescent="0.2">
      <c r="A1400" s="97" t="s">
        <v>5283</v>
      </c>
      <c r="B1400" s="55" t="s">
        <v>743</v>
      </c>
      <c r="C1400" s="56" t="s">
        <v>744</v>
      </c>
      <c r="D1400" s="88" t="s">
        <v>4965</v>
      </c>
      <c r="E1400" s="57" t="s">
        <v>76</v>
      </c>
      <c r="F1400" s="62" t="s">
        <v>5284</v>
      </c>
      <c r="G1400" s="62" t="s">
        <v>3691</v>
      </c>
      <c r="H1400" s="59">
        <v>44818</v>
      </c>
      <c r="I1400" s="59">
        <v>45060</v>
      </c>
      <c r="J1400" s="48" t="str">
        <f>IF(Ugovori_OPULJP[[#This Row],[DATUM ZAVRŠETKA OPERACIJE]]&gt;DATE(2024,3,31),"u provedbi","završen")</f>
        <v>završen</v>
      </c>
      <c r="K1400" s="46" t="s">
        <v>79</v>
      </c>
      <c r="L1400" s="46" t="s">
        <v>79</v>
      </c>
      <c r="M1400" s="49">
        <v>0.85</v>
      </c>
      <c r="N1400" s="49">
        <v>0.15</v>
      </c>
      <c r="O1400" s="50">
        <f>Ugovori_OPULJP[[#This Row],[Bespovratna sredstva - Ukupno (EU+Nac) HRK
= Ukupna ugovorena vrijednost bespovratnih sredstava]]*Ugovori_OPULJP[[#This Row],[EU STOPA SUFINANCIRANJA %
EU CO-FINANCING RATE %]]</f>
        <v>420200.05</v>
      </c>
      <c r="P1400" s="51">
        <f>Ugovori_OPULJP[[#This Row],[Bespovratna sredstva - EU dio - HRK]]/7.5345</f>
        <v>55770.130731966281</v>
      </c>
      <c r="Q1400" s="50">
        <f>Ugovori_OPULJP[[#This Row],[Bespovratna sredstva - Ukupno (EU+Nac) HRK
= Ukupna ugovorena vrijednost bespovratnih sredstava]]*Ugovori_OPULJP[[#This Row],[STOPA NACIONALNOG SUFINANCIRANJA %]]</f>
        <v>74152.95</v>
      </c>
      <c r="R1400" s="51">
        <f>Ugovori_OPULJP[[#This Row],[Bespovratna sredstva - Nacionalni dio - HRK]]/7.5345</f>
        <v>9841.7877762293447</v>
      </c>
      <c r="S1400" s="52">
        <v>494353</v>
      </c>
      <c r="T1400" s="51">
        <f>Ugovori_OPULJP[[#This Row],[Bespovratna sredstva - Ukupno (EU+Nac) HRK
= Ukupna ugovorena vrijednost bespovratnih sredstava]]/7.5345</f>
        <v>65611.918508195624</v>
      </c>
      <c r="U1400" s="50">
        <v>0</v>
      </c>
      <c r="V1400" s="51">
        <f>Ugovori_OPULJP[[#This Row],[Javni doprinos korisnika - HRK]]/7.5345</f>
        <v>0</v>
      </c>
      <c r="W1400" s="50">
        <v>0</v>
      </c>
      <c r="X1400" s="51">
        <f>Ugovori_OPULJP[[#This Row],[Privatni doprinos korisnika - HRK]]/7.5345</f>
        <v>0</v>
      </c>
      <c r="Y1400" s="52">
        <v>494353</v>
      </c>
      <c r="Z1400" s="53">
        <f>Ugovori_OPULJP[[#This Row],[UKUPNI PRIHVATLJIVI IZDACI
TOTAL ELIGIBLE EXPENDITURE
= Bespovratna sredstva ukupno + doprinos korisnika
= Ukupni prihvatljivi troškovi
= Ukupna ugovorena vrijednost projekta HRK]]/7.5345</f>
        <v>65611.918508195624</v>
      </c>
      <c r="AA1400" s="57" t="s">
        <v>38</v>
      </c>
      <c r="AB1400" s="57" t="s">
        <v>35</v>
      </c>
      <c r="AC1400" s="56" t="s">
        <v>5285</v>
      </c>
      <c r="AD1400" s="63" t="s">
        <v>747</v>
      </c>
    </row>
    <row r="1401" spans="1:30" ht="38.25" customHeight="1" x14ac:dyDescent="0.2">
      <c r="A1401" s="97" t="s">
        <v>5286</v>
      </c>
      <c r="B1401" s="55" t="s">
        <v>743</v>
      </c>
      <c r="C1401" s="56" t="s">
        <v>744</v>
      </c>
      <c r="D1401" s="88" t="s">
        <v>4965</v>
      </c>
      <c r="E1401" s="57" t="s">
        <v>76</v>
      </c>
      <c r="F1401" s="62" t="s">
        <v>4018</v>
      </c>
      <c r="G1401" s="62" t="s">
        <v>1974</v>
      </c>
      <c r="H1401" s="59">
        <v>44859</v>
      </c>
      <c r="I1401" s="59">
        <v>45102</v>
      </c>
      <c r="J1401" s="48" t="str">
        <f>IF(Ugovori_OPULJP[[#This Row],[DATUM ZAVRŠETKA OPERACIJE]]&gt;DATE(2024,3,31),"u provedbi","završen")</f>
        <v>završen</v>
      </c>
      <c r="K1401" s="46" t="s">
        <v>79</v>
      </c>
      <c r="L1401" s="46" t="s">
        <v>79</v>
      </c>
      <c r="M1401" s="49">
        <v>0.85</v>
      </c>
      <c r="N1401" s="49">
        <v>0.15</v>
      </c>
      <c r="O1401" s="50">
        <f>Ugovori_OPULJP[[#This Row],[Bespovratna sredstva - Ukupno (EU+Nac) HRK
= Ukupna ugovorena vrijednost bespovratnih sredstava]]*Ugovori_OPULJP[[#This Row],[EU STOPA SUFINANCIRANJA %
EU CO-FINANCING RATE %]]</f>
        <v>627937.5</v>
      </c>
      <c r="P1401" s="51">
        <f>Ugovori_OPULJP[[#This Row],[Bespovratna sredstva - EU dio - HRK]]/7.5345</f>
        <v>83341.628508859241</v>
      </c>
      <c r="Q1401" s="50">
        <f>Ugovori_OPULJP[[#This Row],[Bespovratna sredstva - Ukupno (EU+Nac) HRK
= Ukupna ugovorena vrijednost bespovratnih sredstava]]*Ugovori_OPULJP[[#This Row],[STOPA NACIONALNOG SUFINANCIRANJA %]]</f>
        <v>110812.5</v>
      </c>
      <c r="R1401" s="51">
        <f>Ugovori_OPULJP[[#This Row],[Bespovratna sredstva - Nacionalni dio - HRK]]/7.5345</f>
        <v>14707.346207445749</v>
      </c>
      <c r="S1401" s="52">
        <v>738750</v>
      </c>
      <c r="T1401" s="51">
        <f>Ugovori_OPULJP[[#This Row],[Bespovratna sredstva - Ukupno (EU+Nac) HRK
= Ukupna ugovorena vrijednost bespovratnih sredstava]]/7.5345</f>
        <v>98048.974716304991</v>
      </c>
      <c r="U1401" s="50">
        <v>0</v>
      </c>
      <c r="V1401" s="51">
        <f>Ugovori_OPULJP[[#This Row],[Javni doprinos korisnika - HRK]]/7.5345</f>
        <v>0</v>
      </c>
      <c r="W1401" s="50">
        <v>0</v>
      </c>
      <c r="X1401" s="51">
        <f>Ugovori_OPULJP[[#This Row],[Privatni doprinos korisnika - HRK]]/7.5345</f>
        <v>0</v>
      </c>
      <c r="Y1401" s="52">
        <v>738750</v>
      </c>
      <c r="Z1401" s="53">
        <f>Ugovori_OPULJP[[#This Row],[UKUPNI PRIHVATLJIVI IZDACI
TOTAL ELIGIBLE EXPENDITURE
= Bespovratna sredstva ukupno + doprinos korisnika
= Ukupni prihvatljivi troškovi
= Ukupna ugovorena vrijednost projekta HRK]]/7.5345</f>
        <v>98048.974716304991</v>
      </c>
      <c r="AA1401" s="57" t="s">
        <v>38</v>
      </c>
      <c r="AB1401" s="57" t="s">
        <v>35</v>
      </c>
      <c r="AC1401" s="56" t="s">
        <v>5287</v>
      </c>
      <c r="AD1401" s="63" t="s">
        <v>747</v>
      </c>
    </row>
    <row r="1402" spans="1:30" ht="51" customHeight="1" x14ac:dyDescent="0.2">
      <c r="A1402" s="97" t="s">
        <v>5288</v>
      </c>
      <c r="B1402" s="55" t="s">
        <v>743</v>
      </c>
      <c r="C1402" s="56" t="s">
        <v>744</v>
      </c>
      <c r="D1402" s="88" t="s">
        <v>4965</v>
      </c>
      <c r="E1402" s="57" t="s">
        <v>76</v>
      </c>
      <c r="F1402" s="62" t="s">
        <v>5289</v>
      </c>
      <c r="G1402" s="62" t="s">
        <v>1923</v>
      </c>
      <c r="H1402" s="59">
        <v>44853</v>
      </c>
      <c r="I1402" s="59">
        <v>45096</v>
      </c>
      <c r="J1402" s="48" t="str">
        <f>IF(Ugovori_OPULJP[[#This Row],[DATUM ZAVRŠETKA OPERACIJE]]&gt;DATE(2024,3,31),"u provedbi","završen")</f>
        <v>završen</v>
      </c>
      <c r="K1402" s="58" t="s">
        <v>249</v>
      </c>
      <c r="L1402" s="58" t="s">
        <v>249</v>
      </c>
      <c r="M1402" s="49">
        <v>0.85</v>
      </c>
      <c r="N1402" s="49">
        <v>0.15</v>
      </c>
      <c r="O1402" s="50">
        <f>Ugovori_OPULJP[[#This Row],[Bespovratna sredstva - Ukupno (EU+Nac) HRK
= Ukupna ugovorena vrijednost bespovratnih sredstava]]*Ugovori_OPULJP[[#This Row],[EU STOPA SUFINANCIRANJA %
EU CO-FINANCING RATE %]]</f>
        <v>841160</v>
      </c>
      <c r="P1402" s="51">
        <f>Ugovori_OPULJP[[#This Row],[Bespovratna sredstva - EU dio - HRK]]/7.5345</f>
        <v>111641.11752604684</v>
      </c>
      <c r="Q1402" s="50">
        <f>Ugovori_OPULJP[[#This Row],[Bespovratna sredstva - Ukupno (EU+Nac) HRK
= Ukupna ugovorena vrijednost bespovratnih sredstava]]*Ugovori_OPULJP[[#This Row],[STOPA NACIONALNOG SUFINANCIRANJA %]]</f>
        <v>148440</v>
      </c>
      <c r="R1402" s="51">
        <f>Ugovori_OPULJP[[#This Row],[Bespovratna sredstva - Nacionalni dio - HRK]]/7.5345</f>
        <v>19701.373681067089</v>
      </c>
      <c r="S1402" s="52">
        <v>989600</v>
      </c>
      <c r="T1402" s="51">
        <f>Ugovori_OPULJP[[#This Row],[Bespovratna sredstva - Ukupno (EU+Nac) HRK
= Ukupna ugovorena vrijednost bespovratnih sredstava]]/7.5345</f>
        <v>131342.49120711393</v>
      </c>
      <c r="U1402" s="50">
        <v>0</v>
      </c>
      <c r="V1402" s="51">
        <f>Ugovori_OPULJP[[#This Row],[Javni doprinos korisnika - HRK]]/7.5345</f>
        <v>0</v>
      </c>
      <c r="W1402" s="50">
        <v>0</v>
      </c>
      <c r="X1402" s="51">
        <f>Ugovori_OPULJP[[#This Row],[Privatni doprinos korisnika - HRK]]/7.5345</f>
        <v>0</v>
      </c>
      <c r="Y1402" s="52">
        <v>989600</v>
      </c>
      <c r="Z1402" s="53">
        <f>Ugovori_OPULJP[[#This Row],[UKUPNI PRIHVATLJIVI IZDACI
TOTAL ELIGIBLE EXPENDITURE
= Bespovratna sredstva ukupno + doprinos korisnika
= Ukupni prihvatljivi troškovi
= Ukupna ugovorena vrijednost projekta HRK]]/7.5345</f>
        <v>131342.49120711393</v>
      </c>
      <c r="AA1402" s="57" t="s">
        <v>38</v>
      </c>
      <c r="AB1402" s="57" t="s">
        <v>35</v>
      </c>
      <c r="AC1402" s="56" t="s">
        <v>5290</v>
      </c>
      <c r="AD1402" s="63" t="s">
        <v>747</v>
      </c>
    </row>
    <row r="1403" spans="1:30" ht="63.75" customHeight="1" x14ac:dyDescent="0.2">
      <c r="A1403" s="97" t="s">
        <v>5291</v>
      </c>
      <c r="B1403" s="55" t="s">
        <v>743</v>
      </c>
      <c r="C1403" s="56" t="s">
        <v>744</v>
      </c>
      <c r="D1403" s="88" t="s">
        <v>4965</v>
      </c>
      <c r="E1403" s="57" t="s">
        <v>76</v>
      </c>
      <c r="F1403" s="62" t="s">
        <v>5292</v>
      </c>
      <c r="G1403" s="45" t="s">
        <v>1384</v>
      </c>
      <c r="H1403" s="59">
        <v>44855</v>
      </c>
      <c r="I1403" s="59">
        <v>45098</v>
      </c>
      <c r="J1403" s="48" t="str">
        <f>IF(Ugovori_OPULJP[[#This Row],[DATUM ZAVRŠETKA OPERACIJE]]&gt;DATE(2024,3,31),"u provedbi","završen")</f>
        <v>završen</v>
      </c>
      <c r="K1403" s="46" t="s">
        <v>99</v>
      </c>
      <c r="L1403" s="46" t="s">
        <v>99</v>
      </c>
      <c r="M1403" s="49">
        <v>0.85</v>
      </c>
      <c r="N1403" s="49">
        <v>0.15</v>
      </c>
      <c r="O1403" s="50">
        <f>Ugovori_OPULJP[[#This Row],[Bespovratna sredstva - Ukupno (EU+Nac) HRK
= Ukupna ugovorena vrijednost bespovratnih sredstava]]*Ugovori_OPULJP[[#This Row],[EU STOPA SUFINANCIRANJA %
EU CO-FINANCING RATE %]]</f>
        <v>1257575</v>
      </c>
      <c r="P1403" s="51">
        <f>Ugovori_OPULJP[[#This Row],[Bespovratna sredstva - EU dio - HRK]]/7.5345</f>
        <v>166908.88579202336</v>
      </c>
      <c r="Q1403" s="50">
        <f>Ugovori_OPULJP[[#This Row],[Bespovratna sredstva - Ukupno (EU+Nac) HRK
= Ukupna ugovorena vrijednost bespovratnih sredstava]]*Ugovori_OPULJP[[#This Row],[STOPA NACIONALNOG SUFINANCIRANJA %]]</f>
        <v>221925</v>
      </c>
      <c r="R1403" s="51">
        <f>Ugovori_OPULJP[[#This Row],[Bespovratna sredstva - Nacionalni dio - HRK]]/7.5345</f>
        <v>29454.509257415884</v>
      </c>
      <c r="S1403" s="52">
        <v>1479500</v>
      </c>
      <c r="T1403" s="51">
        <f>Ugovori_OPULJP[[#This Row],[Bespovratna sredstva - Ukupno (EU+Nac) HRK
= Ukupna ugovorena vrijednost bespovratnih sredstava]]/7.5345</f>
        <v>196363.39504943925</v>
      </c>
      <c r="U1403" s="50">
        <v>0</v>
      </c>
      <c r="V1403" s="51">
        <f>Ugovori_OPULJP[[#This Row],[Javni doprinos korisnika - HRK]]/7.5345</f>
        <v>0</v>
      </c>
      <c r="W1403" s="50">
        <v>0</v>
      </c>
      <c r="X1403" s="51">
        <f>Ugovori_OPULJP[[#This Row],[Privatni doprinos korisnika - HRK]]/7.5345</f>
        <v>0</v>
      </c>
      <c r="Y1403" s="52">
        <v>1479500</v>
      </c>
      <c r="Z1403" s="53">
        <f>Ugovori_OPULJP[[#This Row],[UKUPNI PRIHVATLJIVI IZDACI
TOTAL ELIGIBLE EXPENDITURE
= Bespovratna sredstva ukupno + doprinos korisnika
= Ukupni prihvatljivi troškovi
= Ukupna ugovorena vrijednost projekta HRK]]/7.5345</f>
        <v>196363.39504943925</v>
      </c>
      <c r="AA1403" s="57" t="s">
        <v>38</v>
      </c>
      <c r="AB1403" s="57" t="s">
        <v>35</v>
      </c>
      <c r="AC1403" s="56" t="s">
        <v>5293</v>
      </c>
      <c r="AD1403" s="63" t="s">
        <v>747</v>
      </c>
    </row>
    <row r="1404" spans="1:30" ht="51" customHeight="1" x14ac:dyDescent="0.2">
      <c r="A1404" s="97" t="s">
        <v>5294</v>
      </c>
      <c r="B1404" s="55" t="s">
        <v>743</v>
      </c>
      <c r="C1404" s="56" t="s">
        <v>744</v>
      </c>
      <c r="D1404" s="88" t="s">
        <v>4965</v>
      </c>
      <c r="E1404" s="57" t="s">
        <v>76</v>
      </c>
      <c r="F1404" s="62" t="s">
        <v>5295</v>
      </c>
      <c r="G1404" s="62" t="s">
        <v>2186</v>
      </c>
      <c r="H1404" s="59">
        <v>44855</v>
      </c>
      <c r="I1404" s="59">
        <v>45098</v>
      </c>
      <c r="J1404" s="48" t="str">
        <f>IF(Ugovori_OPULJP[[#This Row],[DATUM ZAVRŠETKA OPERACIJE]]&gt;DATE(2024,3,31),"u provedbi","završen")</f>
        <v>završen</v>
      </c>
      <c r="K1404" s="46" t="s">
        <v>99</v>
      </c>
      <c r="L1404" s="46" t="s">
        <v>99</v>
      </c>
      <c r="M1404" s="49">
        <v>0.85</v>
      </c>
      <c r="N1404" s="49">
        <v>0.15</v>
      </c>
      <c r="O1404" s="50">
        <f>Ugovori_OPULJP[[#This Row],[Bespovratna sredstva - Ukupno (EU+Nac) HRK
= Ukupna ugovorena vrijednost bespovratnih sredstava]]*Ugovori_OPULJP[[#This Row],[EU STOPA SUFINANCIRANJA %
EU CO-FINANCING RATE %]]</f>
        <v>627172.5</v>
      </c>
      <c r="P1404" s="51">
        <f>Ugovori_OPULJP[[#This Row],[Bespovratna sredstva - EU dio - HRK]]/7.5345</f>
        <v>83240.095560422051</v>
      </c>
      <c r="Q1404" s="50">
        <f>Ugovori_OPULJP[[#This Row],[Bespovratna sredstva - Ukupno (EU+Nac) HRK
= Ukupna ugovorena vrijednost bespovratnih sredstava]]*Ugovori_OPULJP[[#This Row],[STOPA NACIONALNOG SUFINANCIRANJA %]]</f>
        <v>110677.5</v>
      </c>
      <c r="R1404" s="51">
        <f>Ugovori_OPULJP[[#This Row],[Bespovratna sredstva - Nacionalni dio - HRK]]/7.5345</f>
        <v>14689.428628309774</v>
      </c>
      <c r="S1404" s="52">
        <v>737850</v>
      </c>
      <c r="T1404" s="51">
        <f>Ugovori_OPULJP[[#This Row],[Bespovratna sredstva - Ukupno (EU+Nac) HRK
= Ukupna ugovorena vrijednost bespovratnih sredstava]]/7.5345</f>
        <v>97929.524188731826</v>
      </c>
      <c r="U1404" s="50">
        <v>0</v>
      </c>
      <c r="V1404" s="51">
        <f>Ugovori_OPULJP[[#This Row],[Javni doprinos korisnika - HRK]]/7.5345</f>
        <v>0</v>
      </c>
      <c r="W1404" s="50">
        <v>0</v>
      </c>
      <c r="X1404" s="51">
        <f>Ugovori_OPULJP[[#This Row],[Privatni doprinos korisnika - HRK]]/7.5345</f>
        <v>0</v>
      </c>
      <c r="Y1404" s="52">
        <v>737850</v>
      </c>
      <c r="Z1404" s="53">
        <f>Ugovori_OPULJP[[#This Row],[UKUPNI PRIHVATLJIVI IZDACI
TOTAL ELIGIBLE EXPENDITURE
= Bespovratna sredstva ukupno + doprinos korisnika
= Ukupni prihvatljivi troškovi
= Ukupna ugovorena vrijednost projekta HRK]]/7.5345</f>
        <v>97929.524188731826</v>
      </c>
      <c r="AA1404" s="57" t="s">
        <v>38</v>
      </c>
      <c r="AB1404" s="57" t="s">
        <v>35</v>
      </c>
      <c r="AC1404" s="56" t="s">
        <v>5296</v>
      </c>
      <c r="AD1404" s="63" t="s">
        <v>747</v>
      </c>
    </row>
    <row r="1405" spans="1:30" ht="51" customHeight="1" x14ac:dyDescent="0.2">
      <c r="A1405" s="66" t="s">
        <v>5297</v>
      </c>
      <c r="B1405" s="55" t="s">
        <v>743</v>
      </c>
      <c r="C1405" s="56" t="s">
        <v>744</v>
      </c>
      <c r="D1405" s="88" t="s">
        <v>4965</v>
      </c>
      <c r="E1405" s="57" t="s">
        <v>76</v>
      </c>
      <c r="F1405" s="62" t="s">
        <v>5298</v>
      </c>
      <c r="G1405" s="62" t="s">
        <v>3967</v>
      </c>
      <c r="H1405" s="59">
        <v>45000</v>
      </c>
      <c r="I1405" s="59">
        <v>45245</v>
      </c>
      <c r="J1405" s="48" t="str">
        <f>IF(Ugovori_OPULJP[[#This Row],[DATUM ZAVRŠETKA OPERACIJE]]&gt;DATE(2024,3,31),"u provedbi","završen")</f>
        <v>završen</v>
      </c>
      <c r="K1405" s="46" t="s">
        <v>371</v>
      </c>
      <c r="L1405" s="46" t="s">
        <v>371</v>
      </c>
      <c r="M1405" s="49">
        <v>0.85</v>
      </c>
      <c r="N1405" s="49">
        <v>0.15</v>
      </c>
      <c r="O1405" s="50">
        <f>Ugovori_OPULJP[[#This Row],[Bespovratna sredstva - Ukupno (EU+Nac) HRK
= Ukupna ugovorena vrijednost bespovratnih sredstava]]*Ugovori_OPULJP[[#This Row],[EU STOPA SUFINANCIRANJA %
EU CO-FINANCING RATE %]]</f>
        <v>623560</v>
      </c>
      <c r="P1405" s="51">
        <f>Ugovori_OPULJP[[#This Row],[Bespovratna sredstva - EU dio - HRK]]/7.5345</f>
        <v>82760.634415024222</v>
      </c>
      <c r="Q1405" s="50">
        <f>Ugovori_OPULJP[[#This Row],[Bespovratna sredstva - Ukupno (EU+Nac) HRK
= Ukupna ugovorena vrijednost bespovratnih sredstava]]*Ugovori_OPULJP[[#This Row],[STOPA NACIONALNOG SUFINANCIRANJA %]]</f>
        <v>110040</v>
      </c>
      <c r="R1405" s="51">
        <f>Ugovori_OPULJP[[#This Row],[Bespovratna sredstva - Nacionalni dio - HRK]]/7.5345</f>
        <v>14604.817837945449</v>
      </c>
      <c r="S1405" s="52">
        <v>733600</v>
      </c>
      <c r="T1405" s="51">
        <f>Ugovori_OPULJP[[#This Row],[Bespovratna sredstva - Ukupno (EU+Nac) HRK
= Ukupna ugovorena vrijednost bespovratnih sredstava]]/7.5345</f>
        <v>97365.45225296967</v>
      </c>
      <c r="U1405" s="50">
        <v>0</v>
      </c>
      <c r="V1405" s="51">
        <f>Ugovori_OPULJP[[#This Row],[Javni doprinos korisnika - HRK]]/7.5345</f>
        <v>0</v>
      </c>
      <c r="W1405" s="50">
        <v>0</v>
      </c>
      <c r="X1405" s="51">
        <f>Ugovori_OPULJP[[#This Row],[Privatni doprinos korisnika - HRK]]/7.5345</f>
        <v>0</v>
      </c>
      <c r="Y1405" s="52">
        <v>733600</v>
      </c>
      <c r="Z1405" s="53">
        <f>Ugovori_OPULJP[[#This Row],[UKUPNI PRIHVATLJIVI IZDACI
TOTAL ELIGIBLE EXPENDITURE
= Bespovratna sredstva ukupno + doprinos korisnika
= Ukupni prihvatljivi troškovi
= Ukupna ugovorena vrijednost projekta HRK]]/7.5345</f>
        <v>97365.45225296967</v>
      </c>
      <c r="AA1405" s="57" t="s">
        <v>38</v>
      </c>
      <c r="AB1405" s="57" t="s">
        <v>35</v>
      </c>
      <c r="AC1405" s="56" t="s">
        <v>5299</v>
      </c>
      <c r="AD1405" s="63" t="s">
        <v>747</v>
      </c>
    </row>
    <row r="1406" spans="1:30" ht="51" customHeight="1" x14ac:dyDescent="0.2">
      <c r="A1406" s="61" t="s">
        <v>5300</v>
      </c>
      <c r="B1406" s="55" t="s">
        <v>743</v>
      </c>
      <c r="C1406" s="56" t="s">
        <v>744</v>
      </c>
      <c r="D1406" s="88" t="s">
        <v>4965</v>
      </c>
      <c r="E1406" s="57" t="s">
        <v>76</v>
      </c>
      <c r="F1406" s="62" t="s">
        <v>5301</v>
      </c>
      <c r="G1406" s="62" t="s">
        <v>1671</v>
      </c>
      <c r="H1406" s="59">
        <v>44916</v>
      </c>
      <c r="I1406" s="59">
        <v>45128</v>
      </c>
      <c r="J1406" s="48" t="str">
        <f>IF(Ugovori_OPULJP[[#This Row],[DATUM ZAVRŠETKA OPERACIJE]]&gt;DATE(2024,3,31),"u provedbi","završen")</f>
        <v>završen</v>
      </c>
      <c r="K1406" s="58" t="s">
        <v>371</v>
      </c>
      <c r="L1406" s="58" t="s">
        <v>371</v>
      </c>
      <c r="M1406" s="49">
        <v>0.85</v>
      </c>
      <c r="N1406" s="49">
        <v>0.15</v>
      </c>
      <c r="O1406" s="50">
        <f>Ugovori_OPULJP[[#This Row],[Bespovratna sredstva - Ukupno (EU+Nac) HRK
= Ukupna ugovorena vrijednost bespovratnih sredstava]]*Ugovori_OPULJP[[#This Row],[EU STOPA SUFINANCIRANJA %
EU CO-FINANCING RATE %]]</f>
        <v>418036.8</v>
      </c>
      <c r="P1406" s="51">
        <f>Ugovori_OPULJP[[#This Row],[Bespovratna sredstva - EU dio - HRK]]/7.5345</f>
        <v>55483.018116663341</v>
      </c>
      <c r="Q1406" s="50">
        <f>Ugovori_OPULJP[[#This Row],[Bespovratna sredstva - Ukupno (EU+Nac) HRK
= Ukupna ugovorena vrijednost bespovratnih sredstava]]*Ugovori_OPULJP[[#This Row],[STOPA NACIONALNOG SUFINANCIRANJA %]]</f>
        <v>73771.199999999997</v>
      </c>
      <c r="R1406" s="51">
        <f>Ugovori_OPULJP[[#This Row],[Bespovratna sredstva - Nacionalni dio - HRK]]/7.5345</f>
        <v>9791.1208441170602</v>
      </c>
      <c r="S1406" s="52">
        <v>491808</v>
      </c>
      <c r="T1406" s="51">
        <f>Ugovori_OPULJP[[#This Row],[Bespovratna sredstva - Ukupno (EU+Nac) HRK
= Ukupna ugovorena vrijednost bespovratnih sredstava]]/7.5345</f>
        <v>65274.138960780409</v>
      </c>
      <c r="U1406" s="50">
        <v>0</v>
      </c>
      <c r="V1406" s="51">
        <f>Ugovori_OPULJP[[#This Row],[Javni doprinos korisnika - HRK]]/7.5345</f>
        <v>0</v>
      </c>
      <c r="W1406" s="50">
        <v>0</v>
      </c>
      <c r="X1406" s="51">
        <f>Ugovori_OPULJP[[#This Row],[Privatni doprinos korisnika - HRK]]/7.5345</f>
        <v>0</v>
      </c>
      <c r="Y1406" s="52">
        <v>491808</v>
      </c>
      <c r="Z1406" s="53">
        <f>Ugovori_OPULJP[[#This Row],[UKUPNI PRIHVATLJIVI IZDACI
TOTAL ELIGIBLE EXPENDITURE
= Bespovratna sredstva ukupno + doprinos korisnika
= Ukupni prihvatljivi troškovi
= Ukupna ugovorena vrijednost projekta HRK]]/7.5345</f>
        <v>65274.138960780409</v>
      </c>
      <c r="AA1406" s="57" t="s">
        <v>38</v>
      </c>
      <c r="AB1406" s="57" t="s">
        <v>35</v>
      </c>
      <c r="AC1406" s="56" t="s">
        <v>5302</v>
      </c>
      <c r="AD1406" s="63" t="s">
        <v>747</v>
      </c>
    </row>
    <row r="1407" spans="1:30" ht="51" customHeight="1" x14ac:dyDescent="0.2">
      <c r="A1407" s="61" t="s">
        <v>5303</v>
      </c>
      <c r="B1407" s="55" t="s">
        <v>743</v>
      </c>
      <c r="C1407" s="56" t="s">
        <v>744</v>
      </c>
      <c r="D1407" s="88" t="s">
        <v>4965</v>
      </c>
      <c r="E1407" s="57" t="s">
        <v>76</v>
      </c>
      <c r="F1407" s="62" t="s">
        <v>5304</v>
      </c>
      <c r="G1407" s="62" t="s">
        <v>1683</v>
      </c>
      <c r="H1407" s="59">
        <v>44925</v>
      </c>
      <c r="I1407" s="59">
        <v>45137</v>
      </c>
      <c r="J1407" s="48" t="str">
        <f>IF(Ugovori_OPULJP[[#This Row],[DATUM ZAVRŠETKA OPERACIJE]]&gt;DATE(2024,3,31),"u provedbi","završen")</f>
        <v>završen</v>
      </c>
      <c r="K1407" s="46" t="s">
        <v>371</v>
      </c>
      <c r="L1407" s="46" t="s">
        <v>371</v>
      </c>
      <c r="M1407" s="49">
        <v>0.85</v>
      </c>
      <c r="N1407" s="49">
        <v>0.15</v>
      </c>
      <c r="O1407" s="50">
        <f>Ugovori_OPULJP[[#This Row],[Bespovratna sredstva - Ukupno (EU+Nac) HRK
= Ukupna ugovorena vrijednost bespovratnih sredstava]]*Ugovori_OPULJP[[#This Row],[EU STOPA SUFINANCIRANJA %
EU CO-FINANCING RATE %]]</f>
        <v>837417.875</v>
      </c>
      <c r="P1407" s="51">
        <f>Ugovori_OPULJP[[#This Row],[Bespovratna sredstva - EU dio - HRK]]/7.5345</f>
        <v>111144.45218660827</v>
      </c>
      <c r="Q1407" s="50">
        <f>Ugovori_OPULJP[[#This Row],[Bespovratna sredstva - Ukupno (EU+Nac) HRK
= Ukupna ugovorena vrijednost bespovratnih sredstava]]*Ugovori_OPULJP[[#This Row],[STOPA NACIONALNOG SUFINANCIRANJA %]]</f>
        <v>147779.625</v>
      </c>
      <c r="R1407" s="51">
        <f>Ugovori_OPULJP[[#This Row],[Bespovratna sredstva - Nacionalni dio - HRK]]/7.5345</f>
        <v>19613.726856460282</v>
      </c>
      <c r="S1407" s="52">
        <v>985197.5</v>
      </c>
      <c r="T1407" s="51">
        <f>Ugovori_OPULJP[[#This Row],[Bespovratna sredstva - Ukupno (EU+Nac) HRK
= Ukupna ugovorena vrijednost bespovratnih sredstava]]/7.5345</f>
        <v>130758.17904306855</v>
      </c>
      <c r="U1407" s="50">
        <v>0</v>
      </c>
      <c r="V1407" s="51">
        <f>Ugovori_OPULJP[[#This Row],[Javni doprinos korisnika - HRK]]/7.5345</f>
        <v>0</v>
      </c>
      <c r="W1407" s="50">
        <v>0</v>
      </c>
      <c r="X1407" s="51">
        <f>Ugovori_OPULJP[[#This Row],[Privatni doprinos korisnika - HRK]]/7.5345</f>
        <v>0</v>
      </c>
      <c r="Y1407" s="52">
        <v>985197.5</v>
      </c>
      <c r="Z1407" s="53">
        <f>Ugovori_OPULJP[[#This Row],[UKUPNI PRIHVATLJIVI IZDACI
TOTAL ELIGIBLE EXPENDITURE
= Bespovratna sredstva ukupno + doprinos korisnika
= Ukupni prihvatljivi troškovi
= Ukupna ugovorena vrijednost projekta HRK]]/7.5345</f>
        <v>130758.17904306855</v>
      </c>
      <c r="AA1407" s="57" t="s">
        <v>38</v>
      </c>
      <c r="AB1407" s="57" t="s">
        <v>35</v>
      </c>
      <c r="AC1407" s="56" t="s">
        <v>5305</v>
      </c>
      <c r="AD1407" s="63" t="s">
        <v>747</v>
      </c>
    </row>
    <row r="1408" spans="1:30" ht="63.75" customHeight="1" x14ac:dyDescent="0.2">
      <c r="A1408" s="61" t="s">
        <v>5306</v>
      </c>
      <c r="B1408" s="55" t="s">
        <v>743</v>
      </c>
      <c r="C1408" s="56" t="s">
        <v>744</v>
      </c>
      <c r="D1408" s="88" t="s">
        <v>4965</v>
      </c>
      <c r="E1408" s="57" t="s">
        <v>76</v>
      </c>
      <c r="F1408" s="62" t="s">
        <v>5307</v>
      </c>
      <c r="G1408" s="62" t="s">
        <v>2045</v>
      </c>
      <c r="H1408" s="59">
        <v>44915</v>
      </c>
      <c r="I1408" s="59">
        <v>45127</v>
      </c>
      <c r="J1408" s="48" t="str">
        <f>IF(Ugovori_OPULJP[[#This Row],[DATUM ZAVRŠETKA OPERACIJE]]&gt;DATE(2024,3,31),"u provedbi","završen")</f>
        <v>završen</v>
      </c>
      <c r="K1408" s="46" t="s">
        <v>371</v>
      </c>
      <c r="L1408" s="46" t="s">
        <v>371</v>
      </c>
      <c r="M1408" s="49">
        <v>0.85</v>
      </c>
      <c r="N1408" s="49">
        <v>0.15</v>
      </c>
      <c r="O1408" s="50">
        <f>Ugovori_OPULJP[[#This Row],[Bespovratna sredstva - Ukupno (EU+Nac) HRK
= Ukupna ugovorena vrijednost bespovratnih sredstava]]*Ugovori_OPULJP[[#This Row],[EU STOPA SUFINANCIRANJA %
EU CO-FINANCING RATE %]]</f>
        <v>378159.89999999997</v>
      </c>
      <c r="P1408" s="51">
        <f>Ugovori_OPULJP[[#This Row],[Bespovratna sredstva - EU dio - HRK]]/7.5345</f>
        <v>50190.443957794138</v>
      </c>
      <c r="Q1408" s="50">
        <f>Ugovori_OPULJP[[#This Row],[Bespovratna sredstva - Ukupno (EU+Nac) HRK
= Ukupna ugovorena vrijednost bespovratnih sredstava]]*Ugovori_OPULJP[[#This Row],[STOPA NACIONALNOG SUFINANCIRANJA %]]</f>
        <v>66734.099999999991</v>
      </c>
      <c r="R1408" s="51">
        <f>Ugovori_OPULJP[[#This Row],[Bespovratna sredstva - Nacionalni dio - HRK]]/7.5345</f>
        <v>8857.1371690224951</v>
      </c>
      <c r="S1408" s="52">
        <v>444894</v>
      </c>
      <c r="T1408" s="51">
        <f>Ugovori_OPULJP[[#This Row],[Bespovratna sredstva - Ukupno (EU+Nac) HRK
= Ukupna ugovorena vrijednost bespovratnih sredstava]]/7.5345</f>
        <v>59047.581126816644</v>
      </c>
      <c r="U1408" s="50">
        <v>0</v>
      </c>
      <c r="V1408" s="51">
        <f>Ugovori_OPULJP[[#This Row],[Javni doprinos korisnika - HRK]]/7.5345</f>
        <v>0</v>
      </c>
      <c r="W1408" s="50">
        <v>0</v>
      </c>
      <c r="X1408" s="51">
        <f>Ugovori_OPULJP[[#This Row],[Privatni doprinos korisnika - HRK]]/7.5345</f>
        <v>0</v>
      </c>
      <c r="Y1408" s="52">
        <v>444894</v>
      </c>
      <c r="Z1408" s="53">
        <f>Ugovori_OPULJP[[#This Row],[UKUPNI PRIHVATLJIVI IZDACI
TOTAL ELIGIBLE EXPENDITURE
= Bespovratna sredstva ukupno + doprinos korisnika
= Ukupni prihvatljivi troškovi
= Ukupna ugovorena vrijednost projekta HRK]]/7.5345</f>
        <v>59047.581126816644</v>
      </c>
      <c r="AA1408" s="57" t="s">
        <v>38</v>
      </c>
      <c r="AB1408" s="57" t="s">
        <v>35</v>
      </c>
      <c r="AC1408" s="56" t="s">
        <v>5308</v>
      </c>
      <c r="AD1408" s="63" t="s">
        <v>747</v>
      </c>
    </row>
    <row r="1409" spans="1:30" ht="51" customHeight="1" x14ac:dyDescent="0.2">
      <c r="A1409" s="61" t="s">
        <v>5309</v>
      </c>
      <c r="B1409" s="55" t="s">
        <v>743</v>
      </c>
      <c r="C1409" s="56" t="s">
        <v>744</v>
      </c>
      <c r="D1409" s="88" t="s">
        <v>4965</v>
      </c>
      <c r="E1409" s="57" t="s">
        <v>76</v>
      </c>
      <c r="F1409" s="62" t="s">
        <v>5310</v>
      </c>
      <c r="G1409" s="62" t="s">
        <v>1597</v>
      </c>
      <c r="H1409" s="59">
        <v>44917</v>
      </c>
      <c r="I1409" s="59">
        <v>45129</v>
      </c>
      <c r="J1409" s="48" t="str">
        <f>IF(Ugovori_OPULJP[[#This Row],[DATUM ZAVRŠETKA OPERACIJE]]&gt;DATE(2024,3,31),"u provedbi","završen")</f>
        <v>završen</v>
      </c>
      <c r="K1409" s="58" t="s">
        <v>371</v>
      </c>
      <c r="L1409" s="58" t="s">
        <v>371</v>
      </c>
      <c r="M1409" s="49">
        <v>0.85</v>
      </c>
      <c r="N1409" s="49">
        <v>0.15</v>
      </c>
      <c r="O1409" s="50">
        <f>Ugovori_OPULJP[[#This Row],[Bespovratna sredstva - Ukupno (EU+Nac) HRK
= Ukupna ugovorena vrijednost bespovratnih sredstava]]*Ugovori_OPULJP[[#This Row],[EU STOPA SUFINANCIRANJA %
EU CO-FINANCING RATE %]]</f>
        <v>418036.8</v>
      </c>
      <c r="P1409" s="51">
        <f>Ugovori_OPULJP[[#This Row],[Bespovratna sredstva - EU dio - HRK]]/7.5345</f>
        <v>55483.018116663341</v>
      </c>
      <c r="Q1409" s="50">
        <f>Ugovori_OPULJP[[#This Row],[Bespovratna sredstva - Ukupno (EU+Nac) HRK
= Ukupna ugovorena vrijednost bespovratnih sredstava]]*Ugovori_OPULJP[[#This Row],[STOPA NACIONALNOG SUFINANCIRANJA %]]</f>
        <v>73771.199999999997</v>
      </c>
      <c r="R1409" s="51">
        <f>Ugovori_OPULJP[[#This Row],[Bespovratna sredstva - Nacionalni dio - HRK]]/7.5345</f>
        <v>9791.1208441170602</v>
      </c>
      <c r="S1409" s="52">
        <v>491808</v>
      </c>
      <c r="T1409" s="51">
        <f>Ugovori_OPULJP[[#This Row],[Bespovratna sredstva - Ukupno (EU+Nac) HRK
= Ukupna ugovorena vrijednost bespovratnih sredstava]]/7.5345</f>
        <v>65274.138960780409</v>
      </c>
      <c r="U1409" s="50">
        <v>0</v>
      </c>
      <c r="V1409" s="51">
        <f>Ugovori_OPULJP[[#This Row],[Javni doprinos korisnika - HRK]]/7.5345</f>
        <v>0</v>
      </c>
      <c r="W1409" s="50">
        <v>0</v>
      </c>
      <c r="X1409" s="51">
        <f>Ugovori_OPULJP[[#This Row],[Privatni doprinos korisnika - HRK]]/7.5345</f>
        <v>0</v>
      </c>
      <c r="Y1409" s="52">
        <v>491808</v>
      </c>
      <c r="Z1409" s="53">
        <f>Ugovori_OPULJP[[#This Row],[UKUPNI PRIHVATLJIVI IZDACI
TOTAL ELIGIBLE EXPENDITURE
= Bespovratna sredstva ukupno + doprinos korisnika
= Ukupni prihvatljivi troškovi
= Ukupna ugovorena vrijednost projekta HRK]]/7.5345</f>
        <v>65274.138960780409</v>
      </c>
      <c r="AA1409" s="57" t="s">
        <v>38</v>
      </c>
      <c r="AB1409" s="57" t="s">
        <v>35</v>
      </c>
      <c r="AC1409" s="56" t="s">
        <v>5311</v>
      </c>
      <c r="AD1409" s="63" t="s">
        <v>747</v>
      </c>
    </row>
    <row r="1410" spans="1:30" ht="38.25" customHeight="1" x14ac:dyDescent="0.2">
      <c r="A1410" s="61" t="s">
        <v>5312</v>
      </c>
      <c r="B1410" s="55" t="s">
        <v>743</v>
      </c>
      <c r="C1410" s="56" t="s">
        <v>744</v>
      </c>
      <c r="D1410" s="88" t="s">
        <v>4965</v>
      </c>
      <c r="E1410" s="57" t="s">
        <v>76</v>
      </c>
      <c r="F1410" s="62" t="s">
        <v>5313</v>
      </c>
      <c r="G1410" s="62" t="s">
        <v>1314</v>
      </c>
      <c r="H1410" s="59">
        <v>44910</v>
      </c>
      <c r="I1410" s="59">
        <v>45153</v>
      </c>
      <c r="J1410" s="48" t="str">
        <f>IF(Ugovori_OPULJP[[#This Row],[DATUM ZAVRŠETKA OPERACIJE]]&gt;DATE(2024,3,31),"u provedbi","završen")</f>
        <v>završen</v>
      </c>
      <c r="K1410" s="58" t="s">
        <v>104</v>
      </c>
      <c r="L1410" s="46" t="s">
        <v>104</v>
      </c>
      <c r="M1410" s="49">
        <v>0.85</v>
      </c>
      <c r="N1410" s="49">
        <v>0.15</v>
      </c>
      <c r="O1410" s="50">
        <f>Ugovori_OPULJP[[#This Row],[Bespovratna sredstva - Ukupno (EU+Nac) HRK
= Ukupna ugovorena vrijednost bespovratnih sredstava]]*Ugovori_OPULJP[[#This Row],[EU STOPA SUFINANCIRANJA %
EU CO-FINANCING RATE %]]</f>
        <v>840480</v>
      </c>
      <c r="P1410" s="51">
        <f>Ugovori_OPULJP[[#This Row],[Bespovratna sredstva - EU dio - HRK]]/7.5345</f>
        <v>111550.8660163249</v>
      </c>
      <c r="Q1410" s="50">
        <f>Ugovori_OPULJP[[#This Row],[Bespovratna sredstva - Ukupno (EU+Nac) HRK
= Ukupna ugovorena vrijednost bespovratnih sredstava]]*Ugovori_OPULJP[[#This Row],[STOPA NACIONALNOG SUFINANCIRANJA %]]</f>
        <v>148320</v>
      </c>
      <c r="R1410" s="51">
        <f>Ugovori_OPULJP[[#This Row],[Bespovratna sredstva - Nacionalni dio - HRK]]/7.5345</f>
        <v>19685.446944057334</v>
      </c>
      <c r="S1410" s="52">
        <v>988800</v>
      </c>
      <c r="T1410" s="51">
        <f>Ugovori_OPULJP[[#This Row],[Bespovratna sredstva - Ukupno (EU+Nac) HRK
= Ukupna ugovorena vrijednost bespovratnih sredstava]]/7.5345</f>
        <v>131236.31296038223</v>
      </c>
      <c r="U1410" s="50">
        <v>0</v>
      </c>
      <c r="V1410" s="51">
        <f>Ugovori_OPULJP[[#This Row],[Javni doprinos korisnika - HRK]]/7.5345</f>
        <v>0</v>
      </c>
      <c r="W1410" s="50">
        <v>0</v>
      </c>
      <c r="X1410" s="51">
        <f>Ugovori_OPULJP[[#This Row],[Privatni doprinos korisnika - HRK]]/7.5345</f>
        <v>0</v>
      </c>
      <c r="Y1410" s="52">
        <v>988800</v>
      </c>
      <c r="Z1410" s="53">
        <f>Ugovori_OPULJP[[#This Row],[UKUPNI PRIHVATLJIVI IZDACI
TOTAL ELIGIBLE EXPENDITURE
= Bespovratna sredstva ukupno + doprinos korisnika
= Ukupni prihvatljivi troškovi
= Ukupna ugovorena vrijednost projekta HRK]]/7.5345</f>
        <v>131236.31296038223</v>
      </c>
      <c r="AA1410" s="57" t="s">
        <v>38</v>
      </c>
      <c r="AB1410" s="57" t="s">
        <v>35</v>
      </c>
      <c r="AC1410" s="56" t="s">
        <v>5314</v>
      </c>
      <c r="AD1410" s="63" t="s">
        <v>747</v>
      </c>
    </row>
    <row r="1411" spans="1:30" ht="38.25" customHeight="1" x14ac:dyDescent="0.2">
      <c r="A1411" s="61" t="s">
        <v>5315</v>
      </c>
      <c r="B1411" s="55" t="s">
        <v>743</v>
      </c>
      <c r="C1411" s="56" t="s">
        <v>744</v>
      </c>
      <c r="D1411" s="88" t="s">
        <v>4965</v>
      </c>
      <c r="E1411" s="57" t="s">
        <v>76</v>
      </c>
      <c r="F1411" s="62" t="s">
        <v>5316</v>
      </c>
      <c r="G1411" s="45" t="s">
        <v>1767</v>
      </c>
      <c r="H1411" s="59">
        <v>44902</v>
      </c>
      <c r="I1411" s="59">
        <v>45145</v>
      </c>
      <c r="J1411" s="48" t="str">
        <f>IF(Ugovori_OPULJP[[#This Row],[DATUM ZAVRŠETKA OPERACIJE]]&gt;DATE(2024,3,31),"u provedbi","završen")</f>
        <v>završen</v>
      </c>
      <c r="K1411" s="46" t="s">
        <v>79</v>
      </c>
      <c r="L1411" s="46" t="s">
        <v>79</v>
      </c>
      <c r="M1411" s="49">
        <v>0.85</v>
      </c>
      <c r="N1411" s="49">
        <v>0.15</v>
      </c>
      <c r="O1411" s="50">
        <f>Ugovori_OPULJP[[#This Row],[Bespovratna sredstva - Ukupno (EU+Nac) HRK
= Ukupna ugovorena vrijednost bespovratnih sredstava]]*Ugovori_OPULJP[[#This Row],[EU STOPA SUFINANCIRANJA %
EU CO-FINANCING RATE %]]</f>
        <v>416755</v>
      </c>
      <c r="P1411" s="51">
        <f>Ugovori_OPULJP[[#This Row],[Bespovratna sredstva - EU dio - HRK]]/7.5345</f>
        <v>55312.894020837477</v>
      </c>
      <c r="Q1411" s="50">
        <f>Ugovori_OPULJP[[#This Row],[Bespovratna sredstva - Ukupno (EU+Nac) HRK
= Ukupna ugovorena vrijednost bespovratnih sredstava]]*Ugovori_OPULJP[[#This Row],[STOPA NACIONALNOG SUFINANCIRANJA %]]</f>
        <v>73545</v>
      </c>
      <c r="R1411" s="51">
        <f>Ugovori_OPULJP[[#This Row],[Bespovratna sredstva - Nacionalni dio - HRK]]/7.5345</f>
        <v>9761.0989448536729</v>
      </c>
      <c r="S1411" s="52">
        <v>490300</v>
      </c>
      <c r="T1411" s="51">
        <f>Ugovori_OPULJP[[#This Row],[Bespovratna sredstva - Ukupno (EU+Nac) HRK
= Ukupna ugovorena vrijednost bespovratnih sredstava]]/7.5345</f>
        <v>65073.992965691148</v>
      </c>
      <c r="U1411" s="50">
        <v>0</v>
      </c>
      <c r="V1411" s="51">
        <f>Ugovori_OPULJP[[#This Row],[Javni doprinos korisnika - HRK]]/7.5345</f>
        <v>0</v>
      </c>
      <c r="W1411" s="50">
        <v>0</v>
      </c>
      <c r="X1411" s="51">
        <f>Ugovori_OPULJP[[#This Row],[Privatni doprinos korisnika - HRK]]/7.5345</f>
        <v>0</v>
      </c>
      <c r="Y1411" s="52">
        <v>490300</v>
      </c>
      <c r="Z1411" s="53">
        <f>Ugovori_OPULJP[[#This Row],[UKUPNI PRIHVATLJIVI IZDACI
TOTAL ELIGIBLE EXPENDITURE
= Bespovratna sredstva ukupno + doprinos korisnika
= Ukupni prihvatljivi troškovi
= Ukupna ugovorena vrijednost projekta HRK]]/7.5345</f>
        <v>65073.992965691148</v>
      </c>
      <c r="AA1411" s="57" t="s">
        <v>38</v>
      </c>
      <c r="AB1411" s="57" t="s">
        <v>35</v>
      </c>
      <c r="AC1411" s="56" t="s">
        <v>5317</v>
      </c>
      <c r="AD1411" s="63" t="s">
        <v>747</v>
      </c>
    </row>
    <row r="1412" spans="1:30" ht="51" customHeight="1" x14ac:dyDescent="0.2">
      <c r="A1412" s="97" t="s">
        <v>5318</v>
      </c>
      <c r="B1412" s="55" t="s">
        <v>743</v>
      </c>
      <c r="C1412" s="56" t="s">
        <v>744</v>
      </c>
      <c r="D1412" s="88" t="s">
        <v>4965</v>
      </c>
      <c r="E1412" s="57" t="s">
        <v>76</v>
      </c>
      <c r="F1412" s="62" t="s">
        <v>5319</v>
      </c>
      <c r="G1412" s="62" t="s">
        <v>1950</v>
      </c>
      <c r="H1412" s="59">
        <v>44819</v>
      </c>
      <c r="I1412" s="59">
        <v>45061</v>
      </c>
      <c r="J1412" s="48" t="str">
        <f>IF(Ugovori_OPULJP[[#This Row],[DATUM ZAVRŠETKA OPERACIJE]]&gt;DATE(2024,3,31),"u provedbi","završen")</f>
        <v>završen</v>
      </c>
      <c r="K1412" s="46" t="s">
        <v>249</v>
      </c>
      <c r="L1412" s="46" t="s">
        <v>249</v>
      </c>
      <c r="M1412" s="49">
        <v>0.85</v>
      </c>
      <c r="N1412" s="49">
        <v>0.15</v>
      </c>
      <c r="O1412" s="50">
        <f>Ugovori_OPULJP[[#This Row],[Bespovratna sredstva - Ukupno (EU+Nac) HRK
= Ukupna ugovorena vrijednost bespovratnih sredstava]]*Ugovori_OPULJP[[#This Row],[EU STOPA SUFINANCIRANJA %
EU CO-FINANCING RATE %]]</f>
        <v>1274235</v>
      </c>
      <c r="P1412" s="51">
        <f>Ugovori_OPULJP[[#This Row],[Bespovratna sredstva - EU dio - HRK]]/7.5345</f>
        <v>169120.04778021103</v>
      </c>
      <c r="Q1412" s="50">
        <f>Ugovori_OPULJP[[#This Row],[Bespovratna sredstva - Ukupno (EU+Nac) HRK
= Ukupna ugovorena vrijednost bespovratnih sredstava]]*Ugovori_OPULJP[[#This Row],[STOPA NACIONALNOG SUFINANCIRANJA %]]</f>
        <v>224865</v>
      </c>
      <c r="R1412" s="51">
        <f>Ugovori_OPULJP[[#This Row],[Bespovratna sredstva - Nacionalni dio - HRK]]/7.5345</f>
        <v>29844.714314154884</v>
      </c>
      <c r="S1412" s="52">
        <v>1499100</v>
      </c>
      <c r="T1412" s="51">
        <f>Ugovori_OPULJP[[#This Row],[Bespovratna sredstva - Ukupno (EU+Nac) HRK
= Ukupna ugovorena vrijednost bespovratnih sredstava]]/7.5345</f>
        <v>198964.7620943659</v>
      </c>
      <c r="U1412" s="50">
        <v>0</v>
      </c>
      <c r="V1412" s="51">
        <f>Ugovori_OPULJP[[#This Row],[Javni doprinos korisnika - HRK]]/7.5345</f>
        <v>0</v>
      </c>
      <c r="W1412" s="50">
        <v>0</v>
      </c>
      <c r="X1412" s="51">
        <f>Ugovori_OPULJP[[#This Row],[Privatni doprinos korisnika - HRK]]/7.5345</f>
        <v>0</v>
      </c>
      <c r="Y1412" s="52">
        <v>1499100</v>
      </c>
      <c r="Z1412" s="53">
        <f>Ugovori_OPULJP[[#This Row],[UKUPNI PRIHVATLJIVI IZDACI
TOTAL ELIGIBLE EXPENDITURE
= Bespovratna sredstva ukupno + doprinos korisnika
= Ukupni prihvatljivi troškovi
= Ukupna ugovorena vrijednost projekta HRK]]/7.5345</f>
        <v>198964.7620943659</v>
      </c>
      <c r="AA1412" s="57" t="s">
        <v>38</v>
      </c>
      <c r="AB1412" s="57" t="s">
        <v>35</v>
      </c>
      <c r="AC1412" s="56" t="s">
        <v>5320</v>
      </c>
      <c r="AD1412" s="63" t="s">
        <v>747</v>
      </c>
    </row>
    <row r="1413" spans="1:30" ht="51" customHeight="1" x14ac:dyDescent="0.2">
      <c r="A1413" s="61" t="s">
        <v>5321</v>
      </c>
      <c r="B1413" s="55" t="s">
        <v>743</v>
      </c>
      <c r="C1413" s="56" t="s">
        <v>744</v>
      </c>
      <c r="D1413" s="88" t="s">
        <v>4965</v>
      </c>
      <c r="E1413" s="57" t="s">
        <v>76</v>
      </c>
      <c r="F1413" s="62" t="s">
        <v>5322</v>
      </c>
      <c r="G1413" s="62" t="s">
        <v>1251</v>
      </c>
      <c r="H1413" s="59">
        <v>44915</v>
      </c>
      <c r="I1413" s="59">
        <v>45158</v>
      </c>
      <c r="J1413" s="48" t="str">
        <f>IF(Ugovori_OPULJP[[#This Row],[DATUM ZAVRŠETKA OPERACIJE]]&gt;DATE(2024,3,31),"u provedbi","završen")</f>
        <v>završen</v>
      </c>
      <c r="K1413" s="46" t="s">
        <v>104</v>
      </c>
      <c r="L1413" s="46" t="s">
        <v>104</v>
      </c>
      <c r="M1413" s="49">
        <v>0.85</v>
      </c>
      <c r="N1413" s="49">
        <v>0.15</v>
      </c>
      <c r="O1413" s="50">
        <f>Ugovori_OPULJP[[#This Row],[Bespovratna sredstva - Ukupno (EU+Nac) HRK
= Ukupna ugovorena vrijednost bespovratnih sredstava]]*Ugovori_OPULJP[[#This Row],[EU STOPA SUFINANCIRANJA %
EU CO-FINANCING RATE %]]</f>
        <v>627774.29999999993</v>
      </c>
      <c r="P1413" s="51">
        <f>Ugovori_OPULJP[[#This Row],[Bespovratna sredstva - EU dio - HRK]]/7.5345</f>
        <v>83319.968146525964</v>
      </c>
      <c r="Q1413" s="50">
        <f>Ugovori_OPULJP[[#This Row],[Bespovratna sredstva - Ukupno (EU+Nac) HRK
= Ukupna ugovorena vrijednost bespovratnih sredstava]]*Ugovori_OPULJP[[#This Row],[STOPA NACIONALNOG SUFINANCIRANJA %]]</f>
        <v>110783.7</v>
      </c>
      <c r="R1413" s="51">
        <f>Ugovori_OPULJP[[#This Row],[Bespovratna sredstva - Nacionalni dio - HRK]]/7.5345</f>
        <v>14703.523790563408</v>
      </c>
      <c r="S1413" s="52">
        <v>738558</v>
      </c>
      <c r="T1413" s="51">
        <f>Ugovori_OPULJP[[#This Row],[Bespovratna sredstva - Ukupno (EU+Nac) HRK
= Ukupna ugovorena vrijednost bespovratnih sredstava]]/7.5345</f>
        <v>98023.491937089377</v>
      </c>
      <c r="U1413" s="50">
        <v>0</v>
      </c>
      <c r="V1413" s="51">
        <f>Ugovori_OPULJP[[#This Row],[Javni doprinos korisnika - HRK]]/7.5345</f>
        <v>0</v>
      </c>
      <c r="W1413" s="50">
        <v>0</v>
      </c>
      <c r="X1413" s="51">
        <f>Ugovori_OPULJP[[#This Row],[Privatni doprinos korisnika - HRK]]/7.5345</f>
        <v>0</v>
      </c>
      <c r="Y1413" s="52">
        <v>738558</v>
      </c>
      <c r="Z1413" s="53">
        <f>Ugovori_OPULJP[[#This Row],[UKUPNI PRIHVATLJIVI IZDACI
TOTAL ELIGIBLE EXPENDITURE
= Bespovratna sredstva ukupno + doprinos korisnika
= Ukupni prihvatljivi troškovi
= Ukupna ugovorena vrijednost projekta HRK]]/7.5345</f>
        <v>98023.491937089377</v>
      </c>
      <c r="AA1413" s="57" t="s">
        <v>38</v>
      </c>
      <c r="AB1413" s="57" t="s">
        <v>35</v>
      </c>
      <c r="AC1413" s="56" t="s">
        <v>5323</v>
      </c>
      <c r="AD1413" s="63" t="s">
        <v>747</v>
      </c>
    </row>
    <row r="1414" spans="1:30" ht="51" customHeight="1" x14ac:dyDescent="0.2">
      <c r="A1414" s="61" t="s">
        <v>5324</v>
      </c>
      <c r="B1414" s="55" t="s">
        <v>743</v>
      </c>
      <c r="C1414" s="56" t="s">
        <v>744</v>
      </c>
      <c r="D1414" s="88" t="s">
        <v>4965</v>
      </c>
      <c r="E1414" s="57" t="s">
        <v>76</v>
      </c>
      <c r="F1414" s="62" t="s">
        <v>5325</v>
      </c>
      <c r="G1414" s="62" t="s">
        <v>5326</v>
      </c>
      <c r="H1414" s="59">
        <v>44909</v>
      </c>
      <c r="I1414" s="59">
        <v>45152</v>
      </c>
      <c r="J1414" s="48" t="str">
        <f>IF(Ugovori_OPULJP[[#This Row],[DATUM ZAVRŠETKA OPERACIJE]]&gt;DATE(2024,3,31),"u provedbi","završen")</f>
        <v>završen</v>
      </c>
      <c r="K1414" s="46" t="s">
        <v>104</v>
      </c>
      <c r="L1414" s="46" t="s">
        <v>104</v>
      </c>
      <c r="M1414" s="49">
        <v>0.85</v>
      </c>
      <c r="N1414" s="49">
        <v>0.15</v>
      </c>
      <c r="O1414" s="50">
        <f>Ugovori_OPULJP[[#This Row],[Bespovratna sredstva - Ukupno (EU+Nac) HRK
= Ukupna ugovorena vrijednost bespovratnih sredstava]]*Ugovori_OPULJP[[#This Row],[EU STOPA SUFINANCIRANJA %
EU CO-FINANCING RATE %]]</f>
        <v>629259.25</v>
      </c>
      <c r="P1414" s="51">
        <f>Ugovori_OPULJP[[#This Row],[Bespovratna sredstva - EU dio - HRK]]/7.5345</f>
        <v>83517.054880881275</v>
      </c>
      <c r="Q1414" s="50">
        <f>Ugovori_OPULJP[[#This Row],[Bespovratna sredstva - Ukupno (EU+Nac) HRK
= Ukupna ugovorena vrijednost bespovratnih sredstava]]*Ugovori_OPULJP[[#This Row],[STOPA NACIONALNOG SUFINANCIRANJA %]]</f>
        <v>111045.75</v>
      </c>
      <c r="R1414" s="51">
        <f>Ugovori_OPULJP[[#This Row],[Bespovratna sredstva - Nacionalni dio - HRK]]/7.5345</f>
        <v>14738.303802508461</v>
      </c>
      <c r="S1414" s="52">
        <v>740305</v>
      </c>
      <c r="T1414" s="51">
        <f>Ugovori_OPULJP[[#This Row],[Bespovratna sredstva - Ukupno (EU+Nac) HRK
= Ukupna ugovorena vrijednost bespovratnih sredstava]]/7.5345</f>
        <v>98255.358683389728</v>
      </c>
      <c r="U1414" s="50">
        <v>0</v>
      </c>
      <c r="V1414" s="51">
        <f>Ugovori_OPULJP[[#This Row],[Javni doprinos korisnika - HRK]]/7.5345</f>
        <v>0</v>
      </c>
      <c r="W1414" s="50">
        <v>0</v>
      </c>
      <c r="X1414" s="51">
        <f>Ugovori_OPULJP[[#This Row],[Privatni doprinos korisnika - HRK]]/7.5345</f>
        <v>0</v>
      </c>
      <c r="Y1414" s="52">
        <v>740305</v>
      </c>
      <c r="Z1414" s="53">
        <f>Ugovori_OPULJP[[#This Row],[UKUPNI PRIHVATLJIVI IZDACI
TOTAL ELIGIBLE EXPENDITURE
= Bespovratna sredstva ukupno + doprinos korisnika
= Ukupni prihvatljivi troškovi
= Ukupna ugovorena vrijednost projekta HRK]]/7.5345</f>
        <v>98255.358683389728</v>
      </c>
      <c r="AA1414" s="57" t="s">
        <v>38</v>
      </c>
      <c r="AB1414" s="57" t="s">
        <v>35</v>
      </c>
      <c r="AC1414" s="56" t="s">
        <v>5327</v>
      </c>
      <c r="AD1414" s="63" t="s">
        <v>747</v>
      </c>
    </row>
    <row r="1415" spans="1:30" ht="51" customHeight="1" x14ac:dyDescent="0.2">
      <c r="A1415" s="97" t="s">
        <v>5328</v>
      </c>
      <c r="B1415" s="55" t="s">
        <v>743</v>
      </c>
      <c r="C1415" s="56" t="s">
        <v>744</v>
      </c>
      <c r="D1415" s="88" t="s">
        <v>4965</v>
      </c>
      <c r="E1415" s="57" t="s">
        <v>76</v>
      </c>
      <c r="F1415" s="62" t="s">
        <v>5329</v>
      </c>
      <c r="G1415" s="62" t="s">
        <v>1116</v>
      </c>
      <c r="H1415" s="59">
        <v>44855</v>
      </c>
      <c r="I1415" s="59">
        <v>45098</v>
      </c>
      <c r="J1415" s="48" t="str">
        <f>IF(Ugovori_OPULJP[[#This Row],[DATUM ZAVRŠETKA OPERACIJE]]&gt;DATE(2024,3,31),"u provedbi","završen")</f>
        <v>završen</v>
      </c>
      <c r="K1415" s="46" t="s">
        <v>104</v>
      </c>
      <c r="L1415" s="46" t="s">
        <v>104</v>
      </c>
      <c r="M1415" s="49">
        <v>0.85</v>
      </c>
      <c r="N1415" s="49">
        <v>0.15</v>
      </c>
      <c r="O1415" s="50">
        <f>Ugovori_OPULJP[[#This Row],[Bespovratna sredstva - Ukupno (EU+Nac) HRK
= Ukupna ugovorena vrijednost bespovratnih sredstava]]*Ugovori_OPULJP[[#This Row],[EU STOPA SUFINANCIRANJA %
EU CO-FINANCING RATE %]]</f>
        <v>1260720</v>
      </c>
      <c r="P1415" s="51">
        <f>Ugovori_OPULJP[[#This Row],[Bespovratna sredstva - EU dio - HRK]]/7.5345</f>
        <v>167326.29902448735</v>
      </c>
      <c r="Q1415" s="50">
        <f>Ugovori_OPULJP[[#This Row],[Bespovratna sredstva - Ukupno (EU+Nac) HRK
= Ukupna ugovorena vrijednost bespovratnih sredstava]]*Ugovori_OPULJP[[#This Row],[STOPA NACIONALNOG SUFINANCIRANJA %]]</f>
        <v>222480</v>
      </c>
      <c r="R1415" s="51">
        <f>Ugovori_OPULJP[[#This Row],[Bespovratna sredstva - Nacionalni dio - HRK]]/7.5345</f>
        <v>29528.170416086003</v>
      </c>
      <c r="S1415" s="52">
        <v>1483200</v>
      </c>
      <c r="T1415" s="51">
        <f>Ugovori_OPULJP[[#This Row],[Bespovratna sredstva - Ukupno (EU+Nac) HRK
= Ukupna ugovorena vrijednost bespovratnih sredstava]]/7.5345</f>
        <v>196854.46944057336</v>
      </c>
      <c r="U1415" s="50">
        <v>0</v>
      </c>
      <c r="V1415" s="51">
        <f>Ugovori_OPULJP[[#This Row],[Javni doprinos korisnika - HRK]]/7.5345</f>
        <v>0</v>
      </c>
      <c r="W1415" s="50">
        <v>0</v>
      </c>
      <c r="X1415" s="51">
        <f>Ugovori_OPULJP[[#This Row],[Privatni doprinos korisnika - HRK]]/7.5345</f>
        <v>0</v>
      </c>
      <c r="Y1415" s="52">
        <v>1483200</v>
      </c>
      <c r="Z1415" s="53">
        <f>Ugovori_OPULJP[[#This Row],[UKUPNI PRIHVATLJIVI IZDACI
TOTAL ELIGIBLE EXPENDITURE
= Bespovratna sredstva ukupno + doprinos korisnika
= Ukupni prihvatljivi troškovi
= Ukupna ugovorena vrijednost projekta HRK]]/7.5345</f>
        <v>196854.46944057336</v>
      </c>
      <c r="AA1415" s="57" t="s">
        <v>38</v>
      </c>
      <c r="AB1415" s="57" t="s">
        <v>35</v>
      </c>
      <c r="AC1415" s="56" t="s">
        <v>5330</v>
      </c>
      <c r="AD1415" s="63" t="s">
        <v>747</v>
      </c>
    </row>
    <row r="1416" spans="1:30" ht="89.25" customHeight="1" x14ac:dyDescent="0.2">
      <c r="A1416" s="97" t="s">
        <v>5331</v>
      </c>
      <c r="B1416" s="55" t="s">
        <v>743</v>
      </c>
      <c r="C1416" s="56" t="s">
        <v>744</v>
      </c>
      <c r="D1416" s="88" t="s">
        <v>4965</v>
      </c>
      <c r="E1416" s="57" t="s">
        <v>76</v>
      </c>
      <c r="F1416" s="62" t="s">
        <v>5332</v>
      </c>
      <c r="G1416" s="62" t="s">
        <v>2049</v>
      </c>
      <c r="H1416" s="59">
        <v>44855</v>
      </c>
      <c r="I1416" s="59">
        <v>45067</v>
      </c>
      <c r="J1416" s="48" t="str">
        <f>IF(Ugovori_OPULJP[[#This Row],[DATUM ZAVRŠETKA OPERACIJE]]&gt;DATE(2024,3,31),"u provedbi","završen")</f>
        <v>završen</v>
      </c>
      <c r="K1416" s="46" t="s">
        <v>371</v>
      </c>
      <c r="L1416" s="46" t="s">
        <v>371</v>
      </c>
      <c r="M1416" s="49">
        <v>0.85</v>
      </c>
      <c r="N1416" s="49">
        <v>0.15</v>
      </c>
      <c r="O1416" s="50">
        <f>Ugovori_OPULJP[[#This Row],[Bespovratna sredstva - Ukupno (EU+Nac) HRK
= Ukupna ugovorena vrijednost bespovratnih sredstava]]*Ugovori_OPULJP[[#This Row],[EU STOPA SUFINANCIRANJA %
EU CO-FINANCING RATE %]]</f>
        <v>377973.75</v>
      </c>
      <c r="P1416" s="51">
        <f>Ugovori_OPULJP[[#This Row],[Bespovratna sredstva - EU dio - HRK]]/7.5345</f>
        <v>50165.737607007759</v>
      </c>
      <c r="Q1416" s="50">
        <f>Ugovori_OPULJP[[#This Row],[Bespovratna sredstva - Ukupno (EU+Nac) HRK
= Ukupna ugovorena vrijednost bespovratnih sredstava]]*Ugovori_OPULJP[[#This Row],[STOPA NACIONALNOG SUFINANCIRANJA %]]</f>
        <v>66701.25</v>
      </c>
      <c r="R1416" s="51">
        <f>Ugovori_OPULJP[[#This Row],[Bespovratna sredstva - Nacionalni dio - HRK]]/7.5345</f>
        <v>8852.777224766076</v>
      </c>
      <c r="S1416" s="52">
        <v>444675</v>
      </c>
      <c r="T1416" s="51">
        <f>Ugovori_OPULJP[[#This Row],[Bespovratna sredstva - Ukupno (EU+Nac) HRK
= Ukupna ugovorena vrijednost bespovratnih sredstava]]/7.5345</f>
        <v>59018.514831773835</v>
      </c>
      <c r="U1416" s="50">
        <v>0</v>
      </c>
      <c r="V1416" s="51">
        <f>Ugovori_OPULJP[[#This Row],[Javni doprinos korisnika - HRK]]/7.5345</f>
        <v>0</v>
      </c>
      <c r="W1416" s="50">
        <v>0</v>
      </c>
      <c r="X1416" s="51">
        <f>Ugovori_OPULJP[[#This Row],[Privatni doprinos korisnika - HRK]]/7.5345</f>
        <v>0</v>
      </c>
      <c r="Y1416" s="52">
        <v>444675</v>
      </c>
      <c r="Z1416" s="53">
        <f>Ugovori_OPULJP[[#This Row],[UKUPNI PRIHVATLJIVI IZDACI
TOTAL ELIGIBLE EXPENDITURE
= Bespovratna sredstva ukupno + doprinos korisnika
= Ukupni prihvatljivi troškovi
= Ukupna ugovorena vrijednost projekta HRK]]/7.5345</f>
        <v>59018.514831773835</v>
      </c>
      <c r="AA1416" s="57" t="s">
        <v>38</v>
      </c>
      <c r="AB1416" s="57" t="s">
        <v>35</v>
      </c>
      <c r="AC1416" s="56" t="s">
        <v>5333</v>
      </c>
      <c r="AD1416" s="63" t="s">
        <v>747</v>
      </c>
    </row>
    <row r="1417" spans="1:30" ht="38.25" customHeight="1" x14ac:dyDescent="0.2">
      <c r="A1417" s="97" t="s">
        <v>5334</v>
      </c>
      <c r="B1417" s="55" t="s">
        <v>743</v>
      </c>
      <c r="C1417" s="56" t="s">
        <v>744</v>
      </c>
      <c r="D1417" s="88" t="s">
        <v>4965</v>
      </c>
      <c r="E1417" s="57" t="s">
        <v>76</v>
      </c>
      <c r="F1417" s="62" t="s">
        <v>5335</v>
      </c>
      <c r="G1417" s="62" t="s">
        <v>5336</v>
      </c>
      <c r="H1417" s="59">
        <v>44869</v>
      </c>
      <c r="I1417" s="59">
        <v>45111</v>
      </c>
      <c r="J1417" s="48" t="str">
        <f>IF(Ugovori_OPULJP[[#This Row],[DATUM ZAVRŠETKA OPERACIJE]]&gt;DATE(2024,3,31),"u provedbi","završen")</f>
        <v>završen</v>
      </c>
      <c r="K1417" s="58" t="s">
        <v>195</v>
      </c>
      <c r="L1417" s="58" t="s">
        <v>37</v>
      </c>
      <c r="M1417" s="49">
        <v>0.85</v>
      </c>
      <c r="N1417" s="49">
        <v>0.15</v>
      </c>
      <c r="O1417" s="50">
        <f>Ugovori_OPULJP[[#This Row],[Bespovratna sredstva - Ukupno (EU+Nac) HRK
= Ukupna ugovorena vrijednost bespovratnih sredstava]]*Ugovori_OPULJP[[#This Row],[EU STOPA SUFINANCIRANJA %
EU CO-FINANCING RATE %]]</f>
        <v>1244315</v>
      </c>
      <c r="P1417" s="51">
        <f>Ugovori_OPULJP[[#This Row],[Bespovratna sredstva - EU dio - HRK]]/7.5345</f>
        <v>165148.98135244541</v>
      </c>
      <c r="Q1417" s="50">
        <f>Ugovori_OPULJP[[#This Row],[Bespovratna sredstva - Ukupno (EU+Nac) HRK
= Ukupna ugovorena vrijednost bespovratnih sredstava]]*Ugovori_OPULJP[[#This Row],[STOPA NACIONALNOG SUFINANCIRANJA %]]</f>
        <v>219585</v>
      </c>
      <c r="R1417" s="51">
        <f>Ugovori_OPULJP[[#This Row],[Bespovratna sredstva - Nacionalni dio - HRK]]/7.5345</f>
        <v>29143.93788572566</v>
      </c>
      <c r="S1417" s="52">
        <v>1463900</v>
      </c>
      <c r="T1417" s="51">
        <f>Ugovori_OPULJP[[#This Row],[Bespovratna sredstva - Ukupno (EU+Nac) HRK
= Ukupna ugovorena vrijednost bespovratnih sredstava]]/7.5345</f>
        <v>194292.91923817107</v>
      </c>
      <c r="U1417" s="50">
        <v>0</v>
      </c>
      <c r="V1417" s="51">
        <f>Ugovori_OPULJP[[#This Row],[Javni doprinos korisnika - HRK]]/7.5345</f>
        <v>0</v>
      </c>
      <c r="W1417" s="50">
        <v>0</v>
      </c>
      <c r="X1417" s="51">
        <f>Ugovori_OPULJP[[#This Row],[Privatni doprinos korisnika - HRK]]/7.5345</f>
        <v>0</v>
      </c>
      <c r="Y1417" s="52">
        <v>1463900</v>
      </c>
      <c r="Z1417" s="53">
        <f>Ugovori_OPULJP[[#This Row],[UKUPNI PRIHVATLJIVI IZDACI
TOTAL ELIGIBLE EXPENDITURE
= Bespovratna sredstva ukupno + doprinos korisnika
= Ukupni prihvatljivi troškovi
= Ukupna ugovorena vrijednost projekta HRK]]/7.5345</f>
        <v>194292.91923817107</v>
      </c>
      <c r="AA1417" s="57" t="s">
        <v>38</v>
      </c>
      <c r="AB1417" s="57" t="s">
        <v>35</v>
      </c>
      <c r="AC1417" s="56" t="s">
        <v>5337</v>
      </c>
      <c r="AD1417" s="63" t="s">
        <v>747</v>
      </c>
    </row>
    <row r="1418" spans="1:30" ht="38.25" customHeight="1" x14ac:dyDescent="0.2">
      <c r="A1418" s="61" t="s">
        <v>5338</v>
      </c>
      <c r="B1418" s="55" t="s">
        <v>743</v>
      </c>
      <c r="C1418" s="56" t="s">
        <v>744</v>
      </c>
      <c r="D1418" s="88" t="s">
        <v>4965</v>
      </c>
      <c r="E1418" s="57" t="s">
        <v>76</v>
      </c>
      <c r="F1418" s="62" t="s">
        <v>5339</v>
      </c>
      <c r="G1418" s="62" t="s">
        <v>1230</v>
      </c>
      <c r="H1418" s="59">
        <v>44998</v>
      </c>
      <c r="I1418" s="59">
        <v>45243</v>
      </c>
      <c r="J1418" s="48" t="str">
        <f>IF(Ugovori_OPULJP[[#This Row],[DATUM ZAVRŠETKA OPERACIJE]]&gt;DATE(2024,3,31),"u provedbi","završen")</f>
        <v>završen</v>
      </c>
      <c r="K1418" s="46" t="s">
        <v>104</v>
      </c>
      <c r="L1418" s="46" t="s">
        <v>104</v>
      </c>
      <c r="M1418" s="49">
        <v>0.85</v>
      </c>
      <c r="N1418" s="49">
        <v>0.15</v>
      </c>
      <c r="O1418" s="50">
        <f>Ugovori_OPULJP[[#This Row],[Bespovratna sredstva - Ukupno (EU+Nac) HRK
= Ukupna ugovorena vrijednost bespovratnih sredstava]]*Ugovori_OPULJP[[#This Row],[EU STOPA SUFINANCIRANJA %
EU CO-FINANCING RATE %]]</f>
        <v>1243975</v>
      </c>
      <c r="P1418" s="51">
        <f>Ugovori_OPULJP[[#This Row],[Bespovratna sredstva - EU dio - HRK]]/7.5345</f>
        <v>165103.85559758445</v>
      </c>
      <c r="Q1418" s="50">
        <f>Ugovori_OPULJP[[#This Row],[Bespovratna sredstva - Ukupno (EU+Nac) HRK
= Ukupna ugovorena vrijednost bespovratnih sredstava]]*Ugovori_OPULJP[[#This Row],[STOPA NACIONALNOG SUFINANCIRANJA %]]</f>
        <v>219525</v>
      </c>
      <c r="R1418" s="51">
        <f>Ugovori_OPULJP[[#This Row],[Bespovratna sredstva - Nacionalni dio - HRK]]/7.5345</f>
        <v>29135.974517220784</v>
      </c>
      <c r="S1418" s="52">
        <v>1463500</v>
      </c>
      <c r="T1418" s="51">
        <f>Ugovori_OPULJP[[#This Row],[Bespovratna sredstva - Ukupno (EU+Nac) HRK
= Ukupna ugovorena vrijednost bespovratnih sredstava]]/7.5345</f>
        <v>194239.83011480523</v>
      </c>
      <c r="U1418" s="50">
        <v>0</v>
      </c>
      <c r="V1418" s="51">
        <f>Ugovori_OPULJP[[#This Row],[Javni doprinos korisnika - HRK]]/7.5345</f>
        <v>0</v>
      </c>
      <c r="W1418" s="50">
        <v>0</v>
      </c>
      <c r="X1418" s="51">
        <f>Ugovori_OPULJP[[#This Row],[Privatni doprinos korisnika - HRK]]/7.5345</f>
        <v>0</v>
      </c>
      <c r="Y1418" s="52">
        <v>1463500</v>
      </c>
      <c r="Z1418" s="53">
        <f>Ugovori_OPULJP[[#This Row],[UKUPNI PRIHVATLJIVI IZDACI
TOTAL ELIGIBLE EXPENDITURE
= Bespovratna sredstva ukupno + doprinos korisnika
= Ukupni prihvatljivi troškovi
= Ukupna ugovorena vrijednost projekta HRK]]/7.5345</f>
        <v>194239.83011480523</v>
      </c>
      <c r="AA1418" s="57" t="s">
        <v>38</v>
      </c>
      <c r="AB1418" s="57" t="s">
        <v>35</v>
      </c>
      <c r="AC1418" s="56" t="s">
        <v>5340</v>
      </c>
      <c r="AD1418" s="63" t="s">
        <v>747</v>
      </c>
    </row>
    <row r="1419" spans="1:30" ht="51" customHeight="1" x14ac:dyDescent="0.2">
      <c r="A1419" s="61" t="s">
        <v>5341</v>
      </c>
      <c r="B1419" s="55" t="s">
        <v>743</v>
      </c>
      <c r="C1419" s="56" t="s">
        <v>744</v>
      </c>
      <c r="D1419" s="88" t="s">
        <v>4965</v>
      </c>
      <c r="E1419" s="57" t="s">
        <v>76</v>
      </c>
      <c r="F1419" s="62" t="s">
        <v>5342</v>
      </c>
      <c r="G1419" s="62" t="s">
        <v>3214</v>
      </c>
      <c r="H1419" s="59">
        <v>44915</v>
      </c>
      <c r="I1419" s="59">
        <v>45158</v>
      </c>
      <c r="J1419" s="48" t="str">
        <f>IF(Ugovori_OPULJP[[#This Row],[DATUM ZAVRŠETKA OPERACIJE]]&gt;DATE(2024,3,31),"u provedbi","završen")</f>
        <v>završen</v>
      </c>
      <c r="K1419" s="46" t="s">
        <v>371</v>
      </c>
      <c r="L1419" s="46" t="s">
        <v>371</v>
      </c>
      <c r="M1419" s="49">
        <v>0.85</v>
      </c>
      <c r="N1419" s="49">
        <v>0.15</v>
      </c>
      <c r="O1419" s="50">
        <f>Ugovori_OPULJP[[#This Row],[Bespovratna sredstva - Ukupno (EU+Nac) HRK
= Ukupna ugovorena vrijednost bespovratnih sredstava]]*Ugovori_OPULJP[[#This Row],[EU STOPA SUFINANCIRANJA %
EU CO-FINANCING RATE %]]</f>
        <v>625260</v>
      </c>
      <c r="P1419" s="51">
        <f>Ugovori_OPULJP[[#This Row],[Bespovratna sredstva - EU dio - HRK]]/7.5345</f>
        <v>82986.263189329082</v>
      </c>
      <c r="Q1419" s="50">
        <f>Ugovori_OPULJP[[#This Row],[Bespovratna sredstva - Ukupno (EU+Nac) HRK
= Ukupna ugovorena vrijednost bespovratnih sredstava]]*Ugovori_OPULJP[[#This Row],[STOPA NACIONALNOG SUFINANCIRANJA %]]</f>
        <v>110340</v>
      </c>
      <c r="R1419" s="51">
        <f>Ugovori_OPULJP[[#This Row],[Bespovratna sredstva - Nacionalni dio - HRK]]/7.5345</f>
        <v>14644.634680469839</v>
      </c>
      <c r="S1419" s="52">
        <v>735600</v>
      </c>
      <c r="T1419" s="51">
        <f>Ugovori_OPULJP[[#This Row],[Bespovratna sredstva - Ukupno (EU+Nac) HRK
= Ukupna ugovorena vrijednost bespovratnih sredstava]]/7.5345</f>
        <v>97630.897869798922</v>
      </c>
      <c r="U1419" s="50">
        <v>0</v>
      </c>
      <c r="V1419" s="51">
        <f>Ugovori_OPULJP[[#This Row],[Javni doprinos korisnika - HRK]]/7.5345</f>
        <v>0</v>
      </c>
      <c r="W1419" s="50">
        <v>0</v>
      </c>
      <c r="X1419" s="51">
        <f>Ugovori_OPULJP[[#This Row],[Privatni doprinos korisnika - HRK]]/7.5345</f>
        <v>0</v>
      </c>
      <c r="Y1419" s="52">
        <v>735600</v>
      </c>
      <c r="Z1419" s="53">
        <f>Ugovori_OPULJP[[#This Row],[UKUPNI PRIHVATLJIVI IZDACI
TOTAL ELIGIBLE EXPENDITURE
= Bespovratna sredstva ukupno + doprinos korisnika
= Ukupni prihvatljivi troškovi
= Ukupna ugovorena vrijednost projekta HRK]]/7.5345</f>
        <v>97630.897869798922</v>
      </c>
      <c r="AA1419" s="57" t="s">
        <v>38</v>
      </c>
      <c r="AB1419" s="57" t="s">
        <v>35</v>
      </c>
      <c r="AC1419" s="56" t="s">
        <v>5343</v>
      </c>
      <c r="AD1419" s="63" t="s">
        <v>747</v>
      </c>
    </row>
    <row r="1420" spans="1:30" ht="38.25" customHeight="1" x14ac:dyDescent="0.2">
      <c r="A1420" s="97" t="s">
        <v>5344</v>
      </c>
      <c r="B1420" s="55" t="s">
        <v>743</v>
      </c>
      <c r="C1420" s="56" t="s">
        <v>744</v>
      </c>
      <c r="D1420" s="88" t="s">
        <v>4965</v>
      </c>
      <c r="E1420" s="57" t="s">
        <v>76</v>
      </c>
      <c r="F1420" s="62" t="s">
        <v>5345</v>
      </c>
      <c r="G1420" s="45" t="s">
        <v>2061</v>
      </c>
      <c r="H1420" s="59">
        <v>44818</v>
      </c>
      <c r="I1420" s="59">
        <v>45030</v>
      </c>
      <c r="J1420" s="48" t="str">
        <f>IF(Ugovori_OPULJP[[#This Row],[DATUM ZAVRŠETKA OPERACIJE]]&gt;DATE(2024,3,31),"u provedbi","završen")</f>
        <v>završen</v>
      </c>
      <c r="K1420" s="46" t="s">
        <v>371</v>
      </c>
      <c r="L1420" s="46" t="s">
        <v>371</v>
      </c>
      <c r="M1420" s="49">
        <v>0.85</v>
      </c>
      <c r="N1420" s="49">
        <v>0.15</v>
      </c>
      <c r="O1420" s="50">
        <f>Ugovori_OPULJP[[#This Row],[Bespovratna sredstva - Ukupno (EU+Nac) HRK
= Ukupna ugovorena vrijednost bespovratnih sredstava]]*Ugovori_OPULJP[[#This Row],[EU STOPA SUFINANCIRANJA %
EU CO-FINANCING RATE %]]</f>
        <v>628702.5</v>
      </c>
      <c r="P1420" s="51">
        <f>Ugovori_OPULJP[[#This Row],[Bespovratna sredstva - EU dio - HRK]]/7.5345</f>
        <v>83443.161457296432</v>
      </c>
      <c r="Q1420" s="50">
        <f>Ugovori_OPULJP[[#This Row],[Bespovratna sredstva - Ukupno (EU+Nac) HRK
= Ukupna ugovorena vrijednost bespovratnih sredstava]]*Ugovori_OPULJP[[#This Row],[STOPA NACIONALNOG SUFINANCIRANJA %]]</f>
        <v>110947.5</v>
      </c>
      <c r="R1420" s="51">
        <f>Ugovori_OPULJP[[#This Row],[Bespovratna sredstva - Nacionalni dio - HRK]]/7.5345</f>
        <v>14725.263786581723</v>
      </c>
      <c r="S1420" s="52">
        <v>739650</v>
      </c>
      <c r="T1420" s="51">
        <f>Ugovori_OPULJP[[#This Row],[Bespovratna sredstva - Ukupno (EU+Nac) HRK
= Ukupna ugovorena vrijednost bespovratnih sredstava]]/7.5345</f>
        <v>98168.425243878155</v>
      </c>
      <c r="U1420" s="50">
        <v>0</v>
      </c>
      <c r="V1420" s="51">
        <f>Ugovori_OPULJP[[#This Row],[Javni doprinos korisnika - HRK]]/7.5345</f>
        <v>0</v>
      </c>
      <c r="W1420" s="50">
        <v>0</v>
      </c>
      <c r="X1420" s="51">
        <f>Ugovori_OPULJP[[#This Row],[Privatni doprinos korisnika - HRK]]/7.5345</f>
        <v>0</v>
      </c>
      <c r="Y1420" s="52">
        <v>739650</v>
      </c>
      <c r="Z1420" s="53">
        <f>Ugovori_OPULJP[[#This Row],[UKUPNI PRIHVATLJIVI IZDACI
TOTAL ELIGIBLE EXPENDITURE
= Bespovratna sredstva ukupno + doprinos korisnika
= Ukupni prihvatljivi troškovi
= Ukupna ugovorena vrijednost projekta HRK]]/7.5345</f>
        <v>98168.425243878155</v>
      </c>
      <c r="AA1420" s="57" t="s">
        <v>38</v>
      </c>
      <c r="AB1420" s="57" t="s">
        <v>35</v>
      </c>
      <c r="AC1420" s="56" t="s">
        <v>5346</v>
      </c>
      <c r="AD1420" s="63" t="s">
        <v>747</v>
      </c>
    </row>
    <row r="1421" spans="1:30" ht="38.25" customHeight="1" x14ac:dyDescent="0.2">
      <c r="A1421" s="97" t="s">
        <v>5347</v>
      </c>
      <c r="B1421" s="55" t="s">
        <v>743</v>
      </c>
      <c r="C1421" s="56" t="s">
        <v>744</v>
      </c>
      <c r="D1421" s="88" t="s">
        <v>4965</v>
      </c>
      <c r="E1421" s="57" t="s">
        <v>76</v>
      </c>
      <c r="F1421" s="62" t="s">
        <v>5348</v>
      </c>
      <c r="G1421" s="62" t="s">
        <v>3711</v>
      </c>
      <c r="H1421" s="59">
        <v>44818</v>
      </c>
      <c r="I1421" s="59">
        <v>45060</v>
      </c>
      <c r="J1421" s="48" t="str">
        <f>IF(Ugovori_OPULJP[[#This Row],[DATUM ZAVRŠETKA OPERACIJE]]&gt;DATE(2024,3,31),"u provedbi","završen")</f>
        <v>završen</v>
      </c>
      <c r="K1421" s="58" t="s">
        <v>186</v>
      </c>
      <c r="L1421" s="58" t="s">
        <v>186</v>
      </c>
      <c r="M1421" s="49">
        <v>0.85</v>
      </c>
      <c r="N1421" s="49">
        <v>0.15</v>
      </c>
      <c r="O1421" s="50">
        <f>Ugovori_OPULJP[[#This Row],[Bespovratna sredstva - Ukupno (EU+Nac) HRK
= Ukupna ugovorena vrijednost bespovratnih sredstava]]*Ugovori_OPULJP[[#This Row],[EU STOPA SUFINANCIRANJA %
EU CO-FINANCING RATE %]]</f>
        <v>1260720</v>
      </c>
      <c r="P1421" s="51">
        <f>Ugovori_OPULJP[[#This Row],[Bespovratna sredstva - EU dio - HRK]]/7.5345</f>
        <v>167326.29902448735</v>
      </c>
      <c r="Q1421" s="50">
        <f>Ugovori_OPULJP[[#This Row],[Bespovratna sredstva - Ukupno (EU+Nac) HRK
= Ukupna ugovorena vrijednost bespovratnih sredstava]]*Ugovori_OPULJP[[#This Row],[STOPA NACIONALNOG SUFINANCIRANJA %]]</f>
        <v>222480</v>
      </c>
      <c r="R1421" s="51">
        <f>Ugovori_OPULJP[[#This Row],[Bespovratna sredstva - Nacionalni dio - HRK]]/7.5345</f>
        <v>29528.170416086003</v>
      </c>
      <c r="S1421" s="52">
        <v>1483200</v>
      </c>
      <c r="T1421" s="51">
        <f>Ugovori_OPULJP[[#This Row],[Bespovratna sredstva - Ukupno (EU+Nac) HRK
= Ukupna ugovorena vrijednost bespovratnih sredstava]]/7.5345</f>
        <v>196854.46944057336</v>
      </c>
      <c r="U1421" s="50">
        <v>0</v>
      </c>
      <c r="V1421" s="51">
        <f>Ugovori_OPULJP[[#This Row],[Javni doprinos korisnika - HRK]]/7.5345</f>
        <v>0</v>
      </c>
      <c r="W1421" s="50">
        <v>0</v>
      </c>
      <c r="X1421" s="51">
        <f>Ugovori_OPULJP[[#This Row],[Privatni doprinos korisnika - HRK]]/7.5345</f>
        <v>0</v>
      </c>
      <c r="Y1421" s="52">
        <v>1483200</v>
      </c>
      <c r="Z1421" s="53">
        <f>Ugovori_OPULJP[[#This Row],[UKUPNI PRIHVATLJIVI IZDACI
TOTAL ELIGIBLE EXPENDITURE
= Bespovratna sredstva ukupno + doprinos korisnika
= Ukupni prihvatljivi troškovi
= Ukupna ugovorena vrijednost projekta HRK]]/7.5345</f>
        <v>196854.46944057336</v>
      </c>
      <c r="AA1421" s="57" t="s">
        <v>38</v>
      </c>
      <c r="AB1421" s="57" t="s">
        <v>35</v>
      </c>
      <c r="AC1421" s="56" t="s">
        <v>5349</v>
      </c>
      <c r="AD1421" s="63" t="s">
        <v>747</v>
      </c>
    </row>
    <row r="1422" spans="1:30" ht="38.25" customHeight="1" x14ac:dyDescent="0.2">
      <c r="A1422" s="61" t="s">
        <v>5350</v>
      </c>
      <c r="B1422" s="55" t="s">
        <v>743</v>
      </c>
      <c r="C1422" s="56" t="s">
        <v>744</v>
      </c>
      <c r="D1422" s="88" t="s">
        <v>4965</v>
      </c>
      <c r="E1422" s="57" t="s">
        <v>76</v>
      </c>
      <c r="F1422" s="62" t="s">
        <v>5351</v>
      </c>
      <c r="G1422" s="62" t="s">
        <v>4537</v>
      </c>
      <c r="H1422" s="59">
        <v>44915</v>
      </c>
      <c r="I1422" s="59">
        <v>45158</v>
      </c>
      <c r="J1422" s="48" t="str">
        <f>IF(Ugovori_OPULJP[[#This Row],[DATUM ZAVRŠETKA OPERACIJE]]&gt;DATE(2024,3,31),"u provedbi","završen")</f>
        <v>završen</v>
      </c>
      <c r="K1422" s="58" t="s">
        <v>371</v>
      </c>
      <c r="L1422" s="46" t="s">
        <v>371</v>
      </c>
      <c r="M1422" s="49">
        <v>0.85</v>
      </c>
      <c r="N1422" s="49">
        <v>0.15</v>
      </c>
      <c r="O1422" s="50">
        <f>Ugovori_OPULJP[[#This Row],[Bespovratna sredstva - Ukupno (EU+Nac) HRK
= Ukupna ugovorena vrijednost bespovratnih sredstava]]*Ugovori_OPULJP[[#This Row],[EU STOPA SUFINANCIRANJA %
EU CO-FINANCING RATE %]]</f>
        <v>419730</v>
      </c>
      <c r="P1422" s="51">
        <f>Ugovori_OPULJP[[#This Row],[Bespovratna sredstva - EU dio - HRK]]/7.5345</f>
        <v>55707.744375870992</v>
      </c>
      <c r="Q1422" s="50">
        <f>Ugovori_OPULJP[[#This Row],[Bespovratna sredstva - Ukupno (EU+Nac) HRK
= Ukupna ugovorena vrijednost bespovratnih sredstava]]*Ugovori_OPULJP[[#This Row],[STOPA NACIONALNOG SUFINANCIRANJA %]]</f>
        <v>74070</v>
      </c>
      <c r="R1422" s="51">
        <f>Ugovori_OPULJP[[#This Row],[Bespovratna sredstva - Nacionalni dio - HRK]]/7.5345</f>
        <v>9830.7784192713516</v>
      </c>
      <c r="S1422" s="52">
        <v>493800</v>
      </c>
      <c r="T1422" s="51">
        <f>Ugovori_OPULJP[[#This Row],[Bespovratna sredstva - Ukupno (EU+Nac) HRK
= Ukupna ugovorena vrijednost bespovratnih sredstava]]/7.5345</f>
        <v>65538.522795142344</v>
      </c>
      <c r="U1422" s="50">
        <v>0</v>
      </c>
      <c r="V1422" s="51">
        <f>Ugovori_OPULJP[[#This Row],[Javni doprinos korisnika - HRK]]/7.5345</f>
        <v>0</v>
      </c>
      <c r="W1422" s="50">
        <v>0</v>
      </c>
      <c r="X1422" s="51">
        <f>Ugovori_OPULJP[[#This Row],[Privatni doprinos korisnika - HRK]]/7.5345</f>
        <v>0</v>
      </c>
      <c r="Y1422" s="52">
        <v>493800</v>
      </c>
      <c r="Z1422" s="53">
        <f>Ugovori_OPULJP[[#This Row],[UKUPNI PRIHVATLJIVI IZDACI
TOTAL ELIGIBLE EXPENDITURE
= Bespovratna sredstva ukupno + doprinos korisnika
= Ukupni prihvatljivi troškovi
= Ukupna ugovorena vrijednost projekta HRK]]/7.5345</f>
        <v>65538.522795142344</v>
      </c>
      <c r="AA1422" s="57" t="s">
        <v>38</v>
      </c>
      <c r="AB1422" s="57" t="s">
        <v>35</v>
      </c>
      <c r="AC1422" s="56" t="s">
        <v>5352</v>
      </c>
      <c r="AD1422" s="63" t="s">
        <v>747</v>
      </c>
    </row>
    <row r="1423" spans="1:30" ht="38.25" customHeight="1" x14ac:dyDescent="0.2">
      <c r="A1423" s="97" t="s">
        <v>5353</v>
      </c>
      <c r="B1423" s="55" t="s">
        <v>743</v>
      </c>
      <c r="C1423" s="56" t="s">
        <v>744</v>
      </c>
      <c r="D1423" s="88" t="s">
        <v>4965</v>
      </c>
      <c r="E1423" s="57" t="s">
        <v>76</v>
      </c>
      <c r="F1423" s="62" t="s">
        <v>1918</v>
      </c>
      <c r="G1423" s="62" t="s">
        <v>1214</v>
      </c>
      <c r="H1423" s="59">
        <v>44818</v>
      </c>
      <c r="I1423" s="59">
        <v>45060</v>
      </c>
      <c r="J1423" s="48" t="str">
        <f>IF(Ugovori_OPULJP[[#This Row],[DATUM ZAVRŠETKA OPERACIJE]]&gt;DATE(2024,3,31),"u provedbi","završen")</f>
        <v>završen</v>
      </c>
      <c r="K1423" s="46" t="s">
        <v>371</v>
      </c>
      <c r="L1423" s="46" t="s">
        <v>371</v>
      </c>
      <c r="M1423" s="49">
        <v>0.85</v>
      </c>
      <c r="N1423" s="49">
        <v>0.15</v>
      </c>
      <c r="O1423" s="50">
        <f>Ugovori_OPULJP[[#This Row],[Bespovratna sredstva - Ukupno (EU+Nac) HRK
= Ukupna ugovorena vrijednost bespovratnih sredstava]]*Ugovori_OPULJP[[#This Row],[EU STOPA SUFINANCIRANJA %
EU CO-FINANCING RATE %]]</f>
        <v>1257341.25</v>
      </c>
      <c r="P1423" s="51">
        <f>Ugovori_OPULJP[[#This Row],[Bespovratna sredstva - EU dio - HRK]]/7.5345</f>
        <v>166877.86183555642</v>
      </c>
      <c r="Q1423" s="50">
        <f>Ugovori_OPULJP[[#This Row],[Bespovratna sredstva - Ukupno (EU+Nac) HRK
= Ukupna ugovorena vrijednost bespovratnih sredstava]]*Ugovori_OPULJP[[#This Row],[STOPA NACIONALNOG SUFINANCIRANJA %]]</f>
        <v>221883.75</v>
      </c>
      <c r="R1423" s="51">
        <f>Ugovori_OPULJP[[#This Row],[Bespovratna sredstva - Nacionalni dio - HRK]]/7.5345</f>
        <v>29449.034441568783</v>
      </c>
      <c r="S1423" s="52">
        <v>1479225</v>
      </c>
      <c r="T1423" s="51">
        <f>Ugovori_OPULJP[[#This Row],[Bespovratna sredstva - Ukupno (EU+Nac) HRK
= Ukupna ugovorena vrijednost bespovratnih sredstava]]/7.5345</f>
        <v>196326.89627712523</v>
      </c>
      <c r="U1423" s="50">
        <v>0</v>
      </c>
      <c r="V1423" s="51">
        <f>Ugovori_OPULJP[[#This Row],[Javni doprinos korisnika - HRK]]/7.5345</f>
        <v>0</v>
      </c>
      <c r="W1423" s="50">
        <v>0</v>
      </c>
      <c r="X1423" s="51">
        <f>Ugovori_OPULJP[[#This Row],[Privatni doprinos korisnika - HRK]]/7.5345</f>
        <v>0</v>
      </c>
      <c r="Y1423" s="52">
        <v>1479225</v>
      </c>
      <c r="Z1423" s="53">
        <f>Ugovori_OPULJP[[#This Row],[UKUPNI PRIHVATLJIVI IZDACI
TOTAL ELIGIBLE EXPENDITURE
= Bespovratna sredstva ukupno + doprinos korisnika
= Ukupni prihvatljivi troškovi
= Ukupna ugovorena vrijednost projekta HRK]]/7.5345</f>
        <v>196326.89627712523</v>
      </c>
      <c r="AA1423" s="57" t="s">
        <v>38</v>
      </c>
      <c r="AB1423" s="57" t="s">
        <v>35</v>
      </c>
      <c r="AC1423" s="56" t="s">
        <v>5354</v>
      </c>
      <c r="AD1423" s="63" t="s">
        <v>747</v>
      </c>
    </row>
    <row r="1424" spans="1:30" ht="38.25" customHeight="1" x14ac:dyDescent="0.2">
      <c r="A1424" s="61" t="s">
        <v>5355</v>
      </c>
      <c r="B1424" s="55" t="s">
        <v>743</v>
      </c>
      <c r="C1424" s="56" t="s">
        <v>744</v>
      </c>
      <c r="D1424" s="88" t="s">
        <v>4965</v>
      </c>
      <c r="E1424" s="57" t="s">
        <v>76</v>
      </c>
      <c r="F1424" s="62" t="s">
        <v>5356</v>
      </c>
      <c r="G1424" s="62" t="s">
        <v>5357</v>
      </c>
      <c r="H1424" s="59">
        <v>44927</v>
      </c>
      <c r="I1424" s="59">
        <v>45170</v>
      </c>
      <c r="J1424" s="48" t="str">
        <f>IF(Ugovori_OPULJP[[#This Row],[DATUM ZAVRŠETKA OPERACIJE]]&gt;DATE(2024,3,31),"u provedbi","završen")</f>
        <v>završen</v>
      </c>
      <c r="K1424" s="67" t="s">
        <v>371</v>
      </c>
      <c r="L1424" s="67" t="s">
        <v>371</v>
      </c>
      <c r="M1424" s="49">
        <v>0.85</v>
      </c>
      <c r="N1424" s="49">
        <v>0.15</v>
      </c>
      <c r="O1424" s="50">
        <f>Ugovori_OPULJP[[#This Row],[Bespovratna sredstva - Ukupno (EU+Nac) HRK
= Ukupna ugovorena vrijednost bespovratnih sredstava]]*Ugovori_OPULJP[[#This Row],[EU STOPA SUFINANCIRANJA %
EU CO-FINANCING RATE %]]</f>
        <v>625260</v>
      </c>
      <c r="P1424" s="51">
        <f>Ugovori_OPULJP[[#This Row],[Bespovratna sredstva - EU dio - HRK]]/7.5345</f>
        <v>82986.263189329082</v>
      </c>
      <c r="Q1424" s="50">
        <f>Ugovori_OPULJP[[#This Row],[Bespovratna sredstva - Ukupno (EU+Nac) HRK
= Ukupna ugovorena vrijednost bespovratnih sredstava]]*Ugovori_OPULJP[[#This Row],[STOPA NACIONALNOG SUFINANCIRANJA %]]</f>
        <v>110340</v>
      </c>
      <c r="R1424" s="51">
        <f>Ugovori_OPULJP[[#This Row],[Bespovratna sredstva - Nacionalni dio - HRK]]/7.5345</f>
        <v>14644.634680469839</v>
      </c>
      <c r="S1424" s="52">
        <v>735600</v>
      </c>
      <c r="T1424" s="51">
        <f>Ugovori_OPULJP[[#This Row],[Bespovratna sredstva - Ukupno (EU+Nac) HRK
= Ukupna ugovorena vrijednost bespovratnih sredstava]]/7.5345</f>
        <v>97630.897869798922</v>
      </c>
      <c r="U1424" s="50">
        <v>0</v>
      </c>
      <c r="V1424" s="51">
        <f>Ugovori_OPULJP[[#This Row],[Javni doprinos korisnika - HRK]]/7.5345</f>
        <v>0</v>
      </c>
      <c r="W1424" s="50">
        <v>0</v>
      </c>
      <c r="X1424" s="51">
        <f>Ugovori_OPULJP[[#This Row],[Privatni doprinos korisnika - HRK]]/7.5345</f>
        <v>0</v>
      </c>
      <c r="Y1424" s="52">
        <v>735600</v>
      </c>
      <c r="Z1424" s="53">
        <f>Ugovori_OPULJP[[#This Row],[UKUPNI PRIHVATLJIVI IZDACI
TOTAL ELIGIBLE EXPENDITURE
= Bespovratna sredstva ukupno + doprinos korisnika
= Ukupni prihvatljivi troškovi
= Ukupna ugovorena vrijednost projekta HRK]]/7.5345</f>
        <v>97630.897869798922</v>
      </c>
      <c r="AA1424" s="57" t="s">
        <v>38</v>
      </c>
      <c r="AB1424" s="57" t="s">
        <v>35</v>
      </c>
      <c r="AC1424" s="56" t="s">
        <v>5358</v>
      </c>
      <c r="AD1424" s="63" t="s">
        <v>747</v>
      </c>
    </row>
    <row r="1425" spans="1:30" ht="38.25" customHeight="1" x14ac:dyDescent="0.2">
      <c r="A1425" s="61" t="s">
        <v>5359</v>
      </c>
      <c r="B1425" s="55" t="s">
        <v>743</v>
      </c>
      <c r="C1425" s="56" t="s">
        <v>744</v>
      </c>
      <c r="D1425" s="88" t="s">
        <v>4965</v>
      </c>
      <c r="E1425" s="57" t="s">
        <v>76</v>
      </c>
      <c r="F1425" s="62" t="s">
        <v>5360</v>
      </c>
      <c r="G1425" s="62" t="s">
        <v>5361</v>
      </c>
      <c r="H1425" s="59">
        <v>44915</v>
      </c>
      <c r="I1425" s="59">
        <v>45127</v>
      </c>
      <c r="J1425" s="48" t="str">
        <f>IF(Ugovori_OPULJP[[#This Row],[DATUM ZAVRŠETKA OPERACIJE]]&gt;DATE(2024,3,31),"u provedbi","završen")</f>
        <v>završen</v>
      </c>
      <c r="K1425" s="46" t="s">
        <v>371</v>
      </c>
      <c r="L1425" s="46" t="s">
        <v>371</v>
      </c>
      <c r="M1425" s="49">
        <v>0.85</v>
      </c>
      <c r="N1425" s="49">
        <v>0.15</v>
      </c>
      <c r="O1425" s="50">
        <f>Ugovori_OPULJP[[#This Row],[Bespovratna sredstva - Ukupno (EU+Nac) HRK
= Ukupna ugovorena vrijednost bespovratnih sredstava]]*Ugovori_OPULJP[[#This Row],[EU STOPA SUFINANCIRANJA %
EU CO-FINANCING RATE %]]</f>
        <v>419081.875</v>
      </c>
      <c r="P1425" s="51">
        <f>Ugovori_OPULJP[[#This Row],[Bespovratna sredstva - EU dio - HRK]]/7.5345</f>
        <v>55621.723405667261</v>
      </c>
      <c r="Q1425" s="50">
        <f>Ugovori_OPULJP[[#This Row],[Bespovratna sredstva - Ukupno (EU+Nac) HRK
= Ukupna ugovorena vrijednost bespovratnih sredstava]]*Ugovori_OPULJP[[#This Row],[STOPA NACIONALNOG SUFINANCIRANJA %]]</f>
        <v>73955.625</v>
      </c>
      <c r="R1425" s="51">
        <f>Ugovori_OPULJP[[#This Row],[Bespovratna sredstva - Nacionalni dio - HRK]]/7.5345</f>
        <v>9815.5982480589282</v>
      </c>
      <c r="S1425" s="52">
        <v>493037.5</v>
      </c>
      <c r="T1425" s="51">
        <f>Ugovori_OPULJP[[#This Row],[Bespovratna sredstva - Ukupno (EU+Nac) HRK
= Ukupna ugovorena vrijednost bespovratnih sredstava]]/7.5345</f>
        <v>65437.321653726191</v>
      </c>
      <c r="U1425" s="50">
        <v>0</v>
      </c>
      <c r="V1425" s="51">
        <f>Ugovori_OPULJP[[#This Row],[Javni doprinos korisnika - HRK]]/7.5345</f>
        <v>0</v>
      </c>
      <c r="W1425" s="50">
        <v>0</v>
      </c>
      <c r="X1425" s="51">
        <f>Ugovori_OPULJP[[#This Row],[Privatni doprinos korisnika - HRK]]/7.5345</f>
        <v>0</v>
      </c>
      <c r="Y1425" s="52">
        <v>493037.5</v>
      </c>
      <c r="Z1425" s="53">
        <f>Ugovori_OPULJP[[#This Row],[UKUPNI PRIHVATLJIVI IZDACI
TOTAL ELIGIBLE EXPENDITURE
= Bespovratna sredstva ukupno + doprinos korisnika
= Ukupni prihvatljivi troškovi
= Ukupna ugovorena vrijednost projekta HRK]]/7.5345</f>
        <v>65437.321653726191</v>
      </c>
      <c r="AA1425" s="57" t="s">
        <v>38</v>
      </c>
      <c r="AB1425" s="57" t="s">
        <v>35</v>
      </c>
      <c r="AC1425" s="56" t="s">
        <v>5362</v>
      </c>
      <c r="AD1425" s="63" t="s">
        <v>747</v>
      </c>
    </row>
    <row r="1426" spans="1:30" ht="38.25" customHeight="1" x14ac:dyDescent="0.2">
      <c r="A1426" s="61" t="s">
        <v>5363</v>
      </c>
      <c r="B1426" s="55" t="s">
        <v>743</v>
      </c>
      <c r="C1426" s="56" t="s">
        <v>744</v>
      </c>
      <c r="D1426" s="88" t="s">
        <v>4965</v>
      </c>
      <c r="E1426" s="57" t="s">
        <v>76</v>
      </c>
      <c r="F1426" s="62" t="s">
        <v>1622</v>
      </c>
      <c r="G1426" s="62" t="s">
        <v>5364</v>
      </c>
      <c r="H1426" s="59">
        <v>44922</v>
      </c>
      <c r="I1426" s="59">
        <v>45165</v>
      </c>
      <c r="J1426" s="48" t="str">
        <f>IF(Ugovori_OPULJP[[#This Row],[DATUM ZAVRŠETKA OPERACIJE]]&gt;DATE(2024,3,31),"u provedbi","završen")</f>
        <v>završen</v>
      </c>
      <c r="K1426" s="67" t="s">
        <v>186</v>
      </c>
      <c r="L1426" s="67" t="s">
        <v>186</v>
      </c>
      <c r="M1426" s="49">
        <v>0.85</v>
      </c>
      <c r="N1426" s="49">
        <v>0.15</v>
      </c>
      <c r="O1426" s="50">
        <f>Ugovori_OPULJP[[#This Row],[Bespovratna sredstva - Ukupno (EU+Nac) HRK
= Ukupna ugovorena vrijednost bespovratnih sredstava]]*Ugovori_OPULJP[[#This Row],[EU STOPA SUFINANCIRANJA %
EU CO-FINANCING RATE %]]</f>
        <v>417562.5</v>
      </c>
      <c r="P1426" s="51">
        <f>Ugovori_OPULJP[[#This Row],[Bespovratna sredstva - EU dio - HRK]]/7.5345</f>
        <v>55420.067688632291</v>
      </c>
      <c r="Q1426" s="50">
        <f>Ugovori_OPULJP[[#This Row],[Bespovratna sredstva - Ukupno (EU+Nac) HRK
= Ukupna ugovorena vrijednost bespovratnih sredstava]]*Ugovori_OPULJP[[#This Row],[STOPA NACIONALNOG SUFINANCIRANJA %]]</f>
        <v>73687.5</v>
      </c>
      <c r="R1426" s="51">
        <f>Ugovori_OPULJP[[#This Row],[Bespovratna sredstva - Nacionalni dio - HRK]]/7.5345</f>
        <v>9780.0119450527563</v>
      </c>
      <c r="S1426" s="52">
        <v>491250</v>
      </c>
      <c r="T1426" s="51">
        <f>Ugovori_OPULJP[[#This Row],[Bespovratna sredstva - Ukupno (EU+Nac) HRK
= Ukupna ugovorena vrijednost bespovratnih sredstava]]/7.5345</f>
        <v>65200.079633685047</v>
      </c>
      <c r="U1426" s="50">
        <v>0</v>
      </c>
      <c r="V1426" s="51">
        <f>Ugovori_OPULJP[[#This Row],[Javni doprinos korisnika - HRK]]/7.5345</f>
        <v>0</v>
      </c>
      <c r="W1426" s="50">
        <v>0</v>
      </c>
      <c r="X1426" s="51">
        <f>Ugovori_OPULJP[[#This Row],[Privatni doprinos korisnika - HRK]]/7.5345</f>
        <v>0</v>
      </c>
      <c r="Y1426" s="52">
        <v>491250</v>
      </c>
      <c r="Z1426" s="53">
        <f>Ugovori_OPULJP[[#This Row],[UKUPNI PRIHVATLJIVI IZDACI
TOTAL ELIGIBLE EXPENDITURE
= Bespovratna sredstva ukupno + doprinos korisnika
= Ukupni prihvatljivi troškovi
= Ukupna ugovorena vrijednost projekta HRK]]/7.5345</f>
        <v>65200.079633685047</v>
      </c>
      <c r="AA1426" s="57" t="s">
        <v>38</v>
      </c>
      <c r="AB1426" s="57" t="s">
        <v>35</v>
      </c>
      <c r="AC1426" s="56" t="s">
        <v>5365</v>
      </c>
      <c r="AD1426" s="63" t="s">
        <v>747</v>
      </c>
    </row>
    <row r="1427" spans="1:30" ht="38.25" customHeight="1" x14ac:dyDescent="0.2">
      <c r="A1427" s="97" t="s">
        <v>5366</v>
      </c>
      <c r="B1427" s="55" t="s">
        <v>743</v>
      </c>
      <c r="C1427" s="56" t="s">
        <v>744</v>
      </c>
      <c r="D1427" s="88" t="s">
        <v>4965</v>
      </c>
      <c r="E1427" s="57" t="s">
        <v>76</v>
      </c>
      <c r="F1427" s="62" t="s">
        <v>5367</v>
      </c>
      <c r="G1427" s="62" t="s">
        <v>1713</v>
      </c>
      <c r="H1427" s="59">
        <v>44855</v>
      </c>
      <c r="I1427" s="59">
        <v>45098</v>
      </c>
      <c r="J1427" s="48" t="str">
        <f>IF(Ugovori_OPULJP[[#This Row],[DATUM ZAVRŠETKA OPERACIJE]]&gt;DATE(2024,3,31),"u provedbi","završen")</f>
        <v>završen</v>
      </c>
      <c r="K1427" s="46" t="s">
        <v>186</v>
      </c>
      <c r="L1427" s="46" t="s">
        <v>186</v>
      </c>
      <c r="M1427" s="49">
        <v>0.85</v>
      </c>
      <c r="N1427" s="49">
        <v>0.15</v>
      </c>
      <c r="O1427" s="50">
        <f>Ugovori_OPULJP[[#This Row],[Bespovratna sredstva - Ukupno (EU+Nac) HRK
= Ukupna ugovorena vrijednost bespovratnih sredstava]]*Ugovori_OPULJP[[#This Row],[EU STOPA SUFINANCIRANJA %
EU CO-FINANCING RATE %]]</f>
        <v>1274978.75</v>
      </c>
      <c r="P1427" s="51">
        <f>Ugovori_OPULJP[[#This Row],[Bespovratna sredstva - EU dio - HRK]]/7.5345</f>
        <v>169218.76036896941</v>
      </c>
      <c r="Q1427" s="50">
        <f>Ugovori_OPULJP[[#This Row],[Bespovratna sredstva - Ukupno (EU+Nac) HRK
= Ukupna ugovorena vrijednost bespovratnih sredstava]]*Ugovori_OPULJP[[#This Row],[STOPA NACIONALNOG SUFINANCIRANJA %]]</f>
        <v>224996.25</v>
      </c>
      <c r="R1427" s="51">
        <f>Ugovori_OPULJP[[#This Row],[Bespovratna sredstva - Nacionalni dio - HRK]]/7.5345</f>
        <v>29862.134182759306</v>
      </c>
      <c r="S1427" s="52">
        <v>1499975</v>
      </c>
      <c r="T1427" s="51">
        <f>Ugovori_OPULJP[[#This Row],[Bespovratna sredstva - Ukupno (EU+Nac) HRK
= Ukupna ugovorena vrijednost bespovratnih sredstava]]/7.5345</f>
        <v>199080.89455172871</v>
      </c>
      <c r="U1427" s="50">
        <v>0</v>
      </c>
      <c r="V1427" s="51">
        <f>Ugovori_OPULJP[[#This Row],[Javni doprinos korisnika - HRK]]/7.5345</f>
        <v>0</v>
      </c>
      <c r="W1427" s="50">
        <v>0</v>
      </c>
      <c r="X1427" s="51">
        <f>Ugovori_OPULJP[[#This Row],[Privatni doprinos korisnika - HRK]]/7.5345</f>
        <v>0</v>
      </c>
      <c r="Y1427" s="52">
        <v>1499975</v>
      </c>
      <c r="Z1427" s="53">
        <f>Ugovori_OPULJP[[#This Row],[UKUPNI PRIHVATLJIVI IZDACI
TOTAL ELIGIBLE EXPENDITURE
= Bespovratna sredstva ukupno + doprinos korisnika
= Ukupni prihvatljivi troškovi
= Ukupna ugovorena vrijednost projekta HRK]]/7.5345</f>
        <v>199080.89455172871</v>
      </c>
      <c r="AA1427" s="57" t="s">
        <v>38</v>
      </c>
      <c r="AB1427" s="57" t="s">
        <v>35</v>
      </c>
      <c r="AC1427" s="56" t="s">
        <v>5368</v>
      </c>
      <c r="AD1427" s="63" t="s">
        <v>747</v>
      </c>
    </row>
    <row r="1428" spans="1:30" ht="38.25" customHeight="1" x14ac:dyDescent="0.2">
      <c r="A1428" s="61" t="s">
        <v>5369</v>
      </c>
      <c r="B1428" s="55" t="s">
        <v>743</v>
      </c>
      <c r="C1428" s="56" t="s">
        <v>744</v>
      </c>
      <c r="D1428" s="88" t="s">
        <v>4965</v>
      </c>
      <c r="E1428" s="57" t="s">
        <v>76</v>
      </c>
      <c r="F1428" s="62" t="s">
        <v>4085</v>
      </c>
      <c r="G1428" s="62" t="s">
        <v>5370</v>
      </c>
      <c r="H1428" s="59">
        <v>44931</v>
      </c>
      <c r="I1428" s="59">
        <v>45174</v>
      </c>
      <c r="J1428" s="48" t="str">
        <f>IF(Ugovori_OPULJP[[#This Row],[DATUM ZAVRŠETKA OPERACIJE]]&gt;DATE(2024,3,31),"u provedbi","završen")</f>
        <v>završen</v>
      </c>
      <c r="K1428" s="46" t="s">
        <v>186</v>
      </c>
      <c r="L1428" s="46" t="s">
        <v>186</v>
      </c>
      <c r="M1428" s="49">
        <v>0.85</v>
      </c>
      <c r="N1428" s="49">
        <v>0.15</v>
      </c>
      <c r="O1428" s="50">
        <f>Ugovori_OPULJP[[#This Row],[Bespovratna sredstva - Ukupno (EU+Nac) HRK
= Ukupna ugovorena vrijednost bespovratnih sredstava]]*Ugovori_OPULJP[[#This Row],[EU STOPA SUFINANCIRANJA %
EU CO-FINANCING RATE %]]</f>
        <v>378186.25</v>
      </c>
      <c r="P1428" s="51">
        <f>Ugovori_OPULJP[[#This Row],[Bespovratna sredstva - EU dio - HRK]]/7.5345</f>
        <v>50193.941203795868</v>
      </c>
      <c r="Q1428" s="50">
        <f>Ugovori_OPULJP[[#This Row],[Bespovratna sredstva - Ukupno (EU+Nac) HRK
= Ukupna ugovorena vrijednost bespovratnih sredstava]]*Ugovori_OPULJP[[#This Row],[STOPA NACIONALNOG SUFINANCIRANJA %]]</f>
        <v>66738.75</v>
      </c>
      <c r="R1428" s="51">
        <f>Ugovori_OPULJP[[#This Row],[Bespovratna sredstva - Nacionalni dio - HRK]]/7.5345</f>
        <v>8857.7543300816233</v>
      </c>
      <c r="S1428" s="52">
        <v>444925</v>
      </c>
      <c r="T1428" s="51">
        <f>Ugovori_OPULJP[[#This Row],[Bespovratna sredstva - Ukupno (EU+Nac) HRK
= Ukupna ugovorena vrijednost bespovratnih sredstava]]/7.5345</f>
        <v>59051.695533877493</v>
      </c>
      <c r="U1428" s="50">
        <v>0</v>
      </c>
      <c r="V1428" s="51">
        <f>Ugovori_OPULJP[[#This Row],[Javni doprinos korisnika - HRK]]/7.5345</f>
        <v>0</v>
      </c>
      <c r="W1428" s="50">
        <v>0</v>
      </c>
      <c r="X1428" s="51">
        <f>Ugovori_OPULJP[[#This Row],[Privatni doprinos korisnika - HRK]]/7.5345</f>
        <v>0</v>
      </c>
      <c r="Y1428" s="52">
        <v>444925</v>
      </c>
      <c r="Z1428" s="53">
        <f>Ugovori_OPULJP[[#This Row],[UKUPNI PRIHVATLJIVI IZDACI
TOTAL ELIGIBLE EXPENDITURE
= Bespovratna sredstva ukupno + doprinos korisnika
= Ukupni prihvatljivi troškovi
= Ukupna ugovorena vrijednost projekta HRK]]/7.5345</f>
        <v>59051.695533877493</v>
      </c>
      <c r="AA1428" s="57" t="s">
        <v>38</v>
      </c>
      <c r="AB1428" s="57" t="s">
        <v>35</v>
      </c>
      <c r="AC1428" s="56" t="s">
        <v>5371</v>
      </c>
      <c r="AD1428" s="63" t="s">
        <v>747</v>
      </c>
    </row>
    <row r="1429" spans="1:30" ht="38.25" customHeight="1" x14ac:dyDescent="0.2">
      <c r="A1429" s="97" t="s">
        <v>5372</v>
      </c>
      <c r="B1429" s="55" t="s">
        <v>743</v>
      </c>
      <c r="C1429" s="56" t="s">
        <v>744</v>
      </c>
      <c r="D1429" s="88" t="s">
        <v>4965</v>
      </c>
      <c r="E1429" s="57" t="s">
        <v>76</v>
      </c>
      <c r="F1429" s="62" t="s">
        <v>5373</v>
      </c>
      <c r="G1429" s="62" t="s">
        <v>5374</v>
      </c>
      <c r="H1429" s="59">
        <v>44789</v>
      </c>
      <c r="I1429" s="59">
        <v>45032</v>
      </c>
      <c r="J1429" s="48" t="str">
        <f>IF(Ugovori_OPULJP[[#This Row],[DATUM ZAVRŠETKA OPERACIJE]]&gt;DATE(2024,3,31),"u provedbi","završen")</f>
        <v>završen</v>
      </c>
      <c r="K1429" s="46" t="s">
        <v>338</v>
      </c>
      <c r="L1429" s="46" t="s">
        <v>338</v>
      </c>
      <c r="M1429" s="49">
        <v>0.85</v>
      </c>
      <c r="N1429" s="49">
        <v>0.15</v>
      </c>
      <c r="O1429" s="50">
        <f>Ugovori_OPULJP[[#This Row],[Bespovratna sredstva - Ukupno (EU+Nac) HRK
= Ukupna ugovorena vrijednost bespovratnih sredstava]]*Ugovori_OPULJP[[#This Row],[EU STOPA SUFINANCIRANJA %
EU CO-FINANCING RATE %]]</f>
        <v>499247.5</v>
      </c>
      <c r="P1429" s="51">
        <f>Ugovori_OPULJP[[#This Row],[Bespovratna sredstva - EU dio - HRK]]/7.5345</f>
        <v>66261.530293981021</v>
      </c>
      <c r="Q1429" s="50">
        <f>Ugovori_OPULJP[[#This Row],[Bespovratna sredstva - Ukupno (EU+Nac) HRK
= Ukupna ugovorena vrijednost bespovratnih sredstava]]*Ugovori_OPULJP[[#This Row],[STOPA NACIONALNOG SUFINANCIRANJA %]]</f>
        <v>88102.5</v>
      </c>
      <c r="R1429" s="51">
        <f>Ugovori_OPULJP[[#This Row],[Bespovratna sredstva - Nacionalni dio - HRK]]/7.5345</f>
        <v>11693.211228349592</v>
      </c>
      <c r="S1429" s="52">
        <v>587350</v>
      </c>
      <c r="T1429" s="51">
        <f>Ugovori_OPULJP[[#This Row],[Bespovratna sredstva - Ukupno (EU+Nac) HRK
= Ukupna ugovorena vrijednost bespovratnih sredstava]]/7.5345</f>
        <v>77954.741522330602</v>
      </c>
      <c r="U1429" s="50">
        <v>0</v>
      </c>
      <c r="V1429" s="51">
        <f>Ugovori_OPULJP[[#This Row],[Javni doprinos korisnika - HRK]]/7.5345</f>
        <v>0</v>
      </c>
      <c r="W1429" s="50">
        <v>0</v>
      </c>
      <c r="X1429" s="51">
        <f>Ugovori_OPULJP[[#This Row],[Privatni doprinos korisnika - HRK]]/7.5345</f>
        <v>0</v>
      </c>
      <c r="Y1429" s="52">
        <v>587350</v>
      </c>
      <c r="Z1429" s="53">
        <f>Ugovori_OPULJP[[#This Row],[UKUPNI PRIHVATLJIVI IZDACI
TOTAL ELIGIBLE EXPENDITURE
= Bespovratna sredstva ukupno + doprinos korisnika
= Ukupni prihvatljivi troškovi
= Ukupna ugovorena vrijednost projekta HRK]]/7.5345</f>
        <v>77954.741522330602</v>
      </c>
      <c r="AA1429" s="57" t="s">
        <v>38</v>
      </c>
      <c r="AB1429" s="57" t="s">
        <v>35</v>
      </c>
      <c r="AC1429" s="56" t="s">
        <v>5375</v>
      </c>
      <c r="AD1429" s="63" t="s">
        <v>747</v>
      </c>
    </row>
    <row r="1430" spans="1:30" ht="38.25" customHeight="1" x14ac:dyDescent="0.2">
      <c r="A1430" s="97" t="s">
        <v>5376</v>
      </c>
      <c r="B1430" s="55" t="s">
        <v>743</v>
      </c>
      <c r="C1430" s="56" t="s">
        <v>744</v>
      </c>
      <c r="D1430" s="88" t="s">
        <v>4965</v>
      </c>
      <c r="E1430" s="57" t="s">
        <v>76</v>
      </c>
      <c r="F1430" s="62" t="s">
        <v>5377</v>
      </c>
      <c r="G1430" s="62" t="s">
        <v>1498</v>
      </c>
      <c r="H1430" s="59">
        <v>44855</v>
      </c>
      <c r="I1430" s="59">
        <v>45098</v>
      </c>
      <c r="J1430" s="48" t="str">
        <f>IF(Ugovori_OPULJP[[#This Row],[DATUM ZAVRŠETKA OPERACIJE]]&gt;DATE(2024,3,31),"u provedbi","završen")</f>
        <v>završen</v>
      </c>
      <c r="K1430" s="46" t="s">
        <v>186</v>
      </c>
      <c r="L1430" s="46" t="s">
        <v>186</v>
      </c>
      <c r="M1430" s="49">
        <v>0.85</v>
      </c>
      <c r="N1430" s="49">
        <v>0.15</v>
      </c>
      <c r="O1430" s="50">
        <f>Ugovori_OPULJP[[#This Row],[Bespovratna sredstva - Ukupno (EU+Nac) HRK
= Ukupna ugovorena vrijednost bespovratnih sredstava]]*Ugovori_OPULJP[[#This Row],[EU STOPA SUFINANCIRANJA %
EU CO-FINANCING RATE %]]</f>
        <v>1275000</v>
      </c>
      <c r="P1430" s="51">
        <f>Ugovori_OPULJP[[#This Row],[Bespovratna sredstva - EU dio - HRK]]/7.5345</f>
        <v>169221.5807286482</v>
      </c>
      <c r="Q1430" s="50">
        <f>Ugovori_OPULJP[[#This Row],[Bespovratna sredstva - Ukupno (EU+Nac) HRK
= Ukupna ugovorena vrijednost bespovratnih sredstava]]*Ugovori_OPULJP[[#This Row],[STOPA NACIONALNOG SUFINANCIRANJA %]]</f>
        <v>225000</v>
      </c>
      <c r="R1430" s="51">
        <f>Ugovori_OPULJP[[#This Row],[Bespovratna sredstva - Nacionalni dio - HRK]]/7.5345</f>
        <v>29862.631893290862</v>
      </c>
      <c r="S1430" s="52">
        <v>1500000</v>
      </c>
      <c r="T1430" s="51">
        <f>Ugovori_OPULJP[[#This Row],[Bespovratna sredstva - Ukupno (EU+Nac) HRK
= Ukupna ugovorena vrijednost bespovratnih sredstava]]/7.5345</f>
        <v>199084.21262193908</v>
      </c>
      <c r="U1430" s="50">
        <v>0</v>
      </c>
      <c r="V1430" s="51">
        <f>Ugovori_OPULJP[[#This Row],[Javni doprinos korisnika - HRK]]/7.5345</f>
        <v>0</v>
      </c>
      <c r="W1430" s="50">
        <v>0</v>
      </c>
      <c r="X1430" s="51">
        <f>Ugovori_OPULJP[[#This Row],[Privatni doprinos korisnika - HRK]]/7.5345</f>
        <v>0</v>
      </c>
      <c r="Y1430" s="52">
        <v>1500000</v>
      </c>
      <c r="Z1430" s="53">
        <f>Ugovori_OPULJP[[#This Row],[UKUPNI PRIHVATLJIVI IZDACI
TOTAL ELIGIBLE EXPENDITURE
= Bespovratna sredstva ukupno + doprinos korisnika
= Ukupni prihvatljivi troškovi
= Ukupna ugovorena vrijednost projekta HRK]]/7.5345</f>
        <v>199084.21262193908</v>
      </c>
      <c r="AA1430" s="57" t="s">
        <v>38</v>
      </c>
      <c r="AB1430" s="57" t="s">
        <v>35</v>
      </c>
      <c r="AC1430" s="56" t="s">
        <v>5378</v>
      </c>
      <c r="AD1430" s="63" t="s">
        <v>747</v>
      </c>
    </row>
    <row r="1431" spans="1:30" ht="38.25" customHeight="1" x14ac:dyDescent="0.2">
      <c r="A1431" s="97" t="s">
        <v>5379</v>
      </c>
      <c r="B1431" s="55" t="s">
        <v>743</v>
      </c>
      <c r="C1431" s="56" t="s">
        <v>744</v>
      </c>
      <c r="D1431" s="88" t="s">
        <v>4965</v>
      </c>
      <c r="E1431" s="57" t="s">
        <v>76</v>
      </c>
      <c r="F1431" s="62" t="s">
        <v>5380</v>
      </c>
      <c r="G1431" s="62" t="s">
        <v>1900</v>
      </c>
      <c r="H1431" s="59">
        <v>44795</v>
      </c>
      <c r="I1431" s="59">
        <v>45038</v>
      </c>
      <c r="J1431" s="48" t="str">
        <f>IF(Ugovori_OPULJP[[#This Row],[DATUM ZAVRŠETKA OPERACIJE]]&gt;DATE(2024,3,31),"u provedbi","završen")</f>
        <v>završen</v>
      </c>
      <c r="K1431" s="46" t="s">
        <v>371</v>
      </c>
      <c r="L1431" s="46" t="s">
        <v>371</v>
      </c>
      <c r="M1431" s="49">
        <v>0.85</v>
      </c>
      <c r="N1431" s="49">
        <v>0.15</v>
      </c>
      <c r="O1431" s="50">
        <f>Ugovori_OPULJP[[#This Row],[Bespovratna sredstva - Ukupno (EU+Nac) HRK
= Ukupna ugovorena vrijednost bespovratnih sredstava]]*Ugovori_OPULJP[[#This Row],[EU STOPA SUFINANCIRANJA %
EU CO-FINANCING RATE %]]</f>
        <v>882538</v>
      </c>
      <c r="P1431" s="51">
        <f>Ugovori_OPULJP[[#This Row],[Bespovratna sredstva - EU dio - HRK]]/7.5345</f>
        <v>117132.92189262724</v>
      </c>
      <c r="Q1431" s="50">
        <f>Ugovori_OPULJP[[#This Row],[Bespovratna sredstva - Ukupno (EU+Nac) HRK
= Ukupna ugovorena vrijednost bespovratnih sredstava]]*Ugovori_OPULJP[[#This Row],[STOPA NACIONALNOG SUFINANCIRANJA %]]</f>
        <v>155742</v>
      </c>
      <c r="R1431" s="51">
        <f>Ugovori_OPULJP[[#This Row],[Bespovratna sredstva - Nacionalni dio - HRK]]/7.5345</f>
        <v>20670.51562811069</v>
      </c>
      <c r="S1431" s="52">
        <v>1038280</v>
      </c>
      <c r="T1431" s="51">
        <f>Ugovori_OPULJP[[#This Row],[Bespovratna sredstva - Ukupno (EU+Nac) HRK
= Ukupna ugovorena vrijednost bespovratnih sredstava]]/7.5345</f>
        <v>137803.43752073793</v>
      </c>
      <c r="U1431" s="50">
        <v>0</v>
      </c>
      <c r="V1431" s="51">
        <f>Ugovori_OPULJP[[#This Row],[Javni doprinos korisnika - HRK]]/7.5345</f>
        <v>0</v>
      </c>
      <c r="W1431" s="50">
        <v>0</v>
      </c>
      <c r="X1431" s="51">
        <f>Ugovori_OPULJP[[#This Row],[Privatni doprinos korisnika - HRK]]/7.5345</f>
        <v>0</v>
      </c>
      <c r="Y1431" s="52">
        <v>1038280</v>
      </c>
      <c r="Z1431" s="53">
        <f>Ugovori_OPULJP[[#This Row],[UKUPNI PRIHVATLJIVI IZDACI
TOTAL ELIGIBLE EXPENDITURE
= Bespovratna sredstva ukupno + doprinos korisnika
= Ukupni prihvatljivi troškovi
= Ukupna ugovorena vrijednost projekta HRK]]/7.5345</f>
        <v>137803.43752073793</v>
      </c>
      <c r="AA1431" s="57" t="s">
        <v>38</v>
      </c>
      <c r="AB1431" s="57" t="s">
        <v>35</v>
      </c>
      <c r="AC1431" s="56" t="s">
        <v>5381</v>
      </c>
      <c r="AD1431" s="63" t="s">
        <v>747</v>
      </c>
    </row>
    <row r="1432" spans="1:30" ht="38.25" customHeight="1" x14ac:dyDescent="0.2">
      <c r="A1432" s="97" t="s">
        <v>5382</v>
      </c>
      <c r="B1432" s="55" t="s">
        <v>743</v>
      </c>
      <c r="C1432" s="56" t="s">
        <v>744</v>
      </c>
      <c r="D1432" s="88" t="s">
        <v>4965</v>
      </c>
      <c r="E1432" s="57" t="s">
        <v>76</v>
      </c>
      <c r="F1432" s="62" t="s">
        <v>5383</v>
      </c>
      <c r="G1432" s="45" t="s">
        <v>653</v>
      </c>
      <c r="H1432" s="59">
        <v>44853</v>
      </c>
      <c r="I1432" s="59">
        <v>45096</v>
      </c>
      <c r="J1432" s="48" t="str">
        <f>IF(Ugovori_OPULJP[[#This Row],[DATUM ZAVRŠETKA OPERACIJE]]&gt;DATE(2024,3,31),"u provedbi","završen")</f>
        <v>završen</v>
      </c>
      <c r="K1432" s="46" t="s">
        <v>84</v>
      </c>
      <c r="L1432" s="46" t="s">
        <v>84</v>
      </c>
      <c r="M1432" s="49">
        <v>0.85</v>
      </c>
      <c r="N1432" s="49">
        <v>0.15</v>
      </c>
      <c r="O1432" s="50">
        <f>Ugovori_OPULJP[[#This Row],[Bespovratna sredstva - Ukupno (EU+Nac) HRK
= Ukupna ugovorena vrijednost bespovratnih sredstava]]*Ugovori_OPULJP[[#This Row],[EU STOPA SUFINANCIRANJA %
EU CO-FINANCING RATE %]]</f>
        <v>1260142</v>
      </c>
      <c r="P1432" s="51">
        <f>Ugovori_OPULJP[[#This Row],[Bespovratna sredstva - EU dio - HRK]]/7.5345</f>
        <v>167249.58524122369</v>
      </c>
      <c r="Q1432" s="50">
        <f>Ugovori_OPULJP[[#This Row],[Bespovratna sredstva - Ukupno (EU+Nac) HRK
= Ukupna ugovorena vrijednost bespovratnih sredstava]]*Ugovori_OPULJP[[#This Row],[STOPA NACIONALNOG SUFINANCIRANJA %]]</f>
        <v>222378</v>
      </c>
      <c r="R1432" s="51">
        <f>Ugovori_OPULJP[[#This Row],[Bespovratna sredstva - Nacionalni dio - HRK]]/7.5345</f>
        <v>29514.63268962771</v>
      </c>
      <c r="S1432" s="52">
        <v>1482520</v>
      </c>
      <c r="T1432" s="51">
        <f>Ugovori_OPULJP[[#This Row],[Bespovratna sredstva - Ukupno (EU+Nac) HRK
= Ukupna ugovorena vrijednost bespovratnih sredstava]]/7.5345</f>
        <v>196764.21793085142</v>
      </c>
      <c r="U1432" s="50">
        <v>0</v>
      </c>
      <c r="V1432" s="51">
        <f>Ugovori_OPULJP[[#This Row],[Javni doprinos korisnika - HRK]]/7.5345</f>
        <v>0</v>
      </c>
      <c r="W1432" s="50">
        <v>0</v>
      </c>
      <c r="X1432" s="51">
        <f>Ugovori_OPULJP[[#This Row],[Privatni doprinos korisnika - HRK]]/7.5345</f>
        <v>0</v>
      </c>
      <c r="Y1432" s="52">
        <v>1482520</v>
      </c>
      <c r="Z1432" s="53">
        <f>Ugovori_OPULJP[[#This Row],[UKUPNI PRIHVATLJIVI IZDACI
TOTAL ELIGIBLE EXPENDITURE
= Bespovratna sredstva ukupno + doprinos korisnika
= Ukupni prihvatljivi troškovi
= Ukupna ugovorena vrijednost projekta HRK]]/7.5345</f>
        <v>196764.21793085142</v>
      </c>
      <c r="AA1432" s="57" t="s">
        <v>38</v>
      </c>
      <c r="AB1432" s="57" t="s">
        <v>35</v>
      </c>
      <c r="AC1432" s="56" t="s">
        <v>5384</v>
      </c>
      <c r="AD1432" s="63" t="s">
        <v>747</v>
      </c>
    </row>
    <row r="1433" spans="1:30" ht="38.25" customHeight="1" x14ac:dyDescent="0.2">
      <c r="A1433" s="61" t="s">
        <v>5385</v>
      </c>
      <c r="B1433" s="55" t="s">
        <v>743</v>
      </c>
      <c r="C1433" s="56" t="s">
        <v>744</v>
      </c>
      <c r="D1433" s="88" t="s">
        <v>4965</v>
      </c>
      <c r="E1433" s="57" t="s">
        <v>76</v>
      </c>
      <c r="F1433" s="62" t="s">
        <v>5386</v>
      </c>
      <c r="G1433" s="62" t="s">
        <v>5387</v>
      </c>
      <c r="H1433" s="59">
        <v>44902</v>
      </c>
      <c r="I1433" s="59">
        <v>45145</v>
      </c>
      <c r="J1433" s="48" t="str">
        <f>IF(Ugovori_OPULJP[[#This Row],[DATUM ZAVRŠETKA OPERACIJE]]&gt;DATE(2024,3,31),"u provedbi","završen")</f>
        <v>završen</v>
      </c>
      <c r="K1433" s="67" t="s">
        <v>84</v>
      </c>
      <c r="L1433" s="58" t="s">
        <v>84</v>
      </c>
      <c r="M1433" s="49">
        <v>0.85</v>
      </c>
      <c r="N1433" s="49">
        <v>0.15</v>
      </c>
      <c r="O1433" s="50">
        <f>Ugovori_OPULJP[[#This Row],[Bespovratna sredstva - Ukupno (EU+Nac) HRK
= Ukupna ugovorena vrijednost bespovratnih sredstava]]*Ugovori_OPULJP[[#This Row],[EU STOPA SUFINANCIRANJA %
EU CO-FINANCING RATE %]]</f>
        <v>420240</v>
      </c>
      <c r="P1433" s="51">
        <f>Ugovori_OPULJP[[#This Row],[Bespovratna sredstva - EU dio - HRK]]/7.5345</f>
        <v>55775.43300816245</v>
      </c>
      <c r="Q1433" s="50">
        <f>Ugovori_OPULJP[[#This Row],[Bespovratna sredstva - Ukupno (EU+Nac) HRK
= Ukupna ugovorena vrijednost bespovratnih sredstava]]*Ugovori_OPULJP[[#This Row],[STOPA NACIONALNOG SUFINANCIRANJA %]]</f>
        <v>74160</v>
      </c>
      <c r="R1433" s="51">
        <f>Ugovori_OPULJP[[#This Row],[Bespovratna sredstva - Nacionalni dio - HRK]]/7.5345</f>
        <v>9842.7234720286669</v>
      </c>
      <c r="S1433" s="52">
        <v>494400</v>
      </c>
      <c r="T1433" s="51">
        <f>Ugovori_OPULJP[[#This Row],[Bespovratna sredstva - Ukupno (EU+Nac) HRK
= Ukupna ugovorena vrijednost bespovratnih sredstava]]/7.5345</f>
        <v>65618.156480191115</v>
      </c>
      <c r="U1433" s="50">
        <v>0</v>
      </c>
      <c r="V1433" s="51">
        <f>Ugovori_OPULJP[[#This Row],[Javni doprinos korisnika - HRK]]/7.5345</f>
        <v>0</v>
      </c>
      <c r="W1433" s="50">
        <v>0</v>
      </c>
      <c r="X1433" s="51">
        <f>Ugovori_OPULJP[[#This Row],[Privatni doprinos korisnika - HRK]]/7.5345</f>
        <v>0</v>
      </c>
      <c r="Y1433" s="52">
        <v>494400</v>
      </c>
      <c r="Z1433" s="53">
        <f>Ugovori_OPULJP[[#This Row],[UKUPNI PRIHVATLJIVI IZDACI
TOTAL ELIGIBLE EXPENDITURE
= Bespovratna sredstva ukupno + doprinos korisnika
= Ukupni prihvatljivi troškovi
= Ukupna ugovorena vrijednost projekta HRK]]/7.5345</f>
        <v>65618.156480191115</v>
      </c>
      <c r="AA1433" s="57" t="s">
        <v>38</v>
      </c>
      <c r="AB1433" s="57" t="s">
        <v>35</v>
      </c>
      <c r="AC1433" s="56" t="s">
        <v>5388</v>
      </c>
      <c r="AD1433" s="63" t="s">
        <v>747</v>
      </c>
    </row>
    <row r="1434" spans="1:30" ht="38.25" customHeight="1" x14ac:dyDescent="0.2">
      <c r="A1434" s="61" t="s">
        <v>5389</v>
      </c>
      <c r="B1434" s="55" t="s">
        <v>743</v>
      </c>
      <c r="C1434" s="56" t="s">
        <v>744</v>
      </c>
      <c r="D1434" s="88" t="s">
        <v>4965</v>
      </c>
      <c r="E1434" s="57" t="s">
        <v>76</v>
      </c>
      <c r="F1434" s="62" t="s">
        <v>5390</v>
      </c>
      <c r="G1434" s="62" t="s">
        <v>3310</v>
      </c>
      <c r="H1434" s="59">
        <v>44928</v>
      </c>
      <c r="I1434" s="59">
        <v>45171</v>
      </c>
      <c r="J1434" s="48" t="str">
        <f>IF(Ugovori_OPULJP[[#This Row],[DATUM ZAVRŠETKA OPERACIJE]]&gt;DATE(2024,3,31),"u provedbi","završen")</f>
        <v>završen</v>
      </c>
      <c r="K1434" s="67" t="s">
        <v>99</v>
      </c>
      <c r="L1434" s="67" t="s">
        <v>99</v>
      </c>
      <c r="M1434" s="49">
        <v>0.85</v>
      </c>
      <c r="N1434" s="49">
        <v>0.15</v>
      </c>
      <c r="O1434" s="50">
        <f>Ugovori_OPULJP[[#This Row],[Bespovratna sredstva - Ukupno (EU+Nac) HRK
= Ukupna ugovorena vrijednost bespovratnih sredstava]]*Ugovori_OPULJP[[#This Row],[EU STOPA SUFINANCIRANJA %
EU CO-FINANCING RATE %]]</f>
        <v>629000</v>
      </c>
      <c r="P1434" s="51">
        <f>Ugovori_OPULJP[[#This Row],[Bespovratna sredstva - EU dio - HRK]]/7.5345</f>
        <v>83482.646492799788</v>
      </c>
      <c r="Q1434" s="50">
        <f>Ugovori_OPULJP[[#This Row],[Bespovratna sredstva - Ukupno (EU+Nac) HRK
= Ukupna ugovorena vrijednost bespovratnih sredstava]]*Ugovori_OPULJP[[#This Row],[STOPA NACIONALNOG SUFINANCIRANJA %]]</f>
        <v>111000</v>
      </c>
      <c r="R1434" s="51">
        <f>Ugovori_OPULJP[[#This Row],[Bespovratna sredstva - Nacionalni dio - HRK]]/7.5345</f>
        <v>14732.231734023491</v>
      </c>
      <c r="S1434" s="52">
        <v>740000</v>
      </c>
      <c r="T1434" s="51">
        <f>Ugovori_OPULJP[[#This Row],[Bespovratna sredstva - Ukupno (EU+Nac) HRK
= Ukupna ugovorena vrijednost bespovratnih sredstava]]/7.5345</f>
        <v>98214.878226823275</v>
      </c>
      <c r="U1434" s="50">
        <v>0</v>
      </c>
      <c r="V1434" s="51">
        <f>Ugovori_OPULJP[[#This Row],[Javni doprinos korisnika - HRK]]/7.5345</f>
        <v>0</v>
      </c>
      <c r="W1434" s="50">
        <v>0</v>
      </c>
      <c r="X1434" s="51">
        <f>Ugovori_OPULJP[[#This Row],[Privatni doprinos korisnika - HRK]]/7.5345</f>
        <v>0</v>
      </c>
      <c r="Y1434" s="52">
        <v>740000</v>
      </c>
      <c r="Z1434" s="53">
        <f>Ugovori_OPULJP[[#This Row],[UKUPNI PRIHVATLJIVI IZDACI
TOTAL ELIGIBLE EXPENDITURE
= Bespovratna sredstva ukupno + doprinos korisnika
= Ukupni prihvatljivi troškovi
= Ukupna ugovorena vrijednost projekta HRK]]/7.5345</f>
        <v>98214.878226823275</v>
      </c>
      <c r="AA1434" s="57" t="s">
        <v>38</v>
      </c>
      <c r="AB1434" s="57" t="s">
        <v>35</v>
      </c>
      <c r="AC1434" s="56" t="s">
        <v>5391</v>
      </c>
      <c r="AD1434" s="63" t="s">
        <v>747</v>
      </c>
    </row>
    <row r="1435" spans="1:30" ht="38.25" customHeight="1" x14ac:dyDescent="0.2">
      <c r="A1435" s="61" t="s">
        <v>5392</v>
      </c>
      <c r="B1435" s="55" t="s">
        <v>743</v>
      </c>
      <c r="C1435" s="56" t="s">
        <v>744</v>
      </c>
      <c r="D1435" s="88" t="s">
        <v>4965</v>
      </c>
      <c r="E1435" s="57" t="s">
        <v>76</v>
      </c>
      <c r="F1435" s="62" t="s">
        <v>5393</v>
      </c>
      <c r="G1435" s="62" t="s">
        <v>3983</v>
      </c>
      <c r="H1435" s="59">
        <v>44902</v>
      </c>
      <c r="I1435" s="59">
        <v>45145</v>
      </c>
      <c r="J1435" s="48" t="str">
        <f>IF(Ugovori_OPULJP[[#This Row],[DATUM ZAVRŠETKA OPERACIJE]]&gt;DATE(2024,3,31),"u provedbi","završen")</f>
        <v>završen</v>
      </c>
      <c r="K1435" s="58" t="s">
        <v>79</v>
      </c>
      <c r="L1435" s="58" t="s">
        <v>79</v>
      </c>
      <c r="M1435" s="49">
        <v>0.85</v>
      </c>
      <c r="N1435" s="49">
        <v>0.15</v>
      </c>
      <c r="O1435" s="50">
        <f>Ugovori_OPULJP[[#This Row],[Bespovratna sredstva - Ukupno (EU+Nac) HRK
= Ukupna ugovorena vrijednost bespovratnih sredstava]]*Ugovori_OPULJP[[#This Row],[EU STOPA SUFINANCIRANJA %
EU CO-FINANCING RATE %]]</f>
        <v>378216</v>
      </c>
      <c r="P1435" s="51">
        <f>Ugovori_OPULJP[[#This Row],[Bespovratna sredstva - EU dio - HRK]]/7.5345</f>
        <v>50197.889707346207</v>
      </c>
      <c r="Q1435" s="50">
        <f>Ugovori_OPULJP[[#This Row],[Bespovratna sredstva - Ukupno (EU+Nac) HRK
= Ukupna ugovorena vrijednost bespovratnih sredstava]]*Ugovori_OPULJP[[#This Row],[STOPA NACIONALNOG SUFINANCIRANJA %]]</f>
        <v>66744</v>
      </c>
      <c r="R1435" s="51">
        <f>Ugovori_OPULJP[[#This Row],[Bespovratna sredstva - Nacionalni dio - HRK]]/7.5345</f>
        <v>8858.4511248258004</v>
      </c>
      <c r="S1435" s="52">
        <v>444960</v>
      </c>
      <c r="T1435" s="51">
        <f>Ugovori_OPULJP[[#This Row],[Bespovratna sredstva - Ukupno (EU+Nac) HRK
= Ukupna ugovorena vrijednost bespovratnih sredstava]]/7.5345</f>
        <v>59056.340832172005</v>
      </c>
      <c r="U1435" s="50">
        <v>0</v>
      </c>
      <c r="V1435" s="51">
        <f>Ugovori_OPULJP[[#This Row],[Javni doprinos korisnika - HRK]]/7.5345</f>
        <v>0</v>
      </c>
      <c r="W1435" s="50">
        <v>0</v>
      </c>
      <c r="X1435" s="51">
        <f>Ugovori_OPULJP[[#This Row],[Privatni doprinos korisnika - HRK]]/7.5345</f>
        <v>0</v>
      </c>
      <c r="Y1435" s="52">
        <v>444960</v>
      </c>
      <c r="Z1435" s="53">
        <f>Ugovori_OPULJP[[#This Row],[UKUPNI PRIHVATLJIVI IZDACI
TOTAL ELIGIBLE EXPENDITURE
= Bespovratna sredstva ukupno + doprinos korisnika
= Ukupni prihvatljivi troškovi
= Ukupna ugovorena vrijednost projekta HRK]]/7.5345</f>
        <v>59056.340832172005</v>
      </c>
      <c r="AA1435" s="57" t="s">
        <v>38</v>
      </c>
      <c r="AB1435" s="57" t="s">
        <v>35</v>
      </c>
      <c r="AC1435" s="56" t="s">
        <v>5394</v>
      </c>
      <c r="AD1435" s="63" t="s">
        <v>747</v>
      </c>
    </row>
    <row r="1436" spans="1:30" ht="51" customHeight="1" x14ac:dyDescent="0.2">
      <c r="A1436" s="97" t="s">
        <v>5395</v>
      </c>
      <c r="B1436" s="55" t="s">
        <v>743</v>
      </c>
      <c r="C1436" s="56" t="s">
        <v>744</v>
      </c>
      <c r="D1436" s="88" t="s">
        <v>4965</v>
      </c>
      <c r="E1436" s="57" t="s">
        <v>76</v>
      </c>
      <c r="F1436" s="62" t="s">
        <v>5396</v>
      </c>
      <c r="G1436" s="62" t="s">
        <v>5397</v>
      </c>
      <c r="H1436" s="59">
        <v>44818</v>
      </c>
      <c r="I1436" s="59">
        <v>45060</v>
      </c>
      <c r="J1436" s="48" t="str">
        <f>IF(Ugovori_OPULJP[[#This Row],[DATUM ZAVRŠETKA OPERACIJE]]&gt;DATE(2024,3,31),"u provedbi","završen")</f>
        <v>završen</v>
      </c>
      <c r="K1436" s="46" t="s">
        <v>79</v>
      </c>
      <c r="L1436" s="46" t="s">
        <v>79</v>
      </c>
      <c r="M1436" s="49">
        <v>0.85</v>
      </c>
      <c r="N1436" s="49">
        <v>0.15</v>
      </c>
      <c r="O1436" s="50">
        <f>Ugovori_OPULJP[[#This Row],[Bespovratna sredstva - Ukupno (EU+Nac) HRK
= Ukupna ugovorena vrijednost bespovratnih sredstava]]*Ugovori_OPULJP[[#This Row],[EU STOPA SUFINANCIRANJA %
EU CO-FINANCING RATE %]]</f>
        <v>420240</v>
      </c>
      <c r="P1436" s="51">
        <f>Ugovori_OPULJP[[#This Row],[Bespovratna sredstva - EU dio - HRK]]/7.5345</f>
        <v>55775.43300816245</v>
      </c>
      <c r="Q1436" s="50">
        <f>Ugovori_OPULJP[[#This Row],[Bespovratna sredstva - Ukupno (EU+Nac) HRK
= Ukupna ugovorena vrijednost bespovratnih sredstava]]*Ugovori_OPULJP[[#This Row],[STOPA NACIONALNOG SUFINANCIRANJA %]]</f>
        <v>74160</v>
      </c>
      <c r="R1436" s="51">
        <f>Ugovori_OPULJP[[#This Row],[Bespovratna sredstva - Nacionalni dio - HRK]]/7.5345</f>
        <v>9842.7234720286669</v>
      </c>
      <c r="S1436" s="52">
        <v>494400</v>
      </c>
      <c r="T1436" s="51">
        <f>Ugovori_OPULJP[[#This Row],[Bespovratna sredstva - Ukupno (EU+Nac) HRK
= Ukupna ugovorena vrijednost bespovratnih sredstava]]/7.5345</f>
        <v>65618.156480191115</v>
      </c>
      <c r="U1436" s="50">
        <v>0</v>
      </c>
      <c r="V1436" s="51">
        <f>Ugovori_OPULJP[[#This Row],[Javni doprinos korisnika - HRK]]/7.5345</f>
        <v>0</v>
      </c>
      <c r="W1436" s="50">
        <v>0</v>
      </c>
      <c r="X1436" s="51">
        <f>Ugovori_OPULJP[[#This Row],[Privatni doprinos korisnika - HRK]]/7.5345</f>
        <v>0</v>
      </c>
      <c r="Y1436" s="52">
        <v>494400</v>
      </c>
      <c r="Z1436" s="53">
        <f>Ugovori_OPULJP[[#This Row],[UKUPNI PRIHVATLJIVI IZDACI
TOTAL ELIGIBLE EXPENDITURE
= Bespovratna sredstva ukupno + doprinos korisnika
= Ukupni prihvatljivi troškovi
= Ukupna ugovorena vrijednost projekta HRK]]/7.5345</f>
        <v>65618.156480191115</v>
      </c>
      <c r="AA1436" s="57" t="s">
        <v>38</v>
      </c>
      <c r="AB1436" s="57" t="s">
        <v>35</v>
      </c>
      <c r="AC1436" s="56" t="s">
        <v>5398</v>
      </c>
      <c r="AD1436" s="63" t="s">
        <v>747</v>
      </c>
    </row>
    <row r="1437" spans="1:30" ht="38.25" customHeight="1" x14ac:dyDescent="0.2">
      <c r="A1437" s="97" t="s">
        <v>5399</v>
      </c>
      <c r="B1437" s="55" t="s">
        <v>743</v>
      </c>
      <c r="C1437" s="56" t="s">
        <v>744</v>
      </c>
      <c r="D1437" s="88" t="s">
        <v>4965</v>
      </c>
      <c r="E1437" s="57" t="s">
        <v>76</v>
      </c>
      <c r="F1437" s="62" t="s">
        <v>5400</v>
      </c>
      <c r="G1437" s="62" t="s">
        <v>2069</v>
      </c>
      <c r="H1437" s="59">
        <v>44770</v>
      </c>
      <c r="I1437" s="59">
        <v>45013</v>
      </c>
      <c r="J1437" s="48" t="str">
        <f>IF(Ugovori_OPULJP[[#This Row],[DATUM ZAVRŠETKA OPERACIJE]]&gt;DATE(2024,3,31),"u provedbi","završen")</f>
        <v>završen</v>
      </c>
      <c r="K1437" s="46" t="s">
        <v>79</v>
      </c>
      <c r="L1437" s="46" t="s">
        <v>79</v>
      </c>
      <c r="M1437" s="49">
        <v>0.85</v>
      </c>
      <c r="N1437" s="49">
        <v>0.15</v>
      </c>
      <c r="O1437" s="50">
        <f>Ugovori_OPULJP[[#This Row],[Bespovratna sredstva - Ukupno (EU+Nac) HRK
= Ukupna ugovorena vrijednost bespovratnih sredstava]]*Ugovori_OPULJP[[#This Row],[EU STOPA SUFINANCIRANJA %
EU CO-FINANCING RATE %]]</f>
        <v>417865.86499999999</v>
      </c>
      <c r="P1437" s="51">
        <f>Ugovori_OPULJP[[#This Row],[Bespovratna sredstva - EU dio - HRK]]/7.5345</f>
        <v>55460.331143406991</v>
      </c>
      <c r="Q1437" s="50">
        <f>Ugovori_OPULJP[[#This Row],[Bespovratna sredstva - Ukupno (EU+Nac) HRK
= Ukupna ugovorena vrijednost bespovratnih sredstava]]*Ugovori_OPULJP[[#This Row],[STOPA NACIONALNOG SUFINANCIRANJA %]]</f>
        <v>73741.035000000003</v>
      </c>
      <c r="R1437" s="51">
        <f>Ugovori_OPULJP[[#This Row],[Bespovratna sredstva - Nacionalni dio - HRK]]/7.5345</f>
        <v>9787.1172606012351</v>
      </c>
      <c r="S1437" s="52">
        <v>491606.9</v>
      </c>
      <c r="T1437" s="53">
        <f>Ugovori_OPULJP[[#This Row],[Bespovratna sredstva - Ukupno (EU+Nac) HRK
= Ukupna ugovorena vrijednost bespovratnih sredstava]]/7.5345</f>
        <v>65247.448404008232</v>
      </c>
      <c r="U1437" s="50">
        <v>0</v>
      </c>
      <c r="V1437" s="51">
        <f>Ugovori_OPULJP[[#This Row],[Javni doprinos korisnika - HRK]]/7.5345</f>
        <v>0</v>
      </c>
      <c r="W1437" s="50">
        <v>0</v>
      </c>
      <c r="X1437" s="51">
        <f>Ugovori_OPULJP[[#This Row],[Privatni doprinos korisnika - HRK]]/7.5345</f>
        <v>0</v>
      </c>
      <c r="Y1437" s="52">
        <v>491606.9</v>
      </c>
      <c r="Z1437" s="53">
        <f>Ugovori_OPULJP[[#This Row],[UKUPNI PRIHVATLJIVI IZDACI
TOTAL ELIGIBLE EXPENDITURE
= Bespovratna sredstva ukupno + doprinos korisnika
= Ukupni prihvatljivi troškovi
= Ukupna ugovorena vrijednost projekta HRK]]/7.5345</f>
        <v>65247.448404008232</v>
      </c>
      <c r="AA1437" s="57" t="s">
        <v>38</v>
      </c>
      <c r="AB1437" s="57" t="s">
        <v>35</v>
      </c>
      <c r="AC1437" s="56" t="s">
        <v>5401</v>
      </c>
      <c r="AD1437" s="63" t="s">
        <v>747</v>
      </c>
    </row>
    <row r="1438" spans="1:30" ht="38.25" customHeight="1" x14ac:dyDescent="0.2">
      <c r="A1438" s="61" t="s">
        <v>5402</v>
      </c>
      <c r="B1438" s="55" t="s">
        <v>743</v>
      </c>
      <c r="C1438" s="56" t="s">
        <v>744</v>
      </c>
      <c r="D1438" s="88" t="s">
        <v>4965</v>
      </c>
      <c r="E1438" s="57" t="s">
        <v>76</v>
      </c>
      <c r="F1438" s="62" t="s">
        <v>5403</v>
      </c>
      <c r="G1438" s="45" t="s">
        <v>2182</v>
      </c>
      <c r="H1438" s="59">
        <v>44907</v>
      </c>
      <c r="I1438" s="59">
        <v>45150</v>
      </c>
      <c r="J1438" s="48" t="str">
        <f>IF(Ugovori_OPULJP[[#This Row],[DATUM ZAVRŠETKA OPERACIJE]]&gt;DATE(2024,3,31),"u provedbi","završen")</f>
        <v>završen</v>
      </c>
      <c r="K1438" s="58" t="s">
        <v>79</v>
      </c>
      <c r="L1438" s="58" t="s">
        <v>79</v>
      </c>
      <c r="M1438" s="49">
        <v>0.85</v>
      </c>
      <c r="N1438" s="49">
        <v>0.15</v>
      </c>
      <c r="O1438" s="50">
        <f>Ugovori_OPULJP[[#This Row],[Bespovratna sredstva - Ukupno (EU+Nac) HRK
= Ukupna ugovorena vrijednost bespovratnih sredstava]]*Ugovori_OPULJP[[#This Row],[EU STOPA SUFINANCIRANJA %
EU CO-FINANCING RATE %]]</f>
        <v>619395</v>
      </c>
      <c r="P1438" s="51">
        <f>Ugovori_OPULJP[[#This Row],[Bespovratna sredstva - EU dio - HRK]]/7.5345</f>
        <v>82207.843917977298</v>
      </c>
      <c r="Q1438" s="50">
        <f>Ugovori_OPULJP[[#This Row],[Bespovratna sredstva - Ukupno (EU+Nac) HRK
= Ukupna ugovorena vrijednost bespovratnih sredstava]]*Ugovori_OPULJP[[#This Row],[STOPA NACIONALNOG SUFINANCIRANJA %]]</f>
        <v>109305</v>
      </c>
      <c r="R1438" s="51">
        <f>Ugovori_OPULJP[[#This Row],[Bespovratna sredstva - Nacionalni dio - HRK]]/7.5345</f>
        <v>14507.2665737607</v>
      </c>
      <c r="S1438" s="52">
        <v>728700</v>
      </c>
      <c r="T1438" s="51">
        <f>Ugovori_OPULJP[[#This Row],[Bespovratna sredstva - Ukupno (EU+Nac) HRK
= Ukupna ugovorena vrijednost bespovratnih sredstava]]/7.5345</f>
        <v>96715.110491738</v>
      </c>
      <c r="U1438" s="50">
        <v>0</v>
      </c>
      <c r="V1438" s="51">
        <f>Ugovori_OPULJP[[#This Row],[Javni doprinos korisnika - HRK]]/7.5345</f>
        <v>0</v>
      </c>
      <c r="W1438" s="50">
        <v>0</v>
      </c>
      <c r="X1438" s="51">
        <f>Ugovori_OPULJP[[#This Row],[Privatni doprinos korisnika - HRK]]/7.5345</f>
        <v>0</v>
      </c>
      <c r="Y1438" s="52">
        <v>728700</v>
      </c>
      <c r="Z1438" s="53">
        <f>Ugovori_OPULJP[[#This Row],[UKUPNI PRIHVATLJIVI IZDACI
TOTAL ELIGIBLE EXPENDITURE
= Bespovratna sredstva ukupno + doprinos korisnika
= Ukupni prihvatljivi troškovi
= Ukupna ugovorena vrijednost projekta HRK]]/7.5345</f>
        <v>96715.110491738</v>
      </c>
      <c r="AA1438" s="57" t="s">
        <v>38</v>
      </c>
      <c r="AB1438" s="57" t="s">
        <v>35</v>
      </c>
      <c r="AC1438" s="56" t="s">
        <v>5404</v>
      </c>
      <c r="AD1438" s="63" t="s">
        <v>747</v>
      </c>
    </row>
    <row r="1439" spans="1:30" ht="38.25" customHeight="1" x14ac:dyDescent="0.2">
      <c r="A1439" s="97" t="s">
        <v>5405</v>
      </c>
      <c r="B1439" s="55" t="s">
        <v>743</v>
      </c>
      <c r="C1439" s="56" t="s">
        <v>744</v>
      </c>
      <c r="D1439" s="88" t="s">
        <v>4965</v>
      </c>
      <c r="E1439" s="57" t="s">
        <v>76</v>
      </c>
      <c r="F1439" s="62" t="s">
        <v>5406</v>
      </c>
      <c r="G1439" s="62" t="s">
        <v>2017</v>
      </c>
      <c r="H1439" s="59">
        <v>44770</v>
      </c>
      <c r="I1439" s="59">
        <v>45013</v>
      </c>
      <c r="J1439" s="48" t="str">
        <f>IF(Ugovori_OPULJP[[#This Row],[DATUM ZAVRŠETKA OPERACIJE]]&gt;DATE(2024,3,31),"u provedbi","završen")</f>
        <v>završen</v>
      </c>
      <c r="K1439" s="67" t="s">
        <v>249</v>
      </c>
      <c r="L1439" s="67" t="s">
        <v>249</v>
      </c>
      <c r="M1439" s="49">
        <v>0.85</v>
      </c>
      <c r="N1439" s="49">
        <v>0.15</v>
      </c>
      <c r="O1439" s="50">
        <f>Ugovori_OPULJP[[#This Row],[Bespovratna sredstva - Ukupno (EU+Nac) HRK
= Ukupna ugovorena vrijednost bespovratnih sredstava]]*Ugovori_OPULJP[[#This Row],[EU STOPA SUFINANCIRANJA %
EU CO-FINANCING RATE %]]</f>
        <v>840352.5</v>
      </c>
      <c r="P1439" s="51">
        <f>Ugovori_OPULJP[[#This Row],[Bespovratna sredstva - EU dio - HRK]]/7.5345</f>
        <v>111533.94385825204</v>
      </c>
      <c r="Q1439" s="50">
        <f>Ugovori_OPULJP[[#This Row],[Bespovratna sredstva - Ukupno (EU+Nac) HRK
= Ukupna ugovorena vrijednost bespovratnih sredstava]]*Ugovori_OPULJP[[#This Row],[STOPA NACIONALNOG SUFINANCIRANJA %]]</f>
        <v>148297.5</v>
      </c>
      <c r="R1439" s="51">
        <f>Ugovori_OPULJP[[#This Row],[Bespovratna sredstva - Nacionalni dio - HRK]]/7.5345</f>
        <v>19682.460680868007</v>
      </c>
      <c r="S1439" s="52">
        <v>988650</v>
      </c>
      <c r="T1439" s="53">
        <f>Ugovori_OPULJP[[#This Row],[Bespovratna sredstva - Ukupno (EU+Nac) HRK
= Ukupna ugovorena vrijednost bespovratnih sredstava]]/7.5345</f>
        <v>131216.40453912003</v>
      </c>
      <c r="U1439" s="50">
        <v>0</v>
      </c>
      <c r="V1439" s="51">
        <f>Ugovori_OPULJP[[#This Row],[Javni doprinos korisnika - HRK]]/7.5345</f>
        <v>0</v>
      </c>
      <c r="W1439" s="50">
        <v>0</v>
      </c>
      <c r="X1439" s="51">
        <f>Ugovori_OPULJP[[#This Row],[Privatni doprinos korisnika - HRK]]/7.5345</f>
        <v>0</v>
      </c>
      <c r="Y1439" s="52">
        <v>988650</v>
      </c>
      <c r="Z1439" s="53">
        <f>Ugovori_OPULJP[[#This Row],[UKUPNI PRIHVATLJIVI IZDACI
TOTAL ELIGIBLE EXPENDITURE
= Bespovratna sredstva ukupno + doprinos korisnika
= Ukupni prihvatljivi troškovi
= Ukupna ugovorena vrijednost projekta HRK]]/7.5345</f>
        <v>131216.40453912003</v>
      </c>
      <c r="AA1439" s="57" t="s">
        <v>38</v>
      </c>
      <c r="AB1439" s="57" t="s">
        <v>35</v>
      </c>
      <c r="AC1439" s="56" t="s">
        <v>5407</v>
      </c>
      <c r="AD1439" s="63" t="s">
        <v>747</v>
      </c>
    </row>
    <row r="1440" spans="1:30" ht="38.25" customHeight="1" x14ac:dyDescent="0.2">
      <c r="A1440" s="61" t="s">
        <v>5408</v>
      </c>
      <c r="B1440" s="55" t="s">
        <v>743</v>
      </c>
      <c r="C1440" s="56" t="s">
        <v>744</v>
      </c>
      <c r="D1440" s="88" t="s">
        <v>4965</v>
      </c>
      <c r="E1440" s="57" t="s">
        <v>76</v>
      </c>
      <c r="F1440" s="62" t="s">
        <v>5409</v>
      </c>
      <c r="G1440" s="62" t="s">
        <v>5410</v>
      </c>
      <c r="H1440" s="59">
        <v>44907</v>
      </c>
      <c r="I1440" s="59">
        <v>45150</v>
      </c>
      <c r="J1440" s="48" t="str">
        <f>IF(Ugovori_OPULJP[[#This Row],[DATUM ZAVRŠETKA OPERACIJE]]&gt;DATE(2024,3,31),"u provedbi","završen")</f>
        <v>završen</v>
      </c>
      <c r="K1440" s="58" t="s">
        <v>89</v>
      </c>
      <c r="L1440" s="58" t="s">
        <v>84</v>
      </c>
      <c r="M1440" s="49">
        <v>0.85</v>
      </c>
      <c r="N1440" s="49">
        <v>0.15</v>
      </c>
      <c r="O1440" s="50">
        <f>Ugovori_OPULJP[[#This Row],[Bespovratna sredstva - Ukupno (EU+Nac) HRK
= Ukupna ugovorena vrijednost bespovratnih sredstava]]*Ugovori_OPULJP[[#This Row],[EU STOPA SUFINANCIRANJA %
EU CO-FINANCING RATE %]]</f>
        <v>1241455.5999999999</v>
      </c>
      <c r="P1440" s="51">
        <f>Ugovori_OPULJP[[#This Row],[Bespovratna sredstva - EU dio - HRK]]/7.5345</f>
        <v>164769.47375406462</v>
      </c>
      <c r="Q1440" s="50">
        <f>Ugovori_OPULJP[[#This Row],[Bespovratna sredstva - Ukupno (EU+Nac) HRK
= Ukupna ugovorena vrijednost bespovratnih sredstava]]*Ugovori_OPULJP[[#This Row],[STOPA NACIONALNOG SUFINANCIRANJA %]]</f>
        <v>219080.4</v>
      </c>
      <c r="R1440" s="51">
        <f>Ugovori_OPULJP[[#This Row],[Bespovratna sredstva - Nacionalni dio - HRK]]/7.5345</f>
        <v>29076.965956599641</v>
      </c>
      <c r="S1440" s="52">
        <v>1460536</v>
      </c>
      <c r="T1440" s="51">
        <f>Ugovori_OPULJP[[#This Row],[Bespovratna sredstva - Ukupno (EU+Nac) HRK
= Ukupna ugovorena vrijednost bespovratnih sredstava]]/7.5345</f>
        <v>193846.43971066427</v>
      </c>
      <c r="U1440" s="50">
        <v>0</v>
      </c>
      <c r="V1440" s="51">
        <f>Ugovori_OPULJP[[#This Row],[Javni doprinos korisnika - HRK]]/7.5345</f>
        <v>0</v>
      </c>
      <c r="W1440" s="50">
        <v>0</v>
      </c>
      <c r="X1440" s="51">
        <f>Ugovori_OPULJP[[#This Row],[Privatni doprinos korisnika - HRK]]/7.5345</f>
        <v>0</v>
      </c>
      <c r="Y1440" s="52">
        <v>1460536</v>
      </c>
      <c r="Z1440" s="53">
        <f>Ugovori_OPULJP[[#This Row],[UKUPNI PRIHVATLJIVI IZDACI
TOTAL ELIGIBLE EXPENDITURE
= Bespovratna sredstva ukupno + doprinos korisnika
= Ukupni prihvatljivi troškovi
= Ukupna ugovorena vrijednost projekta HRK]]/7.5345</f>
        <v>193846.43971066427</v>
      </c>
      <c r="AA1440" s="57" t="s">
        <v>38</v>
      </c>
      <c r="AB1440" s="57" t="s">
        <v>35</v>
      </c>
      <c r="AC1440" s="56" t="s">
        <v>5411</v>
      </c>
      <c r="AD1440" s="63" t="s">
        <v>747</v>
      </c>
    </row>
    <row r="1441" spans="1:30" ht="38.25" customHeight="1" x14ac:dyDescent="0.2">
      <c r="A1441" s="61" t="s">
        <v>5412</v>
      </c>
      <c r="B1441" s="55" t="s">
        <v>743</v>
      </c>
      <c r="C1441" s="56" t="s">
        <v>744</v>
      </c>
      <c r="D1441" s="88" t="s">
        <v>4965</v>
      </c>
      <c r="E1441" s="57" t="s">
        <v>76</v>
      </c>
      <c r="F1441" s="62" t="s">
        <v>5413</v>
      </c>
      <c r="G1441" s="45" t="s">
        <v>2732</v>
      </c>
      <c r="H1441" s="59">
        <v>44902</v>
      </c>
      <c r="I1441" s="59">
        <v>45145</v>
      </c>
      <c r="J1441" s="48" t="str">
        <f>IF(Ugovori_OPULJP[[#This Row],[DATUM ZAVRŠETKA OPERACIJE]]&gt;DATE(2024,3,31),"u provedbi","završen")</f>
        <v>završen</v>
      </c>
      <c r="K1441" s="58" t="s">
        <v>89</v>
      </c>
      <c r="L1441" s="58" t="s">
        <v>84</v>
      </c>
      <c r="M1441" s="49">
        <v>0.85</v>
      </c>
      <c r="N1441" s="49">
        <v>0.15</v>
      </c>
      <c r="O1441" s="50">
        <f>Ugovori_OPULJP[[#This Row],[Bespovratna sredstva - Ukupno (EU+Nac) HRK
= Ukupna ugovorena vrijednost bespovratnih sredstava]]*Ugovori_OPULJP[[#This Row],[EU STOPA SUFINANCIRANJA %
EU CO-FINANCING RATE %]]</f>
        <v>374680</v>
      </c>
      <c r="P1441" s="51">
        <f>Ugovori_OPULJP[[#This Row],[Bespovratna sredstva - EU dio - HRK]]/7.5345</f>
        <v>49728.581856792087</v>
      </c>
      <c r="Q1441" s="50">
        <f>Ugovori_OPULJP[[#This Row],[Bespovratna sredstva - Ukupno (EU+Nac) HRK
= Ukupna ugovorena vrijednost bespovratnih sredstava]]*Ugovori_OPULJP[[#This Row],[STOPA NACIONALNOG SUFINANCIRANJA %]]</f>
        <v>66120</v>
      </c>
      <c r="R1441" s="51">
        <f>Ugovori_OPULJP[[#This Row],[Bespovratna sredstva - Nacionalni dio - HRK]]/7.5345</f>
        <v>8775.6320923750736</v>
      </c>
      <c r="S1441" s="52">
        <v>440800</v>
      </c>
      <c r="T1441" s="51">
        <f>Ugovori_OPULJP[[#This Row],[Bespovratna sredstva - Ukupno (EU+Nac) HRK
= Ukupna ugovorena vrijednost bespovratnih sredstava]]/7.5345</f>
        <v>58504.213949167162</v>
      </c>
      <c r="U1441" s="50">
        <v>0</v>
      </c>
      <c r="V1441" s="51">
        <f>Ugovori_OPULJP[[#This Row],[Javni doprinos korisnika - HRK]]/7.5345</f>
        <v>0</v>
      </c>
      <c r="W1441" s="50">
        <v>0</v>
      </c>
      <c r="X1441" s="51">
        <f>Ugovori_OPULJP[[#This Row],[Privatni doprinos korisnika - HRK]]/7.5345</f>
        <v>0</v>
      </c>
      <c r="Y1441" s="52">
        <v>440800</v>
      </c>
      <c r="Z1441" s="53">
        <f>Ugovori_OPULJP[[#This Row],[UKUPNI PRIHVATLJIVI IZDACI
TOTAL ELIGIBLE EXPENDITURE
= Bespovratna sredstva ukupno + doprinos korisnika
= Ukupni prihvatljivi troškovi
= Ukupna ugovorena vrijednost projekta HRK]]/7.5345</f>
        <v>58504.213949167162</v>
      </c>
      <c r="AA1441" s="57" t="s">
        <v>38</v>
      </c>
      <c r="AB1441" s="57" t="s">
        <v>35</v>
      </c>
      <c r="AC1441" s="56" t="s">
        <v>5414</v>
      </c>
      <c r="AD1441" s="63" t="s">
        <v>747</v>
      </c>
    </row>
    <row r="1442" spans="1:30" ht="38.25" customHeight="1" x14ac:dyDescent="0.2">
      <c r="A1442" s="97" t="s">
        <v>5415</v>
      </c>
      <c r="B1442" s="55" t="s">
        <v>743</v>
      </c>
      <c r="C1442" s="56" t="s">
        <v>744</v>
      </c>
      <c r="D1442" s="88" t="s">
        <v>4965</v>
      </c>
      <c r="E1442" s="57" t="s">
        <v>76</v>
      </c>
      <c r="F1442" s="62" t="s">
        <v>5416</v>
      </c>
      <c r="G1442" s="45" t="s">
        <v>2272</v>
      </c>
      <c r="H1442" s="59">
        <v>44859</v>
      </c>
      <c r="I1442" s="59">
        <v>45102</v>
      </c>
      <c r="J1442" s="48" t="str">
        <f>IF(Ugovori_OPULJP[[#This Row],[DATUM ZAVRŠETKA OPERACIJE]]&gt;DATE(2024,3,31),"u provedbi","završen")</f>
        <v>završen</v>
      </c>
      <c r="K1442" s="58" t="s">
        <v>84</v>
      </c>
      <c r="L1442" s="58" t="s">
        <v>84</v>
      </c>
      <c r="M1442" s="49">
        <v>0.85</v>
      </c>
      <c r="N1442" s="49">
        <v>0.15</v>
      </c>
      <c r="O1442" s="50">
        <f>Ugovori_OPULJP[[#This Row],[Bespovratna sredstva - Ukupno (EU+Nac) HRK
= Ukupna ugovorena vrijednost bespovratnih sredstava]]*Ugovori_OPULJP[[#This Row],[EU STOPA SUFINANCIRANJA %
EU CO-FINANCING RATE %]]</f>
        <v>1245930</v>
      </c>
      <c r="P1442" s="51">
        <f>Ugovori_OPULJP[[#This Row],[Bespovratna sredstva - EU dio - HRK]]/7.5345</f>
        <v>165363.32868803502</v>
      </c>
      <c r="Q1442" s="50">
        <f>Ugovori_OPULJP[[#This Row],[Bespovratna sredstva - Ukupno (EU+Nac) HRK
= Ukupna ugovorena vrijednost bespovratnih sredstava]]*Ugovori_OPULJP[[#This Row],[STOPA NACIONALNOG SUFINANCIRANJA %]]</f>
        <v>219870</v>
      </c>
      <c r="R1442" s="51">
        <f>Ugovori_OPULJP[[#This Row],[Bespovratna sredstva - Nacionalni dio - HRK]]/7.5345</f>
        <v>29181.76388612383</v>
      </c>
      <c r="S1442" s="52">
        <v>1465800</v>
      </c>
      <c r="T1442" s="51">
        <f>Ugovori_OPULJP[[#This Row],[Bespovratna sredstva - Ukupno (EU+Nac) HRK
= Ukupna ugovorena vrijednost bespovratnih sredstava]]/7.5345</f>
        <v>194545.09257415886</v>
      </c>
      <c r="U1442" s="50">
        <v>0</v>
      </c>
      <c r="V1442" s="51">
        <f>Ugovori_OPULJP[[#This Row],[Javni doprinos korisnika - HRK]]/7.5345</f>
        <v>0</v>
      </c>
      <c r="W1442" s="50">
        <v>0</v>
      </c>
      <c r="X1442" s="51">
        <f>Ugovori_OPULJP[[#This Row],[Privatni doprinos korisnika - HRK]]/7.5345</f>
        <v>0</v>
      </c>
      <c r="Y1442" s="52">
        <v>1465800</v>
      </c>
      <c r="Z1442" s="53">
        <f>Ugovori_OPULJP[[#This Row],[UKUPNI PRIHVATLJIVI IZDACI
TOTAL ELIGIBLE EXPENDITURE
= Bespovratna sredstva ukupno + doprinos korisnika
= Ukupni prihvatljivi troškovi
= Ukupna ugovorena vrijednost projekta HRK]]/7.5345</f>
        <v>194545.09257415886</v>
      </c>
      <c r="AA1442" s="57" t="s">
        <v>38</v>
      </c>
      <c r="AB1442" s="57" t="s">
        <v>35</v>
      </c>
      <c r="AC1442" s="56" t="s">
        <v>5417</v>
      </c>
      <c r="AD1442" s="63" t="s">
        <v>747</v>
      </c>
    </row>
    <row r="1443" spans="1:30" ht="38.25" customHeight="1" x14ac:dyDescent="0.2">
      <c r="A1443" s="97" t="s">
        <v>5418</v>
      </c>
      <c r="B1443" s="55" t="s">
        <v>743</v>
      </c>
      <c r="C1443" s="56" t="s">
        <v>744</v>
      </c>
      <c r="D1443" s="88" t="s">
        <v>4965</v>
      </c>
      <c r="E1443" s="57" t="s">
        <v>76</v>
      </c>
      <c r="F1443" s="62" t="s">
        <v>5419</v>
      </c>
      <c r="G1443" s="45" t="s">
        <v>2748</v>
      </c>
      <c r="H1443" s="59">
        <v>44818</v>
      </c>
      <c r="I1443" s="59">
        <v>45060</v>
      </c>
      <c r="J1443" s="48" t="str">
        <f>IF(Ugovori_OPULJP[[#This Row],[DATUM ZAVRŠETKA OPERACIJE]]&gt;DATE(2024,3,31),"u provedbi","završen")</f>
        <v>završen</v>
      </c>
      <c r="K1443" s="58" t="s">
        <v>89</v>
      </c>
      <c r="L1443" s="58" t="s">
        <v>84</v>
      </c>
      <c r="M1443" s="49">
        <v>0.85</v>
      </c>
      <c r="N1443" s="49">
        <v>0.15</v>
      </c>
      <c r="O1443" s="50">
        <f>Ugovori_OPULJP[[#This Row],[Bespovratna sredstva - Ukupno (EU+Nac) HRK
= Ukupna ugovorena vrijednost bespovratnih sredstava]]*Ugovori_OPULJP[[#This Row],[EU STOPA SUFINANCIRANJA %
EU CO-FINANCING RATE %]]</f>
        <v>416075</v>
      </c>
      <c r="P1443" s="51">
        <f>Ugovori_OPULJP[[#This Row],[Bespovratna sredstva - EU dio - HRK]]/7.5345</f>
        <v>55222.642511115533</v>
      </c>
      <c r="Q1443" s="50">
        <f>Ugovori_OPULJP[[#This Row],[Bespovratna sredstva - Ukupno (EU+Nac) HRK
= Ukupna ugovorena vrijednost bespovratnih sredstava]]*Ugovori_OPULJP[[#This Row],[STOPA NACIONALNOG SUFINANCIRANJA %]]</f>
        <v>73425</v>
      </c>
      <c r="R1443" s="51">
        <f>Ugovori_OPULJP[[#This Row],[Bespovratna sredstva - Nacionalni dio - HRK]]/7.5345</f>
        <v>9745.1722078439179</v>
      </c>
      <c r="S1443" s="52">
        <v>489500</v>
      </c>
      <c r="T1443" s="51">
        <f>Ugovori_OPULJP[[#This Row],[Bespovratna sredstva - Ukupno (EU+Nac) HRK
= Ukupna ugovorena vrijednost bespovratnih sredstava]]/7.5345</f>
        <v>64967.814718959453</v>
      </c>
      <c r="U1443" s="50">
        <v>0</v>
      </c>
      <c r="V1443" s="51">
        <f>Ugovori_OPULJP[[#This Row],[Javni doprinos korisnika - HRK]]/7.5345</f>
        <v>0</v>
      </c>
      <c r="W1443" s="50">
        <v>0</v>
      </c>
      <c r="X1443" s="51">
        <f>Ugovori_OPULJP[[#This Row],[Privatni doprinos korisnika - HRK]]/7.5345</f>
        <v>0</v>
      </c>
      <c r="Y1443" s="52">
        <v>489500</v>
      </c>
      <c r="Z1443" s="53">
        <f>Ugovori_OPULJP[[#This Row],[UKUPNI PRIHVATLJIVI IZDACI
TOTAL ELIGIBLE EXPENDITURE
= Bespovratna sredstva ukupno + doprinos korisnika
= Ukupni prihvatljivi troškovi
= Ukupna ugovorena vrijednost projekta HRK]]/7.5345</f>
        <v>64967.814718959453</v>
      </c>
      <c r="AA1443" s="57" t="s">
        <v>38</v>
      </c>
      <c r="AB1443" s="57" t="s">
        <v>35</v>
      </c>
      <c r="AC1443" s="56" t="s">
        <v>5420</v>
      </c>
      <c r="AD1443" s="63" t="s">
        <v>747</v>
      </c>
    </row>
    <row r="1444" spans="1:30" ht="63.75" customHeight="1" x14ac:dyDescent="0.2">
      <c r="A1444" s="61" t="s">
        <v>5421</v>
      </c>
      <c r="B1444" s="55" t="s">
        <v>743</v>
      </c>
      <c r="C1444" s="56" t="s">
        <v>744</v>
      </c>
      <c r="D1444" s="88" t="s">
        <v>4965</v>
      </c>
      <c r="E1444" s="57" t="s">
        <v>76</v>
      </c>
      <c r="F1444" s="62" t="s">
        <v>5422</v>
      </c>
      <c r="G1444" s="62" t="s">
        <v>5423</v>
      </c>
      <c r="H1444" s="59">
        <v>44902</v>
      </c>
      <c r="I1444" s="59">
        <v>45145</v>
      </c>
      <c r="J1444" s="48" t="str">
        <f>IF(Ugovori_OPULJP[[#This Row],[DATUM ZAVRŠETKA OPERACIJE]]&gt;DATE(2024,3,31),"u provedbi","završen")</f>
        <v>završen</v>
      </c>
      <c r="K1444" s="58" t="s">
        <v>425</v>
      </c>
      <c r="L1444" s="58" t="s">
        <v>425</v>
      </c>
      <c r="M1444" s="49">
        <v>0.85</v>
      </c>
      <c r="N1444" s="49">
        <v>0.15</v>
      </c>
      <c r="O1444" s="50">
        <f>Ugovori_OPULJP[[#This Row],[Bespovratna sredstva - Ukupno (EU+Nac) HRK
= Ukupna ugovorena vrijednost bespovratnih sredstava]]*Ugovori_OPULJP[[#This Row],[EU STOPA SUFINANCIRANJA %
EU CO-FINANCING RATE %]]</f>
        <v>375338.75</v>
      </c>
      <c r="P1444" s="51">
        <f>Ugovori_OPULJP[[#This Row],[Bespovratna sredstva - EU dio - HRK]]/7.5345</f>
        <v>49816.013006835223</v>
      </c>
      <c r="Q1444" s="50">
        <f>Ugovori_OPULJP[[#This Row],[Bespovratna sredstva - Ukupno (EU+Nac) HRK
= Ukupna ugovorena vrijednost bespovratnih sredstava]]*Ugovori_OPULJP[[#This Row],[STOPA NACIONALNOG SUFINANCIRANJA %]]</f>
        <v>66236.25</v>
      </c>
      <c r="R1444" s="51">
        <f>Ugovori_OPULJP[[#This Row],[Bespovratna sredstva - Nacionalni dio - HRK]]/7.5345</f>
        <v>8791.0611188532748</v>
      </c>
      <c r="S1444" s="52">
        <v>441575</v>
      </c>
      <c r="T1444" s="51">
        <f>Ugovori_OPULJP[[#This Row],[Bespovratna sredstva - Ukupno (EU+Nac) HRK
= Ukupna ugovorena vrijednost bespovratnih sredstava]]/7.5345</f>
        <v>58607.074125688494</v>
      </c>
      <c r="U1444" s="50">
        <v>0</v>
      </c>
      <c r="V1444" s="51">
        <f>Ugovori_OPULJP[[#This Row],[Javni doprinos korisnika - HRK]]/7.5345</f>
        <v>0</v>
      </c>
      <c r="W1444" s="50">
        <v>0</v>
      </c>
      <c r="X1444" s="51">
        <f>Ugovori_OPULJP[[#This Row],[Privatni doprinos korisnika - HRK]]/7.5345</f>
        <v>0</v>
      </c>
      <c r="Y1444" s="52">
        <v>441575</v>
      </c>
      <c r="Z1444" s="53">
        <f>Ugovori_OPULJP[[#This Row],[UKUPNI PRIHVATLJIVI IZDACI
TOTAL ELIGIBLE EXPENDITURE
= Bespovratna sredstva ukupno + doprinos korisnika
= Ukupni prihvatljivi troškovi
= Ukupna ugovorena vrijednost projekta HRK]]/7.5345</f>
        <v>58607.074125688494</v>
      </c>
      <c r="AA1444" s="57" t="s">
        <v>38</v>
      </c>
      <c r="AB1444" s="57" t="s">
        <v>35</v>
      </c>
      <c r="AC1444" s="56" t="s">
        <v>5424</v>
      </c>
      <c r="AD1444" s="63" t="s">
        <v>747</v>
      </c>
    </row>
    <row r="1445" spans="1:30" ht="38.25" customHeight="1" x14ac:dyDescent="0.2">
      <c r="A1445" s="97" t="s">
        <v>5425</v>
      </c>
      <c r="B1445" s="55" t="s">
        <v>743</v>
      </c>
      <c r="C1445" s="56" t="s">
        <v>744</v>
      </c>
      <c r="D1445" s="88" t="s">
        <v>4965</v>
      </c>
      <c r="E1445" s="57" t="s">
        <v>76</v>
      </c>
      <c r="F1445" s="62" t="s">
        <v>5426</v>
      </c>
      <c r="G1445" s="62" t="s">
        <v>645</v>
      </c>
      <c r="H1445" s="59">
        <v>44770</v>
      </c>
      <c r="I1445" s="59">
        <v>44985</v>
      </c>
      <c r="J1445" s="48" t="str">
        <f>IF(Ugovori_OPULJP[[#This Row],[DATUM ZAVRŠETKA OPERACIJE]]&gt;DATE(2024,3,31),"u provedbi","završen")</f>
        <v>završen</v>
      </c>
      <c r="K1445" s="58" t="s">
        <v>84</v>
      </c>
      <c r="L1445" s="58" t="s">
        <v>84</v>
      </c>
      <c r="M1445" s="49">
        <v>0.85</v>
      </c>
      <c r="N1445" s="49">
        <v>0.15</v>
      </c>
      <c r="O1445" s="50">
        <f>Ugovori_OPULJP[[#This Row],[Bespovratna sredstva - Ukupno (EU+Nac) HRK
= Ukupna ugovorena vrijednost bespovratnih sredstava]]*Ugovori_OPULJP[[#This Row],[EU STOPA SUFINANCIRANJA %
EU CO-FINANCING RATE %]]</f>
        <v>1275000</v>
      </c>
      <c r="P1445" s="51">
        <f>Ugovori_OPULJP[[#This Row],[Bespovratna sredstva - EU dio - HRK]]/7.5345</f>
        <v>169221.5807286482</v>
      </c>
      <c r="Q1445" s="50">
        <f>Ugovori_OPULJP[[#This Row],[Bespovratna sredstva - Ukupno (EU+Nac) HRK
= Ukupna ugovorena vrijednost bespovratnih sredstava]]*Ugovori_OPULJP[[#This Row],[STOPA NACIONALNOG SUFINANCIRANJA %]]</f>
        <v>225000</v>
      </c>
      <c r="R1445" s="51">
        <f>Ugovori_OPULJP[[#This Row],[Bespovratna sredstva - Nacionalni dio - HRK]]/7.5345</f>
        <v>29862.631893290862</v>
      </c>
      <c r="S1445" s="52">
        <v>1500000</v>
      </c>
      <c r="T1445" s="53">
        <f>Ugovori_OPULJP[[#This Row],[Bespovratna sredstva - Ukupno (EU+Nac) HRK
= Ukupna ugovorena vrijednost bespovratnih sredstava]]/7.5345</f>
        <v>199084.21262193908</v>
      </c>
      <c r="U1445" s="50">
        <v>0</v>
      </c>
      <c r="V1445" s="51">
        <f>Ugovori_OPULJP[[#This Row],[Javni doprinos korisnika - HRK]]/7.5345</f>
        <v>0</v>
      </c>
      <c r="W1445" s="50">
        <v>0</v>
      </c>
      <c r="X1445" s="51">
        <f>Ugovori_OPULJP[[#This Row],[Privatni doprinos korisnika - HRK]]/7.5345</f>
        <v>0</v>
      </c>
      <c r="Y1445" s="52">
        <v>1500000</v>
      </c>
      <c r="Z1445" s="53">
        <f>Ugovori_OPULJP[[#This Row],[UKUPNI PRIHVATLJIVI IZDACI
TOTAL ELIGIBLE EXPENDITURE
= Bespovratna sredstva ukupno + doprinos korisnika
= Ukupni prihvatljivi troškovi
= Ukupna ugovorena vrijednost projekta HRK]]/7.5345</f>
        <v>199084.21262193908</v>
      </c>
      <c r="AA1445" s="57" t="s">
        <v>38</v>
      </c>
      <c r="AB1445" s="57" t="s">
        <v>35</v>
      </c>
      <c r="AC1445" s="56" t="s">
        <v>5427</v>
      </c>
      <c r="AD1445" s="63" t="s">
        <v>747</v>
      </c>
    </row>
    <row r="1446" spans="1:30" ht="38.25" customHeight="1" x14ac:dyDescent="0.2">
      <c r="A1446" s="61" t="s">
        <v>5428</v>
      </c>
      <c r="B1446" s="55" t="s">
        <v>743</v>
      </c>
      <c r="C1446" s="56" t="s">
        <v>744</v>
      </c>
      <c r="D1446" s="88" t="s">
        <v>4965</v>
      </c>
      <c r="E1446" s="57" t="s">
        <v>76</v>
      </c>
      <c r="F1446" s="62" t="s">
        <v>5429</v>
      </c>
      <c r="G1446" s="62" t="s">
        <v>3718</v>
      </c>
      <c r="H1446" s="59">
        <v>44903</v>
      </c>
      <c r="I1446" s="59">
        <v>45146</v>
      </c>
      <c r="J1446" s="48" t="str">
        <f>IF(Ugovori_OPULJP[[#This Row],[DATUM ZAVRŠETKA OPERACIJE]]&gt;DATE(2024,3,31),"u provedbi","završen")</f>
        <v>završen</v>
      </c>
      <c r="K1446" s="58" t="s">
        <v>84</v>
      </c>
      <c r="L1446" s="58" t="s">
        <v>84</v>
      </c>
      <c r="M1446" s="49">
        <v>0.85</v>
      </c>
      <c r="N1446" s="49">
        <v>0.15</v>
      </c>
      <c r="O1446" s="50">
        <f>Ugovori_OPULJP[[#This Row],[Bespovratna sredstva - Ukupno (EU+Nac) HRK
= Ukupna ugovorena vrijednost bespovratnih sredstava]]*Ugovori_OPULJP[[#This Row],[EU STOPA SUFINANCIRANJA %
EU CO-FINANCING RATE %]]</f>
        <v>835975</v>
      </c>
      <c r="P1446" s="51">
        <f>Ugovori_OPULJP[[#This Row],[Bespovratna sredstva - EU dio - HRK]]/7.5345</f>
        <v>110952.949764417</v>
      </c>
      <c r="Q1446" s="50">
        <f>Ugovori_OPULJP[[#This Row],[Bespovratna sredstva - Ukupno (EU+Nac) HRK
= Ukupna ugovorena vrijednost bespovratnih sredstava]]*Ugovori_OPULJP[[#This Row],[STOPA NACIONALNOG SUFINANCIRANJA %]]</f>
        <v>147525</v>
      </c>
      <c r="R1446" s="51">
        <f>Ugovori_OPULJP[[#This Row],[Bespovratna sredstva - Nacionalni dio - HRK]]/7.5345</f>
        <v>19579.932311367709</v>
      </c>
      <c r="S1446" s="52">
        <v>983500</v>
      </c>
      <c r="T1446" s="51">
        <f>Ugovori_OPULJP[[#This Row],[Bespovratna sredstva - Ukupno (EU+Nac) HRK
= Ukupna ugovorena vrijednost bespovratnih sredstava]]/7.5345</f>
        <v>130532.88207578471</v>
      </c>
      <c r="U1446" s="50">
        <v>0</v>
      </c>
      <c r="V1446" s="51">
        <f>Ugovori_OPULJP[[#This Row],[Javni doprinos korisnika - HRK]]/7.5345</f>
        <v>0</v>
      </c>
      <c r="W1446" s="50">
        <v>0</v>
      </c>
      <c r="X1446" s="51">
        <f>Ugovori_OPULJP[[#This Row],[Privatni doprinos korisnika - HRK]]/7.5345</f>
        <v>0</v>
      </c>
      <c r="Y1446" s="52">
        <v>983500</v>
      </c>
      <c r="Z1446" s="53">
        <f>Ugovori_OPULJP[[#This Row],[UKUPNI PRIHVATLJIVI IZDACI
TOTAL ELIGIBLE EXPENDITURE
= Bespovratna sredstva ukupno + doprinos korisnika
= Ukupni prihvatljivi troškovi
= Ukupna ugovorena vrijednost projekta HRK]]/7.5345</f>
        <v>130532.88207578471</v>
      </c>
      <c r="AA1446" s="57" t="s">
        <v>38</v>
      </c>
      <c r="AB1446" s="57" t="s">
        <v>35</v>
      </c>
      <c r="AC1446" s="56" t="s">
        <v>5430</v>
      </c>
      <c r="AD1446" s="63" t="s">
        <v>747</v>
      </c>
    </row>
    <row r="1447" spans="1:30" ht="38.25" customHeight="1" x14ac:dyDescent="0.2">
      <c r="A1447" s="61" t="s">
        <v>5431</v>
      </c>
      <c r="B1447" s="55" t="s">
        <v>743</v>
      </c>
      <c r="C1447" s="56" t="s">
        <v>744</v>
      </c>
      <c r="D1447" s="88" t="s">
        <v>4965</v>
      </c>
      <c r="E1447" s="57" t="s">
        <v>76</v>
      </c>
      <c r="F1447" s="62" t="s">
        <v>1941</v>
      </c>
      <c r="G1447" s="62" t="s">
        <v>1942</v>
      </c>
      <c r="H1447" s="59">
        <v>44910</v>
      </c>
      <c r="I1447" s="59">
        <v>45153</v>
      </c>
      <c r="J1447" s="48" t="str">
        <f>IF(Ugovori_OPULJP[[#This Row],[DATUM ZAVRŠETKA OPERACIJE]]&gt;DATE(2024,3,31),"u provedbi","završen")</f>
        <v>završen</v>
      </c>
      <c r="K1447" s="46" t="s">
        <v>99</v>
      </c>
      <c r="L1447" s="46" t="s">
        <v>99</v>
      </c>
      <c r="M1447" s="49">
        <v>0.85</v>
      </c>
      <c r="N1447" s="49">
        <v>0.15</v>
      </c>
      <c r="O1447" s="50">
        <f>Ugovori_OPULJP[[#This Row],[Bespovratna sredstva - Ukupno (EU+Nac) HRK
= Ukupna ugovorena vrijednost bespovratnih sredstava]]*Ugovori_OPULJP[[#This Row],[EU STOPA SUFINANCIRANJA %
EU CO-FINANCING RATE %]]</f>
        <v>835550</v>
      </c>
      <c r="P1447" s="51">
        <f>Ugovori_OPULJP[[#This Row],[Bespovratna sredstva - EU dio - HRK]]/7.5345</f>
        <v>110896.54257084079</v>
      </c>
      <c r="Q1447" s="50">
        <f>Ugovori_OPULJP[[#This Row],[Bespovratna sredstva - Ukupno (EU+Nac) HRK
= Ukupna ugovorena vrijednost bespovratnih sredstava]]*Ugovori_OPULJP[[#This Row],[STOPA NACIONALNOG SUFINANCIRANJA %]]</f>
        <v>147450</v>
      </c>
      <c r="R1447" s="51">
        <f>Ugovori_OPULJP[[#This Row],[Bespovratna sredstva - Nacionalni dio - HRK]]/7.5345</f>
        <v>19569.978100736611</v>
      </c>
      <c r="S1447" s="52">
        <v>983000</v>
      </c>
      <c r="T1447" s="51">
        <f>Ugovori_OPULJP[[#This Row],[Bespovratna sredstva - Ukupno (EU+Nac) HRK
= Ukupna ugovorena vrijednost bespovratnih sredstava]]/7.5345</f>
        <v>130466.5206715774</v>
      </c>
      <c r="U1447" s="50">
        <v>0</v>
      </c>
      <c r="V1447" s="51">
        <f>Ugovori_OPULJP[[#This Row],[Javni doprinos korisnika - HRK]]/7.5345</f>
        <v>0</v>
      </c>
      <c r="W1447" s="50">
        <v>0</v>
      </c>
      <c r="X1447" s="51">
        <f>Ugovori_OPULJP[[#This Row],[Privatni doprinos korisnika - HRK]]/7.5345</f>
        <v>0</v>
      </c>
      <c r="Y1447" s="52">
        <v>983000</v>
      </c>
      <c r="Z1447" s="53">
        <f>Ugovori_OPULJP[[#This Row],[UKUPNI PRIHVATLJIVI IZDACI
TOTAL ELIGIBLE EXPENDITURE
= Bespovratna sredstva ukupno + doprinos korisnika
= Ukupni prihvatljivi troškovi
= Ukupna ugovorena vrijednost projekta HRK]]/7.5345</f>
        <v>130466.5206715774</v>
      </c>
      <c r="AA1447" s="57" t="s">
        <v>38</v>
      </c>
      <c r="AB1447" s="57" t="s">
        <v>35</v>
      </c>
      <c r="AC1447" s="56" t="s">
        <v>5432</v>
      </c>
      <c r="AD1447" s="63" t="s">
        <v>747</v>
      </c>
    </row>
    <row r="1448" spans="1:30" ht="38.25" customHeight="1" x14ac:dyDescent="0.2">
      <c r="A1448" s="97" t="s">
        <v>5433</v>
      </c>
      <c r="B1448" s="55" t="s">
        <v>743</v>
      </c>
      <c r="C1448" s="56" t="s">
        <v>744</v>
      </c>
      <c r="D1448" s="88" t="s">
        <v>4965</v>
      </c>
      <c r="E1448" s="57" t="s">
        <v>76</v>
      </c>
      <c r="F1448" s="62" t="s">
        <v>5434</v>
      </c>
      <c r="G1448" s="62" t="s">
        <v>1259</v>
      </c>
      <c r="H1448" s="59">
        <v>44818</v>
      </c>
      <c r="I1448" s="59">
        <v>45060</v>
      </c>
      <c r="J1448" s="48" t="str">
        <f>IF(Ugovori_OPULJP[[#This Row],[DATUM ZAVRŠETKA OPERACIJE]]&gt;DATE(2024,3,31),"u provedbi","završen")</f>
        <v>završen</v>
      </c>
      <c r="K1448" s="46" t="s">
        <v>104</v>
      </c>
      <c r="L1448" s="46" t="s">
        <v>104</v>
      </c>
      <c r="M1448" s="49">
        <v>0.85</v>
      </c>
      <c r="N1448" s="49">
        <v>0.15</v>
      </c>
      <c r="O1448" s="50">
        <f>Ugovori_OPULJP[[#This Row],[Bespovratna sredstva - Ukupno (EU+Nac) HRK
= Ukupna ugovorena vrijednost bespovratnih sredstava]]*Ugovori_OPULJP[[#This Row],[EU STOPA SUFINANCIRANJA %
EU CO-FINANCING RATE %]]</f>
        <v>627512.5</v>
      </c>
      <c r="P1448" s="51">
        <f>Ugovori_OPULJP[[#This Row],[Bespovratna sredstva - EU dio - HRK]]/7.5345</f>
        <v>83285.221315283023</v>
      </c>
      <c r="Q1448" s="50">
        <f>Ugovori_OPULJP[[#This Row],[Bespovratna sredstva - Ukupno (EU+Nac) HRK
= Ukupna ugovorena vrijednost bespovratnih sredstava]]*Ugovori_OPULJP[[#This Row],[STOPA NACIONALNOG SUFINANCIRANJA %]]</f>
        <v>110737.5</v>
      </c>
      <c r="R1448" s="51">
        <f>Ugovori_OPULJP[[#This Row],[Bespovratna sredstva - Nacionalni dio - HRK]]/7.5345</f>
        <v>14697.391996814651</v>
      </c>
      <c r="S1448" s="52">
        <v>738250</v>
      </c>
      <c r="T1448" s="51">
        <f>Ugovori_OPULJP[[#This Row],[Bespovratna sredstva - Ukupno (EU+Nac) HRK
= Ukupna ugovorena vrijednost bespovratnih sredstava]]/7.5345</f>
        <v>97982.613312097674</v>
      </c>
      <c r="U1448" s="50">
        <v>0</v>
      </c>
      <c r="V1448" s="51">
        <f>Ugovori_OPULJP[[#This Row],[Javni doprinos korisnika - HRK]]/7.5345</f>
        <v>0</v>
      </c>
      <c r="W1448" s="50">
        <v>0</v>
      </c>
      <c r="X1448" s="51">
        <f>Ugovori_OPULJP[[#This Row],[Privatni doprinos korisnika - HRK]]/7.5345</f>
        <v>0</v>
      </c>
      <c r="Y1448" s="52">
        <v>738250</v>
      </c>
      <c r="Z1448" s="53">
        <f>Ugovori_OPULJP[[#This Row],[UKUPNI PRIHVATLJIVI IZDACI
TOTAL ELIGIBLE EXPENDITURE
= Bespovratna sredstva ukupno + doprinos korisnika
= Ukupni prihvatljivi troškovi
= Ukupna ugovorena vrijednost projekta HRK]]/7.5345</f>
        <v>97982.613312097674</v>
      </c>
      <c r="AA1448" s="57" t="s">
        <v>38</v>
      </c>
      <c r="AB1448" s="57" t="s">
        <v>35</v>
      </c>
      <c r="AC1448" s="56" t="s">
        <v>5435</v>
      </c>
      <c r="AD1448" s="63" t="s">
        <v>747</v>
      </c>
    </row>
    <row r="1449" spans="1:30" ht="38.25" customHeight="1" x14ac:dyDescent="0.2">
      <c r="A1449" s="61" t="s">
        <v>5436</v>
      </c>
      <c r="B1449" s="55" t="s">
        <v>743</v>
      </c>
      <c r="C1449" s="56" t="s">
        <v>744</v>
      </c>
      <c r="D1449" s="88" t="s">
        <v>4965</v>
      </c>
      <c r="E1449" s="57" t="s">
        <v>76</v>
      </c>
      <c r="F1449" s="62" t="s">
        <v>4176</v>
      </c>
      <c r="G1449" s="62" t="s">
        <v>1828</v>
      </c>
      <c r="H1449" s="59">
        <v>44924</v>
      </c>
      <c r="I1449" s="59">
        <v>45167</v>
      </c>
      <c r="J1449" s="48" t="str">
        <f>IF(Ugovori_OPULJP[[#This Row],[DATUM ZAVRŠETKA OPERACIJE]]&gt;DATE(2024,3,31),"u provedbi","završen")</f>
        <v>završen</v>
      </c>
      <c r="K1449" s="58" t="s">
        <v>271</v>
      </c>
      <c r="L1449" s="67" t="s">
        <v>271</v>
      </c>
      <c r="M1449" s="49">
        <v>0.85</v>
      </c>
      <c r="N1449" s="49">
        <v>0.15</v>
      </c>
      <c r="O1449" s="50">
        <f>Ugovori_OPULJP[[#This Row],[Bespovratna sredstva - Ukupno (EU+Nac) HRK
= Ukupna ugovorena vrijednost bespovratnih sredstava]]*Ugovori_OPULJP[[#This Row],[EU STOPA SUFINANCIRANJA %
EU CO-FINANCING RATE %]]</f>
        <v>417817.5</v>
      </c>
      <c r="P1449" s="51">
        <f>Ugovori_OPULJP[[#This Row],[Bespovratna sredstva - EU dio - HRK]]/7.5345</f>
        <v>55453.912004778016</v>
      </c>
      <c r="Q1449" s="50">
        <f>Ugovori_OPULJP[[#This Row],[Bespovratna sredstva - Ukupno (EU+Nac) HRK
= Ukupna ugovorena vrijednost bespovratnih sredstava]]*Ugovori_OPULJP[[#This Row],[STOPA NACIONALNOG SUFINANCIRANJA %]]</f>
        <v>73732.5</v>
      </c>
      <c r="R1449" s="51">
        <f>Ugovori_OPULJP[[#This Row],[Bespovratna sredstva - Nacionalni dio - HRK]]/7.5345</f>
        <v>9785.9844714314149</v>
      </c>
      <c r="S1449" s="52">
        <v>491550</v>
      </c>
      <c r="T1449" s="51">
        <f>Ugovori_OPULJP[[#This Row],[Bespovratna sredstva - Ukupno (EU+Nac) HRK
= Ukupna ugovorena vrijednost bespovratnih sredstava]]/7.5345</f>
        <v>65239.896476209433</v>
      </c>
      <c r="U1449" s="50">
        <v>0</v>
      </c>
      <c r="V1449" s="51">
        <f>Ugovori_OPULJP[[#This Row],[Javni doprinos korisnika - HRK]]/7.5345</f>
        <v>0</v>
      </c>
      <c r="W1449" s="50">
        <v>0</v>
      </c>
      <c r="X1449" s="51">
        <f>Ugovori_OPULJP[[#This Row],[Privatni doprinos korisnika - HRK]]/7.5345</f>
        <v>0</v>
      </c>
      <c r="Y1449" s="52">
        <v>491550</v>
      </c>
      <c r="Z1449" s="53">
        <f>Ugovori_OPULJP[[#This Row],[UKUPNI PRIHVATLJIVI IZDACI
TOTAL ELIGIBLE EXPENDITURE
= Bespovratna sredstva ukupno + doprinos korisnika
= Ukupni prihvatljivi troškovi
= Ukupna ugovorena vrijednost projekta HRK]]/7.5345</f>
        <v>65239.896476209433</v>
      </c>
      <c r="AA1449" s="57" t="s">
        <v>38</v>
      </c>
      <c r="AB1449" s="57" t="s">
        <v>35</v>
      </c>
      <c r="AC1449" s="56" t="s">
        <v>5437</v>
      </c>
      <c r="AD1449" s="63" t="s">
        <v>747</v>
      </c>
    </row>
    <row r="1450" spans="1:30" ht="51" customHeight="1" x14ac:dyDescent="0.2">
      <c r="A1450" s="97" t="s">
        <v>5438</v>
      </c>
      <c r="B1450" s="55" t="s">
        <v>743</v>
      </c>
      <c r="C1450" s="56" t="s">
        <v>744</v>
      </c>
      <c r="D1450" s="88" t="s">
        <v>4965</v>
      </c>
      <c r="E1450" s="57" t="s">
        <v>76</v>
      </c>
      <c r="F1450" s="62" t="s">
        <v>5439</v>
      </c>
      <c r="G1450" s="45" t="s">
        <v>1282</v>
      </c>
      <c r="H1450" s="59">
        <v>44818</v>
      </c>
      <c r="I1450" s="59">
        <v>45060</v>
      </c>
      <c r="J1450" s="48" t="str">
        <f>IF(Ugovori_OPULJP[[#This Row],[DATUM ZAVRŠETKA OPERACIJE]]&gt;DATE(2024,3,31),"u provedbi","završen")</f>
        <v>završen</v>
      </c>
      <c r="K1450" s="46" t="s">
        <v>211</v>
      </c>
      <c r="L1450" s="46" t="s">
        <v>211</v>
      </c>
      <c r="M1450" s="49">
        <v>0.85</v>
      </c>
      <c r="N1450" s="49">
        <v>0.15</v>
      </c>
      <c r="O1450" s="50">
        <f>Ugovori_OPULJP[[#This Row],[Bespovratna sredstva - Ukupno (EU+Nac) HRK
= Ukupna ugovorena vrijednost bespovratnih sredstava]]*Ugovori_OPULJP[[#This Row],[EU STOPA SUFINANCIRANJA %
EU CO-FINANCING RATE %]]</f>
        <v>1260720</v>
      </c>
      <c r="P1450" s="51">
        <f>Ugovori_OPULJP[[#This Row],[Bespovratna sredstva - EU dio - HRK]]/7.5345</f>
        <v>167326.29902448735</v>
      </c>
      <c r="Q1450" s="50">
        <f>Ugovori_OPULJP[[#This Row],[Bespovratna sredstva - Ukupno (EU+Nac) HRK
= Ukupna ugovorena vrijednost bespovratnih sredstava]]*Ugovori_OPULJP[[#This Row],[STOPA NACIONALNOG SUFINANCIRANJA %]]</f>
        <v>222480</v>
      </c>
      <c r="R1450" s="51">
        <f>Ugovori_OPULJP[[#This Row],[Bespovratna sredstva - Nacionalni dio - HRK]]/7.5345</f>
        <v>29528.170416086003</v>
      </c>
      <c r="S1450" s="52">
        <v>1483200</v>
      </c>
      <c r="T1450" s="51">
        <f>Ugovori_OPULJP[[#This Row],[Bespovratna sredstva - Ukupno (EU+Nac) HRK
= Ukupna ugovorena vrijednost bespovratnih sredstava]]/7.5345</f>
        <v>196854.46944057336</v>
      </c>
      <c r="U1450" s="50">
        <v>0</v>
      </c>
      <c r="V1450" s="51">
        <f>Ugovori_OPULJP[[#This Row],[Javni doprinos korisnika - HRK]]/7.5345</f>
        <v>0</v>
      </c>
      <c r="W1450" s="50">
        <v>0</v>
      </c>
      <c r="X1450" s="51">
        <f>Ugovori_OPULJP[[#This Row],[Privatni doprinos korisnika - HRK]]/7.5345</f>
        <v>0</v>
      </c>
      <c r="Y1450" s="52">
        <v>1483200</v>
      </c>
      <c r="Z1450" s="53">
        <f>Ugovori_OPULJP[[#This Row],[UKUPNI PRIHVATLJIVI IZDACI
TOTAL ELIGIBLE EXPENDITURE
= Bespovratna sredstva ukupno + doprinos korisnika
= Ukupni prihvatljivi troškovi
= Ukupna ugovorena vrijednost projekta HRK]]/7.5345</f>
        <v>196854.46944057336</v>
      </c>
      <c r="AA1450" s="57" t="s">
        <v>38</v>
      </c>
      <c r="AB1450" s="57" t="s">
        <v>35</v>
      </c>
      <c r="AC1450" s="56" t="s">
        <v>5440</v>
      </c>
      <c r="AD1450" s="63" t="s">
        <v>747</v>
      </c>
    </row>
    <row r="1451" spans="1:30" ht="38.25" customHeight="1" x14ac:dyDescent="0.2">
      <c r="A1451" s="98" t="s">
        <v>5441</v>
      </c>
      <c r="B1451" s="55" t="s">
        <v>743</v>
      </c>
      <c r="C1451" s="56" t="s">
        <v>744</v>
      </c>
      <c r="D1451" s="88" t="s">
        <v>4965</v>
      </c>
      <c r="E1451" s="57" t="s">
        <v>76</v>
      </c>
      <c r="F1451" s="62" t="s">
        <v>5442</v>
      </c>
      <c r="G1451" s="45" t="s">
        <v>1159</v>
      </c>
      <c r="H1451" s="59">
        <v>44894</v>
      </c>
      <c r="I1451" s="59">
        <v>45136</v>
      </c>
      <c r="J1451" s="48" t="str">
        <f>IF(Ugovori_OPULJP[[#This Row],[DATUM ZAVRŠETKA OPERACIJE]]&gt;DATE(2024,3,31),"u provedbi","završen")</f>
        <v>završen</v>
      </c>
      <c r="K1451" s="46" t="s">
        <v>211</v>
      </c>
      <c r="L1451" s="46" t="s">
        <v>211</v>
      </c>
      <c r="M1451" s="49">
        <v>0.85</v>
      </c>
      <c r="N1451" s="49">
        <v>0.15</v>
      </c>
      <c r="O1451" s="50">
        <f>Ugovori_OPULJP[[#This Row],[Bespovratna sredstva - Ukupno (EU+Nac) HRK
= Ukupna ugovorena vrijednost bespovratnih sredstava]]*Ugovori_OPULJP[[#This Row],[EU STOPA SUFINANCIRANJA %
EU CO-FINANCING RATE %]]</f>
        <v>1117070</v>
      </c>
      <c r="P1451" s="51">
        <f>Ugovori_OPULJP[[#This Row],[Bespovratna sredstva - EU dio - HRK]]/7.5345</f>
        <v>148260.66759572632</v>
      </c>
      <c r="Q1451" s="50">
        <f>Ugovori_OPULJP[[#This Row],[Bespovratna sredstva - Ukupno (EU+Nac) HRK
= Ukupna ugovorena vrijednost bespovratnih sredstava]]*Ugovori_OPULJP[[#This Row],[STOPA NACIONALNOG SUFINANCIRANJA %]]</f>
        <v>197130</v>
      </c>
      <c r="R1451" s="51">
        <f>Ugovori_OPULJP[[#This Row],[Bespovratna sredstva - Nacionalni dio - HRK]]/7.5345</f>
        <v>26163.647222775231</v>
      </c>
      <c r="S1451" s="52">
        <v>1314200</v>
      </c>
      <c r="T1451" s="51">
        <f>Ugovori_OPULJP[[#This Row],[Bespovratna sredstva - Ukupno (EU+Nac) HRK
= Ukupna ugovorena vrijednost bespovratnih sredstava]]/7.5345</f>
        <v>174424.31481850156</v>
      </c>
      <c r="U1451" s="50">
        <v>0</v>
      </c>
      <c r="V1451" s="51">
        <f>Ugovori_OPULJP[[#This Row],[Javni doprinos korisnika - HRK]]/7.5345</f>
        <v>0</v>
      </c>
      <c r="W1451" s="50">
        <v>0</v>
      </c>
      <c r="X1451" s="51">
        <f>Ugovori_OPULJP[[#This Row],[Privatni doprinos korisnika - HRK]]/7.5345</f>
        <v>0</v>
      </c>
      <c r="Y1451" s="52">
        <v>1314200</v>
      </c>
      <c r="Z1451" s="53">
        <f>Ugovori_OPULJP[[#This Row],[UKUPNI PRIHVATLJIVI IZDACI
TOTAL ELIGIBLE EXPENDITURE
= Bespovratna sredstva ukupno + doprinos korisnika
= Ukupni prihvatljivi troškovi
= Ukupna ugovorena vrijednost projekta HRK]]/7.5345</f>
        <v>174424.31481850156</v>
      </c>
      <c r="AA1451" s="57" t="s">
        <v>38</v>
      </c>
      <c r="AB1451" s="57" t="s">
        <v>35</v>
      </c>
      <c r="AC1451" s="56" t="s">
        <v>5443</v>
      </c>
      <c r="AD1451" s="63" t="s">
        <v>747</v>
      </c>
    </row>
    <row r="1452" spans="1:30" ht="38.25" customHeight="1" x14ac:dyDescent="0.2">
      <c r="A1452" s="97" t="s">
        <v>5444</v>
      </c>
      <c r="B1452" s="55" t="s">
        <v>743</v>
      </c>
      <c r="C1452" s="56" t="s">
        <v>744</v>
      </c>
      <c r="D1452" s="88" t="s">
        <v>4965</v>
      </c>
      <c r="E1452" s="57" t="s">
        <v>76</v>
      </c>
      <c r="F1452" s="62" t="s">
        <v>3859</v>
      </c>
      <c r="G1452" s="62" t="s">
        <v>3860</v>
      </c>
      <c r="H1452" s="59">
        <v>44818</v>
      </c>
      <c r="I1452" s="59">
        <v>45060</v>
      </c>
      <c r="J1452" s="48" t="str">
        <f>IF(Ugovori_OPULJP[[#This Row],[DATUM ZAVRŠETKA OPERACIJE]]&gt;DATE(2024,3,31),"u provedbi","završen")</f>
        <v>završen</v>
      </c>
      <c r="K1452" s="46" t="s">
        <v>130</v>
      </c>
      <c r="L1452" s="46" t="s">
        <v>130</v>
      </c>
      <c r="M1452" s="49">
        <v>0.85</v>
      </c>
      <c r="N1452" s="49">
        <v>0.15</v>
      </c>
      <c r="O1452" s="50">
        <f>Ugovori_OPULJP[[#This Row],[Bespovratna sredstva - Ukupno (EU+Nac) HRK
= Ukupna ugovorena vrijednost bespovratnih sredstava]]*Ugovori_OPULJP[[#This Row],[EU STOPA SUFINANCIRANJA %
EU CO-FINANCING RATE %]]</f>
        <v>629212.5</v>
      </c>
      <c r="P1452" s="51">
        <f>Ugovori_OPULJP[[#This Row],[Bespovratna sredstva - EU dio - HRK]]/7.5345</f>
        <v>83510.850089587897</v>
      </c>
      <c r="Q1452" s="50">
        <f>Ugovori_OPULJP[[#This Row],[Bespovratna sredstva - Ukupno (EU+Nac) HRK
= Ukupna ugovorena vrijednost bespovratnih sredstava]]*Ugovori_OPULJP[[#This Row],[STOPA NACIONALNOG SUFINANCIRANJA %]]</f>
        <v>111037.5</v>
      </c>
      <c r="R1452" s="51">
        <f>Ugovori_OPULJP[[#This Row],[Bespovratna sredstva - Nacionalni dio - HRK]]/7.5345</f>
        <v>14737.20883933904</v>
      </c>
      <c r="S1452" s="52">
        <v>740250</v>
      </c>
      <c r="T1452" s="51">
        <f>Ugovori_OPULJP[[#This Row],[Bespovratna sredstva - Ukupno (EU+Nac) HRK
= Ukupna ugovorena vrijednost bespovratnih sredstava]]/7.5345</f>
        <v>98248.058928926926</v>
      </c>
      <c r="U1452" s="50">
        <v>0</v>
      </c>
      <c r="V1452" s="51">
        <f>Ugovori_OPULJP[[#This Row],[Javni doprinos korisnika - HRK]]/7.5345</f>
        <v>0</v>
      </c>
      <c r="W1452" s="50">
        <v>0</v>
      </c>
      <c r="X1452" s="51">
        <f>Ugovori_OPULJP[[#This Row],[Privatni doprinos korisnika - HRK]]/7.5345</f>
        <v>0</v>
      </c>
      <c r="Y1452" s="52">
        <v>740250</v>
      </c>
      <c r="Z1452" s="53">
        <f>Ugovori_OPULJP[[#This Row],[UKUPNI PRIHVATLJIVI IZDACI
TOTAL ELIGIBLE EXPENDITURE
= Bespovratna sredstva ukupno + doprinos korisnika
= Ukupni prihvatljivi troškovi
= Ukupna ugovorena vrijednost projekta HRK]]/7.5345</f>
        <v>98248.058928926926</v>
      </c>
      <c r="AA1452" s="57" t="s">
        <v>38</v>
      </c>
      <c r="AB1452" s="57" t="s">
        <v>35</v>
      </c>
      <c r="AC1452" s="56" t="s">
        <v>5445</v>
      </c>
      <c r="AD1452" s="63" t="s">
        <v>747</v>
      </c>
    </row>
    <row r="1453" spans="1:30" ht="38.25" customHeight="1" x14ac:dyDescent="0.2">
      <c r="A1453" s="97" t="s">
        <v>5446</v>
      </c>
      <c r="B1453" s="55" t="s">
        <v>743</v>
      </c>
      <c r="C1453" s="56" t="s">
        <v>744</v>
      </c>
      <c r="D1453" s="88" t="s">
        <v>4965</v>
      </c>
      <c r="E1453" s="57" t="s">
        <v>76</v>
      </c>
      <c r="F1453" s="62" t="s">
        <v>5447</v>
      </c>
      <c r="G1453" s="45" t="s">
        <v>3463</v>
      </c>
      <c r="H1453" s="59">
        <v>44859</v>
      </c>
      <c r="I1453" s="59">
        <v>45102</v>
      </c>
      <c r="J1453" s="48" t="str">
        <f>IF(Ugovori_OPULJP[[#This Row],[DATUM ZAVRŠETKA OPERACIJE]]&gt;DATE(2024,3,31),"u provedbi","završen")</f>
        <v>završen</v>
      </c>
      <c r="K1453" s="46" t="s">
        <v>211</v>
      </c>
      <c r="L1453" s="46" t="s">
        <v>211</v>
      </c>
      <c r="M1453" s="49">
        <v>0.85</v>
      </c>
      <c r="N1453" s="49">
        <v>0.15</v>
      </c>
      <c r="O1453" s="50">
        <f>Ugovori_OPULJP[[#This Row],[Bespovratna sredstva - Ukupno (EU+Nac) HRK
= Ukupna ugovorena vrijednost bespovratnih sredstava]]*Ugovori_OPULJP[[#This Row],[EU STOPA SUFINANCIRANJA %
EU CO-FINANCING RATE %]]</f>
        <v>628320</v>
      </c>
      <c r="P1453" s="51">
        <f>Ugovori_OPULJP[[#This Row],[Bespovratna sredstva - EU dio - HRK]]/7.5345</f>
        <v>83392.394983077844</v>
      </c>
      <c r="Q1453" s="50">
        <f>Ugovori_OPULJP[[#This Row],[Bespovratna sredstva - Ukupno (EU+Nac) HRK
= Ukupna ugovorena vrijednost bespovratnih sredstava]]*Ugovori_OPULJP[[#This Row],[STOPA NACIONALNOG SUFINANCIRANJA %]]</f>
        <v>110880</v>
      </c>
      <c r="R1453" s="51">
        <f>Ugovori_OPULJP[[#This Row],[Bespovratna sredstva - Nacionalni dio - HRK]]/7.5345</f>
        <v>14716.304997013736</v>
      </c>
      <c r="S1453" s="52">
        <v>739200</v>
      </c>
      <c r="T1453" s="51">
        <f>Ugovori_OPULJP[[#This Row],[Bespovratna sredstva - Ukupno (EU+Nac) HRK
= Ukupna ugovorena vrijednost bespovratnih sredstava]]/7.5345</f>
        <v>98108.69998009158</v>
      </c>
      <c r="U1453" s="50">
        <v>0</v>
      </c>
      <c r="V1453" s="51">
        <f>Ugovori_OPULJP[[#This Row],[Javni doprinos korisnika - HRK]]/7.5345</f>
        <v>0</v>
      </c>
      <c r="W1453" s="50">
        <v>0</v>
      </c>
      <c r="X1453" s="51">
        <f>Ugovori_OPULJP[[#This Row],[Privatni doprinos korisnika - HRK]]/7.5345</f>
        <v>0</v>
      </c>
      <c r="Y1453" s="52">
        <v>739200</v>
      </c>
      <c r="Z1453" s="53">
        <f>Ugovori_OPULJP[[#This Row],[UKUPNI PRIHVATLJIVI IZDACI
TOTAL ELIGIBLE EXPENDITURE
= Bespovratna sredstva ukupno + doprinos korisnika
= Ukupni prihvatljivi troškovi
= Ukupna ugovorena vrijednost projekta HRK]]/7.5345</f>
        <v>98108.69998009158</v>
      </c>
      <c r="AA1453" s="57" t="s">
        <v>38</v>
      </c>
      <c r="AB1453" s="57" t="s">
        <v>35</v>
      </c>
      <c r="AC1453" s="56" t="s">
        <v>5448</v>
      </c>
      <c r="AD1453" s="63" t="s">
        <v>747</v>
      </c>
    </row>
    <row r="1454" spans="1:30" ht="51" customHeight="1" x14ac:dyDescent="0.2">
      <c r="A1454" s="61" t="s">
        <v>5449</v>
      </c>
      <c r="B1454" s="55" t="s">
        <v>743</v>
      </c>
      <c r="C1454" s="56" t="s">
        <v>744</v>
      </c>
      <c r="D1454" s="88" t="s">
        <v>4965</v>
      </c>
      <c r="E1454" s="57" t="s">
        <v>76</v>
      </c>
      <c r="F1454" s="62" t="s">
        <v>5450</v>
      </c>
      <c r="G1454" s="62" t="s">
        <v>5451</v>
      </c>
      <c r="H1454" s="59">
        <v>44924</v>
      </c>
      <c r="I1454" s="59">
        <v>45167</v>
      </c>
      <c r="J1454" s="48" t="str">
        <f>IF(Ugovori_OPULJP[[#This Row],[DATUM ZAVRŠETKA OPERACIJE]]&gt;DATE(2024,3,31),"u provedbi","završen")</f>
        <v>završen</v>
      </c>
      <c r="K1454" s="58" t="s">
        <v>271</v>
      </c>
      <c r="L1454" s="58" t="s">
        <v>271</v>
      </c>
      <c r="M1454" s="49">
        <v>0.85</v>
      </c>
      <c r="N1454" s="49">
        <v>0.15</v>
      </c>
      <c r="O1454" s="50">
        <f>Ugovori_OPULJP[[#This Row],[Bespovratna sredstva - Ukupno (EU+Nac) HRK
= Ukupna ugovorena vrijednost bespovratnih sredstava]]*Ugovori_OPULJP[[#This Row],[EU STOPA SUFINANCIRANJA %
EU CO-FINANCING RATE %]]</f>
        <v>420240</v>
      </c>
      <c r="P1454" s="51">
        <f>Ugovori_OPULJP[[#This Row],[Bespovratna sredstva - EU dio - HRK]]/7.5345</f>
        <v>55775.43300816245</v>
      </c>
      <c r="Q1454" s="50">
        <f>Ugovori_OPULJP[[#This Row],[Bespovratna sredstva - Ukupno (EU+Nac) HRK
= Ukupna ugovorena vrijednost bespovratnih sredstava]]*Ugovori_OPULJP[[#This Row],[STOPA NACIONALNOG SUFINANCIRANJA %]]</f>
        <v>74160</v>
      </c>
      <c r="R1454" s="51">
        <f>Ugovori_OPULJP[[#This Row],[Bespovratna sredstva - Nacionalni dio - HRK]]/7.5345</f>
        <v>9842.7234720286669</v>
      </c>
      <c r="S1454" s="52">
        <v>494400</v>
      </c>
      <c r="T1454" s="51">
        <f>Ugovori_OPULJP[[#This Row],[Bespovratna sredstva - Ukupno (EU+Nac) HRK
= Ukupna ugovorena vrijednost bespovratnih sredstava]]/7.5345</f>
        <v>65618.156480191115</v>
      </c>
      <c r="U1454" s="50">
        <v>0</v>
      </c>
      <c r="V1454" s="51">
        <f>Ugovori_OPULJP[[#This Row],[Javni doprinos korisnika - HRK]]/7.5345</f>
        <v>0</v>
      </c>
      <c r="W1454" s="50">
        <v>0</v>
      </c>
      <c r="X1454" s="51">
        <f>Ugovori_OPULJP[[#This Row],[Privatni doprinos korisnika - HRK]]/7.5345</f>
        <v>0</v>
      </c>
      <c r="Y1454" s="52">
        <v>494400</v>
      </c>
      <c r="Z1454" s="53">
        <f>Ugovori_OPULJP[[#This Row],[UKUPNI PRIHVATLJIVI IZDACI
TOTAL ELIGIBLE EXPENDITURE
= Bespovratna sredstva ukupno + doprinos korisnika
= Ukupni prihvatljivi troškovi
= Ukupna ugovorena vrijednost projekta HRK]]/7.5345</f>
        <v>65618.156480191115</v>
      </c>
      <c r="AA1454" s="57" t="s">
        <v>38</v>
      </c>
      <c r="AB1454" s="57" t="s">
        <v>35</v>
      </c>
      <c r="AC1454" s="56" t="s">
        <v>5452</v>
      </c>
      <c r="AD1454" s="63" t="s">
        <v>747</v>
      </c>
    </row>
    <row r="1455" spans="1:30" ht="51" customHeight="1" x14ac:dyDescent="0.2">
      <c r="A1455" s="61" t="s">
        <v>5453</v>
      </c>
      <c r="B1455" s="55" t="s">
        <v>743</v>
      </c>
      <c r="C1455" s="56" t="s">
        <v>744</v>
      </c>
      <c r="D1455" s="88" t="s">
        <v>4965</v>
      </c>
      <c r="E1455" s="57" t="s">
        <v>76</v>
      </c>
      <c r="F1455" s="62" t="s">
        <v>5454</v>
      </c>
      <c r="G1455" s="62" t="s">
        <v>1553</v>
      </c>
      <c r="H1455" s="59">
        <v>44894</v>
      </c>
      <c r="I1455" s="59">
        <v>45136</v>
      </c>
      <c r="J1455" s="48" t="str">
        <f>IF(Ugovori_OPULJP[[#This Row],[DATUM ZAVRŠETKA OPERACIJE]]&gt;DATE(2024,3,31),"u provedbi","završen")</f>
        <v>završen</v>
      </c>
      <c r="K1455" s="46" t="s">
        <v>211</v>
      </c>
      <c r="L1455" s="46" t="s">
        <v>211</v>
      </c>
      <c r="M1455" s="49">
        <v>0.85</v>
      </c>
      <c r="N1455" s="49">
        <v>0.15</v>
      </c>
      <c r="O1455" s="50">
        <f>Ugovori_OPULJP[[#This Row],[Bespovratna sredstva - Ukupno (EU+Nac) HRK
= Ukupna ugovorena vrijednost bespovratnih sredstava]]*Ugovori_OPULJP[[#This Row],[EU STOPA SUFINANCIRANJA %
EU CO-FINANCING RATE %]]</f>
        <v>419900</v>
      </c>
      <c r="P1455" s="51">
        <f>Ugovori_OPULJP[[#This Row],[Bespovratna sredstva - EU dio - HRK]]/7.5345</f>
        <v>55730.307253301478</v>
      </c>
      <c r="Q1455" s="50">
        <f>Ugovori_OPULJP[[#This Row],[Bespovratna sredstva - Ukupno (EU+Nac) HRK
= Ukupna ugovorena vrijednost bespovratnih sredstava]]*Ugovori_OPULJP[[#This Row],[STOPA NACIONALNOG SUFINANCIRANJA %]]</f>
        <v>74100</v>
      </c>
      <c r="R1455" s="51">
        <f>Ugovori_OPULJP[[#This Row],[Bespovratna sredstva - Nacionalni dio - HRK]]/7.5345</f>
        <v>9834.7601035237894</v>
      </c>
      <c r="S1455" s="52">
        <v>494000</v>
      </c>
      <c r="T1455" s="51">
        <f>Ugovori_OPULJP[[#This Row],[Bespovratna sredstva - Ukupno (EU+Nac) HRK
= Ukupna ugovorena vrijednost bespovratnih sredstava]]/7.5345</f>
        <v>65565.067356825268</v>
      </c>
      <c r="U1455" s="50">
        <v>0</v>
      </c>
      <c r="V1455" s="51">
        <f>Ugovori_OPULJP[[#This Row],[Javni doprinos korisnika - HRK]]/7.5345</f>
        <v>0</v>
      </c>
      <c r="W1455" s="50">
        <v>0</v>
      </c>
      <c r="X1455" s="51">
        <f>Ugovori_OPULJP[[#This Row],[Privatni doprinos korisnika - HRK]]/7.5345</f>
        <v>0</v>
      </c>
      <c r="Y1455" s="52">
        <v>494000</v>
      </c>
      <c r="Z1455" s="53">
        <f>Ugovori_OPULJP[[#This Row],[UKUPNI PRIHVATLJIVI IZDACI
TOTAL ELIGIBLE EXPENDITURE
= Bespovratna sredstva ukupno + doprinos korisnika
= Ukupni prihvatljivi troškovi
= Ukupna ugovorena vrijednost projekta HRK]]/7.5345</f>
        <v>65565.067356825268</v>
      </c>
      <c r="AA1455" s="57" t="s">
        <v>38</v>
      </c>
      <c r="AB1455" s="57" t="s">
        <v>35</v>
      </c>
      <c r="AC1455" s="56" t="s">
        <v>5455</v>
      </c>
      <c r="AD1455" s="63" t="s">
        <v>747</v>
      </c>
    </row>
    <row r="1456" spans="1:30" ht="51" customHeight="1" x14ac:dyDescent="0.2">
      <c r="A1456" s="66" t="s">
        <v>5456</v>
      </c>
      <c r="B1456" s="55" t="s">
        <v>743</v>
      </c>
      <c r="C1456" s="56" t="s">
        <v>744</v>
      </c>
      <c r="D1456" s="88" t="s">
        <v>4965</v>
      </c>
      <c r="E1456" s="57" t="s">
        <v>76</v>
      </c>
      <c r="F1456" s="62" t="s">
        <v>5457</v>
      </c>
      <c r="G1456" s="45" t="s">
        <v>2206</v>
      </c>
      <c r="H1456" s="59">
        <v>44923</v>
      </c>
      <c r="I1456" s="59">
        <v>45166</v>
      </c>
      <c r="J1456" s="48" t="str">
        <f>IF(Ugovori_OPULJP[[#This Row],[DATUM ZAVRŠETKA OPERACIJE]]&gt;DATE(2024,3,31),"u provedbi","završen")</f>
        <v>završen</v>
      </c>
      <c r="K1456" s="58" t="s">
        <v>211</v>
      </c>
      <c r="L1456" s="46" t="s">
        <v>211</v>
      </c>
      <c r="M1456" s="49">
        <v>0.85</v>
      </c>
      <c r="N1456" s="49">
        <v>0.15</v>
      </c>
      <c r="O1456" s="50">
        <f>Ugovori_OPULJP[[#This Row],[Bespovratna sredstva - Ukupno (EU+Nac) HRK
= Ukupna ugovorena vrijednost bespovratnih sredstava]]*Ugovori_OPULJP[[#This Row],[EU STOPA SUFINANCIRANJA %
EU CO-FINANCING RATE %]]</f>
        <v>839800</v>
      </c>
      <c r="P1456" s="51">
        <f>Ugovori_OPULJP[[#This Row],[Bespovratna sredstva - EU dio - HRK]]/7.5345</f>
        <v>111460.61450660296</v>
      </c>
      <c r="Q1456" s="50">
        <f>Ugovori_OPULJP[[#This Row],[Bespovratna sredstva - Ukupno (EU+Nac) HRK
= Ukupna ugovorena vrijednost bespovratnih sredstava]]*Ugovori_OPULJP[[#This Row],[STOPA NACIONALNOG SUFINANCIRANJA %]]</f>
        <v>148200</v>
      </c>
      <c r="R1456" s="51">
        <f>Ugovori_OPULJP[[#This Row],[Bespovratna sredstva - Nacionalni dio - HRK]]/7.5345</f>
        <v>19669.520207047579</v>
      </c>
      <c r="S1456" s="52">
        <v>988000</v>
      </c>
      <c r="T1456" s="51">
        <f>Ugovori_OPULJP[[#This Row],[Bespovratna sredstva - Ukupno (EU+Nac) HRK
= Ukupna ugovorena vrijednost bespovratnih sredstava]]/7.5345</f>
        <v>131130.13471365054</v>
      </c>
      <c r="U1456" s="50">
        <v>0</v>
      </c>
      <c r="V1456" s="51">
        <f>Ugovori_OPULJP[[#This Row],[Javni doprinos korisnika - HRK]]/7.5345</f>
        <v>0</v>
      </c>
      <c r="W1456" s="50">
        <v>0</v>
      </c>
      <c r="X1456" s="51">
        <f>Ugovori_OPULJP[[#This Row],[Privatni doprinos korisnika - HRK]]/7.5345</f>
        <v>0</v>
      </c>
      <c r="Y1456" s="52">
        <v>988000</v>
      </c>
      <c r="Z1456" s="53">
        <f>Ugovori_OPULJP[[#This Row],[UKUPNI PRIHVATLJIVI IZDACI
TOTAL ELIGIBLE EXPENDITURE
= Bespovratna sredstva ukupno + doprinos korisnika
= Ukupni prihvatljivi troškovi
= Ukupna ugovorena vrijednost projekta HRK]]/7.5345</f>
        <v>131130.13471365054</v>
      </c>
      <c r="AA1456" s="57" t="s">
        <v>38</v>
      </c>
      <c r="AB1456" s="57" t="s">
        <v>35</v>
      </c>
      <c r="AC1456" s="56" t="s">
        <v>5458</v>
      </c>
      <c r="AD1456" s="63" t="s">
        <v>747</v>
      </c>
    </row>
    <row r="1457" spans="1:30" ht="38.25" customHeight="1" x14ac:dyDescent="0.2">
      <c r="A1457" s="97" t="s">
        <v>5459</v>
      </c>
      <c r="B1457" s="55" t="s">
        <v>743</v>
      </c>
      <c r="C1457" s="56" t="s">
        <v>744</v>
      </c>
      <c r="D1457" s="88" t="s">
        <v>4965</v>
      </c>
      <c r="E1457" s="57" t="s">
        <v>76</v>
      </c>
      <c r="F1457" s="62" t="s">
        <v>1293</v>
      </c>
      <c r="G1457" s="45" t="s">
        <v>1198</v>
      </c>
      <c r="H1457" s="59">
        <v>44865</v>
      </c>
      <c r="I1457" s="59">
        <v>45107</v>
      </c>
      <c r="J1457" s="48" t="str">
        <f>IF(Ugovori_OPULJP[[#This Row],[DATUM ZAVRŠETKA OPERACIJE]]&gt;DATE(2024,3,31),"u provedbi","završen")</f>
        <v>završen</v>
      </c>
      <c r="K1457" s="46" t="s">
        <v>211</v>
      </c>
      <c r="L1457" s="46" t="s">
        <v>211</v>
      </c>
      <c r="M1457" s="49">
        <v>0.85</v>
      </c>
      <c r="N1457" s="49">
        <v>0.15</v>
      </c>
      <c r="O1457" s="50">
        <f>Ugovori_OPULJP[[#This Row],[Bespovratna sredstva - Ukupno (EU+Nac) HRK
= Ukupna ugovorena vrijednost bespovratnih sredstava]]*Ugovori_OPULJP[[#This Row],[EU STOPA SUFINANCIRANJA %
EU CO-FINANCING RATE %]]</f>
        <v>838695</v>
      </c>
      <c r="P1457" s="51">
        <f>Ugovori_OPULJP[[#This Row],[Bespovratna sredstva - EU dio - HRK]]/7.5345</f>
        <v>111313.95580330479</v>
      </c>
      <c r="Q1457" s="50">
        <f>Ugovori_OPULJP[[#This Row],[Bespovratna sredstva - Ukupno (EU+Nac) HRK
= Ukupna ugovorena vrijednost bespovratnih sredstava]]*Ugovori_OPULJP[[#This Row],[STOPA NACIONALNOG SUFINANCIRANJA %]]</f>
        <v>148005</v>
      </c>
      <c r="R1457" s="51">
        <f>Ugovori_OPULJP[[#This Row],[Bespovratna sredstva - Nacionalni dio - HRK]]/7.5345</f>
        <v>19643.639259406729</v>
      </c>
      <c r="S1457" s="52">
        <v>986700</v>
      </c>
      <c r="T1457" s="51">
        <f>Ugovori_OPULJP[[#This Row],[Bespovratna sredstva - Ukupno (EU+Nac) HRK
= Ukupna ugovorena vrijednost bespovratnih sredstava]]/7.5345</f>
        <v>130957.59506271152</v>
      </c>
      <c r="U1457" s="50">
        <v>0</v>
      </c>
      <c r="V1457" s="51">
        <f>Ugovori_OPULJP[[#This Row],[Javni doprinos korisnika - HRK]]/7.5345</f>
        <v>0</v>
      </c>
      <c r="W1457" s="50">
        <v>0</v>
      </c>
      <c r="X1457" s="51">
        <f>Ugovori_OPULJP[[#This Row],[Privatni doprinos korisnika - HRK]]/7.5345</f>
        <v>0</v>
      </c>
      <c r="Y1457" s="52">
        <v>986700</v>
      </c>
      <c r="Z1457" s="53">
        <f>Ugovori_OPULJP[[#This Row],[UKUPNI PRIHVATLJIVI IZDACI
TOTAL ELIGIBLE EXPENDITURE
= Bespovratna sredstva ukupno + doprinos korisnika
= Ukupni prihvatljivi troškovi
= Ukupna ugovorena vrijednost projekta HRK]]/7.5345</f>
        <v>130957.59506271152</v>
      </c>
      <c r="AA1457" s="57" t="s">
        <v>38</v>
      </c>
      <c r="AB1457" s="57" t="s">
        <v>35</v>
      </c>
      <c r="AC1457" s="56" t="s">
        <v>5460</v>
      </c>
      <c r="AD1457" s="63" t="s">
        <v>747</v>
      </c>
    </row>
    <row r="1458" spans="1:30" ht="38.25" customHeight="1" x14ac:dyDescent="0.2">
      <c r="A1458" s="97" t="s">
        <v>5461</v>
      </c>
      <c r="B1458" s="55" t="s">
        <v>743</v>
      </c>
      <c r="C1458" s="56" t="s">
        <v>744</v>
      </c>
      <c r="D1458" s="88" t="s">
        <v>4965</v>
      </c>
      <c r="E1458" s="57" t="s">
        <v>76</v>
      </c>
      <c r="F1458" s="62" t="s">
        <v>5462</v>
      </c>
      <c r="G1458" s="62" t="s">
        <v>3015</v>
      </c>
      <c r="H1458" s="59">
        <v>44859</v>
      </c>
      <c r="I1458" s="59">
        <v>45102</v>
      </c>
      <c r="J1458" s="48" t="str">
        <f>IF(Ugovori_OPULJP[[#This Row],[DATUM ZAVRŠETKA OPERACIJE]]&gt;DATE(2024,3,31),"u provedbi","završen")</f>
        <v>završen</v>
      </c>
      <c r="K1458" s="46" t="s">
        <v>155</v>
      </c>
      <c r="L1458" s="46" t="s">
        <v>155</v>
      </c>
      <c r="M1458" s="49">
        <v>0.85</v>
      </c>
      <c r="N1458" s="49">
        <v>0.15</v>
      </c>
      <c r="O1458" s="50">
        <f>Ugovori_OPULJP[[#This Row],[Bespovratna sredstva - Ukupno (EU+Nac) HRK
= Ukupna ugovorena vrijednost bespovratnih sredstava]]*Ugovori_OPULJP[[#This Row],[EU STOPA SUFINANCIRANJA %
EU CO-FINANCING RATE %]]</f>
        <v>420240</v>
      </c>
      <c r="P1458" s="51">
        <f>Ugovori_OPULJP[[#This Row],[Bespovratna sredstva - EU dio - HRK]]/7.5345</f>
        <v>55775.43300816245</v>
      </c>
      <c r="Q1458" s="50">
        <f>Ugovori_OPULJP[[#This Row],[Bespovratna sredstva - Ukupno (EU+Nac) HRK
= Ukupna ugovorena vrijednost bespovratnih sredstava]]*Ugovori_OPULJP[[#This Row],[STOPA NACIONALNOG SUFINANCIRANJA %]]</f>
        <v>74160</v>
      </c>
      <c r="R1458" s="51">
        <f>Ugovori_OPULJP[[#This Row],[Bespovratna sredstva - Nacionalni dio - HRK]]/7.5345</f>
        <v>9842.7234720286669</v>
      </c>
      <c r="S1458" s="52">
        <v>494400</v>
      </c>
      <c r="T1458" s="51">
        <f>Ugovori_OPULJP[[#This Row],[Bespovratna sredstva - Ukupno (EU+Nac) HRK
= Ukupna ugovorena vrijednost bespovratnih sredstava]]/7.5345</f>
        <v>65618.156480191115</v>
      </c>
      <c r="U1458" s="50">
        <v>0</v>
      </c>
      <c r="V1458" s="51">
        <f>Ugovori_OPULJP[[#This Row],[Javni doprinos korisnika - HRK]]/7.5345</f>
        <v>0</v>
      </c>
      <c r="W1458" s="50">
        <v>0</v>
      </c>
      <c r="X1458" s="51">
        <f>Ugovori_OPULJP[[#This Row],[Privatni doprinos korisnika - HRK]]/7.5345</f>
        <v>0</v>
      </c>
      <c r="Y1458" s="52">
        <v>494400</v>
      </c>
      <c r="Z1458" s="53">
        <f>Ugovori_OPULJP[[#This Row],[UKUPNI PRIHVATLJIVI IZDACI
TOTAL ELIGIBLE EXPENDITURE
= Bespovratna sredstva ukupno + doprinos korisnika
= Ukupni prihvatljivi troškovi
= Ukupna ugovorena vrijednost projekta HRK]]/7.5345</f>
        <v>65618.156480191115</v>
      </c>
      <c r="AA1458" s="57" t="s">
        <v>38</v>
      </c>
      <c r="AB1458" s="57" t="s">
        <v>35</v>
      </c>
      <c r="AC1458" s="56" t="s">
        <v>5463</v>
      </c>
      <c r="AD1458" s="63" t="s">
        <v>747</v>
      </c>
    </row>
    <row r="1459" spans="1:30" ht="51" customHeight="1" x14ac:dyDescent="0.2">
      <c r="A1459" s="61" t="s">
        <v>5464</v>
      </c>
      <c r="B1459" s="55" t="s">
        <v>743</v>
      </c>
      <c r="C1459" s="56" t="s">
        <v>744</v>
      </c>
      <c r="D1459" s="88" t="s">
        <v>4965</v>
      </c>
      <c r="E1459" s="57" t="s">
        <v>76</v>
      </c>
      <c r="F1459" s="62" t="s">
        <v>5465</v>
      </c>
      <c r="G1459" s="62" t="s">
        <v>4082</v>
      </c>
      <c r="H1459" s="59">
        <v>44931</v>
      </c>
      <c r="I1459" s="59">
        <v>45174</v>
      </c>
      <c r="J1459" s="48" t="str">
        <f>IF(Ugovori_OPULJP[[#This Row],[DATUM ZAVRŠETKA OPERACIJE]]&gt;DATE(2024,3,31),"u provedbi","završen")</f>
        <v>završen</v>
      </c>
      <c r="K1459" s="46" t="s">
        <v>271</v>
      </c>
      <c r="L1459" s="46" t="s">
        <v>271</v>
      </c>
      <c r="M1459" s="49">
        <v>0.85</v>
      </c>
      <c r="N1459" s="49">
        <v>0.15</v>
      </c>
      <c r="O1459" s="50">
        <f>Ugovori_OPULJP[[#This Row],[Bespovratna sredstva - Ukupno (EU+Nac) HRK
= Ukupna ugovorena vrijednost bespovratnih sredstava]]*Ugovori_OPULJP[[#This Row],[EU STOPA SUFINANCIRANJA %
EU CO-FINANCING RATE %]]</f>
        <v>371033.5</v>
      </c>
      <c r="P1459" s="51">
        <f>Ugovori_OPULJP[[#This Row],[Bespovratna sredstva - EU dio - HRK]]/7.5345</f>
        <v>49244.608135908151</v>
      </c>
      <c r="Q1459" s="50">
        <f>Ugovori_OPULJP[[#This Row],[Bespovratna sredstva - Ukupno (EU+Nac) HRK
= Ukupna ugovorena vrijednost bespovratnih sredstava]]*Ugovori_OPULJP[[#This Row],[STOPA NACIONALNOG SUFINANCIRANJA %]]</f>
        <v>65476.5</v>
      </c>
      <c r="R1459" s="51">
        <f>Ugovori_OPULJP[[#This Row],[Bespovratna sredstva - Nacionalni dio - HRK]]/7.5345</f>
        <v>8690.2249651602615</v>
      </c>
      <c r="S1459" s="52">
        <v>436510</v>
      </c>
      <c r="T1459" s="51">
        <f>Ugovori_OPULJP[[#This Row],[Bespovratna sredstva - Ukupno (EU+Nac) HRK
= Ukupna ugovorena vrijednost bespovratnih sredstava]]/7.5345</f>
        <v>57934.833101068412</v>
      </c>
      <c r="U1459" s="50">
        <v>0</v>
      </c>
      <c r="V1459" s="51">
        <f>Ugovori_OPULJP[[#This Row],[Javni doprinos korisnika - HRK]]/7.5345</f>
        <v>0</v>
      </c>
      <c r="W1459" s="50">
        <v>0</v>
      </c>
      <c r="X1459" s="51">
        <f>Ugovori_OPULJP[[#This Row],[Privatni doprinos korisnika - HRK]]/7.5345</f>
        <v>0</v>
      </c>
      <c r="Y1459" s="52">
        <v>436510</v>
      </c>
      <c r="Z1459" s="53">
        <f>Ugovori_OPULJP[[#This Row],[UKUPNI PRIHVATLJIVI IZDACI
TOTAL ELIGIBLE EXPENDITURE
= Bespovratna sredstva ukupno + doprinos korisnika
= Ukupni prihvatljivi troškovi
= Ukupna ugovorena vrijednost projekta HRK]]/7.5345</f>
        <v>57934.833101068412</v>
      </c>
      <c r="AA1459" s="57" t="s">
        <v>38</v>
      </c>
      <c r="AB1459" s="57" t="s">
        <v>35</v>
      </c>
      <c r="AC1459" s="56" t="s">
        <v>5466</v>
      </c>
      <c r="AD1459" s="63" t="s">
        <v>747</v>
      </c>
    </row>
    <row r="1460" spans="1:30" ht="51" customHeight="1" x14ac:dyDescent="0.2">
      <c r="A1460" s="61" t="s">
        <v>5467</v>
      </c>
      <c r="B1460" s="55" t="s">
        <v>743</v>
      </c>
      <c r="C1460" s="56" t="s">
        <v>744</v>
      </c>
      <c r="D1460" s="88" t="s">
        <v>4965</v>
      </c>
      <c r="E1460" s="57" t="s">
        <v>76</v>
      </c>
      <c r="F1460" s="62" t="s">
        <v>5468</v>
      </c>
      <c r="G1460" s="62" t="s">
        <v>4090</v>
      </c>
      <c r="H1460" s="59">
        <v>44928</v>
      </c>
      <c r="I1460" s="59">
        <v>45171</v>
      </c>
      <c r="J1460" s="48" t="str">
        <f>IF(Ugovori_OPULJP[[#This Row],[DATUM ZAVRŠETKA OPERACIJE]]&gt;DATE(2024,3,31),"u provedbi","završen")</f>
        <v>završen</v>
      </c>
      <c r="K1460" s="46" t="s">
        <v>130</v>
      </c>
      <c r="L1460" s="46" t="s">
        <v>130</v>
      </c>
      <c r="M1460" s="49">
        <v>0.85</v>
      </c>
      <c r="N1460" s="49">
        <v>0.15</v>
      </c>
      <c r="O1460" s="50">
        <f>Ugovori_OPULJP[[#This Row],[Bespovratna sredstva - Ukupno (EU+Nac) HRK
= Ukupna ugovorena vrijednost bespovratnih sredstava]]*Ugovori_OPULJP[[#This Row],[EU STOPA SUFINANCIRANJA %
EU CO-FINANCING RATE %]]</f>
        <v>412250</v>
      </c>
      <c r="P1460" s="51">
        <f>Ugovori_OPULJP[[#This Row],[Bespovratna sredstva - EU dio - HRK]]/7.5345</f>
        <v>54714.977768929588</v>
      </c>
      <c r="Q1460" s="50">
        <f>Ugovori_OPULJP[[#This Row],[Bespovratna sredstva - Ukupno (EU+Nac) HRK
= Ukupna ugovorena vrijednost bespovratnih sredstava]]*Ugovori_OPULJP[[#This Row],[STOPA NACIONALNOG SUFINANCIRANJA %]]</f>
        <v>72750</v>
      </c>
      <c r="R1460" s="51">
        <f>Ugovori_OPULJP[[#This Row],[Bespovratna sredstva - Nacionalni dio - HRK]]/7.5345</f>
        <v>9655.5843121640446</v>
      </c>
      <c r="S1460" s="52">
        <v>485000</v>
      </c>
      <c r="T1460" s="51">
        <f>Ugovori_OPULJP[[#This Row],[Bespovratna sredstva - Ukupno (EU+Nac) HRK
= Ukupna ugovorena vrijednost bespovratnih sredstava]]/7.5345</f>
        <v>64370.562081093631</v>
      </c>
      <c r="U1460" s="50">
        <v>0</v>
      </c>
      <c r="V1460" s="51">
        <f>Ugovori_OPULJP[[#This Row],[Javni doprinos korisnika - HRK]]/7.5345</f>
        <v>0</v>
      </c>
      <c r="W1460" s="50">
        <v>0</v>
      </c>
      <c r="X1460" s="51">
        <f>Ugovori_OPULJP[[#This Row],[Privatni doprinos korisnika - HRK]]/7.5345</f>
        <v>0</v>
      </c>
      <c r="Y1460" s="52">
        <v>485000</v>
      </c>
      <c r="Z1460" s="53">
        <f>Ugovori_OPULJP[[#This Row],[UKUPNI PRIHVATLJIVI IZDACI
TOTAL ELIGIBLE EXPENDITURE
= Bespovratna sredstva ukupno + doprinos korisnika
= Ukupni prihvatljivi troškovi
= Ukupna ugovorena vrijednost projekta HRK]]/7.5345</f>
        <v>64370.562081093631</v>
      </c>
      <c r="AA1460" s="57" t="s">
        <v>38</v>
      </c>
      <c r="AB1460" s="57" t="s">
        <v>35</v>
      </c>
      <c r="AC1460" s="56" t="s">
        <v>5469</v>
      </c>
      <c r="AD1460" s="63" t="s">
        <v>747</v>
      </c>
    </row>
    <row r="1461" spans="1:30" ht="51" customHeight="1" x14ac:dyDescent="0.2">
      <c r="A1461" s="97" t="s">
        <v>5470</v>
      </c>
      <c r="B1461" s="55" t="s">
        <v>743</v>
      </c>
      <c r="C1461" s="56" t="s">
        <v>744</v>
      </c>
      <c r="D1461" s="88" t="s">
        <v>4965</v>
      </c>
      <c r="E1461" s="57" t="s">
        <v>76</v>
      </c>
      <c r="F1461" s="62" t="s">
        <v>3339</v>
      </c>
      <c r="G1461" s="62" t="s">
        <v>5471</v>
      </c>
      <c r="H1461" s="59">
        <v>44792</v>
      </c>
      <c r="I1461" s="59">
        <v>45035</v>
      </c>
      <c r="J1461" s="48" t="str">
        <f>IF(Ugovori_OPULJP[[#This Row],[DATUM ZAVRŠETKA OPERACIJE]]&gt;DATE(2024,3,31),"u provedbi","završen")</f>
        <v>završen</v>
      </c>
      <c r="K1461" s="46" t="s">
        <v>543</v>
      </c>
      <c r="L1461" s="46" t="s">
        <v>211</v>
      </c>
      <c r="M1461" s="49">
        <v>0.85</v>
      </c>
      <c r="N1461" s="49">
        <v>0.15</v>
      </c>
      <c r="O1461" s="50">
        <f>Ugovori_OPULJP[[#This Row],[Bespovratna sredstva - Ukupno (EU+Nac) HRK
= Ukupna ugovorena vrijednost bespovratnih sredstava]]*Ugovori_OPULJP[[#This Row],[EU STOPA SUFINANCIRANJA %
EU CO-FINANCING RATE %]]</f>
        <v>1049750</v>
      </c>
      <c r="P1461" s="51">
        <f>Ugovori_OPULJP[[#This Row],[Bespovratna sredstva - EU dio - HRK]]/7.5345</f>
        <v>139325.7681332537</v>
      </c>
      <c r="Q1461" s="50">
        <f>Ugovori_OPULJP[[#This Row],[Bespovratna sredstva - Ukupno (EU+Nac) HRK
= Ukupna ugovorena vrijednost bespovratnih sredstava]]*Ugovori_OPULJP[[#This Row],[STOPA NACIONALNOG SUFINANCIRANJA %]]</f>
        <v>185250</v>
      </c>
      <c r="R1461" s="51">
        <f>Ugovori_OPULJP[[#This Row],[Bespovratna sredstva - Nacionalni dio - HRK]]/7.5345</f>
        <v>24586.900258809474</v>
      </c>
      <c r="S1461" s="52">
        <v>1235000</v>
      </c>
      <c r="T1461" s="51">
        <f>Ugovori_OPULJP[[#This Row],[Bespovratna sredstva - Ukupno (EU+Nac) HRK
= Ukupna ugovorena vrijednost bespovratnih sredstava]]/7.5345</f>
        <v>163912.66839206318</v>
      </c>
      <c r="U1461" s="50">
        <v>0</v>
      </c>
      <c r="V1461" s="51">
        <f>Ugovori_OPULJP[[#This Row],[Javni doprinos korisnika - HRK]]/7.5345</f>
        <v>0</v>
      </c>
      <c r="W1461" s="50">
        <v>0</v>
      </c>
      <c r="X1461" s="51">
        <f>Ugovori_OPULJP[[#This Row],[Privatni doprinos korisnika - HRK]]/7.5345</f>
        <v>0</v>
      </c>
      <c r="Y1461" s="52">
        <v>1235000</v>
      </c>
      <c r="Z1461" s="53">
        <f>Ugovori_OPULJP[[#This Row],[UKUPNI PRIHVATLJIVI IZDACI
TOTAL ELIGIBLE EXPENDITURE
= Bespovratna sredstva ukupno + doprinos korisnika
= Ukupni prihvatljivi troškovi
= Ukupna ugovorena vrijednost projekta HRK]]/7.5345</f>
        <v>163912.66839206318</v>
      </c>
      <c r="AA1461" s="57" t="s">
        <v>38</v>
      </c>
      <c r="AB1461" s="57" t="s">
        <v>35</v>
      </c>
      <c r="AC1461" s="56" t="s">
        <v>5472</v>
      </c>
      <c r="AD1461" s="63" t="s">
        <v>747</v>
      </c>
    </row>
    <row r="1462" spans="1:30" ht="51" customHeight="1" x14ac:dyDescent="0.2">
      <c r="A1462" s="97" t="s">
        <v>5473</v>
      </c>
      <c r="B1462" s="55" t="s">
        <v>743</v>
      </c>
      <c r="C1462" s="56" t="s">
        <v>744</v>
      </c>
      <c r="D1462" s="88" t="s">
        <v>4965</v>
      </c>
      <c r="E1462" s="57" t="s">
        <v>76</v>
      </c>
      <c r="F1462" s="62" t="s">
        <v>3339</v>
      </c>
      <c r="G1462" s="62" t="s">
        <v>3944</v>
      </c>
      <c r="H1462" s="59">
        <v>44770</v>
      </c>
      <c r="I1462" s="59">
        <v>45013</v>
      </c>
      <c r="J1462" s="48" t="str">
        <f>IF(Ugovori_OPULJP[[#This Row],[DATUM ZAVRŠETKA OPERACIJE]]&gt;DATE(2024,3,31),"u provedbi","završen")</f>
        <v>završen</v>
      </c>
      <c r="K1462" s="67" t="s">
        <v>154</v>
      </c>
      <c r="L1462" s="67" t="s">
        <v>155</v>
      </c>
      <c r="M1462" s="49">
        <v>0.85</v>
      </c>
      <c r="N1462" s="49">
        <v>0.15</v>
      </c>
      <c r="O1462" s="50">
        <f>Ugovori_OPULJP[[#This Row],[Bespovratna sredstva - Ukupno (EU+Nac) HRK
= Ukupna ugovorena vrijednost bespovratnih sredstava]]*Ugovori_OPULJP[[#This Row],[EU STOPA SUFINANCIRANJA %
EU CO-FINANCING RATE %]]</f>
        <v>378216</v>
      </c>
      <c r="P1462" s="51">
        <f>Ugovori_OPULJP[[#This Row],[Bespovratna sredstva - EU dio - HRK]]/7.5345</f>
        <v>50197.889707346207</v>
      </c>
      <c r="Q1462" s="50">
        <f>Ugovori_OPULJP[[#This Row],[Bespovratna sredstva - Ukupno (EU+Nac) HRK
= Ukupna ugovorena vrijednost bespovratnih sredstava]]*Ugovori_OPULJP[[#This Row],[STOPA NACIONALNOG SUFINANCIRANJA %]]</f>
        <v>66744</v>
      </c>
      <c r="R1462" s="51">
        <f>Ugovori_OPULJP[[#This Row],[Bespovratna sredstva - Nacionalni dio - HRK]]/7.5345</f>
        <v>8858.4511248258004</v>
      </c>
      <c r="S1462" s="52">
        <v>444960</v>
      </c>
      <c r="T1462" s="53">
        <f>Ugovori_OPULJP[[#This Row],[Bespovratna sredstva - Ukupno (EU+Nac) HRK
= Ukupna ugovorena vrijednost bespovratnih sredstava]]/7.5345</f>
        <v>59056.340832172005</v>
      </c>
      <c r="U1462" s="50">
        <v>0</v>
      </c>
      <c r="V1462" s="51">
        <f>Ugovori_OPULJP[[#This Row],[Javni doprinos korisnika - HRK]]/7.5345</f>
        <v>0</v>
      </c>
      <c r="W1462" s="50">
        <v>0</v>
      </c>
      <c r="X1462" s="51">
        <f>Ugovori_OPULJP[[#This Row],[Privatni doprinos korisnika - HRK]]/7.5345</f>
        <v>0</v>
      </c>
      <c r="Y1462" s="52">
        <v>444960</v>
      </c>
      <c r="Z1462" s="53">
        <f>Ugovori_OPULJP[[#This Row],[UKUPNI PRIHVATLJIVI IZDACI
TOTAL ELIGIBLE EXPENDITURE
= Bespovratna sredstva ukupno + doprinos korisnika
= Ukupni prihvatljivi troškovi
= Ukupna ugovorena vrijednost projekta HRK]]/7.5345</f>
        <v>59056.340832172005</v>
      </c>
      <c r="AA1462" s="57" t="s">
        <v>38</v>
      </c>
      <c r="AB1462" s="57" t="s">
        <v>35</v>
      </c>
      <c r="AC1462" s="56" t="s">
        <v>5474</v>
      </c>
      <c r="AD1462" s="63" t="s">
        <v>747</v>
      </c>
    </row>
    <row r="1463" spans="1:30" ht="51" customHeight="1" x14ac:dyDescent="0.2">
      <c r="A1463" s="97" t="s">
        <v>5475</v>
      </c>
      <c r="B1463" s="55" t="s">
        <v>743</v>
      </c>
      <c r="C1463" s="56" t="s">
        <v>744</v>
      </c>
      <c r="D1463" s="88" t="s">
        <v>4965</v>
      </c>
      <c r="E1463" s="57" t="s">
        <v>76</v>
      </c>
      <c r="F1463" s="62" t="s">
        <v>5476</v>
      </c>
      <c r="G1463" s="45" t="s">
        <v>1824</v>
      </c>
      <c r="H1463" s="59">
        <v>44770</v>
      </c>
      <c r="I1463" s="59">
        <v>45013</v>
      </c>
      <c r="J1463" s="48" t="str">
        <f>IF(Ugovori_OPULJP[[#This Row],[DATUM ZAVRŠETKA OPERACIJE]]&gt;DATE(2024,3,31),"u provedbi","završen")</f>
        <v>završen</v>
      </c>
      <c r="K1463" s="46" t="s">
        <v>271</v>
      </c>
      <c r="L1463" s="46" t="s">
        <v>271</v>
      </c>
      <c r="M1463" s="49">
        <v>0.85</v>
      </c>
      <c r="N1463" s="49">
        <v>0.15</v>
      </c>
      <c r="O1463" s="50">
        <f>Ugovori_OPULJP[[#This Row],[Bespovratna sredstva - Ukupno (EU+Nac) HRK
= Ukupna ugovorena vrijednost bespovratnih sredstava]]*Ugovori_OPULJP[[#This Row],[EU STOPA SUFINANCIRANJA %
EU CO-FINANCING RATE %]]</f>
        <v>630360</v>
      </c>
      <c r="P1463" s="51">
        <f>Ugovori_OPULJP[[#This Row],[Bespovratna sredstva - EU dio - HRK]]/7.5345</f>
        <v>83663.149512243675</v>
      </c>
      <c r="Q1463" s="50">
        <f>Ugovori_OPULJP[[#This Row],[Bespovratna sredstva - Ukupno (EU+Nac) HRK
= Ukupna ugovorena vrijednost bespovratnih sredstava]]*Ugovori_OPULJP[[#This Row],[STOPA NACIONALNOG SUFINANCIRANJA %]]</f>
        <v>111240</v>
      </c>
      <c r="R1463" s="51">
        <f>Ugovori_OPULJP[[#This Row],[Bespovratna sredstva - Nacionalni dio - HRK]]/7.5345</f>
        <v>14764.085208043001</v>
      </c>
      <c r="S1463" s="52">
        <v>741600</v>
      </c>
      <c r="T1463" s="53">
        <f>Ugovori_OPULJP[[#This Row],[Bespovratna sredstva - Ukupno (EU+Nac) HRK
= Ukupna ugovorena vrijednost bespovratnih sredstava]]/7.5345</f>
        <v>98427.23472028668</v>
      </c>
      <c r="U1463" s="50">
        <v>0</v>
      </c>
      <c r="V1463" s="51">
        <f>Ugovori_OPULJP[[#This Row],[Javni doprinos korisnika - HRK]]/7.5345</f>
        <v>0</v>
      </c>
      <c r="W1463" s="50">
        <v>0</v>
      </c>
      <c r="X1463" s="51">
        <f>Ugovori_OPULJP[[#This Row],[Privatni doprinos korisnika - HRK]]/7.5345</f>
        <v>0</v>
      </c>
      <c r="Y1463" s="52">
        <v>741600</v>
      </c>
      <c r="Z1463" s="53">
        <f>Ugovori_OPULJP[[#This Row],[UKUPNI PRIHVATLJIVI IZDACI
TOTAL ELIGIBLE EXPENDITURE
= Bespovratna sredstva ukupno + doprinos korisnika
= Ukupni prihvatljivi troškovi
= Ukupna ugovorena vrijednost projekta HRK]]/7.5345</f>
        <v>98427.23472028668</v>
      </c>
      <c r="AA1463" s="57" t="s">
        <v>38</v>
      </c>
      <c r="AB1463" s="57" t="s">
        <v>35</v>
      </c>
      <c r="AC1463" s="56" t="s">
        <v>5477</v>
      </c>
      <c r="AD1463" s="63" t="s">
        <v>747</v>
      </c>
    </row>
    <row r="1464" spans="1:30" ht="38.25" customHeight="1" x14ac:dyDescent="0.2">
      <c r="A1464" s="61" t="s">
        <v>5478</v>
      </c>
      <c r="B1464" s="55" t="s">
        <v>743</v>
      </c>
      <c r="C1464" s="56" t="s">
        <v>744</v>
      </c>
      <c r="D1464" s="88" t="s">
        <v>4965</v>
      </c>
      <c r="E1464" s="57" t="s">
        <v>76</v>
      </c>
      <c r="F1464" s="62" t="s">
        <v>5479</v>
      </c>
      <c r="G1464" s="62" t="s">
        <v>3297</v>
      </c>
      <c r="H1464" s="59">
        <v>44944</v>
      </c>
      <c r="I1464" s="59">
        <v>45187</v>
      </c>
      <c r="J1464" s="48" t="str">
        <f>IF(Ugovori_OPULJP[[#This Row],[DATUM ZAVRŠETKA OPERACIJE]]&gt;DATE(2024,3,31),"u provedbi","završen")</f>
        <v>završen</v>
      </c>
      <c r="K1464" s="67" t="s">
        <v>271</v>
      </c>
      <c r="L1464" s="67" t="s">
        <v>271</v>
      </c>
      <c r="M1464" s="49">
        <v>0.85</v>
      </c>
      <c r="N1464" s="49">
        <v>0.15</v>
      </c>
      <c r="O1464" s="50">
        <f>Ugovori_OPULJP[[#This Row],[Bespovratna sredstva - Ukupno (EU+Nac) HRK
= Ukupna ugovorena vrijednost bespovratnih sredstava]]*Ugovori_OPULJP[[#This Row],[EU STOPA SUFINANCIRANJA %
EU CO-FINANCING RATE %]]</f>
        <v>420240</v>
      </c>
      <c r="P1464" s="51">
        <f>Ugovori_OPULJP[[#This Row],[Bespovratna sredstva - EU dio - HRK]]/7.5345</f>
        <v>55775.43300816245</v>
      </c>
      <c r="Q1464" s="50">
        <f>Ugovori_OPULJP[[#This Row],[Bespovratna sredstva - Ukupno (EU+Nac) HRK
= Ukupna ugovorena vrijednost bespovratnih sredstava]]*Ugovori_OPULJP[[#This Row],[STOPA NACIONALNOG SUFINANCIRANJA %]]</f>
        <v>74160</v>
      </c>
      <c r="R1464" s="51">
        <f>Ugovori_OPULJP[[#This Row],[Bespovratna sredstva - Nacionalni dio - HRK]]/7.5345</f>
        <v>9842.7234720286669</v>
      </c>
      <c r="S1464" s="52">
        <v>494400</v>
      </c>
      <c r="T1464" s="51">
        <f>Ugovori_OPULJP[[#This Row],[Bespovratna sredstva - Ukupno (EU+Nac) HRK
= Ukupna ugovorena vrijednost bespovratnih sredstava]]/7.5345</f>
        <v>65618.156480191115</v>
      </c>
      <c r="U1464" s="50">
        <v>0</v>
      </c>
      <c r="V1464" s="51">
        <f>Ugovori_OPULJP[[#This Row],[Javni doprinos korisnika - HRK]]/7.5345</f>
        <v>0</v>
      </c>
      <c r="W1464" s="50">
        <v>0</v>
      </c>
      <c r="X1464" s="51">
        <f>Ugovori_OPULJP[[#This Row],[Privatni doprinos korisnika - HRK]]/7.5345</f>
        <v>0</v>
      </c>
      <c r="Y1464" s="52">
        <v>494400</v>
      </c>
      <c r="Z1464" s="53">
        <f>Ugovori_OPULJP[[#This Row],[UKUPNI PRIHVATLJIVI IZDACI
TOTAL ELIGIBLE EXPENDITURE
= Bespovratna sredstva ukupno + doprinos korisnika
= Ukupni prihvatljivi troškovi
= Ukupna ugovorena vrijednost projekta HRK]]/7.5345</f>
        <v>65618.156480191115</v>
      </c>
      <c r="AA1464" s="57" t="s">
        <v>38</v>
      </c>
      <c r="AB1464" s="57" t="s">
        <v>35</v>
      </c>
      <c r="AC1464" s="56" t="s">
        <v>5480</v>
      </c>
      <c r="AD1464" s="63" t="s">
        <v>747</v>
      </c>
    </row>
    <row r="1465" spans="1:30" ht="51" customHeight="1" x14ac:dyDescent="0.2">
      <c r="A1465" s="97" t="s">
        <v>5481</v>
      </c>
      <c r="B1465" s="55" t="s">
        <v>743</v>
      </c>
      <c r="C1465" s="56" t="s">
        <v>744</v>
      </c>
      <c r="D1465" s="88" t="s">
        <v>4965</v>
      </c>
      <c r="E1465" s="57" t="s">
        <v>76</v>
      </c>
      <c r="F1465" s="62" t="s">
        <v>5482</v>
      </c>
      <c r="G1465" s="62" t="s">
        <v>4086</v>
      </c>
      <c r="H1465" s="59">
        <v>44859</v>
      </c>
      <c r="I1465" s="59">
        <v>45102</v>
      </c>
      <c r="J1465" s="48" t="str">
        <f>IF(Ugovori_OPULJP[[#This Row],[DATUM ZAVRŠETKA OPERACIJE]]&gt;DATE(2024,3,31),"u provedbi","završen")</f>
        <v>završen</v>
      </c>
      <c r="K1465" s="58" t="s">
        <v>130</v>
      </c>
      <c r="L1465" s="58" t="s">
        <v>130</v>
      </c>
      <c r="M1465" s="49">
        <v>0.85</v>
      </c>
      <c r="N1465" s="49">
        <v>0.15</v>
      </c>
      <c r="O1465" s="50">
        <f>Ugovori_OPULJP[[#This Row],[Bespovratna sredstva - Ukupno (EU+Nac) HRK
= Ukupna ugovorena vrijednost bespovratnih sredstava]]*Ugovori_OPULJP[[#This Row],[EU STOPA SUFINANCIRANJA %
EU CO-FINANCING RATE %]]</f>
        <v>630360</v>
      </c>
      <c r="P1465" s="51">
        <f>Ugovori_OPULJP[[#This Row],[Bespovratna sredstva - EU dio - HRK]]/7.5345</f>
        <v>83663.149512243675</v>
      </c>
      <c r="Q1465" s="50">
        <f>Ugovori_OPULJP[[#This Row],[Bespovratna sredstva - Ukupno (EU+Nac) HRK
= Ukupna ugovorena vrijednost bespovratnih sredstava]]*Ugovori_OPULJP[[#This Row],[STOPA NACIONALNOG SUFINANCIRANJA %]]</f>
        <v>111240</v>
      </c>
      <c r="R1465" s="51">
        <f>Ugovori_OPULJP[[#This Row],[Bespovratna sredstva - Nacionalni dio - HRK]]/7.5345</f>
        <v>14764.085208043001</v>
      </c>
      <c r="S1465" s="52">
        <v>741600</v>
      </c>
      <c r="T1465" s="51">
        <f>Ugovori_OPULJP[[#This Row],[Bespovratna sredstva - Ukupno (EU+Nac) HRK
= Ukupna ugovorena vrijednost bespovratnih sredstava]]/7.5345</f>
        <v>98427.23472028668</v>
      </c>
      <c r="U1465" s="50">
        <v>0</v>
      </c>
      <c r="V1465" s="51">
        <f>Ugovori_OPULJP[[#This Row],[Javni doprinos korisnika - HRK]]/7.5345</f>
        <v>0</v>
      </c>
      <c r="W1465" s="50">
        <v>0</v>
      </c>
      <c r="X1465" s="51">
        <f>Ugovori_OPULJP[[#This Row],[Privatni doprinos korisnika - HRK]]/7.5345</f>
        <v>0</v>
      </c>
      <c r="Y1465" s="52">
        <v>741600</v>
      </c>
      <c r="Z1465" s="53">
        <f>Ugovori_OPULJP[[#This Row],[UKUPNI PRIHVATLJIVI IZDACI
TOTAL ELIGIBLE EXPENDITURE
= Bespovratna sredstva ukupno + doprinos korisnika
= Ukupni prihvatljivi troškovi
= Ukupna ugovorena vrijednost projekta HRK]]/7.5345</f>
        <v>98427.23472028668</v>
      </c>
      <c r="AA1465" s="57" t="s">
        <v>38</v>
      </c>
      <c r="AB1465" s="57" t="s">
        <v>35</v>
      </c>
      <c r="AC1465" s="56" t="s">
        <v>5483</v>
      </c>
      <c r="AD1465" s="63" t="s">
        <v>747</v>
      </c>
    </row>
    <row r="1466" spans="1:30" ht="47.25" customHeight="1" x14ac:dyDescent="0.2">
      <c r="A1466" s="97" t="s">
        <v>5484</v>
      </c>
      <c r="B1466" s="55" t="s">
        <v>743</v>
      </c>
      <c r="C1466" s="56" t="s">
        <v>744</v>
      </c>
      <c r="D1466" s="88" t="s">
        <v>4965</v>
      </c>
      <c r="E1466" s="57" t="s">
        <v>76</v>
      </c>
      <c r="F1466" s="62" t="s">
        <v>5485</v>
      </c>
      <c r="G1466" s="45" t="s">
        <v>3274</v>
      </c>
      <c r="H1466" s="59">
        <v>44770</v>
      </c>
      <c r="I1466" s="59">
        <v>45013</v>
      </c>
      <c r="J1466" s="48" t="str">
        <f>IF(Ugovori_OPULJP[[#This Row],[DATUM ZAVRŠETKA OPERACIJE]]&gt;DATE(2024,3,31),"u provedbi","završen")</f>
        <v>završen</v>
      </c>
      <c r="K1466" s="46" t="s">
        <v>594</v>
      </c>
      <c r="L1466" s="46" t="s">
        <v>594</v>
      </c>
      <c r="M1466" s="49">
        <v>0.85</v>
      </c>
      <c r="N1466" s="49">
        <v>0.15</v>
      </c>
      <c r="O1466" s="50">
        <f>Ugovori_OPULJP[[#This Row],[Bespovratna sredstva - Ukupno (EU+Nac) HRK
= Ukupna ugovorena vrijednost bespovratnih sredstava]]*Ugovori_OPULJP[[#This Row],[EU STOPA SUFINANCIRANJA %
EU CO-FINANCING RATE %]]</f>
        <v>416075</v>
      </c>
      <c r="P1466" s="51">
        <f>Ugovori_OPULJP[[#This Row],[Bespovratna sredstva - EU dio - HRK]]/7.5345</f>
        <v>55222.642511115533</v>
      </c>
      <c r="Q1466" s="50">
        <f>Ugovori_OPULJP[[#This Row],[Bespovratna sredstva - Ukupno (EU+Nac) HRK
= Ukupna ugovorena vrijednost bespovratnih sredstava]]*Ugovori_OPULJP[[#This Row],[STOPA NACIONALNOG SUFINANCIRANJA %]]</f>
        <v>73425</v>
      </c>
      <c r="R1466" s="51">
        <f>Ugovori_OPULJP[[#This Row],[Bespovratna sredstva - Nacionalni dio - HRK]]/7.5345</f>
        <v>9745.1722078439179</v>
      </c>
      <c r="S1466" s="52">
        <v>489500</v>
      </c>
      <c r="T1466" s="53">
        <f>Ugovori_OPULJP[[#This Row],[Bespovratna sredstva - Ukupno (EU+Nac) HRK
= Ukupna ugovorena vrijednost bespovratnih sredstava]]/7.5345</f>
        <v>64967.814718959453</v>
      </c>
      <c r="U1466" s="50">
        <v>0</v>
      </c>
      <c r="V1466" s="51">
        <f>Ugovori_OPULJP[[#This Row],[Javni doprinos korisnika - HRK]]/7.5345</f>
        <v>0</v>
      </c>
      <c r="W1466" s="50">
        <v>0</v>
      </c>
      <c r="X1466" s="51">
        <f>Ugovori_OPULJP[[#This Row],[Privatni doprinos korisnika - HRK]]/7.5345</f>
        <v>0</v>
      </c>
      <c r="Y1466" s="52">
        <v>489500</v>
      </c>
      <c r="Z1466" s="53">
        <f>Ugovori_OPULJP[[#This Row],[UKUPNI PRIHVATLJIVI IZDACI
TOTAL ELIGIBLE EXPENDITURE
= Bespovratna sredstva ukupno + doprinos korisnika
= Ukupni prihvatljivi troškovi
= Ukupna ugovorena vrijednost projekta HRK]]/7.5345</f>
        <v>64967.814718959453</v>
      </c>
      <c r="AA1466" s="57" t="s">
        <v>38</v>
      </c>
      <c r="AB1466" s="57" t="s">
        <v>35</v>
      </c>
      <c r="AC1466" s="56" t="s">
        <v>5486</v>
      </c>
      <c r="AD1466" s="63" t="s">
        <v>747</v>
      </c>
    </row>
    <row r="1467" spans="1:30" ht="63.75" customHeight="1" x14ac:dyDescent="0.2">
      <c r="A1467" s="97" t="s">
        <v>5487</v>
      </c>
      <c r="B1467" s="55" t="s">
        <v>743</v>
      </c>
      <c r="C1467" s="56" t="s">
        <v>744</v>
      </c>
      <c r="D1467" s="88" t="s">
        <v>4965</v>
      </c>
      <c r="E1467" s="57" t="s">
        <v>76</v>
      </c>
      <c r="F1467" s="62" t="s">
        <v>5488</v>
      </c>
      <c r="G1467" s="62" t="s">
        <v>5489</v>
      </c>
      <c r="H1467" s="59">
        <v>44789</v>
      </c>
      <c r="I1467" s="59">
        <v>45032</v>
      </c>
      <c r="J1467" s="48" t="str">
        <f>IF(Ugovori_OPULJP[[#This Row],[DATUM ZAVRŠETKA OPERACIJE]]&gt;DATE(2024,3,31),"u provedbi","završen")</f>
        <v>završen</v>
      </c>
      <c r="K1467" s="46" t="s">
        <v>37</v>
      </c>
      <c r="L1467" s="58" t="s">
        <v>37</v>
      </c>
      <c r="M1467" s="49">
        <v>0.85</v>
      </c>
      <c r="N1467" s="49">
        <v>0.15</v>
      </c>
      <c r="O1467" s="50">
        <f>Ugovori_OPULJP[[#This Row],[Bespovratna sredstva - Ukupno (EU+Nac) HRK
= Ukupna ugovorena vrijednost bespovratnih sredstava]]*Ugovori_OPULJP[[#This Row],[EU STOPA SUFINANCIRANJA %
EU CO-FINANCING RATE %]]</f>
        <v>1087150</v>
      </c>
      <c r="P1467" s="51">
        <f>Ugovori_OPULJP[[#This Row],[Bespovratna sredstva - EU dio - HRK]]/7.5345</f>
        <v>144289.6011679607</v>
      </c>
      <c r="Q1467" s="50">
        <f>Ugovori_OPULJP[[#This Row],[Bespovratna sredstva - Ukupno (EU+Nac) HRK
= Ukupna ugovorena vrijednost bespovratnih sredstava]]*Ugovori_OPULJP[[#This Row],[STOPA NACIONALNOG SUFINANCIRANJA %]]</f>
        <v>191850</v>
      </c>
      <c r="R1467" s="51">
        <f>Ugovori_OPULJP[[#This Row],[Bespovratna sredstva - Nacionalni dio - HRK]]/7.5345</f>
        <v>25462.870794346007</v>
      </c>
      <c r="S1467" s="52">
        <v>1279000</v>
      </c>
      <c r="T1467" s="51">
        <f>Ugovori_OPULJP[[#This Row],[Bespovratna sredstva - Ukupno (EU+Nac) HRK
= Ukupna ugovorena vrijednost bespovratnih sredstava]]/7.5345</f>
        <v>169752.47196230671</v>
      </c>
      <c r="U1467" s="50">
        <v>0</v>
      </c>
      <c r="V1467" s="51">
        <f>Ugovori_OPULJP[[#This Row],[Javni doprinos korisnika - HRK]]/7.5345</f>
        <v>0</v>
      </c>
      <c r="W1467" s="50">
        <v>0</v>
      </c>
      <c r="X1467" s="51">
        <f>Ugovori_OPULJP[[#This Row],[Privatni doprinos korisnika - HRK]]/7.5345</f>
        <v>0</v>
      </c>
      <c r="Y1467" s="52">
        <v>1279000</v>
      </c>
      <c r="Z1467" s="53">
        <f>Ugovori_OPULJP[[#This Row],[UKUPNI PRIHVATLJIVI IZDACI
TOTAL ELIGIBLE EXPENDITURE
= Bespovratna sredstva ukupno + doprinos korisnika
= Ukupni prihvatljivi troškovi
= Ukupna ugovorena vrijednost projekta HRK]]/7.5345</f>
        <v>169752.47196230671</v>
      </c>
      <c r="AA1467" s="57" t="s">
        <v>38</v>
      </c>
      <c r="AB1467" s="57" t="s">
        <v>35</v>
      </c>
      <c r="AC1467" s="56" t="s">
        <v>5490</v>
      </c>
      <c r="AD1467" s="63" t="s">
        <v>747</v>
      </c>
    </row>
    <row r="1468" spans="1:30" ht="38.25" customHeight="1" x14ac:dyDescent="0.2">
      <c r="A1468" s="97" t="s">
        <v>5491</v>
      </c>
      <c r="B1468" s="55" t="s">
        <v>743</v>
      </c>
      <c r="C1468" s="56" t="s">
        <v>744</v>
      </c>
      <c r="D1468" s="88" t="s">
        <v>4965</v>
      </c>
      <c r="E1468" s="57" t="s">
        <v>76</v>
      </c>
      <c r="F1468" s="62" t="s">
        <v>5492</v>
      </c>
      <c r="G1468" s="62" t="s">
        <v>1857</v>
      </c>
      <c r="H1468" s="59">
        <v>44826</v>
      </c>
      <c r="I1468" s="59">
        <v>45038</v>
      </c>
      <c r="J1468" s="48" t="str">
        <f>IF(Ugovori_OPULJP[[#This Row],[DATUM ZAVRŠETKA OPERACIJE]]&gt;DATE(2024,3,31),"u provedbi","završen")</f>
        <v>završen</v>
      </c>
      <c r="K1468" s="46" t="s">
        <v>155</v>
      </c>
      <c r="L1468" s="46" t="s">
        <v>155</v>
      </c>
      <c r="M1468" s="49">
        <v>0.85</v>
      </c>
      <c r="N1468" s="49">
        <v>0.15</v>
      </c>
      <c r="O1468" s="50">
        <f>Ugovori_OPULJP[[#This Row],[Bespovratna sredstva - Ukupno (EU+Nac) HRK
= Ukupna ugovorena vrijednost bespovratnih sredstava]]*Ugovori_OPULJP[[#This Row],[EU STOPA SUFINANCIRANJA %
EU CO-FINANCING RATE %]]</f>
        <v>840352.5</v>
      </c>
      <c r="P1468" s="51">
        <f>Ugovori_OPULJP[[#This Row],[Bespovratna sredstva - EU dio - HRK]]/7.5345</f>
        <v>111533.94385825204</v>
      </c>
      <c r="Q1468" s="50">
        <f>Ugovori_OPULJP[[#This Row],[Bespovratna sredstva - Ukupno (EU+Nac) HRK
= Ukupna ugovorena vrijednost bespovratnih sredstava]]*Ugovori_OPULJP[[#This Row],[STOPA NACIONALNOG SUFINANCIRANJA %]]</f>
        <v>148297.5</v>
      </c>
      <c r="R1468" s="51">
        <f>Ugovori_OPULJP[[#This Row],[Bespovratna sredstva - Nacionalni dio - HRK]]/7.5345</f>
        <v>19682.460680868007</v>
      </c>
      <c r="S1468" s="52">
        <v>988650</v>
      </c>
      <c r="T1468" s="51">
        <f>Ugovori_OPULJP[[#This Row],[Bespovratna sredstva - Ukupno (EU+Nac) HRK
= Ukupna ugovorena vrijednost bespovratnih sredstava]]/7.5345</f>
        <v>131216.40453912003</v>
      </c>
      <c r="U1468" s="50">
        <v>0</v>
      </c>
      <c r="V1468" s="51">
        <f>Ugovori_OPULJP[[#This Row],[Javni doprinos korisnika - HRK]]/7.5345</f>
        <v>0</v>
      </c>
      <c r="W1468" s="50">
        <v>0</v>
      </c>
      <c r="X1468" s="51">
        <f>Ugovori_OPULJP[[#This Row],[Privatni doprinos korisnika - HRK]]/7.5345</f>
        <v>0</v>
      </c>
      <c r="Y1468" s="52">
        <v>988650</v>
      </c>
      <c r="Z1468" s="53">
        <f>Ugovori_OPULJP[[#This Row],[UKUPNI PRIHVATLJIVI IZDACI
TOTAL ELIGIBLE EXPENDITURE
= Bespovratna sredstva ukupno + doprinos korisnika
= Ukupni prihvatljivi troškovi
= Ukupna ugovorena vrijednost projekta HRK]]/7.5345</f>
        <v>131216.40453912003</v>
      </c>
      <c r="AA1468" s="57" t="s">
        <v>38</v>
      </c>
      <c r="AB1468" s="57" t="s">
        <v>35</v>
      </c>
      <c r="AC1468" s="56" t="s">
        <v>5493</v>
      </c>
      <c r="AD1468" s="63" t="s">
        <v>747</v>
      </c>
    </row>
    <row r="1469" spans="1:30" ht="51" customHeight="1" x14ac:dyDescent="0.2">
      <c r="A1469" s="97" t="s">
        <v>5494</v>
      </c>
      <c r="B1469" s="55" t="s">
        <v>743</v>
      </c>
      <c r="C1469" s="56" t="s">
        <v>744</v>
      </c>
      <c r="D1469" s="88" t="s">
        <v>4965</v>
      </c>
      <c r="E1469" s="57" t="s">
        <v>76</v>
      </c>
      <c r="F1469" s="62" t="s">
        <v>5495</v>
      </c>
      <c r="G1469" s="62" t="s">
        <v>5496</v>
      </c>
      <c r="H1469" s="59">
        <v>44770</v>
      </c>
      <c r="I1469" s="59">
        <v>45013</v>
      </c>
      <c r="J1469" s="48" t="str">
        <f>IF(Ugovori_OPULJP[[#This Row],[DATUM ZAVRŠETKA OPERACIJE]]&gt;DATE(2024,3,31),"u provedbi","završen")</f>
        <v>završen</v>
      </c>
      <c r="K1469" s="67" t="s">
        <v>5497</v>
      </c>
      <c r="L1469" s="58" t="s">
        <v>37</v>
      </c>
      <c r="M1469" s="49">
        <v>0.85</v>
      </c>
      <c r="N1469" s="49">
        <v>0.15</v>
      </c>
      <c r="O1469" s="50">
        <f>Ugovori_OPULJP[[#This Row],[Bespovratna sredstva - Ukupno (EU+Nac) HRK
= Ukupna ugovorena vrijednost bespovratnih sredstava]]*Ugovori_OPULJP[[#This Row],[EU STOPA SUFINANCIRANJA %
EU CO-FINANCING RATE %]]</f>
        <v>1260550</v>
      </c>
      <c r="P1469" s="51">
        <f>Ugovori_OPULJP[[#This Row],[Bespovratna sredstva - EU dio - HRK]]/7.5345</f>
        <v>167303.73614705686</v>
      </c>
      <c r="Q1469" s="50">
        <f>Ugovori_OPULJP[[#This Row],[Bespovratna sredstva - Ukupno (EU+Nac) HRK
= Ukupna ugovorena vrijednost bespovratnih sredstava]]*Ugovori_OPULJP[[#This Row],[STOPA NACIONALNOG SUFINANCIRANJA %]]</f>
        <v>222450</v>
      </c>
      <c r="R1469" s="51">
        <f>Ugovori_OPULJP[[#This Row],[Bespovratna sredstva - Nacionalni dio - HRK]]/7.5345</f>
        <v>29524.188731833565</v>
      </c>
      <c r="S1469" s="52">
        <v>1483000</v>
      </c>
      <c r="T1469" s="51">
        <f>Ugovori_OPULJP[[#This Row],[Bespovratna sredstva - Ukupno (EU+Nac) HRK
= Ukupna ugovorena vrijednost bespovratnih sredstava]]/7.5345</f>
        <v>196827.92487889042</v>
      </c>
      <c r="U1469" s="50">
        <v>0</v>
      </c>
      <c r="V1469" s="51">
        <f>Ugovori_OPULJP[[#This Row],[Javni doprinos korisnika - HRK]]/7.5345</f>
        <v>0</v>
      </c>
      <c r="W1469" s="50">
        <v>0</v>
      </c>
      <c r="X1469" s="51">
        <f>Ugovori_OPULJP[[#This Row],[Privatni doprinos korisnika - HRK]]/7.5345</f>
        <v>0</v>
      </c>
      <c r="Y1469" s="52">
        <v>1483000</v>
      </c>
      <c r="Z1469" s="53">
        <f>Ugovori_OPULJP[[#This Row],[UKUPNI PRIHVATLJIVI IZDACI
TOTAL ELIGIBLE EXPENDITURE
= Bespovratna sredstva ukupno + doprinos korisnika
= Ukupni prihvatljivi troškovi
= Ukupna ugovorena vrijednost projekta HRK]]/7.5345</f>
        <v>196827.92487889042</v>
      </c>
      <c r="AA1469" s="57" t="s">
        <v>38</v>
      </c>
      <c r="AB1469" s="57" t="s">
        <v>35</v>
      </c>
      <c r="AC1469" s="56" t="s">
        <v>5498</v>
      </c>
      <c r="AD1469" s="63" t="s">
        <v>747</v>
      </c>
    </row>
    <row r="1470" spans="1:30" ht="51" customHeight="1" x14ac:dyDescent="0.2">
      <c r="A1470" s="61" t="s">
        <v>5499</v>
      </c>
      <c r="B1470" s="55" t="s">
        <v>743</v>
      </c>
      <c r="C1470" s="56" t="s">
        <v>744</v>
      </c>
      <c r="D1470" s="88" t="s">
        <v>4965</v>
      </c>
      <c r="E1470" s="57" t="s">
        <v>76</v>
      </c>
      <c r="F1470" s="62" t="s">
        <v>5500</v>
      </c>
      <c r="G1470" s="62" t="s">
        <v>1721</v>
      </c>
      <c r="H1470" s="59">
        <v>44927</v>
      </c>
      <c r="I1470" s="59">
        <v>45170</v>
      </c>
      <c r="J1470" s="48" t="str">
        <f>IF(Ugovori_OPULJP[[#This Row],[DATUM ZAVRŠETKA OPERACIJE]]&gt;DATE(2024,3,31),"u provedbi","završen")</f>
        <v>završen</v>
      </c>
      <c r="K1470" s="46" t="s">
        <v>155</v>
      </c>
      <c r="L1470" s="46" t="s">
        <v>155</v>
      </c>
      <c r="M1470" s="49">
        <v>0.85</v>
      </c>
      <c r="N1470" s="49">
        <v>0.15</v>
      </c>
      <c r="O1470" s="50">
        <f>Ugovori_OPULJP[[#This Row],[Bespovratna sredstva - Ukupno (EU+Nac) HRK
= Ukupna ugovorena vrijednost bespovratnih sredstava]]*Ugovori_OPULJP[[#This Row],[EU STOPA SUFINANCIRANJA %
EU CO-FINANCING RATE %]]</f>
        <v>378216</v>
      </c>
      <c r="P1470" s="51">
        <f>Ugovori_OPULJP[[#This Row],[Bespovratna sredstva - EU dio - HRK]]/7.5345</f>
        <v>50197.889707346207</v>
      </c>
      <c r="Q1470" s="50">
        <f>Ugovori_OPULJP[[#This Row],[Bespovratna sredstva - Ukupno (EU+Nac) HRK
= Ukupna ugovorena vrijednost bespovratnih sredstava]]*Ugovori_OPULJP[[#This Row],[STOPA NACIONALNOG SUFINANCIRANJA %]]</f>
        <v>66744</v>
      </c>
      <c r="R1470" s="51">
        <f>Ugovori_OPULJP[[#This Row],[Bespovratna sredstva - Nacionalni dio - HRK]]/7.5345</f>
        <v>8858.4511248258004</v>
      </c>
      <c r="S1470" s="52">
        <v>444960</v>
      </c>
      <c r="T1470" s="51">
        <f>Ugovori_OPULJP[[#This Row],[Bespovratna sredstva - Ukupno (EU+Nac) HRK
= Ukupna ugovorena vrijednost bespovratnih sredstava]]/7.5345</f>
        <v>59056.340832172005</v>
      </c>
      <c r="U1470" s="50">
        <v>0</v>
      </c>
      <c r="V1470" s="51">
        <f>Ugovori_OPULJP[[#This Row],[Javni doprinos korisnika - HRK]]/7.5345</f>
        <v>0</v>
      </c>
      <c r="W1470" s="50">
        <v>0</v>
      </c>
      <c r="X1470" s="51">
        <f>Ugovori_OPULJP[[#This Row],[Privatni doprinos korisnika - HRK]]/7.5345</f>
        <v>0</v>
      </c>
      <c r="Y1470" s="52">
        <v>444960</v>
      </c>
      <c r="Z1470" s="53">
        <f>Ugovori_OPULJP[[#This Row],[UKUPNI PRIHVATLJIVI IZDACI
TOTAL ELIGIBLE EXPENDITURE
= Bespovratna sredstva ukupno + doprinos korisnika
= Ukupni prihvatljivi troškovi
= Ukupna ugovorena vrijednost projekta HRK]]/7.5345</f>
        <v>59056.340832172005</v>
      </c>
      <c r="AA1470" s="57" t="s">
        <v>38</v>
      </c>
      <c r="AB1470" s="57" t="s">
        <v>35</v>
      </c>
      <c r="AC1470" s="56" t="s">
        <v>5501</v>
      </c>
      <c r="AD1470" s="63" t="s">
        <v>747</v>
      </c>
    </row>
    <row r="1471" spans="1:30" ht="38.25" customHeight="1" x14ac:dyDescent="0.2">
      <c r="A1471" s="61" t="s">
        <v>5502</v>
      </c>
      <c r="B1471" s="55" t="s">
        <v>743</v>
      </c>
      <c r="C1471" s="56" t="s">
        <v>744</v>
      </c>
      <c r="D1471" s="88" t="s">
        <v>4965</v>
      </c>
      <c r="E1471" s="57" t="s">
        <v>76</v>
      </c>
      <c r="F1471" s="62" t="s">
        <v>5503</v>
      </c>
      <c r="G1471" s="62" t="s">
        <v>3266</v>
      </c>
      <c r="H1471" s="59">
        <v>44916</v>
      </c>
      <c r="I1471" s="59">
        <v>45159</v>
      </c>
      <c r="J1471" s="48" t="str">
        <f>IF(Ugovori_OPULJP[[#This Row],[DATUM ZAVRŠETKA OPERACIJE]]&gt;DATE(2024,3,31),"u provedbi","završen")</f>
        <v>završen</v>
      </c>
      <c r="K1471" s="58" t="s">
        <v>130</v>
      </c>
      <c r="L1471" s="67" t="s">
        <v>130</v>
      </c>
      <c r="M1471" s="49">
        <v>0.85</v>
      </c>
      <c r="N1471" s="49">
        <v>0.15</v>
      </c>
      <c r="O1471" s="50">
        <f>Ugovori_OPULJP[[#This Row],[Bespovratna sredstva - Ukupno (EU+Nac) HRK
= Ukupna ugovorena vrijednost bespovratnih sredstava]]*Ugovori_OPULJP[[#This Row],[EU STOPA SUFINANCIRANJA %
EU CO-FINANCING RATE %]]</f>
        <v>457300</v>
      </c>
      <c r="P1471" s="51">
        <f>Ugovori_OPULJP[[#This Row],[Bespovratna sredstva - EU dio - HRK]]/7.5345</f>
        <v>60694.140288008493</v>
      </c>
      <c r="Q1471" s="50">
        <f>Ugovori_OPULJP[[#This Row],[Bespovratna sredstva - Ukupno (EU+Nac) HRK
= Ukupna ugovorena vrijednost bespovratnih sredstava]]*Ugovori_OPULJP[[#This Row],[STOPA NACIONALNOG SUFINANCIRANJA %]]</f>
        <v>80700</v>
      </c>
      <c r="R1471" s="51">
        <f>Ugovori_OPULJP[[#This Row],[Bespovratna sredstva - Nacionalni dio - HRK]]/7.5345</f>
        <v>10710.730639060323</v>
      </c>
      <c r="S1471" s="52">
        <v>538000</v>
      </c>
      <c r="T1471" s="51">
        <f>Ugovori_OPULJP[[#This Row],[Bespovratna sredstva - Ukupno (EU+Nac) HRK
= Ukupna ugovorena vrijednost bespovratnih sredstava]]/7.5345</f>
        <v>71404.870927068812</v>
      </c>
      <c r="U1471" s="50">
        <v>0</v>
      </c>
      <c r="V1471" s="51">
        <f>Ugovori_OPULJP[[#This Row],[Javni doprinos korisnika - HRK]]/7.5345</f>
        <v>0</v>
      </c>
      <c r="W1471" s="50">
        <v>0</v>
      </c>
      <c r="X1471" s="51">
        <f>Ugovori_OPULJP[[#This Row],[Privatni doprinos korisnika - HRK]]/7.5345</f>
        <v>0</v>
      </c>
      <c r="Y1471" s="52">
        <v>538000</v>
      </c>
      <c r="Z1471" s="53">
        <f>Ugovori_OPULJP[[#This Row],[UKUPNI PRIHVATLJIVI IZDACI
TOTAL ELIGIBLE EXPENDITURE
= Bespovratna sredstva ukupno + doprinos korisnika
= Ukupni prihvatljivi troškovi
= Ukupna ugovorena vrijednost projekta HRK]]/7.5345</f>
        <v>71404.870927068812</v>
      </c>
      <c r="AA1471" s="57" t="s">
        <v>38</v>
      </c>
      <c r="AB1471" s="57" t="s">
        <v>35</v>
      </c>
      <c r="AC1471" s="56" t="s">
        <v>5504</v>
      </c>
      <c r="AD1471" s="63" t="s">
        <v>747</v>
      </c>
    </row>
    <row r="1472" spans="1:30" ht="51" customHeight="1" x14ac:dyDescent="0.2">
      <c r="A1472" s="97" t="s">
        <v>5505</v>
      </c>
      <c r="B1472" s="55" t="s">
        <v>743</v>
      </c>
      <c r="C1472" s="56" t="s">
        <v>744</v>
      </c>
      <c r="D1472" s="88" t="s">
        <v>4965</v>
      </c>
      <c r="E1472" s="57" t="s">
        <v>76</v>
      </c>
      <c r="F1472" s="62" t="s">
        <v>5506</v>
      </c>
      <c r="G1472" s="62" t="s">
        <v>2759</v>
      </c>
      <c r="H1472" s="59">
        <v>44784</v>
      </c>
      <c r="I1472" s="59">
        <v>45027</v>
      </c>
      <c r="J1472" s="48" t="str">
        <f>IF(Ugovori_OPULJP[[#This Row],[DATUM ZAVRŠETKA OPERACIJE]]&gt;DATE(2024,3,31),"u provedbi","završen")</f>
        <v>završen</v>
      </c>
      <c r="K1472" s="67" t="s">
        <v>892</v>
      </c>
      <c r="L1472" s="58" t="s">
        <v>37</v>
      </c>
      <c r="M1472" s="49">
        <v>0.85</v>
      </c>
      <c r="N1472" s="49">
        <v>0.15</v>
      </c>
      <c r="O1472" s="50">
        <f>Ugovori_OPULJP[[#This Row],[Bespovratna sredstva - Ukupno (EU+Nac) HRK
= Ukupna ugovorena vrijednost bespovratnih sredstava]]*Ugovori_OPULJP[[#This Row],[EU STOPA SUFINANCIRANJA %
EU CO-FINANCING RATE %]]</f>
        <v>1092250</v>
      </c>
      <c r="P1472" s="51">
        <f>Ugovori_OPULJP[[#This Row],[Bespovratna sredstva - EU dio - HRK]]/7.5345</f>
        <v>144966.4874908753</v>
      </c>
      <c r="Q1472" s="50">
        <f>Ugovori_OPULJP[[#This Row],[Bespovratna sredstva - Ukupno (EU+Nac) HRK
= Ukupna ugovorena vrijednost bespovratnih sredstava]]*Ugovori_OPULJP[[#This Row],[STOPA NACIONALNOG SUFINANCIRANJA %]]</f>
        <v>192750</v>
      </c>
      <c r="R1472" s="51">
        <f>Ugovori_OPULJP[[#This Row],[Bespovratna sredstva - Nacionalni dio - HRK]]/7.5345</f>
        <v>25582.321321919171</v>
      </c>
      <c r="S1472" s="52">
        <v>1285000</v>
      </c>
      <c r="T1472" s="51">
        <f>Ugovori_OPULJP[[#This Row],[Bespovratna sredstva - Ukupno (EU+Nac) HRK
= Ukupna ugovorena vrijednost bespovratnih sredstava]]/7.5345</f>
        <v>170548.80881279448</v>
      </c>
      <c r="U1472" s="50">
        <v>0</v>
      </c>
      <c r="V1472" s="51">
        <f>Ugovori_OPULJP[[#This Row],[Javni doprinos korisnika - HRK]]/7.5345</f>
        <v>0</v>
      </c>
      <c r="W1472" s="50">
        <v>0</v>
      </c>
      <c r="X1472" s="51">
        <f>Ugovori_OPULJP[[#This Row],[Privatni doprinos korisnika - HRK]]/7.5345</f>
        <v>0</v>
      </c>
      <c r="Y1472" s="52">
        <v>1285000</v>
      </c>
      <c r="Z1472" s="53">
        <f>Ugovori_OPULJP[[#This Row],[UKUPNI PRIHVATLJIVI IZDACI
TOTAL ELIGIBLE EXPENDITURE
= Bespovratna sredstva ukupno + doprinos korisnika
= Ukupni prihvatljivi troškovi
= Ukupna ugovorena vrijednost projekta HRK]]/7.5345</f>
        <v>170548.80881279448</v>
      </c>
      <c r="AA1472" s="57" t="s">
        <v>38</v>
      </c>
      <c r="AB1472" s="57" t="s">
        <v>35</v>
      </c>
      <c r="AC1472" s="56" t="s">
        <v>5507</v>
      </c>
      <c r="AD1472" s="63" t="s">
        <v>747</v>
      </c>
    </row>
    <row r="1473" spans="1:30" ht="51" customHeight="1" x14ac:dyDescent="0.2">
      <c r="A1473" s="61" t="s">
        <v>5508</v>
      </c>
      <c r="B1473" s="55" t="s">
        <v>743</v>
      </c>
      <c r="C1473" s="56" t="s">
        <v>744</v>
      </c>
      <c r="D1473" s="88" t="s">
        <v>4965</v>
      </c>
      <c r="E1473" s="57" t="s">
        <v>76</v>
      </c>
      <c r="F1473" s="62" t="s">
        <v>5509</v>
      </c>
      <c r="G1473" s="62" t="s">
        <v>3520</v>
      </c>
      <c r="H1473" s="59">
        <v>44936</v>
      </c>
      <c r="I1473" s="59">
        <v>45179</v>
      </c>
      <c r="J1473" s="48" t="str">
        <f>IF(Ugovori_OPULJP[[#This Row],[DATUM ZAVRŠETKA OPERACIJE]]&gt;DATE(2024,3,31),"u provedbi","završen")</f>
        <v>završen</v>
      </c>
      <c r="K1473" s="67" t="s">
        <v>5510</v>
      </c>
      <c r="L1473" s="67" t="s">
        <v>37</v>
      </c>
      <c r="M1473" s="49">
        <v>0.85</v>
      </c>
      <c r="N1473" s="49">
        <v>0.15</v>
      </c>
      <c r="O1473" s="50">
        <f>Ugovori_OPULJP[[#This Row],[Bespovratna sredstva - Ukupno (EU+Nac) HRK
= Ukupna ugovorena vrijednost bespovratnih sredstava]]*Ugovori_OPULJP[[#This Row],[EU STOPA SUFINANCIRANJA %
EU CO-FINANCING RATE %]]</f>
        <v>1231437.5</v>
      </c>
      <c r="P1473" s="51">
        <f>Ugovori_OPULJP[[#This Row],[Bespovratna sredstva - EU dio - HRK]]/7.5345</f>
        <v>163439.84338708606</v>
      </c>
      <c r="Q1473" s="50">
        <f>Ugovori_OPULJP[[#This Row],[Bespovratna sredstva - Ukupno (EU+Nac) HRK
= Ukupna ugovorena vrijednost bespovratnih sredstava]]*Ugovori_OPULJP[[#This Row],[STOPA NACIONALNOG SUFINANCIRANJA %]]</f>
        <v>217312.5</v>
      </c>
      <c r="R1473" s="51">
        <f>Ugovori_OPULJP[[#This Row],[Bespovratna sredstva - Nacionalni dio - HRK]]/7.5345</f>
        <v>28842.325303603422</v>
      </c>
      <c r="S1473" s="52">
        <v>1448750</v>
      </c>
      <c r="T1473" s="51">
        <f>Ugovori_OPULJP[[#This Row],[Bespovratna sredstva - Ukupno (EU+Nac) HRK
= Ukupna ugovorena vrijednost bespovratnih sredstava]]/7.5345</f>
        <v>192282.16869068949</v>
      </c>
      <c r="U1473" s="50">
        <v>0</v>
      </c>
      <c r="V1473" s="51">
        <f>Ugovori_OPULJP[[#This Row],[Javni doprinos korisnika - HRK]]/7.5345</f>
        <v>0</v>
      </c>
      <c r="W1473" s="50">
        <v>0</v>
      </c>
      <c r="X1473" s="51">
        <f>Ugovori_OPULJP[[#This Row],[Privatni doprinos korisnika - HRK]]/7.5345</f>
        <v>0</v>
      </c>
      <c r="Y1473" s="52">
        <v>1448750</v>
      </c>
      <c r="Z1473" s="53">
        <f>Ugovori_OPULJP[[#This Row],[UKUPNI PRIHVATLJIVI IZDACI
TOTAL ELIGIBLE EXPENDITURE
= Bespovratna sredstva ukupno + doprinos korisnika
= Ukupni prihvatljivi troškovi
= Ukupna ugovorena vrijednost projekta HRK]]/7.5345</f>
        <v>192282.16869068949</v>
      </c>
      <c r="AA1473" s="57" t="s">
        <v>38</v>
      </c>
      <c r="AB1473" s="57" t="s">
        <v>35</v>
      </c>
      <c r="AC1473" s="56" t="s">
        <v>5511</v>
      </c>
      <c r="AD1473" s="63" t="s">
        <v>747</v>
      </c>
    </row>
    <row r="1474" spans="1:30" ht="51" customHeight="1" x14ac:dyDescent="0.2">
      <c r="A1474" s="97" t="s">
        <v>5512</v>
      </c>
      <c r="B1474" s="55" t="s">
        <v>743</v>
      </c>
      <c r="C1474" s="56" t="s">
        <v>744</v>
      </c>
      <c r="D1474" s="88" t="s">
        <v>4965</v>
      </c>
      <c r="E1474" s="57" t="s">
        <v>76</v>
      </c>
      <c r="F1474" s="62" t="s">
        <v>5513</v>
      </c>
      <c r="G1474" s="62" t="s">
        <v>5514</v>
      </c>
      <c r="H1474" s="59">
        <v>44869</v>
      </c>
      <c r="I1474" s="59">
        <v>45081</v>
      </c>
      <c r="J1474" s="48" t="str">
        <f>IF(Ugovori_OPULJP[[#This Row],[DATUM ZAVRŠETKA OPERACIJE]]&gt;DATE(2024,3,31),"u provedbi","završen")</f>
        <v>završen</v>
      </c>
      <c r="K1474" s="58" t="s">
        <v>5515</v>
      </c>
      <c r="L1474" s="58" t="s">
        <v>37</v>
      </c>
      <c r="M1474" s="49">
        <v>0.85</v>
      </c>
      <c r="N1474" s="49">
        <v>0.15</v>
      </c>
      <c r="O1474" s="50">
        <f>Ugovori_OPULJP[[#This Row],[Bespovratna sredstva - Ukupno (EU+Nac) HRK
= Ukupna ugovorena vrijednost bespovratnih sredstava]]*Ugovori_OPULJP[[#This Row],[EU STOPA SUFINANCIRANJA %
EU CO-FINANCING RATE %]]</f>
        <v>630275</v>
      </c>
      <c r="P1474" s="51">
        <f>Ugovori_OPULJP[[#This Row],[Bespovratna sredstva - EU dio - HRK]]/7.5345</f>
        <v>83651.868073528429</v>
      </c>
      <c r="Q1474" s="50">
        <f>Ugovori_OPULJP[[#This Row],[Bespovratna sredstva - Ukupno (EU+Nac) HRK
= Ukupna ugovorena vrijednost bespovratnih sredstava]]*Ugovori_OPULJP[[#This Row],[STOPA NACIONALNOG SUFINANCIRANJA %]]</f>
        <v>111225</v>
      </c>
      <c r="R1474" s="51">
        <f>Ugovori_OPULJP[[#This Row],[Bespovratna sredstva - Nacionalni dio - HRK]]/7.5345</f>
        <v>14762.094365916782</v>
      </c>
      <c r="S1474" s="52">
        <v>741500</v>
      </c>
      <c r="T1474" s="51">
        <f>Ugovori_OPULJP[[#This Row],[Bespovratna sredstva - Ukupno (EU+Nac) HRK
= Ukupna ugovorena vrijednost bespovratnih sredstava]]/7.5345</f>
        <v>98413.962439445211</v>
      </c>
      <c r="U1474" s="50">
        <v>0</v>
      </c>
      <c r="V1474" s="51">
        <f>Ugovori_OPULJP[[#This Row],[Javni doprinos korisnika - HRK]]/7.5345</f>
        <v>0</v>
      </c>
      <c r="W1474" s="50">
        <v>0</v>
      </c>
      <c r="X1474" s="51">
        <f>Ugovori_OPULJP[[#This Row],[Privatni doprinos korisnika - HRK]]/7.5345</f>
        <v>0</v>
      </c>
      <c r="Y1474" s="52">
        <v>741500</v>
      </c>
      <c r="Z1474" s="53">
        <f>Ugovori_OPULJP[[#This Row],[UKUPNI PRIHVATLJIVI IZDACI
TOTAL ELIGIBLE EXPENDITURE
= Bespovratna sredstva ukupno + doprinos korisnika
= Ukupni prihvatljivi troškovi
= Ukupna ugovorena vrijednost projekta HRK]]/7.5345</f>
        <v>98413.962439445211</v>
      </c>
      <c r="AA1474" s="57" t="s">
        <v>38</v>
      </c>
      <c r="AB1474" s="57" t="s">
        <v>35</v>
      </c>
      <c r="AC1474" s="56" t="s">
        <v>5516</v>
      </c>
      <c r="AD1474" s="63" t="s">
        <v>747</v>
      </c>
    </row>
    <row r="1475" spans="1:30" ht="51" customHeight="1" x14ac:dyDescent="0.2">
      <c r="A1475" s="61" t="s">
        <v>5517</v>
      </c>
      <c r="B1475" s="55" t="s">
        <v>743</v>
      </c>
      <c r="C1475" s="56" t="s">
        <v>744</v>
      </c>
      <c r="D1475" s="88" t="s">
        <v>4965</v>
      </c>
      <c r="E1475" s="57" t="s">
        <v>76</v>
      </c>
      <c r="F1475" s="62" t="s">
        <v>5518</v>
      </c>
      <c r="G1475" s="62" t="s">
        <v>2614</v>
      </c>
      <c r="H1475" s="59">
        <v>45001</v>
      </c>
      <c r="I1475" s="59">
        <v>45246</v>
      </c>
      <c r="J1475" s="48" t="str">
        <f>IF(Ugovori_OPULJP[[#This Row],[DATUM ZAVRŠETKA OPERACIJE]]&gt;DATE(2024,3,31),"u provedbi","završen")</f>
        <v>završen</v>
      </c>
      <c r="K1475" s="67" t="s">
        <v>5519</v>
      </c>
      <c r="L1475" s="67" t="s">
        <v>37</v>
      </c>
      <c r="M1475" s="49">
        <v>0.85</v>
      </c>
      <c r="N1475" s="49">
        <v>0.15</v>
      </c>
      <c r="O1475" s="50">
        <f>Ugovori_OPULJP[[#This Row],[Bespovratna sredstva - Ukupno (EU+Nac) HRK
= Ukupna ugovorena vrijednost bespovratnih sredstava]]*Ugovori_OPULJP[[#This Row],[EU STOPA SUFINANCIRANJA %
EU CO-FINANCING RATE %]]</f>
        <v>412316.3</v>
      </c>
      <c r="P1475" s="51">
        <f>Ugovori_OPULJP[[#This Row],[Bespovratna sredstva - EU dio - HRK]]/7.5345</f>
        <v>54723.777291127473</v>
      </c>
      <c r="Q1475" s="50">
        <f>Ugovori_OPULJP[[#This Row],[Bespovratna sredstva - Ukupno (EU+Nac) HRK
= Ukupna ugovorena vrijednost bespovratnih sredstava]]*Ugovori_OPULJP[[#This Row],[STOPA NACIONALNOG SUFINANCIRANJA %]]</f>
        <v>72761.7</v>
      </c>
      <c r="R1475" s="51">
        <f>Ugovori_OPULJP[[#This Row],[Bespovratna sredstva - Nacionalni dio - HRK]]/7.5345</f>
        <v>9657.1371690224951</v>
      </c>
      <c r="S1475" s="52">
        <v>485078</v>
      </c>
      <c r="T1475" s="51">
        <f>Ugovori_OPULJP[[#This Row],[Bespovratna sredstva - Ukupno (EU+Nac) HRK
= Ukupna ugovorena vrijednost bespovratnih sredstava]]/7.5345</f>
        <v>64380.914460149972</v>
      </c>
      <c r="U1475" s="50">
        <v>0</v>
      </c>
      <c r="V1475" s="51">
        <f>Ugovori_OPULJP[[#This Row],[Javni doprinos korisnika - HRK]]/7.5345</f>
        <v>0</v>
      </c>
      <c r="W1475" s="50">
        <v>0</v>
      </c>
      <c r="X1475" s="51">
        <f>Ugovori_OPULJP[[#This Row],[Privatni doprinos korisnika - HRK]]/7.5345</f>
        <v>0</v>
      </c>
      <c r="Y1475" s="52">
        <v>485078</v>
      </c>
      <c r="Z1475" s="53">
        <f>Ugovori_OPULJP[[#This Row],[UKUPNI PRIHVATLJIVI IZDACI
TOTAL ELIGIBLE EXPENDITURE
= Bespovratna sredstva ukupno + doprinos korisnika
= Ukupni prihvatljivi troškovi
= Ukupna ugovorena vrijednost projekta HRK]]/7.5345</f>
        <v>64380.914460149972</v>
      </c>
      <c r="AA1475" s="57" t="s">
        <v>38</v>
      </c>
      <c r="AB1475" s="57" t="s">
        <v>35</v>
      </c>
      <c r="AC1475" s="56" t="s">
        <v>5520</v>
      </c>
      <c r="AD1475" s="63" t="s">
        <v>747</v>
      </c>
    </row>
    <row r="1476" spans="1:30" ht="51" customHeight="1" x14ac:dyDescent="0.2">
      <c r="A1476" s="97" t="s">
        <v>5521</v>
      </c>
      <c r="B1476" s="55" t="s">
        <v>743</v>
      </c>
      <c r="C1476" s="56" t="s">
        <v>744</v>
      </c>
      <c r="D1476" s="88" t="s">
        <v>4965</v>
      </c>
      <c r="E1476" s="57" t="s">
        <v>76</v>
      </c>
      <c r="F1476" s="62" t="s">
        <v>5522</v>
      </c>
      <c r="G1476" s="62" t="s">
        <v>4506</v>
      </c>
      <c r="H1476" s="59">
        <v>44818</v>
      </c>
      <c r="I1476" s="59">
        <v>45060</v>
      </c>
      <c r="J1476" s="48" t="str">
        <f>IF(Ugovori_OPULJP[[#This Row],[DATUM ZAVRŠETKA OPERACIJE]]&gt;DATE(2024,3,31),"u provedbi","završen")</f>
        <v>završen</v>
      </c>
      <c r="K1476" s="67" t="s">
        <v>5523</v>
      </c>
      <c r="L1476" s="67" t="s">
        <v>37</v>
      </c>
      <c r="M1476" s="49">
        <v>0.85</v>
      </c>
      <c r="N1476" s="49">
        <v>0.15</v>
      </c>
      <c r="O1476" s="50">
        <f>Ugovori_OPULJP[[#This Row],[Bespovratna sredstva - Ukupno (EU+Nac) HRK
= Ukupna ugovorena vrijednost bespovratnih sredstava]]*Ugovori_OPULJP[[#This Row],[EU STOPA SUFINANCIRANJA %
EU CO-FINANCING RATE %]]</f>
        <v>1246865</v>
      </c>
      <c r="P1476" s="51">
        <f>Ugovori_OPULJP[[#This Row],[Bespovratna sredstva - EU dio - HRK]]/7.5345</f>
        <v>165487.42451390272</v>
      </c>
      <c r="Q1476" s="50">
        <f>Ugovori_OPULJP[[#This Row],[Bespovratna sredstva - Ukupno (EU+Nac) HRK
= Ukupna ugovorena vrijednost bespovratnih sredstava]]*Ugovori_OPULJP[[#This Row],[STOPA NACIONALNOG SUFINANCIRANJA %]]</f>
        <v>220035</v>
      </c>
      <c r="R1476" s="51">
        <f>Ugovori_OPULJP[[#This Row],[Bespovratna sredstva - Nacionalni dio - HRK]]/7.5345</f>
        <v>29203.663149512242</v>
      </c>
      <c r="S1476" s="52">
        <v>1466900</v>
      </c>
      <c r="T1476" s="51">
        <f>Ugovori_OPULJP[[#This Row],[Bespovratna sredstva - Ukupno (EU+Nac) HRK
= Ukupna ugovorena vrijednost bespovratnih sredstava]]/7.5345</f>
        <v>194691.08766341495</v>
      </c>
      <c r="U1476" s="50">
        <v>0</v>
      </c>
      <c r="V1476" s="51">
        <f>Ugovori_OPULJP[[#This Row],[Javni doprinos korisnika - HRK]]/7.5345</f>
        <v>0</v>
      </c>
      <c r="W1476" s="50">
        <v>0</v>
      </c>
      <c r="X1476" s="51">
        <f>Ugovori_OPULJP[[#This Row],[Privatni doprinos korisnika - HRK]]/7.5345</f>
        <v>0</v>
      </c>
      <c r="Y1476" s="52">
        <v>1466900</v>
      </c>
      <c r="Z1476" s="53">
        <f>Ugovori_OPULJP[[#This Row],[UKUPNI PRIHVATLJIVI IZDACI
TOTAL ELIGIBLE EXPENDITURE
= Bespovratna sredstva ukupno + doprinos korisnika
= Ukupni prihvatljivi troškovi
= Ukupna ugovorena vrijednost projekta HRK]]/7.5345</f>
        <v>194691.08766341495</v>
      </c>
      <c r="AA1476" s="57" t="s">
        <v>38</v>
      </c>
      <c r="AB1476" s="57" t="s">
        <v>35</v>
      </c>
      <c r="AC1476" s="56" t="s">
        <v>5524</v>
      </c>
      <c r="AD1476" s="63" t="s">
        <v>747</v>
      </c>
    </row>
    <row r="1477" spans="1:30" ht="51" customHeight="1" x14ac:dyDescent="0.2">
      <c r="A1477" s="97" t="s">
        <v>5525</v>
      </c>
      <c r="B1477" s="55" t="s">
        <v>743</v>
      </c>
      <c r="C1477" s="56" t="s">
        <v>744</v>
      </c>
      <c r="D1477" s="88" t="s">
        <v>4965</v>
      </c>
      <c r="E1477" s="57" t="s">
        <v>76</v>
      </c>
      <c r="F1477" s="62" t="s">
        <v>5526</v>
      </c>
      <c r="G1477" s="45" t="s">
        <v>1915</v>
      </c>
      <c r="H1477" s="59">
        <v>44770</v>
      </c>
      <c r="I1477" s="59">
        <v>45013</v>
      </c>
      <c r="J1477" s="48" t="str">
        <f>IF(Ugovori_OPULJP[[#This Row],[DATUM ZAVRŠETKA OPERACIJE]]&gt;DATE(2024,3,31),"u provedbi","završen")</f>
        <v>završen</v>
      </c>
      <c r="K1477" s="46" t="s">
        <v>155</v>
      </c>
      <c r="L1477" s="46" t="s">
        <v>155</v>
      </c>
      <c r="M1477" s="49">
        <v>0.85</v>
      </c>
      <c r="N1477" s="49">
        <v>0.15</v>
      </c>
      <c r="O1477" s="50">
        <f>Ugovori_OPULJP[[#This Row],[Bespovratna sredstva - Ukupno (EU+Nac) HRK
= Ukupna ugovorena vrijednost bespovratnih sredstava]]*Ugovori_OPULJP[[#This Row],[EU STOPA SUFINANCIRANJA %
EU CO-FINANCING RATE %]]</f>
        <v>420240</v>
      </c>
      <c r="P1477" s="51">
        <f>Ugovori_OPULJP[[#This Row],[Bespovratna sredstva - EU dio - HRK]]/7.5345</f>
        <v>55775.43300816245</v>
      </c>
      <c r="Q1477" s="50">
        <f>Ugovori_OPULJP[[#This Row],[Bespovratna sredstva - Ukupno (EU+Nac) HRK
= Ukupna ugovorena vrijednost bespovratnih sredstava]]*Ugovori_OPULJP[[#This Row],[STOPA NACIONALNOG SUFINANCIRANJA %]]</f>
        <v>74160</v>
      </c>
      <c r="R1477" s="51">
        <f>Ugovori_OPULJP[[#This Row],[Bespovratna sredstva - Nacionalni dio - HRK]]/7.5345</f>
        <v>9842.7234720286669</v>
      </c>
      <c r="S1477" s="52">
        <v>494400</v>
      </c>
      <c r="T1477" s="53">
        <f>Ugovori_OPULJP[[#This Row],[Bespovratna sredstva - Ukupno (EU+Nac) HRK
= Ukupna ugovorena vrijednost bespovratnih sredstava]]/7.5345</f>
        <v>65618.156480191115</v>
      </c>
      <c r="U1477" s="50">
        <v>0</v>
      </c>
      <c r="V1477" s="51">
        <f>Ugovori_OPULJP[[#This Row],[Javni doprinos korisnika - HRK]]/7.5345</f>
        <v>0</v>
      </c>
      <c r="W1477" s="50">
        <v>0</v>
      </c>
      <c r="X1477" s="51">
        <f>Ugovori_OPULJP[[#This Row],[Privatni doprinos korisnika - HRK]]/7.5345</f>
        <v>0</v>
      </c>
      <c r="Y1477" s="52">
        <v>494400</v>
      </c>
      <c r="Z1477" s="53">
        <f>Ugovori_OPULJP[[#This Row],[UKUPNI PRIHVATLJIVI IZDACI
TOTAL ELIGIBLE EXPENDITURE
= Bespovratna sredstva ukupno + doprinos korisnika
= Ukupni prihvatljivi troškovi
= Ukupna ugovorena vrijednost projekta HRK]]/7.5345</f>
        <v>65618.156480191115</v>
      </c>
      <c r="AA1477" s="57" t="s">
        <v>38</v>
      </c>
      <c r="AB1477" s="57" t="s">
        <v>35</v>
      </c>
      <c r="AC1477" s="56" t="s">
        <v>5527</v>
      </c>
      <c r="AD1477" s="63" t="s">
        <v>747</v>
      </c>
    </row>
    <row r="1478" spans="1:30" ht="38.25" customHeight="1" x14ac:dyDescent="0.2">
      <c r="A1478" s="97" t="s">
        <v>5528</v>
      </c>
      <c r="B1478" s="55" t="s">
        <v>743</v>
      </c>
      <c r="C1478" s="56" t="s">
        <v>744</v>
      </c>
      <c r="D1478" s="88" t="s">
        <v>4965</v>
      </c>
      <c r="E1478" s="57" t="s">
        <v>76</v>
      </c>
      <c r="F1478" s="62" t="s">
        <v>5529</v>
      </c>
      <c r="G1478" s="45" t="s">
        <v>2331</v>
      </c>
      <c r="H1478" s="59">
        <v>44818</v>
      </c>
      <c r="I1478" s="59">
        <v>45030</v>
      </c>
      <c r="J1478" s="48" t="str">
        <f>IF(Ugovori_OPULJP[[#This Row],[DATUM ZAVRŠETKA OPERACIJE]]&gt;DATE(2024,3,31),"u provedbi","završen")</f>
        <v>završen</v>
      </c>
      <c r="K1478" s="67" t="s">
        <v>271</v>
      </c>
      <c r="L1478" s="67" t="s">
        <v>37</v>
      </c>
      <c r="M1478" s="49">
        <v>0.85</v>
      </c>
      <c r="N1478" s="49">
        <v>0.15</v>
      </c>
      <c r="O1478" s="50">
        <f>Ugovori_OPULJP[[#This Row],[Bespovratna sredstva - Ukupno (EU+Nac) HRK
= Ukupna ugovorena vrijednost bespovratnih sredstava]]*Ugovori_OPULJP[[#This Row],[EU STOPA SUFINANCIRANJA %
EU CO-FINANCING RATE %]]</f>
        <v>618630</v>
      </c>
      <c r="P1478" s="51">
        <f>Ugovori_OPULJP[[#This Row],[Bespovratna sredstva - EU dio - HRK]]/7.5345</f>
        <v>82106.310969540107</v>
      </c>
      <c r="Q1478" s="50">
        <f>Ugovori_OPULJP[[#This Row],[Bespovratna sredstva - Ukupno (EU+Nac) HRK
= Ukupna ugovorena vrijednost bespovratnih sredstava]]*Ugovori_OPULJP[[#This Row],[STOPA NACIONALNOG SUFINANCIRANJA %]]</f>
        <v>109170</v>
      </c>
      <c r="R1478" s="51">
        <f>Ugovori_OPULJP[[#This Row],[Bespovratna sredstva - Nacionalni dio - HRK]]/7.5345</f>
        <v>14489.348994624725</v>
      </c>
      <c r="S1478" s="52">
        <v>727800</v>
      </c>
      <c r="T1478" s="51">
        <f>Ugovori_OPULJP[[#This Row],[Bespovratna sredstva - Ukupno (EU+Nac) HRK
= Ukupna ugovorena vrijednost bespovratnih sredstava]]/7.5345</f>
        <v>96595.659964164835</v>
      </c>
      <c r="U1478" s="50">
        <v>0</v>
      </c>
      <c r="V1478" s="51">
        <f>Ugovori_OPULJP[[#This Row],[Javni doprinos korisnika - HRK]]/7.5345</f>
        <v>0</v>
      </c>
      <c r="W1478" s="50">
        <v>0</v>
      </c>
      <c r="X1478" s="51">
        <f>Ugovori_OPULJP[[#This Row],[Privatni doprinos korisnika - HRK]]/7.5345</f>
        <v>0</v>
      </c>
      <c r="Y1478" s="52">
        <v>727800</v>
      </c>
      <c r="Z1478" s="53">
        <f>Ugovori_OPULJP[[#This Row],[UKUPNI PRIHVATLJIVI IZDACI
TOTAL ELIGIBLE EXPENDITURE
= Bespovratna sredstva ukupno + doprinos korisnika
= Ukupni prihvatljivi troškovi
= Ukupna ugovorena vrijednost projekta HRK]]/7.5345</f>
        <v>96595.659964164835</v>
      </c>
      <c r="AA1478" s="57" t="s">
        <v>38</v>
      </c>
      <c r="AB1478" s="57" t="s">
        <v>35</v>
      </c>
      <c r="AC1478" s="56" t="s">
        <v>5530</v>
      </c>
      <c r="AD1478" s="63" t="s">
        <v>747</v>
      </c>
    </row>
    <row r="1479" spans="1:30" ht="51" customHeight="1" x14ac:dyDescent="0.2">
      <c r="A1479" s="61" t="s">
        <v>5531</v>
      </c>
      <c r="B1479" s="55" t="s">
        <v>743</v>
      </c>
      <c r="C1479" s="56" t="s">
        <v>744</v>
      </c>
      <c r="D1479" s="88" t="s">
        <v>4965</v>
      </c>
      <c r="E1479" s="57" t="s">
        <v>76</v>
      </c>
      <c r="F1479" s="62" t="s">
        <v>5532</v>
      </c>
      <c r="G1479" s="62" t="s">
        <v>1663</v>
      </c>
      <c r="H1479" s="59">
        <v>44927</v>
      </c>
      <c r="I1479" s="59">
        <v>45170</v>
      </c>
      <c r="J1479" s="48" t="str">
        <f>IF(Ugovori_OPULJP[[#This Row],[DATUM ZAVRŠETKA OPERACIJE]]&gt;DATE(2024,3,31),"u provedbi","završen")</f>
        <v>završen</v>
      </c>
      <c r="K1479" s="58" t="s">
        <v>211</v>
      </c>
      <c r="L1479" s="67" t="s">
        <v>37</v>
      </c>
      <c r="M1479" s="49">
        <v>0.85</v>
      </c>
      <c r="N1479" s="49">
        <v>0.15</v>
      </c>
      <c r="O1479" s="50">
        <f>Ugovori_OPULJP[[#This Row],[Bespovratna sredstva - Ukupno (EU+Nac) HRK
= Ukupna ugovorena vrijednost bespovratnih sredstava]]*Ugovori_OPULJP[[#This Row],[EU STOPA SUFINANCIRANJA %
EU CO-FINANCING RATE %]]</f>
        <v>672350</v>
      </c>
      <c r="P1479" s="51">
        <f>Ugovori_OPULJP[[#This Row],[Bespovratna sredstva - EU dio - HRK]]/7.5345</f>
        <v>89236.180237573819</v>
      </c>
      <c r="Q1479" s="50">
        <f>Ugovori_OPULJP[[#This Row],[Bespovratna sredstva - Ukupno (EU+Nac) HRK
= Ukupna ugovorena vrijednost bespovratnih sredstava]]*Ugovori_OPULJP[[#This Row],[STOPA NACIONALNOG SUFINANCIRANJA %]]</f>
        <v>118650</v>
      </c>
      <c r="R1479" s="51">
        <f>Ugovori_OPULJP[[#This Row],[Bespovratna sredstva - Nacionalni dio - HRK]]/7.5345</f>
        <v>15747.56121839538</v>
      </c>
      <c r="S1479" s="52">
        <v>791000</v>
      </c>
      <c r="T1479" s="51">
        <f>Ugovori_OPULJP[[#This Row],[Bespovratna sredstva - Ukupno (EU+Nac) HRK
= Ukupna ugovorena vrijednost bespovratnih sredstava]]/7.5345</f>
        <v>104983.7414559692</v>
      </c>
      <c r="U1479" s="50">
        <v>0</v>
      </c>
      <c r="V1479" s="51">
        <f>Ugovori_OPULJP[[#This Row],[Javni doprinos korisnika - HRK]]/7.5345</f>
        <v>0</v>
      </c>
      <c r="W1479" s="50">
        <v>0</v>
      </c>
      <c r="X1479" s="51">
        <f>Ugovori_OPULJP[[#This Row],[Privatni doprinos korisnika - HRK]]/7.5345</f>
        <v>0</v>
      </c>
      <c r="Y1479" s="52">
        <v>791000</v>
      </c>
      <c r="Z1479" s="53">
        <f>Ugovori_OPULJP[[#This Row],[UKUPNI PRIHVATLJIVI IZDACI
TOTAL ELIGIBLE EXPENDITURE
= Bespovratna sredstva ukupno + doprinos korisnika
= Ukupni prihvatljivi troškovi
= Ukupna ugovorena vrijednost projekta HRK]]/7.5345</f>
        <v>104983.7414559692</v>
      </c>
      <c r="AA1479" s="57" t="s">
        <v>38</v>
      </c>
      <c r="AB1479" s="57" t="s">
        <v>35</v>
      </c>
      <c r="AC1479" s="56" t="s">
        <v>5533</v>
      </c>
      <c r="AD1479" s="63" t="s">
        <v>747</v>
      </c>
    </row>
    <row r="1480" spans="1:30" ht="63.75" customHeight="1" x14ac:dyDescent="0.2">
      <c r="A1480" s="97" t="s">
        <v>5534</v>
      </c>
      <c r="B1480" s="55" t="s">
        <v>743</v>
      </c>
      <c r="C1480" s="56" t="s">
        <v>744</v>
      </c>
      <c r="D1480" s="88" t="s">
        <v>4965</v>
      </c>
      <c r="E1480" s="57" t="s">
        <v>76</v>
      </c>
      <c r="F1480" s="62" t="s">
        <v>5535</v>
      </c>
      <c r="G1480" s="62" t="s">
        <v>632</v>
      </c>
      <c r="H1480" s="59">
        <v>44818</v>
      </c>
      <c r="I1480" s="59">
        <v>45060</v>
      </c>
      <c r="J1480" s="48" t="str">
        <f>IF(Ugovori_OPULJP[[#This Row],[DATUM ZAVRŠETKA OPERACIJE]]&gt;DATE(2024,3,31),"u provedbi","završen")</f>
        <v>završen</v>
      </c>
      <c r="K1480" s="46" t="s">
        <v>333</v>
      </c>
      <c r="L1480" s="46" t="s">
        <v>333</v>
      </c>
      <c r="M1480" s="49">
        <v>0.85</v>
      </c>
      <c r="N1480" s="49">
        <v>0.15</v>
      </c>
      <c r="O1480" s="50">
        <f>Ugovori_OPULJP[[#This Row],[Bespovratna sredstva - Ukupno (EU+Nac) HRK
= Ukupna ugovorena vrijednost bespovratnih sredstava]]*Ugovori_OPULJP[[#This Row],[EU STOPA SUFINANCIRANJA %
EU CO-FINANCING RATE %]]</f>
        <v>1259190</v>
      </c>
      <c r="P1480" s="51">
        <f>Ugovori_OPULJP[[#This Row],[Bespovratna sredstva - EU dio - HRK]]/7.5345</f>
        <v>167123.23312761297</v>
      </c>
      <c r="Q1480" s="50">
        <f>Ugovori_OPULJP[[#This Row],[Bespovratna sredstva - Ukupno (EU+Nac) HRK
= Ukupna ugovorena vrijednost bespovratnih sredstava]]*Ugovori_OPULJP[[#This Row],[STOPA NACIONALNOG SUFINANCIRANJA %]]</f>
        <v>222210</v>
      </c>
      <c r="R1480" s="51">
        <f>Ugovori_OPULJP[[#This Row],[Bespovratna sredstva - Nacionalni dio - HRK]]/7.5345</f>
        <v>29492.335257814055</v>
      </c>
      <c r="S1480" s="52">
        <v>1481400</v>
      </c>
      <c r="T1480" s="51">
        <f>Ugovori_OPULJP[[#This Row],[Bespovratna sredstva - Ukupno (EU+Nac) HRK
= Ukupna ugovorena vrijednost bespovratnih sredstava]]/7.5345</f>
        <v>196615.56838542703</v>
      </c>
      <c r="U1480" s="50">
        <v>0</v>
      </c>
      <c r="V1480" s="51">
        <f>Ugovori_OPULJP[[#This Row],[Javni doprinos korisnika - HRK]]/7.5345</f>
        <v>0</v>
      </c>
      <c r="W1480" s="50">
        <v>0</v>
      </c>
      <c r="X1480" s="51">
        <f>Ugovori_OPULJP[[#This Row],[Privatni doprinos korisnika - HRK]]/7.5345</f>
        <v>0</v>
      </c>
      <c r="Y1480" s="52">
        <v>1481400</v>
      </c>
      <c r="Z1480" s="53">
        <f>Ugovori_OPULJP[[#This Row],[UKUPNI PRIHVATLJIVI IZDACI
TOTAL ELIGIBLE EXPENDITURE
= Bespovratna sredstva ukupno + doprinos korisnika
= Ukupni prihvatljivi troškovi
= Ukupna ugovorena vrijednost projekta HRK]]/7.5345</f>
        <v>196615.56838542703</v>
      </c>
      <c r="AA1480" s="57" t="s">
        <v>38</v>
      </c>
      <c r="AB1480" s="57" t="s">
        <v>35</v>
      </c>
      <c r="AC1480" s="56" t="s">
        <v>5536</v>
      </c>
      <c r="AD1480" s="63" t="s">
        <v>747</v>
      </c>
    </row>
    <row r="1481" spans="1:30" ht="51" customHeight="1" x14ac:dyDescent="0.2">
      <c r="A1481" s="61" t="s">
        <v>5537</v>
      </c>
      <c r="B1481" s="55" t="s">
        <v>743</v>
      </c>
      <c r="C1481" s="56" t="s">
        <v>744</v>
      </c>
      <c r="D1481" s="88" t="s">
        <v>4965</v>
      </c>
      <c r="E1481" s="57" t="s">
        <v>76</v>
      </c>
      <c r="F1481" s="62" t="s">
        <v>5538</v>
      </c>
      <c r="G1481" s="62" t="s">
        <v>190</v>
      </c>
      <c r="H1481" s="59">
        <v>44902</v>
      </c>
      <c r="I1481" s="59">
        <v>45145</v>
      </c>
      <c r="J1481" s="48" t="str">
        <f>IF(Ugovori_OPULJP[[#This Row],[DATUM ZAVRŠETKA OPERACIJE]]&gt;DATE(2024,3,31),"u provedbi","završen")</f>
        <v>završen</v>
      </c>
      <c r="K1481" s="58" t="s">
        <v>84</v>
      </c>
      <c r="L1481" s="58" t="s">
        <v>84</v>
      </c>
      <c r="M1481" s="49">
        <v>0.85</v>
      </c>
      <c r="N1481" s="49">
        <v>0.15</v>
      </c>
      <c r="O1481" s="50">
        <f>Ugovori_OPULJP[[#This Row],[Bespovratna sredstva - Ukupno (EU+Nac) HRK
= Ukupna ugovorena vrijednost bespovratnih sredstava]]*Ugovori_OPULJP[[#This Row],[EU STOPA SUFINANCIRANJA %
EU CO-FINANCING RATE %]]</f>
        <v>827305</v>
      </c>
      <c r="P1481" s="51">
        <f>Ugovori_OPULJP[[#This Row],[Bespovratna sredstva - EU dio - HRK]]/7.5345</f>
        <v>109802.2430154622</v>
      </c>
      <c r="Q1481" s="50">
        <f>Ugovori_OPULJP[[#This Row],[Bespovratna sredstva - Ukupno (EU+Nac) HRK
= Ukupna ugovorena vrijednost bespovratnih sredstava]]*Ugovori_OPULJP[[#This Row],[STOPA NACIONALNOG SUFINANCIRANJA %]]</f>
        <v>145995</v>
      </c>
      <c r="R1481" s="51">
        <f>Ugovori_OPULJP[[#This Row],[Bespovratna sredstva - Nacionalni dio - HRK]]/7.5345</f>
        <v>19376.866414493328</v>
      </c>
      <c r="S1481" s="52">
        <v>973300</v>
      </c>
      <c r="T1481" s="51">
        <f>Ugovori_OPULJP[[#This Row],[Bespovratna sredstva - Ukupno (EU+Nac) HRK
= Ukupna ugovorena vrijednost bespovratnih sredstava]]/7.5345</f>
        <v>129179.10942995553</v>
      </c>
      <c r="U1481" s="50">
        <v>0</v>
      </c>
      <c r="V1481" s="51">
        <f>Ugovori_OPULJP[[#This Row],[Javni doprinos korisnika - HRK]]/7.5345</f>
        <v>0</v>
      </c>
      <c r="W1481" s="50">
        <v>0</v>
      </c>
      <c r="X1481" s="51">
        <f>Ugovori_OPULJP[[#This Row],[Privatni doprinos korisnika - HRK]]/7.5345</f>
        <v>0</v>
      </c>
      <c r="Y1481" s="52">
        <v>973300</v>
      </c>
      <c r="Z1481" s="53">
        <f>Ugovori_OPULJP[[#This Row],[UKUPNI PRIHVATLJIVI IZDACI
TOTAL ELIGIBLE EXPENDITURE
= Bespovratna sredstva ukupno + doprinos korisnika
= Ukupni prihvatljivi troškovi
= Ukupna ugovorena vrijednost projekta HRK]]/7.5345</f>
        <v>129179.10942995553</v>
      </c>
      <c r="AA1481" s="57" t="s">
        <v>38</v>
      </c>
      <c r="AB1481" s="57" t="s">
        <v>35</v>
      </c>
      <c r="AC1481" s="56" t="s">
        <v>5539</v>
      </c>
      <c r="AD1481" s="63" t="s">
        <v>747</v>
      </c>
    </row>
    <row r="1482" spans="1:30" ht="38.25" customHeight="1" x14ac:dyDescent="0.2">
      <c r="A1482" s="97" t="s">
        <v>5540</v>
      </c>
      <c r="B1482" s="55" t="s">
        <v>743</v>
      </c>
      <c r="C1482" s="56" t="s">
        <v>744</v>
      </c>
      <c r="D1482" s="88" t="s">
        <v>4965</v>
      </c>
      <c r="E1482" s="57" t="s">
        <v>76</v>
      </c>
      <c r="F1482" s="62" t="s">
        <v>5541</v>
      </c>
      <c r="G1482" s="62" t="s">
        <v>1066</v>
      </c>
      <c r="H1482" s="59">
        <v>44859</v>
      </c>
      <c r="I1482" s="59">
        <v>45102</v>
      </c>
      <c r="J1482" s="48" t="str">
        <f>IF(Ugovori_OPULJP[[#This Row],[DATUM ZAVRŠETKA OPERACIJE]]&gt;DATE(2024,3,31),"u provedbi","završen")</f>
        <v>završen</v>
      </c>
      <c r="K1482" s="58" t="s">
        <v>5542</v>
      </c>
      <c r="L1482" s="58" t="s">
        <v>37</v>
      </c>
      <c r="M1482" s="49">
        <v>0.85</v>
      </c>
      <c r="N1482" s="49">
        <v>0.15</v>
      </c>
      <c r="O1482" s="50">
        <f>Ugovori_OPULJP[[#This Row],[Bespovratna sredstva - Ukupno (EU+Nac) HRK
= Ukupna ugovorena vrijednost bespovratnih sredstava]]*Ugovori_OPULJP[[#This Row],[EU STOPA SUFINANCIRANJA %
EU CO-FINANCING RATE %]]</f>
        <v>1254549</v>
      </c>
      <c r="P1482" s="51">
        <f>Ugovori_OPULJP[[#This Row],[Bespovratna sredstva - EU dio - HRK]]/7.5345</f>
        <v>166507.26657376069</v>
      </c>
      <c r="Q1482" s="50">
        <f>Ugovori_OPULJP[[#This Row],[Bespovratna sredstva - Ukupno (EU+Nac) HRK
= Ukupna ugovorena vrijednost bespovratnih sredstava]]*Ugovori_OPULJP[[#This Row],[STOPA NACIONALNOG SUFINANCIRANJA %]]</f>
        <v>221391</v>
      </c>
      <c r="R1482" s="51">
        <f>Ugovori_OPULJP[[#This Row],[Bespovratna sredstva - Nacionalni dio - HRK]]/7.5345</f>
        <v>29383.635277722475</v>
      </c>
      <c r="S1482" s="52">
        <v>1475940</v>
      </c>
      <c r="T1482" s="51">
        <f>Ugovori_OPULJP[[#This Row],[Bespovratna sredstva - Ukupno (EU+Nac) HRK
= Ukupna ugovorena vrijednost bespovratnih sredstava]]/7.5345</f>
        <v>195890.90185148316</v>
      </c>
      <c r="U1482" s="50">
        <v>0</v>
      </c>
      <c r="V1482" s="51">
        <f>Ugovori_OPULJP[[#This Row],[Javni doprinos korisnika - HRK]]/7.5345</f>
        <v>0</v>
      </c>
      <c r="W1482" s="50">
        <v>0</v>
      </c>
      <c r="X1482" s="51">
        <f>Ugovori_OPULJP[[#This Row],[Privatni doprinos korisnika - HRK]]/7.5345</f>
        <v>0</v>
      </c>
      <c r="Y1482" s="52">
        <v>1475940</v>
      </c>
      <c r="Z1482" s="53">
        <f>Ugovori_OPULJP[[#This Row],[UKUPNI PRIHVATLJIVI IZDACI
TOTAL ELIGIBLE EXPENDITURE
= Bespovratna sredstva ukupno + doprinos korisnika
= Ukupni prihvatljivi troškovi
= Ukupna ugovorena vrijednost projekta HRK]]/7.5345</f>
        <v>195890.90185148316</v>
      </c>
      <c r="AA1482" s="57" t="s">
        <v>38</v>
      </c>
      <c r="AB1482" s="57" t="s">
        <v>35</v>
      </c>
      <c r="AC1482" s="56" t="s">
        <v>5543</v>
      </c>
      <c r="AD1482" s="63" t="s">
        <v>747</v>
      </c>
    </row>
    <row r="1483" spans="1:30" ht="51" customHeight="1" x14ac:dyDescent="0.2">
      <c r="A1483" s="61" t="s">
        <v>5544</v>
      </c>
      <c r="B1483" s="55" t="s">
        <v>743</v>
      </c>
      <c r="C1483" s="56" t="s">
        <v>744</v>
      </c>
      <c r="D1483" s="88" t="s">
        <v>4965</v>
      </c>
      <c r="E1483" s="57" t="s">
        <v>76</v>
      </c>
      <c r="F1483" s="62" t="s">
        <v>5545</v>
      </c>
      <c r="G1483" s="62" t="s">
        <v>83</v>
      </c>
      <c r="H1483" s="59">
        <v>44902</v>
      </c>
      <c r="I1483" s="59">
        <v>45145</v>
      </c>
      <c r="J1483" s="48" t="str">
        <f>IF(Ugovori_OPULJP[[#This Row],[DATUM ZAVRŠETKA OPERACIJE]]&gt;DATE(2024,3,31),"u provedbi","završen")</f>
        <v>završen</v>
      </c>
      <c r="K1483" s="58" t="s">
        <v>84</v>
      </c>
      <c r="L1483" s="58" t="s">
        <v>84</v>
      </c>
      <c r="M1483" s="49">
        <v>0.85</v>
      </c>
      <c r="N1483" s="49">
        <v>0.15</v>
      </c>
      <c r="O1483" s="50">
        <f>Ugovori_OPULJP[[#This Row],[Bespovratna sredstva - Ukupno (EU+Nac) HRK
= Ukupna ugovorena vrijednost bespovratnih sredstava]]*Ugovori_OPULJP[[#This Row],[EU STOPA SUFINANCIRANJA %
EU CO-FINANCING RATE %]]</f>
        <v>625175</v>
      </c>
      <c r="P1483" s="51">
        <f>Ugovori_OPULJP[[#This Row],[Bespovratna sredstva - EU dio - HRK]]/7.5345</f>
        <v>82974.981750613835</v>
      </c>
      <c r="Q1483" s="50">
        <f>Ugovori_OPULJP[[#This Row],[Bespovratna sredstva - Ukupno (EU+Nac) HRK
= Ukupna ugovorena vrijednost bespovratnih sredstava]]*Ugovori_OPULJP[[#This Row],[STOPA NACIONALNOG SUFINANCIRANJA %]]</f>
        <v>110325</v>
      </c>
      <c r="R1483" s="51">
        <f>Ugovori_OPULJP[[#This Row],[Bespovratna sredstva - Nacionalni dio - HRK]]/7.5345</f>
        <v>14642.643838343618</v>
      </c>
      <c r="S1483" s="52">
        <v>735500</v>
      </c>
      <c r="T1483" s="51">
        <f>Ugovori_OPULJP[[#This Row],[Bespovratna sredstva - Ukupno (EU+Nac) HRK
= Ukupna ugovorena vrijednost bespovratnih sredstava]]/7.5345</f>
        <v>97617.625588957453</v>
      </c>
      <c r="U1483" s="50">
        <v>0</v>
      </c>
      <c r="V1483" s="51">
        <f>Ugovori_OPULJP[[#This Row],[Javni doprinos korisnika - HRK]]/7.5345</f>
        <v>0</v>
      </c>
      <c r="W1483" s="50">
        <v>0</v>
      </c>
      <c r="X1483" s="51">
        <f>Ugovori_OPULJP[[#This Row],[Privatni doprinos korisnika - HRK]]/7.5345</f>
        <v>0</v>
      </c>
      <c r="Y1483" s="52">
        <v>735500</v>
      </c>
      <c r="Z1483" s="53">
        <f>Ugovori_OPULJP[[#This Row],[UKUPNI PRIHVATLJIVI IZDACI
TOTAL ELIGIBLE EXPENDITURE
= Bespovratna sredstva ukupno + doprinos korisnika
= Ukupni prihvatljivi troškovi
= Ukupna ugovorena vrijednost projekta HRK]]/7.5345</f>
        <v>97617.625588957453</v>
      </c>
      <c r="AA1483" s="57" t="s">
        <v>38</v>
      </c>
      <c r="AB1483" s="57" t="s">
        <v>35</v>
      </c>
      <c r="AC1483" s="56" t="s">
        <v>5546</v>
      </c>
      <c r="AD1483" s="63" t="s">
        <v>747</v>
      </c>
    </row>
    <row r="1484" spans="1:30" ht="51" customHeight="1" x14ac:dyDescent="0.2">
      <c r="A1484" s="61" t="s">
        <v>5547</v>
      </c>
      <c r="B1484" s="55" t="s">
        <v>743</v>
      </c>
      <c r="C1484" s="56" t="s">
        <v>744</v>
      </c>
      <c r="D1484" s="88" t="s">
        <v>4965</v>
      </c>
      <c r="E1484" s="57" t="s">
        <v>76</v>
      </c>
      <c r="F1484" s="62" t="s">
        <v>3578</v>
      </c>
      <c r="G1484" s="62" t="s">
        <v>1431</v>
      </c>
      <c r="H1484" s="59">
        <v>44917</v>
      </c>
      <c r="I1484" s="59">
        <v>45160</v>
      </c>
      <c r="J1484" s="48" t="str">
        <f>IF(Ugovori_OPULJP[[#This Row],[DATUM ZAVRŠETKA OPERACIJE]]&gt;DATE(2024,3,31),"u provedbi","završen")</f>
        <v>završen</v>
      </c>
      <c r="K1484" s="58" t="s">
        <v>99</v>
      </c>
      <c r="L1484" s="46" t="s">
        <v>99</v>
      </c>
      <c r="M1484" s="49">
        <v>0.85</v>
      </c>
      <c r="N1484" s="49">
        <v>0.15</v>
      </c>
      <c r="O1484" s="50">
        <f>Ugovori_OPULJP[[#This Row],[Bespovratna sredstva - Ukupno (EU+Nac) HRK
= Ukupna ugovorena vrijednost bespovratnih sredstava]]*Ugovori_OPULJP[[#This Row],[EU STOPA SUFINANCIRANJA %
EU CO-FINANCING RATE %]]</f>
        <v>1050600</v>
      </c>
      <c r="P1484" s="51">
        <f>Ugovori_OPULJP[[#This Row],[Bespovratna sredstva - EU dio - HRK]]/7.5345</f>
        <v>139438.58252040611</v>
      </c>
      <c r="Q1484" s="50">
        <f>Ugovori_OPULJP[[#This Row],[Bespovratna sredstva - Ukupno (EU+Nac) HRK
= Ukupna ugovorena vrijednost bespovratnih sredstava]]*Ugovori_OPULJP[[#This Row],[STOPA NACIONALNOG SUFINANCIRANJA %]]</f>
        <v>185400</v>
      </c>
      <c r="R1484" s="51">
        <f>Ugovori_OPULJP[[#This Row],[Bespovratna sredstva - Nacionalni dio - HRK]]/7.5345</f>
        <v>24606.80868007167</v>
      </c>
      <c r="S1484" s="52">
        <v>1236000</v>
      </c>
      <c r="T1484" s="51">
        <f>Ugovori_OPULJP[[#This Row],[Bespovratna sredstva - Ukupno (EU+Nac) HRK
= Ukupna ugovorena vrijednost bespovratnih sredstava]]/7.5345</f>
        <v>164045.39120047778</v>
      </c>
      <c r="U1484" s="50">
        <v>0</v>
      </c>
      <c r="V1484" s="51">
        <f>Ugovori_OPULJP[[#This Row],[Javni doprinos korisnika - HRK]]/7.5345</f>
        <v>0</v>
      </c>
      <c r="W1484" s="50">
        <v>0</v>
      </c>
      <c r="X1484" s="51">
        <f>Ugovori_OPULJP[[#This Row],[Privatni doprinos korisnika - HRK]]/7.5345</f>
        <v>0</v>
      </c>
      <c r="Y1484" s="52">
        <v>1236000</v>
      </c>
      <c r="Z1484" s="53">
        <f>Ugovori_OPULJP[[#This Row],[UKUPNI PRIHVATLJIVI IZDACI
TOTAL ELIGIBLE EXPENDITURE
= Bespovratna sredstva ukupno + doprinos korisnika
= Ukupni prihvatljivi troškovi
= Ukupna ugovorena vrijednost projekta HRK]]/7.5345</f>
        <v>164045.39120047778</v>
      </c>
      <c r="AA1484" s="57" t="s">
        <v>38</v>
      </c>
      <c r="AB1484" s="57" t="s">
        <v>35</v>
      </c>
      <c r="AC1484" s="56" t="s">
        <v>5548</v>
      </c>
      <c r="AD1484" s="63" t="s">
        <v>747</v>
      </c>
    </row>
    <row r="1485" spans="1:30" ht="38.25" customHeight="1" x14ac:dyDescent="0.2">
      <c r="A1485" s="61" t="s">
        <v>5549</v>
      </c>
      <c r="B1485" s="55" t="s">
        <v>743</v>
      </c>
      <c r="C1485" s="56" t="s">
        <v>744</v>
      </c>
      <c r="D1485" s="88" t="s">
        <v>4965</v>
      </c>
      <c r="E1485" s="57" t="s">
        <v>76</v>
      </c>
      <c r="F1485" s="62" t="s">
        <v>5550</v>
      </c>
      <c r="G1485" s="62" t="s">
        <v>3676</v>
      </c>
      <c r="H1485" s="59">
        <v>44922</v>
      </c>
      <c r="I1485" s="59">
        <v>45165</v>
      </c>
      <c r="J1485" s="48" t="str">
        <f>IF(Ugovori_OPULJP[[#This Row],[DATUM ZAVRŠETKA OPERACIJE]]&gt;DATE(2024,3,31),"u provedbi","završen")</f>
        <v>završen</v>
      </c>
      <c r="K1485" s="46" t="s">
        <v>333</v>
      </c>
      <c r="L1485" s="46" t="s">
        <v>333</v>
      </c>
      <c r="M1485" s="49">
        <v>0.85</v>
      </c>
      <c r="N1485" s="49">
        <v>0.15</v>
      </c>
      <c r="O1485" s="50">
        <f>Ugovori_OPULJP[[#This Row],[Bespovratna sredstva - Ukupno (EU+Nac) HRK
= Ukupna ugovorena vrijednost bespovratnih sredstava]]*Ugovori_OPULJP[[#This Row],[EU STOPA SUFINANCIRANJA %
EU CO-FINANCING RATE %]]</f>
        <v>919519.375</v>
      </c>
      <c r="P1485" s="51">
        <f>Ugovori_OPULJP[[#This Row],[Bespovratna sredstva - EU dio - HRK]]/7.5345</f>
        <v>122041.19384166168</v>
      </c>
      <c r="Q1485" s="50">
        <f>Ugovori_OPULJP[[#This Row],[Bespovratna sredstva - Ukupno (EU+Nac) HRK
= Ukupna ugovorena vrijednost bespovratnih sredstava]]*Ugovori_OPULJP[[#This Row],[STOPA NACIONALNOG SUFINANCIRANJA %]]</f>
        <v>162268.125</v>
      </c>
      <c r="R1485" s="51">
        <f>Ugovori_OPULJP[[#This Row],[Bespovratna sredstva - Nacionalni dio - HRK]]/7.5345</f>
        <v>21536.68126617559</v>
      </c>
      <c r="S1485" s="52">
        <v>1081787.5</v>
      </c>
      <c r="T1485" s="51">
        <f>Ugovori_OPULJP[[#This Row],[Bespovratna sredstva - Ukupno (EU+Nac) HRK
= Ukupna ugovorena vrijednost bespovratnih sredstava]]/7.5345</f>
        <v>143577.87510783729</v>
      </c>
      <c r="U1485" s="50">
        <v>0</v>
      </c>
      <c r="V1485" s="51">
        <f>Ugovori_OPULJP[[#This Row],[Javni doprinos korisnika - HRK]]/7.5345</f>
        <v>0</v>
      </c>
      <c r="W1485" s="50">
        <v>0</v>
      </c>
      <c r="X1485" s="51">
        <f>Ugovori_OPULJP[[#This Row],[Privatni doprinos korisnika - HRK]]/7.5345</f>
        <v>0</v>
      </c>
      <c r="Y1485" s="52">
        <v>1081787.5</v>
      </c>
      <c r="Z1485" s="53">
        <f>Ugovori_OPULJP[[#This Row],[UKUPNI PRIHVATLJIVI IZDACI
TOTAL ELIGIBLE EXPENDITURE
= Bespovratna sredstva ukupno + doprinos korisnika
= Ukupni prihvatljivi troškovi
= Ukupna ugovorena vrijednost projekta HRK]]/7.5345</f>
        <v>143577.87510783729</v>
      </c>
      <c r="AA1485" s="57" t="s">
        <v>38</v>
      </c>
      <c r="AB1485" s="57" t="s">
        <v>35</v>
      </c>
      <c r="AC1485" s="56" t="s">
        <v>5551</v>
      </c>
      <c r="AD1485" s="63" t="s">
        <v>747</v>
      </c>
    </row>
    <row r="1486" spans="1:30" ht="38.25" customHeight="1" x14ac:dyDescent="0.2">
      <c r="A1486" s="97" t="s">
        <v>5552</v>
      </c>
      <c r="B1486" s="55" t="s">
        <v>743</v>
      </c>
      <c r="C1486" s="56" t="s">
        <v>744</v>
      </c>
      <c r="D1486" s="88" t="s">
        <v>4965</v>
      </c>
      <c r="E1486" s="57" t="s">
        <v>76</v>
      </c>
      <c r="F1486" s="62" t="s">
        <v>5553</v>
      </c>
      <c r="G1486" s="62" t="s">
        <v>5554</v>
      </c>
      <c r="H1486" s="59">
        <v>44859</v>
      </c>
      <c r="I1486" s="59">
        <v>45102</v>
      </c>
      <c r="J1486" s="48" t="str">
        <f>IF(Ugovori_OPULJP[[#This Row],[DATUM ZAVRŠETKA OPERACIJE]]&gt;DATE(2024,3,31),"u provedbi","završen")</f>
        <v>završen</v>
      </c>
      <c r="K1486" s="46" t="s">
        <v>425</v>
      </c>
      <c r="L1486" s="46" t="s">
        <v>425</v>
      </c>
      <c r="M1486" s="49">
        <v>0.85</v>
      </c>
      <c r="N1486" s="49">
        <v>0.15</v>
      </c>
      <c r="O1486" s="50">
        <f>Ugovori_OPULJP[[#This Row],[Bespovratna sredstva - Ukupno (EU+Nac) HRK
= Ukupna ugovorena vrijednost bespovratnih sredstava]]*Ugovori_OPULJP[[#This Row],[EU STOPA SUFINANCIRANJA %
EU CO-FINANCING RATE %]]</f>
        <v>378131</v>
      </c>
      <c r="P1486" s="51">
        <f>Ugovori_OPULJP[[#This Row],[Bespovratna sredstva - EU dio - HRK]]/7.5345</f>
        <v>50186.60826863096</v>
      </c>
      <c r="Q1486" s="50">
        <f>Ugovori_OPULJP[[#This Row],[Bespovratna sredstva - Ukupno (EU+Nac) HRK
= Ukupna ugovorena vrijednost bespovratnih sredstava]]*Ugovori_OPULJP[[#This Row],[STOPA NACIONALNOG SUFINANCIRANJA %]]</f>
        <v>66729</v>
      </c>
      <c r="R1486" s="51">
        <f>Ugovori_OPULJP[[#This Row],[Bespovratna sredstva - Nacionalni dio - HRK]]/7.5345</f>
        <v>8856.4602826995815</v>
      </c>
      <c r="S1486" s="52">
        <v>444860</v>
      </c>
      <c r="T1486" s="51">
        <f>Ugovori_OPULJP[[#This Row],[Bespovratna sredstva - Ukupno (EU+Nac) HRK
= Ukupna ugovorena vrijednost bespovratnih sredstava]]/7.5345</f>
        <v>59043.068551330543</v>
      </c>
      <c r="U1486" s="50">
        <v>0</v>
      </c>
      <c r="V1486" s="51">
        <f>Ugovori_OPULJP[[#This Row],[Javni doprinos korisnika - HRK]]/7.5345</f>
        <v>0</v>
      </c>
      <c r="W1486" s="50">
        <v>0</v>
      </c>
      <c r="X1486" s="51">
        <f>Ugovori_OPULJP[[#This Row],[Privatni doprinos korisnika - HRK]]/7.5345</f>
        <v>0</v>
      </c>
      <c r="Y1486" s="52">
        <v>444860</v>
      </c>
      <c r="Z1486" s="53">
        <f>Ugovori_OPULJP[[#This Row],[UKUPNI PRIHVATLJIVI IZDACI
TOTAL ELIGIBLE EXPENDITURE
= Bespovratna sredstva ukupno + doprinos korisnika
= Ukupni prihvatljivi troškovi
= Ukupna ugovorena vrijednost projekta HRK]]/7.5345</f>
        <v>59043.068551330543</v>
      </c>
      <c r="AA1486" s="57" t="s">
        <v>38</v>
      </c>
      <c r="AB1486" s="57" t="s">
        <v>35</v>
      </c>
      <c r="AC1486" s="56" t="s">
        <v>5555</v>
      </c>
      <c r="AD1486" s="63" t="s">
        <v>747</v>
      </c>
    </row>
    <row r="1487" spans="1:30" ht="51" customHeight="1" x14ac:dyDescent="0.2">
      <c r="A1487" s="97" t="s">
        <v>5556</v>
      </c>
      <c r="B1487" s="55" t="s">
        <v>743</v>
      </c>
      <c r="C1487" s="56" t="s">
        <v>744</v>
      </c>
      <c r="D1487" s="88" t="s">
        <v>4965</v>
      </c>
      <c r="E1487" s="57" t="s">
        <v>76</v>
      </c>
      <c r="F1487" s="62" t="s">
        <v>5557</v>
      </c>
      <c r="G1487" s="62" t="s">
        <v>3194</v>
      </c>
      <c r="H1487" s="59">
        <v>44858</v>
      </c>
      <c r="I1487" s="59">
        <v>45101</v>
      </c>
      <c r="J1487" s="48" t="str">
        <f>IF(Ugovori_OPULJP[[#This Row],[DATUM ZAVRŠETKA OPERACIJE]]&gt;DATE(2024,3,31),"u provedbi","završen")</f>
        <v>završen</v>
      </c>
      <c r="K1487" s="58" t="s">
        <v>84</v>
      </c>
      <c r="L1487" s="58" t="s">
        <v>84</v>
      </c>
      <c r="M1487" s="49">
        <v>0.85</v>
      </c>
      <c r="N1487" s="49">
        <v>0.15</v>
      </c>
      <c r="O1487" s="50">
        <f>Ugovori_OPULJP[[#This Row],[Bespovratna sredstva - Ukupno (EU+Nac) HRK
= Ukupna ugovorena vrijednost bespovratnih sredstava]]*Ugovori_OPULJP[[#This Row],[EU STOPA SUFINANCIRANJA %
EU CO-FINANCING RATE %]]</f>
        <v>420580</v>
      </c>
      <c r="P1487" s="51">
        <f>Ugovori_OPULJP[[#This Row],[Bespovratna sredstva - EU dio - HRK]]/7.5345</f>
        <v>55820.558763023422</v>
      </c>
      <c r="Q1487" s="50">
        <f>Ugovori_OPULJP[[#This Row],[Bespovratna sredstva - Ukupno (EU+Nac) HRK
= Ukupna ugovorena vrijednost bespovratnih sredstava]]*Ugovori_OPULJP[[#This Row],[STOPA NACIONALNOG SUFINANCIRANJA %]]</f>
        <v>74220</v>
      </c>
      <c r="R1487" s="51">
        <f>Ugovori_OPULJP[[#This Row],[Bespovratna sredstva - Nacionalni dio - HRK]]/7.5345</f>
        <v>9850.6868405335445</v>
      </c>
      <c r="S1487" s="52">
        <v>494800</v>
      </c>
      <c r="T1487" s="51">
        <f>Ugovori_OPULJP[[#This Row],[Bespovratna sredstva - Ukupno (EU+Nac) HRK
= Ukupna ugovorena vrijednost bespovratnih sredstava]]/7.5345</f>
        <v>65671.245603556963</v>
      </c>
      <c r="U1487" s="50">
        <v>0</v>
      </c>
      <c r="V1487" s="51">
        <f>Ugovori_OPULJP[[#This Row],[Javni doprinos korisnika - HRK]]/7.5345</f>
        <v>0</v>
      </c>
      <c r="W1487" s="50">
        <v>0</v>
      </c>
      <c r="X1487" s="51">
        <f>Ugovori_OPULJP[[#This Row],[Privatni doprinos korisnika - HRK]]/7.5345</f>
        <v>0</v>
      </c>
      <c r="Y1487" s="52">
        <v>494800</v>
      </c>
      <c r="Z1487" s="53">
        <f>Ugovori_OPULJP[[#This Row],[UKUPNI PRIHVATLJIVI IZDACI
TOTAL ELIGIBLE EXPENDITURE
= Bespovratna sredstva ukupno + doprinos korisnika
= Ukupni prihvatljivi troškovi
= Ukupna ugovorena vrijednost projekta HRK]]/7.5345</f>
        <v>65671.245603556963</v>
      </c>
      <c r="AA1487" s="57" t="s">
        <v>38</v>
      </c>
      <c r="AB1487" s="57" t="s">
        <v>35</v>
      </c>
      <c r="AC1487" s="56" t="s">
        <v>5558</v>
      </c>
      <c r="AD1487" s="63" t="s">
        <v>747</v>
      </c>
    </row>
    <row r="1488" spans="1:30" ht="51" customHeight="1" x14ac:dyDescent="0.2">
      <c r="A1488" s="61" t="s">
        <v>5559</v>
      </c>
      <c r="B1488" s="55" t="s">
        <v>743</v>
      </c>
      <c r="C1488" s="56" t="s">
        <v>744</v>
      </c>
      <c r="D1488" s="88" t="s">
        <v>4965</v>
      </c>
      <c r="E1488" s="57" t="s">
        <v>76</v>
      </c>
      <c r="F1488" s="62" t="s">
        <v>5560</v>
      </c>
      <c r="G1488" s="62" t="s">
        <v>2249</v>
      </c>
      <c r="H1488" s="59">
        <v>44902</v>
      </c>
      <c r="I1488" s="59">
        <v>45145</v>
      </c>
      <c r="J1488" s="48" t="str">
        <f>IF(Ugovori_OPULJP[[#This Row],[DATUM ZAVRŠETKA OPERACIJE]]&gt;DATE(2024,3,31),"u provedbi","završen")</f>
        <v>završen</v>
      </c>
      <c r="K1488" s="46" t="s">
        <v>599</v>
      </c>
      <c r="L1488" s="46" t="s">
        <v>599</v>
      </c>
      <c r="M1488" s="49">
        <v>0.85</v>
      </c>
      <c r="N1488" s="49">
        <v>0.15</v>
      </c>
      <c r="O1488" s="50">
        <f>Ugovori_OPULJP[[#This Row],[Bespovratna sredstva - Ukupno (EU+Nac) HRK
= Ukupna ugovorena vrijednost bespovratnih sredstava]]*Ugovori_OPULJP[[#This Row],[EU STOPA SUFINANCIRANJA %
EU CO-FINANCING RATE %]]</f>
        <v>374690.625</v>
      </c>
      <c r="P1488" s="51">
        <f>Ugovori_OPULJP[[#This Row],[Bespovratna sredstva - EU dio - HRK]]/7.5345</f>
        <v>49729.992036631491</v>
      </c>
      <c r="Q1488" s="50">
        <f>Ugovori_OPULJP[[#This Row],[Bespovratna sredstva - Ukupno (EU+Nac) HRK
= Ukupna ugovorena vrijednost bespovratnih sredstava]]*Ugovori_OPULJP[[#This Row],[STOPA NACIONALNOG SUFINANCIRANJA %]]</f>
        <v>66121.875</v>
      </c>
      <c r="R1488" s="51">
        <f>Ugovori_OPULJP[[#This Row],[Bespovratna sredstva - Nacionalni dio - HRK]]/7.5345</f>
        <v>8775.8809476408514</v>
      </c>
      <c r="S1488" s="52">
        <v>440812.5</v>
      </c>
      <c r="T1488" s="51">
        <f>Ugovori_OPULJP[[#This Row],[Bespovratna sredstva - Ukupno (EU+Nac) HRK
= Ukupna ugovorena vrijednost bespovratnih sredstava]]/7.5345</f>
        <v>58505.872984272341</v>
      </c>
      <c r="U1488" s="50">
        <v>0</v>
      </c>
      <c r="V1488" s="51">
        <f>Ugovori_OPULJP[[#This Row],[Javni doprinos korisnika - HRK]]/7.5345</f>
        <v>0</v>
      </c>
      <c r="W1488" s="50">
        <v>0</v>
      </c>
      <c r="X1488" s="51">
        <f>Ugovori_OPULJP[[#This Row],[Privatni doprinos korisnika - HRK]]/7.5345</f>
        <v>0</v>
      </c>
      <c r="Y1488" s="52">
        <v>440812.5</v>
      </c>
      <c r="Z1488" s="53">
        <f>Ugovori_OPULJP[[#This Row],[UKUPNI PRIHVATLJIVI IZDACI
TOTAL ELIGIBLE EXPENDITURE
= Bespovratna sredstva ukupno + doprinos korisnika
= Ukupni prihvatljivi troškovi
= Ukupna ugovorena vrijednost projekta HRK]]/7.5345</f>
        <v>58505.872984272341</v>
      </c>
      <c r="AA1488" s="57" t="s">
        <v>38</v>
      </c>
      <c r="AB1488" s="57" t="s">
        <v>35</v>
      </c>
      <c r="AC1488" s="56" t="s">
        <v>5561</v>
      </c>
      <c r="AD1488" s="63" t="s">
        <v>747</v>
      </c>
    </row>
    <row r="1489" spans="1:30" ht="38.25" customHeight="1" x14ac:dyDescent="0.2">
      <c r="A1489" s="61" t="s">
        <v>5562</v>
      </c>
      <c r="B1489" s="55" t="s">
        <v>743</v>
      </c>
      <c r="C1489" s="56" t="s">
        <v>744</v>
      </c>
      <c r="D1489" s="88" t="s">
        <v>4965</v>
      </c>
      <c r="E1489" s="57" t="s">
        <v>76</v>
      </c>
      <c r="F1489" s="62" t="s">
        <v>5563</v>
      </c>
      <c r="G1489" s="62" t="s">
        <v>5564</v>
      </c>
      <c r="H1489" s="59">
        <v>44902</v>
      </c>
      <c r="I1489" s="59">
        <v>45145</v>
      </c>
      <c r="J1489" s="48" t="str">
        <f>IF(Ugovori_OPULJP[[#This Row],[DATUM ZAVRŠETKA OPERACIJE]]&gt;DATE(2024,3,31),"u provedbi","završen")</f>
        <v>završen</v>
      </c>
      <c r="K1489" s="46" t="s">
        <v>425</v>
      </c>
      <c r="L1489" s="46" t="s">
        <v>425</v>
      </c>
      <c r="M1489" s="49">
        <v>0.85</v>
      </c>
      <c r="N1489" s="49">
        <v>0.15</v>
      </c>
      <c r="O1489" s="50">
        <f>Ugovori_OPULJP[[#This Row],[Bespovratna sredstva - Ukupno (EU+Nac) HRK
= Ukupna ugovorena vrijednost bespovratnih sredstava]]*Ugovori_OPULJP[[#This Row],[EU STOPA SUFINANCIRANJA %
EU CO-FINANCING RATE %]]</f>
        <v>418861.9375</v>
      </c>
      <c r="P1489" s="51">
        <f>Ugovori_OPULJP[[#This Row],[Bespovratna sredstva - EU dio - HRK]]/7.5345</f>
        <v>55592.532682991572</v>
      </c>
      <c r="Q1489" s="50">
        <f>Ugovori_OPULJP[[#This Row],[Bespovratna sredstva - Ukupno (EU+Nac) HRK
= Ukupna ugovorena vrijednost bespovratnih sredstava]]*Ugovori_OPULJP[[#This Row],[STOPA NACIONALNOG SUFINANCIRANJA %]]</f>
        <v>73916.8125</v>
      </c>
      <c r="R1489" s="51">
        <f>Ugovori_OPULJP[[#This Row],[Bespovratna sredstva - Nacionalni dio - HRK]]/7.5345</f>
        <v>9810.4469440573357</v>
      </c>
      <c r="S1489" s="52">
        <v>492778.75</v>
      </c>
      <c r="T1489" s="51">
        <f>Ugovori_OPULJP[[#This Row],[Bespovratna sredstva - Ukupno (EU+Nac) HRK
= Ukupna ugovorena vrijednost bespovratnih sredstava]]/7.5345</f>
        <v>65402.979627048902</v>
      </c>
      <c r="U1489" s="50">
        <v>0</v>
      </c>
      <c r="V1489" s="51">
        <f>Ugovori_OPULJP[[#This Row],[Javni doprinos korisnika - HRK]]/7.5345</f>
        <v>0</v>
      </c>
      <c r="W1489" s="50">
        <v>0</v>
      </c>
      <c r="X1489" s="51">
        <f>Ugovori_OPULJP[[#This Row],[Privatni doprinos korisnika - HRK]]/7.5345</f>
        <v>0</v>
      </c>
      <c r="Y1489" s="52">
        <v>492778.75</v>
      </c>
      <c r="Z1489" s="53">
        <f>Ugovori_OPULJP[[#This Row],[UKUPNI PRIHVATLJIVI IZDACI
TOTAL ELIGIBLE EXPENDITURE
= Bespovratna sredstva ukupno + doprinos korisnika
= Ukupni prihvatljivi troškovi
= Ukupna ugovorena vrijednost projekta HRK]]/7.5345</f>
        <v>65402.979627048902</v>
      </c>
      <c r="AA1489" s="57" t="s">
        <v>38</v>
      </c>
      <c r="AB1489" s="57" t="s">
        <v>35</v>
      </c>
      <c r="AC1489" s="56" t="s">
        <v>5565</v>
      </c>
      <c r="AD1489" s="63" t="s">
        <v>747</v>
      </c>
    </row>
    <row r="1490" spans="1:30" ht="51" customHeight="1" x14ac:dyDescent="0.2">
      <c r="A1490" s="61" t="s">
        <v>5566</v>
      </c>
      <c r="B1490" s="55" t="s">
        <v>743</v>
      </c>
      <c r="C1490" s="56" t="s">
        <v>744</v>
      </c>
      <c r="D1490" s="88" t="s">
        <v>4965</v>
      </c>
      <c r="E1490" s="57" t="s">
        <v>76</v>
      </c>
      <c r="F1490" s="62" t="s">
        <v>5567</v>
      </c>
      <c r="G1490" s="62" t="s">
        <v>5568</v>
      </c>
      <c r="H1490" s="59">
        <v>44902</v>
      </c>
      <c r="I1490" s="59">
        <v>45145</v>
      </c>
      <c r="J1490" s="48" t="str">
        <f>IF(Ugovori_OPULJP[[#This Row],[DATUM ZAVRŠETKA OPERACIJE]]&gt;DATE(2024,3,31),"u provedbi","završen")</f>
        <v>završen</v>
      </c>
      <c r="K1490" s="46" t="s">
        <v>425</v>
      </c>
      <c r="L1490" s="46" t="s">
        <v>425</v>
      </c>
      <c r="M1490" s="49">
        <v>0.85</v>
      </c>
      <c r="N1490" s="49">
        <v>0.15</v>
      </c>
      <c r="O1490" s="50">
        <f>Ugovori_OPULJP[[#This Row],[Bespovratna sredstva - Ukupno (EU+Nac) HRK
= Ukupna ugovorena vrijednost bespovratnih sredstava]]*Ugovori_OPULJP[[#This Row],[EU STOPA SUFINANCIRANJA %
EU CO-FINANCING RATE %]]</f>
        <v>420240</v>
      </c>
      <c r="P1490" s="51">
        <f>Ugovori_OPULJP[[#This Row],[Bespovratna sredstva - EU dio - HRK]]/7.5345</f>
        <v>55775.43300816245</v>
      </c>
      <c r="Q1490" s="50">
        <f>Ugovori_OPULJP[[#This Row],[Bespovratna sredstva - Ukupno (EU+Nac) HRK
= Ukupna ugovorena vrijednost bespovratnih sredstava]]*Ugovori_OPULJP[[#This Row],[STOPA NACIONALNOG SUFINANCIRANJA %]]</f>
        <v>74160</v>
      </c>
      <c r="R1490" s="51">
        <f>Ugovori_OPULJP[[#This Row],[Bespovratna sredstva - Nacionalni dio - HRK]]/7.5345</f>
        <v>9842.7234720286669</v>
      </c>
      <c r="S1490" s="52">
        <v>494400</v>
      </c>
      <c r="T1490" s="51">
        <f>Ugovori_OPULJP[[#This Row],[Bespovratna sredstva - Ukupno (EU+Nac) HRK
= Ukupna ugovorena vrijednost bespovratnih sredstava]]/7.5345</f>
        <v>65618.156480191115</v>
      </c>
      <c r="U1490" s="50">
        <v>0</v>
      </c>
      <c r="V1490" s="51">
        <f>Ugovori_OPULJP[[#This Row],[Javni doprinos korisnika - HRK]]/7.5345</f>
        <v>0</v>
      </c>
      <c r="W1490" s="50">
        <v>0</v>
      </c>
      <c r="X1490" s="51">
        <f>Ugovori_OPULJP[[#This Row],[Privatni doprinos korisnika - HRK]]/7.5345</f>
        <v>0</v>
      </c>
      <c r="Y1490" s="52">
        <v>494400</v>
      </c>
      <c r="Z1490" s="53">
        <f>Ugovori_OPULJP[[#This Row],[UKUPNI PRIHVATLJIVI IZDACI
TOTAL ELIGIBLE EXPENDITURE
= Bespovratna sredstva ukupno + doprinos korisnika
= Ukupni prihvatljivi troškovi
= Ukupna ugovorena vrijednost projekta HRK]]/7.5345</f>
        <v>65618.156480191115</v>
      </c>
      <c r="AA1490" s="57" t="s">
        <v>38</v>
      </c>
      <c r="AB1490" s="57" t="s">
        <v>35</v>
      </c>
      <c r="AC1490" s="56" t="s">
        <v>5569</v>
      </c>
      <c r="AD1490" s="63" t="s">
        <v>747</v>
      </c>
    </row>
    <row r="1491" spans="1:30" ht="38.25" customHeight="1" x14ac:dyDescent="0.2">
      <c r="A1491" s="66" t="s">
        <v>5570</v>
      </c>
      <c r="B1491" s="55" t="s">
        <v>743</v>
      </c>
      <c r="C1491" s="56" t="s">
        <v>744</v>
      </c>
      <c r="D1491" s="88" t="s">
        <v>4965</v>
      </c>
      <c r="E1491" s="57" t="s">
        <v>76</v>
      </c>
      <c r="F1491" s="62" t="s">
        <v>5571</v>
      </c>
      <c r="G1491" s="62" t="s">
        <v>2348</v>
      </c>
      <c r="H1491" s="59">
        <v>44902</v>
      </c>
      <c r="I1491" s="59">
        <v>45145</v>
      </c>
      <c r="J1491" s="48" t="str">
        <f>IF(Ugovori_OPULJP[[#This Row],[DATUM ZAVRŠETKA OPERACIJE]]&gt;DATE(2024,3,31),"u provedbi","završen")</f>
        <v>završen</v>
      </c>
      <c r="K1491" s="58" t="s">
        <v>425</v>
      </c>
      <c r="L1491" s="46" t="s">
        <v>425</v>
      </c>
      <c r="M1491" s="49">
        <v>0.85</v>
      </c>
      <c r="N1491" s="49">
        <v>0.15</v>
      </c>
      <c r="O1491" s="50">
        <f>Ugovori_OPULJP[[#This Row],[Bespovratna sredstva - Ukupno (EU+Nac) HRK
= Ukupna ugovorena vrijednost bespovratnih sredstava]]*Ugovori_OPULJP[[#This Row],[EU STOPA SUFINANCIRANJA %
EU CO-FINANCING RATE %]]</f>
        <v>419602.5</v>
      </c>
      <c r="P1491" s="51">
        <f>Ugovori_OPULJP[[#This Row],[Bespovratna sredstva - EU dio - HRK]]/7.5345</f>
        <v>55690.822217798122</v>
      </c>
      <c r="Q1491" s="50">
        <f>Ugovori_OPULJP[[#This Row],[Bespovratna sredstva - Ukupno (EU+Nac) HRK
= Ukupna ugovorena vrijednost bespovratnih sredstava]]*Ugovori_OPULJP[[#This Row],[STOPA NACIONALNOG SUFINANCIRANJA %]]</f>
        <v>74047.5</v>
      </c>
      <c r="R1491" s="51">
        <f>Ugovori_OPULJP[[#This Row],[Bespovratna sredstva - Nacionalni dio - HRK]]/7.5345</f>
        <v>9827.7921560820214</v>
      </c>
      <c r="S1491" s="52">
        <v>493650</v>
      </c>
      <c r="T1491" s="51">
        <f>Ugovori_OPULJP[[#This Row],[Bespovratna sredstva - Ukupno (EU+Nac) HRK
= Ukupna ugovorena vrijednost bespovratnih sredstava]]/7.5345</f>
        <v>65518.614373880147</v>
      </c>
      <c r="U1491" s="50">
        <v>0</v>
      </c>
      <c r="V1491" s="51">
        <f>Ugovori_OPULJP[[#This Row],[Javni doprinos korisnika - HRK]]/7.5345</f>
        <v>0</v>
      </c>
      <c r="W1491" s="50">
        <v>0</v>
      </c>
      <c r="X1491" s="51">
        <f>Ugovori_OPULJP[[#This Row],[Privatni doprinos korisnika - HRK]]/7.5345</f>
        <v>0</v>
      </c>
      <c r="Y1491" s="52">
        <v>493650</v>
      </c>
      <c r="Z1491" s="53">
        <f>Ugovori_OPULJP[[#This Row],[UKUPNI PRIHVATLJIVI IZDACI
TOTAL ELIGIBLE EXPENDITURE
= Bespovratna sredstva ukupno + doprinos korisnika
= Ukupni prihvatljivi troškovi
= Ukupna ugovorena vrijednost projekta HRK]]/7.5345</f>
        <v>65518.614373880147</v>
      </c>
      <c r="AA1491" s="57" t="s">
        <v>38</v>
      </c>
      <c r="AB1491" s="57" t="s">
        <v>35</v>
      </c>
      <c r="AC1491" s="56" t="s">
        <v>5572</v>
      </c>
      <c r="AD1491" s="63" t="s">
        <v>747</v>
      </c>
    </row>
    <row r="1492" spans="1:30" ht="51" customHeight="1" x14ac:dyDescent="0.2">
      <c r="A1492" s="97" t="s">
        <v>5573</v>
      </c>
      <c r="B1492" s="55" t="s">
        <v>743</v>
      </c>
      <c r="C1492" s="56" t="s">
        <v>744</v>
      </c>
      <c r="D1492" s="88" t="s">
        <v>4965</v>
      </c>
      <c r="E1492" s="57" t="s">
        <v>76</v>
      </c>
      <c r="F1492" s="62" t="s">
        <v>5574</v>
      </c>
      <c r="G1492" s="62" t="s">
        <v>1318</v>
      </c>
      <c r="H1492" s="59">
        <v>44858</v>
      </c>
      <c r="I1492" s="59">
        <v>45101</v>
      </c>
      <c r="J1492" s="48" t="str">
        <f>IF(Ugovori_OPULJP[[#This Row],[DATUM ZAVRŠETKA OPERACIJE]]&gt;DATE(2024,3,31),"u provedbi","završen")</f>
        <v>završen</v>
      </c>
      <c r="K1492" s="67" t="s">
        <v>84</v>
      </c>
      <c r="L1492" s="67" t="s">
        <v>84</v>
      </c>
      <c r="M1492" s="49">
        <v>0.85</v>
      </c>
      <c r="N1492" s="49">
        <v>0.15</v>
      </c>
      <c r="O1492" s="50">
        <f>Ugovori_OPULJP[[#This Row],[Bespovratna sredstva - Ukupno (EU+Nac) HRK
= Ukupna ugovorena vrijednost bespovratnih sredstava]]*Ugovori_OPULJP[[#This Row],[EU STOPA SUFINANCIRANJA %
EU CO-FINANCING RATE %]]</f>
        <v>375912.5</v>
      </c>
      <c r="P1492" s="51">
        <f>Ugovori_OPULJP[[#This Row],[Bespovratna sredstva - EU dio - HRK]]/7.5345</f>
        <v>49892.162718163112</v>
      </c>
      <c r="Q1492" s="50">
        <f>Ugovori_OPULJP[[#This Row],[Bespovratna sredstva - Ukupno (EU+Nac) HRK
= Ukupna ugovorena vrijednost bespovratnih sredstava]]*Ugovori_OPULJP[[#This Row],[STOPA NACIONALNOG SUFINANCIRANJA %]]</f>
        <v>66337.5</v>
      </c>
      <c r="R1492" s="51">
        <f>Ugovori_OPULJP[[#This Row],[Bespovratna sredstva - Nacionalni dio - HRK]]/7.5345</f>
        <v>8804.4993032052553</v>
      </c>
      <c r="S1492" s="52">
        <v>442250</v>
      </c>
      <c r="T1492" s="51">
        <f>Ugovori_OPULJP[[#This Row],[Bespovratna sredstva - Ukupno (EU+Nac) HRK
= Ukupna ugovorena vrijednost bespovratnih sredstava]]/7.5345</f>
        <v>58696.662021368371</v>
      </c>
      <c r="U1492" s="50">
        <v>0</v>
      </c>
      <c r="V1492" s="51">
        <f>Ugovori_OPULJP[[#This Row],[Javni doprinos korisnika - HRK]]/7.5345</f>
        <v>0</v>
      </c>
      <c r="W1492" s="50">
        <v>0</v>
      </c>
      <c r="X1492" s="51">
        <f>Ugovori_OPULJP[[#This Row],[Privatni doprinos korisnika - HRK]]/7.5345</f>
        <v>0</v>
      </c>
      <c r="Y1492" s="52">
        <v>442250</v>
      </c>
      <c r="Z1492" s="53">
        <f>Ugovori_OPULJP[[#This Row],[UKUPNI PRIHVATLJIVI IZDACI
TOTAL ELIGIBLE EXPENDITURE
= Bespovratna sredstva ukupno + doprinos korisnika
= Ukupni prihvatljivi troškovi
= Ukupna ugovorena vrijednost projekta HRK]]/7.5345</f>
        <v>58696.662021368371</v>
      </c>
      <c r="AA1492" s="57" t="s">
        <v>38</v>
      </c>
      <c r="AB1492" s="57" t="s">
        <v>35</v>
      </c>
      <c r="AC1492" s="56" t="s">
        <v>5575</v>
      </c>
      <c r="AD1492" s="63" t="s">
        <v>747</v>
      </c>
    </row>
    <row r="1493" spans="1:30" ht="51" customHeight="1" x14ac:dyDescent="0.2">
      <c r="A1493" s="97" t="s">
        <v>5576</v>
      </c>
      <c r="B1493" s="55" t="s">
        <v>743</v>
      </c>
      <c r="C1493" s="56" t="s">
        <v>744</v>
      </c>
      <c r="D1493" s="88" t="s">
        <v>4965</v>
      </c>
      <c r="E1493" s="57" t="s">
        <v>76</v>
      </c>
      <c r="F1493" s="62" t="s">
        <v>5577</v>
      </c>
      <c r="G1493" s="62" t="s">
        <v>2323</v>
      </c>
      <c r="H1493" s="59">
        <v>44770</v>
      </c>
      <c r="I1493" s="59">
        <v>45013</v>
      </c>
      <c r="J1493" s="48" t="str">
        <f>IF(Ugovori_OPULJP[[#This Row],[DATUM ZAVRŠETKA OPERACIJE]]&gt;DATE(2024,3,31),"u provedbi","završen")</f>
        <v>završen</v>
      </c>
      <c r="K1493" s="46" t="s">
        <v>425</v>
      </c>
      <c r="L1493" s="46" t="s">
        <v>425</v>
      </c>
      <c r="M1493" s="49">
        <v>0.85</v>
      </c>
      <c r="N1493" s="49">
        <v>0.15</v>
      </c>
      <c r="O1493" s="50">
        <f>Ugovori_OPULJP[[#This Row],[Bespovratna sredstva - Ukupno (EU+Nac) HRK
= Ukupna ugovorena vrijednost bespovratnih sredstava]]*Ugovori_OPULJP[[#This Row],[EU STOPA SUFINANCIRANJA %
EU CO-FINANCING RATE %]]</f>
        <v>418918.25</v>
      </c>
      <c r="P1493" s="51">
        <f>Ugovori_OPULJP[[#This Row],[Bespovratna sredstva - EU dio - HRK]]/7.5345</f>
        <v>55600.006636140417</v>
      </c>
      <c r="Q1493" s="50">
        <f>Ugovori_OPULJP[[#This Row],[Bespovratna sredstva - Ukupno (EU+Nac) HRK
= Ukupna ugovorena vrijednost bespovratnih sredstava]]*Ugovori_OPULJP[[#This Row],[STOPA NACIONALNOG SUFINANCIRANJA %]]</f>
        <v>73926.75</v>
      </c>
      <c r="R1493" s="51">
        <f>Ugovori_OPULJP[[#This Row],[Bespovratna sredstva - Nacionalni dio - HRK]]/7.5345</f>
        <v>9811.7658769659556</v>
      </c>
      <c r="S1493" s="52">
        <v>492845</v>
      </c>
      <c r="T1493" s="53">
        <f>Ugovori_OPULJP[[#This Row],[Bespovratna sredstva - Ukupno (EU+Nac) HRK
= Ukupna ugovorena vrijednost bespovratnih sredstava]]/7.5345</f>
        <v>65411.772513106371</v>
      </c>
      <c r="U1493" s="50">
        <v>0</v>
      </c>
      <c r="V1493" s="51">
        <f>Ugovori_OPULJP[[#This Row],[Javni doprinos korisnika - HRK]]/7.5345</f>
        <v>0</v>
      </c>
      <c r="W1493" s="50">
        <v>0</v>
      </c>
      <c r="X1493" s="51">
        <f>Ugovori_OPULJP[[#This Row],[Privatni doprinos korisnika - HRK]]/7.5345</f>
        <v>0</v>
      </c>
      <c r="Y1493" s="52">
        <v>492845</v>
      </c>
      <c r="Z1493" s="53">
        <f>Ugovori_OPULJP[[#This Row],[UKUPNI PRIHVATLJIVI IZDACI
TOTAL ELIGIBLE EXPENDITURE
= Bespovratna sredstva ukupno + doprinos korisnika
= Ukupni prihvatljivi troškovi
= Ukupna ugovorena vrijednost projekta HRK]]/7.5345</f>
        <v>65411.772513106371</v>
      </c>
      <c r="AA1493" s="57" t="s">
        <v>38</v>
      </c>
      <c r="AB1493" s="57" t="s">
        <v>35</v>
      </c>
      <c r="AC1493" s="56" t="s">
        <v>5578</v>
      </c>
      <c r="AD1493" s="63" t="s">
        <v>747</v>
      </c>
    </row>
    <row r="1494" spans="1:30" ht="38.25" customHeight="1" x14ac:dyDescent="0.2">
      <c r="A1494" s="61" t="s">
        <v>5579</v>
      </c>
      <c r="B1494" s="55" t="s">
        <v>743</v>
      </c>
      <c r="C1494" s="56" t="s">
        <v>744</v>
      </c>
      <c r="D1494" s="88" t="s">
        <v>4965</v>
      </c>
      <c r="E1494" s="57" t="s">
        <v>76</v>
      </c>
      <c r="F1494" s="62" t="s">
        <v>5580</v>
      </c>
      <c r="G1494" s="62" t="s">
        <v>3774</v>
      </c>
      <c r="H1494" s="59">
        <v>44902</v>
      </c>
      <c r="I1494" s="59">
        <v>45145</v>
      </c>
      <c r="J1494" s="48" t="str">
        <f>IF(Ugovori_OPULJP[[#This Row],[DATUM ZAVRŠETKA OPERACIJE]]&gt;DATE(2024,3,31),"u provedbi","završen")</f>
        <v>završen</v>
      </c>
      <c r="K1494" s="67" t="s">
        <v>425</v>
      </c>
      <c r="L1494" s="67" t="s">
        <v>425</v>
      </c>
      <c r="M1494" s="49">
        <v>0.85</v>
      </c>
      <c r="N1494" s="49">
        <v>0.15</v>
      </c>
      <c r="O1494" s="50">
        <f>Ugovori_OPULJP[[#This Row],[Bespovratna sredstva - Ukupno (EU+Nac) HRK
= Ukupna ugovorena vrijednost bespovratnih sredstava]]*Ugovori_OPULJP[[#This Row],[EU STOPA SUFINANCIRANJA %
EU CO-FINANCING RATE %]]</f>
        <v>545860.4375</v>
      </c>
      <c r="P1494" s="51">
        <f>Ugovori_OPULJP[[#This Row],[Bespovratna sredstva - EU dio - HRK]]/7.5345</f>
        <v>72448.130267436456</v>
      </c>
      <c r="Q1494" s="50">
        <f>Ugovori_OPULJP[[#This Row],[Bespovratna sredstva - Ukupno (EU+Nac) HRK
= Ukupna ugovorena vrijednost bespovratnih sredstava]]*Ugovori_OPULJP[[#This Row],[STOPA NACIONALNOG SUFINANCIRANJA %]]</f>
        <v>96328.3125</v>
      </c>
      <c r="R1494" s="51">
        <f>Ugovori_OPULJP[[#This Row],[Bespovratna sredstva - Nacionalni dio - HRK]]/7.5345</f>
        <v>12784.964164841727</v>
      </c>
      <c r="S1494" s="52">
        <v>642188.75</v>
      </c>
      <c r="T1494" s="51">
        <f>Ugovori_OPULJP[[#This Row],[Bespovratna sredstva - Ukupno (EU+Nac) HRK
= Ukupna ugovorena vrijednost bespovratnih sredstava]]/7.5345</f>
        <v>85233.094432278187</v>
      </c>
      <c r="U1494" s="50">
        <v>0</v>
      </c>
      <c r="V1494" s="51">
        <f>Ugovori_OPULJP[[#This Row],[Javni doprinos korisnika - HRK]]/7.5345</f>
        <v>0</v>
      </c>
      <c r="W1494" s="50">
        <v>0</v>
      </c>
      <c r="X1494" s="51">
        <f>Ugovori_OPULJP[[#This Row],[Privatni doprinos korisnika - HRK]]/7.5345</f>
        <v>0</v>
      </c>
      <c r="Y1494" s="52">
        <v>642188.75</v>
      </c>
      <c r="Z1494" s="53">
        <f>Ugovori_OPULJP[[#This Row],[UKUPNI PRIHVATLJIVI IZDACI
TOTAL ELIGIBLE EXPENDITURE
= Bespovratna sredstva ukupno + doprinos korisnika
= Ukupni prihvatljivi troškovi
= Ukupna ugovorena vrijednost projekta HRK]]/7.5345</f>
        <v>85233.094432278187</v>
      </c>
      <c r="AA1494" s="57" t="s">
        <v>38</v>
      </c>
      <c r="AB1494" s="57" t="s">
        <v>35</v>
      </c>
      <c r="AC1494" s="56" t="s">
        <v>5581</v>
      </c>
      <c r="AD1494" s="63" t="s">
        <v>747</v>
      </c>
    </row>
    <row r="1495" spans="1:30" ht="38.25" customHeight="1" x14ac:dyDescent="0.2">
      <c r="A1495" s="97" t="s">
        <v>5582</v>
      </c>
      <c r="B1495" s="55" t="s">
        <v>743</v>
      </c>
      <c r="C1495" s="56" t="s">
        <v>744</v>
      </c>
      <c r="D1495" s="88" t="s">
        <v>4965</v>
      </c>
      <c r="E1495" s="57" t="s">
        <v>76</v>
      </c>
      <c r="F1495" s="62" t="s">
        <v>5583</v>
      </c>
      <c r="G1495" s="62" t="s">
        <v>3448</v>
      </c>
      <c r="H1495" s="59">
        <v>44859</v>
      </c>
      <c r="I1495" s="59">
        <v>45102</v>
      </c>
      <c r="J1495" s="48" t="str">
        <f>IF(Ugovori_OPULJP[[#This Row],[DATUM ZAVRŠETKA OPERACIJE]]&gt;DATE(2024,3,31),"u provedbi","završen")</f>
        <v>završen</v>
      </c>
      <c r="K1495" s="58" t="s">
        <v>425</v>
      </c>
      <c r="L1495" s="58" t="s">
        <v>425</v>
      </c>
      <c r="M1495" s="49">
        <v>0.85</v>
      </c>
      <c r="N1495" s="49">
        <v>0.15</v>
      </c>
      <c r="O1495" s="50">
        <f>Ugovori_OPULJP[[#This Row],[Bespovratna sredstva - Ukupno (EU+Nac) HRK
= Ukupna ugovorena vrijednost bespovratnih sredstava]]*Ugovori_OPULJP[[#This Row],[EU STOPA SUFINANCIRANJA %
EU CO-FINANCING RATE %]]</f>
        <v>377819.6875</v>
      </c>
      <c r="P1495" s="51">
        <f>Ugovori_OPULJP[[#This Row],[Bespovratna sredstva - EU dio - HRK]]/7.5345</f>
        <v>50145.289999336383</v>
      </c>
      <c r="Q1495" s="50">
        <f>Ugovori_OPULJP[[#This Row],[Bespovratna sredstva - Ukupno (EU+Nac) HRK
= Ukupna ugovorena vrijednost bespovratnih sredstava]]*Ugovori_OPULJP[[#This Row],[STOPA NACIONALNOG SUFINANCIRANJA %]]</f>
        <v>66674.0625</v>
      </c>
      <c r="R1495" s="51">
        <f>Ugovori_OPULJP[[#This Row],[Bespovratna sredstva - Nacionalni dio - HRK]]/7.5345</f>
        <v>8849.168823412303</v>
      </c>
      <c r="S1495" s="52">
        <v>444493.75</v>
      </c>
      <c r="T1495" s="51">
        <f>Ugovori_OPULJP[[#This Row],[Bespovratna sredstva - Ukupno (EU+Nac) HRK
= Ukupna ugovorena vrijednost bespovratnih sredstava]]/7.5345</f>
        <v>58994.458822748689</v>
      </c>
      <c r="U1495" s="50">
        <v>0</v>
      </c>
      <c r="V1495" s="51">
        <f>Ugovori_OPULJP[[#This Row],[Javni doprinos korisnika - HRK]]/7.5345</f>
        <v>0</v>
      </c>
      <c r="W1495" s="50">
        <v>0</v>
      </c>
      <c r="X1495" s="51">
        <f>Ugovori_OPULJP[[#This Row],[Privatni doprinos korisnika - HRK]]/7.5345</f>
        <v>0</v>
      </c>
      <c r="Y1495" s="52">
        <v>444493.75</v>
      </c>
      <c r="Z1495" s="53">
        <f>Ugovori_OPULJP[[#This Row],[UKUPNI PRIHVATLJIVI IZDACI
TOTAL ELIGIBLE EXPENDITURE
= Bespovratna sredstva ukupno + doprinos korisnika
= Ukupni prihvatljivi troškovi
= Ukupna ugovorena vrijednost projekta HRK]]/7.5345</f>
        <v>58994.458822748689</v>
      </c>
      <c r="AA1495" s="57" t="s">
        <v>38</v>
      </c>
      <c r="AB1495" s="57" t="s">
        <v>35</v>
      </c>
      <c r="AC1495" s="56" t="s">
        <v>5584</v>
      </c>
      <c r="AD1495" s="63" t="s">
        <v>747</v>
      </c>
    </row>
    <row r="1496" spans="1:30" ht="51" customHeight="1" x14ac:dyDescent="0.2">
      <c r="A1496" s="61" t="s">
        <v>5585</v>
      </c>
      <c r="B1496" s="55" t="s">
        <v>743</v>
      </c>
      <c r="C1496" s="56" t="s">
        <v>744</v>
      </c>
      <c r="D1496" s="88" t="s">
        <v>4965</v>
      </c>
      <c r="E1496" s="57" t="s">
        <v>76</v>
      </c>
      <c r="F1496" s="62" t="s">
        <v>5586</v>
      </c>
      <c r="G1496" s="62" t="s">
        <v>3606</v>
      </c>
      <c r="H1496" s="59">
        <v>44902</v>
      </c>
      <c r="I1496" s="59">
        <v>45145</v>
      </c>
      <c r="J1496" s="48" t="str">
        <f>IF(Ugovori_OPULJP[[#This Row],[DATUM ZAVRŠETKA OPERACIJE]]&gt;DATE(2024,3,31),"u provedbi","završen")</f>
        <v>završen</v>
      </c>
      <c r="K1496" s="46" t="s">
        <v>425</v>
      </c>
      <c r="L1496" s="46" t="s">
        <v>425</v>
      </c>
      <c r="M1496" s="49">
        <v>0.85</v>
      </c>
      <c r="N1496" s="49">
        <v>0.15</v>
      </c>
      <c r="O1496" s="50">
        <f>Ugovori_OPULJP[[#This Row],[Bespovratna sredstva - Ukupno (EU+Nac) HRK
= Ukupna ugovorena vrijednost bespovratnih sredstava]]*Ugovori_OPULJP[[#This Row],[EU STOPA SUFINANCIRANJA %
EU CO-FINANCING RATE %]]</f>
        <v>378215.91500000004</v>
      </c>
      <c r="P1496" s="51">
        <f>Ugovori_OPULJP[[#This Row],[Bespovratna sredstva - EU dio - HRK]]/7.5345</f>
        <v>50197.878425907496</v>
      </c>
      <c r="Q1496" s="50">
        <f>Ugovori_OPULJP[[#This Row],[Bespovratna sredstva - Ukupno (EU+Nac) HRK
= Ukupna ugovorena vrijednost bespovratnih sredstava]]*Ugovori_OPULJP[[#This Row],[STOPA NACIONALNOG SUFINANCIRANJA %]]</f>
        <v>66743.985000000001</v>
      </c>
      <c r="R1496" s="51">
        <f>Ugovori_OPULJP[[#This Row],[Bespovratna sredstva - Nacionalni dio - HRK]]/7.5345</f>
        <v>8858.449133983675</v>
      </c>
      <c r="S1496" s="52">
        <v>444959.9</v>
      </c>
      <c r="T1496" s="51">
        <f>Ugovori_OPULJP[[#This Row],[Bespovratna sredstva - Ukupno (EU+Nac) HRK
= Ukupna ugovorena vrijednost bespovratnih sredstava]]/7.5345</f>
        <v>59056.327559891164</v>
      </c>
      <c r="U1496" s="50">
        <v>0</v>
      </c>
      <c r="V1496" s="51">
        <f>Ugovori_OPULJP[[#This Row],[Javni doprinos korisnika - HRK]]/7.5345</f>
        <v>0</v>
      </c>
      <c r="W1496" s="50">
        <v>0</v>
      </c>
      <c r="X1496" s="51">
        <f>Ugovori_OPULJP[[#This Row],[Privatni doprinos korisnika - HRK]]/7.5345</f>
        <v>0</v>
      </c>
      <c r="Y1496" s="52">
        <v>444959.9</v>
      </c>
      <c r="Z1496" s="53">
        <f>Ugovori_OPULJP[[#This Row],[UKUPNI PRIHVATLJIVI IZDACI
TOTAL ELIGIBLE EXPENDITURE
= Bespovratna sredstva ukupno + doprinos korisnika
= Ukupni prihvatljivi troškovi
= Ukupna ugovorena vrijednost projekta HRK]]/7.5345</f>
        <v>59056.327559891164</v>
      </c>
      <c r="AA1496" s="57" t="s">
        <v>38</v>
      </c>
      <c r="AB1496" s="57" t="s">
        <v>35</v>
      </c>
      <c r="AC1496" s="56" t="s">
        <v>5587</v>
      </c>
      <c r="AD1496" s="63" t="s">
        <v>747</v>
      </c>
    </row>
    <row r="1497" spans="1:30" ht="38.25" customHeight="1" x14ac:dyDescent="0.2">
      <c r="A1497" s="97" t="s">
        <v>5588</v>
      </c>
      <c r="B1497" s="55" t="s">
        <v>743</v>
      </c>
      <c r="C1497" s="56" t="s">
        <v>744</v>
      </c>
      <c r="D1497" s="88" t="s">
        <v>4965</v>
      </c>
      <c r="E1497" s="57" t="s">
        <v>76</v>
      </c>
      <c r="F1497" s="62" t="s">
        <v>5589</v>
      </c>
      <c r="G1497" s="45" t="s">
        <v>2315</v>
      </c>
      <c r="H1497" s="59">
        <v>44853</v>
      </c>
      <c r="I1497" s="59">
        <v>45096</v>
      </c>
      <c r="J1497" s="48" t="str">
        <f>IF(Ugovori_OPULJP[[#This Row],[DATUM ZAVRŠETKA OPERACIJE]]&gt;DATE(2024,3,31),"u provedbi","završen")</f>
        <v>završen</v>
      </c>
      <c r="K1497" s="46" t="s">
        <v>84</v>
      </c>
      <c r="L1497" s="46" t="s">
        <v>84</v>
      </c>
      <c r="M1497" s="49">
        <v>0.85</v>
      </c>
      <c r="N1497" s="49">
        <v>0.15</v>
      </c>
      <c r="O1497" s="50">
        <f>Ugovori_OPULJP[[#This Row],[Bespovratna sredstva - Ukupno (EU+Nac) HRK
= Ukupna ugovorena vrijednost bespovratnih sredstava]]*Ugovori_OPULJP[[#This Row],[EU STOPA SUFINANCIRANJA %
EU CO-FINANCING RATE %]]</f>
        <v>378216</v>
      </c>
      <c r="P1497" s="51">
        <f>Ugovori_OPULJP[[#This Row],[Bespovratna sredstva - EU dio - HRK]]/7.5345</f>
        <v>50197.889707346207</v>
      </c>
      <c r="Q1497" s="50">
        <f>Ugovori_OPULJP[[#This Row],[Bespovratna sredstva - Ukupno (EU+Nac) HRK
= Ukupna ugovorena vrijednost bespovratnih sredstava]]*Ugovori_OPULJP[[#This Row],[STOPA NACIONALNOG SUFINANCIRANJA %]]</f>
        <v>66744</v>
      </c>
      <c r="R1497" s="51">
        <f>Ugovori_OPULJP[[#This Row],[Bespovratna sredstva - Nacionalni dio - HRK]]/7.5345</f>
        <v>8858.4511248258004</v>
      </c>
      <c r="S1497" s="52">
        <v>444960</v>
      </c>
      <c r="T1497" s="51">
        <f>Ugovori_OPULJP[[#This Row],[Bespovratna sredstva - Ukupno (EU+Nac) HRK
= Ukupna ugovorena vrijednost bespovratnih sredstava]]/7.5345</f>
        <v>59056.340832172005</v>
      </c>
      <c r="U1497" s="50">
        <v>0</v>
      </c>
      <c r="V1497" s="51">
        <f>Ugovori_OPULJP[[#This Row],[Javni doprinos korisnika - HRK]]/7.5345</f>
        <v>0</v>
      </c>
      <c r="W1497" s="50">
        <v>0</v>
      </c>
      <c r="X1497" s="51">
        <f>Ugovori_OPULJP[[#This Row],[Privatni doprinos korisnika - HRK]]/7.5345</f>
        <v>0</v>
      </c>
      <c r="Y1497" s="52">
        <v>444960</v>
      </c>
      <c r="Z1497" s="53">
        <f>Ugovori_OPULJP[[#This Row],[UKUPNI PRIHVATLJIVI IZDACI
TOTAL ELIGIBLE EXPENDITURE
= Bespovratna sredstva ukupno + doprinos korisnika
= Ukupni prihvatljivi troškovi
= Ukupna ugovorena vrijednost projekta HRK]]/7.5345</f>
        <v>59056.340832172005</v>
      </c>
      <c r="AA1497" s="57" t="s">
        <v>38</v>
      </c>
      <c r="AB1497" s="57" t="s">
        <v>35</v>
      </c>
      <c r="AC1497" s="56" t="s">
        <v>5590</v>
      </c>
      <c r="AD1497" s="63" t="s">
        <v>747</v>
      </c>
    </row>
    <row r="1498" spans="1:30" ht="38.25" customHeight="1" x14ac:dyDescent="0.2">
      <c r="A1498" s="61" t="s">
        <v>5591</v>
      </c>
      <c r="B1498" s="55" t="s">
        <v>743</v>
      </c>
      <c r="C1498" s="56" t="s">
        <v>744</v>
      </c>
      <c r="D1498" s="88" t="s">
        <v>4965</v>
      </c>
      <c r="E1498" s="57" t="s">
        <v>76</v>
      </c>
      <c r="F1498" s="62" t="s">
        <v>5592</v>
      </c>
      <c r="G1498" s="62" t="s">
        <v>2303</v>
      </c>
      <c r="H1498" s="59">
        <v>44902</v>
      </c>
      <c r="I1498" s="59">
        <v>45145</v>
      </c>
      <c r="J1498" s="48" t="str">
        <f>IF(Ugovori_OPULJP[[#This Row],[DATUM ZAVRŠETKA OPERACIJE]]&gt;DATE(2024,3,31),"u provedbi","završen")</f>
        <v>završen</v>
      </c>
      <c r="K1498" s="46" t="s">
        <v>425</v>
      </c>
      <c r="L1498" s="46" t="s">
        <v>425</v>
      </c>
      <c r="M1498" s="49">
        <v>0.85</v>
      </c>
      <c r="N1498" s="49">
        <v>0.15</v>
      </c>
      <c r="O1498" s="50">
        <f>Ugovori_OPULJP[[#This Row],[Bespovratna sredstva - Ukupno (EU+Nac) HRK
= Ukupna ugovorena vrijednost bespovratnih sredstava]]*Ugovori_OPULJP[[#This Row],[EU STOPA SUFINANCIRANJA %
EU CO-FINANCING RATE %]]</f>
        <v>630360</v>
      </c>
      <c r="P1498" s="51">
        <f>Ugovori_OPULJP[[#This Row],[Bespovratna sredstva - EU dio - HRK]]/7.5345</f>
        <v>83663.149512243675</v>
      </c>
      <c r="Q1498" s="50">
        <f>Ugovori_OPULJP[[#This Row],[Bespovratna sredstva - Ukupno (EU+Nac) HRK
= Ukupna ugovorena vrijednost bespovratnih sredstava]]*Ugovori_OPULJP[[#This Row],[STOPA NACIONALNOG SUFINANCIRANJA %]]</f>
        <v>111240</v>
      </c>
      <c r="R1498" s="51">
        <f>Ugovori_OPULJP[[#This Row],[Bespovratna sredstva - Nacionalni dio - HRK]]/7.5345</f>
        <v>14764.085208043001</v>
      </c>
      <c r="S1498" s="52">
        <v>741600</v>
      </c>
      <c r="T1498" s="51">
        <f>Ugovori_OPULJP[[#This Row],[Bespovratna sredstva - Ukupno (EU+Nac) HRK
= Ukupna ugovorena vrijednost bespovratnih sredstava]]/7.5345</f>
        <v>98427.23472028668</v>
      </c>
      <c r="U1498" s="50">
        <v>0</v>
      </c>
      <c r="V1498" s="51">
        <f>Ugovori_OPULJP[[#This Row],[Javni doprinos korisnika - HRK]]/7.5345</f>
        <v>0</v>
      </c>
      <c r="W1498" s="50">
        <v>0</v>
      </c>
      <c r="X1498" s="51">
        <f>Ugovori_OPULJP[[#This Row],[Privatni doprinos korisnika - HRK]]/7.5345</f>
        <v>0</v>
      </c>
      <c r="Y1498" s="52">
        <v>741600</v>
      </c>
      <c r="Z1498" s="53">
        <f>Ugovori_OPULJP[[#This Row],[UKUPNI PRIHVATLJIVI IZDACI
TOTAL ELIGIBLE EXPENDITURE
= Bespovratna sredstva ukupno + doprinos korisnika
= Ukupni prihvatljivi troškovi
= Ukupna ugovorena vrijednost projekta HRK]]/7.5345</f>
        <v>98427.23472028668</v>
      </c>
      <c r="AA1498" s="57" t="s">
        <v>38</v>
      </c>
      <c r="AB1498" s="57" t="s">
        <v>35</v>
      </c>
      <c r="AC1498" s="56" t="s">
        <v>5593</v>
      </c>
      <c r="AD1498" s="63" t="s">
        <v>747</v>
      </c>
    </row>
    <row r="1499" spans="1:30" ht="51" customHeight="1" x14ac:dyDescent="0.2">
      <c r="A1499" s="97" t="s">
        <v>5594</v>
      </c>
      <c r="B1499" s="55" t="s">
        <v>743</v>
      </c>
      <c r="C1499" s="56" t="s">
        <v>744</v>
      </c>
      <c r="D1499" s="88" t="s">
        <v>4965</v>
      </c>
      <c r="E1499" s="57" t="s">
        <v>76</v>
      </c>
      <c r="F1499" s="62" t="s">
        <v>5595</v>
      </c>
      <c r="G1499" s="62" t="s">
        <v>2139</v>
      </c>
      <c r="H1499" s="59">
        <v>44770</v>
      </c>
      <c r="I1499" s="59">
        <v>45013</v>
      </c>
      <c r="J1499" s="48" t="str">
        <f>IF(Ugovori_OPULJP[[#This Row],[DATUM ZAVRŠETKA OPERACIJE]]&gt;DATE(2024,3,31),"u provedbi","završen")</f>
        <v>završen</v>
      </c>
      <c r="K1499" s="67" t="s">
        <v>84</v>
      </c>
      <c r="L1499" s="67" t="s">
        <v>84</v>
      </c>
      <c r="M1499" s="49">
        <v>0.85</v>
      </c>
      <c r="N1499" s="49">
        <v>0.15</v>
      </c>
      <c r="O1499" s="50">
        <f>Ugovori_OPULJP[[#This Row],[Bespovratna sredstva - Ukupno (EU+Nac) HRK
= Ukupna ugovorena vrijednost bespovratnih sredstava]]*Ugovori_OPULJP[[#This Row],[EU STOPA SUFINANCIRANJA %
EU CO-FINANCING RATE %]]</f>
        <v>588336</v>
      </c>
      <c r="P1499" s="51">
        <f>Ugovori_OPULJP[[#This Row],[Bespovratna sredstva - EU dio - HRK]]/7.5345</f>
        <v>78085.606211427425</v>
      </c>
      <c r="Q1499" s="50">
        <f>Ugovori_OPULJP[[#This Row],[Bespovratna sredstva - Ukupno (EU+Nac) HRK
= Ukupna ugovorena vrijednost bespovratnih sredstava]]*Ugovori_OPULJP[[#This Row],[STOPA NACIONALNOG SUFINANCIRANJA %]]</f>
        <v>103824</v>
      </c>
      <c r="R1499" s="51">
        <f>Ugovori_OPULJP[[#This Row],[Bespovratna sredstva - Nacionalni dio - HRK]]/7.5345</f>
        <v>13779.812860840135</v>
      </c>
      <c r="S1499" s="52">
        <v>692160</v>
      </c>
      <c r="T1499" s="51">
        <f>Ugovori_OPULJP[[#This Row],[Bespovratna sredstva - Ukupno (EU+Nac) HRK
= Ukupna ugovorena vrijednost bespovratnih sredstava]]/7.5345</f>
        <v>91865.41907226757</v>
      </c>
      <c r="U1499" s="50">
        <v>0</v>
      </c>
      <c r="V1499" s="51">
        <f>Ugovori_OPULJP[[#This Row],[Javni doprinos korisnika - HRK]]/7.5345</f>
        <v>0</v>
      </c>
      <c r="W1499" s="50">
        <v>0</v>
      </c>
      <c r="X1499" s="51">
        <f>Ugovori_OPULJP[[#This Row],[Privatni doprinos korisnika - HRK]]/7.5345</f>
        <v>0</v>
      </c>
      <c r="Y1499" s="52">
        <v>692160</v>
      </c>
      <c r="Z1499" s="53">
        <f>Ugovori_OPULJP[[#This Row],[UKUPNI PRIHVATLJIVI IZDACI
TOTAL ELIGIBLE EXPENDITURE
= Bespovratna sredstva ukupno + doprinos korisnika
= Ukupni prihvatljivi troškovi
= Ukupna ugovorena vrijednost projekta HRK]]/7.5345</f>
        <v>91865.41907226757</v>
      </c>
      <c r="AA1499" s="57" t="s">
        <v>38</v>
      </c>
      <c r="AB1499" s="57" t="s">
        <v>35</v>
      </c>
      <c r="AC1499" s="56" t="s">
        <v>5596</v>
      </c>
      <c r="AD1499" s="63" t="s">
        <v>747</v>
      </c>
    </row>
    <row r="1500" spans="1:30" ht="51" customHeight="1" x14ac:dyDescent="0.2">
      <c r="A1500" s="61" t="s">
        <v>5597</v>
      </c>
      <c r="B1500" s="55" t="s">
        <v>743</v>
      </c>
      <c r="C1500" s="56" t="s">
        <v>744</v>
      </c>
      <c r="D1500" s="88" t="s">
        <v>4965</v>
      </c>
      <c r="E1500" s="57" t="s">
        <v>76</v>
      </c>
      <c r="F1500" s="62" t="s">
        <v>5598</v>
      </c>
      <c r="G1500" s="62" t="s">
        <v>5599</v>
      </c>
      <c r="H1500" s="59">
        <v>44902</v>
      </c>
      <c r="I1500" s="59">
        <v>45145</v>
      </c>
      <c r="J1500" s="48" t="str">
        <f>IF(Ugovori_OPULJP[[#This Row],[DATUM ZAVRŠETKA OPERACIJE]]&gt;DATE(2024,3,31),"u provedbi","završen")</f>
        <v>završen</v>
      </c>
      <c r="K1500" s="58" t="s">
        <v>84</v>
      </c>
      <c r="L1500" s="58" t="s">
        <v>84</v>
      </c>
      <c r="M1500" s="49">
        <v>0.85</v>
      </c>
      <c r="N1500" s="49">
        <v>0.15</v>
      </c>
      <c r="O1500" s="50">
        <f>Ugovori_OPULJP[[#This Row],[Bespovratna sredstva - Ukupno (EU+Nac) HRK
= Ukupna ugovorena vrijednost bespovratnih sredstava]]*Ugovori_OPULJP[[#This Row],[EU STOPA SUFINANCIRANJA %
EU CO-FINANCING RATE %]]</f>
        <v>416075</v>
      </c>
      <c r="P1500" s="51">
        <f>Ugovori_OPULJP[[#This Row],[Bespovratna sredstva - EU dio - HRK]]/7.5345</f>
        <v>55222.642511115533</v>
      </c>
      <c r="Q1500" s="50">
        <f>Ugovori_OPULJP[[#This Row],[Bespovratna sredstva - Ukupno (EU+Nac) HRK
= Ukupna ugovorena vrijednost bespovratnih sredstava]]*Ugovori_OPULJP[[#This Row],[STOPA NACIONALNOG SUFINANCIRANJA %]]</f>
        <v>73425</v>
      </c>
      <c r="R1500" s="51">
        <f>Ugovori_OPULJP[[#This Row],[Bespovratna sredstva - Nacionalni dio - HRK]]/7.5345</f>
        <v>9745.1722078439179</v>
      </c>
      <c r="S1500" s="52">
        <v>489500</v>
      </c>
      <c r="T1500" s="51">
        <f>Ugovori_OPULJP[[#This Row],[Bespovratna sredstva - Ukupno (EU+Nac) HRK
= Ukupna ugovorena vrijednost bespovratnih sredstava]]/7.5345</f>
        <v>64967.814718959453</v>
      </c>
      <c r="U1500" s="50">
        <v>0</v>
      </c>
      <c r="V1500" s="51">
        <f>Ugovori_OPULJP[[#This Row],[Javni doprinos korisnika - HRK]]/7.5345</f>
        <v>0</v>
      </c>
      <c r="W1500" s="50">
        <v>0</v>
      </c>
      <c r="X1500" s="51">
        <f>Ugovori_OPULJP[[#This Row],[Privatni doprinos korisnika - HRK]]/7.5345</f>
        <v>0</v>
      </c>
      <c r="Y1500" s="52">
        <v>489500</v>
      </c>
      <c r="Z1500" s="53">
        <f>Ugovori_OPULJP[[#This Row],[UKUPNI PRIHVATLJIVI IZDACI
TOTAL ELIGIBLE EXPENDITURE
= Bespovratna sredstva ukupno + doprinos korisnika
= Ukupni prihvatljivi troškovi
= Ukupna ugovorena vrijednost projekta HRK]]/7.5345</f>
        <v>64967.814718959453</v>
      </c>
      <c r="AA1500" s="57" t="s">
        <v>38</v>
      </c>
      <c r="AB1500" s="57" t="s">
        <v>35</v>
      </c>
      <c r="AC1500" s="56" t="s">
        <v>5600</v>
      </c>
      <c r="AD1500" s="63" t="s">
        <v>747</v>
      </c>
    </row>
    <row r="1501" spans="1:30" ht="38.25" customHeight="1" x14ac:dyDescent="0.2">
      <c r="A1501" s="97" t="s">
        <v>5601</v>
      </c>
      <c r="B1501" s="55" t="s">
        <v>743</v>
      </c>
      <c r="C1501" s="56" t="s">
        <v>744</v>
      </c>
      <c r="D1501" s="88" t="s">
        <v>4965</v>
      </c>
      <c r="E1501" s="57" t="s">
        <v>76</v>
      </c>
      <c r="F1501" s="62" t="s">
        <v>5602</v>
      </c>
      <c r="G1501" s="62" t="s">
        <v>194</v>
      </c>
      <c r="H1501" s="59">
        <v>44858</v>
      </c>
      <c r="I1501" s="59">
        <v>45101</v>
      </c>
      <c r="J1501" s="48" t="str">
        <f>IF(Ugovori_OPULJP[[#This Row],[DATUM ZAVRŠETKA OPERACIJE]]&gt;DATE(2024,3,31),"u provedbi","završen")</f>
        <v>završen</v>
      </c>
      <c r="K1501" s="58" t="s">
        <v>89</v>
      </c>
      <c r="L1501" s="58" t="s">
        <v>84</v>
      </c>
      <c r="M1501" s="49">
        <v>0.85</v>
      </c>
      <c r="N1501" s="49">
        <v>0.15</v>
      </c>
      <c r="O1501" s="50">
        <f>Ugovori_OPULJP[[#This Row],[Bespovratna sredstva - Ukupno (EU+Nac) HRK
= Ukupna ugovorena vrijednost bespovratnih sredstava]]*Ugovori_OPULJP[[#This Row],[EU STOPA SUFINANCIRANJA %
EU CO-FINANCING RATE %]]</f>
        <v>1229980.5999999999</v>
      </c>
      <c r="P1501" s="51">
        <f>Ugovori_OPULJP[[#This Row],[Bespovratna sredstva - EU dio - HRK]]/7.5345</f>
        <v>163246.47952750677</v>
      </c>
      <c r="Q1501" s="50">
        <f>Ugovori_OPULJP[[#This Row],[Bespovratna sredstva - Ukupno (EU+Nac) HRK
= Ukupna ugovorena vrijednost bespovratnih sredstava]]*Ugovori_OPULJP[[#This Row],[STOPA NACIONALNOG SUFINANCIRANJA %]]</f>
        <v>217055.4</v>
      </c>
      <c r="R1501" s="51">
        <f>Ugovori_OPULJP[[#This Row],[Bespovratna sredstva - Nacionalni dio - HRK]]/7.5345</f>
        <v>28808.202269560021</v>
      </c>
      <c r="S1501" s="52">
        <v>1447036</v>
      </c>
      <c r="T1501" s="51">
        <f>Ugovori_OPULJP[[#This Row],[Bespovratna sredstva - Ukupno (EU+Nac) HRK
= Ukupna ugovorena vrijednost bespovratnih sredstava]]/7.5345</f>
        <v>192054.68179706682</v>
      </c>
      <c r="U1501" s="50">
        <v>0</v>
      </c>
      <c r="V1501" s="51">
        <f>Ugovori_OPULJP[[#This Row],[Javni doprinos korisnika - HRK]]/7.5345</f>
        <v>0</v>
      </c>
      <c r="W1501" s="50">
        <v>0</v>
      </c>
      <c r="X1501" s="51">
        <f>Ugovori_OPULJP[[#This Row],[Privatni doprinos korisnika - HRK]]/7.5345</f>
        <v>0</v>
      </c>
      <c r="Y1501" s="52">
        <v>1447036</v>
      </c>
      <c r="Z1501" s="53">
        <f>Ugovori_OPULJP[[#This Row],[UKUPNI PRIHVATLJIVI IZDACI
TOTAL ELIGIBLE EXPENDITURE
= Bespovratna sredstva ukupno + doprinos korisnika
= Ukupni prihvatljivi troškovi
= Ukupna ugovorena vrijednost projekta HRK]]/7.5345</f>
        <v>192054.68179706682</v>
      </c>
      <c r="AA1501" s="57" t="s">
        <v>38</v>
      </c>
      <c r="AB1501" s="57" t="s">
        <v>35</v>
      </c>
      <c r="AC1501" s="56" t="s">
        <v>5603</v>
      </c>
      <c r="AD1501" s="63" t="s">
        <v>747</v>
      </c>
    </row>
    <row r="1502" spans="1:30" ht="51" customHeight="1" x14ac:dyDescent="0.2">
      <c r="A1502" s="61" t="s">
        <v>5604</v>
      </c>
      <c r="B1502" s="55" t="s">
        <v>743</v>
      </c>
      <c r="C1502" s="56" t="s">
        <v>744</v>
      </c>
      <c r="D1502" s="88" t="s">
        <v>4965</v>
      </c>
      <c r="E1502" s="57" t="s">
        <v>76</v>
      </c>
      <c r="F1502" s="62" t="s">
        <v>5605</v>
      </c>
      <c r="G1502" s="45" t="s">
        <v>3147</v>
      </c>
      <c r="H1502" s="59">
        <v>44902</v>
      </c>
      <c r="I1502" s="59">
        <v>45145</v>
      </c>
      <c r="J1502" s="48" t="str">
        <f>IF(Ugovori_OPULJP[[#This Row],[DATUM ZAVRŠETKA OPERACIJE]]&gt;DATE(2024,3,31),"u provedbi","završen")</f>
        <v>završen</v>
      </c>
      <c r="K1502" s="58" t="s">
        <v>89</v>
      </c>
      <c r="L1502" s="58" t="s">
        <v>84</v>
      </c>
      <c r="M1502" s="49">
        <v>0.85</v>
      </c>
      <c r="N1502" s="49">
        <v>0.15</v>
      </c>
      <c r="O1502" s="50">
        <f>Ugovori_OPULJP[[#This Row],[Bespovratna sredstva - Ukupno (EU+Nac) HRK
= Ukupna ugovorena vrijednost bespovratnih sredstava]]*Ugovori_OPULJP[[#This Row],[EU STOPA SUFINANCIRANJA %
EU CO-FINANCING RATE %]]</f>
        <v>415820</v>
      </c>
      <c r="P1502" s="51">
        <f>Ugovori_OPULJP[[#This Row],[Bespovratna sredstva - EU dio - HRK]]/7.5345</f>
        <v>55188.798194969801</v>
      </c>
      <c r="Q1502" s="50">
        <f>Ugovori_OPULJP[[#This Row],[Bespovratna sredstva - Ukupno (EU+Nac) HRK
= Ukupna ugovorena vrijednost bespovratnih sredstava]]*Ugovori_OPULJP[[#This Row],[STOPA NACIONALNOG SUFINANCIRANJA %]]</f>
        <v>73380</v>
      </c>
      <c r="R1502" s="51">
        <f>Ugovori_OPULJP[[#This Row],[Bespovratna sredstva - Nacionalni dio - HRK]]/7.5345</f>
        <v>9739.1996814652593</v>
      </c>
      <c r="S1502" s="52">
        <v>489200</v>
      </c>
      <c r="T1502" s="51">
        <f>Ugovori_OPULJP[[#This Row],[Bespovratna sredstva - Ukupno (EU+Nac) HRK
= Ukupna ugovorena vrijednost bespovratnih sredstava]]/7.5345</f>
        <v>64927.99787643506</v>
      </c>
      <c r="U1502" s="50">
        <v>0</v>
      </c>
      <c r="V1502" s="51">
        <f>Ugovori_OPULJP[[#This Row],[Javni doprinos korisnika - HRK]]/7.5345</f>
        <v>0</v>
      </c>
      <c r="W1502" s="50">
        <v>0</v>
      </c>
      <c r="X1502" s="51">
        <f>Ugovori_OPULJP[[#This Row],[Privatni doprinos korisnika - HRK]]/7.5345</f>
        <v>0</v>
      </c>
      <c r="Y1502" s="52">
        <v>489200</v>
      </c>
      <c r="Z1502" s="53">
        <f>Ugovori_OPULJP[[#This Row],[UKUPNI PRIHVATLJIVI IZDACI
TOTAL ELIGIBLE EXPENDITURE
= Bespovratna sredstva ukupno + doprinos korisnika
= Ukupni prihvatljivi troškovi
= Ukupna ugovorena vrijednost projekta HRK]]/7.5345</f>
        <v>64927.99787643506</v>
      </c>
      <c r="AA1502" s="57" t="s">
        <v>38</v>
      </c>
      <c r="AB1502" s="57" t="s">
        <v>35</v>
      </c>
      <c r="AC1502" s="56" t="s">
        <v>5606</v>
      </c>
      <c r="AD1502" s="63" t="s">
        <v>747</v>
      </c>
    </row>
    <row r="1503" spans="1:30" ht="25.5" customHeight="1" x14ac:dyDescent="0.2">
      <c r="A1503" s="61" t="s">
        <v>5607</v>
      </c>
      <c r="B1503" s="55" t="s">
        <v>743</v>
      </c>
      <c r="C1503" s="56" t="s">
        <v>744</v>
      </c>
      <c r="D1503" s="88" t="s">
        <v>4965</v>
      </c>
      <c r="E1503" s="57" t="s">
        <v>76</v>
      </c>
      <c r="F1503" s="62" t="s">
        <v>5608</v>
      </c>
      <c r="G1503" s="62" t="s">
        <v>5609</v>
      </c>
      <c r="H1503" s="59">
        <v>44902</v>
      </c>
      <c r="I1503" s="59">
        <v>45145</v>
      </c>
      <c r="J1503" s="48" t="str">
        <f>IF(Ugovori_OPULJP[[#This Row],[DATUM ZAVRŠETKA OPERACIJE]]&gt;DATE(2024,3,31),"u provedbi","završen")</f>
        <v>završen</v>
      </c>
      <c r="K1503" s="58" t="s">
        <v>84</v>
      </c>
      <c r="L1503" s="58" t="s">
        <v>84</v>
      </c>
      <c r="M1503" s="49">
        <v>0.85</v>
      </c>
      <c r="N1503" s="49">
        <v>0.15</v>
      </c>
      <c r="O1503" s="50">
        <f>Ugovori_OPULJP[[#This Row],[Bespovratna sredstva - Ukupno (EU+Nac) HRK
= Ukupna ugovorena vrijednost bespovratnih sredstava]]*Ugovori_OPULJP[[#This Row],[EU STOPA SUFINANCIRANJA %
EU CO-FINANCING RATE %]]</f>
        <v>756393.75</v>
      </c>
      <c r="P1503" s="51">
        <f>Ugovori_OPULJP[[#This Row],[Bespovratna sredstva - EU dio - HRK]]/7.5345</f>
        <v>100390.70276727054</v>
      </c>
      <c r="Q1503" s="50">
        <f>Ugovori_OPULJP[[#This Row],[Bespovratna sredstva - Ukupno (EU+Nac) HRK
= Ukupna ugovorena vrijednost bespovratnih sredstava]]*Ugovori_OPULJP[[#This Row],[STOPA NACIONALNOG SUFINANCIRANJA %]]</f>
        <v>133481.25</v>
      </c>
      <c r="R1503" s="51">
        <f>Ugovori_OPULJP[[#This Row],[Bespovratna sredstva - Nacionalni dio - HRK]]/7.5345</f>
        <v>17716.006370694802</v>
      </c>
      <c r="S1503" s="52">
        <v>889875</v>
      </c>
      <c r="T1503" s="51">
        <f>Ugovori_OPULJP[[#This Row],[Bespovratna sredstva - Ukupno (EU+Nac) HRK
= Ukupna ugovorena vrijednost bespovratnih sredstava]]/7.5345</f>
        <v>118106.70913796536</v>
      </c>
      <c r="U1503" s="50">
        <v>0</v>
      </c>
      <c r="V1503" s="51">
        <f>Ugovori_OPULJP[[#This Row],[Javni doprinos korisnika - HRK]]/7.5345</f>
        <v>0</v>
      </c>
      <c r="W1503" s="50">
        <v>0</v>
      </c>
      <c r="X1503" s="51">
        <f>Ugovori_OPULJP[[#This Row],[Privatni doprinos korisnika - HRK]]/7.5345</f>
        <v>0</v>
      </c>
      <c r="Y1503" s="52">
        <v>889875</v>
      </c>
      <c r="Z1503" s="53">
        <f>Ugovori_OPULJP[[#This Row],[UKUPNI PRIHVATLJIVI IZDACI
TOTAL ELIGIBLE EXPENDITURE
= Bespovratna sredstva ukupno + doprinos korisnika
= Ukupni prihvatljivi troškovi
= Ukupna ugovorena vrijednost projekta HRK]]/7.5345</f>
        <v>118106.70913796536</v>
      </c>
      <c r="AA1503" s="57" t="s">
        <v>38</v>
      </c>
      <c r="AB1503" s="57" t="s">
        <v>35</v>
      </c>
      <c r="AC1503" s="56" t="s">
        <v>5610</v>
      </c>
      <c r="AD1503" s="63" t="s">
        <v>747</v>
      </c>
    </row>
    <row r="1504" spans="1:30" ht="51" customHeight="1" x14ac:dyDescent="0.2">
      <c r="A1504" s="97" t="s">
        <v>5611</v>
      </c>
      <c r="B1504" s="55" t="s">
        <v>743</v>
      </c>
      <c r="C1504" s="56" t="s">
        <v>744</v>
      </c>
      <c r="D1504" s="88" t="s">
        <v>4965</v>
      </c>
      <c r="E1504" s="57" t="s">
        <v>76</v>
      </c>
      <c r="F1504" s="62" t="s">
        <v>5612</v>
      </c>
      <c r="G1504" s="45" t="s">
        <v>2311</v>
      </c>
      <c r="H1504" s="59">
        <v>44853</v>
      </c>
      <c r="I1504" s="59">
        <v>45096</v>
      </c>
      <c r="J1504" s="48" t="str">
        <f>IF(Ugovori_OPULJP[[#This Row],[DATUM ZAVRŠETKA OPERACIJE]]&gt;DATE(2024,3,31),"u provedbi","završen")</f>
        <v>završen</v>
      </c>
      <c r="K1504" s="58" t="s">
        <v>89</v>
      </c>
      <c r="L1504" s="58" t="s">
        <v>84</v>
      </c>
      <c r="M1504" s="49">
        <v>0.85</v>
      </c>
      <c r="N1504" s="49">
        <v>0.15</v>
      </c>
      <c r="O1504" s="50">
        <f>Ugovori_OPULJP[[#This Row],[Bespovratna sredstva - Ukupno (EU+Nac) HRK
= Ukupna ugovorena vrijednost bespovratnih sredstava]]*Ugovori_OPULJP[[#This Row],[EU STOPA SUFINANCIRANJA %
EU CO-FINANCING RATE %]]</f>
        <v>836230</v>
      </c>
      <c r="P1504" s="51">
        <f>Ugovori_OPULJP[[#This Row],[Bespovratna sredstva - EU dio - HRK]]/7.5345</f>
        <v>110986.79408056274</v>
      </c>
      <c r="Q1504" s="50">
        <f>Ugovori_OPULJP[[#This Row],[Bespovratna sredstva - Ukupno (EU+Nac) HRK
= Ukupna ugovorena vrijednost bespovratnih sredstava]]*Ugovori_OPULJP[[#This Row],[STOPA NACIONALNOG SUFINANCIRANJA %]]</f>
        <v>147570</v>
      </c>
      <c r="R1504" s="51">
        <f>Ugovori_OPULJP[[#This Row],[Bespovratna sredstva - Nacionalni dio - HRK]]/7.5345</f>
        <v>19585.904837746366</v>
      </c>
      <c r="S1504" s="52">
        <v>983800</v>
      </c>
      <c r="T1504" s="51">
        <f>Ugovori_OPULJP[[#This Row],[Bespovratna sredstva - Ukupno (EU+Nac) HRK
= Ukupna ugovorena vrijednost bespovratnih sredstava]]/7.5345</f>
        <v>130572.69891830911</v>
      </c>
      <c r="U1504" s="50">
        <v>0</v>
      </c>
      <c r="V1504" s="51">
        <f>Ugovori_OPULJP[[#This Row],[Javni doprinos korisnika - HRK]]/7.5345</f>
        <v>0</v>
      </c>
      <c r="W1504" s="50">
        <v>0</v>
      </c>
      <c r="X1504" s="51">
        <f>Ugovori_OPULJP[[#This Row],[Privatni doprinos korisnika - HRK]]/7.5345</f>
        <v>0</v>
      </c>
      <c r="Y1504" s="52">
        <v>983800</v>
      </c>
      <c r="Z1504" s="53">
        <f>Ugovori_OPULJP[[#This Row],[UKUPNI PRIHVATLJIVI IZDACI
TOTAL ELIGIBLE EXPENDITURE
= Bespovratna sredstva ukupno + doprinos korisnika
= Ukupni prihvatljivi troškovi
= Ukupna ugovorena vrijednost projekta HRK]]/7.5345</f>
        <v>130572.69891830911</v>
      </c>
      <c r="AA1504" s="57" t="s">
        <v>38</v>
      </c>
      <c r="AB1504" s="57" t="s">
        <v>35</v>
      </c>
      <c r="AC1504" s="56" t="s">
        <v>5613</v>
      </c>
      <c r="AD1504" s="63" t="s">
        <v>747</v>
      </c>
    </row>
    <row r="1505" spans="1:30" ht="51" customHeight="1" x14ac:dyDescent="0.2">
      <c r="A1505" s="97" t="s">
        <v>5614</v>
      </c>
      <c r="B1505" s="55" t="s">
        <v>743</v>
      </c>
      <c r="C1505" s="56" t="s">
        <v>744</v>
      </c>
      <c r="D1505" s="88" t="s">
        <v>4965</v>
      </c>
      <c r="E1505" s="57" t="s">
        <v>76</v>
      </c>
      <c r="F1505" s="62" t="s">
        <v>5615</v>
      </c>
      <c r="G1505" s="62" t="s">
        <v>3190</v>
      </c>
      <c r="H1505" s="59">
        <v>44853</v>
      </c>
      <c r="I1505" s="59">
        <v>45096</v>
      </c>
      <c r="J1505" s="48" t="str">
        <f>IF(Ugovori_OPULJP[[#This Row],[DATUM ZAVRŠETKA OPERACIJE]]&gt;DATE(2024,3,31),"u provedbi","završen")</f>
        <v>završen</v>
      </c>
      <c r="K1505" s="67" t="s">
        <v>84</v>
      </c>
      <c r="L1505" s="67" t="s">
        <v>84</v>
      </c>
      <c r="M1505" s="49">
        <v>0.85</v>
      </c>
      <c r="N1505" s="49">
        <v>0.15</v>
      </c>
      <c r="O1505" s="50">
        <f>Ugovori_OPULJP[[#This Row],[Bespovratna sredstva - Ukupno (EU+Nac) HRK
= Ukupna ugovorena vrijednost bespovratnih sredstava]]*Ugovori_OPULJP[[#This Row],[EU STOPA SUFINANCIRANJA %
EU CO-FINANCING RATE %]]</f>
        <v>714408</v>
      </c>
      <c r="P1505" s="51">
        <f>Ugovori_OPULJP[[#This Row],[Bespovratna sredstva - EU dio - HRK]]/7.5345</f>
        <v>94818.236113876163</v>
      </c>
      <c r="Q1505" s="50">
        <f>Ugovori_OPULJP[[#This Row],[Bespovratna sredstva - Ukupno (EU+Nac) HRK
= Ukupna ugovorena vrijednost bespovratnih sredstava]]*Ugovori_OPULJP[[#This Row],[STOPA NACIONALNOG SUFINANCIRANJA %]]</f>
        <v>126072</v>
      </c>
      <c r="R1505" s="51">
        <f>Ugovori_OPULJP[[#This Row],[Bespovratna sredstva - Nacionalni dio - HRK]]/7.5345</f>
        <v>16732.629902448734</v>
      </c>
      <c r="S1505" s="52">
        <v>840480</v>
      </c>
      <c r="T1505" s="51">
        <f>Ugovori_OPULJP[[#This Row],[Bespovratna sredstva - Ukupno (EU+Nac) HRK
= Ukupna ugovorena vrijednost bespovratnih sredstava]]/7.5345</f>
        <v>111550.8660163249</v>
      </c>
      <c r="U1505" s="50">
        <v>0</v>
      </c>
      <c r="V1505" s="51">
        <f>Ugovori_OPULJP[[#This Row],[Javni doprinos korisnika - HRK]]/7.5345</f>
        <v>0</v>
      </c>
      <c r="W1505" s="50">
        <v>0</v>
      </c>
      <c r="X1505" s="51">
        <f>Ugovori_OPULJP[[#This Row],[Privatni doprinos korisnika - HRK]]/7.5345</f>
        <v>0</v>
      </c>
      <c r="Y1505" s="52">
        <v>840480</v>
      </c>
      <c r="Z1505" s="53">
        <f>Ugovori_OPULJP[[#This Row],[UKUPNI PRIHVATLJIVI IZDACI
TOTAL ELIGIBLE EXPENDITURE
= Bespovratna sredstva ukupno + doprinos korisnika
= Ukupni prihvatljivi troškovi
= Ukupna ugovorena vrijednost projekta HRK]]/7.5345</f>
        <v>111550.8660163249</v>
      </c>
      <c r="AA1505" s="57" t="s">
        <v>38</v>
      </c>
      <c r="AB1505" s="57" t="s">
        <v>35</v>
      </c>
      <c r="AC1505" s="56" t="s">
        <v>5616</v>
      </c>
      <c r="AD1505" s="63" t="s">
        <v>747</v>
      </c>
    </row>
    <row r="1506" spans="1:30" ht="38.25" customHeight="1" x14ac:dyDescent="0.2">
      <c r="A1506" s="97" t="s">
        <v>5617</v>
      </c>
      <c r="B1506" s="55" t="s">
        <v>743</v>
      </c>
      <c r="C1506" s="56" t="s">
        <v>744</v>
      </c>
      <c r="D1506" s="88" t="s">
        <v>4965</v>
      </c>
      <c r="E1506" s="57" t="s">
        <v>76</v>
      </c>
      <c r="F1506" s="62" t="s">
        <v>5618</v>
      </c>
      <c r="G1506" s="62" t="s">
        <v>1057</v>
      </c>
      <c r="H1506" s="59">
        <v>44770</v>
      </c>
      <c r="I1506" s="59">
        <v>45013</v>
      </c>
      <c r="J1506" s="48" t="str">
        <f>IF(Ugovori_OPULJP[[#This Row],[DATUM ZAVRŠETKA OPERACIJE]]&gt;DATE(2024,3,31),"u provedbi","završen")</f>
        <v>završen</v>
      </c>
      <c r="K1506" s="58" t="s">
        <v>84</v>
      </c>
      <c r="L1506" s="58" t="s">
        <v>84</v>
      </c>
      <c r="M1506" s="49">
        <v>0.85</v>
      </c>
      <c r="N1506" s="49">
        <v>0.15</v>
      </c>
      <c r="O1506" s="50">
        <f>Ugovori_OPULJP[[#This Row],[Bespovratna sredstva - Ukupno (EU+Nac) HRK
= Ukupna ugovorena vrijednost bespovratnih sredstava]]*Ugovori_OPULJP[[#This Row],[EU STOPA SUFINANCIRANJA %
EU CO-FINANCING RATE %]]</f>
        <v>826370</v>
      </c>
      <c r="P1506" s="51">
        <f>Ugovori_OPULJP[[#This Row],[Bespovratna sredstva - EU dio - HRK]]/7.5345</f>
        <v>109678.14718959453</v>
      </c>
      <c r="Q1506" s="50">
        <f>Ugovori_OPULJP[[#This Row],[Bespovratna sredstva - Ukupno (EU+Nac) HRK
= Ukupna ugovorena vrijednost bespovratnih sredstava]]*Ugovori_OPULJP[[#This Row],[STOPA NACIONALNOG SUFINANCIRANJA %]]</f>
        <v>145830</v>
      </c>
      <c r="R1506" s="51">
        <f>Ugovori_OPULJP[[#This Row],[Bespovratna sredstva - Nacionalni dio - HRK]]/7.5345</f>
        <v>19354.967151104916</v>
      </c>
      <c r="S1506" s="52">
        <v>972200</v>
      </c>
      <c r="T1506" s="53">
        <f>Ugovori_OPULJP[[#This Row],[Bespovratna sredstva - Ukupno (EU+Nac) HRK
= Ukupna ugovorena vrijednost bespovratnih sredstava]]/7.5345</f>
        <v>129033.11434069944</v>
      </c>
      <c r="U1506" s="50">
        <v>0</v>
      </c>
      <c r="V1506" s="51">
        <f>Ugovori_OPULJP[[#This Row],[Javni doprinos korisnika - HRK]]/7.5345</f>
        <v>0</v>
      </c>
      <c r="W1506" s="50">
        <v>0</v>
      </c>
      <c r="X1506" s="51">
        <f>Ugovori_OPULJP[[#This Row],[Privatni doprinos korisnika - HRK]]/7.5345</f>
        <v>0</v>
      </c>
      <c r="Y1506" s="52">
        <v>972200</v>
      </c>
      <c r="Z1506" s="53">
        <f>Ugovori_OPULJP[[#This Row],[UKUPNI PRIHVATLJIVI IZDACI
TOTAL ELIGIBLE EXPENDITURE
= Bespovratna sredstva ukupno + doprinos korisnika
= Ukupni prihvatljivi troškovi
= Ukupna ugovorena vrijednost projekta HRK]]/7.5345</f>
        <v>129033.11434069944</v>
      </c>
      <c r="AA1506" s="57" t="s">
        <v>38</v>
      </c>
      <c r="AB1506" s="57" t="s">
        <v>35</v>
      </c>
      <c r="AC1506" s="56" t="s">
        <v>5619</v>
      </c>
      <c r="AD1506" s="63" t="s">
        <v>747</v>
      </c>
    </row>
    <row r="1507" spans="1:30" ht="51" customHeight="1" x14ac:dyDescent="0.2">
      <c r="A1507" s="98" t="s">
        <v>5620</v>
      </c>
      <c r="B1507" s="55" t="s">
        <v>743</v>
      </c>
      <c r="C1507" s="56" t="s">
        <v>744</v>
      </c>
      <c r="D1507" s="88" t="s">
        <v>4965</v>
      </c>
      <c r="E1507" s="57" t="s">
        <v>76</v>
      </c>
      <c r="F1507" s="62" t="s">
        <v>5621</v>
      </c>
      <c r="G1507" s="62" t="s">
        <v>5622</v>
      </c>
      <c r="H1507" s="59">
        <v>44770</v>
      </c>
      <c r="I1507" s="59">
        <v>44985</v>
      </c>
      <c r="J1507" s="48" t="str">
        <f>IF(Ugovori_OPULJP[[#This Row],[DATUM ZAVRŠETKA OPERACIJE]]&gt;DATE(2024,3,31),"u provedbi","završen")</f>
        <v>završen</v>
      </c>
      <c r="K1507" s="58" t="s">
        <v>84</v>
      </c>
      <c r="L1507" s="58" t="s">
        <v>84</v>
      </c>
      <c r="M1507" s="49">
        <v>0.85</v>
      </c>
      <c r="N1507" s="49">
        <v>0.15</v>
      </c>
      <c r="O1507" s="50">
        <f>Ugovori_OPULJP[[#This Row],[Bespovratna sredstva - Ukupno (EU+Nac) HRK
= Ukupna ugovorena vrijednost bespovratnih sredstava]]*Ugovori_OPULJP[[#This Row],[EU STOPA SUFINANCIRANJA %
EU CO-FINANCING RATE %]]</f>
        <v>414800</v>
      </c>
      <c r="P1507" s="51">
        <f>Ugovori_OPULJP[[#This Row],[Bespovratna sredstva - EU dio - HRK]]/7.5345</f>
        <v>55053.420930386885</v>
      </c>
      <c r="Q1507" s="50">
        <f>Ugovori_OPULJP[[#This Row],[Bespovratna sredstva - Ukupno (EU+Nac) HRK
= Ukupna ugovorena vrijednost bespovratnih sredstava]]*Ugovori_OPULJP[[#This Row],[STOPA NACIONALNOG SUFINANCIRANJA %]]</f>
        <v>73200</v>
      </c>
      <c r="R1507" s="51">
        <f>Ugovori_OPULJP[[#This Row],[Bespovratna sredstva - Nacionalni dio - HRK]]/7.5345</f>
        <v>9715.3095759506268</v>
      </c>
      <c r="S1507" s="52">
        <v>488000</v>
      </c>
      <c r="T1507" s="53">
        <f>Ugovori_OPULJP[[#This Row],[Bespovratna sredstva - Ukupno (EU+Nac) HRK
= Ukupna ugovorena vrijednost bespovratnih sredstava]]/7.5345</f>
        <v>64768.73050633751</v>
      </c>
      <c r="U1507" s="50">
        <v>0</v>
      </c>
      <c r="V1507" s="51">
        <f>Ugovori_OPULJP[[#This Row],[Javni doprinos korisnika - HRK]]/7.5345</f>
        <v>0</v>
      </c>
      <c r="W1507" s="50">
        <v>0</v>
      </c>
      <c r="X1507" s="51">
        <f>Ugovori_OPULJP[[#This Row],[Privatni doprinos korisnika - HRK]]/7.5345</f>
        <v>0</v>
      </c>
      <c r="Y1507" s="52">
        <v>488000</v>
      </c>
      <c r="Z1507" s="53">
        <f>Ugovori_OPULJP[[#This Row],[UKUPNI PRIHVATLJIVI IZDACI
TOTAL ELIGIBLE EXPENDITURE
= Bespovratna sredstva ukupno + doprinos korisnika
= Ukupni prihvatljivi troškovi
= Ukupna ugovorena vrijednost projekta HRK]]/7.5345</f>
        <v>64768.73050633751</v>
      </c>
      <c r="AA1507" s="57" t="s">
        <v>38</v>
      </c>
      <c r="AB1507" s="57" t="s">
        <v>35</v>
      </c>
      <c r="AC1507" s="56" t="s">
        <v>5623</v>
      </c>
      <c r="AD1507" s="63" t="s">
        <v>747</v>
      </c>
    </row>
    <row r="1508" spans="1:30" ht="51" customHeight="1" x14ac:dyDescent="0.2">
      <c r="A1508" s="61" t="s">
        <v>5624</v>
      </c>
      <c r="B1508" s="55" t="s">
        <v>743</v>
      </c>
      <c r="C1508" s="56" t="s">
        <v>744</v>
      </c>
      <c r="D1508" s="88" t="s">
        <v>4965</v>
      </c>
      <c r="E1508" s="57" t="s">
        <v>76</v>
      </c>
      <c r="F1508" s="62" t="s">
        <v>5625</v>
      </c>
      <c r="G1508" s="45" t="s">
        <v>1403</v>
      </c>
      <c r="H1508" s="59">
        <v>44902</v>
      </c>
      <c r="I1508" s="59">
        <v>45114</v>
      </c>
      <c r="J1508" s="48" t="str">
        <f>IF(Ugovori_OPULJP[[#This Row],[DATUM ZAVRŠETKA OPERACIJE]]&gt;DATE(2024,3,31),"u provedbi","završen")</f>
        <v>završen</v>
      </c>
      <c r="K1508" s="58" t="s">
        <v>84</v>
      </c>
      <c r="L1508" s="58" t="s">
        <v>84</v>
      </c>
      <c r="M1508" s="49">
        <v>0.85</v>
      </c>
      <c r="N1508" s="49">
        <v>0.15</v>
      </c>
      <c r="O1508" s="50">
        <f>Ugovori_OPULJP[[#This Row],[Bespovratna sredstva - Ukupno (EU+Nac) HRK
= Ukupna ugovorena vrijednost bespovratnih sredstava]]*Ugovori_OPULJP[[#This Row],[EU STOPA SUFINANCIRANJA %
EU CO-FINANCING RATE %]]</f>
        <v>1260720</v>
      </c>
      <c r="P1508" s="51">
        <f>Ugovori_OPULJP[[#This Row],[Bespovratna sredstva - EU dio - HRK]]/7.5345</f>
        <v>167326.29902448735</v>
      </c>
      <c r="Q1508" s="50">
        <f>Ugovori_OPULJP[[#This Row],[Bespovratna sredstva - Ukupno (EU+Nac) HRK
= Ukupna ugovorena vrijednost bespovratnih sredstava]]*Ugovori_OPULJP[[#This Row],[STOPA NACIONALNOG SUFINANCIRANJA %]]</f>
        <v>222480</v>
      </c>
      <c r="R1508" s="51">
        <f>Ugovori_OPULJP[[#This Row],[Bespovratna sredstva - Nacionalni dio - HRK]]/7.5345</f>
        <v>29528.170416086003</v>
      </c>
      <c r="S1508" s="52">
        <v>1483200</v>
      </c>
      <c r="T1508" s="51">
        <f>Ugovori_OPULJP[[#This Row],[Bespovratna sredstva - Ukupno (EU+Nac) HRK
= Ukupna ugovorena vrijednost bespovratnih sredstava]]/7.5345</f>
        <v>196854.46944057336</v>
      </c>
      <c r="U1508" s="50">
        <v>0</v>
      </c>
      <c r="V1508" s="51">
        <f>Ugovori_OPULJP[[#This Row],[Javni doprinos korisnika - HRK]]/7.5345</f>
        <v>0</v>
      </c>
      <c r="W1508" s="50">
        <v>0</v>
      </c>
      <c r="X1508" s="51">
        <f>Ugovori_OPULJP[[#This Row],[Privatni doprinos korisnika - HRK]]/7.5345</f>
        <v>0</v>
      </c>
      <c r="Y1508" s="52">
        <v>1483200</v>
      </c>
      <c r="Z1508" s="53">
        <f>Ugovori_OPULJP[[#This Row],[UKUPNI PRIHVATLJIVI IZDACI
TOTAL ELIGIBLE EXPENDITURE
= Bespovratna sredstva ukupno + doprinos korisnika
= Ukupni prihvatljivi troškovi
= Ukupna ugovorena vrijednost projekta HRK]]/7.5345</f>
        <v>196854.46944057336</v>
      </c>
      <c r="AA1508" s="57" t="s">
        <v>38</v>
      </c>
      <c r="AB1508" s="57" t="s">
        <v>35</v>
      </c>
      <c r="AC1508" s="56" t="s">
        <v>5626</v>
      </c>
      <c r="AD1508" s="63" t="s">
        <v>747</v>
      </c>
    </row>
    <row r="1509" spans="1:30" ht="51" customHeight="1" x14ac:dyDescent="0.2">
      <c r="A1509" s="97" t="s">
        <v>5627</v>
      </c>
      <c r="B1509" s="55" t="s">
        <v>743</v>
      </c>
      <c r="C1509" s="56" t="s">
        <v>744</v>
      </c>
      <c r="D1509" s="88" t="s">
        <v>4965</v>
      </c>
      <c r="E1509" s="57" t="s">
        <v>76</v>
      </c>
      <c r="F1509" s="62" t="s">
        <v>5628</v>
      </c>
      <c r="G1509" s="62" t="s">
        <v>5629</v>
      </c>
      <c r="H1509" s="59">
        <v>44820</v>
      </c>
      <c r="I1509" s="59">
        <v>45062</v>
      </c>
      <c r="J1509" s="48" t="str">
        <f>IF(Ugovori_OPULJP[[#This Row],[DATUM ZAVRŠETKA OPERACIJE]]&gt;DATE(2024,3,31),"u provedbi","završen")</f>
        <v>završen</v>
      </c>
      <c r="K1509" s="58" t="s">
        <v>89</v>
      </c>
      <c r="L1509" s="58" t="s">
        <v>84</v>
      </c>
      <c r="M1509" s="49">
        <v>0.85</v>
      </c>
      <c r="N1509" s="49">
        <v>0.15</v>
      </c>
      <c r="O1509" s="50">
        <f>Ugovori_OPULJP[[#This Row],[Bespovratna sredstva - Ukupno (EU+Nac) HRK
= Ukupna ugovorena vrijednost bespovratnih sredstava]]*Ugovori_OPULJP[[#This Row],[EU STOPA SUFINANCIRANJA %
EU CO-FINANCING RATE %]]</f>
        <v>1253282.5</v>
      </c>
      <c r="P1509" s="51">
        <f>Ugovori_OPULJP[[#This Row],[Bespovratna sredstva - EU dio - HRK]]/7.5345</f>
        <v>166339.17313690356</v>
      </c>
      <c r="Q1509" s="50">
        <f>Ugovori_OPULJP[[#This Row],[Bespovratna sredstva - Ukupno (EU+Nac) HRK
= Ukupna ugovorena vrijednost bespovratnih sredstava]]*Ugovori_OPULJP[[#This Row],[STOPA NACIONALNOG SUFINANCIRANJA %]]</f>
        <v>221167.5</v>
      </c>
      <c r="R1509" s="51">
        <f>Ugovori_OPULJP[[#This Row],[Bespovratna sredstva - Nacionalni dio - HRK]]/7.5345</f>
        <v>29353.971730041805</v>
      </c>
      <c r="S1509" s="52">
        <v>1474450</v>
      </c>
      <c r="T1509" s="51">
        <f>Ugovori_OPULJP[[#This Row],[Bespovratna sredstva - Ukupno (EU+Nac) HRK
= Ukupna ugovorena vrijednost bespovratnih sredstava]]/7.5345</f>
        <v>195693.14486694537</v>
      </c>
      <c r="U1509" s="50">
        <v>0</v>
      </c>
      <c r="V1509" s="51">
        <f>Ugovori_OPULJP[[#This Row],[Javni doprinos korisnika - HRK]]/7.5345</f>
        <v>0</v>
      </c>
      <c r="W1509" s="50">
        <v>0</v>
      </c>
      <c r="X1509" s="51">
        <f>Ugovori_OPULJP[[#This Row],[Privatni doprinos korisnika - HRK]]/7.5345</f>
        <v>0</v>
      </c>
      <c r="Y1509" s="52">
        <v>1474450</v>
      </c>
      <c r="Z1509" s="53">
        <f>Ugovori_OPULJP[[#This Row],[UKUPNI PRIHVATLJIVI IZDACI
TOTAL ELIGIBLE EXPENDITURE
= Bespovratna sredstva ukupno + doprinos korisnika
= Ukupni prihvatljivi troškovi
= Ukupna ugovorena vrijednost projekta HRK]]/7.5345</f>
        <v>195693.14486694537</v>
      </c>
      <c r="AA1509" s="57" t="s">
        <v>38</v>
      </c>
      <c r="AB1509" s="57" t="s">
        <v>35</v>
      </c>
      <c r="AC1509" s="56" t="s">
        <v>5630</v>
      </c>
      <c r="AD1509" s="63" t="s">
        <v>747</v>
      </c>
    </row>
    <row r="1510" spans="1:30" ht="51" customHeight="1" x14ac:dyDescent="0.2">
      <c r="A1510" s="61" t="s">
        <v>5631</v>
      </c>
      <c r="B1510" s="55" t="s">
        <v>743</v>
      </c>
      <c r="C1510" s="56" t="s">
        <v>744</v>
      </c>
      <c r="D1510" s="88" t="s">
        <v>4965</v>
      </c>
      <c r="E1510" s="57" t="s">
        <v>76</v>
      </c>
      <c r="F1510" s="62" t="s">
        <v>5632</v>
      </c>
      <c r="G1510" s="62" t="s">
        <v>4132</v>
      </c>
      <c r="H1510" s="59">
        <v>44922</v>
      </c>
      <c r="I1510" s="59">
        <v>45104</v>
      </c>
      <c r="J1510" s="48" t="str">
        <f>IF(Ugovori_OPULJP[[#This Row],[DATUM ZAVRŠETKA OPERACIJE]]&gt;DATE(2024,3,31),"u provedbi","završen")</f>
        <v>završen</v>
      </c>
      <c r="K1510" s="58" t="s">
        <v>94</v>
      </c>
      <c r="L1510" s="67" t="s">
        <v>94</v>
      </c>
      <c r="M1510" s="49">
        <v>0.85</v>
      </c>
      <c r="N1510" s="49">
        <v>0.15</v>
      </c>
      <c r="O1510" s="50">
        <f>Ugovori_OPULJP[[#This Row],[Bespovratna sredstva - Ukupno (EU+Nac) HRK
= Ukupna ugovorena vrijednost bespovratnih sredstava]]*Ugovori_OPULJP[[#This Row],[EU STOPA SUFINANCIRANJA %
EU CO-FINANCING RATE %]]</f>
        <v>420601.84499999997</v>
      </c>
      <c r="P1510" s="51">
        <f>Ugovori_OPULJP[[#This Row],[Bespovratna sredstva - EU dio - HRK]]/7.5345</f>
        <v>55823.458092773239</v>
      </c>
      <c r="Q1510" s="50">
        <f>Ugovori_OPULJP[[#This Row],[Bespovratna sredstva - Ukupno (EU+Nac) HRK
= Ukupna ugovorena vrijednost bespovratnih sredstava]]*Ugovori_OPULJP[[#This Row],[STOPA NACIONALNOG SUFINANCIRANJA %]]</f>
        <v>74223.854999999996</v>
      </c>
      <c r="R1510" s="51">
        <f>Ugovori_OPULJP[[#This Row],[Bespovratna sredstva - Nacionalni dio - HRK]]/7.5345</f>
        <v>9851.1984869599837</v>
      </c>
      <c r="S1510" s="52">
        <v>494825.7</v>
      </c>
      <c r="T1510" s="51">
        <f>Ugovori_OPULJP[[#This Row],[Bespovratna sredstva - Ukupno (EU+Nac) HRK
= Ukupna ugovorena vrijednost bespovratnih sredstava]]/7.5345</f>
        <v>65674.65657973323</v>
      </c>
      <c r="U1510" s="50">
        <v>0</v>
      </c>
      <c r="V1510" s="51">
        <f>Ugovori_OPULJP[[#This Row],[Javni doprinos korisnika - HRK]]/7.5345</f>
        <v>0</v>
      </c>
      <c r="W1510" s="50">
        <v>0</v>
      </c>
      <c r="X1510" s="51">
        <f>Ugovori_OPULJP[[#This Row],[Privatni doprinos korisnika - HRK]]/7.5345</f>
        <v>0</v>
      </c>
      <c r="Y1510" s="52">
        <v>494825.7</v>
      </c>
      <c r="Z1510" s="53">
        <f>Ugovori_OPULJP[[#This Row],[UKUPNI PRIHVATLJIVI IZDACI
TOTAL ELIGIBLE EXPENDITURE
= Bespovratna sredstva ukupno + doprinos korisnika
= Ukupni prihvatljivi troškovi
= Ukupna ugovorena vrijednost projekta HRK]]/7.5345</f>
        <v>65674.65657973323</v>
      </c>
      <c r="AA1510" s="57" t="s">
        <v>38</v>
      </c>
      <c r="AB1510" s="57" t="s">
        <v>35</v>
      </c>
      <c r="AC1510" s="56" t="s">
        <v>5633</v>
      </c>
      <c r="AD1510" s="63" t="s">
        <v>747</v>
      </c>
    </row>
    <row r="1511" spans="1:30" ht="38.25" customHeight="1" x14ac:dyDescent="0.2">
      <c r="A1511" s="97" t="s">
        <v>5634</v>
      </c>
      <c r="B1511" s="55" t="s">
        <v>743</v>
      </c>
      <c r="C1511" s="56" t="s">
        <v>744</v>
      </c>
      <c r="D1511" s="88" t="s">
        <v>4965</v>
      </c>
      <c r="E1511" s="57" t="s">
        <v>76</v>
      </c>
      <c r="F1511" s="62" t="s">
        <v>5635</v>
      </c>
      <c r="G1511" s="62" t="s">
        <v>3064</v>
      </c>
      <c r="H1511" s="59">
        <v>44818</v>
      </c>
      <c r="I1511" s="59">
        <v>45060</v>
      </c>
      <c r="J1511" s="48" t="str">
        <f>IF(Ugovori_OPULJP[[#This Row],[DATUM ZAVRŠETKA OPERACIJE]]&gt;DATE(2024,3,31),"u provedbi","završen")</f>
        <v>završen</v>
      </c>
      <c r="K1511" s="58" t="s">
        <v>155</v>
      </c>
      <c r="L1511" s="46" t="s">
        <v>155</v>
      </c>
      <c r="M1511" s="49">
        <v>0.85</v>
      </c>
      <c r="N1511" s="49">
        <v>0.15</v>
      </c>
      <c r="O1511" s="50">
        <f>Ugovori_OPULJP[[#This Row],[Bespovratna sredstva - Ukupno (EU+Nac) HRK
= Ukupna ugovorena vrijednost bespovratnih sredstava]]*Ugovori_OPULJP[[#This Row],[EU STOPA SUFINANCIRANJA %
EU CO-FINANCING RATE %]]</f>
        <v>378207.5</v>
      </c>
      <c r="P1511" s="51">
        <f>Ugovori_OPULJP[[#This Row],[Bespovratna sredstva - EU dio - HRK]]/7.5345</f>
        <v>50196.761563474683</v>
      </c>
      <c r="Q1511" s="50">
        <f>Ugovori_OPULJP[[#This Row],[Bespovratna sredstva - Ukupno (EU+Nac) HRK
= Ukupna ugovorena vrijednost bespovratnih sredstava]]*Ugovori_OPULJP[[#This Row],[STOPA NACIONALNOG SUFINANCIRANJA %]]</f>
        <v>66742.5</v>
      </c>
      <c r="R1511" s="51">
        <f>Ugovori_OPULJP[[#This Row],[Bespovratna sredstva - Nacionalni dio - HRK]]/7.5345</f>
        <v>8858.2520406131789</v>
      </c>
      <c r="S1511" s="52">
        <v>444950</v>
      </c>
      <c r="T1511" s="51">
        <f>Ugovori_OPULJP[[#This Row],[Bespovratna sredstva - Ukupno (EU+Nac) HRK
= Ukupna ugovorena vrijednost bespovratnih sredstava]]/7.5345</f>
        <v>59055.013604087857</v>
      </c>
      <c r="U1511" s="50">
        <v>0</v>
      </c>
      <c r="V1511" s="51">
        <f>Ugovori_OPULJP[[#This Row],[Javni doprinos korisnika - HRK]]/7.5345</f>
        <v>0</v>
      </c>
      <c r="W1511" s="50">
        <v>0</v>
      </c>
      <c r="X1511" s="51">
        <f>Ugovori_OPULJP[[#This Row],[Privatni doprinos korisnika - HRK]]/7.5345</f>
        <v>0</v>
      </c>
      <c r="Y1511" s="52">
        <v>444950</v>
      </c>
      <c r="Z1511" s="53">
        <f>Ugovori_OPULJP[[#This Row],[UKUPNI PRIHVATLJIVI IZDACI
TOTAL ELIGIBLE EXPENDITURE
= Bespovratna sredstva ukupno + doprinos korisnika
= Ukupni prihvatljivi troškovi
= Ukupna ugovorena vrijednost projekta HRK]]/7.5345</f>
        <v>59055.013604087857</v>
      </c>
      <c r="AA1511" s="57" t="s">
        <v>38</v>
      </c>
      <c r="AB1511" s="57" t="s">
        <v>35</v>
      </c>
      <c r="AC1511" s="56" t="s">
        <v>5636</v>
      </c>
      <c r="AD1511" s="63" t="s">
        <v>747</v>
      </c>
    </row>
    <row r="1512" spans="1:30" ht="51" customHeight="1" x14ac:dyDescent="0.2">
      <c r="A1512" s="97" t="s">
        <v>5637</v>
      </c>
      <c r="B1512" s="55" t="s">
        <v>743</v>
      </c>
      <c r="C1512" s="56" t="s">
        <v>744</v>
      </c>
      <c r="D1512" s="88" t="s">
        <v>4965</v>
      </c>
      <c r="E1512" s="57" t="s">
        <v>76</v>
      </c>
      <c r="F1512" s="62" t="s">
        <v>5638</v>
      </c>
      <c r="G1512" s="62" t="s">
        <v>5639</v>
      </c>
      <c r="H1512" s="59">
        <v>44818</v>
      </c>
      <c r="I1512" s="59">
        <v>45060</v>
      </c>
      <c r="J1512" s="48" t="str">
        <f>IF(Ugovori_OPULJP[[#This Row],[DATUM ZAVRŠETKA OPERACIJE]]&gt;DATE(2024,3,31),"u provedbi","završen")</f>
        <v>završen</v>
      </c>
      <c r="K1512" s="58" t="s">
        <v>94</v>
      </c>
      <c r="L1512" s="58" t="s">
        <v>94</v>
      </c>
      <c r="M1512" s="49">
        <v>0.85</v>
      </c>
      <c r="N1512" s="49">
        <v>0.15</v>
      </c>
      <c r="O1512" s="50">
        <f>Ugovori_OPULJP[[#This Row],[Bespovratna sredstva - Ukupno (EU+Nac) HRK
= Ukupna ugovorena vrijednost bespovratnih sredstava]]*Ugovori_OPULJP[[#This Row],[EU STOPA SUFINANCIRANJA %
EU CO-FINANCING RATE %]]</f>
        <v>1259589.5425</v>
      </c>
      <c r="P1512" s="51">
        <f>Ugovori_OPULJP[[#This Row],[Bespovratna sredstva - EU dio - HRK]]/7.5345</f>
        <v>167176.26153029397</v>
      </c>
      <c r="Q1512" s="50">
        <f>Ugovori_OPULJP[[#This Row],[Bespovratna sredstva - Ukupno (EU+Nac) HRK
= Ukupna ugovorena vrijednost bespovratnih sredstava]]*Ugovori_OPULJP[[#This Row],[STOPA NACIONALNOG SUFINANCIRANJA %]]</f>
        <v>222280.50750000001</v>
      </c>
      <c r="R1512" s="51">
        <f>Ugovori_OPULJP[[#This Row],[Bespovratna sredstva - Nacionalni dio - HRK]]/7.5345</f>
        <v>29501.69321122835</v>
      </c>
      <c r="S1512" s="52">
        <v>1481870.05</v>
      </c>
      <c r="T1512" s="51">
        <f>Ugovori_OPULJP[[#This Row],[Bespovratna sredstva - Ukupno (EU+Nac) HRK
= Ukupna ugovorena vrijednost bespovratnih sredstava]]/7.5345</f>
        <v>196677.95474152232</v>
      </c>
      <c r="U1512" s="50">
        <v>0</v>
      </c>
      <c r="V1512" s="51">
        <f>Ugovori_OPULJP[[#This Row],[Javni doprinos korisnika - HRK]]/7.5345</f>
        <v>0</v>
      </c>
      <c r="W1512" s="50">
        <v>0</v>
      </c>
      <c r="X1512" s="51">
        <f>Ugovori_OPULJP[[#This Row],[Privatni doprinos korisnika - HRK]]/7.5345</f>
        <v>0</v>
      </c>
      <c r="Y1512" s="52">
        <v>1481870.05</v>
      </c>
      <c r="Z1512" s="53">
        <f>Ugovori_OPULJP[[#This Row],[UKUPNI PRIHVATLJIVI IZDACI
TOTAL ELIGIBLE EXPENDITURE
= Bespovratna sredstva ukupno + doprinos korisnika
= Ukupni prihvatljivi troškovi
= Ukupna ugovorena vrijednost projekta HRK]]/7.5345</f>
        <v>196677.95474152232</v>
      </c>
      <c r="AA1512" s="57" t="s">
        <v>38</v>
      </c>
      <c r="AB1512" s="57" t="s">
        <v>35</v>
      </c>
      <c r="AC1512" s="56" t="s">
        <v>5640</v>
      </c>
      <c r="AD1512" s="63" t="s">
        <v>747</v>
      </c>
    </row>
    <row r="1513" spans="1:30" ht="38.25" customHeight="1" x14ac:dyDescent="0.2">
      <c r="A1513" s="61" t="s">
        <v>5641</v>
      </c>
      <c r="B1513" s="55" t="s">
        <v>743</v>
      </c>
      <c r="C1513" s="56" t="s">
        <v>744</v>
      </c>
      <c r="D1513" s="88" t="s">
        <v>4965</v>
      </c>
      <c r="E1513" s="57" t="s">
        <v>76</v>
      </c>
      <c r="F1513" s="62" t="s">
        <v>5642</v>
      </c>
      <c r="G1513" s="62" t="s">
        <v>5643</v>
      </c>
      <c r="H1513" s="59">
        <v>44930</v>
      </c>
      <c r="I1513" s="59">
        <v>45173</v>
      </c>
      <c r="J1513" s="48" t="str">
        <f>IF(Ugovori_OPULJP[[#This Row],[DATUM ZAVRŠETKA OPERACIJE]]&gt;DATE(2024,3,31),"u provedbi","završen")</f>
        <v>završen</v>
      </c>
      <c r="K1513" s="46" t="s">
        <v>94</v>
      </c>
      <c r="L1513" s="46" t="s">
        <v>94</v>
      </c>
      <c r="M1513" s="49">
        <v>0.85</v>
      </c>
      <c r="N1513" s="49">
        <v>0.15</v>
      </c>
      <c r="O1513" s="50">
        <f>Ugovori_OPULJP[[#This Row],[Bespovratna sredstva - Ukupno (EU+Nac) HRK
= Ukupna ugovorena vrijednost bespovratnih sredstava]]*Ugovori_OPULJP[[#This Row],[EU STOPA SUFINANCIRANJA %
EU CO-FINANCING RATE %]]</f>
        <v>840480</v>
      </c>
      <c r="P1513" s="51">
        <f>Ugovori_OPULJP[[#This Row],[Bespovratna sredstva - EU dio - HRK]]/7.5345</f>
        <v>111550.8660163249</v>
      </c>
      <c r="Q1513" s="50">
        <f>Ugovori_OPULJP[[#This Row],[Bespovratna sredstva - Ukupno (EU+Nac) HRK
= Ukupna ugovorena vrijednost bespovratnih sredstava]]*Ugovori_OPULJP[[#This Row],[STOPA NACIONALNOG SUFINANCIRANJA %]]</f>
        <v>148320</v>
      </c>
      <c r="R1513" s="51">
        <f>Ugovori_OPULJP[[#This Row],[Bespovratna sredstva - Nacionalni dio - HRK]]/7.5345</f>
        <v>19685.446944057334</v>
      </c>
      <c r="S1513" s="52">
        <v>988800</v>
      </c>
      <c r="T1513" s="51">
        <f>Ugovori_OPULJP[[#This Row],[Bespovratna sredstva - Ukupno (EU+Nac) HRK
= Ukupna ugovorena vrijednost bespovratnih sredstava]]/7.5345</f>
        <v>131236.31296038223</v>
      </c>
      <c r="U1513" s="50">
        <v>0</v>
      </c>
      <c r="V1513" s="51">
        <f>Ugovori_OPULJP[[#This Row],[Javni doprinos korisnika - HRK]]/7.5345</f>
        <v>0</v>
      </c>
      <c r="W1513" s="50">
        <v>0</v>
      </c>
      <c r="X1513" s="51">
        <f>Ugovori_OPULJP[[#This Row],[Privatni doprinos korisnika - HRK]]/7.5345</f>
        <v>0</v>
      </c>
      <c r="Y1513" s="52">
        <v>988800</v>
      </c>
      <c r="Z1513" s="53">
        <f>Ugovori_OPULJP[[#This Row],[UKUPNI PRIHVATLJIVI IZDACI
TOTAL ELIGIBLE EXPENDITURE
= Bespovratna sredstva ukupno + doprinos korisnika
= Ukupni prihvatljivi troškovi
= Ukupna ugovorena vrijednost projekta HRK]]/7.5345</f>
        <v>131236.31296038223</v>
      </c>
      <c r="AA1513" s="57" t="s">
        <v>38</v>
      </c>
      <c r="AB1513" s="57" t="s">
        <v>35</v>
      </c>
      <c r="AC1513" s="56" t="s">
        <v>5644</v>
      </c>
      <c r="AD1513" s="63" t="s">
        <v>747</v>
      </c>
    </row>
    <row r="1514" spans="1:30" ht="51" customHeight="1" x14ac:dyDescent="0.2">
      <c r="A1514" s="97" t="s">
        <v>5645</v>
      </c>
      <c r="B1514" s="55" t="s">
        <v>743</v>
      </c>
      <c r="C1514" s="56" t="s">
        <v>744</v>
      </c>
      <c r="D1514" s="88" t="s">
        <v>4965</v>
      </c>
      <c r="E1514" s="57" t="s">
        <v>76</v>
      </c>
      <c r="F1514" s="62" t="s">
        <v>5646</v>
      </c>
      <c r="G1514" s="45" t="s">
        <v>3748</v>
      </c>
      <c r="H1514" s="59">
        <v>44770</v>
      </c>
      <c r="I1514" s="59">
        <v>45013</v>
      </c>
      <c r="J1514" s="48" t="str">
        <f>IF(Ugovori_OPULJP[[#This Row],[DATUM ZAVRŠETKA OPERACIJE]]&gt;DATE(2024,3,31),"u provedbi","završen")</f>
        <v>završen</v>
      </c>
      <c r="K1514" s="46" t="s">
        <v>333</v>
      </c>
      <c r="L1514" s="46" t="s">
        <v>333</v>
      </c>
      <c r="M1514" s="49">
        <v>0.85</v>
      </c>
      <c r="N1514" s="49">
        <v>0.15</v>
      </c>
      <c r="O1514" s="50">
        <f>Ugovori_OPULJP[[#This Row],[Bespovratna sredstva - Ukupno (EU+Nac) HRK
= Ukupna ugovorena vrijednost bespovratnih sredstava]]*Ugovori_OPULJP[[#This Row],[EU STOPA SUFINANCIRANJA %
EU CO-FINANCING RATE %]]</f>
        <v>839800</v>
      </c>
      <c r="P1514" s="51">
        <f>Ugovori_OPULJP[[#This Row],[Bespovratna sredstva - EU dio - HRK]]/7.5345</f>
        <v>111460.61450660296</v>
      </c>
      <c r="Q1514" s="50">
        <f>Ugovori_OPULJP[[#This Row],[Bespovratna sredstva - Ukupno (EU+Nac) HRK
= Ukupna ugovorena vrijednost bespovratnih sredstava]]*Ugovori_OPULJP[[#This Row],[STOPA NACIONALNOG SUFINANCIRANJA %]]</f>
        <v>148200</v>
      </c>
      <c r="R1514" s="51">
        <f>Ugovori_OPULJP[[#This Row],[Bespovratna sredstva - Nacionalni dio - HRK]]/7.5345</f>
        <v>19669.520207047579</v>
      </c>
      <c r="S1514" s="52">
        <v>988000</v>
      </c>
      <c r="T1514" s="53">
        <f>Ugovori_OPULJP[[#This Row],[Bespovratna sredstva - Ukupno (EU+Nac) HRK
= Ukupna ugovorena vrijednost bespovratnih sredstava]]/7.5345</f>
        <v>131130.13471365054</v>
      </c>
      <c r="U1514" s="50">
        <v>0</v>
      </c>
      <c r="V1514" s="51">
        <f>Ugovori_OPULJP[[#This Row],[Javni doprinos korisnika - HRK]]/7.5345</f>
        <v>0</v>
      </c>
      <c r="W1514" s="50">
        <v>0</v>
      </c>
      <c r="X1514" s="51">
        <f>Ugovori_OPULJP[[#This Row],[Privatni doprinos korisnika - HRK]]/7.5345</f>
        <v>0</v>
      </c>
      <c r="Y1514" s="52">
        <v>988000</v>
      </c>
      <c r="Z1514" s="53">
        <f>Ugovori_OPULJP[[#This Row],[UKUPNI PRIHVATLJIVI IZDACI
TOTAL ELIGIBLE EXPENDITURE
= Bespovratna sredstva ukupno + doprinos korisnika
= Ukupni prihvatljivi troškovi
= Ukupna ugovorena vrijednost projekta HRK]]/7.5345</f>
        <v>131130.13471365054</v>
      </c>
      <c r="AA1514" s="57" t="s">
        <v>38</v>
      </c>
      <c r="AB1514" s="57" t="s">
        <v>35</v>
      </c>
      <c r="AC1514" s="56" t="s">
        <v>5647</v>
      </c>
      <c r="AD1514" s="63" t="s">
        <v>747</v>
      </c>
    </row>
    <row r="1515" spans="1:30" ht="51" customHeight="1" x14ac:dyDescent="0.2">
      <c r="A1515" s="61" t="s">
        <v>5648</v>
      </c>
      <c r="B1515" s="55" t="s">
        <v>743</v>
      </c>
      <c r="C1515" s="56" t="s">
        <v>744</v>
      </c>
      <c r="D1515" s="88" t="s">
        <v>4965</v>
      </c>
      <c r="E1515" s="57" t="s">
        <v>76</v>
      </c>
      <c r="F1515" s="62" t="s">
        <v>5649</v>
      </c>
      <c r="G1515" s="62" t="s">
        <v>5650</v>
      </c>
      <c r="H1515" s="59">
        <v>44902</v>
      </c>
      <c r="I1515" s="59">
        <v>45145</v>
      </c>
      <c r="J1515" s="48" t="str">
        <f>IF(Ugovori_OPULJP[[#This Row],[DATUM ZAVRŠETKA OPERACIJE]]&gt;DATE(2024,3,31),"u provedbi","završen")</f>
        <v>završen</v>
      </c>
      <c r="K1515" s="58" t="s">
        <v>89</v>
      </c>
      <c r="L1515" s="58" t="s">
        <v>84</v>
      </c>
      <c r="M1515" s="49">
        <v>0.85</v>
      </c>
      <c r="N1515" s="49">
        <v>0.15</v>
      </c>
      <c r="O1515" s="50">
        <f>Ugovori_OPULJP[[#This Row],[Bespovratna sredstva - Ukupno (EU+Nac) HRK
= Ukupna ugovorena vrijednost bespovratnih sredstava]]*Ugovori_OPULJP[[#This Row],[EU STOPA SUFINANCIRANJA %
EU CO-FINANCING RATE %]]</f>
        <v>416075</v>
      </c>
      <c r="P1515" s="51">
        <f>Ugovori_OPULJP[[#This Row],[Bespovratna sredstva - EU dio - HRK]]/7.5345</f>
        <v>55222.642511115533</v>
      </c>
      <c r="Q1515" s="50">
        <f>Ugovori_OPULJP[[#This Row],[Bespovratna sredstva - Ukupno (EU+Nac) HRK
= Ukupna ugovorena vrijednost bespovratnih sredstava]]*Ugovori_OPULJP[[#This Row],[STOPA NACIONALNOG SUFINANCIRANJA %]]</f>
        <v>73425</v>
      </c>
      <c r="R1515" s="51">
        <f>Ugovori_OPULJP[[#This Row],[Bespovratna sredstva - Nacionalni dio - HRK]]/7.5345</f>
        <v>9745.1722078439179</v>
      </c>
      <c r="S1515" s="52">
        <v>489500</v>
      </c>
      <c r="T1515" s="51">
        <f>Ugovori_OPULJP[[#This Row],[Bespovratna sredstva - Ukupno (EU+Nac) HRK
= Ukupna ugovorena vrijednost bespovratnih sredstava]]/7.5345</f>
        <v>64967.814718959453</v>
      </c>
      <c r="U1515" s="50">
        <v>0</v>
      </c>
      <c r="V1515" s="51">
        <f>Ugovori_OPULJP[[#This Row],[Javni doprinos korisnika - HRK]]/7.5345</f>
        <v>0</v>
      </c>
      <c r="W1515" s="50">
        <v>0</v>
      </c>
      <c r="X1515" s="51">
        <f>Ugovori_OPULJP[[#This Row],[Privatni doprinos korisnika - HRK]]/7.5345</f>
        <v>0</v>
      </c>
      <c r="Y1515" s="52">
        <v>489500</v>
      </c>
      <c r="Z1515" s="53">
        <f>Ugovori_OPULJP[[#This Row],[UKUPNI PRIHVATLJIVI IZDACI
TOTAL ELIGIBLE EXPENDITURE
= Bespovratna sredstva ukupno + doprinos korisnika
= Ukupni prihvatljivi troškovi
= Ukupna ugovorena vrijednost projekta HRK]]/7.5345</f>
        <v>64967.814718959453</v>
      </c>
      <c r="AA1515" s="57" t="s">
        <v>38</v>
      </c>
      <c r="AB1515" s="57" t="s">
        <v>35</v>
      </c>
      <c r="AC1515" s="56" t="s">
        <v>5651</v>
      </c>
      <c r="AD1515" s="63" t="s">
        <v>747</v>
      </c>
    </row>
    <row r="1516" spans="1:30" ht="25.5" customHeight="1" x14ac:dyDescent="0.2">
      <c r="A1516" s="61" t="s">
        <v>5652</v>
      </c>
      <c r="B1516" s="55" t="s">
        <v>743</v>
      </c>
      <c r="C1516" s="56" t="s">
        <v>744</v>
      </c>
      <c r="D1516" s="88" t="s">
        <v>4965</v>
      </c>
      <c r="E1516" s="57" t="s">
        <v>76</v>
      </c>
      <c r="F1516" s="62" t="s">
        <v>5653</v>
      </c>
      <c r="G1516" s="62" t="s">
        <v>3173</v>
      </c>
      <c r="H1516" s="59">
        <v>44902</v>
      </c>
      <c r="I1516" s="59">
        <v>45145</v>
      </c>
      <c r="J1516" s="48" t="str">
        <f>IF(Ugovori_OPULJP[[#This Row],[DATUM ZAVRŠETKA OPERACIJE]]&gt;DATE(2024,3,31),"u provedbi","završen")</f>
        <v>završen</v>
      </c>
      <c r="K1516" s="58" t="s">
        <v>84</v>
      </c>
      <c r="L1516" s="58" t="s">
        <v>84</v>
      </c>
      <c r="M1516" s="49">
        <v>0.85</v>
      </c>
      <c r="N1516" s="49">
        <v>0.15</v>
      </c>
      <c r="O1516" s="50">
        <f>Ugovori_OPULJP[[#This Row],[Bespovratna sredstva - Ukupno (EU+Nac) HRK
= Ukupna ugovorena vrijednost bespovratnih sredstava]]*Ugovori_OPULJP[[#This Row],[EU STOPA SUFINANCIRANJA %
EU CO-FINANCING RATE %]]</f>
        <v>377995</v>
      </c>
      <c r="P1516" s="51">
        <f>Ugovori_OPULJP[[#This Row],[Bespovratna sredstva - EU dio - HRK]]/7.5345</f>
        <v>50168.557966686574</v>
      </c>
      <c r="Q1516" s="50">
        <f>Ugovori_OPULJP[[#This Row],[Bespovratna sredstva - Ukupno (EU+Nac) HRK
= Ukupna ugovorena vrijednost bespovratnih sredstava]]*Ugovori_OPULJP[[#This Row],[STOPA NACIONALNOG SUFINANCIRANJA %]]</f>
        <v>66705</v>
      </c>
      <c r="R1516" s="51">
        <f>Ugovori_OPULJP[[#This Row],[Bespovratna sredstva - Nacionalni dio - HRK]]/7.5345</f>
        <v>8853.2749352976298</v>
      </c>
      <c r="S1516" s="52">
        <v>444700</v>
      </c>
      <c r="T1516" s="51">
        <f>Ugovori_OPULJP[[#This Row],[Bespovratna sredstva - Ukupno (EU+Nac) HRK
= Ukupna ugovorena vrijednost bespovratnih sredstava]]/7.5345</f>
        <v>59021.832901984206</v>
      </c>
      <c r="U1516" s="50">
        <v>0</v>
      </c>
      <c r="V1516" s="51">
        <f>Ugovori_OPULJP[[#This Row],[Javni doprinos korisnika - HRK]]/7.5345</f>
        <v>0</v>
      </c>
      <c r="W1516" s="50">
        <v>0</v>
      </c>
      <c r="X1516" s="51">
        <f>Ugovori_OPULJP[[#This Row],[Privatni doprinos korisnika - HRK]]/7.5345</f>
        <v>0</v>
      </c>
      <c r="Y1516" s="52">
        <v>444700</v>
      </c>
      <c r="Z1516" s="53">
        <f>Ugovori_OPULJP[[#This Row],[UKUPNI PRIHVATLJIVI IZDACI
TOTAL ELIGIBLE EXPENDITURE
= Bespovratna sredstva ukupno + doprinos korisnika
= Ukupni prihvatljivi troškovi
= Ukupna ugovorena vrijednost projekta HRK]]/7.5345</f>
        <v>59021.832901984206</v>
      </c>
      <c r="AA1516" s="57" t="s">
        <v>38</v>
      </c>
      <c r="AB1516" s="57" t="s">
        <v>35</v>
      </c>
      <c r="AC1516" s="56" t="s">
        <v>5654</v>
      </c>
      <c r="AD1516" s="63" t="s">
        <v>747</v>
      </c>
    </row>
    <row r="1517" spans="1:30" ht="51" customHeight="1" x14ac:dyDescent="0.2">
      <c r="A1517" s="61" t="s">
        <v>5655</v>
      </c>
      <c r="B1517" s="55" t="s">
        <v>743</v>
      </c>
      <c r="C1517" s="56" t="s">
        <v>744</v>
      </c>
      <c r="D1517" s="88" t="s">
        <v>4965</v>
      </c>
      <c r="E1517" s="57" t="s">
        <v>76</v>
      </c>
      <c r="F1517" s="62" t="s">
        <v>5656</v>
      </c>
      <c r="G1517" s="62" t="s">
        <v>3228</v>
      </c>
      <c r="H1517" s="59">
        <v>44907</v>
      </c>
      <c r="I1517" s="59">
        <v>45150</v>
      </c>
      <c r="J1517" s="48" t="str">
        <f>IF(Ugovori_OPULJP[[#This Row],[DATUM ZAVRŠETKA OPERACIJE]]&gt;DATE(2024,3,31),"u provedbi","završen")</f>
        <v>završen</v>
      </c>
      <c r="K1517" s="58" t="s">
        <v>84</v>
      </c>
      <c r="L1517" s="46" t="s">
        <v>84</v>
      </c>
      <c r="M1517" s="49">
        <v>0.85</v>
      </c>
      <c r="N1517" s="49">
        <v>0.15</v>
      </c>
      <c r="O1517" s="50">
        <f>Ugovori_OPULJP[[#This Row],[Bespovratna sredstva - Ukupno (EU+Nac) HRK
= Ukupna ugovorena vrijednost bespovratnih sredstava]]*Ugovori_OPULJP[[#This Row],[EU STOPA SUFINANCIRANJA %
EU CO-FINANCING RATE %]]</f>
        <v>1049580</v>
      </c>
      <c r="P1517" s="51">
        <f>Ugovori_OPULJP[[#This Row],[Bespovratna sredstva - EU dio - HRK]]/7.5345</f>
        <v>139303.20525582321</v>
      </c>
      <c r="Q1517" s="50">
        <f>Ugovori_OPULJP[[#This Row],[Bespovratna sredstva - Ukupno (EU+Nac) HRK
= Ukupna ugovorena vrijednost bespovratnih sredstava]]*Ugovori_OPULJP[[#This Row],[STOPA NACIONALNOG SUFINANCIRANJA %]]</f>
        <v>185220</v>
      </c>
      <c r="R1517" s="51">
        <f>Ugovori_OPULJP[[#This Row],[Bespovratna sredstva - Nacionalni dio - HRK]]/7.5345</f>
        <v>24582.918574557036</v>
      </c>
      <c r="S1517" s="52">
        <v>1234800</v>
      </c>
      <c r="T1517" s="51">
        <f>Ugovori_OPULJP[[#This Row],[Bespovratna sredstva - Ukupno (EU+Nac) HRK
= Ukupna ugovorena vrijednost bespovratnih sredstava]]/7.5345</f>
        <v>163886.12383038024</v>
      </c>
      <c r="U1517" s="50">
        <v>0</v>
      </c>
      <c r="V1517" s="51">
        <f>Ugovori_OPULJP[[#This Row],[Javni doprinos korisnika - HRK]]/7.5345</f>
        <v>0</v>
      </c>
      <c r="W1517" s="50">
        <v>0</v>
      </c>
      <c r="X1517" s="51">
        <f>Ugovori_OPULJP[[#This Row],[Privatni doprinos korisnika - HRK]]/7.5345</f>
        <v>0</v>
      </c>
      <c r="Y1517" s="52">
        <v>1234800</v>
      </c>
      <c r="Z1517" s="53">
        <f>Ugovori_OPULJP[[#This Row],[UKUPNI PRIHVATLJIVI IZDACI
TOTAL ELIGIBLE EXPENDITURE
= Bespovratna sredstva ukupno + doprinos korisnika
= Ukupni prihvatljivi troškovi
= Ukupna ugovorena vrijednost projekta HRK]]/7.5345</f>
        <v>163886.12383038024</v>
      </c>
      <c r="AA1517" s="57" t="s">
        <v>38</v>
      </c>
      <c r="AB1517" s="57" t="s">
        <v>35</v>
      </c>
      <c r="AC1517" s="56" t="s">
        <v>5657</v>
      </c>
      <c r="AD1517" s="63" t="s">
        <v>747</v>
      </c>
    </row>
    <row r="1518" spans="1:30" ht="25.5" customHeight="1" x14ac:dyDescent="0.2">
      <c r="A1518" s="61" t="s">
        <v>5658</v>
      </c>
      <c r="B1518" s="55" t="s">
        <v>743</v>
      </c>
      <c r="C1518" s="56" t="s">
        <v>744</v>
      </c>
      <c r="D1518" s="88" t="s">
        <v>4965</v>
      </c>
      <c r="E1518" s="57" t="s">
        <v>76</v>
      </c>
      <c r="F1518" s="62" t="s">
        <v>5659</v>
      </c>
      <c r="G1518" s="62" t="s">
        <v>3235</v>
      </c>
      <c r="H1518" s="59">
        <v>44907</v>
      </c>
      <c r="I1518" s="59">
        <v>45150</v>
      </c>
      <c r="J1518" s="48" t="str">
        <f>IF(Ugovori_OPULJP[[#This Row],[DATUM ZAVRŠETKA OPERACIJE]]&gt;DATE(2024,3,31),"u provedbi","završen")</f>
        <v>završen</v>
      </c>
      <c r="K1518" s="58" t="s">
        <v>84</v>
      </c>
      <c r="L1518" s="46" t="s">
        <v>84</v>
      </c>
      <c r="M1518" s="49">
        <v>0.85</v>
      </c>
      <c r="N1518" s="49">
        <v>0.15</v>
      </c>
      <c r="O1518" s="50">
        <f>Ugovori_OPULJP[[#This Row],[Bespovratna sredstva - Ukupno (EU+Nac) HRK
= Ukupna ugovorena vrijednost bespovratnih sredstava]]*Ugovori_OPULJP[[#This Row],[EU STOPA SUFINANCIRANJA %
EU CO-FINANCING RATE %]]</f>
        <v>1050855</v>
      </c>
      <c r="P1518" s="51">
        <f>Ugovori_OPULJP[[#This Row],[Bespovratna sredstva - EU dio - HRK]]/7.5345</f>
        <v>139472.42683655187</v>
      </c>
      <c r="Q1518" s="50">
        <f>Ugovori_OPULJP[[#This Row],[Bespovratna sredstva - Ukupno (EU+Nac) HRK
= Ukupna ugovorena vrijednost bespovratnih sredstava]]*Ugovori_OPULJP[[#This Row],[STOPA NACIONALNOG SUFINANCIRANJA %]]</f>
        <v>185445</v>
      </c>
      <c r="R1518" s="51">
        <f>Ugovori_OPULJP[[#This Row],[Bespovratna sredstva - Nacionalni dio - HRK]]/7.5345</f>
        <v>24612.781206450327</v>
      </c>
      <c r="S1518" s="52">
        <v>1236300</v>
      </c>
      <c r="T1518" s="51">
        <f>Ugovori_OPULJP[[#This Row],[Bespovratna sredstva - Ukupno (EU+Nac) HRK
= Ukupna ugovorena vrijednost bespovratnih sredstava]]/7.5345</f>
        <v>164085.20804300217</v>
      </c>
      <c r="U1518" s="50">
        <v>0</v>
      </c>
      <c r="V1518" s="51">
        <f>Ugovori_OPULJP[[#This Row],[Javni doprinos korisnika - HRK]]/7.5345</f>
        <v>0</v>
      </c>
      <c r="W1518" s="50">
        <v>0</v>
      </c>
      <c r="X1518" s="51">
        <f>Ugovori_OPULJP[[#This Row],[Privatni doprinos korisnika - HRK]]/7.5345</f>
        <v>0</v>
      </c>
      <c r="Y1518" s="52">
        <v>1236300</v>
      </c>
      <c r="Z1518" s="53">
        <f>Ugovori_OPULJP[[#This Row],[UKUPNI PRIHVATLJIVI IZDACI
TOTAL ELIGIBLE EXPENDITURE
= Bespovratna sredstva ukupno + doprinos korisnika
= Ukupni prihvatljivi troškovi
= Ukupna ugovorena vrijednost projekta HRK]]/7.5345</f>
        <v>164085.20804300217</v>
      </c>
      <c r="AA1518" s="57" t="s">
        <v>38</v>
      </c>
      <c r="AB1518" s="57" t="s">
        <v>35</v>
      </c>
      <c r="AC1518" s="56" t="s">
        <v>5660</v>
      </c>
      <c r="AD1518" s="63" t="s">
        <v>747</v>
      </c>
    </row>
    <row r="1519" spans="1:30" ht="51" customHeight="1" x14ac:dyDescent="0.2">
      <c r="A1519" s="97" t="s">
        <v>5661</v>
      </c>
      <c r="B1519" s="55" t="s">
        <v>743</v>
      </c>
      <c r="C1519" s="56" t="s">
        <v>744</v>
      </c>
      <c r="D1519" s="88" t="s">
        <v>4965</v>
      </c>
      <c r="E1519" s="57" t="s">
        <v>76</v>
      </c>
      <c r="F1519" s="62" t="s">
        <v>5662</v>
      </c>
      <c r="G1519" s="62" t="s">
        <v>5663</v>
      </c>
      <c r="H1519" s="59">
        <v>44855</v>
      </c>
      <c r="I1519" s="59">
        <v>45098</v>
      </c>
      <c r="J1519" s="48" t="str">
        <f>IF(Ugovori_OPULJP[[#This Row],[DATUM ZAVRŠETKA OPERACIJE]]&gt;DATE(2024,3,31),"u provedbi","završen")</f>
        <v>završen</v>
      </c>
      <c r="K1519" s="46" t="s">
        <v>94</v>
      </c>
      <c r="L1519" s="46" t="s">
        <v>94</v>
      </c>
      <c r="M1519" s="49">
        <v>0.85</v>
      </c>
      <c r="N1519" s="49">
        <v>0.15</v>
      </c>
      <c r="O1519" s="50">
        <f>Ugovori_OPULJP[[#This Row],[Bespovratna sredstva - Ukupno (EU+Nac) HRK
= Ukupna ugovorena vrijednost bespovratnih sredstava]]*Ugovori_OPULJP[[#This Row],[EU STOPA SUFINANCIRANJA %
EU CO-FINANCING RATE %]]</f>
        <v>1260502.1875</v>
      </c>
      <c r="P1519" s="51">
        <f>Ugovori_OPULJP[[#This Row],[Bespovratna sredstva - EU dio - HRK]]/7.5345</f>
        <v>167297.39033777954</v>
      </c>
      <c r="Q1519" s="50">
        <f>Ugovori_OPULJP[[#This Row],[Bespovratna sredstva - Ukupno (EU+Nac) HRK
= Ukupna ugovorena vrijednost bespovratnih sredstava]]*Ugovori_OPULJP[[#This Row],[STOPA NACIONALNOG SUFINANCIRANJA %]]</f>
        <v>222441.5625</v>
      </c>
      <c r="R1519" s="51">
        <f>Ugovori_OPULJP[[#This Row],[Bespovratna sredstva - Nacionalni dio - HRK]]/7.5345</f>
        <v>29523.068883137566</v>
      </c>
      <c r="S1519" s="52">
        <v>1482943.75</v>
      </c>
      <c r="T1519" s="51">
        <f>Ugovori_OPULJP[[#This Row],[Bespovratna sredstva - Ukupno (EU+Nac) HRK
= Ukupna ugovorena vrijednost bespovratnih sredstava]]/7.5345</f>
        <v>196820.45922091711</v>
      </c>
      <c r="U1519" s="50">
        <v>0</v>
      </c>
      <c r="V1519" s="51">
        <f>Ugovori_OPULJP[[#This Row],[Javni doprinos korisnika - HRK]]/7.5345</f>
        <v>0</v>
      </c>
      <c r="W1519" s="50">
        <v>0</v>
      </c>
      <c r="X1519" s="51">
        <f>Ugovori_OPULJP[[#This Row],[Privatni doprinos korisnika - HRK]]/7.5345</f>
        <v>0</v>
      </c>
      <c r="Y1519" s="52">
        <v>1482943.75</v>
      </c>
      <c r="Z1519" s="53">
        <f>Ugovori_OPULJP[[#This Row],[UKUPNI PRIHVATLJIVI IZDACI
TOTAL ELIGIBLE EXPENDITURE
= Bespovratna sredstva ukupno + doprinos korisnika
= Ukupni prihvatljivi troškovi
= Ukupna ugovorena vrijednost projekta HRK]]/7.5345</f>
        <v>196820.45922091711</v>
      </c>
      <c r="AA1519" s="57" t="s">
        <v>38</v>
      </c>
      <c r="AB1519" s="57" t="s">
        <v>35</v>
      </c>
      <c r="AC1519" s="56" t="s">
        <v>5664</v>
      </c>
      <c r="AD1519" s="63" t="s">
        <v>747</v>
      </c>
    </row>
    <row r="1520" spans="1:30" ht="48" customHeight="1" x14ac:dyDescent="0.2">
      <c r="A1520" s="61" t="s">
        <v>5665</v>
      </c>
      <c r="B1520" s="55" t="s">
        <v>743</v>
      </c>
      <c r="C1520" s="56" t="s">
        <v>744</v>
      </c>
      <c r="D1520" s="88" t="s">
        <v>4965</v>
      </c>
      <c r="E1520" s="57" t="s">
        <v>76</v>
      </c>
      <c r="F1520" s="62" t="s">
        <v>5666</v>
      </c>
      <c r="G1520" s="62" t="s">
        <v>629</v>
      </c>
      <c r="H1520" s="59">
        <v>44915</v>
      </c>
      <c r="I1520" s="59">
        <v>45158</v>
      </c>
      <c r="J1520" s="48" t="str">
        <f>IF(Ugovori_OPULJP[[#This Row],[DATUM ZAVRŠETKA OPERACIJE]]&gt;DATE(2024,3,31),"u provedbi","završen")</f>
        <v>završen</v>
      </c>
      <c r="K1520" s="58" t="s">
        <v>99</v>
      </c>
      <c r="L1520" s="46" t="s">
        <v>99</v>
      </c>
      <c r="M1520" s="49">
        <v>0.85</v>
      </c>
      <c r="N1520" s="49">
        <v>0.15</v>
      </c>
      <c r="O1520" s="50">
        <f>Ugovori_OPULJP[[#This Row],[Bespovratna sredstva - Ukupno (EU+Nac) HRK
= Ukupna ugovorena vrijednost bespovratnih sredstava]]*Ugovori_OPULJP[[#This Row],[EU STOPA SUFINANCIRANJA %
EU CO-FINANCING RATE %]]</f>
        <v>1257638.75</v>
      </c>
      <c r="P1520" s="51">
        <f>Ugovori_OPULJP[[#This Row],[Bespovratna sredstva - EU dio - HRK]]/7.5345</f>
        <v>166917.3468710598</v>
      </c>
      <c r="Q1520" s="50">
        <f>Ugovori_OPULJP[[#This Row],[Bespovratna sredstva - Ukupno (EU+Nac) HRK
= Ukupna ugovorena vrijednost bespovratnih sredstava]]*Ugovori_OPULJP[[#This Row],[STOPA NACIONALNOG SUFINANCIRANJA %]]</f>
        <v>221936.25</v>
      </c>
      <c r="R1520" s="51">
        <f>Ugovori_OPULJP[[#This Row],[Bespovratna sredstva - Nacionalni dio - HRK]]/7.5345</f>
        <v>29456.002389010551</v>
      </c>
      <c r="S1520" s="52">
        <v>1479575</v>
      </c>
      <c r="T1520" s="51">
        <f>Ugovori_OPULJP[[#This Row],[Bespovratna sredstva - Ukupno (EU+Nac) HRK
= Ukupna ugovorena vrijednost bespovratnih sredstava]]/7.5345</f>
        <v>196373.34926007033</v>
      </c>
      <c r="U1520" s="50">
        <v>0</v>
      </c>
      <c r="V1520" s="51">
        <f>Ugovori_OPULJP[[#This Row],[Javni doprinos korisnika - HRK]]/7.5345</f>
        <v>0</v>
      </c>
      <c r="W1520" s="50">
        <v>0</v>
      </c>
      <c r="X1520" s="51">
        <f>Ugovori_OPULJP[[#This Row],[Privatni doprinos korisnika - HRK]]/7.5345</f>
        <v>0</v>
      </c>
      <c r="Y1520" s="52">
        <v>1479575</v>
      </c>
      <c r="Z1520" s="53">
        <f>Ugovori_OPULJP[[#This Row],[UKUPNI PRIHVATLJIVI IZDACI
TOTAL ELIGIBLE EXPENDITURE
= Bespovratna sredstva ukupno + doprinos korisnika
= Ukupni prihvatljivi troškovi
= Ukupna ugovorena vrijednost projekta HRK]]/7.5345</f>
        <v>196373.34926007033</v>
      </c>
      <c r="AA1520" s="57" t="s">
        <v>38</v>
      </c>
      <c r="AB1520" s="57" t="s">
        <v>35</v>
      </c>
      <c r="AC1520" s="56" t="s">
        <v>5667</v>
      </c>
      <c r="AD1520" s="63" t="s">
        <v>747</v>
      </c>
    </row>
    <row r="1521" spans="1:30" ht="51" customHeight="1" x14ac:dyDescent="0.2">
      <c r="A1521" s="61" t="s">
        <v>5668</v>
      </c>
      <c r="B1521" s="55" t="s">
        <v>743</v>
      </c>
      <c r="C1521" s="56" t="s">
        <v>744</v>
      </c>
      <c r="D1521" s="88" t="s">
        <v>4965</v>
      </c>
      <c r="E1521" s="57" t="s">
        <v>76</v>
      </c>
      <c r="F1521" s="62" t="s">
        <v>5669</v>
      </c>
      <c r="G1521" s="45" t="s">
        <v>3736</v>
      </c>
      <c r="H1521" s="59">
        <v>44908</v>
      </c>
      <c r="I1521" s="59">
        <v>45151</v>
      </c>
      <c r="J1521" s="48" t="str">
        <f>IF(Ugovori_OPULJP[[#This Row],[DATUM ZAVRŠETKA OPERACIJE]]&gt;DATE(2024,3,31),"u provedbi","završen")</f>
        <v>završen</v>
      </c>
      <c r="K1521" s="58" t="s">
        <v>599</v>
      </c>
      <c r="L1521" s="46" t="s">
        <v>599</v>
      </c>
      <c r="M1521" s="49">
        <v>0.85</v>
      </c>
      <c r="N1521" s="49">
        <v>0.15</v>
      </c>
      <c r="O1521" s="50">
        <f>Ugovori_OPULJP[[#This Row],[Bespovratna sredstva - Ukupno (EU+Nac) HRK
= Ukupna ugovorena vrijednost bespovratnih sredstava]]*Ugovori_OPULJP[[#This Row],[EU STOPA SUFINANCIRANJA %
EU CO-FINANCING RATE %]]</f>
        <v>840310</v>
      </c>
      <c r="P1521" s="51">
        <f>Ugovori_OPULJP[[#This Row],[Bespovratna sredstva - EU dio - HRK]]/7.5345</f>
        <v>111528.30313889441</v>
      </c>
      <c r="Q1521" s="50">
        <f>Ugovori_OPULJP[[#This Row],[Bespovratna sredstva - Ukupno (EU+Nac) HRK
= Ukupna ugovorena vrijednost bespovratnih sredstava]]*Ugovori_OPULJP[[#This Row],[STOPA NACIONALNOG SUFINANCIRANJA %]]</f>
        <v>148290</v>
      </c>
      <c r="R1521" s="51">
        <f>Ugovori_OPULJP[[#This Row],[Bespovratna sredstva - Nacionalni dio - HRK]]/7.5345</f>
        <v>19681.465259804896</v>
      </c>
      <c r="S1521" s="52">
        <v>988600</v>
      </c>
      <c r="T1521" s="51">
        <f>Ugovori_OPULJP[[#This Row],[Bespovratna sredstva - Ukupno (EU+Nac) HRK
= Ukupna ugovorena vrijednost bespovratnih sredstava]]/7.5345</f>
        <v>131209.76839869932</v>
      </c>
      <c r="U1521" s="50">
        <v>0</v>
      </c>
      <c r="V1521" s="51">
        <f>Ugovori_OPULJP[[#This Row],[Javni doprinos korisnika - HRK]]/7.5345</f>
        <v>0</v>
      </c>
      <c r="W1521" s="50">
        <v>0</v>
      </c>
      <c r="X1521" s="51">
        <f>Ugovori_OPULJP[[#This Row],[Privatni doprinos korisnika - HRK]]/7.5345</f>
        <v>0</v>
      </c>
      <c r="Y1521" s="52">
        <v>988600</v>
      </c>
      <c r="Z1521" s="53">
        <f>Ugovori_OPULJP[[#This Row],[UKUPNI PRIHVATLJIVI IZDACI
TOTAL ELIGIBLE EXPENDITURE
= Bespovratna sredstva ukupno + doprinos korisnika
= Ukupni prihvatljivi troškovi
= Ukupna ugovorena vrijednost projekta HRK]]/7.5345</f>
        <v>131209.76839869932</v>
      </c>
      <c r="AA1521" s="57" t="s">
        <v>38</v>
      </c>
      <c r="AB1521" s="57" t="s">
        <v>35</v>
      </c>
      <c r="AC1521" s="56" t="s">
        <v>5670</v>
      </c>
      <c r="AD1521" s="63" t="s">
        <v>747</v>
      </c>
    </row>
    <row r="1522" spans="1:30" ht="48" customHeight="1" x14ac:dyDescent="0.2">
      <c r="A1522" s="97" t="s">
        <v>5671</v>
      </c>
      <c r="B1522" s="55" t="s">
        <v>743</v>
      </c>
      <c r="C1522" s="56" t="s">
        <v>744</v>
      </c>
      <c r="D1522" s="88" t="s">
        <v>4965</v>
      </c>
      <c r="E1522" s="57" t="s">
        <v>76</v>
      </c>
      <c r="F1522" s="62" t="s">
        <v>5672</v>
      </c>
      <c r="G1522" s="62" t="s">
        <v>2005</v>
      </c>
      <c r="H1522" s="59">
        <v>44859</v>
      </c>
      <c r="I1522" s="59">
        <v>45102</v>
      </c>
      <c r="J1522" s="48" t="str">
        <f>IF(Ugovori_OPULJP[[#This Row],[DATUM ZAVRŠETKA OPERACIJE]]&gt;DATE(2024,3,31),"u provedbi","završen")</f>
        <v>završen</v>
      </c>
      <c r="K1522" s="46" t="s">
        <v>130</v>
      </c>
      <c r="L1522" s="46" t="s">
        <v>130</v>
      </c>
      <c r="M1522" s="49">
        <v>0.85</v>
      </c>
      <c r="N1522" s="49">
        <v>0.15</v>
      </c>
      <c r="O1522" s="50">
        <f>Ugovori_OPULJP[[#This Row],[Bespovratna sredstva - Ukupno (EU+Nac) HRK
= Ukupna ugovorena vrijednost bespovratnih sredstava]]*Ugovori_OPULJP[[#This Row],[EU STOPA SUFINANCIRANJA %
EU CO-FINANCING RATE %]]</f>
        <v>457300</v>
      </c>
      <c r="P1522" s="51">
        <f>Ugovori_OPULJP[[#This Row],[Bespovratna sredstva - EU dio - HRK]]/7.5345</f>
        <v>60694.140288008493</v>
      </c>
      <c r="Q1522" s="50">
        <f>Ugovori_OPULJP[[#This Row],[Bespovratna sredstva - Ukupno (EU+Nac) HRK
= Ukupna ugovorena vrijednost bespovratnih sredstava]]*Ugovori_OPULJP[[#This Row],[STOPA NACIONALNOG SUFINANCIRANJA %]]</f>
        <v>80700</v>
      </c>
      <c r="R1522" s="51">
        <f>Ugovori_OPULJP[[#This Row],[Bespovratna sredstva - Nacionalni dio - HRK]]/7.5345</f>
        <v>10710.730639060323</v>
      </c>
      <c r="S1522" s="52">
        <v>538000</v>
      </c>
      <c r="T1522" s="51">
        <f>Ugovori_OPULJP[[#This Row],[Bespovratna sredstva - Ukupno (EU+Nac) HRK
= Ukupna ugovorena vrijednost bespovratnih sredstava]]/7.5345</f>
        <v>71404.870927068812</v>
      </c>
      <c r="U1522" s="50">
        <v>0</v>
      </c>
      <c r="V1522" s="51">
        <f>Ugovori_OPULJP[[#This Row],[Javni doprinos korisnika - HRK]]/7.5345</f>
        <v>0</v>
      </c>
      <c r="W1522" s="50">
        <v>0</v>
      </c>
      <c r="X1522" s="51">
        <f>Ugovori_OPULJP[[#This Row],[Privatni doprinos korisnika - HRK]]/7.5345</f>
        <v>0</v>
      </c>
      <c r="Y1522" s="52">
        <v>538000</v>
      </c>
      <c r="Z1522" s="53">
        <f>Ugovori_OPULJP[[#This Row],[UKUPNI PRIHVATLJIVI IZDACI
TOTAL ELIGIBLE EXPENDITURE
= Bespovratna sredstva ukupno + doprinos korisnika
= Ukupni prihvatljivi troškovi
= Ukupna ugovorena vrijednost projekta HRK]]/7.5345</f>
        <v>71404.870927068812</v>
      </c>
      <c r="AA1522" s="57" t="s">
        <v>38</v>
      </c>
      <c r="AB1522" s="57" t="s">
        <v>35</v>
      </c>
      <c r="AC1522" s="56" t="s">
        <v>5673</v>
      </c>
      <c r="AD1522" s="63" t="s">
        <v>747</v>
      </c>
    </row>
    <row r="1523" spans="1:30" ht="51" customHeight="1" x14ac:dyDescent="0.2">
      <c r="A1523" s="61" t="s">
        <v>5674</v>
      </c>
      <c r="B1523" s="55" t="s">
        <v>743</v>
      </c>
      <c r="C1523" s="56" t="s">
        <v>744</v>
      </c>
      <c r="D1523" s="88" t="s">
        <v>4965</v>
      </c>
      <c r="E1523" s="57" t="s">
        <v>76</v>
      </c>
      <c r="F1523" s="62" t="s">
        <v>5675</v>
      </c>
      <c r="G1523" s="62" t="s">
        <v>2153</v>
      </c>
      <c r="H1523" s="59">
        <v>44902</v>
      </c>
      <c r="I1523" s="59">
        <v>45145</v>
      </c>
      <c r="J1523" s="48" t="str">
        <f>IF(Ugovori_OPULJP[[#This Row],[DATUM ZAVRŠETKA OPERACIJE]]&gt;DATE(2024,3,31),"u provedbi","završen")</f>
        <v>završen</v>
      </c>
      <c r="K1523" s="58" t="s">
        <v>599</v>
      </c>
      <c r="L1523" s="46" t="s">
        <v>599</v>
      </c>
      <c r="M1523" s="49">
        <v>0.85</v>
      </c>
      <c r="N1523" s="49">
        <v>0.15</v>
      </c>
      <c r="O1523" s="50">
        <f>Ugovori_OPULJP[[#This Row],[Bespovratna sredstva - Ukupno (EU+Nac) HRK
= Ukupna ugovorena vrijednost bespovratnih sredstava]]*Ugovori_OPULJP[[#This Row],[EU STOPA SUFINANCIRANJA %
EU CO-FINANCING RATE %]]</f>
        <v>630317.5</v>
      </c>
      <c r="P1523" s="51">
        <f>Ugovori_OPULJP[[#This Row],[Bespovratna sredstva - EU dio - HRK]]/7.5345</f>
        <v>83657.508792886059</v>
      </c>
      <c r="Q1523" s="50">
        <f>Ugovori_OPULJP[[#This Row],[Bespovratna sredstva - Ukupno (EU+Nac) HRK
= Ukupna ugovorena vrijednost bespovratnih sredstava]]*Ugovori_OPULJP[[#This Row],[STOPA NACIONALNOG SUFINANCIRANJA %]]</f>
        <v>111232.5</v>
      </c>
      <c r="R1523" s="51">
        <f>Ugovori_OPULJP[[#This Row],[Bespovratna sredstva - Nacionalni dio - HRK]]/7.5345</f>
        <v>14763.089786979892</v>
      </c>
      <c r="S1523" s="52">
        <v>741550</v>
      </c>
      <c r="T1523" s="51">
        <f>Ugovori_OPULJP[[#This Row],[Bespovratna sredstva - Ukupno (EU+Nac) HRK
= Ukupna ugovorena vrijednost bespovratnih sredstava]]/7.5345</f>
        <v>98420.598579865939</v>
      </c>
      <c r="U1523" s="50">
        <v>0</v>
      </c>
      <c r="V1523" s="51">
        <f>Ugovori_OPULJP[[#This Row],[Javni doprinos korisnika - HRK]]/7.5345</f>
        <v>0</v>
      </c>
      <c r="W1523" s="50">
        <v>0</v>
      </c>
      <c r="X1523" s="51">
        <f>Ugovori_OPULJP[[#This Row],[Privatni doprinos korisnika - HRK]]/7.5345</f>
        <v>0</v>
      </c>
      <c r="Y1523" s="52">
        <v>741550</v>
      </c>
      <c r="Z1523" s="53">
        <f>Ugovori_OPULJP[[#This Row],[UKUPNI PRIHVATLJIVI IZDACI
TOTAL ELIGIBLE EXPENDITURE
= Bespovratna sredstva ukupno + doprinos korisnika
= Ukupni prihvatljivi troškovi
= Ukupna ugovorena vrijednost projekta HRK]]/7.5345</f>
        <v>98420.598579865939</v>
      </c>
      <c r="AA1523" s="57" t="s">
        <v>38</v>
      </c>
      <c r="AB1523" s="57" t="s">
        <v>35</v>
      </c>
      <c r="AC1523" s="56" t="s">
        <v>5676</v>
      </c>
      <c r="AD1523" s="63" t="s">
        <v>747</v>
      </c>
    </row>
    <row r="1524" spans="1:30" ht="48" customHeight="1" x14ac:dyDescent="0.2">
      <c r="A1524" s="61" t="s">
        <v>5677</v>
      </c>
      <c r="B1524" s="55" t="s">
        <v>743</v>
      </c>
      <c r="C1524" s="56" t="s">
        <v>744</v>
      </c>
      <c r="D1524" s="88" t="s">
        <v>4965</v>
      </c>
      <c r="E1524" s="57" t="s">
        <v>76</v>
      </c>
      <c r="F1524" s="62" t="s">
        <v>5678</v>
      </c>
      <c r="G1524" s="62" t="s">
        <v>1849</v>
      </c>
      <c r="H1524" s="59">
        <v>44902</v>
      </c>
      <c r="I1524" s="59">
        <v>45145</v>
      </c>
      <c r="J1524" s="48" t="str">
        <f>IF(Ugovori_OPULJP[[#This Row],[DATUM ZAVRŠETKA OPERACIJE]]&gt;DATE(2024,3,31),"u provedbi","završen")</f>
        <v>završen</v>
      </c>
      <c r="K1524" s="46" t="s">
        <v>599</v>
      </c>
      <c r="L1524" s="46" t="s">
        <v>599</v>
      </c>
      <c r="M1524" s="49">
        <v>0.85</v>
      </c>
      <c r="N1524" s="49">
        <v>0.15</v>
      </c>
      <c r="O1524" s="50">
        <f>Ugovori_OPULJP[[#This Row],[Bespovratna sredstva - Ukupno (EU+Nac) HRK
= Ukupna ugovorena vrijednost bespovratnih sredstava]]*Ugovori_OPULJP[[#This Row],[EU STOPA SUFINANCIRANJA %
EU CO-FINANCING RATE %]]</f>
        <v>628311.5</v>
      </c>
      <c r="P1524" s="51">
        <f>Ugovori_OPULJP[[#This Row],[Bespovratna sredstva - EU dio - HRK]]/7.5345</f>
        <v>83391.266839206306</v>
      </c>
      <c r="Q1524" s="50">
        <f>Ugovori_OPULJP[[#This Row],[Bespovratna sredstva - Ukupno (EU+Nac) HRK
= Ukupna ugovorena vrijednost bespovratnih sredstava]]*Ugovori_OPULJP[[#This Row],[STOPA NACIONALNOG SUFINANCIRANJA %]]</f>
        <v>110878.5</v>
      </c>
      <c r="R1524" s="51">
        <f>Ugovori_OPULJP[[#This Row],[Bespovratna sredstva - Nacionalni dio - HRK]]/7.5345</f>
        <v>14716.105912801115</v>
      </c>
      <c r="S1524" s="52">
        <v>739190</v>
      </c>
      <c r="T1524" s="51">
        <f>Ugovori_OPULJP[[#This Row],[Bespovratna sredstva - Ukupno (EU+Nac) HRK
= Ukupna ugovorena vrijednost bespovratnih sredstava]]/7.5345</f>
        <v>98107.372752007432</v>
      </c>
      <c r="U1524" s="50">
        <v>0</v>
      </c>
      <c r="V1524" s="51">
        <f>Ugovori_OPULJP[[#This Row],[Javni doprinos korisnika - HRK]]/7.5345</f>
        <v>0</v>
      </c>
      <c r="W1524" s="50">
        <v>0</v>
      </c>
      <c r="X1524" s="51">
        <f>Ugovori_OPULJP[[#This Row],[Privatni doprinos korisnika - HRK]]/7.5345</f>
        <v>0</v>
      </c>
      <c r="Y1524" s="52">
        <v>739190</v>
      </c>
      <c r="Z1524" s="53">
        <f>Ugovori_OPULJP[[#This Row],[UKUPNI PRIHVATLJIVI IZDACI
TOTAL ELIGIBLE EXPENDITURE
= Bespovratna sredstva ukupno + doprinos korisnika
= Ukupni prihvatljivi troškovi
= Ukupna ugovorena vrijednost projekta HRK]]/7.5345</f>
        <v>98107.372752007432</v>
      </c>
      <c r="AA1524" s="57" t="s">
        <v>38</v>
      </c>
      <c r="AB1524" s="57" t="s">
        <v>35</v>
      </c>
      <c r="AC1524" s="56" t="s">
        <v>5679</v>
      </c>
      <c r="AD1524" s="63" t="s">
        <v>747</v>
      </c>
    </row>
    <row r="1525" spans="1:30" ht="36" customHeight="1" x14ac:dyDescent="0.2">
      <c r="A1525" s="97" t="s">
        <v>5680</v>
      </c>
      <c r="B1525" s="55" t="s">
        <v>743</v>
      </c>
      <c r="C1525" s="56" t="s">
        <v>744</v>
      </c>
      <c r="D1525" s="88" t="s">
        <v>4965</v>
      </c>
      <c r="E1525" s="57" t="s">
        <v>76</v>
      </c>
      <c r="F1525" s="62" t="s">
        <v>5681</v>
      </c>
      <c r="G1525" s="62" t="s">
        <v>5682</v>
      </c>
      <c r="H1525" s="59">
        <v>44781</v>
      </c>
      <c r="I1525" s="59">
        <v>45024</v>
      </c>
      <c r="J1525" s="48" t="str">
        <f>IF(Ugovori_OPULJP[[#This Row],[DATUM ZAVRŠETKA OPERACIJE]]&gt;DATE(2024,3,31),"u provedbi","završen")</f>
        <v>završen</v>
      </c>
      <c r="K1525" s="46" t="s">
        <v>249</v>
      </c>
      <c r="L1525" s="46" t="s">
        <v>249</v>
      </c>
      <c r="M1525" s="49">
        <v>0.85</v>
      </c>
      <c r="N1525" s="49">
        <v>0.15</v>
      </c>
      <c r="O1525" s="50">
        <f>Ugovori_OPULJP[[#This Row],[Bespovratna sredstva - Ukupno (EU+Nac) HRK
= Ukupna ugovorena vrijednost bespovratnih sredstava]]*Ugovori_OPULJP[[#This Row],[EU STOPA SUFINANCIRANJA %
EU CO-FINANCING RATE %]]</f>
        <v>1260040</v>
      </c>
      <c r="P1525" s="51">
        <f>Ugovori_OPULJP[[#This Row],[Bespovratna sredstva - EU dio - HRK]]/7.5345</f>
        <v>167236.04751476541</v>
      </c>
      <c r="Q1525" s="50">
        <f>Ugovori_OPULJP[[#This Row],[Bespovratna sredstva - Ukupno (EU+Nac) HRK
= Ukupna ugovorena vrijednost bespovratnih sredstava]]*Ugovori_OPULJP[[#This Row],[STOPA NACIONALNOG SUFINANCIRANJA %]]</f>
        <v>222360</v>
      </c>
      <c r="R1525" s="51">
        <f>Ugovori_OPULJP[[#This Row],[Bespovratna sredstva - Nacionalni dio - HRK]]/7.5345</f>
        <v>29512.243679076248</v>
      </c>
      <c r="S1525" s="52">
        <v>1482400</v>
      </c>
      <c r="T1525" s="51">
        <f>Ugovori_OPULJP[[#This Row],[Bespovratna sredstva - Ukupno (EU+Nac) HRK
= Ukupna ugovorena vrijednost bespovratnih sredstava]]/7.5345</f>
        <v>196748.29119384164</v>
      </c>
      <c r="U1525" s="50">
        <v>0</v>
      </c>
      <c r="V1525" s="51">
        <f>Ugovori_OPULJP[[#This Row],[Javni doprinos korisnika - HRK]]/7.5345</f>
        <v>0</v>
      </c>
      <c r="W1525" s="50">
        <v>0</v>
      </c>
      <c r="X1525" s="51">
        <f>Ugovori_OPULJP[[#This Row],[Privatni doprinos korisnika - HRK]]/7.5345</f>
        <v>0</v>
      </c>
      <c r="Y1525" s="52">
        <v>1482400</v>
      </c>
      <c r="Z1525" s="53">
        <f>Ugovori_OPULJP[[#This Row],[UKUPNI PRIHVATLJIVI IZDACI
TOTAL ELIGIBLE EXPENDITURE
= Bespovratna sredstva ukupno + doprinos korisnika
= Ukupni prihvatljivi troškovi
= Ukupna ugovorena vrijednost projekta HRK]]/7.5345</f>
        <v>196748.29119384164</v>
      </c>
      <c r="AA1525" s="57" t="s">
        <v>38</v>
      </c>
      <c r="AB1525" s="57" t="s">
        <v>35</v>
      </c>
      <c r="AC1525" s="56" t="s">
        <v>5683</v>
      </c>
      <c r="AD1525" s="63" t="s">
        <v>747</v>
      </c>
    </row>
    <row r="1526" spans="1:30" ht="51" customHeight="1" x14ac:dyDescent="0.2">
      <c r="A1526" s="66" t="s">
        <v>5684</v>
      </c>
      <c r="B1526" s="55" t="s">
        <v>743</v>
      </c>
      <c r="C1526" s="56" t="s">
        <v>744</v>
      </c>
      <c r="D1526" s="88" t="s">
        <v>4965</v>
      </c>
      <c r="E1526" s="57" t="s">
        <v>76</v>
      </c>
      <c r="F1526" s="62" t="s">
        <v>2040</v>
      </c>
      <c r="G1526" s="62" t="s">
        <v>5685</v>
      </c>
      <c r="H1526" s="59">
        <v>44923</v>
      </c>
      <c r="I1526" s="59">
        <v>45166</v>
      </c>
      <c r="J1526" s="48" t="str">
        <f>IF(Ugovori_OPULJP[[#This Row],[DATUM ZAVRŠETKA OPERACIJE]]&gt;DATE(2024,3,31),"u provedbi","završen")</f>
        <v>završen</v>
      </c>
      <c r="K1526" s="58" t="s">
        <v>211</v>
      </c>
      <c r="L1526" s="46" t="s">
        <v>37</v>
      </c>
      <c r="M1526" s="49">
        <v>0.85</v>
      </c>
      <c r="N1526" s="49">
        <v>0.15</v>
      </c>
      <c r="O1526" s="50">
        <f>Ugovori_OPULJP[[#This Row],[Bespovratna sredstva - Ukupno (EU+Nac) HRK
= Ukupna ugovorena vrijednost bespovratnih sredstava]]*Ugovori_OPULJP[[#This Row],[EU STOPA SUFINANCIRANJA %
EU CO-FINANCING RATE %]]</f>
        <v>492745</v>
      </c>
      <c r="P1526" s="51">
        <f>Ugovori_OPULJP[[#This Row],[Bespovratna sredstva - EU dio - HRK]]/7.5345</f>
        <v>65398.500232264909</v>
      </c>
      <c r="Q1526" s="50">
        <f>Ugovori_OPULJP[[#This Row],[Bespovratna sredstva - Ukupno (EU+Nac) HRK
= Ukupna ugovorena vrijednost bespovratnih sredstava]]*Ugovori_OPULJP[[#This Row],[STOPA NACIONALNOG SUFINANCIRANJA %]]</f>
        <v>86955</v>
      </c>
      <c r="R1526" s="51">
        <f>Ugovori_OPULJP[[#This Row],[Bespovratna sredstva - Nacionalni dio - HRK]]/7.5345</f>
        <v>11540.911805693808</v>
      </c>
      <c r="S1526" s="52">
        <v>579700</v>
      </c>
      <c r="T1526" s="51">
        <f>Ugovori_OPULJP[[#This Row],[Bespovratna sredstva - Ukupno (EU+Nac) HRK
= Ukupna ugovorena vrijednost bespovratnih sredstava]]/7.5345</f>
        <v>76939.412037958726</v>
      </c>
      <c r="U1526" s="50">
        <v>0</v>
      </c>
      <c r="V1526" s="51">
        <f>Ugovori_OPULJP[[#This Row],[Javni doprinos korisnika - HRK]]/7.5345</f>
        <v>0</v>
      </c>
      <c r="W1526" s="50">
        <v>0</v>
      </c>
      <c r="X1526" s="51">
        <f>Ugovori_OPULJP[[#This Row],[Privatni doprinos korisnika - HRK]]/7.5345</f>
        <v>0</v>
      </c>
      <c r="Y1526" s="52">
        <v>579700</v>
      </c>
      <c r="Z1526" s="53">
        <f>Ugovori_OPULJP[[#This Row],[UKUPNI PRIHVATLJIVI IZDACI
TOTAL ELIGIBLE EXPENDITURE
= Bespovratna sredstva ukupno + doprinos korisnika
= Ukupni prihvatljivi troškovi
= Ukupna ugovorena vrijednost projekta HRK]]/7.5345</f>
        <v>76939.412037958726</v>
      </c>
      <c r="AA1526" s="57" t="s">
        <v>38</v>
      </c>
      <c r="AB1526" s="57" t="s">
        <v>35</v>
      </c>
      <c r="AC1526" s="56" t="s">
        <v>5686</v>
      </c>
      <c r="AD1526" s="63" t="s">
        <v>747</v>
      </c>
    </row>
    <row r="1527" spans="1:30" ht="25.5" customHeight="1" x14ac:dyDescent="0.2">
      <c r="A1527" s="97" t="s">
        <v>5687</v>
      </c>
      <c r="B1527" s="55" t="s">
        <v>743</v>
      </c>
      <c r="C1527" s="56" t="s">
        <v>744</v>
      </c>
      <c r="D1527" s="88" t="s">
        <v>4965</v>
      </c>
      <c r="E1527" s="57" t="s">
        <v>76</v>
      </c>
      <c r="F1527" s="62" t="s">
        <v>5688</v>
      </c>
      <c r="G1527" s="62" t="s">
        <v>1655</v>
      </c>
      <c r="H1527" s="59">
        <v>44853</v>
      </c>
      <c r="I1527" s="59">
        <v>45065</v>
      </c>
      <c r="J1527" s="48" t="str">
        <f>IF(Ugovori_OPULJP[[#This Row],[DATUM ZAVRŠETKA OPERACIJE]]&gt;DATE(2024,3,31),"u provedbi","završen")</f>
        <v>završen</v>
      </c>
      <c r="K1527" s="46" t="s">
        <v>425</v>
      </c>
      <c r="L1527" s="46" t="s">
        <v>425</v>
      </c>
      <c r="M1527" s="49">
        <v>0.85</v>
      </c>
      <c r="N1527" s="49">
        <v>0.15</v>
      </c>
      <c r="O1527" s="50">
        <f>Ugovori_OPULJP[[#This Row],[Bespovratna sredstva - Ukupno (EU+Nac) HRK
= Ukupna ugovorena vrijednost bespovratnih sredstava]]*Ugovori_OPULJP[[#This Row],[EU STOPA SUFINANCIRANJA %
EU CO-FINANCING RATE %]]</f>
        <v>1248225</v>
      </c>
      <c r="P1527" s="51">
        <f>Ugovori_OPULJP[[#This Row],[Bespovratna sredstva - EU dio - HRK]]/7.5345</f>
        <v>165667.92753334661</v>
      </c>
      <c r="Q1527" s="50">
        <f>Ugovori_OPULJP[[#This Row],[Bespovratna sredstva - Ukupno (EU+Nac) HRK
= Ukupna ugovorena vrijednost bespovratnih sredstava]]*Ugovori_OPULJP[[#This Row],[STOPA NACIONALNOG SUFINANCIRANJA %]]</f>
        <v>220275</v>
      </c>
      <c r="R1527" s="51">
        <f>Ugovori_OPULJP[[#This Row],[Bespovratna sredstva - Nacionalni dio - HRK]]/7.5345</f>
        <v>29235.516623531752</v>
      </c>
      <c r="S1527" s="52">
        <v>1468500</v>
      </c>
      <c r="T1527" s="51">
        <f>Ugovori_OPULJP[[#This Row],[Bespovratna sredstva - Ukupno (EU+Nac) HRK
= Ukupna ugovorena vrijednost bespovratnih sredstava]]/7.5345</f>
        <v>194903.44415687834</v>
      </c>
      <c r="U1527" s="50">
        <v>0</v>
      </c>
      <c r="V1527" s="51">
        <f>Ugovori_OPULJP[[#This Row],[Javni doprinos korisnika - HRK]]/7.5345</f>
        <v>0</v>
      </c>
      <c r="W1527" s="50">
        <v>0</v>
      </c>
      <c r="X1527" s="51">
        <f>Ugovori_OPULJP[[#This Row],[Privatni doprinos korisnika - HRK]]/7.5345</f>
        <v>0</v>
      </c>
      <c r="Y1527" s="52">
        <v>1468500</v>
      </c>
      <c r="Z1527" s="53">
        <f>Ugovori_OPULJP[[#This Row],[UKUPNI PRIHVATLJIVI IZDACI
TOTAL ELIGIBLE EXPENDITURE
= Bespovratna sredstva ukupno + doprinos korisnika
= Ukupni prihvatljivi troškovi
= Ukupna ugovorena vrijednost projekta HRK]]/7.5345</f>
        <v>194903.44415687834</v>
      </c>
      <c r="AA1527" s="57" t="s">
        <v>38</v>
      </c>
      <c r="AB1527" s="57" t="s">
        <v>35</v>
      </c>
      <c r="AC1527" s="56" t="s">
        <v>5689</v>
      </c>
      <c r="AD1527" s="63" t="s">
        <v>747</v>
      </c>
    </row>
    <row r="1528" spans="1:30" ht="51" customHeight="1" x14ac:dyDescent="0.2">
      <c r="A1528" s="97" t="s">
        <v>5690</v>
      </c>
      <c r="B1528" s="55" t="s">
        <v>743</v>
      </c>
      <c r="C1528" s="56" t="s">
        <v>744</v>
      </c>
      <c r="D1528" s="88" t="s">
        <v>4965</v>
      </c>
      <c r="E1528" s="57" t="s">
        <v>76</v>
      </c>
      <c r="F1528" s="62" t="s">
        <v>5691</v>
      </c>
      <c r="G1528" s="62" t="s">
        <v>3315</v>
      </c>
      <c r="H1528" s="59">
        <v>44859</v>
      </c>
      <c r="I1528" s="59">
        <v>45102</v>
      </c>
      <c r="J1528" s="48" t="str">
        <f>IF(Ugovori_OPULJP[[#This Row],[DATUM ZAVRŠETKA OPERACIJE]]&gt;DATE(2024,3,31),"u provedbi","završen")</f>
        <v>završen</v>
      </c>
      <c r="K1528" s="58" t="s">
        <v>2370</v>
      </c>
      <c r="L1528" s="58" t="s">
        <v>37</v>
      </c>
      <c r="M1528" s="49">
        <v>0.85</v>
      </c>
      <c r="N1528" s="49">
        <v>0.15</v>
      </c>
      <c r="O1528" s="50">
        <f>Ugovori_OPULJP[[#This Row],[Bespovratna sredstva - Ukupno (EU+Nac) HRK
= Ukupna ugovorena vrijednost bespovratnih sredstava]]*Ugovori_OPULJP[[#This Row],[EU STOPA SUFINANCIRANJA %
EU CO-FINANCING RATE %]]</f>
        <v>630360</v>
      </c>
      <c r="P1528" s="51">
        <f>Ugovori_OPULJP[[#This Row],[Bespovratna sredstva - EU dio - HRK]]/7.5345</f>
        <v>83663.149512243675</v>
      </c>
      <c r="Q1528" s="50">
        <f>Ugovori_OPULJP[[#This Row],[Bespovratna sredstva - Ukupno (EU+Nac) HRK
= Ukupna ugovorena vrijednost bespovratnih sredstava]]*Ugovori_OPULJP[[#This Row],[STOPA NACIONALNOG SUFINANCIRANJA %]]</f>
        <v>111240</v>
      </c>
      <c r="R1528" s="51">
        <f>Ugovori_OPULJP[[#This Row],[Bespovratna sredstva - Nacionalni dio - HRK]]/7.5345</f>
        <v>14764.085208043001</v>
      </c>
      <c r="S1528" s="52">
        <v>741600</v>
      </c>
      <c r="T1528" s="51">
        <f>Ugovori_OPULJP[[#This Row],[Bespovratna sredstva - Ukupno (EU+Nac) HRK
= Ukupna ugovorena vrijednost bespovratnih sredstava]]/7.5345</f>
        <v>98427.23472028668</v>
      </c>
      <c r="U1528" s="50">
        <v>0</v>
      </c>
      <c r="V1528" s="51">
        <f>Ugovori_OPULJP[[#This Row],[Javni doprinos korisnika - HRK]]/7.5345</f>
        <v>0</v>
      </c>
      <c r="W1528" s="50">
        <v>0</v>
      </c>
      <c r="X1528" s="51">
        <f>Ugovori_OPULJP[[#This Row],[Privatni doprinos korisnika - HRK]]/7.5345</f>
        <v>0</v>
      </c>
      <c r="Y1528" s="52">
        <v>741600</v>
      </c>
      <c r="Z1528" s="53">
        <f>Ugovori_OPULJP[[#This Row],[UKUPNI PRIHVATLJIVI IZDACI
TOTAL ELIGIBLE EXPENDITURE
= Bespovratna sredstva ukupno + doprinos korisnika
= Ukupni prihvatljivi troškovi
= Ukupna ugovorena vrijednost projekta HRK]]/7.5345</f>
        <v>98427.23472028668</v>
      </c>
      <c r="AA1528" s="57" t="s">
        <v>38</v>
      </c>
      <c r="AB1528" s="57" t="s">
        <v>35</v>
      </c>
      <c r="AC1528" s="56" t="s">
        <v>5692</v>
      </c>
      <c r="AD1528" s="63" t="s">
        <v>747</v>
      </c>
    </row>
    <row r="1529" spans="1:30" ht="38.25" customHeight="1" x14ac:dyDescent="0.2">
      <c r="A1529" s="97" t="s">
        <v>5693</v>
      </c>
      <c r="B1529" s="55" t="s">
        <v>743</v>
      </c>
      <c r="C1529" s="56" t="s">
        <v>744</v>
      </c>
      <c r="D1529" s="88" t="s">
        <v>4965</v>
      </c>
      <c r="E1529" s="57" t="s">
        <v>76</v>
      </c>
      <c r="F1529" s="62" t="s">
        <v>5694</v>
      </c>
      <c r="G1529" s="45" t="s">
        <v>168</v>
      </c>
      <c r="H1529" s="59">
        <v>44859</v>
      </c>
      <c r="I1529" s="59">
        <v>45102</v>
      </c>
      <c r="J1529" s="48" t="str">
        <f>IF(Ugovori_OPULJP[[#This Row],[DATUM ZAVRŠETKA OPERACIJE]]&gt;DATE(2024,3,31),"u provedbi","završen")</f>
        <v>završen</v>
      </c>
      <c r="K1529" s="58" t="s">
        <v>37</v>
      </c>
      <c r="L1529" s="58" t="s">
        <v>37</v>
      </c>
      <c r="M1529" s="49">
        <v>0.85</v>
      </c>
      <c r="N1529" s="49">
        <v>0.15</v>
      </c>
      <c r="O1529" s="50">
        <f>Ugovori_OPULJP[[#This Row],[Bespovratna sredstva - Ukupno (EU+Nac) HRK
= Ukupna ugovorena vrijednost bespovratnih sredstava]]*Ugovori_OPULJP[[#This Row],[EU STOPA SUFINANCIRANJA %
EU CO-FINANCING RATE %]]</f>
        <v>378132.0625</v>
      </c>
      <c r="P1529" s="51">
        <f>Ugovori_OPULJP[[#This Row],[Bespovratna sredstva - EU dio - HRK]]/7.5345</f>
        <v>50186.749286614904</v>
      </c>
      <c r="Q1529" s="50">
        <f>Ugovori_OPULJP[[#This Row],[Bespovratna sredstva - Ukupno (EU+Nac) HRK
= Ukupna ugovorena vrijednost bespovratnih sredstava]]*Ugovori_OPULJP[[#This Row],[STOPA NACIONALNOG SUFINANCIRANJA %]]</f>
        <v>66729.1875</v>
      </c>
      <c r="R1529" s="51">
        <f>Ugovori_OPULJP[[#This Row],[Bespovratna sredstva - Nacionalni dio - HRK]]/7.5345</f>
        <v>8856.4851682261597</v>
      </c>
      <c r="S1529" s="52">
        <v>444861.25</v>
      </c>
      <c r="T1529" s="51">
        <f>Ugovori_OPULJP[[#This Row],[Bespovratna sredstva - Ukupno (EU+Nac) HRK
= Ukupna ugovorena vrijednost bespovratnih sredstava]]/7.5345</f>
        <v>59043.234454841062</v>
      </c>
      <c r="U1529" s="50">
        <v>0</v>
      </c>
      <c r="V1529" s="51">
        <f>Ugovori_OPULJP[[#This Row],[Javni doprinos korisnika - HRK]]/7.5345</f>
        <v>0</v>
      </c>
      <c r="W1529" s="50">
        <v>0</v>
      </c>
      <c r="X1529" s="51">
        <f>Ugovori_OPULJP[[#This Row],[Privatni doprinos korisnika - HRK]]/7.5345</f>
        <v>0</v>
      </c>
      <c r="Y1529" s="52">
        <v>444861.25</v>
      </c>
      <c r="Z1529" s="53">
        <f>Ugovori_OPULJP[[#This Row],[UKUPNI PRIHVATLJIVI IZDACI
TOTAL ELIGIBLE EXPENDITURE
= Bespovratna sredstva ukupno + doprinos korisnika
= Ukupni prihvatljivi troškovi
= Ukupna ugovorena vrijednost projekta HRK]]/7.5345</f>
        <v>59043.234454841062</v>
      </c>
      <c r="AA1529" s="57" t="s">
        <v>38</v>
      </c>
      <c r="AB1529" s="57" t="s">
        <v>35</v>
      </c>
      <c r="AC1529" s="56" t="s">
        <v>5695</v>
      </c>
      <c r="AD1529" s="63" t="s">
        <v>747</v>
      </c>
    </row>
    <row r="1530" spans="1:30" ht="51" customHeight="1" x14ac:dyDescent="0.2">
      <c r="A1530" s="97" t="s">
        <v>5696</v>
      </c>
      <c r="B1530" s="55" t="s">
        <v>743</v>
      </c>
      <c r="C1530" s="56" t="s">
        <v>744</v>
      </c>
      <c r="D1530" s="88" t="s">
        <v>4965</v>
      </c>
      <c r="E1530" s="57" t="s">
        <v>76</v>
      </c>
      <c r="F1530" s="62" t="s">
        <v>5697</v>
      </c>
      <c r="G1530" s="45" t="s">
        <v>3598</v>
      </c>
      <c r="H1530" s="59">
        <v>44818</v>
      </c>
      <c r="I1530" s="59">
        <v>45060</v>
      </c>
      <c r="J1530" s="48" t="str">
        <f>IF(Ugovori_OPULJP[[#This Row],[DATUM ZAVRŠETKA OPERACIJE]]&gt;DATE(2024,3,31),"u provedbi","završen")</f>
        <v>završen</v>
      </c>
      <c r="K1530" s="58" t="s">
        <v>2475</v>
      </c>
      <c r="L1530" s="58" t="s">
        <v>37</v>
      </c>
      <c r="M1530" s="49">
        <v>0.85</v>
      </c>
      <c r="N1530" s="49">
        <v>0.15</v>
      </c>
      <c r="O1530" s="50">
        <f>Ugovori_OPULJP[[#This Row],[Bespovratna sredstva - Ukupno (EU+Nac) HRK
= Ukupna ugovorena vrijednost bespovratnih sredstava]]*Ugovori_OPULJP[[#This Row],[EU STOPA SUFINANCIRANJA %
EU CO-FINANCING RATE %]]</f>
        <v>756245</v>
      </c>
      <c r="P1530" s="51">
        <f>Ugovori_OPULJP[[#This Row],[Bespovratna sredstva - EU dio - HRK]]/7.5345</f>
        <v>100370.96024951887</v>
      </c>
      <c r="Q1530" s="50">
        <f>Ugovori_OPULJP[[#This Row],[Bespovratna sredstva - Ukupno (EU+Nac) HRK
= Ukupna ugovorena vrijednost bespovratnih sredstava]]*Ugovori_OPULJP[[#This Row],[STOPA NACIONALNOG SUFINANCIRANJA %]]</f>
        <v>133455</v>
      </c>
      <c r="R1530" s="51">
        <f>Ugovori_OPULJP[[#This Row],[Bespovratna sredstva - Nacionalni dio - HRK]]/7.5345</f>
        <v>17712.52239697392</v>
      </c>
      <c r="S1530" s="52">
        <v>889700</v>
      </c>
      <c r="T1530" s="51">
        <f>Ugovori_OPULJP[[#This Row],[Bespovratna sredstva - Ukupno (EU+Nac) HRK
= Ukupna ugovorena vrijednost bespovratnih sredstava]]/7.5345</f>
        <v>118083.48264649279</v>
      </c>
      <c r="U1530" s="50">
        <v>0</v>
      </c>
      <c r="V1530" s="51">
        <f>Ugovori_OPULJP[[#This Row],[Javni doprinos korisnika - HRK]]/7.5345</f>
        <v>0</v>
      </c>
      <c r="W1530" s="50">
        <v>0</v>
      </c>
      <c r="X1530" s="51">
        <f>Ugovori_OPULJP[[#This Row],[Privatni doprinos korisnika - HRK]]/7.5345</f>
        <v>0</v>
      </c>
      <c r="Y1530" s="52">
        <v>889700</v>
      </c>
      <c r="Z1530" s="53">
        <f>Ugovori_OPULJP[[#This Row],[UKUPNI PRIHVATLJIVI IZDACI
TOTAL ELIGIBLE EXPENDITURE
= Bespovratna sredstva ukupno + doprinos korisnika
= Ukupni prihvatljivi troškovi
= Ukupna ugovorena vrijednost projekta HRK]]/7.5345</f>
        <v>118083.48264649279</v>
      </c>
      <c r="AA1530" s="57" t="s">
        <v>38</v>
      </c>
      <c r="AB1530" s="57" t="s">
        <v>35</v>
      </c>
      <c r="AC1530" s="56" t="s">
        <v>5698</v>
      </c>
      <c r="AD1530" s="63" t="s">
        <v>747</v>
      </c>
    </row>
    <row r="1531" spans="1:30" ht="36" customHeight="1" x14ac:dyDescent="0.2">
      <c r="A1531" s="97" t="s">
        <v>5699</v>
      </c>
      <c r="B1531" s="55" t="s">
        <v>743</v>
      </c>
      <c r="C1531" s="56" t="s">
        <v>744</v>
      </c>
      <c r="D1531" s="88" t="s">
        <v>4965</v>
      </c>
      <c r="E1531" s="57" t="s">
        <v>76</v>
      </c>
      <c r="F1531" s="62" t="s">
        <v>5700</v>
      </c>
      <c r="G1531" s="62" t="s">
        <v>181</v>
      </c>
      <c r="H1531" s="59">
        <v>44789</v>
      </c>
      <c r="I1531" s="59">
        <v>45001</v>
      </c>
      <c r="J1531" s="48" t="str">
        <f>IF(Ugovori_OPULJP[[#This Row],[DATUM ZAVRŠETKA OPERACIJE]]&gt;DATE(2024,3,31),"u provedbi","završen")</f>
        <v>završen</v>
      </c>
      <c r="K1531" s="67" t="s">
        <v>5701</v>
      </c>
      <c r="L1531" s="58" t="s">
        <v>37</v>
      </c>
      <c r="M1531" s="49">
        <v>0.85</v>
      </c>
      <c r="N1531" s="49">
        <v>0.15</v>
      </c>
      <c r="O1531" s="50">
        <f>Ugovori_OPULJP[[#This Row],[Bespovratna sredstva - Ukupno (EU+Nac) HRK
= Ukupna ugovorena vrijednost bespovratnih sredstava]]*Ugovori_OPULJP[[#This Row],[EU STOPA SUFINANCIRANJA %
EU CO-FINANCING RATE %]]</f>
        <v>630232.5</v>
      </c>
      <c r="P1531" s="51">
        <f>Ugovori_OPULJP[[#This Row],[Bespovratna sredstva - EU dio - HRK]]/7.5345</f>
        <v>83646.227354170813</v>
      </c>
      <c r="Q1531" s="50">
        <f>Ugovori_OPULJP[[#This Row],[Bespovratna sredstva - Ukupno (EU+Nac) HRK
= Ukupna ugovorena vrijednost bespovratnih sredstava]]*Ugovori_OPULJP[[#This Row],[STOPA NACIONALNOG SUFINANCIRANJA %]]</f>
        <v>111217.5</v>
      </c>
      <c r="R1531" s="51">
        <f>Ugovori_OPULJP[[#This Row],[Bespovratna sredstva - Nacionalni dio - HRK]]/7.5345</f>
        <v>14761.098944853673</v>
      </c>
      <c r="S1531" s="52">
        <v>741450</v>
      </c>
      <c r="T1531" s="51">
        <f>Ugovori_OPULJP[[#This Row],[Bespovratna sredstva - Ukupno (EU+Nac) HRK
= Ukupna ugovorena vrijednost bespovratnih sredstava]]/7.5345</f>
        <v>98407.326299024484</v>
      </c>
      <c r="U1531" s="50">
        <v>0</v>
      </c>
      <c r="V1531" s="51">
        <f>Ugovori_OPULJP[[#This Row],[Javni doprinos korisnika - HRK]]/7.5345</f>
        <v>0</v>
      </c>
      <c r="W1531" s="50">
        <v>0</v>
      </c>
      <c r="X1531" s="51">
        <f>Ugovori_OPULJP[[#This Row],[Privatni doprinos korisnika - HRK]]/7.5345</f>
        <v>0</v>
      </c>
      <c r="Y1531" s="52">
        <v>741450</v>
      </c>
      <c r="Z1531" s="53">
        <f>Ugovori_OPULJP[[#This Row],[UKUPNI PRIHVATLJIVI IZDACI
TOTAL ELIGIBLE EXPENDITURE
= Bespovratna sredstva ukupno + doprinos korisnika
= Ukupni prihvatljivi troškovi
= Ukupna ugovorena vrijednost projekta HRK]]/7.5345</f>
        <v>98407.326299024484</v>
      </c>
      <c r="AA1531" s="57" t="s">
        <v>38</v>
      </c>
      <c r="AB1531" s="57" t="s">
        <v>35</v>
      </c>
      <c r="AC1531" s="56" t="s">
        <v>5702</v>
      </c>
      <c r="AD1531" s="63" t="s">
        <v>747</v>
      </c>
    </row>
    <row r="1532" spans="1:30" ht="38.25" customHeight="1" x14ac:dyDescent="0.2">
      <c r="A1532" s="97" t="s">
        <v>5703</v>
      </c>
      <c r="B1532" s="55" t="s">
        <v>743</v>
      </c>
      <c r="C1532" s="56" t="s">
        <v>744</v>
      </c>
      <c r="D1532" s="88" t="s">
        <v>4965</v>
      </c>
      <c r="E1532" s="57" t="s">
        <v>76</v>
      </c>
      <c r="F1532" s="62" t="s">
        <v>5704</v>
      </c>
      <c r="G1532" s="62" t="s">
        <v>164</v>
      </c>
      <c r="H1532" s="59">
        <v>44770</v>
      </c>
      <c r="I1532" s="59">
        <v>45013</v>
      </c>
      <c r="J1532" s="48" t="str">
        <f>IF(Ugovori_OPULJP[[#This Row],[DATUM ZAVRŠETKA OPERACIJE]]&gt;DATE(2024,3,31),"u provedbi","završen")</f>
        <v>završen</v>
      </c>
      <c r="K1532" s="58" t="s">
        <v>37</v>
      </c>
      <c r="L1532" s="58" t="s">
        <v>84</v>
      </c>
      <c r="M1532" s="49">
        <v>0.85</v>
      </c>
      <c r="N1532" s="49">
        <v>0.15</v>
      </c>
      <c r="O1532" s="50">
        <f>Ugovori_OPULJP[[#This Row],[Bespovratna sredstva - Ukupno (EU+Nac) HRK
= Ukupna ugovorena vrijednost bespovratnih sredstava]]*Ugovori_OPULJP[[#This Row],[EU STOPA SUFINANCIRANJA %
EU CO-FINANCING RATE %]]</f>
        <v>418136.25</v>
      </c>
      <c r="P1532" s="51">
        <f>Ugovori_OPULJP[[#This Row],[Bespovratna sredstva - EU dio - HRK]]/7.5345</f>
        <v>55496.21739996018</v>
      </c>
      <c r="Q1532" s="50">
        <f>Ugovori_OPULJP[[#This Row],[Bespovratna sredstva - Ukupno (EU+Nac) HRK
= Ukupna ugovorena vrijednost bespovratnih sredstava]]*Ugovori_OPULJP[[#This Row],[STOPA NACIONALNOG SUFINANCIRANJA %]]</f>
        <v>73788.75</v>
      </c>
      <c r="R1532" s="51">
        <f>Ugovori_OPULJP[[#This Row],[Bespovratna sredstva - Nacionalni dio - HRK]]/7.5345</f>
        <v>9793.4501294047368</v>
      </c>
      <c r="S1532" s="52">
        <v>491925</v>
      </c>
      <c r="T1532" s="53">
        <f>Ugovori_OPULJP[[#This Row],[Bespovratna sredstva - Ukupno (EU+Nac) HRK
= Ukupna ugovorena vrijednost bespovratnih sredstava]]/7.5345</f>
        <v>65289.667529364917</v>
      </c>
      <c r="U1532" s="50">
        <v>0</v>
      </c>
      <c r="V1532" s="51">
        <f>Ugovori_OPULJP[[#This Row],[Javni doprinos korisnika - HRK]]/7.5345</f>
        <v>0</v>
      </c>
      <c r="W1532" s="50">
        <v>0</v>
      </c>
      <c r="X1532" s="51">
        <f>Ugovori_OPULJP[[#This Row],[Privatni doprinos korisnika - HRK]]/7.5345</f>
        <v>0</v>
      </c>
      <c r="Y1532" s="52">
        <v>491925</v>
      </c>
      <c r="Z1532" s="53">
        <f>Ugovori_OPULJP[[#This Row],[UKUPNI PRIHVATLJIVI IZDACI
TOTAL ELIGIBLE EXPENDITURE
= Bespovratna sredstva ukupno + doprinos korisnika
= Ukupni prihvatljivi troškovi
= Ukupna ugovorena vrijednost projekta HRK]]/7.5345</f>
        <v>65289.667529364917</v>
      </c>
      <c r="AA1532" s="57" t="s">
        <v>38</v>
      </c>
      <c r="AB1532" s="57" t="s">
        <v>35</v>
      </c>
      <c r="AC1532" s="56" t="s">
        <v>5705</v>
      </c>
      <c r="AD1532" s="63" t="s">
        <v>747</v>
      </c>
    </row>
    <row r="1533" spans="1:30" ht="51" customHeight="1" x14ac:dyDescent="0.2">
      <c r="A1533" s="98" t="s">
        <v>5706</v>
      </c>
      <c r="B1533" s="55" t="s">
        <v>743</v>
      </c>
      <c r="C1533" s="56" t="s">
        <v>744</v>
      </c>
      <c r="D1533" s="88" t="s">
        <v>4965</v>
      </c>
      <c r="E1533" s="57" t="s">
        <v>76</v>
      </c>
      <c r="F1533" s="62" t="s">
        <v>5707</v>
      </c>
      <c r="G1533" s="62" t="s">
        <v>913</v>
      </c>
      <c r="H1533" s="59">
        <v>44770</v>
      </c>
      <c r="I1533" s="59">
        <v>45013</v>
      </c>
      <c r="J1533" s="48" t="str">
        <f>IF(Ugovori_OPULJP[[#This Row],[DATUM ZAVRŠETKA OPERACIJE]]&gt;DATE(2024,3,31),"u provedbi","završen")</f>
        <v>završen</v>
      </c>
      <c r="K1533" s="67" t="s">
        <v>594</v>
      </c>
      <c r="L1533" s="58" t="s">
        <v>594</v>
      </c>
      <c r="M1533" s="49">
        <v>0.85</v>
      </c>
      <c r="N1533" s="49">
        <v>0.15</v>
      </c>
      <c r="O1533" s="50">
        <f>Ugovori_OPULJP[[#This Row],[Bespovratna sredstva - Ukupno (EU+Nac) HRK
= Ukupna ugovorena vrijednost bespovratnih sredstava]]*Ugovori_OPULJP[[#This Row],[EU STOPA SUFINANCIRANJA %
EU CO-FINANCING RATE %]]</f>
        <v>420240</v>
      </c>
      <c r="P1533" s="51">
        <f>Ugovori_OPULJP[[#This Row],[Bespovratna sredstva - EU dio - HRK]]/7.5345</f>
        <v>55775.43300816245</v>
      </c>
      <c r="Q1533" s="50">
        <f>Ugovori_OPULJP[[#This Row],[Bespovratna sredstva - Ukupno (EU+Nac) HRK
= Ukupna ugovorena vrijednost bespovratnih sredstava]]*Ugovori_OPULJP[[#This Row],[STOPA NACIONALNOG SUFINANCIRANJA %]]</f>
        <v>74160</v>
      </c>
      <c r="R1533" s="51">
        <f>Ugovori_OPULJP[[#This Row],[Bespovratna sredstva - Nacionalni dio - HRK]]/7.5345</f>
        <v>9842.7234720286669</v>
      </c>
      <c r="S1533" s="52">
        <v>494400</v>
      </c>
      <c r="T1533" s="53">
        <f>Ugovori_OPULJP[[#This Row],[Bespovratna sredstva - Ukupno (EU+Nac) HRK
= Ukupna ugovorena vrijednost bespovratnih sredstava]]/7.5345</f>
        <v>65618.156480191115</v>
      </c>
      <c r="U1533" s="50">
        <v>0</v>
      </c>
      <c r="V1533" s="51">
        <f>Ugovori_OPULJP[[#This Row],[Javni doprinos korisnika - HRK]]/7.5345</f>
        <v>0</v>
      </c>
      <c r="W1533" s="50">
        <v>0</v>
      </c>
      <c r="X1533" s="51">
        <f>Ugovori_OPULJP[[#This Row],[Privatni doprinos korisnika - HRK]]/7.5345</f>
        <v>0</v>
      </c>
      <c r="Y1533" s="52">
        <v>494400</v>
      </c>
      <c r="Z1533" s="53">
        <f>Ugovori_OPULJP[[#This Row],[UKUPNI PRIHVATLJIVI IZDACI
TOTAL ELIGIBLE EXPENDITURE
= Bespovratna sredstva ukupno + doprinos korisnika
= Ukupni prihvatljivi troškovi
= Ukupna ugovorena vrijednost projekta HRK]]/7.5345</f>
        <v>65618.156480191115</v>
      </c>
      <c r="AA1533" s="57" t="s">
        <v>38</v>
      </c>
      <c r="AB1533" s="57" t="s">
        <v>35</v>
      </c>
      <c r="AC1533" s="56" t="s">
        <v>5708</v>
      </c>
      <c r="AD1533" s="63" t="s">
        <v>747</v>
      </c>
    </row>
    <row r="1534" spans="1:30" ht="38.25" customHeight="1" x14ac:dyDescent="0.2">
      <c r="A1534" s="97" t="s">
        <v>5709</v>
      </c>
      <c r="B1534" s="55" t="s">
        <v>743</v>
      </c>
      <c r="C1534" s="56" t="s">
        <v>744</v>
      </c>
      <c r="D1534" s="88" t="s">
        <v>4965</v>
      </c>
      <c r="E1534" s="57" t="s">
        <v>76</v>
      </c>
      <c r="F1534" s="62" t="s">
        <v>5710</v>
      </c>
      <c r="G1534" s="45" t="s">
        <v>3523</v>
      </c>
      <c r="H1534" s="59">
        <v>44869</v>
      </c>
      <c r="I1534" s="59">
        <v>45111</v>
      </c>
      <c r="J1534" s="48" t="str">
        <f>IF(Ugovori_OPULJP[[#This Row],[DATUM ZAVRŠETKA OPERACIJE]]&gt;DATE(2024,3,31),"u provedbi","završen")</f>
        <v>završen</v>
      </c>
      <c r="K1534" s="58" t="s">
        <v>5510</v>
      </c>
      <c r="L1534" s="58" t="s">
        <v>37</v>
      </c>
      <c r="M1534" s="49">
        <v>0.85</v>
      </c>
      <c r="N1534" s="49">
        <v>0.15</v>
      </c>
      <c r="O1534" s="50">
        <f>Ugovori_OPULJP[[#This Row],[Bespovratna sredstva - Ukupno (EU+Nac) HRK
= Ukupna ugovorena vrijednost bespovratnih sredstava]]*Ugovori_OPULJP[[#This Row],[EU STOPA SUFINANCIRANJA %
EU CO-FINANCING RATE %]]</f>
        <v>1238110</v>
      </c>
      <c r="P1534" s="51">
        <f>Ugovori_OPULJP[[#This Row],[Bespovratna sredstva - EU dio - HRK]]/7.5345</f>
        <v>164325.43632623265</v>
      </c>
      <c r="Q1534" s="50">
        <f>Ugovori_OPULJP[[#This Row],[Bespovratna sredstva - Ukupno (EU+Nac) HRK
= Ukupna ugovorena vrijednost bespovratnih sredstava]]*Ugovori_OPULJP[[#This Row],[STOPA NACIONALNOG SUFINANCIRANJA %]]</f>
        <v>218490</v>
      </c>
      <c r="R1534" s="51">
        <f>Ugovori_OPULJP[[#This Row],[Bespovratna sredstva - Nacionalni dio - HRK]]/7.5345</f>
        <v>28998.606410511646</v>
      </c>
      <c r="S1534" s="52">
        <v>1456600</v>
      </c>
      <c r="T1534" s="51">
        <f>Ugovori_OPULJP[[#This Row],[Bespovratna sredstva - Ukupno (EU+Nac) HRK
= Ukupna ugovorena vrijednost bespovratnih sredstava]]/7.5345</f>
        <v>193324.0427367443</v>
      </c>
      <c r="U1534" s="50">
        <v>0</v>
      </c>
      <c r="V1534" s="51">
        <f>Ugovori_OPULJP[[#This Row],[Javni doprinos korisnika - HRK]]/7.5345</f>
        <v>0</v>
      </c>
      <c r="W1534" s="50">
        <v>0</v>
      </c>
      <c r="X1534" s="51">
        <f>Ugovori_OPULJP[[#This Row],[Privatni doprinos korisnika - HRK]]/7.5345</f>
        <v>0</v>
      </c>
      <c r="Y1534" s="52">
        <v>1456600</v>
      </c>
      <c r="Z1534" s="53">
        <f>Ugovori_OPULJP[[#This Row],[UKUPNI PRIHVATLJIVI IZDACI
TOTAL ELIGIBLE EXPENDITURE
= Bespovratna sredstva ukupno + doprinos korisnika
= Ukupni prihvatljivi troškovi
= Ukupna ugovorena vrijednost projekta HRK]]/7.5345</f>
        <v>193324.0427367443</v>
      </c>
      <c r="AA1534" s="57" t="s">
        <v>38</v>
      </c>
      <c r="AB1534" s="57" t="s">
        <v>35</v>
      </c>
      <c r="AC1534" s="56" t="s">
        <v>5711</v>
      </c>
      <c r="AD1534" s="63" t="s">
        <v>747</v>
      </c>
    </row>
    <row r="1535" spans="1:30" ht="51" customHeight="1" x14ac:dyDescent="0.2">
      <c r="A1535" s="98" t="s">
        <v>5712</v>
      </c>
      <c r="B1535" s="55" t="s">
        <v>743</v>
      </c>
      <c r="C1535" s="56" t="s">
        <v>744</v>
      </c>
      <c r="D1535" s="88" t="s">
        <v>4965</v>
      </c>
      <c r="E1535" s="57" t="s">
        <v>76</v>
      </c>
      <c r="F1535" s="45" t="s">
        <v>5713</v>
      </c>
      <c r="G1535" s="45" t="s">
        <v>816</v>
      </c>
      <c r="H1535" s="59">
        <v>44770</v>
      </c>
      <c r="I1535" s="59">
        <v>45013</v>
      </c>
      <c r="J1535" s="48" t="str">
        <f>IF(Ugovori_OPULJP[[#This Row],[DATUM ZAVRŠETKA OPERACIJE]]&gt;DATE(2024,3,31),"u provedbi","završen")</f>
        <v>završen</v>
      </c>
      <c r="K1535" s="58" t="s">
        <v>130</v>
      </c>
      <c r="L1535" s="67" t="s">
        <v>130</v>
      </c>
      <c r="M1535" s="49">
        <v>0.85</v>
      </c>
      <c r="N1535" s="49">
        <v>0.15</v>
      </c>
      <c r="O1535" s="50">
        <f>Ugovori_OPULJP[[#This Row],[Bespovratna sredstva - Ukupno (EU+Nac) HRK
= Ukupna ugovorena vrijednost bespovratnih sredstava]]*Ugovori_OPULJP[[#This Row],[EU STOPA SUFINANCIRANJA %
EU CO-FINANCING RATE %]]</f>
        <v>378216</v>
      </c>
      <c r="P1535" s="51">
        <f>Ugovori_OPULJP[[#This Row],[Bespovratna sredstva - EU dio - HRK]]/7.5345</f>
        <v>50197.889707346207</v>
      </c>
      <c r="Q1535" s="50">
        <f>Ugovori_OPULJP[[#This Row],[Bespovratna sredstva - Ukupno (EU+Nac) HRK
= Ukupna ugovorena vrijednost bespovratnih sredstava]]*Ugovori_OPULJP[[#This Row],[STOPA NACIONALNOG SUFINANCIRANJA %]]</f>
        <v>66744</v>
      </c>
      <c r="R1535" s="51">
        <f>Ugovori_OPULJP[[#This Row],[Bespovratna sredstva - Nacionalni dio - HRK]]/7.5345</f>
        <v>8858.4511248258004</v>
      </c>
      <c r="S1535" s="52">
        <v>444960</v>
      </c>
      <c r="T1535" s="51">
        <f>Ugovori_OPULJP[[#This Row],[Bespovratna sredstva - Ukupno (EU+Nac) HRK
= Ukupna ugovorena vrijednost bespovratnih sredstava]]/7.5345</f>
        <v>59056.340832172005</v>
      </c>
      <c r="U1535" s="50">
        <v>0</v>
      </c>
      <c r="V1535" s="51">
        <f>Ugovori_OPULJP[[#This Row],[Javni doprinos korisnika - HRK]]/7.5345</f>
        <v>0</v>
      </c>
      <c r="W1535" s="50">
        <v>0</v>
      </c>
      <c r="X1535" s="51">
        <f>Ugovori_OPULJP[[#This Row],[Privatni doprinos korisnika - HRK]]/7.5345</f>
        <v>0</v>
      </c>
      <c r="Y1535" s="52">
        <v>444960</v>
      </c>
      <c r="Z1535" s="53">
        <f>Ugovori_OPULJP[[#This Row],[UKUPNI PRIHVATLJIVI IZDACI
TOTAL ELIGIBLE EXPENDITURE
= Bespovratna sredstva ukupno + doprinos korisnika
= Ukupni prihvatljivi troškovi
= Ukupna ugovorena vrijednost projekta HRK]]/7.5345</f>
        <v>59056.340832172005</v>
      </c>
      <c r="AA1535" s="57" t="s">
        <v>38</v>
      </c>
      <c r="AB1535" s="57" t="s">
        <v>35</v>
      </c>
      <c r="AC1535" s="56" t="s">
        <v>5714</v>
      </c>
      <c r="AD1535" s="63" t="s">
        <v>747</v>
      </c>
    </row>
    <row r="1536" spans="1:30" ht="47.25" customHeight="1" x14ac:dyDescent="0.2">
      <c r="A1536" s="61" t="s">
        <v>5715</v>
      </c>
      <c r="B1536" s="55" t="s">
        <v>743</v>
      </c>
      <c r="C1536" s="56" t="s">
        <v>744</v>
      </c>
      <c r="D1536" s="88" t="s">
        <v>4965</v>
      </c>
      <c r="E1536" s="57" t="s">
        <v>76</v>
      </c>
      <c r="F1536" s="62" t="s">
        <v>5716</v>
      </c>
      <c r="G1536" s="62" t="s">
        <v>3467</v>
      </c>
      <c r="H1536" s="59">
        <v>44923</v>
      </c>
      <c r="I1536" s="59">
        <v>45166</v>
      </c>
      <c r="J1536" s="48" t="str">
        <f>IF(Ugovori_OPULJP[[#This Row],[DATUM ZAVRŠETKA OPERACIJE]]&gt;DATE(2024,3,31),"u provedbi","završen")</f>
        <v>završen</v>
      </c>
      <c r="K1536" s="58" t="s">
        <v>211</v>
      </c>
      <c r="L1536" s="67" t="s">
        <v>211</v>
      </c>
      <c r="M1536" s="49">
        <v>0.85</v>
      </c>
      <c r="N1536" s="49">
        <v>0.15</v>
      </c>
      <c r="O1536" s="50">
        <f>Ugovori_OPULJP[[#This Row],[Bespovratna sredstva - Ukupno (EU+Nac) HRK
= Ukupna ugovorena vrijednost bespovratnih sredstava]]*Ugovori_OPULJP[[#This Row],[EU STOPA SUFINANCIRANJA %
EU CO-FINANCING RATE %]]</f>
        <v>744699.28</v>
      </c>
      <c r="P1536" s="51">
        <f>Ugovori_OPULJP[[#This Row],[Bespovratna sredstva - EU dio - HRK]]/7.5345</f>
        <v>98838.579865949956</v>
      </c>
      <c r="Q1536" s="50">
        <f>Ugovori_OPULJP[[#This Row],[Bespovratna sredstva - Ukupno (EU+Nac) HRK
= Ukupna ugovorena vrijednost bespovratnih sredstava]]*Ugovori_OPULJP[[#This Row],[STOPA NACIONALNOG SUFINANCIRANJA %]]</f>
        <v>131417.51999999999</v>
      </c>
      <c r="R1536" s="51">
        <f>Ugovori_OPULJP[[#This Row],[Bespovratna sredstva - Nacionalni dio - HRK]]/7.5345</f>
        <v>17442.102329285284</v>
      </c>
      <c r="S1536" s="52">
        <v>876116.8</v>
      </c>
      <c r="T1536" s="51">
        <f>Ugovori_OPULJP[[#This Row],[Bespovratna sredstva - Ukupno (EU+Nac) HRK
= Ukupna ugovorena vrijednost bespovratnih sredstava]]/7.5345</f>
        <v>116280.68219523525</v>
      </c>
      <c r="U1536" s="50">
        <v>0</v>
      </c>
      <c r="V1536" s="51">
        <f>Ugovori_OPULJP[[#This Row],[Javni doprinos korisnika - HRK]]/7.5345</f>
        <v>0</v>
      </c>
      <c r="W1536" s="50">
        <v>0</v>
      </c>
      <c r="X1536" s="51">
        <f>Ugovori_OPULJP[[#This Row],[Privatni doprinos korisnika - HRK]]/7.5345</f>
        <v>0</v>
      </c>
      <c r="Y1536" s="52">
        <v>876116.8</v>
      </c>
      <c r="Z1536" s="53">
        <f>Ugovori_OPULJP[[#This Row],[UKUPNI PRIHVATLJIVI IZDACI
TOTAL ELIGIBLE EXPENDITURE
= Bespovratna sredstva ukupno + doprinos korisnika
= Ukupni prihvatljivi troškovi
= Ukupna ugovorena vrijednost projekta HRK]]/7.5345</f>
        <v>116280.68219523525</v>
      </c>
      <c r="AA1536" s="57" t="s">
        <v>38</v>
      </c>
      <c r="AB1536" s="57" t="s">
        <v>35</v>
      </c>
      <c r="AC1536" s="56" t="s">
        <v>5717</v>
      </c>
      <c r="AD1536" s="63" t="s">
        <v>747</v>
      </c>
    </row>
    <row r="1537" spans="1:30" ht="48" customHeight="1" x14ac:dyDescent="0.2">
      <c r="A1537" s="61" t="s">
        <v>5718</v>
      </c>
      <c r="B1537" s="55" t="s">
        <v>743</v>
      </c>
      <c r="C1537" s="56" t="s">
        <v>744</v>
      </c>
      <c r="D1537" s="88" t="s">
        <v>4965</v>
      </c>
      <c r="E1537" s="57" t="s">
        <v>76</v>
      </c>
      <c r="F1537" s="62" t="s">
        <v>5719</v>
      </c>
      <c r="G1537" s="62" t="s">
        <v>1423</v>
      </c>
      <c r="H1537" s="59">
        <v>44894</v>
      </c>
      <c r="I1537" s="59">
        <v>45136</v>
      </c>
      <c r="J1537" s="48" t="str">
        <f>IF(Ugovori_OPULJP[[#This Row],[DATUM ZAVRŠETKA OPERACIJE]]&gt;DATE(2024,3,31),"u provedbi","završen")</f>
        <v>završen</v>
      </c>
      <c r="K1537" s="46" t="s">
        <v>211</v>
      </c>
      <c r="L1537" s="46" t="s">
        <v>211</v>
      </c>
      <c r="M1537" s="49">
        <v>0.85</v>
      </c>
      <c r="N1537" s="49">
        <v>0.15</v>
      </c>
      <c r="O1537" s="50">
        <f>Ugovori_OPULJP[[#This Row],[Bespovratna sredstva - Ukupno (EU+Nac) HRK
= Ukupna ugovorena vrijednost bespovratnih sredstava]]*Ugovori_OPULJP[[#This Row],[EU STOPA SUFINANCIRANJA %
EU CO-FINANCING RATE %]]</f>
        <v>1260720</v>
      </c>
      <c r="P1537" s="51">
        <f>Ugovori_OPULJP[[#This Row],[Bespovratna sredstva - EU dio - HRK]]/7.5345</f>
        <v>167326.29902448735</v>
      </c>
      <c r="Q1537" s="50">
        <f>Ugovori_OPULJP[[#This Row],[Bespovratna sredstva - Ukupno (EU+Nac) HRK
= Ukupna ugovorena vrijednost bespovratnih sredstava]]*Ugovori_OPULJP[[#This Row],[STOPA NACIONALNOG SUFINANCIRANJA %]]</f>
        <v>222480</v>
      </c>
      <c r="R1537" s="51">
        <f>Ugovori_OPULJP[[#This Row],[Bespovratna sredstva - Nacionalni dio - HRK]]/7.5345</f>
        <v>29528.170416086003</v>
      </c>
      <c r="S1537" s="52">
        <v>1483200</v>
      </c>
      <c r="T1537" s="51">
        <f>Ugovori_OPULJP[[#This Row],[Bespovratna sredstva - Ukupno (EU+Nac) HRK
= Ukupna ugovorena vrijednost bespovratnih sredstava]]/7.5345</f>
        <v>196854.46944057336</v>
      </c>
      <c r="U1537" s="50">
        <v>0</v>
      </c>
      <c r="V1537" s="51">
        <f>Ugovori_OPULJP[[#This Row],[Javni doprinos korisnika - HRK]]/7.5345</f>
        <v>0</v>
      </c>
      <c r="W1537" s="50">
        <v>0</v>
      </c>
      <c r="X1537" s="51">
        <f>Ugovori_OPULJP[[#This Row],[Privatni doprinos korisnika - HRK]]/7.5345</f>
        <v>0</v>
      </c>
      <c r="Y1537" s="52">
        <v>1483200</v>
      </c>
      <c r="Z1537" s="53">
        <f>Ugovori_OPULJP[[#This Row],[UKUPNI PRIHVATLJIVI IZDACI
TOTAL ELIGIBLE EXPENDITURE
= Bespovratna sredstva ukupno + doprinos korisnika
= Ukupni prihvatljivi troškovi
= Ukupna ugovorena vrijednost projekta HRK]]/7.5345</f>
        <v>196854.46944057336</v>
      </c>
      <c r="AA1537" s="57" t="s">
        <v>38</v>
      </c>
      <c r="AB1537" s="57" t="s">
        <v>35</v>
      </c>
      <c r="AC1537" s="56" t="s">
        <v>5720</v>
      </c>
      <c r="AD1537" s="63" t="s">
        <v>747</v>
      </c>
    </row>
    <row r="1538" spans="1:30" ht="51" customHeight="1" x14ac:dyDescent="0.2">
      <c r="A1538" s="97" t="s">
        <v>5721</v>
      </c>
      <c r="B1538" s="55" t="s">
        <v>743</v>
      </c>
      <c r="C1538" s="56" t="s">
        <v>744</v>
      </c>
      <c r="D1538" s="88" t="s">
        <v>4965</v>
      </c>
      <c r="E1538" s="57" t="s">
        <v>76</v>
      </c>
      <c r="F1538" s="62" t="s">
        <v>5722</v>
      </c>
      <c r="G1538" s="62" t="s">
        <v>2710</v>
      </c>
      <c r="H1538" s="59">
        <v>44789</v>
      </c>
      <c r="I1538" s="59">
        <v>45032</v>
      </c>
      <c r="J1538" s="48" t="str">
        <f>IF(Ugovori_OPULJP[[#This Row],[DATUM ZAVRŠETKA OPERACIJE]]&gt;DATE(2024,3,31),"u provedbi","završen")</f>
        <v>završen</v>
      </c>
      <c r="K1538" s="46" t="s">
        <v>338</v>
      </c>
      <c r="L1538" s="46" t="s">
        <v>338</v>
      </c>
      <c r="M1538" s="49">
        <v>0.85</v>
      </c>
      <c r="N1538" s="49">
        <v>0.15</v>
      </c>
      <c r="O1538" s="50">
        <f>Ugovori_OPULJP[[#This Row],[Bespovratna sredstva - Ukupno (EU+Nac) HRK
= Ukupna ugovorena vrijednost bespovratnih sredstava]]*Ugovori_OPULJP[[#This Row],[EU STOPA SUFINANCIRANJA %
EU CO-FINANCING RATE %]]</f>
        <v>1261106.75</v>
      </c>
      <c r="P1538" s="51">
        <f>Ugovori_OPULJP[[#This Row],[Bespovratna sredstva - EU dio - HRK]]/7.5345</f>
        <v>167377.6295706417</v>
      </c>
      <c r="Q1538" s="50">
        <f>Ugovori_OPULJP[[#This Row],[Bespovratna sredstva - Ukupno (EU+Nac) HRK
= Ukupna ugovorena vrijednost bespovratnih sredstava]]*Ugovori_OPULJP[[#This Row],[STOPA NACIONALNOG SUFINANCIRANJA %]]</f>
        <v>222548.25</v>
      </c>
      <c r="R1538" s="51">
        <f>Ugovori_OPULJP[[#This Row],[Bespovratna sredstva - Nacionalni dio - HRK]]/7.5345</f>
        <v>29537.228747760302</v>
      </c>
      <c r="S1538" s="52">
        <v>1483655</v>
      </c>
      <c r="T1538" s="51">
        <f>Ugovori_OPULJP[[#This Row],[Bespovratna sredstva - Ukupno (EU+Nac) HRK
= Ukupna ugovorena vrijednost bespovratnih sredstava]]/7.5345</f>
        <v>196914.858318402</v>
      </c>
      <c r="U1538" s="50">
        <v>0</v>
      </c>
      <c r="V1538" s="51">
        <f>Ugovori_OPULJP[[#This Row],[Javni doprinos korisnika - HRK]]/7.5345</f>
        <v>0</v>
      </c>
      <c r="W1538" s="50">
        <v>0</v>
      </c>
      <c r="X1538" s="51">
        <f>Ugovori_OPULJP[[#This Row],[Privatni doprinos korisnika - HRK]]/7.5345</f>
        <v>0</v>
      </c>
      <c r="Y1538" s="52">
        <v>1483655</v>
      </c>
      <c r="Z1538" s="53">
        <f>Ugovori_OPULJP[[#This Row],[UKUPNI PRIHVATLJIVI IZDACI
TOTAL ELIGIBLE EXPENDITURE
= Bespovratna sredstva ukupno + doprinos korisnika
= Ukupni prihvatljivi troškovi
= Ukupna ugovorena vrijednost projekta HRK]]/7.5345</f>
        <v>196914.858318402</v>
      </c>
      <c r="AA1538" s="57" t="s">
        <v>38</v>
      </c>
      <c r="AB1538" s="57" t="s">
        <v>35</v>
      </c>
      <c r="AC1538" s="56" t="s">
        <v>5723</v>
      </c>
      <c r="AD1538" s="63" t="s">
        <v>747</v>
      </c>
    </row>
    <row r="1539" spans="1:30" ht="51" customHeight="1" x14ac:dyDescent="0.2">
      <c r="A1539" s="61" t="s">
        <v>5724</v>
      </c>
      <c r="B1539" s="55" t="s">
        <v>743</v>
      </c>
      <c r="C1539" s="56" t="s">
        <v>744</v>
      </c>
      <c r="D1539" s="88" t="s">
        <v>4965</v>
      </c>
      <c r="E1539" s="57" t="s">
        <v>76</v>
      </c>
      <c r="F1539" s="62" t="s">
        <v>5725</v>
      </c>
      <c r="G1539" s="62" t="s">
        <v>3333</v>
      </c>
      <c r="H1539" s="59">
        <v>44923</v>
      </c>
      <c r="I1539" s="59">
        <v>45166</v>
      </c>
      <c r="J1539" s="48" t="str">
        <f>IF(Ugovori_OPULJP[[#This Row],[DATUM ZAVRŠETKA OPERACIJE]]&gt;DATE(2024,3,31),"u provedbi","završen")</f>
        <v>završen</v>
      </c>
      <c r="K1539" s="46" t="s">
        <v>211</v>
      </c>
      <c r="L1539" s="46" t="s">
        <v>211</v>
      </c>
      <c r="M1539" s="49">
        <v>0.85</v>
      </c>
      <c r="N1539" s="49">
        <v>0.15</v>
      </c>
      <c r="O1539" s="50">
        <f>Ugovori_OPULJP[[#This Row],[Bespovratna sredstva - Ukupno (EU+Nac) HRK
= Ukupna ugovorena vrijednost bespovratnih sredstava]]*Ugovori_OPULJP[[#This Row],[EU STOPA SUFINANCIRANJA %
EU CO-FINANCING RATE %]]</f>
        <v>840480</v>
      </c>
      <c r="P1539" s="51">
        <f>Ugovori_OPULJP[[#This Row],[Bespovratna sredstva - EU dio - HRK]]/7.5345</f>
        <v>111550.8660163249</v>
      </c>
      <c r="Q1539" s="50">
        <f>Ugovori_OPULJP[[#This Row],[Bespovratna sredstva - Ukupno (EU+Nac) HRK
= Ukupna ugovorena vrijednost bespovratnih sredstava]]*Ugovori_OPULJP[[#This Row],[STOPA NACIONALNOG SUFINANCIRANJA %]]</f>
        <v>148320</v>
      </c>
      <c r="R1539" s="51">
        <f>Ugovori_OPULJP[[#This Row],[Bespovratna sredstva - Nacionalni dio - HRK]]/7.5345</f>
        <v>19685.446944057334</v>
      </c>
      <c r="S1539" s="52">
        <v>988800</v>
      </c>
      <c r="T1539" s="51">
        <f>Ugovori_OPULJP[[#This Row],[Bespovratna sredstva - Ukupno (EU+Nac) HRK
= Ukupna ugovorena vrijednost bespovratnih sredstava]]/7.5345</f>
        <v>131236.31296038223</v>
      </c>
      <c r="U1539" s="50">
        <v>0</v>
      </c>
      <c r="V1539" s="51">
        <f>Ugovori_OPULJP[[#This Row],[Javni doprinos korisnika - HRK]]/7.5345</f>
        <v>0</v>
      </c>
      <c r="W1539" s="50">
        <v>0</v>
      </c>
      <c r="X1539" s="51">
        <f>Ugovori_OPULJP[[#This Row],[Privatni doprinos korisnika - HRK]]/7.5345</f>
        <v>0</v>
      </c>
      <c r="Y1539" s="52">
        <v>988800</v>
      </c>
      <c r="Z1539" s="53">
        <f>Ugovori_OPULJP[[#This Row],[UKUPNI PRIHVATLJIVI IZDACI
TOTAL ELIGIBLE EXPENDITURE
= Bespovratna sredstva ukupno + doprinos korisnika
= Ukupni prihvatljivi troškovi
= Ukupna ugovorena vrijednost projekta HRK]]/7.5345</f>
        <v>131236.31296038223</v>
      </c>
      <c r="AA1539" s="57" t="s">
        <v>38</v>
      </c>
      <c r="AB1539" s="57" t="s">
        <v>35</v>
      </c>
      <c r="AC1539" s="56" t="s">
        <v>5726</v>
      </c>
      <c r="AD1539" s="63" t="s">
        <v>747</v>
      </c>
    </row>
    <row r="1540" spans="1:30" ht="38.25" customHeight="1" x14ac:dyDescent="0.2">
      <c r="A1540" s="61" t="s">
        <v>5727</v>
      </c>
      <c r="B1540" s="55" t="s">
        <v>743</v>
      </c>
      <c r="C1540" s="56" t="s">
        <v>744</v>
      </c>
      <c r="D1540" s="88" t="s">
        <v>4965</v>
      </c>
      <c r="E1540" s="57" t="s">
        <v>76</v>
      </c>
      <c r="F1540" s="62" t="s">
        <v>5728</v>
      </c>
      <c r="G1540" s="62" t="s">
        <v>1699</v>
      </c>
      <c r="H1540" s="59">
        <v>44902</v>
      </c>
      <c r="I1540" s="59">
        <v>45145</v>
      </c>
      <c r="J1540" s="48" t="str">
        <f>IF(Ugovori_OPULJP[[#This Row],[DATUM ZAVRŠETKA OPERACIJE]]&gt;DATE(2024,3,31),"u provedbi","završen")</f>
        <v>završen</v>
      </c>
      <c r="K1540" s="46" t="s">
        <v>599</v>
      </c>
      <c r="L1540" s="46" t="s">
        <v>599</v>
      </c>
      <c r="M1540" s="49">
        <v>0.85</v>
      </c>
      <c r="N1540" s="49">
        <v>0.15</v>
      </c>
      <c r="O1540" s="50">
        <f>Ugovori_OPULJP[[#This Row],[Bespovratna sredstva - Ukupno (EU+Nac) HRK
= Ukupna ugovorena vrijednost bespovratnih sredstava]]*Ugovori_OPULJP[[#This Row],[EU STOPA SUFINANCIRANJA %
EU CO-FINANCING RATE %]]</f>
        <v>412513.5</v>
      </c>
      <c r="P1540" s="51">
        <f>Ugovori_OPULJP[[#This Row],[Bespovratna sredstva - EU dio - HRK]]/7.5345</f>
        <v>54749.950228946844</v>
      </c>
      <c r="Q1540" s="50">
        <f>Ugovori_OPULJP[[#This Row],[Bespovratna sredstva - Ukupno (EU+Nac) HRK
= Ukupna ugovorena vrijednost bespovratnih sredstava]]*Ugovori_OPULJP[[#This Row],[STOPA NACIONALNOG SUFINANCIRANJA %]]</f>
        <v>72796.5</v>
      </c>
      <c r="R1540" s="51">
        <f>Ugovori_OPULJP[[#This Row],[Bespovratna sredstva - Nacionalni dio - HRK]]/7.5345</f>
        <v>9661.7559227553247</v>
      </c>
      <c r="S1540" s="52">
        <v>485310</v>
      </c>
      <c r="T1540" s="51">
        <f>Ugovori_OPULJP[[#This Row],[Bespovratna sredstva - Ukupno (EU+Nac) HRK
= Ukupna ugovorena vrijednost bespovratnih sredstava]]/7.5345</f>
        <v>64411.706151702165</v>
      </c>
      <c r="U1540" s="50">
        <v>0</v>
      </c>
      <c r="V1540" s="51">
        <f>Ugovori_OPULJP[[#This Row],[Javni doprinos korisnika - HRK]]/7.5345</f>
        <v>0</v>
      </c>
      <c r="W1540" s="50">
        <v>0</v>
      </c>
      <c r="X1540" s="51">
        <f>Ugovori_OPULJP[[#This Row],[Privatni doprinos korisnika - HRK]]/7.5345</f>
        <v>0</v>
      </c>
      <c r="Y1540" s="52">
        <v>485310</v>
      </c>
      <c r="Z1540" s="53">
        <f>Ugovori_OPULJP[[#This Row],[UKUPNI PRIHVATLJIVI IZDACI
TOTAL ELIGIBLE EXPENDITURE
= Bespovratna sredstva ukupno + doprinos korisnika
= Ukupni prihvatljivi troškovi
= Ukupna ugovorena vrijednost projekta HRK]]/7.5345</f>
        <v>64411.706151702165</v>
      </c>
      <c r="AA1540" s="57" t="s">
        <v>38</v>
      </c>
      <c r="AB1540" s="57" t="s">
        <v>35</v>
      </c>
      <c r="AC1540" s="56" t="s">
        <v>5729</v>
      </c>
      <c r="AD1540" s="63" t="s">
        <v>747</v>
      </c>
    </row>
    <row r="1541" spans="1:30" ht="36" customHeight="1" x14ac:dyDescent="0.2">
      <c r="A1541" s="61" t="s">
        <v>5730</v>
      </c>
      <c r="B1541" s="55" t="s">
        <v>743</v>
      </c>
      <c r="C1541" s="56" t="s">
        <v>744</v>
      </c>
      <c r="D1541" s="88" t="s">
        <v>4965</v>
      </c>
      <c r="E1541" s="57" t="s">
        <v>76</v>
      </c>
      <c r="F1541" s="62" t="s">
        <v>5731</v>
      </c>
      <c r="G1541" s="62" t="s">
        <v>1601</v>
      </c>
      <c r="H1541" s="59">
        <v>44915</v>
      </c>
      <c r="I1541" s="59">
        <v>45158</v>
      </c>
      <c r="J1541" s="48" t="str">
        <f>IF(Ugovori_OPULJP[[#This Row],[DATUM ZAVRŠETKA OPERACIJE]]&gt;DATE(2024,3,31),"u provedbi","završen")</f>
        <v>završen</v>
      </c>
      <c r="K1541" s="58" t="s">
        <v>99</v>
      </c>
      <c r="L1541" s="58" t="s">
        <v>99</v>
      </c>
      <c r="M1541" s="49">
        <v>0.85</v>
      </c>
      <c r="N1541" s="49">
        <v>0.15</v>
      </c>
      <c r="O1541" s="50">
        <f>Ugovori_OPULJP[[#This Row],[Bespovratna sredstva - Ukupno (EU+Nac) HRK
= Ukupna ugovorena vrijednost bespovratnih sredstava]]*Ugovori_OPULJP[[#This Row],[EU STOPA SUFINANCIRANJA %
EU CO-FINANCING RATE %]]</f>
        <v>840310</v>
      </c>
      <c r="P1541" s="51">
        <f>Ugovori_OPULJP[[#This Row],[Bespovratna sredstva - EU dio - HRK]]/7.5345</f>
        <v>111528.30313889441</v>
      </c>
      <c r="Q1541" s="50">
        <f>Ugovori_OPULJP[[#This Row],[Bespovratna sredstva - Ukupno (EU+Nac) HRK
= Ukupna ugovorena vrijednost bespovratnih sredstava]]*Ugovori_OPULJP[[#This Row],[STOPA NACIONALNOG SUFINANCIRANJA %]]</f>
        <v>148290</v>
      </c>
      <c r="R1541" s="51">
        <f>Ugovori_OPULJP[[#This Row],[Bespovratna sredstva - Nacionalni dio - HRK]]/7.5345</f>
        <v>19681.465259804896</v>
      </c>
      <c r="S1541" s="52">
        <v>988600</v>
      </c>
      <c r="T1541" s="51">
        <f>Ugovori_OPULJP[[#This Row],[Bespovratna sredstva - Ukupno (EU+Nac) HRK
= Ukupna ugovorena vrijednost bespovratnih sredstava]]/7.5345</f>
        <v>131209.76839869932</v>
      </c>
      <c r="U1541" s="50">
        <v>0</v>
      </c>
      <c r="V1541" s="51">
        <f>Ugovori_OPULJP[[#This Row],[Javni doprinos korisnika - HRK]]/7.5345</f>
        <v>0</v>
      </c>
      <c r="W1541" s="50">
        <v>0</v>
      </c>
      <c r="X1541" s="51">
        <f>Ugovori_OPULJP[[#This Row],[Privatni doprinos korisnika - HRK]]/7.5345</f>
        <v>0</v>
      </c>
      <c r="Y1541" s="52">
        <v>988600</v>
      </c>
      <c r="Z1541" s="53">
        <f>Ugovori_OPULJP[[#This Row],[UKUPNI PRIHVATLJIVI IZDACI
TOTAL ELIGIBLE EXPENDITURE
= Bespovratna sredstva ukupno + doprinos korisnika
= Ukupni prihvatljivi troškovi
= Ukupna ugovorena vrijednost projekta HRK]]/7.5345</f>
        <v>131209.76839869932</v>
      </c>
      <c r="AA1541" s="57" t="s">
        <v>38</v>
      </c>
      <c r="AB1541" s="57" t="s">
        <v>35</v>
      </c>
      <c r="AC1541" s="56" t="s">
        <v>5732</v>
      </c>
      <c r="AD1541" s="63" t="s">
        <v>747</v>
      </c>
    </row>
    <row r="1542" spans="1:30" ht="51" customHeight="1" x14ac:dyDescent="0.2">
      <c r="A1542" s="97" t="s">
        <v>5733</v>
      </c>
      <c r="B1542" s="55" t="s">
        <v>743</v>
      </c>
      <c r="C1542" s="56" t="s">
        <v>744</v>
      </c>
      <c r="D1542" s="88" t="s">
        <v>4965</v>
      </c>
      <c r="E1542" s="57" t="s">
        <v>76</v>
      </c>
      <c r="F1542" s="62" t="s">
        <v>5734</v>
      </c>
      <c r="G1542" s="62" t="s">
        <v>4434</v>
      </c>
      <c r="H1542" s="59">
        <v>44785</v>
      </c>
      <c r="I1542" s="59">
        <v>45028</v>
      </c>
      <c r="J1542" s="48" t="str">
        <f>IF(Ugovori_OPULJP[[#This Row],[DATUM ZAVRŠETKA OPERACIJE]]&gt;DATE(2024,3,31),"u provedbi","završen")</f>
        <v>završen</v>
      </c>
      <c r="K1542" s="67" t="s">
        <v>5735</v>
      </c>
      <c r="L1542" s="58" t="s">
        <v>425</v>
      </c>
      <c r="M1542" s="49">
        <v>0.85</v>
      </c>
      <c r="N1542" s="49">
        <v>0.15</v>
      </c>
      <c r="O1542" s="50">
        <f>Ugovori_OPULJP[[#This Row],[Bespovratna sredstva - Ukupno (EU+Nac) HRK
= Ukupna ugovorena vrijednost bespovratnih sredstava]]*Ugovori_OPULJP[[#This Row],[EU STOPA SUFINANCIRANJA %
EU CO-FINANCING RATE %]]</f>
        <v>1243087.175</v>
      </c>
      <c r="P1542" s="51">
        <f>Ugovori_OPULJP[[#This Row],[Bespovratna sredstva - EU dio - HRK]]/7.5345</f>
        <v>164986.02097020374</v>
      </c>
      <c r="Q1542" s="50">
        <f>Ugovori_OPULJP[[#This Row],[Bespovratna sredstva - Ukupno (EU+Nac) HRK
= Ukupna ugovorena vrijednost bespovratnih sredstava]]*Ugovori_OPULJP[[#This Row],[STOPA NACIONALNOG SUFINANCIRANJA %]]</f>
        <v>219368.32499999998</v>
      </c>
      <c r="R1542" s="51">
        <f>Ugovori_OPULJP[[#This Row],[Bespovratna sredstva - Nacionalni dio - HRK]]/7.5345</f>
        <v>29115.180171212418</v>
      </c>
      <c r="S1542" s="52">
        <v>1462455.5</v>
      </c>
      <c r="T1542" s="51">
        <f>Ugovori_OPULJP[[#This Row],[Bespovratna sredstva - Ukupno (EU+Nac) HRK
= Ukupna ugovorena vrijednost bespovratnih sredstava]]/7.5345</f>
        <v>194101.20114141615</v>
      </c>
      <c r="U1542" s="50">
        <v>0</v>
      </c>
      <c r="V1542" s="51">
        <f>Ugovori_OPULJP[[#This Row],[Javni doprinos korisnika - HRK]]/7.5345</f>
        <v>0</v>
      </c>
      <c r="W1542" s="50">
        <v>0</v>
      </c>
      <c r="X1542" s="51">
        <f>Ugovori_OPULJP[[#This Row],[Privatni doprinos korisnika - HRK]]/7.5345</f>
        <v>0</v>
      </c>
      <c r="Y1542" s="52">
        <v>1462455.5</v>
      </c>
      <c r="Z1542" s="53">
        <f>Ugovori_OPULJP[[#This Row],[UKUPNI PRIHVATLJIVI IZDACI
TOTAL ELIGIBLE EXPENDITURE
= Bespovratna sredstva ukupno + doprinos korisnika
= Ukupni prihvatljivi troškovi
= Ukupna ugovorena vrijednost projekta HRK]]/7.5345</f>
        <v>194101.20114141615</v>
      </c>
      <c r="AA1542" s="57" t="s">
        <v>38</v>
      </c>
      <c r="AB1542" s="57" t="s">
        <v>35</v>
      </c>
      <c r="AC1542" s="56" t="s">
        <v>5736</v>
      </c>
      <c r="AD1542" s="63" t="s">
        <v>747</v>
      </c>
    </row>
    <row r="1543" spans="1:30" ht="51" customHeight="1" x14ac:dyDescent="0.2">
      <c r="A1543" s="97" t="s">
        <v>5737</v>
      </c>
      <c r="B1543" s="55" t="s">
        <v>743</v>
      </c>
      <c r="C1543" s="56" t="s">
        <v>744</v>
      </c>
      <c r="D1543" s="88" t="s">
        <v>4965</v>
      </c>
      <c r="E1543" s="57" t="s">
        <v>76</v>
      </c>
      <c r="F1543" s="62" t="s">
        <v>5738</v>
      </c>
      <c r="G1543" s="45" t="s">
        <v>1691</v>
      </c>
      <c r="H1543" s="59">
        <v>44872</v>
      </c>
      <c r="I1543" s="59">
        <v>45114</v>
      </c>
      <c r="J1543" s="48" t="str">
        <f>IF(Ugovori_OPULJP[[#This Row],[DATUM ZAVRŠETKA OPERACIJE]]&gt;DATE(2024,3,31),"u provedbi","završen")</f>
        <v>završen</v>
      </c>
      <c r="K1543" s="58" t="s">
        <v>130</v>
      </c>
      <c r="L1543" s="58" t="s">
        <v>130</v>
      </c>
      <c r="M1543" s="49">
        <v>0.85</v>
      </c>
      <c r="N1543" s="49">
        <v>0.15</v>
      </c>
      <c r="O1543" s="50">
        <f>Ugovori_OPULJP[[#This Row],[Bespovratna sredstva - Ukupno (EU+Nac) HRK
= Ukupna ugovorena vrijednost bespovratnih sredstava]]*Ugovori_OPULJP[[#This Row],[EU STOPA SUFINANCIRANJA %
EU CO-FINANCING RATE %]]</f>
        <v>1260720</v>
      </c>
      <c r="P1543" s="51">
        <f>Ugovori_OPULJP[[#This Row],[Bespovratna sredstva - EU dio - HRK]]/7.5345</f>
        <v>167326.29902448735</v>
      </c>
      <c r="Q1543" s="50">
        <f>Ugovori_OPULJP[[#This Row],[Bespovratna sredstva - Ukupno (EU+Nac) HRK
= Ukupna ugovorena vrijednost bespovratnih sredstava]]*Ugovori_OPULJP[[#This Row],[STOPA NACIONALNOG SUFINANCIRANJA %]]</f>
        <v>222480</v>
      </c>
      <c r="R1543" s="51">
        <f>Ugovori_OPULJP[[#This Row],[Bespovratna sredstva - Nacionalni dio - HRK]]/7.5345</f>
        <v>29528.170416086003</v>
      </c>
      <c r="S1543" s="52">
        <v>1483200</v>
      </c>
      <c r="T1543" s="51">
        <f>Ugovori_OPULJP[[#This Row],[Bespovratna sredstva - Ukupno (EU+Nac) HRK
= Ukupna ugovorena vrijednost bespovratnih sredstava]]/7.5345</f>
        <v>196854.46944057336</v>
      </c>
      <c r="U1543" s="50">
        <v>0</v>
      </c>
      <c r="V1543" s="51">
        <f>Ugovori_OPULJP[[#This Row],[Javni doprinos korisnika - HRK]]/7.5345</f>
        <v>0</v>
      </c>
      <c r="W1543" s="50">
        <v>0</v>
      </c>
      <c r="X1543" s="51">
        <f>Ugovori_OPULJP[[#This Row],[Privatni doprinos korisnika - HRK]]/7.5345</f>
        <v>0</v>
      </c>
      <c r="Y1543" s="52">
        <v>1483200</v>
      </c>
      <c r="Z1543" s="53">
        <f>Ugovori_OPULJP[[#This Row],[UKUPNI PRIHVATLJIVI IZDACI
TOTAL ELIGIBLE EXPENDITURE
= Bespovratna sredstva ukupno + doprinos korisnika
= Ukupni prihvatljivi troškovi
= Ukupna ugovorena vrijednost projekta HRK]]/7.5345</f>
        <v>196854.46944057336</v>
      </c>
      <c r="AA1543" s="57" t="s">
        <v>38</v>
      </c>
      <c r="AB1543" s="57" t="s">
        <v>35</v>
      </c>
      <c r="AC1543" s="56" t="s">
        <v>5739</v>
      </c>
      <c r="AD1543" s="63" t="s">
        <v>747</v>
      </c>
    </row>
    <row r="1544" spans="1:30" ht="51" customHeight="1" x14ac:dyDescent="0.2">
      <c r="A1544" s="97" t="s">
        <v>5740</v>
      </c>
      <c r="B1544" s="55" t="s">
        <v>743</v>
      </c>
      <c r="C1544" s="56" t="s">
        <v>744</v>
      </c>
      <c r="D1544" s="88" t="s">
        <v>4965</v>
      </c>
      <c r="E1544" s="57" t="s">
        <v>76</v>
      </c>
      <c r="F1544" s="62" t="s">
        <v>5741</v>
      </c>
      <c r="G1544" s="62" t="s">
        <v>5742</v>
      </c>
      <c r="H1544" s="59">
        <v>44869</v>
      </c>
      <c r="I1544" s="59">
        <v>45111</v>
      </c>
      <c r="J1544" s="48" t="str">
        <f>IF(Ugovori_OPULJP[[#This Row],[DATUM ZAVRŠETKA OPERACIJE]]&gt;DATE(2024,3,31),"u provedbi","završen")</f>
        <v>završen</v>
      </c>
      <c r="K1544" s="58" t="s">
        <v>195</v>
      </c>
      <c r="L1544" s="58" t="s">
        <v>37</v>
      </c>
      <c r="M1544" s="49">
        <v>0.85</v>
      </c>
      <c r="N1544" s="49">
        <v>0.15</v>
      </c>
      <c r="O1544" s="50">
        <f>Ugovori_OPULJP[[#This Row],[Bespovratna sredstva - Ukupno (EU+Nac) HRK
= Ukupna ugovorena vrijednost bespovratnih sredstava]]*Ugovori_OPULJP[[#This Row],[EU STOPA SUFINANCIRANJA %
EU CO-FINANCING RATE %]]</f>
        <v>1238110</v>
      </c>
      <c r="P1544" s="51">
        <f>Ugovori_OPULJP[[#This Row],[Bespovratna sredstva - EU dio - HRK]]/7.5345</f>
        <v>164325.43632623265</v>
      </c>
      <c r="Q1544" s="50">
        <f>Ugovori_OPULJP[[#This Row],[Bespovratna sredstva - Ukupno (EU+Nac) HRK
= Ukupna ugovorena vrijednost bespovratnih sredstava]]*Ugovori_OPULJP[[#This Row],[STOPA NACIONALNOG SUFINANCIRANJA %]]</f>
        <v>218490</v>
      </c>
      <c r="R1544" s="51">
        <f>Ugovori_OPULJP[[#This Row],[Bespovratna sredstva - Nacionalni dio - HRK]]/7.5345</f>
        <v>28998.606410511646</v>
      </c>
      <c r="S1544" s="52">
        <v>1456600</v>
      </c>
      <c r="T1544" s="51">
        <f>Ugovori_OPULJP[[#This Row],[Bespovratna sredstva - Ukupno (EU+Nac) HRK
= Ukupna ugovorena vrijednost bespovratnih sredstava]]/7.5345</f>
        <v>193324.0427367443</v>
      </c>
      <c r="U1544" s="50">
        <v>0</v>
      </c>
      <c r="V1544" s="51">
        <f>Ugovori_OPULJP[[#This Row],[Javni doprinos korisnika - HRK]]/7.5345</f>
        <v>0</v>
      </c>
      <c r="W1544" s="50">
        <v>0</v>
      </c>
      <c r="X1544" s="51">
        <f>Ugovori_OPULJP[[#This Row],[Privatni doprinos korisnika - HRK]]/7.5345</f>
        <v>0</v>
      </c>
      <c r="Y1544" s="52">
        <v>1456600</v>
      </c>
      <c r="Z1544" s="53">
        <f>Ugovori_OPULJP[[#This Row],[UKUPNI PRIHVATLJIVI IZDACI
TOTAL ELIGIBLE EXPENDITURE
= Bespovratna sredstva ukupno + doprinos korisnika
= Ukupni prihvatljivi troškovi
= Ukupna ugovorena vrijednost projekta HRK]]/7.5345</f>
        <v>193324.0427367443</v>
      </c>
      <c r="AA1544" s="57" t="s">
        <v>38</v>
      </c>
      <c r="AB1544" s="57" t="s">
        <v>35</v>
      </c>
      <c r="AC1544" s="56" t="s">
        <v>5743</v>
      </c>
      <c r="AD1544" s="63" t="s">
        <v>747</v>
      </c>
    </row>
    <row r="1545" spans="1:30" ht="38.25" customHeight="1" x14ac:dyDescent="0.2">
      <c r="A1545" s="61" t="s">
        <v>5744</v>
      </c>
      <c r="B1545" s="55" t="s">
        <v>743</v>
      </c>
      <c r="C1545" s="56" t="s">
        <v>744</v>
      </c>
      <c r="D1545" s="88" t="s">
        <v>4965</v>
      </c>
      <c r="E1545" s="57" t="s">
        <v>76</v>
      </c>
      <c r="F1545" s="62" t="s">
        <v>5745</v>
      </c>
      <c r="G1545" s="45" t="s">
        <v>1210</v>
      </c>
      <c r="H1545" s="59">
        <v>44923</v>
      </c>
      <c r="I1545" s="59">
        <v>45166</v>
      </c>
      <c r="J1545" s="48" t="str">
        <f>IF(Ugovori_OPULJP[[#This Row],[DATUM ZAVRŠETKA OPERACIJE]]&gt;DATE(2024,3,31),"u provedbi","završen")</f>
        <v>završen</v>
      </c>
      <c r="K1545" s="46" t="s">
        <v>211</v>
      </c>
      <c r="L1545" s="46" t="s">
        <v>211</v>
      </c>
      <c r="M1545" s="49">
        <v>0.85</v>
      </c>
      <c r="N1545" s="49">
        <v>0.15</v>
      </c>
      <c r="O1545" s="50">
        <f>Ugovori_OPULJP[[#This Row],[Bespovratna sredstva - Ukupno (EU+Nac) HRK
= Ukupna ugovorena vrijednost bespovratnih sredstava]]*Ugovori_OPULJP[[#This Row],[EU STOPA SUFINANCIRANJA %
EU CO-FINANCING RATE %]]</f>
        <v>626960</v>
      </c>
      <c r="P1545" s="51">
        <f>Ugovori_OPULJP[[#This Row],[Bespovratna sredstva - EU dio - HRK]]/7.5345</f>
        <v>83211.891963633941</v>
      </c>
      <c r="Q1545" s="50">
        <f>Ugovori_OPULJP[[#This Row],[Bespovratna sredstva - Ukupno (EU+Nac) HRK
= Ukupna ugovorena vrijednost bespovratnih sredstava]]*Ugovori_OPULJP[[#This Row],[STOPA NACIONALNOG SUFINANCIRANJA %]]</f>
        <v>110640</v>
      </c>
      <c r="R1545" s="51">
        <f>Ugovori_OPULJP[[#This Row],[Bespovratna sredstva - Nacionalni dio - HRK]]/7.5345</f>
        <v>14684.451522994226</v>
      </c>
      <c r="S1545" s="52">
        <v>737600</v>
      </c>
      <c r="T1545" s="51">
        <f>Ugovori_OPULJP[[#This Row],[Bespovratna sredstva - Ukupno (EU+Nac) HRK
= Ukupna ugovorena vrijednost bespovratnih sredstava]]/7.5345</f>
        <v>97896.343486628175</v>
      </c>
      <c r="U1545" s="50">
        <v>0</v>
      </c>
      <c r="V1545" s="51">
        <f>Ugovori_OPULJP[[#This Row],[Javni doprinos korisnika - HRK]]/7.5345</f>
        <v>0</v>
      </c>
      <c r="W1545" s="50">
        <v>0</v>
      </c>
      <c r="X1545" s="51">
        <f>Ugovori_OPULJP[[#This Row],[Privatni doprinos korisnika - HRK]]/7.5345</f>
        <v>0</v>
      </c>
      <c r="Y1545" s="52">
        <v>737600</v>
      </c>
      <c r="Z1545" s="53">
        <f>Ugovori_OPULJP[[#This Row],[UKUPNI PRIHVATLJIVI IZDACI
TOTAL ELIGIBLE EXPENDITURE
= Bespovratna sredstva ukupno + doprinos korisnika
= Ukupni prihvatljivi troškovi
= Ukupna ugovorena vrijednost projekta HRK]]/7.5345</f>
        <v>97896.343486628175</v>
      </c>
      <c r="AA1545" s="57" t="s">
        <v>38</v>
      </c>
      <c r="AB1545" s="57" t="s">
        <v>35</v>
      </c>
      <c r="AC1545" s="56" t="s">
        <v>5746</v>
      </c>
      <c r="AD1545" s="63" t="s">
        <v>747</v>
      </c>
    </row>
    <row r="1546" spans="1:30" ht="51" customHeight="1" x14ac:dyDescent="0.2">
      <c r="A1546" s="61" t="s">
        <v>5747</v>
      </c>
      <c r="B1546" s="55" t="s">
        <v>743</v>
      </c>
      <c r="C1546" s="56" t="s">
        <v>744</v>
      </c>
      <c r="D1546" s="88" t="s">
        <v>4965</v>
      </c>
      <c r="E1546" s="57" t="s">
        <v>76</v>
      </c>
      <c r="F1546" s="62" t="s">
        <v>5748</v>
      </c>
      <c r="G1546" s="45" t="s">
        <v>1888</v>
      </c>
      <c r="H1546" s="59">
        <v>44917</v>
      </c>
      <c r="I1546" s="59">
        <v>45160</v>
      </c>
      <c r="J1546" s="48" t="str">
        <f>IF(Ugovori_OPULJP[[#This Row],[DATUM ZAVRŠETKA OPERACIJE]]&gt;DATE(2024,3,31),"u provedbi","završen")</f>
        <v>završen</v>
      </c>
      <c r="K1546" s="58" t="s">
        <v>99</v>
      </c>
      <c r="L1546" s="46" t="s">
        <v>99</v>
      </c>
      <c r="M1546" s="49">
        <v>0.85</v>
      </c>
      <c r="N1546" s="49">
        <v>0.15</v>
      </c>
      <c r="O1546" s="50">
        <f>Ugovori_OPULJP[[#This Row],[Bespovratna sredstva - Ukupno (EU+Nac) HRK
= Ukupna ugovorena vrijednost bespovratnih sredstava]]*Ugovori_OPULJP[[#This Row],[EU STOPA SUFINANCIRANJA %
EU CO-FINANCING RATE %]]</f>
        <v>1260720</v>
      </c>
      <c r="P1546" s="51">
        <f>Ugovori_OPULJP[[#This Row],[Bespovratna sredstva - EU dio - HRK]]/7.5345</f>
        <v>167326.29902448735</v>
      </c>
      <c r="Q1546" s="50">
        <f>Ugovori_OPULJP[[#This Row],[Bespovratna sredstva - Ukupno (EU+Nac) HRK
= Ukupna ugovorena vrijednost bespovratnih sredstava]]*Ugovori_OPULJP[[#This Row],[STOPA NACIONALNOG SUFINANCIRANJA %]]</f>
        <v>222480</v>
      </c>
      <c r="R1546" s="51">
        <f>Ugovori_OPULJP[[#This Row],[Bespovratna sredstva - Nacionalni dio - HRK]]/7.5345</f>
        <v>29528.170416086003</v>
      </c>
      <c r="S1546" s="52">
        <v>1483200</v>
      </c>
      <c r="T1546" s="51">
        <f>Ugovori_OPULJP[[#This Row],[Bespovratna sredstva - Ukupno (EU+Nac) HRK
= Ukupna ugovorena vrijednost bespovratnih sredstava]]/7.5345</f>
        <v>196854.46944057336</v>
      </c>
      <c r="U1546" s="50">
        <v>0</v>
      </c>
      <c r="V1546" s="51">
        <f>Ugovori_OPULJP[[#This Row],[Javni doprinos korisnika - HRK]]/7.5345</f>
        <v>0</v>
      </c>
      <c r="W1546" s="50">
        <v>0</v>
      </c>
      <c r="X1546" s="51">
        <f>Ugovori_OPULJP[[#This Row],[Privatni doprinos korisnika - HRK]]/7.5345</f>
        <v>0</v>
      </c>
      <c r="Y1546" s="52">
        <v>1483200</v>
      </c>
      <c r="Z1546" s="53">
        <f>Ugovori_OPULJP[[#This Row],[UKUPNI PRIHVATLJIVI IZDACI
TOTAL ELIGIBLE EXPENDITURE
= Bespovratna sredstva ukupno + doprinos korisnika
= Ukupni prihvatljivi troškovi
= Ukupna ugovorena vrijednost projekta HRK]]/7.5345</f>
        <v>196854.46944057336</v>
      </c>
      <c r="AA1546" s="57" t="s">
        <v>38</v>
      </c>
      <c r="AB1546" s="57" t="s">
        <v>35</v>
      </c>
      <c r="AC1546" s="56" t="s">
        <v>5749</v>
      </c>
      <c r="AD1546" s="63" t="s">
        <v>747</v>
      </c>
    </row>
    <row r="1547" spans="1:30" ht="63.75" customHeight="1" x14ac:dyDescent="0.2">
      <c r="A1547" s="97" t="s">
        <v>5750</v>
      </c>
      <c r="B1547" s="55" t="s">
        <v>743</v>
      </c>
      <c r="C1547" s="56" t="s">
        <v>744</v>
      </c>
      <c r="D1547" s="88" t="s">
        <v>4965</v>
      </c>
      <c r="E1547" s="57" t="s">
        <v>76</v>
      </c>
      <c r="F1547" s="62" t="s">
        <v>5751</v>
      </c>
      <c r="G1547" s="62" t="s">
        <v>1541</v>
      </c>
      <c r="H1547" s="59">
        <v>44770</v>
      </c>
      <c r="I1547" s="59">
        <v>45013</v>
      </c>
      <c r="J1547" s="48" t="str">
        <f>IF(Ugovori_OPULJP[[#This Row],[DATUM ZAVRŠETKA OPERACIJE]]&gt;DATE(2024,3,31),"u provedbi","završen")</f>
        <v>završen</v>
      </c>
      <c r="K1547" s="58" t="s">
        <v>84</v>
      </c>
      <c r="L1547" s="67" t="s">
        <v>84</v>
      </c>
      <c r="M1547" s="49">
        <v>0.85</v>
      </c>
      <c r="N1547" s="49">
        <v>0.15</v>
      </c>
      <c r="O1547" s="50">
        <f>Ugovori_OPULJP[[#This Row],[Bespovratna sredstva - Ukupno (EU+Nac) HRK
= Ukupna ugovorena vrijednost bespovratnih sredstava]]*Ugovori_OPULJP[[#This Row],[EU STOPA SUFINANCIRANJA %
EU CO-FINANCING RATE %]]</f>
        <v>840480</v>
      </c>
      <c r="P1547" s="51">
        <f>Ugovori_OPULJP[[#This Row],[Bespovratna sredstva - EU dio - HRK]]/7.5345</f>
        <v>111550.8660163249</v>
      </c>
      <c r="Q1547" s="50">
        <f>Ugovori_OPULJP[[#This Row],[Bespovratna sredstva - Ukupno (EU+Nac) HRK
= Ukupna ugovorena vrijednost bespovratnih sredstava]]*Ugovori_OPULJP[[#This Row],[STOPA NACIONALNOG SUFINANCIRANJA %]]</f>
        <v>148320</v>
      </c>
      <c r="R1547" s="51">
        <f>Ugovori_OPULJP[[#This Row],[Bespovratna sredstva - Nacionalni dio - HRK]]/7.5345</f>
        <v>19685.446944057334</v>
      </c>
      <c r="S1547" s="52">
        <v>988800</v>
      </c>
      <c r="T1547" s="51">
        <f>Ugovori_OPULJP[[#This Row],[Bespovratna sredstva - Ukupno (EU+Nac) HRK
= Ukupna ugovorena vrijednost bespovratnih sredstava]]/7.5345</f>
        <v>131236.31296038223</v>
      </c>
      <c r="U1547" s="50">
        <v>0</v>
      </c>
      <c r="V1547" s="51">
        <f>Ugovori_OPULJP[[#This Row],[Javni doprinos korisnika - HRK]]/7.5345</f>
        <v>0</v>
      </c>
      <c r="W1547" s="50">
        <v>0</v>
      </c>
      <c r="X1547" s="51">
        <f>Ugovori_OPULJP[[#This Row],[Privatni doprinos korisnika - HRK]]/7.5345</f>
        <v>0</v>
      </c>
      <c r="Y1547" s="52">
        <v>988800</v>
      </c>
      <c r="Z1547" s="53">
        <f>Ugovori_OPULJP[[#This Row],[UKUPNI PRIHVATLJIVI IZDACI
TOTAL ELIGIBLE EXPENDITURE
= Bespovratna sredstva ukupno + doprinos korisnika
= Ukupni prihvatljivi troškovi
= Ukupna ugovorena vrijednost projekta HRK]]/7.5345</f>
        <v>131236.31296038223</v>
      </c>
      <c r="AA1547" s="57" t="s">
        <v>38</v>
      </c>
      <c r="AB1547" s="57" t="s">
        <v>35</v>
      </c>
      <c r="AC1547" s="56" t="s">
        <v>5752</v>
      </c>
      <c r="AD1547" s="63" t="s">
        <v>747</v>
      </c>
    </row>
    <row r="1548" spans="1:30" ht="51" customHeight="1" x14ac:dyDescent="0.2">
      <c r="A1548" s="97" t="s">
        <v>5753</v>
      </c>
      <c r="B1548" s="55" t="s">
        <v>743</v>
      </c>
      <c r="C1548" s="56" t="s">
        <v>744</v>
      </c>
      <c r="D1548" s="88" t="s">
        <v>4965</v>
      </c>
      <c r="E1548" s="57" t="s">
        <v>76</v>
      </c>
      <c r="F1548" s="62" t="s">
        <v>5754</v>
      </c>
      <c r="G1548" s="62" t="s">
        <v>2264</v>
      </c>
      <c r="H1548" s="59">
        <v>44853</v>
      </c>
      <c r="I1548" s="59">
        <v>45096</v>
      </c>
      <c r="J1548" s="48" t="str">
        <f>IF(Ugovori_OPULJP[[#This Row],[DATUM ZAVRŠETKA OPERACIJE]]&gt;DATE(2024,3,31),"u provedbi","završen")</f>
        <v>završen</v>
      </c>
      <c r="K1548" s="46" t="s">
        <v>84</v>
      </c>
      <c r="L1548" s="46" t="s">
        <v>84</v>
      </c>
      <c r="M1548" s="49">
        <v>0.85</v>
      </c>
      <c r="N1548" s="49">
        <v>0.15</v>
      </c>
      <c r="O1548" s="50">
        <f>Ugovori_OPULJP[[#This Row],[Bespovratna sredstva - Ukupno (EU+Nac) HRK
= Ukupna ugovorena vrijednost bespovratnih sredstava]]*Ugovori_OPULJP[[#This Row],[EU STOPA SUFINANCIRANJA %
EU CO-FINANCING RATE %]]</f>
        <v>418540</v>
      </c>
      <c r="P1548" s="51">
        <f>Ugovori_OPULJP[[#This Row],[Bespovratna sredstva - EU dio - HRK]]/7.5345</f>
        <v>55549.804233857583</v>
      </c>
      <c r="Q1548" s="50">
        <f>Ugovori_OPULJP[[#This Row],[Bespovratna sredstva - Ukupno (EU+Nac) HRK
= Ukupna ugovorena vrijednost bespovratnih sredstava]]*Ugovori_OPULJP[[#This Row],[STOPA NACIONALNOG SUFINANCIRANJA %]]</f>
        <v>73860</v>
      </c>
      <c r="R1548" s="51">
        <f>Ugovori_OPULJP[[#This Row],[Bespovratna sredstva - Nacionalni dio - HRK]]/7.5345</f>
        <v>9802.9066295042794</v>
      </c>
      <c r="S1548" s="52">
        <v>492400</v>
      </c>
      <c r="T1548" s="51">
        <f>Ugovori_OPULJP[[#This Row],[Bespovratna sredstva - Ukupno (EU+Nac) HRK
= Ukupna ugovorena vrijednost bespovratnih sredstava]]/7.5345</f>
        <v>65352.710863361863</v>
      </c>
      <c r="U1548" s="50">
        <v>0</v>
      </c>
      <c r="V1548" s="51">
        <f>Ugovori_OPULJP[[#This Row],[Javni doprinos korisnika - HRK]]/7.5345</f>
        <v>0</v>
      </c>
      <c r="W1548" s="50">
        <v>0</v>
      </c>
      <c r="X1548" s="51">
        <f>Ugovori_OPULJP[[#This Row],[Privatni doprinos korisnika - HRK]]/7.5345</f>
        <v>0</v>
      </c>
      <c r="Y1548" s="52">
        <v>492400</v>
      </c>
      <c r="Z1548" s="53">
        <f>Ugovori_OPULJP[[#This Row],[UKUPNI PRIHVATLJIVI IZDACI
TOTAL ELIGIBLE EXPENDITURE
= Bespovratna sredstva ukupno + doprinos korisnika
= Ukupni prihvatljivi troškovi
= Ukupna ugovorena vrijednost projekta HRK]]/7.5345</f>
        <v>65352.710863361863</v>
      </c>
      <c r="AA1548" s="57" t="s">
        <v>38</v>
      </c>
      <c r="AB1548" s="57" t="s">
        <v>35</v>
      </c>
      <c r="AC1548" s="56" t="s">
        <v>5755</v>
      </c>
      <c r="AD1548" s="63" t="s">
        <v>747</v>
      </c>
    </row>
    <row r="1549" spans="1:30" ht="38.25" customHeight="1" x14ac:dyDescent="0.2">
      <c r="A1549" s="97" t="s">
        <v>5756</v>
      </c>
      <c r="B1549" s="55" t="s">
        <v>743</v>
      </c>
      <c r="C1549" s="56" t="s">
        <v>744</v>
      </c>
      <c r="D1549" s="88" t="s">
        <v>4965</v>
      </c>
      <c r="E1549" s="57" t="s">
        <v>76</v>
      </c>
      <c r="F1549" s="62" t="s">
        <v>5757</v>
      </c>
      <c r="G1549" s="62" t="s">
        <v>2001</v>
      </c>
      <c r="H1549" s="59">
        <v>44855</v>
      </c>
      <c r="I1549" s="59">
        <v>45098</v>
      </c>
      <c r="J1549" s="48" t="str">
        <f>IF(Ugovori_OPULJP[[#This Row],[DATUM ZAVRŠETKA OPERACIJE]]&gt;DATE(2024,3,31),"u provedbi","završen")</f>
        <v>završen</v>
      </c>
      <c r="K1549" s="46" t="s">
        <v>99</v>
      </c>
      <c r="L1549" s="46" t="s">
        <v>99</v>
      </c>
      <c r="M1549" s="49">
        <v>0.85</v>
      </c>
      <c r="N1549" s="49">
        <v>0.15</v>
      </c>
      <c r="O1549" s="50">
        <f>Ugovori_OPULJP[[#This Row],[Bespovratna sredstva - Ukupno (EU+Nac) HRK
= Ukupna ugovorena vrijednost bespovratnih sredstava]]*Ugovori_OPULJP[[#This Row],[EU STOPA SUFINANCIRANJA %
EU CO-FINANCING RATE %]]</f>
        <v>1274729.53</v>
      </c>
      <c r="P1549" s="51">
        <f>Ugovori_OPULJP[[#This Row],[Bespovratna sredstva - EU dio - HRK]]/7.5345</f>
        <v>169185.6831906563</v>
      </c>
      <c r="Q1549" s="50">
        <f>Ugovori_OPULJP[[#This Row],[Bespovratna sredstva - Ukupno (EU+Nac) HRK
= Ukupna ugovorena vrijednost bespovratnih sredstava]]*Ugovori_OPULJP[[#This Row],[STOPA NACIONALNOG SUFINANCIRANJA %]]</f>
        <v>224952.27</v>
      </c>
      <c r="R1549" s="51">
        <f>Ugovori_OPULJP[[#This Row],[Bespovratna sredstva - Nacionalni dio - HRK]]/7.5345</f>
        <v>29856.297033645227</v>
      </c>
      <c r="S1549" s="52">
        <v>1499681.8</v>
      </c>
      <c r="T1549" s="51">
        <f>Ugovori_OPULJP[[#This Row],[Bespovratna sredstva - Ukupno (EU+Nac) HRK
= Ukupna ugovorena vrijednost bespovratnih sredstava]]/7.5345</f>
        <v>199041.98022430154</v>
      </c>
      <c r="U1549" s="50">
        <v>0</v>
      </c>
      <c r="V1549" s="51">
        <f>Ugovori_OPULJP[[#This Row],[Javni doprinos korisnika - HRK]]/7.5345</f>
        <v>0</v>
      </c>
      <c r="W1549" s="50">
        <v>0</v>
      </c>
      <c r="X1549" s="51">
        <f>Ugovori_OPULJP[[#This Row],[Privatni doprinos korisnika - HRK]]/7.5345</f>
        <v>0</v>
      </c>
      <c r="Y1549" s="52">
        <v>1499681.8</v>
      </c>
      <c r="Z1549" s="53">
        <f>Ugovori_OPULJP[[#This Row],[UKUPNI PRIHVATLJIVI IZDACI
TOTAL ELIGIBLE EXPENDITURE
= Bespovratna sredstva ukupno + doprinos korisnika
= Ukupni prihvatljivi troškovi
= Ukupna ugovorena vrijednost projekta HRK]]/7.5345</f>
        <v>199041.98022430154</v>
      </c>
      <c r="AA1549" s="57" t="s">
        <v>38</v>
      </c>
      <c r="AB1549" s="57" t="s">
        <v>35</v>
      </c>
      <c r="AC1549" s="56" t="s">
        <v>5758</v>
      </c>
      <c r="AD1549" s="63" t="s">
        <v>747</v>
      </c>
    </row>
    <row r="1550" spans="1:30" ht="38.25" customHeight="1" x14ac:dyDescent="0.2">
      <c r="A1550" s="61" t="s">
        <v>5759</v>
      </c>
      <c r="B1550" s="55" t="s">
        <v>743</v>
      </c>
      <c r="C1550" s="56" t="s">
        <v>744</v>
      </c>
      <c r="D1550" s="88" t="s">
        <v>4965</v>
      </c>
      <c r="E1550" s="57" t="s">
        <v>76</v>
      </c>
      <c r="F1550" s="62" t="s">
        <v>5760</v>
      </c>
      <c r="G1550" s="45" t="s">
        <v>1482</v>
      </c>
      <c r="H1550" s="59">
        <v>44916</v>
      </c>
      <c r="I1550" s="59">
        <v>45159</v>
      </c>
      <c r="J1550" s="48" t="str">
        <f>IF(Ugovori_OPULJP[[#This Row],[DATUM ZAVRŠETKA OPERACIJE]]&gt;DATE(2024,3,31),"u provedbi","završen")</f>
        <v>završen</v>
      </c>
      <c r="K1550" s="46" t="s">
        <v>104</v>
      </c>
      <c r="L1550" s="46" t="s">
        <v>104</v>
      </c>
      <c r="M1550" s="49">
        <v>0.85</v>
      </c>
      <c r="N1550" s="49">
        <v>0.15</v>
      </c>
      <c r="O1550" s="50">
        <f>Ugovori_OPULJP[[#This Row],[Bespovratna sredstva - Ukupno (EU+Nac) HRK
= Ukupna ugovorena vrijednost bespovratnih sredstava]]*Ugovori_OPULJP[[#This Row],[EU STOPA SUFINANCIRANJA %
EU CO-FINANCING RATE %]]</f>
        <v>1048687.5</v>
      </c>
      <c r="P1550" s="51">
        <f>Ugovori_OPULJP[[#This Row],[Bespovratna sredstva - EU dio - HRK]]/7.5345</f>
        <v>139184.75014931316</v>
      </c>
      <c r="Q1550" s="50">
        <f>Ugovori_OPULJP[[#This Row],[Bespovratna sredstva - Ukupno (EU+Nac) HRK
= Ukupna ugovorena vrijednost bespovratnih sredstava]]*Ugovori_OPULJP[[#This Row],[STOPA NACIONALNOG SUFINANCIRANJA %]]</f>
        <v>185062.5</v>
      </c>
      <c r="R1550" s="51">
        <f>Ugovori_OPULJP[[#This Row],[Bespovratna sredstva - Nacionalni dio - HRK]]/7.5345</f>
        <v>24562.014732231732</v>
      </c>
      <c r="S1550" s="52">
        <v>1233750</v>
      </c>
      <c r="T1550" s="51">
        <f>Ugovori_OPULJP[[#This Row],[Bespovratna sredstva - Ukupno (EU+Nac) HRK
= Ukupna ugovorena vrijednost bespovratnih sredstava]]/7.5345</f>
        <v>163746.76488154489</v>
      </c>
      <c r="U1550" s="50">
        <v>0</v>
      </c>
      <c r="V1550" s="51">
        <f>Ugovori_OPULJP[[#This Row],[Javni doprinos korisnika - HRK]]/7.5345</f>
        <v>0</v>
      </c>
      <c r="W1550" s="50">
        <v>0</v>
      </c>
      <c r="X1550" s="51">
        <f>Ugovori_OPULJP[[#This Row],[Privatni doprinos korisnika - HRK]]/7.5345</f>
        <v>0</v>
      </c>
      <c r="Y1550" s="52">
        <v>1233750</v>
      </c>
      <c r="Z1550" s="53">
        <f>Ugovori_OPULJP[[#This Row],[UKUPNI PRIHVATLJIVI IZDACI
TOTAL ELIGIBLE EXPENDITURE
= Bespovratna sredstva ukupno + doprinos korisnika
= Ukupni prihvatljivi troškovi
= Ukupna ugovorena vrijednost projekta HRK]]/7.5345</f>
        <v>163746.76488154489</v>
      </c>
      <c r="AA1550" s="57" t="s">
        <v>38</v>
      </c>
      <c r="AB1550" s="57" t="s">
        <v>35</v>
      </c>
      <c r="AC1550" s="56" t="s">
        <v>5761</v>
      </c>
      <c r="AD1550" s="63" t="s">
        <v>747</v>
      </c>
    </row>
    <row r="1551" spans="1:30" ht="48" customHeight="1" x14ac:dyDescent="0.2">
      <c r="A1551" s="61" t="s">
        <v>5762</v>
      </c>
      <c r="B1551" s="55" t="s">
        <v>743</v>
      </c>
      <c r="C1551" s="56" t="s">
        <v>744</v>
      </c>
      <c r="D1551" s="88" t="s">
        <v>4965</v>
      </c>
      <c r="E1551" s="57" t="s">
        <v>76</v>
      </c>
      <c r="F1551" s="62" t="s">
        <v>5763</v>
      </c>
      <c r="G1551" s="62" t="s">
        <v>1206</v>
      </c>
      <c r="H1551" s="59">
        <v>44902</v>
      </c>
      <c r="I1551" s="59">
        <v>45145</v>
      </c>
      <c r="J1551" s="48" t="str">
        <f>IF(Ugovori_OPULJP[[#This Row],[DATUM ZAVRŠETKA OPERACIJE]]&gt;DATE(2024,3,31),"u provedbi","završen")</f>
        <v>završen</v>
      </c>
      <c r="K1551" s="46" t="s">
        <v>84</v>
      </c>
      <c r="L1551" s="46" t="s">
        <v>84</v>
      </c>
      <c r="M1551" s="49">
        <v>0.85</v>
      </c>
      <c r="N1551" s="49">
        <v>0.15</v>
      </c>
      <c r="O1551" s="50">
        <f>Ugovori_OPULJP[[#This Row],[Bespovratna sredstva - Ukupno (EU+Nac) HRK
= Ukupna ugovorena vrijednost bespovratnih sredstava]]*Ugovori_OPULJP[[#This Row],[EU STOPA SUFINANCIRANJA %
EU CO-FINANCING RATE %]]</f>
        <v>836230</v>
      </c>
      <c r="P1551" s="51">
        <f>Ugovori_OPULJP[[#This Row],[Bespovratna sredstva - EU dio - HRK]]/7.5345</f>
        <v>110986.79408056274</v>
      </c>
      <c r="Q1551" s="50">
        <f>Ugovori_OPULJP[[#This Row],[Bespovratna sredstva - Ukupno (EU+Nac) HRK
= Ukupna ugovorena vrijednost bespovratnih sredstava]]*Ugovori_OPULJP[[#This Row],[STOPA NACIONALNOG SUFINANCIRANJA %]]</f>
        <v>147570</v>
      </c>
      <c r="R1551" s="51">
        <f>Ugovori_OPULJP[[#This Row],[Bespovratna sredstva - Nacionalni dio - HRK]]/7.5345</f>
        <v>19585.904837746366</v>
      </c>
      <c r="S1551" s="52">
        <v>983800</v>
      </c>
      <c r="T1551" s="51">
        <f>Ugovori_OPULJP[[#This Row],[Bespovratna sredstva - Ukupno (EU+Nac) HRK
= Ukupna ugovorena vrijednost bespovratnih sredstava]]/7.5345</f>
        <v>130572.69891830911</v>
      </c>
      <c r="U1551" s="50">
        <v>0</v>
      </c>
      <c r="V1551" s="51">
        <f>Ugovori_OPULJP[[#This Row],[Javni doprinos korisnika - HRK]]/7.5345</f>
        <v>0</v>
      </c>
      <c r="W1551" s="50">
        <v>0</v>
      </c>
      <c r="X1551" s="51">
        <f>Ugovori_OPULJP[[#This Row],[Privatni doprinos korisnika - HRK]]/7.5345</f>
        <v>0</v>
      </c>
      <c r="Y1551" s="52">
        <v>983800</v>
      </c>
      <c r="Z1551" s="53">
        <f>Ugovori_OPULJP[[#This Row],[UKUPNI PRIHVATLJIVI IZDACI
TOTAL ELIGIBLE EXPENDITURE
= Bespovratna sredstva ukupno + doprinos korisnika
= Ukupni prihvatljivi troškovi
= Ukupna ugovorena vrijednost projekta HRK]]/7.5345</f>
        <v>130572.69891830911</v>
      </c>
      <c r="AA1551" s="57" t="s">
        <v>38</v>
      </c>
      <c r="AB1551" s="57" t="s">
        <v>35</v>
      </c>
      <c r="AC1551" s="56" t="s">
        <v>5764</v>
      </c>
      <c r="AD1551" s="63" t="s">
        <v>747</v>
      </c>
    </row>
    <row r="1552" spans="1:30" ht="48" customHeight="1" x14ac:dyDescent="0.2">
      <c r="A1552" s="97" t="s">
        <v>5765</v>
      </c>
      <c r="B1552" s="55" t="s">
        <v>743</v>
      </c>
      <c r="C1552" s="56" t="s">
        <v>744</v>
      </c>
      <c r="D1552" s="88" t="s">
        <v>4965</v>
      </c>
      <c r="E1552" s="57" t="s">
        <v>76</v>
      </c>
      <c r="F1552" s="62" t="s">
        <v>1622</v>
      </c>
      <c r="G1552" s="62" t="s">
        <v>4413</v>
      </c>
      <c r="H1552" s="59">
        <v>44820</v>
      </c>
      <c r="I1552" s="59">
        <v>45062</v>
      </c>
      <c r="J1552" s="48" t="str">
        <f>IF(Ugovori_OPULJP[[#This Row],[DATUM ZAVRŠETKA OPERACIJE]]&gt;DATE(2024,3,31),"u provedbi","završen")</f>
        <v>završen</v>
      </c>
      <c r="K1552" s="46" t="s">
        <v>84</v>
      </c>
      <c r="L1552" s="46" t="s">
        <v>84</v>
      </c>
      <c r="M1552" s="49">
        <v>0.85</v>
      </c>
      <c r="N1552" s="49">
        <v>0.15</v>
      </c>
      <c r="O1552" s="50">
        <f>Ugovori_OPULJP[[#This Row],[Bespovratna sredstva - Ukupno (EU+Nac) HRK
= Ukupna ugovorena vrijednost bespovratnih sredstava]]*Ugovori_OPULJP[[#This Row],[EU STOPA SUFINANCIRANJA %
EU CO-FINANCING RATE %]]</f>
        <v>1242190</v>
      </c>
      <c r="P1552" s="51">
        <f>Ugovori_OPULJP[[#This Row],[Bespovratna sredstva - EU dio - HRK]]/7.5345</f>
        <v>164866.94538456431</v>
      </c>
      <c r="Q1552" s="50">
        <f>Ugovori_OPULJP[[#This Row],[Bespovratna sredstva - Ukupno (EU+Nac) HRK
= Ukupna ugovorena vrijednost bespovratnih sredstava]]*Ugovori_OPULJP[[#This Row],[STOPA NACIONALNOG SUFINANCIRANJA %]]</f>
        <v>219210</v>
      </c>
      <c r="R1552" s="51">
        <f>Ugovori_OPULJP[[#This Row],[Bespovratna sredstva - Nacionalni dio - HRK]]/7.5345</f>
        <v>29094.166832570176</v>
      </c>
      <c r="S1552" s="52">
        <v>1461400</v>
      </c>
      <c r="T1552" s="51">
        <f>Ugovori_OPULJP[[#This Row],[Bespovratna sredstva - Ukupno (EU+Nac) HRK
= Ukupna ugovorena vrijednost bespovratnih sredstava]]/7.5345</f>
        <v>193961.11221713451</v>
      </c>
      <c r="U1552" s="50">
        <v>0</v>
      </c>
      <c r="V1552" s="51">
        <f>Ugovori_OPULJP[[#This Row],[Javni doprinos korisnika - HRK]]/7.5345</f>
        <v>0</v>
      </c>
      <c r="W1552" s="50">
        <v>0</v>
      </c>
      <c r="X1552" s="51">
        <f>Ugovori_OPULJP[[#This Row],[Privatni doprinos korisnika - HRK]]/7.5345</f>
        <v>0</v>
      </c>
      <c r="Y1552" s="52">
        <v>1461400</v>
      </c>
      <c r="Z1552" s="53">
        <f>Ugovori_OPULJP[[#This Row],[UKUPNI PRIHVATLJIVI IZDACI
TOTAL ELIGIBLE EXPENDITURE
= Bespovratna sredstva ukupno + doprinos korisnika
= Ukupni prihvatljivi troškovi
= Ukupna ugovorena vrijednost projekta HRK]]/7.5345</f>
        <v>193961.11221713451</v>
      </c>
      <c r="AA1552" s="57" t="s">
        <v>38</v>
      </c>
      <c r="AB1552" s="57" t="s">
        <v>35</v>
      </c>
      <c r="AC1552" s="56" t="s">
        <v>5766</v>
      </c>
      <c r="AD1552" s="63" t="s">
        <v>747</v>
      </c>
    </row>
    <row r="1553" spans="1:30" ht="38.25" customHeight="1" x14ac:dyDescent="0.2">
      <c r="A1553" s="97" t="s">
        <v>5767</v>
      </c>
      <c r="B1553" s="55" t="s">
        <v>743</v>
      </c>
      <c r="C1553" s="56" t="s">
        <v>744</v>
      </c>
      <c r="D1553" s="88" t="s">
        <v>4965</v>
      </c>
      <c r="E1553" s="57" t="s">
        <v>76</v>
      </c>
      <c r="F1553" s="62" t="s">
        <v>5768</v>
      </c>
      <c r="G1553" s="62" t="s">
        <v>2252</v>
      </c>
      <c r="H1553" s="59">
        <v>44858</v>
      </c>
      <c r="I1553" s="59">
        <v>45101</v>
      </c>
      <c r="J1553" s="48" t="str">
        <f>IF(Ugovori_OPULJP[[#This Row],[DATUM ZAVRŠETKA OPERACIJE]]&gt;DATE(2024,3,31),"u provedbi","završen")</f>
        <v>završen</v>
      </c>
      <c r="K1553" s="58" t="s">
        <v>84</v>
      </c>
      <c r="L1553" s="58" t="s">
        <v>84</v>
      </c>
      <c r="M1553" s="49">
        <v>0.85</v>
      </c>
      <c r="N1553" s="49">
        <v>0.15</v>
      </c>
      <c r="O1553" s="50">
        <f>Ugovori_OPULJP[[#This Row],[Bespovratna sredstva - Ukupno (EU+Nac) HRK
= Ukupna ugovorena vrijednost bespovratnih sredstava]]*Ugovori_OPULJP[[#This Row],[EU STOPA SUFINANCIRANJA %
EU CO-FINANCING RATE %]]</f>
        <v>500888</v>
      </c>
      <c r="P1553" s="51">
        <f>Ugovori_OPULJP[[#This Row],[Bespovratna sredstva - EU dio - HRK]]/7.5345</f>
        <v>66479.262061185218</v>
      </c>
      <c r="Q1553" s="50">
        <f>Ugovori_OPULJP[[#This Row],[Bespovratna sredstva - Ukupno (EU+Nac) HRK
= Ukupna ugovorena vrijednost bespovratnih sredstava]]*Ugovori_OPULJP[[#This Row],[STOPA NACIONALNOG SUFINANCIRANJA %]]</f>
        <v>88392</v>
      </c>
      <c r="R1553" s="51">
        <f>Ugovori_OPULJP[[#This Row],[Bespovratna sredstva - Nacionalni dio - HRK]]/7.5345</f>
        <v>11731.634481385625</v>
      </c>
      <c r="S1553" s="52">
        <v>589280</v>
      </c>
      <c r="T1553" s="51">
        <f>Ugovori_OPULJP[[#This Row],[Bespovratna sredstva - Ukupno (EU+Nac) HRK
= Ukupna ugovorena vrijednost bespovratnih sredstava]]/7.5345</f>
        <v>78210.89654257083</v>
      </c>
      <c r="U1553" s="50">
        <v>0</v>
      </c>
      <c r="V1553" s="51">
        <f>Ugovori_OPULJP[[#This Row],[Javni doprinos korisnika - HRK]]/7.5345</f>
        <v>0</v>
      </c>
      <c r="W1553" s="50">
        <v>0</v>
      </c>
      <c r="X1553" s="51">
        <f>Ugovori_OPULJP[[#This Row],[Privatni doprinos korisnika - HRK]]/7.5345</f>
        <v>0</v>
      </c>
      <c r="Y1553" s="52">
        <v>589280</v>
      </c>
      <c r="Z1553" s="53">
        <f>Ugovori_OPULJP[[#This Row],[UKUPNI PRIHVATLJIVI IZDACI
TOTAL ELIGIBLE EXPENDITURE
= Bespovratna sredstva ukupno + doprinos korisnika
= Ukupni prihvatljivi troškovi
= Ukupna ugovorena vrijednost projekta HRK]]/7.5345</f>
        <v>78210.89654257083</v>
      </c>
      <c r="AA1553" s="57" t="s">
        <v>38</v>
      </c>
      <c r="AB1553" s="57" t="s">
        <v>35</v>
      </c>
      <c r="AC1553" s="56" t="s">
        <v>5769</v>
      </c>
      <c r="AD1553" s="63" t="s">
        <v>747</v>
      </c>
    </row>
    <row r="1554" spans="1:30" ht="51" customHeight="1" x14ac:dyDescent="0.2">
      <c r="A1554" s="61" t="s">
        <v>5770</v>
      </c>
      <c r="B1554" s="55" t="s">
        <v>743</v>
      </c>
      <c r="C1554" s="56" t="s">
        <v>744</v>
      </c>
      <c r="D1554" s="88" t="s">
        <v>4965</v>
      </c>
      <c r="E1554" s="57" t="s">
        <v>76</v>
      </c>
      <c r="F1554" s="62" t="s">
        <v>5771</v>
      </c>
      <c r="G1554" s="62" t="s">
        <v>5772</v>
      </c>
      <c r="H1554" s="59">
        <v>45000</v>
      </c>
      <c r="I1554" s="59">
        <v>45245</v>
      </c>
      <c r="J1554" s="48" t="str">
        <f>IF(Ugovori_OPULJP[[#This Row],[DATUM ZAVRŠETKA OPERACIJE]]&gt;DATE(2024,3,31),"u provedbi","završen")</f>
        <v>završen</v>
      </c>
      <c r="K1554" s="46" t="s">
        <v>333</v>
      </c>
      <c r="L1554" s="46" t="s">
        <v>333</v>
      </c>
      <c r="M1554" s="49">
        <v>0.85</v>
      </c>
      <c r="N1554" s="49">
        <v>0.15</v>
      </c>
      <c r="O1554" s="50">
        <f>Ugovori_OPULJP[[#This Row],[Bespovratna sredstva - Ukupno (EU+Nac) HRK
= Ukupna ugovorena vrijednost bespovratnih sredstava]]*Ugovori_OPULJP[[#This Row],[EU STOPA SUFINANCIRANJA %
EU CO-FINANCING RATE %]]</f>
        <v>822086</v>
      </c>
      <c r="P1554" s="51">
        <f>Ugovori_OPULJP[[#This Row],[Bespovratna sredstva - EU dio - HRK]]/7.5345</f>
        <v>109109.56267834626</v>
      </c>
      <c r="Q1554" s="50">
        <f>Ugovori_OPULJP[[#This Row],[Bespovratna sredstva - Ukupno (EU+Nac) HRK
= Ukupna ugovorena vrijednost bespovratnih sredstava]]*Ugovori_OPULJP[[#This Row],[STOPA NACIONALNOG SUFINANCIRANJA %]]</f>
        <v>145074</v>
      </c>
      <c r="R1554" s="51">
        <f>Ugovori_OPULJP[[#This Row],[Bespovratna sredstva - Nacionalni dio - HRK]]/7.5345</f>
        <v>19254.628707943459</v>
      </c>
      <c r="S1554" s="52">
        <v>967160</v>
      </c>
      <c r="T1554" s="51">
        <f>Ugovori_OPULJP[[#This Row],[Bespovratna sredstva - Ukupno (EU+Nac) HRK
= Ukupna ugovorena vrijednost bespovratnih sredstava]]/7.5345</f>
        <v>128364.19138628972</v>
      </c>
      <c r="U1554" s="50"/>
      <c r="V1554" s="51">
        <f>Ugovori_OPULJP[[#This Row],[Javni doprinos korisnika - HRK]]/7.5345</f>
        <v>0</v>
      </c>
      <c r="W1554" s="50"/>
      <c r="X1554" s="51">
        <f>Ugovori_OPULJP[[#This Row],[Privatni doprinos korisnika - HRK]]/7.5345</f>
        <v>0</v>
      </c>
      <c r="Y1554" s="85">
        <v>967160</v>
      </c>
      <c r="Z1554" s="53">
        <f>Ugovori_OPULJP[[#This Row],[UKUPNI PRIHVATLJIVI IZDACI
TOTAL ELIGIBLE EXPENDITURE
= Bespovratna sredstva ukupno + doprinos korisnika
= Ukupni prihvatljivi troškovi
= Ukupna ugovorena vrijednost projekta HRK]]/7.5345</f>
        <v>128364.19138628972</v>
      </c>
      <c r="AA1554" s="57" t="s">
        <v>38</v>
      </c>
      <c r="AB1554" s="57" t="s">
        <v>35</v>
      </c>
      <c r="AC1554" s="56" t="s">
        <v>5773</v>
      </c>
      <c r="AD1554" s="63" t="s">
        <v>747</v>
      </c>
    </row>
    <row r="1555" spans="1:30" ht="51" customHeight="1" x14ac:dyDescent="0.2">
      <c r="A1555" s="97" t="s">
        <v>5774</v>
      </c>
      <c r="B1555" s="55" t="s">
        <v>743</v>
      </c>
      <c r="C1555" s="56" t="s">
        <v>744</v>
      </c>
      <c r="D1555" s="88" t="s">
        <v>4965</v>
      </c>
      <c r="E1555" s="57" t="s">
        <v>76</v>
      </c>
      <c r="F1555" s="62" t="s">
        <v>5775</v>
      </c>
      <c r="G1555" s="62" t="s">
        <v>1294</v>
      </c>
      <c r="H1555" s="59">
        <v>44770</v>
      </c>
      <c r="I1555" s="59">
        <v>45013</v>
      </c>
      <c r="J1555" s="48" t="str">
        <f>IF(Ugovori_OPULJP[[#This Row],[DATUM ZAVRŠETKA OPERACIJE]]&gt;DATE(2024,3,31),"u provedbi","završen")</f>
        <v>završen</v>
      </c>
      <c r="K1555" s="46" t="s">
        <v>104</v>
      </c>
      <c r="L1555" s="46" t="s">
        <v>104</v>
      </c>
      <c r="M1555" s="49">
        <v>0.85</v>
      </c>
      <c r="N1555" s="49">
        <v>0.15</v>
      </c>
      <c r="O1555" s="50">
        <f>Ugovori_OPULJP[[#This Row],[Bespovratna sredstva - Ukupno (EU+Nac) HRK
= Ukupna ugovorena vrijednost bespovratnih sredstava]]*Ugovori_OPULJP[[#This Row],[EU STOPA SUFINANCIRANJA %
EU CO-FINANCING RATE %]]</f>
        <v>630249.5</v>
      </c>
      <c r="P1555" s="51">
        <f>Ugovori_OPULJP[[#This Row],[Bespovratna sredstva - EU dio - HRK]]/7.5345</f>
        <v>83648.483641913859</v>
      </c>
      <c r="Q1555" s="50">
        <f>Ugovori_OPULJP[[#This Row],[Bespovratna sredstva - Ukupno (EU+Nac) HRK
= Ukupna ugovorena vrijednost bespovratnih sredstava]]*Ugovori_OPULJP[[#This Row],[STOPA NACIONALNOG SUFINANCIRANJA %]]</f>
        <v>111220.5</v>
      </c>
      <c r="R1555" s="51">
        <f>Ugovori_OPULJP[[#This Row],[Bespovratna sredstva - Nacionalni dio - HRK]]/7.5345</f>
        <v>14761.497113278916</v>
      </c>
      <c r="S1555" s="52">
        <v>741470</v>
      </c>
      <c r="T1555" s="53">
        <f>Ugovori_OPULJP[[#This Row],[Bespovratna sredstva - Ukupno (EU+Nac) HRK
= Ukupna ugovorena vrijednost bespovratnih sredstava]]/7.5345</f>
        <v>98409.980755192781</v>
      </c>
      <c r="U1555" s="50">
        <v>0</v>
      </c>
      <c r="V1555" s="51">
        <f>Ugovori_OPULJP[[#This Row],[Javni doprinos korisnika - HRK]]/7.5345</f>
        <v>0</v>
      </c>
      <c r="W1555" s="50">
        <v>0</v>
      </c>
      <c r="X1555" s="51">
        <f>Ugovori_OPULJP[[#This Row],[Privatni doprinos korisnika - HRK]]/7.5345</f>
        <v>0</v>
      </c>
      <c r="Y1555" s="52">
        <v>741470</v>
      </c>
      <c r="Z1555" s="53">
        <f>Ugovori_OPULJP[[#This Row],[UKUPNI PRIHVATLJIVI IZDACI
TOTAL ELIGIBLE EXPENDITURE
= Bespovratna sredstva ukupno + doprinos korisnika
= Ukupni prihvatljivi troškovi
= Ukupna ugovorena vrijednost projekta HRK]]/7.5345</f>
        <v>98409.980755192781</v>
      </c>
      <c r="AA1555" s="57" t="s">
        <v>38</v>
      </c>
      <c r="AB1555" s="57" t="s">
        <v>35</v>
      </c>
      <c r="AC1555" s="56" t="s">
        <v>5776</v>
      </c>
      <c r="AD1555" s="63" t="s">
        <v>747</v>
      </c>
    </row>
    <row r="1556" spans="1:30" ht="48" customHeight="1" x14ac:dyDescent="0.2">
      <c r="A1556" s="97" t="s">
        <v>5777</v>
      </c>
      <c r="B1556" s="55" t="s">
        <v>743</v>
      </c>
      <c r="C1556" s="56" t="s">
        <v>744</v>
      </c>
      <c r="D1556" s="88" t="s">
        <v>4965</v>
      </c>
      <c r="E1556" s="57" t="s">
        <v>76</v>
      </c>
      <c r="F1556" s="62" t="s">
        <v>5778</v>
      </c>
      <c r="G1556" s="62" t="s">
        <v>1392</v>
      </c>
      <c r="H1556" s="59">
        <v>44789</v>
      </c>
      <c r="I1556" s="59">
        <v>45001</v>
      </c>
      <c r="J1556" s="48" t="str">
        <f>IF(Ugovori_OPULJP[[#This Row],[DATUM ZAVRŠETKA OPERACIJE]]&gt;DATE(2024,3,31),"u provedbi","završen")</f>
        <v>završen</v>
      </c>
      <c r="K1556" s="58" t="s">
        <v>94</v>
      </c>
      <c r="L1556" s="58" t="s">
        <v>94</v>
      </c>
      <c r="M1556" s="49">
        <v>0.85</v>
      </c>
      <c r="N1556" s="49">
        <v>0.15</v>
      </c>
      <c r="O1556" s="50">
        <f>Ugovori_OPULJP[[#This Row],[Bespovratna sredstva - Ukupno (EU+Nac) HRK
= Ukupna ugovorena vrijednost bespovratnih sredstava]]*Ugovori_OPULJP[[#This Row],[EU STOPA SUFINANCIRANJA %
EU CO-FINANCING RATE %]]</f>
        <v>622795</v>
      </c>
      <c r="P1556" s="51">
        <f>Ugovori_OPULJP[[#This Row],[Bespovratna sredstva - EU dio - HRK]]/7.5345</f>
        <v>82659.101466587032</v>
      </c>
      <c r="Q1556" s="50">
        <f>Ugovori_OPULJP[[#This Row],[Bespovratna sredstva - Ukupno (EU+Nac) HRK
= Ukupna ugovorena vrijednost bespovratnih sredstava]]*Ugovori_OPULJP[[#This Row],[STOPA NACIONALNOG SUFINANCIRANJA %]]</f>
        <v>109905</v>
      </c>
      <c r="R1556" s="51">
        <f>Ugovori_OPULJP[[#This Row],[Bespovratna sredstva - Nacionalni dio - HRK]]/7.5345</f>
        <v>14586.900258809475</v>
      </c>
      <c r="S1556" s="52">
        <v>732700</v>
      </c>
      <c r="T1556" s="51">
        <f>Ugovori_OPULJP[[#This Row],[Bespovratna sredstva - Ukupno (EU+Nac) HRK
= Ukupna ugovorena vrijednost bespovratnih sredstava]]/7.5345</f>
        <v>97246.001725396505</v>
      </c>
      <c r="U1556" s="50">
        <v>0</v>
      </c>
      <c r="V1556" s="51">
        <f>Ugovori_OPULJP[[#This Row],[Javni doprinos korisnika - HRK]]/7.5345</f>
        <v>0</v>
      </c>
      <c r="W1556" s="50">
        <v>0</v>
      </c>
      <c r="X1556" s="51">
        <f>Ugovori_OPULJP[[#This Row],[Privatni doprinos korisnika - HRK]]/7.5345</f>
        <v>0</v>
      </c>
      <c r="Y1556" s="52">
        <v>732700</v>
      </c>
      <c r="Z1556" s="53">
        <f>Ugovori_OPULJP[[#This Row],[UKUPNI PRIHVATLJIVI IZDACI
TOTAL ELIGIBLE EXPENDITURE
= Bespovratna sredstva ukupno + doprinos korisnika
= Ukupni prihvatljivi troškovi
= Ukupna ugovorena vrijednost projekta HRK]]/7.5345</f>
        <v>97246.001725396505</v>
      </c>
      <c r="AA1556" s="57" t="s">
        <v>38</v>
      </c>
      <c r="AB1556" s="57" t="s">
        <v>35</v>
      </c>
      <c r="AC1556" s="56" t="s">
        <v>5779</v>
      </c>
      <c r="AD1556" s="63" t="s">
        <v>747</v>
      </c>
    </row>
    <row r="1557" spans="1:30" ht="51" customHeight="1" x14ac:dyDescent="0.2">
      <c r="A1557" s="61" t="s">
        <v>5780</v>
      </c>
      <c r="B1557" s="55" t="s">
        <v>743</v>
      </c>
      <c r="C1557" s="56" t="s">
        <v>744</v>
      </c>
      <c r="D1557" s="88" t="s">
        <v>4965</v>
      </c>
      <c r="E1557" s="57" t="s">
        <v>76</v>
      </c>
      <c r="F1557" s="62" t="s">
        <v>5781</v>
      </c>
      <c r="G1557" s="62" t="s">
        <v>3420</v>
      </c>
      <c r="H1557" s="59">
        <v>44915</v>
      </c>
      <c r="I1557" s="59">
        <v>45158</v>
      </c>
      <c r="J1557" s="48" t="str">
        <f>IF(Ugovori_OPULJP[[#This Row],[DATUM ZAVRŠETKA OPERACIJE]]&gt;DATE(2024,3,31),"u provedbi","završen")</f>
        <v>završen</v>
      </c>
      <c r="K1557" s="46" t="s">
        <v>333</v>
      </c>
      <c r="L1557" s="46" t="s">
        <v>333</v>
      </c>
      <c r="M1557" s="49">
        <v>0.85</v>
      </c>
      <c r="N1557" s="49">
        <v>0.15</v>
      </c>
      <c r="O1557" s="50">
        <f>Ugovori_OPULJP[[#This Row],[Bespovratna sredstva - Ukupno (EU+Nac) HRK
= Ukupna ugovorena vrijednost bespovratnih sredstava]]*Ugovori_OPULJP[[#This Row],[EU STOPA SUFINANCIRANJA %
EU CO-FINANCING RATE %]]</f>
        <v>1252857.5</v>
      </c>
      <c r="P1557" s="51">
        <f>Ugovori_OPULJP[[#This Row],[Bespovratna sredstva - EU dio - HRK]]/7.5345</f>
        <v>166282.76594332737</v>
      </c>
      <c r="Q1557" s="50">
        <f>Ugovori_OPULJP[[#This Row],[Bespovratna sredstva - Ukupno (EU+Nac) HRK
= Ukupna ugovorena vrijednost bespovratnih sredstava]]*Ugovori_OPULJP[[#This Row],[STOPA NACIONALNOG SUFINANCIRANJA %]]</f>
        <v>221092.5</v>
      </c>
      <c r="R1557" s="51">
        <f>Ugovori_OPULJP[[#This Row],[Bespovratna sredstva - Nacionalni dio - HRK]]/7.5345</f>
        <v>29344.017519410711</v>
      </c>
      <c r="S1557" s="52">
        <v>1473950</v>
      </c>
      <c r="T1557" s="51">
        <f>Ugovori_OPULJP[[#This Row],[Bespovratna sredstva - Ukupno (EU+Nac) HRK
= Ukupna ugovorena vrijednost bespovratnih sredstava]]/7.5345</f>
        <v>195626.78346273807</v>
      </c>
      <c r="U1557" s="50">
        <v>0</v>
      </c>
      <c r="V1557" s="51">
        <f>Ugovori_OPULJP[[#This Row],[Javni doprinos korisnika - HRK]]/7.5345</f>
        <v>0</v>
      </c>
      <c r="W1557" s="50">
        <v>0</v>
      </c>
      <c r="X1557" s="51">
        <f>Ugovori_OPULJP[[#This Row],[Privatni doprinos korisnika - HRK]]/7.5345</f>
        <v>0</v>
      </c>
      <c r="Y1557" s="52">
        <v>1473950</v>
      </c>
      <c r="Z1557" s="53">
        <f>Ugovori_OPULJP[[#This Row],[UKUPNI PRIHVATLJIVI IZDACI
TOTAL ELIGIBLE EXPENDITURE
= Bespovratna sredstva ukupno + doprinos korisnika
= Ukupni prihvatljivi troškovi
= Ukupna ugovorena vrijednost projekta HRK]]/7.5345</f>
        <v>195626.78346273807</v>
      </c>
      <c r="AA1557" s="57" t="s">
        <v>38</v>
      </c>
      <c r="AB1557" s="57" t="s">
        <v>35</v>
      </c>
      <c r="AC1557" s="56" t="s">
        <v>5782</v>
      </c>
      <c r="AD1557" s="63" t="s">
        <v>747</v>
      </c>
    </row>
    <row r="1558" spans="1:30" ht="51" customHeight="1" x14ac:dyDescent="0.2">
      <c r="A1558" s="61" t="s">
        <v>5783</v>
      </c>
      <c r="B1558" s="55" t="s">
        <v>743</v>
      </c>
      <c r="C1558" s="56" t="s">
        <v>744</v>
      </c>
      <c r="D1558" s="88" t="s">
        <v>4965</v>
      </c>
      <c r="E1558" s="57" t="s">
        <v>76</v>
      </c>
      <c r="F1558" s="62" t="s">
        <v>5784</v>
      </c>
      <c r="G1558" s="62" t="s">
        <v>3672</v>
      </c>
      <c r="H1558" s="59">
        <v>44915</v>
      </c>
      <c r="I1558" s="59">
        <v>45158</v>
      </c>
      <c r="J1558" s="48" t="str">
        <f>IF(Ugovori_OPULJP[[#This Row],[DATUM ZAVRŠETKA OPERACIJE]]&gt;DATE(2024,3,31),"u provedbi","završen")</f>
        <v>završen</v>
      </c>
      <c r="K1558" s="58" t="s">
        <v>99</v>
      </c>
      <c r="L1558" s="67" t="s">
        <v>99</v>
      </c>
      <c r="M1558" s="49">
        <v>0.85</v>
      </c>
      <c r="N1558" s="49">
        <v>0.15</v>
      </c>
      <c r="O1558" s="50">
        <f>Ugovori_OPULJP[[#This Row],[Bespovratna sredstva - Ukupno (EU+Nac) HRK
= Ukupna ugovorena vrijednost bespovratnih sredstava]]*Ugovori_OPULJP[[#This Row],[EU STOPA SUFINANCIRANJA %
EU CO-FINANCING RATE %]]</f>
        <v>630360</v>
      </c>
      <c r="P1558" s="51">
        <f>Ugovori_OPULJP[[#This Row],[Bespovratna sredstva - EU dio - HRK]]/7.5345</f>
        <v>83663.149512243675</v>
      </c>
      <c r="Q1558" s="50">
        <f>Ugovori_OPULJP[[#This Row],[Bespovratna sredstva - Ukupno (EU+Nac) HRK
= Ukupna ugovorena vrijednost bespovratnih sredstava]]*Ugovori_OPULJP[[#This Row],[STOPA NACIONALNOG SUFINANCIRANJA %]]</f>
        <v>111240</v>
      </c>
      <c r="R1558" s="51">
        <f>Ugovori_OPULJP[[#This Row],[Bespovratna sredstva - Nacionalni dio - HRK]]/7.5345</f>
        <v>14764.085208043001</v>
      </c>
      <c r="S1558" s="52">
        <v>741600</v>
      </c>
      <c r="T1558" s="51">
        <f>Ugovori_OPULJP[[#This Row],[Bespovratna sredstva - Ukupno (EU+Nac) HRK
= Ukupna ugovorena vrijednost bespovratnih sredstava]]/7.5345</f>
        <v>98427.23472028668</v>
      </c>
      <c r="U1558" s="50">
        <v>0</v>
      </c>
      <c r="V1558" s="51">
        <f>Ugovori_OPULJP[[#This Row],[Javni doprinos korisnika - HRK]]/7.5345</f>
        <v>0</v>
      </c>
      <c r="W1558" s="50">
        <v>0</v>
      </c>
      <c r="X1558" s="51">
        <f>Ugovori_OPULJP[[#This Row],[Privatni doprinos korisnika - HRK]]/7.5345</f>
        <v>0</v>
      </c>
      <c r="Y1558" s="52">
        <v>741600</v>
      </c>
      <c r="Z1558" s="53">
        <f>Ugovori_OPULJP[[#This Row],[UKUPNI PRIHVATLJIVI IZDACI
TOTAL ELIGIBLE EXPENDITURE
= Bespovratna sredstva ukupno + doprinos korisnika
= Ukupni prihvatljivi troškovi
= Ukupna ugovorena vrijednost projekta HRK]]/7.5345</f>
        <v>98427.23472028668</v>
      </c>
      <c r="AA1558" s="57" t="s">
        <v>38</v>
      </c>
      <c r="AB1558" s="57" t="s">
        <v>35</v>
      </c>
      <c r="AC1558" s="56" t="s">
        <v>5785</v>
      </c>
      <c r="AD1558" s="63" t="s">
        <v>747</v>
      </c>
    </row>
    <row r="1559" spans="1:30" ht="51" customHeight="1" x14ac:dyDescent="0.2">
      <c r="A1559" s="97" t="s">
        <v>5786</v>
      </c>
      <c r="B1559" s="55" t="s">
        <v>743</v>
      </c>
      <c r="C1559" s="56" t="s">
        <v>744</v>
      </c>
      <c r="D1559" s="88" t="s">
        <v>4965</v>
      </c>
      <c r="E1559" s="57" t="s">
        <v>76</v>
      </c>
      <c r="F1559" s="62" t="s">
        <v>5787</v>
      </c>
      <c r="G1559" s="62" t="s">
        <v>1577</v>
      </c>
      <c r="H1559" s="59">
        <v>44855</v>
      </c>
      <c r="I1559" s="59">
        <v>45098</v>
      </c>
      <c r="J1559" s="48" t="str">
        <f>IF(Ugovori_OPULJP[[#This Row],[DATUM ZAVRŠETKA OPERACIJE]]&gt;DATE(2024,3,31),"u provedbi","završen")</f>
        <v>završen</v>
      </c>
      <c r="K1559" s="46" t="s">
        <v>99</v>
      </c>
      <c r="L1559" s="46" t="s">
        <v>99</v>
      </c>
      <c r="M1559" s="49">
        <v>0.85</v>
      </c>
      <c r="N1559" s="49">
        <v>0.15</v>
      </c>
      <c r="O1559" s="50">
        <f>Ugovori_OPULJP[[#This Row],[Bespovratna sredstva - Ukupno (EU+Nac) HRK
= Ukupna ugovorena vrijednost bespovratnih sredstava]]*Ugovori_OPULJP[[#This Row],[EU STOPA SUFINANCIRANJA %
EU CO-FINANCING RATE %]]</f>
        <v>1259700</v>
      </c>
      <c r="P1559" s="51">
        <f>Ugovori_OPULJP[[#This Row],[Bespovratna sredstva - EU dio - HRK]]/7.5345</f>
        <v>167190.92175990442</v>
      </c>
      <c r="Q1559" s="50">
        <f>Ugovori_OPULJP[[#This Row],[Bespovratna sredstva - Ukupno (EU+Nac) HRK
= Ukupna ugovorena vrijednost bespovratnih sredstava]]*Ugovori_OPULJP[[#This Row],[STOPA NACIONALNOG SUFINANCIRANJA %]]</f>
        <v>222300</v>
      </c>
      <c r="R1559" s="51">
        <f>Ugovori_OPULJP[[#This Row],[Bespovratna sredstva - Nacionalni dio - HRK]]/7.5345</f>
        <v>29504.280310571368</v>
      </c>
      <c r="S1559" s="52">
        <v>1482000</v>
      </c>
      <c r="T1559" s="51">
        <f>Ugovori_OPULJP[[#This Row],[Bespovratna sredstva - Ukupno (EU+Nac) HRK
= Ukupna ugovorena vrijednost bespovratnih sredstava]]/7.5345</f>
        <v>196695.20207047579</v>
      </c>
      <c r="U1559" s="50">
        <v>0</v>
      </c>
      <c r="V1559" s="51">
        <f>Ugovori_OPULJP[[#This Row],[Javni doprinos korisnika - HRK]]/7.5345</f>
        <v>0</v>
      </c>
      <c r="W1559" s="50">
        <v>0</v>
      </c>
      <c r="X1559" s="51">
        <f>Ugovori_OPULJP[[#This Row],[Privatni doprinos korisnika - HRK]]/7.5345</f>
        <v>0</v>
      </c>
      <c r="Y1559" s="52">
        <v>1482000</v>
      </c>
      <c r="Z1559" s="53">
        <f>Ugovori_OPULJP[[#This Row],[UKUPNI PRIHVATLJIVI IZDACI
TOTAL ELIGIBLE EXPENDITURE
= Bespovratna sredstva ukupno + doprinos korisnika
= Ukupni prihvatljivi troškovi
= Ukupna ugovorena vrijednost projekta HRK]]/7.5345</f>
        <v>196695.20207047579</v>
      </c>
      <c r="AA1559" s="57" t="s">
        <v>38</v>
      </c>
      <c r="AB1559" s="57" t="s">
        <v>35</v>
      </c>
      <c r="AC1559" s="56" t="s">
        <v>5788</v>
      </c>
      <c r="AD1559" s="63" t="s">
        <v>747</v>
      </c>
    </row>
    <row r="1560" spans="1:30" ht="51" customHeight="1" x14ac:dyDescent="0.2">
      <c r="A1560" s="97" t="s">
        <v>5789</v>
      </c>
      <c r="B1560" s="55" t="s">
        <v>743</v>
      </c>
      <c r="C1560" s="56" t="s">
        <v>744</v>
      </c>
      <c r="D1560" s="88" t="s">
        <v>4965</v>
      </c>
      <c r="E1560" s="57" t="s">
        <v>76</v>
      </c>
      <c r="F1560" s="62" t="s">
        <v>1626</v>
      </c>
      <c r="G1560" s="62" t="s">
        <v>5790</v>
      </c>
      <c r="H1560" s="59">
        <v>44818</v>
      </c>
      <c r="I1560" s="59">
        <v>45060</v>
      </c>
      <c r="J1560" s="48" t="str">
        <f>IF(Ugovori_OPULJP[[#This Row],[DATUM ZAVRŠETKA OPERACIJE]]&gt;DATE(2024,3,31),"u provedbi","završen")</f>
        <v>završen</v>
      </c>
      <c r="K1560" s="46" t="s">
        <v>99</v>
      </c>
      <c r="L1560" s="46" t="s">
        <v>99</v>
      </c>
      <c r="M1560" s="49">
        <v>0.85</v>
      </c>
      <c r="N1560" s="49">
        <v>0.15</v>
      </c>
      <c r="O1560" s="50">
        <f>Ugovori_OPULJP[[#This Row],[Bespovratna sredstva - Ukupno (EU+Nac) HRK
= Ukupna ugovorena vrijednost bespovratnih sredstava]]*Ugovori_OPULJP[[#This Row],[EU STOPA SUFINANCIRANJA %
EU CO-FINANCING RATE %]]</f>
        <v>1049835</v>
      </c>
      <c r="P1560" s="51">
        <f>Ugovori_OPULJP[[#This Row],[Bespovratna sredstva - EU dio - HRK]]/7.5345</f>
        <v>139337.04957196894</v>
      </c>
      <c r="Q1560" s="50">
        <f>Ugovori_OPULJP[[#This Row],[Bespovratna sredstva - Ukupno (EU+Nac) HRK
= Ukupna ugovorena vrijednost bespovratnih sredstava]]*Ugovori_OPULJP[[#This Row],[STOPA NACIONALNOG SUFINANCIRANJA %]]</f>
        <v>185265</v>
      </c>
      <c r="R1560" s="51">
        <f>Ugovori_OPULJP[[#This Row],[Bespovratna sredstva - Nacionalni dio - HRK]]/7.5345</f>
        <v>24588.891100935696</v>
      </c>
      <c r="S1560" s="52">
        <v>1235100</v>
      </c>
      <c r="T1560" s="51">
        <f>Ugovori_OPULJP[[#This Row],[Bespovratna sredstva - Ukupno (EU+Nac) HRK
= Ukupna ugovorena vrijednost bespovratnih sredstava]]/7.5345</f>
        <v>163925.94067290463</v>
      </c>
      <c r="U1560" s="50">
        <v>0</v>
      </c>
      <c r="V1560" s="51">
        <f>Ugovori_OPULJP[[#This Row],[Javni doprinos korisnika - HRK]]/7.5345</f>
        <v>0</v>
      </c>
      <c r="W1560" s="50">
        <v>0</v>
      </c>
      <c r="X1560" s="51">
        <f>Ugovori_OPULJP[[#This Row],[Privatni doprinos korisnika - HRK]]/7.5345</f>
        <v>0</v>
      </c>
      <c r="Y1560" s="52">
        <v>1235100</v>
      </c>
      <c r="Z1560" s="53">
        <f>Ugovori_OPULJP[[#This Row],[UKUPNI PRIHVATLJIVI IZDACI
TOTAL ELIGIBLE EXPENDITURE
= Bespovratna sredstva ukupno + doprinos korisnika
= Ukupni prihvatljivi troškovi
= Ukupna ugovorena vrijednost projekta HRK]]/7.5345</f>
        <v>163925.94067290463</v>
      </c>
      <c r="AA1560" s="57" t="s">
        <v>38</v>
      </c>
      <c r="AB1560" s="57" t="s">
        <v>35</v>
      </c>
      <c r="AC1560" s="56" t="s">
        <v>5791</v>
      </c>
      <c r="AD1560" s="63" t="s">
        <v>747</v>
      </c>
    </row>
    <row r="1561" spans="1:30" ht="51" customHeight="1" x14ac:dyDescent="0.2">
      <c r="A1561" s="61" t="s">
        <v>5792</v>
      </c>
      <c r="B1561" s="55" t="s">
        <v>743</v>
      </c>
      <c r="C1561" s="56" t="s">
        <v>744</v>
      </c>
      <c r="D1561" s="88" t="s">
        <v>4965</v>
      </c>
      <c r="E1561" s="57" t="s">
        <v>76</v>
      </c>
      <c r="F1561" s="62" t="s">
        <v>5793</v>
      </c>
      <c r="G1561" s="62" t="s">
        <v>4109</v>
      </c>
      <c r="H1561" s="59">
        <v>44927</v>
      </c>
      <c r="I1561" s="59">
        <v>45170</v>
      </c>
      <c r="J1561" s="48" t="str">
        <f>IF(Ugovori_OPULJP[[#This Row],[DATUM ZAVRŠETKA OPERACIJE]]&gt;DATE(2024,3,31),"u provedbi","završen")</f>
        <v>završen</v>
      </c>
      <c r="K1561" s="46" t="s">
        <v>99</v>
      </c>
      <c r="L1561" s="46" t="s">
        <v>99</v>
      </c>
      <c r="M1561" s="49">
        <v>0.85</v>
      </c>
      <c r="N1561" s="49">
        <v>0.15</v>
      </c>
      <c r="O1561" s="50">
        <f>Ugovori_OPULJP[[#This Row],[Bespovratna sredstva - Ukupno (EU+Nac) HRK
= Ukupna ugovorena vrijednost bespovratnih sredstava]]*Ugovori_OPULJP[[#This Row],[EU STOPA SUFINANCIRANJA %
EU CO-FINANCING RATE %]]</f>
        <v>1049580</v>
      </c>
      <c r="P1561" s="51">
        <f>Ugovori_OPULJP[[#This Row],[Bespovratna sredstva - EU dio - HRK]]/7.5345</f>
        <v>139303.20525582321</v>
      </c>
      <c r="Q1561" s="50">
        <f>Ugovori_OPULJP[[#This Row],[Bespovratna sredstva - Ukupno (EU+Nac) HRK
= Ukupna ugovorena vrijednost bespovratnih sredstava]]*Ugovori_OPULJP[[#This Row],[STOPA NACIONALNOG SUFINANCIRANJA %]]</f>
        <v>185220</v>
      </c>
      <c r="R1561" s="51">
        <f>Ugovori_OPULJP[[#This Row],[Bespovratna sredstva - Nacionalni dio - HRK]]/7.5345</f>
        <v>24582.918574557036</v>
      </c>
      <c r="S1561" s="52">
        <v>1234800</v>
      </c>
      <c r="T1561" s="51">
        <f>Ugovori_OPULJP[[#This Row],[Bespovratna sredstva - Ukupno (EU+Nac) HRK
= Ukupna ugovorena vrijednost bespovratnih sredstava]]/7.5345</f>
        <v>163886.12383038024</v>
      </c>
      <c r="U1561" s="50">
        <v>0</v>
      </c>
      <c r="V1561" s="51">
        <f>Ugovori_OPULJP[[#This Row],[Javni doprinos korisnika - HRK]]/7.5345</f>
        <v>0</v>
      </c>
      <c r="W1561" s="50">
        <v>0</v>
      </c>
      <c r="X1561" s="51">
        <f>Ugovori_OPULJP[[#This Row],[Privatni doprinos korisnika - HRK]]/7.5345</f>
        <v>0</v>
      </c>
      <c r="Y1561" s="52">
        <v>1234800</v>
      </c>
      <c r="Z1561" s="53">
        <f>Ugovori_OPULJP[[#This Row],[UKUPNI PRIHVATLJIVI IZDACI
TOTAL ELIGIBLE EXPENDITURE
= Bespovratna sredstva ukupno + doprinos korisnika
= Ukupni prihvatljivi troškovi
= Ukupna ugovorena vrijednost projekta HRK]]/7.5345</f>
        <v>163886.12383038024</v>
      </c>
      <c r="AA1561" s="57" t="s">
        <v>38</v>
      </c>
      <c r="AB1561" s="57" t="s">
        <v>35</v>
      </c>
      <c r="AC1561" s="56" t="s">
        <v>5794</v>
      </c>
      <c r="AD1561" s="63" t="s">
        <v>747</v>
      </c>
    </row>
    <row r="1562" spans="1:30" ht="51" customHeight="1" x14ac:dyDescent="0.2">
      <c r="A1562" s="61" t="s">
        <v>5795</v>
      </c>
      <c r="B1562" s="55" t="s">
        <v>743</v>
      </c>
      <c r="C1562" s="56" t="s">
        <v>744</v>
      </c>
      <c r="D1562" s="88" t="s">
        <v>4965</v>
      </c>
      <c r="E1562" s="57" t="s">
        <v>76</v>
      </c>
      <c r="F1562" s="62" t="s">
        <v>5796</v>
      </c>
      <c r="G1562" s="62" t="s">
        <v>234</v>
      </c>
      <c r="H1562" s="59">
        <v>44915</v>
      </c>
      <c r="I1562" s="59">
        <v>45158</v>
      </c>
      <c r="J1562" s="48" t="str">
        <f>IF(Ugovori_OPULJP[[#This Row],[DATUM ZAVRŠETKA OPERACIJE]]&gt;DATE(2024,3,31),"u provedbi","završen")</f>
        <v>završen</v>
      </c>
      <c r="K1562" s="46" t="s">
        <v>99</v>
      </c>
      <c r="L1562" s="46" t="s">
        <v>99</v>
      </c>
      <c r="M1562" s="49">
        <v>0.85</v>
      </c>
      <c r="N1562" s="49">
        <v>0.15</v>
      </c>
      <c r="O1562" s="50">
        <f>Ugovori_OPULJP[[#This Row],[Bespovratna sredstva - Ukupno (EU+Nac) HRK
= Ukupna ugovorena vrijednost bespovratnih sredstava]]*Ugovori_OPULJP[[#This Row],[EU STOPA SUFINANCIRANJA %
EU CO-FINANCING RATE %]]</f>
        <v>1185654.8</v>
      </c>
      <c r="P1562" s="51">
        <f>Ugovori_OPULJP[[#This Row],[Bespovratna sredstva - EU dio - HRK]]/7.5345</f>
        <v>157363.43486628178</v>
      </c>
      <c r="Q1562" s="50">
        <f>Ugovori_OPULJP[[#This Row],[Bespovratna sredstva - Ukupno (EU+Nac) HRK
= Ukupna ugovorena vrijednost bespovratnih sredstava]]*Ugovori_OPULJP[[#This Row],[STOPA NACIONALNOG SUFINANCIRANJA %]]</f>
        <v>209233.19999999998</v>
      </c>
      <c r="R1562" s="51">
        <f>Ugovori_OPULJP[[#This Row],[Bespovratna sredstva - Nacionalni dio - HRK]]/7.5345</f>
        <v>27770.017917579131</v>
      </c>
      <c r="S1562" s="52">
        <v>1394888</v>
      </c>
      <c r="T1562" s="51">
        <f>Ugovori_OPULJP[[#This Row],[Bespovratna sredstva - Ukupno (EU+Nac) HRK
= Ukupna ugovorena vrijednost bespovratnih sredstava]]/7.5345</f>
        <v>185133.45278386091</v>
      </c>
      <c r="U1562" s="50">
        <v>0</v>
      </c>
      <c r="V1562" s="51">
        <f>Ugovori_OPULJP[[#This Row],[Javni doprinos korisnika - HRK]]/7.5345</f>
        <v>0</v>
      </c>
      <c r="W1562" s="50">
        <v>0</v>
      </c>
      <c r="X1562" s="51">
        <f>Ugovori_OPULJP[[#This Row],[Privatni doprinos korisnika - HRK]]/7.5345</f>
        <v>0</v>
      </c>
      <c r="Y1562" s="52">
        <v>1394888</v>
      </c>
      <c r="Z1562" s="53">
        <f>Ugovori_OPULJP[[#This Row],[UKUPNI PRIHVATLJIVI IZDACI
TOTAL ELIGIBLE EXPENDITURE
= Bespovratna sredstva ukupno + doprinos korisnika
= Ukupni prihvatljivi troškovi
= Ukupna ugovorena vrijednost projekta HRK]]/7.5345</f>
        <v>185133.45278386091</v>
      </c>
      <c r="AA1562" s="57" t="s">
        <v>38</v>
      </c>
      <c r="AB1562" s="57" t="s">
        <v>35</v>
      </c>
      <c r="AC1562" s="56" t="s">
        <v>5797</v>
      </c>
      <c r="AD1562" s="63" t="s">
        <v>747</v>
      </c>
    </row>
    <row r="1563" spans="1:30" ht="48" customHeight="1" x14ac:dyDescent="0.2">
      <c r="A1563" s="66" t="s">
        <v>5798</v>
      </c>
      <c r="B1563" s="55" t="s">
        <v>743</v>
      </c>
      <c r="C1563" s="56" t="s">
        <v>744</v>
      </c>
      <c r="D1563" s="88" t="s">
        <v>4965</v>
      </c>
      <c r="E1563" s="57" t="s">
        <v>76</v>
      </c>
      <c r="F1563" s="62" t="s">
        <v>5799</v>
      </c>
      <c r="G1563" s="62" t="s">
        <v>929</v>
      </c>
      <c r="H1563" s="59">
        <v>44914</v>
      </c>
      <c r="I1563" s="59">
        <v>45157</v>
      </c>
      <c r="J1563" s="48" t="str">
        <f>IF(Ugovori_OPULJP[[#This Row],[DATUM ZAVRŠETKA OPERACIJE]]&gt;DATE(2024,3,31),"u provedbi","završen")</f>
        <v>završen</v>
      </c>
      <c r="K1563" s="58" t="s">
        <v>99</v>
      </c>
      <c r="L1563" s="46" t="s">
        <v>99</v>
      </c>
      <c r="M1563" s="49">
        <v>0.85</v>
      </c>
      <c r="N1563" s="49">
        <v>0.15</v>
      </c>
      <c r="O1563" s="50">
        <f>Ugovori_OPULJP[[#This Row],[Bespovratna sredstva - Ukupno (EU+Nac) HRK
= Ukupna ugovorena vrijednost bespovratnih sredstava]]*Ugovori_OPULJP[[#This Row],[EU STOPA SUFINANCIRANJA %
EU CO-FINANCING RATE %]]</f>
        <v>840480</v>
      </c>
      <c r="P1563" s="51">
        <f>Ugovori_OPULJP[[#This Row],[Bespovratna sredstva - EU dio - HRK]]/7.5345</f>
        <v>111550.8660163249</v>
      </c>
      <c r="Q1563" s="50">
        <f>Ugovori_OPULJP[[#This Row],[Bespovratna sredstva - Ukupno (EU+Nac) HRK
= Ukupna ugovorena vrijednost bespovratnih sredstava]]*Ugovori_OPULJP[[#This Row],[STOPA NACIONALNOG SUFINANCIRANJA %]]</f>
        <v>148320</v>
      </c>
      <c r="R1563" s="51">
        <f>Ugovori_OPULJP[[#This Row],[Bespovratna sredstva - Nacionalni dio - HRK]]/7.5345</f>
        <v>19685.446944057334</v>
      </c>
      <c r="S1563" s="52">
        <v>988800</v>
      </c>
      <c r="T1563" s="51">
        <f>Ugovori_OPULJP[[#This Row],[Bespovratna sredstva - Ukupno (EU+Nac) HRK
= Ukupna ugovorena vrijednost bespovratnih sredstava]]/7.5345</f>
        <v>131236.31296038223</v>
      </c>
      <c r="U1563" s="50">
        <v>0</v>
      </c>
      <c r="V1563" s="51">
        <f>Ugovori_OPULJP[[#This Row],[Javni doprinos korisnika - HRK]]/7.5345</f>
        <v>0</v>
      </c>
      <c r="W1563" s="50">
        <v>0</v>
      </c>
      <c r="X1563" s="51">
        <f>Ugovori_OPULJP[[#This Row],[Privatni doprinos korisnika - HRK]]/7.5345</f>
        <v>0</v>
      </c>
      <c r="Y1563" s="52">
        <v>988800</v>
      </c>
      <c r="Z1563" s="53">
        <f>Ugovori_OPULJP[[#This Row],[UKUPNI PRIHVATLJIVI IZDACI
TOTAL ELIGIBLE EXPENDITURE
= Bespovratna sredstva ukupno + doprinos korisnika
= Ukupni prihvatljivi troškovi
= Ukupna ugovorena vrijednost projekta HRK]]/7.5345</f>
        <v>131236.31296038223</v>
      </c>
      <c r="AA1563" s="57" t="s">
        <v>38</v>
      </c>
      <c r="AB1563" s="57" t="s">
        <v>35</v>
      </c>
      <c r="AC1563" s="56" t="s">
        <v>5800</v>
      </c>
      <c r="AD1563" s="63" t="s">
        <v>747</v>
      </c>
    </row>
    <row r="1564" spans="1:30" ht="51" customHeight="1" x14ac:dyDescent="0.2">
      <c r="A1564" s="61" t="s">
        <v>5801</v>
      </c>
      <c r="B1564" s="55" t="s">
        <v>743</v>
      </c>
      <c r="C1564" s="56" t="s">
        <v>744</v>
      </c>
      <c r="D1564" s="88" t="s">
        <v>4965</v>
      </c>
      <c r="E1564" s="57" t="s">
        <v>76</v>
      </c>
      <c r="F1564" s="62" t="s">
        <v>2160</v>
      </c>
      <c r="G1564" s="62" t="s">
        <v>2161</v>
      </c>
      <c r="H1564" s="59">
        <v>44928</v>
      </c>
      <c r="I1564" s="59">
        <v>45171</v>
      </c>
      <c r="J1564" s="48" t="str">
        <f>IF(Ugovori_OPULJP[[#This Row],[DATUM ZAVRŠETKA OPERACIJE]]&gt;DATE(2024,3,31),"u provedbi","završen")</f>
        <v>završen</v>
      </c>
      <c r="K1564" s="46" t="s">
        <v>99</v>
      </c>
      <c r="L1564" s="46" t="s">
        <v>99</v>
      </c>
      <c r="M1564" s="49">
        <v>0.85</v>
      </c>
      <c r="N1564" s="49">
        <v>0.15</v>
      </c>
      <c r="O1564" s="50">
        <f>Ugovori_OPULJP[[#This Row],[Bespovratna sredstva - Ukupno (EU+Nac) HRK
= Ukupna ugovorena vrijednost bespovratnih sredstava]]*Ugovori_OPULJP[[#This Row],[EU STOPA SUFINANCIRANJA %
EU CO-FINANCING RATE %]]</f>
        <v>420240</v>
      </c>
      <c r="P1564" s="51">
        <f>Ugovori_OPULJP[[#This Row],[Bespovratna sredstva - EU dio - HRK]]/7.5345</f>
        <v>55775.43300816245</v>
      </c>
      <c r="Q1564" s="50">
        <f>Ugovori_OPULJP[[#This Row],[Bespovratna sredstva - Ukupno (EU+Nac) HRK
= Ukupna ugovorena vrijednost bespovratnih sredstava]]*Ugovori_OPULJP[[#This Row],[STOPA NACIONALNOG SUFINANCIRANJA %]]</f>
        <v>74160</v>
      </c>
      <c r="R1564" s="51">
        <f>Ugovori_OPULJP[[#This Row],[Bespovratna sredstva - Nacionalni dio - HRK]]/7.5345</f>
        <v>9842.7234720286669</v>
      </c>
      <c r="S1564" s="52">
        <v>494400</v>
      </c>
      <c r="T1564" s="51">
        <f>Ugovori_OPULJP[[#This Row],[Bespovratna sredstva - Ukupno (EU+Nac) HRK
= Ukupna ugovorena vrijednost bespovratnih sredstava]]/7.5345</f>
        <v>65618.156480191115</v>
      </c>
      <c r="U1564" s="50">
        <v>0</v>
      </c>
      <c r="V1564" s="51">
        <f>Ugovori_OPULJP[[#This Row],[Javni doprinos korisnika - HRK]]/7.5345</f>
        <v>0</v>
      </c>
      <c r="W1564" s="50">
        <v>0</v>
      </c>
      <c r="X1564" s="51">
        <f>Ugovori_OPULJP[[#This Row],[Privatni doprinos korisnika - HRK]]/7.5345</f>
        <v>0</v>
      </c>
      <c r="Y1564" s="52">
        <v>494400</v>
      </c>
      <c r="Z1564" s="53">
        <f>Ugovori_OPULJP[[#This Row],[UKUPNI PRIHVATLJIVI IZDACI
TOTAL ELIGIBLE EXPENDITURE
= Bespovratna sredstva ukupno + doprinos korisnika
= Ukupni prihvatljivi troškovi
= Ukupna ugovorena vrijednost projekta HRK]]/7.5345</f>
        <v>65618.156480191115</v>
      </c>
      <c r="AA1564" s="57" t="s">
        <v>38</v>
      </c>
      <c r="AB1564" s="57" t="s">
        <v>35</v>
      </c>
      <c r="AC1564" s="56" t="s">
        <v>5802</v>
      </c>
      <c r="AD1564" s="63" t="s">
        <v>747</v>
      </c>
    </row>
    <row r="1565" spans="1:30" ht="48" customHeight="1" x14ac:dyDescent="0.2">
      <c r="A1565" s="61" t="s">
        <v>5803</v>
      </c>
      <c r="B1565" s="55" t="s">
        <v>743</v>
      </c>
      <c r="C1565" s="56" t="s">
        <v>744</v>
      </c>
      <c r="D1565" s="88" t="s">
        <v>4965</v>
      </c>
      <c r="E1565" s="57" t="s">
        <v>76</v>
      </c>
      <c r="F1565" s="62" t="s">
        <v>5804</v>
      </c>
      <c r="G1565" s="45" t="s">
        <v>1326</v>
      </c>
      <c r="H1565" s="59">
        <v>44915</v>
      </c>
      <c r="I1565" s="59">
        <v>45158</v>
      </c>
      <c r="J1565" s="48" t="str">
        <f>IF(Ugovori_OPULJP[[#This Row],[DATUM ZAVRŠETKA OPERACIJE]]&gt;DATE(2024,3,31),"u provedbi","završen")</f>
        <v>završen</v>
      </c>
      <c r="K1565" s="58" t="s">
        <v>99</v>
      </c>
      <c r="L1565" s="67" t="s">
        <v>99</v>
      </c>
      <c r="M1565" s="49">
        <v>0.85</v>
      </c>
      <c r="N1565" s="49">
        <v>0.15</v>
      </c>
      <c r="O1565" s="50">
        <f>Ugovori_OPULJP[[#This Row],[Bespovratna sredstva - Ukupno (EU+Nac) HRK
= Ukupna ugovorena vrijednost bespovratnih sredstava]]*Ugovori_OPULJP[[#This Row],[EU STOPA SUFINANCIRANJA %
EU CO-FINANCING RATE %]]</f>
        <v>628535.04999999993</v>
      </c>
      <c r="P1565" s="51">
        <f>Ugovori_OPULJP[[#This Row],[Bespovratna sredstva - EU dio - HRK]]/7.5345</f>
        <v>83420.937023027393</v>
      </c>
      <c r="Q1565" s="50">
        <f>Ugovori_OPULJP[[#This Row],[Bespovratna sredstva - Ukupno (EU+Nac) HRK
= Ukupna ugovorena vrijednost bespovratnih sredstava]]*Ugovori_OPULJP[[#This Row],[STOPA NACIONALNOG SUFINANCIRANJA %]]</f>
        <v>110917.95</v>
      </c>
      <c r="R1565" s="51">
        <f>Ugovori_OPULJP[[#This Row],[Bespovratna sredstva - Nacionalni dio - HRK]]/7.5345</f>
        <v>14721.341827593071</v>
      </c>
      <c r="S1565" s="52">
        <v>739453</v>
      </c>
      <c r="T1565" s="51">
        <f>Ugovori_OPULJP[[#This Row],[Bespovratna sredstva - Ukupno (EU+Nac) HRK
= Ukupna ugovorena vrijednost bespovratnih sredstava]]/7.5345</f>
        <v>98142.278850620467</v>
      </c>
      <c r="U1565" s="50">
        <v>0</v>
      </c>
      <c r="V1565" s="51">
        <f>Ugovori_OPULJP[[#This Row],[Javni doprinos korisnika - HRK]]/7.5345</f>
        <v>0</v>
      </c>
      <c r="W1565" s="50">
        <v>0</v>
      </c>
      <c r="X1565" s="51">
        <f>Ugovori_OPULJP[[#This Row],[Privatni doprinos korisnika - HRK]]/7.5345</f>
        <v>0</v>
      </c>
      <c r="Y1565" s="52">
        <v>739453</v>
      </c>
      <c r="Z1565" s="53">
        <f>Ugovori_OPULJP[[#This Row],[UKUPNI PRIHVATLJIVI IZDACI
TOTAL ELIGIBLE EXPENDITURE
= Bespovratna sredstva ukupno + doprinos korisnika
= Ukupni prihvatljivi troškovi
= Ukupna ugovorena vrijednost projekta HRK]]/7.5345</f>
        <v>98142.278850620467</v>
      </c>
      <c r="AA1565" s="57" t="s">
        <v>38</v>
      </c>
      <c r="AB1565" s="57" t="s">
        <v>35</v>
      </c>
      <c r="AC1565" s="56" t="s">
        <v>5805</v>
      </c>
      <c r="AD1565" s="63" t="s">
        <v>747</v>
      </c>
    </row>
    <row r="1566" spans="1:30" ht="38.25" customHeight="1" x14ac:dyDescent="0.2">
      <c r="A1566" s="61" t="s">
        <v>5806</v>
      </c>
      <c r="B1566" s="55" t="s">
        <v>743</v>
      </c>
      <c r="C1566" s="56" t="s">
        <v>744</v>
      </c>
      <c r="D1566" s="88" t="s">
        <v>4965</v>
      </c>
      <c r="E1566" s="57" t="s">
        <v>76</v>
      </c>
      <c r="F1566" s="62" t="s">
        <v>5807</v>
      </c>
      <c r="G1566" s="62" t="s">
        <v>1537</v>
      </c>
      <c r="H1566" s="59">
        <v>44916</v>
      </c>
      <c r="I1566" s="59">
        <v>45159</v>
      </c>
      <c r="J1566" s="48" t="str">
        <f>IF(Ugovori_OPULJP[[#This Row],[DATUM ZAVRŠETKA OPERACIJE]]&gt;DATE(2024,3,31),"u provedbi","završen")</f>
        <v>završen</v>
      </c>
      <c r="K1566" s="58" t="s">
        <v>94</v>
      </c>
      <c r="L1566" s="67" t="s">
        <v>94</v>
      </c>
      <c r="M1566" s="49">
        <v>0.85</v>
      </c>
      <c r="N1566" s="49">
        <v>0.15</v>
      </c>
      <c r="O1566" s="50">
        <f>Ugovori_OPULJP[[#This Row],[Bespovratna sredstva - Ukupno (EU+Nac) HRK
= Ukupna ugovorena vrijednost bespovratnih sredstava]]*Ugovori_OPULJP[[#This Row],[EU STOPA SUFINANCIRANJA %
EU CO-FINANCING RATE %]]</f>
        <v>1260720</v>
      </c>
      <c r="P1566" s="51">
        <f>Ugovori_OPULJP[[#This Row],[Bespovratna sredstva - EU dio - HRK]]/7.5345</f>
        <v>167326.29902448735</v>
      </c>
      <c r="Q1566" s="50">
        <f>Ugovori_OPULJP[[#This Row],[Bespovratna sredstva - Ukupno (EU+Nac) HRK
= Ukupna ugovorena vrijednost bespovratnih sredstava]]*Ugovori_OPULJP[[#This Row],[STOPA NACIONALNOG SUFINANCIRANJA %]]</f>
        <v>222480</v>
      </c>
      <c r="R1566" s="51">
        <f>Ugovori_OPULJP[[#This Row],[Bespovratna sredstva - Nacionalni dio - HRK]]/7.5345</f>
        <v>29528.170416086003</v>
      </c>
      <c r="S1566" s="52">
        <v>1483200</v>
      </c>
      <c r="T1566" s="51">
        <f>Ugovori_OPULJP[[#This Row],[Bespovratna sredstva - Ukupno (EU+Nac) HRK
= Ukupna ugovorena vrijednost bespovratnih sredstava]]/7.5345</f>
        <v>196854.46944057336</v>
      </c>
      <c r="U1566" s="50">
        <v>0</v>
      </c>
      <c r="V1566" s="51">
        <f>Ugovori_OPULJP[[#This Row],[Javni doprinos korisnika - HRK]]/7.5345</f>
        <v>0</v>
      </c>
      <c r="W1566" s="50">
        <v>0</v>
      </c>
      <c r="X1566" s="51">
        <f>Ugovori_OPULJP[[#This Row],[Privatni doprinos korisnika - HRK]]/7.5345</f>
        <v>0</v>
      </c>
      <c r="Y1566" s="52">
        <v>1483200</v>
      </c>
      <c r="Z1566" s="53">
        <f>Ugovori_OPULJP[[#This Row],[UKUPNI PRIHVATLJIVI IZDACI
TOTAL ELIGIBLE EXPENDITURE
= Bespovratna sredstva ukupno + doprinos korisnika
= Ukupni prihvatljivi troškovi
= Ukupna ugovorena vrijednost projekta HRK]]/7.5345</f>
        <v>196854.46944057336</v>
      </c>
      <c r="AA1566" s="57" t="s">
        <v>38</v>
      </c>
      <c r="AB1566" s="57" t="s">
        <v>35</v>
      </c>
      <c r="AC1566" s="56" t="s">
        <v>5808</v>
      </c>
      <c r="AD1566" s="63" t="s">
        <v>747</v>
      </c>
    </row>
    <row r="1567" spans="1:30" ht="38.25" customHeight="1" x14ac:dyDescent="0.2">
      <c r="A1567" s="61" t="s">
        <v>5809</v>
      </c>
      <c r="B1567" s="55" t="s">
        <v>743</v>
      </c>
      <c r="C1567" s="56" t="s">
        <v>744</v>
      </c>
      <c r="D1567" s="88" t="s">
        <v>4965</v>
      </c>
      <c r="E1567" s="57" t="s">
        <v>76</v>
      </c>
      <c r="F1567" s="62" t="s">
        <v>5810</v>
      </c>
      <c r="G1567" s="62" t="s">
        <v>1585</v>
      </c>
      <c r="H1567" s="59">
        <v>44916</v>
      </c>
      <c r="I1567" s="59">
        <v>45159</v>
      </c>
      <c r="J1567" s="48" t="str">
        <f>IF(Ugovori_OPULJP[[#This Row],[DATUM ZAVRŠETKA OPERACIJE]]&gt;DATE(2024,3,31),"u provedbi","završen")</f>
        <v>završen</v>
      </c>
      <c r="K1567" s="46" t="s">
        <v>99</v>
      </c>
      <c r="L1567" s="46" t="s">
        <v>99</v>
      </c>
      <c r="M1567" s="49">
        <v>0.85</v>
      </c>
      <c r="N1567" s="49">
        <v>0.15</v>
      </c>
      <c r="O1567" s="50">
        <f>Ugovori_OPULJP[[#This Row],[Bespovratna sredstva - Ukupno (EU+Nac) HRK
= Ukupna ugovorena vrijednost bespovratnih sredstava]]*Ugovori_OPULJP[[#This Row],[EU STOPA SUFINANCIRANJA %
EU CO-FINANCING RATE %]]</f>
        <v>1260720</v>
      </c>
      <c r="P1567" s="51">
        <f>Ugovori_OPULJP[[#This Row],[Bespovratna sredstva - EU dio - HRK]]/7.5345</f>
        <v>167326.29902448735</v>
      </c>
      <c r="Q1567" s="50">
        <f>Ugovori_OPULJP[[#This Row],[Bespovratna sredstva - Ukupno (EU+Nac) HRK
= Ukupna ugovorena vrijednost bespovratnih sredstava]]*Ugovori_OPULJP[[#This Row],[STOPA NACIONALNOG SUFINANCIRANJA %]]</f>
        <v>222480</v>
      </c>
      <c r="R1567" s="51">
        <f>Ugovori_OPULJP[[#This Row],[Bespovratna sredstva - Nacionalni dio - HRK]]/7.5345</f>
        <v>29528.170416086003</v>
      </c>
      <c r="S1567" s="52">
        <v>1483200</v>
      </c>
      <c r="T1567" s="51">
        <f>Ugovori_OPULJP[[#This Row],[Bespovratna sredstva - Ukupno (EU+Nac) HRK
= Ukupna ugovorena vrijednost bespovratnih sredstava]]/7.5345</f>
        <v>196854.46944057336</v>
      </c>
      <c r="U1567" s="50">
        <v>0</v>
      </c>
      <c r="V1567" s="51">
        <f>Ugovori_OPULJP[[#This Row],[Javni doprinos korisnika - HRK]]/7.5345</f>
        <v>0</v>
      </c>
      <c r="W1567" s="50">
        <v>0</v>
      </c>
      <c r="X1567" s="51">
        <f>Ugovori_OPULJP[[#This Row],[Privatni doprinos korisnika - HRK]]/7.5345</f>
        <v>0</v>
      </c>
      <c r="Y1567" s="52">
        <v>1483200</v>
      </c>
      <c r="Z1567" s="53">
        <f>Ugovori_OPULJP[[#This Row],[UKUPNI PRIHVATLJIVI IZDACI
TOTAL ELIGIBLE EXPENDITURE
= Bespovratna sredstva ukupno + doprinos korisnika
= Ukupni prihvatljivi troškovi
= Ukupna ugovorena vrijednost projekta HRK]]/7.5345</f>
        <v>196854.46944057336</v>
      </c>
      <c r="AA1567" s="57" t="s">
        <v>38</v>
      </c>
      <c r="AB1567" s="57" t="s">
        <v>35</v>
      </c>
      <c r="AC1567" s="56" t="s">
        <v>5811</v>
      </c>
      <c r="AD1567" s="63" t="s">
        <v>747</v>
      </c>
    </row>
    <row r="1568" spans="1:30" ht="63.75" customHeight="1" x14ac:dyDescent="0.2">
      <c r="A1568" s="61" t="s">
        <v>5812</v>
      </c>
      <c r="B1568" s="55" t="s">
        <v>743</v>
      </c>
      <c r="C1568" s="56" t="s">
        <v>744</v>
      </c>
      <c r="D1568" s="88" t="s">
        <v>4965</v>
      </c>
      <c r="E1568" s="57" t="s">
        <v>76</v>
      </c>
      <c r="F1568" s="62" t="s">
        <v>5813</v>
      </c>
      <c r="G1568" s="45" t="s">
        <v>3565</v>
      </c>
      <c r="H1568" s="59">
        <v>44918</v>
      </c>
      <c r="I1568" s="59">
        <v>45161</v>
      </c>
      <c r="J1568" s="48" t="str">
        <f>IF(Ugovori_OPULJP[[#This Row],[DATUM ZAVRŠETKA OPERACIJE]]&gt;DATE(2024,3,31),"u provedbi","završen")</f>
        <v>završen</v>
      </c>
      <c r="K1568" s="58" t="s">
        <v>99</v>
      </c>
      <c r="L1568" s="67" t="s">
        <v>99</v>
      </c>
      <c r="M1568" s="49">
        <v>0.85</v>
      </c>
      <c r="N1568" s="49">
        <v>0.15</v>
      </c>
      <c r="O1568" s="50">
        <f>Ugovori_OPULJP[[#This Row],[Bespovratna sredstva - Ukupno (EU+Nac) HRK
= Ukupna ugovorena vrijednost bespovratnih sredstava]]*Ugovori_OPULJP[[#This Row],[EU STOPA SUFINANCIRANJA %
EU CO-FINANCING RATE %]]</f>
        <v>630360</v>
      </c>
      <c r="P1568" s="51">
        <f>Ugovori_OPULJP[[#This Row],[Bespovratna sredstva - EU dio - HRK]]/7.5345</f>
        <v>83663.149512243675</v>
      </c>
      <c r="Q1568" s="50">
        <f>Ugovori_OPULJP[[#This Row],[Bespovratna sredstva - Ukupno (EU+Nac) HRK
= Ukupna ugovorena vrijednost bespovratnih sredstava]]*Ugovori_OPULJP[[#This Row],[STOPA NACIONALNOG SUFINANCIRANJA %]]</f>
        <v>111240</v>
      </c>
      <c r="R1568" s="51">
        <f>Ugovori_OPULJP[[#This Row],[Bespovratna sredstva - Nacionalni dio - HRK]]/7.5345</f>
        <v>14764.085208043001</v>
      </c>
      <c r="S1568" s="52">
        <v>741600</v>
      </c>
      <c r="T1568" s="51">
        <f>Ugovori_OPULJP[[#This Row],[Bespovratna sredstva - Ukupno (EU+Nac) HRK
= Ukupna ugovorena vrijednost bespovratnih sredstava]]/7.5345</f>
        <v>98427.23472028668</v>
      </c>
      <c r="U1568" s="50">
        <v>0</v>
      </c>
      <c r="V1568" s="51">
        <f>Ugovori_OPULJP[[#This Row],[Javni doprinos korisnika - HRK]]/7.5345</f>
        <v>0</v>
      </c>
      <c r="W1568" s="50">
        <v>0</v>
      </c>
      <c r="X1568" s="51">
        <f>Ugovori_OPULJP[[#This Row],[Privatni doprinos korisnika - HRK]]/7.5345</f>
        <v>0</v>
      </c>
      <c r="Y1568" s="52">
        <v>741600</v>
      </c>
      <c r="Z1568" s="53">
        <f>Ugovori_OPULJP[[#This Row],[UKUPNI PRIHVATLJIVI IZDACI
TOTAL ELIGIBLE EXPENDITURE
= Bespovratna sredstva ukupno + doprinos korisnika
= Ukupni prihvatljivi troškovi
= Ukupna ugovorena vrijednost projekta HRK]]/7.5345</f>
        <v>98427.23472028668</v>
      </c>
      <c r="AA1568" s="57" t="s">
        <v>38</v>
      </c>
      <c r="AB1568" s="57" t="s">
        <v>35</v>
      </c>
      <c r="AC1568" s="56" t="s">
        <v>5814</v>
      </c>
      <c r="AD1568" s="63" t="s">
        <v>747</v>
      </c>
    </row>
    <row r="1569" spans="1:30" ht="51" customHeight="1" x14ac:dyDescent="0.2">
      <c r="A1569" s="61" t="s">
        <v>5815</v>
      </c>
      <c r="B1569" s="55" t="s">
        <v>743</v>
      </c>
      <c r="C1569" s="56" t="s">
        <v>744</v>
      </c>
      <c r="D1569" s="88" t="s">
        <v>4965</v>
      </c>
      <c r="E1569" s="57" t="s">
        <v>76</v>
      </c>
      <c r="F1569" s="62" t="s">
        <v>5816</v>
      </c>
      <c r="G1569" s="45" t="s">
        <v>2165</v>
      </c>
      <c r="H1569" s="59">
        <v>44915</v>
      </c>
      <c r="I1569" s="59">
        <v>45158</v>
      </c>
      <c r="J1569" s="48" t="str">
        <f>IF(Ugovori_OPULJP[[#This Row],[DATUM ZAVRŠETKA OPERACIJE]]&gt;DATE(2024,3,31),"u provedbi","završen")</f>
        <v>završen</v>
      </c>
      <c r="K1569" s="58" t="s">
        <v>99</v>
      </c>
      <c r="L1569" s="67" t="s">
        <v>99</v>
      </c>
      <c r="M1569" s="49">
        <v>0.85</v>
      </c>
      <c r="N1569" s="49">
        <v>0.15</v>
      </c>
      <c r="O1569" s="50">
        <f>Ugovori_OPULJP[[#This Row],[Bespovratna sredstva - Ukupno (EU+Nac) HRK
= Ukupna ugovorena vrijednost bespovratnih sredstava]]*Ugovori_OPULJP[[#This Row],[EU STOPA SUFINANCIRANJA %
EU CO-FINANCING RATE %]]</f>
        <v>504282.47499999998</v>
      </c>
      <c r="P1569" s="51">
        <f>Ugovori_OPULJP[[#This Row],[Bespovratna sredstva - EU dio - HRK]]/7.5345</f>
        <v>66929.786316278449</v>
      </c>
      <c r="Q1569" s="50">
        <f>Ugovori_OPULJP[[#This Row],[Bespovratna sredstva - Ukupno (EU+Nac) HRK
= Ukupna ugovorena vrijednost bespovratnih sredstava]]*Ugovori_OPULJP[[#This Row],[STOPA NACIONALNOG SUFINANCIRANJA %]]</f>
        <v>88991.024999999994</v>
      </c>
      <c r="R1569" s="51">
        <f>Ugovori_OPULJP[[#This Row],[Bespovratna sredstva - Nacionalni dio - HRK]]/7.5345</f>
        <v>11811.138761696197</v>
      </c>
      <c r="S1569" s="52">
        <v>593273.5</v>
      </c>
      <c r="T1569" s="51">
        <f>Ugovori_OPULJP[[#This Row],[Bespovratna sredstva - Ukupno (EU+Nac) HRK
= Ukupna ugovorena vrijednost bespovratnih sredstava]]/7.5345</f>
        <v>78740.925077974651</v>
      </c>
      <c r="U1569" s="50">
        <v>0</v>
      </c>
      <c r="V1569" s="51">
        <f>Ugovori_OPULJP[[#This Row],[Javni doprinos korisnika - HRK]]/7.5345</f>
        <v>0</v>
      </c>
      <c r="W1569" s="50">
        <v>0</v>
      </c>
      <c r="X1569" s="51">
        <f>Ugovori_OPULJP[[#This Row],[Privatni doprinos korisnika - HRK]]/7.5345</f>
        <v>0</v>
      </c>
      <c r="Y1569" s="52">
        <v>593273.5</v>
      </c>
      <c r="Z1569" s="53">
        <f>Ugovori_OPULJP[[#This Row],[UKUPNI PRIHVATLJIVI IZDACI
TOTAL ELIGIBLE EXPENDITURE
= Bespovratna sredstva ukupno + doprinos korisnika
= Ukupni prihvatljivi troškovi
= Ukupna ugovorena vrijednost projekta HRK]]/7.5345</f>
        <v>78740.925077974651</v>
      </c>
      <c r="AA1569" s="57" t="s">
        <v>38</v>
      </c>
      <c r="AB1569" s="57" t="s">
        <v>35</v>
      </c>
      <c r="AC1569" s="56" t="s">
        <v>5817</v>
      </c>
      <c r="AD1569" s="63" t="s">
        <v>747</v>
      </c>
    </row>
    <row r="1570" spans="1:30" ht="51" customHeight="1" x14ac:dyDescent="0.2">
      <c r="A1570" s="61" t="s">
        <v>5818</v>
      </c>
      <c r="B1570" s="55" t="s">
        <v>743</v>
      </c>
      <c r="C1570" s="56" t="s">
        <v>744</v>
      </c>
      <c r="D1570" s="88" t="s">
        <v>4965</v>
      </c>
      <c r="E1570" s="57" t="s">
        <v>76</v>
      </c>
      <c r="F1570" s="62" t="s">
        <v>5819</v>
      </c>
      <c r="G1570" s="62" t="s">
        <v>1263</v>
      </c>
      <c r="H1570" s="59">
        <v>44915</v>
      </c>
      <c r="I1570" s="59">
        <v>45158</v>
      </c>
      <c r="J1570" s="48" t="str">
        <f>IF(Ugovori_OPULJP[[#This Row],[DATUM ZAVRŠETKA OPERACIJE]]&gt;DATE(2024,3,31),"u provedbi","završen")</f>
        <v>završen</v>
      </c>
      <c r="K1570" s="46" t="s">
        <v>104</v>
      </c>
      <c r="L1570" s="46" t="s">
        <v>104</v>
      </c>
      <c r="M1570" s="49">
        <v>0.85</v>
      </c>
      <c r="N1570" s="49">
        <v>0.15</v>
      </c>
      <c r="O1570" s="50">
        <f>Ugovori_OPULJP[[#This Row],[Bespovratna sredstva - Ukupno (EU+Nac) HRK
= Ukupna ugovorena vrijednost bespovratnih sredstava]]*Ugovori_OPULJP[[#This Row],[EU STOPA SUFINANCIRANJA %
EU CO-FINANCING RATE %]]</f>
        <v>840480</v>
      </c>
      <c r="P1570" s="51">
        <f>Ugovori_OPULJP[[#This Row],[Bespovratna sredstva - EU dio - HRK]]/7.5345</f>
        <v>111550.8660163249</v>
      </c>
      <c r="Q1570" s="50">
        <f>Ugovori_OPULJP[[#This Row],[Bespovratna sredstva - Ukupno (EU+Nac) HRK
= Ukupna ugovorena vrijednost bespovratnih sredstava]]*Ugovori_OPULJP[[#This Row],[STOPA NACIONALNOG SUFINANCIRANJA %]]</f>
        <v>148320</v>
      </c>
      <c r="R1570" s="51">
        <f>Ugovori_OPULJP[[#This Row],[Bespovratna sredstva - Nacionalni dio - HRK]]/7.5345</f>
        <v>19685.446944057334</v>
      </c>
      <c r="S1570" s="52">
        <v>988800</v>
      </c>
      <c r="T1570" s="51">
        <f>Ugovori_OPULJP[[#This Row],[Bespovratna sredstva - Ukupno (EU+Nac) HRK
= Ukupna ugovorena vrijednost bespovratnih sredstava]]/7.5345</f>
        <v>131236.31296038223</v>
      </c>
      <c r="U1570" s="50">
        <v>0</v>
      </c>
      <c r="V1570" s="51">
        <f>Ugovori_OPULJP[[#This Row],[Javni doprinos korisnika - HRK]]/7.5345</f>
        <v>0</v>
      </c>
      <c r="W1570" s="50">
        <v>0</v>
      </c>
      <c r="X1570" s="51">
        <f>Ugovori_OPULJP[[#This Row],[Privatni doprinos korisnika - HRK]]/7.5345</f>
        <v>0</v>
      </c>
      <c r="Y1570" s="52">
        <v>988800</v>
      </c>
      <c r="Z1570" s="53">
        <f>Ugovori_OPULJP[[#This Row],[UKUPNI PRIHVATLJIVI IZDACI
TOTAL ELIGIBLE EXPENDITURE
= Bespovratna sredstva ukupno + doprinos korisnika
= Ukupni prihvatljivi troškovi
= Ukupna ugovorena vrijednost projekta HRK]]/7.5345</f>
        <v>131236.31296038223</v>
      </c>
      <c r="AA1570" s="57" t="s">
        <v>38</v>
      </c>
      <c r="AB1570" s="57" t="s">
        <v>35</v>
      </c>
      <c r="AC1570" s="56" t="s">
        <v>5820</v>
      </c>
      <c r="AD1570" s="63" t="s">
        <v>747</v>
      </c>
    </row>
    <row r="1571" spans="1:30" ht="51" customHeight="1" x14ac:dyDescent="0.2">
      <c r="A1571" s="97" t="s">
        <v>5821</v>
      </c>
      <c r="B1571" s="55" t="s">
        <v>743</v>
      </c>
      <c r="C1571" s="56" t="s">
        <v>744</v>
      </c>
      <c r="D1571" s="88" t="s">
        <v>4965</v>
      </c>
      <c r="E1571" s="57" t="s">
        <v>76</v>
      </c>
      <c r="F1571" s="62" t="s">
        <v>5822</v>
      </c>
      <c r="G1571" s="62" t="s">
        <v>1179</v>
      </c>
      <c r="H1571" s="59">
        <v>44770</v>
      </c>
      <c r="I1571" s="59">
        <v>45013</v>
      </c>
      <c r="J1571" s="48" t="str">
        <f>IF(Ugovori_OPULJP[[#This Row],[DATUM ZAVRŠETKA OPERACIJE]]&gt;DATE(2024,3,31),"u provedbi","završen")</f>
        <v>završen</v>
      </c>
      <c r="K1571" s="46" t="s">
        <v>99</v>
      </c>
      <c r="L1571" s="46" t="s">
        <v>99</v>
      </c>
      <c r="M1571" s="49">
        <v>0.85</v>
      </c>
      <c r="N1571" s="49">
        <v>0.15</v>
      </c>
      <c r="O1571" s="50">
        <f>Ugovori_OPULJP[[#This Row],[Bespovratna sredstva - Ukupno (EU+Nac) HRK
= Ukupna ugovorena vrijednost bespovratnih sredstava]]*Ugovori_OPULJP[[#This Row],[EU STOPA SUFINANCIRANJA %
EU CO-FINANCING RATE %]]</f>
        <v>1253750</v>
      </c>
      <c r="P1571" s="51">
        <f>Ugovori_OPULJP[[#This Row],[Bespovratna sredstva - EU dio - HRK]]/7.5345</f>
        <v>166401.22104983742</v>
      </c>
      <c r="Q1571" s="50">
        <f>Ugovori_OPULJP[[#This Row],[Bespovratna sredstva - Ukupno (EU+Nac) HRK
= Ukupna ugovorena vrijednost bespovratnih sredstava]]*Ugovori_OPULJP[[#This Row],[STOPA NACIONALNOG SUFINANCIRANJA %]]</f>
        <v>221250</v>
      </c>
      <c r="R1571" s="51">
        <f>Ugovori_OPULJP[[#This Row],[Bespovratna sredstva - Nacionalni dio - HRK]]/7.5345</f>
        <v>29364.921361736011</v>
      </c>
      <c r="S1571" s="52">
        <v>1475000</v>
      </c>
      <c r="T1571" s="53">
        <f>Ugovori_OPULJP[[#This Row],[Bespovratna sredstva - Ukupno (EU+Nac) HRK
= Ukupna ugovorena vrijednost bespovratnih sredstava]]/7.5345</f>
        <v>195766.14241157341</v>
      </c>
      <c r="U1571" s="50">
        <v>0</v>
      </c>
      <c r="V1571" s="51">
        <f>Ugovori_OPULJP[[#This Row],[Javni doprinos korisnika - HRK]]/7.5345</f>
        <v>0</v>
      </c>
      <c r="W1571" s="50">
        <v>0</v>
      </c>
      <c r="X1571" s="51">
        <f>Ugovori_OPULJP[[#This Row],[Privatni doprinos korisnika - HRK]]/7.5345</f>
        <v>0</v>
      </c>
      <c r="Y1571" s="52">
        <v>1475000</v>
      </c>
      <c r="Z1571" s="53">
        <f>Ugovori_OPULJP[[#This Row],[UKUPNI PRIHVATLJIVI IZDACI
TOTAL ELIGIBLE EXPENDITURE
= Bespovratna sredstva ukupno + doprinos korisnika
= Ukupni prihvatljivi troškovi
= Ukupna ugovorena vrijednost projekta HRK]]/7.5345</f>
        <v>195766.14241157341</v>
      </c>
      <c r="AA1571" s="57" t="s">
        <v>38</v>
      </c>
      <c r="AB1571" s="57" t="s">
        <v>35</v>
      </c>
      <c r="AC1571" s="56" t="s">
        <v>5823</v>
      </c>
      <c r="AD1571" s="63" t="s">
        <v>747</v>
      </c>
    </row>
    <row r="1572" spans="1:30" ht="51" customHeight="1" x14ac:dyDescent="0.2">
      <c r="A1572" s="61" t="s">
        <v>5824</v>
      </c>
      <c r="B1572" s="55" t="s">
        <v>743</v>
      </c>
      <c r="C1572" s="56" t="s">
        <v>744</v>
      </c>
      <c r="D1572" s="88" t="s">
        <v>4965</v>
      </c>
      <c r="E1572" s="57" t="s">
        <v>76</v>
      </c>
      <c r="F1572" s="62" t="s">
        <v>5825</v>
      </c>
      <c r="G1572" s="62" t="s">
        <v>1407</v>
      </c>
      <c r="H1572" s="59">
        <v>44914</v>
      </c>
      <c r="I1572" s="59">
        <v>45157</v>
      </c>
      <c r="J1572" s="48" t="str">
        <f>IF(Ugovori_OPULJP[[#This Row],[DATUM ZAVRŠETKA OPERACIJE]]&gt;DATE(2024,3,31),"u provedbi","završen")</f>
        <v>završen</v>
      </c>
      <c r="K1572" s="58" t="s">
        <v>94</v>
      </c>
      <c r="L1572" s="67" t="s">
        <v>94</v>
      </c>
      <c r="M1572" s="49">
        <v>0.85</v>
      </c>
      <c r="N1572" s="49">
        <v>0.15</v>
      </c>
      <c r="O1572" s="50">
        <f>Ugovori_OPULJP[[#This Row],[Bespovratna sredstva - Ukupno (EU+Nac) HRK
= Ukupna ugovorena vrijednost bespovratnih sredstava]]*Ugovori_OPULJP[[#This Row],[EU STOPA SUFINANCIRANJA %
EU CO-FINANCING RATE %]]</f>
        <v>546125</v>
      </c>
      <c r="P1572" s="51">
        <f>Ugovori_OPULJP[[#This Row],[Bespovratna sredstva - EU dio - HRK]]/7.5345</f>
        <v>72483.243745437649</v>
      </c>
      <c r="Q1572" s="50">
        <f>Ugovori_OPULJP[[#This Row],[Bespovratna sredstva - Ukupno (EU+Nac) HRK
= Ukupna ugovorena vrijednost bespovratnih sredstava]]*Ugovori_OPULJP[[#This Row],[STOPA NACIONALNOG SUFINANCIRANJA %]]</f>
        <v>96375</v>
      </c>
      <c r="R1572" s="51">
        <f>Ugovori_OPULJP[[#This Row],[Bespovratna sredstva - Nacionalni dio - HRK]]/7.5345</f>
        <v>12791.160660959586</v>
      </c>
      <c r="S1572" s="52">
        <v>642500</v>
      </c>
      <c r="T1572" s="51">
        <f>Ugovori_OPULJP[[#This Row],[Bespovratna sredstva - Ukupno (EU+Nac) HRK
= Ukupna ugovorena vrijednost bespovratnih sredstava]]/7.5345</f>
        <v>85274.40440639724</v>
      </c>
      <c r="U1572" s="50">
        <v>0</v>
      </c>
      <c r="V1572" s="51">
        <f>Ugovori_OPULJP[[#This Row],[Javni doprinos korisnika - HRK]]/7.5345</f>
        <v>0</v>
      </c>
      <c r="W1572" s="50">
        <v>0</v>
      </c>
      <c r="X1572" s="51">
        <f>Ugovori_OPULJP[[#This Row],[Privatni doprinos korisnika - HRK]]/7.5345</f>
        <v>0</v>
      </c>
      <c r="Y1572" s="52">
        <v>642500</v>
      </c>
      <c r="Z1572" s="53">
        <f>Ugovori_OPULJP[[#This Row],[UKUPNI PRIHVATLJIVI IZDACI
TOTAL ELIGIBLE EXPENDITURE
= Bespovratna sredstva ukupno + doprinos korisnika
= Ukupni prihvatljivi troškovi
= Ukupna ugovorena vrijednost projekta HRK]]/7.5345</f>
        <v>85274.40440639724</v>
      </c>
      <c r="AA1572" s="57" t="s">
        <v>38</v>
      </c>
      <c r="AB1572" s="57" t="s">
        <v>35</v>
      </c>
      <c r="AC1572" s="56" t="s">
        <v>5826</v>
      </c>
      <c r="AD1572" s="63" t="s">
        <v>747</v>
      </c>
    </row>
    <row r="1573" spans="1:30" ht="51" customHeight="1" x14ac:dyDescent="0.2">
      <c r="A1573" s="61" t="s">
        <v>5827</v>
      </c>
      <c r="B1573" s="55" t="s">
        <v>743</v>
      </c>
      <c r="C1573" s="56" t="s">
        <v>744</v>
      </c>
      <c r="D1573" s="88" t="s">
        <v>4965</v>
      </c>
      <c r="E1573" s="57" t="s">
        <v>76</v>
      </c>
      <c r="F1573" s="62" t="s">
        <v>5828</v>
      </c>
      <c r="G1573" s="62" t="s">
        <v>2135</v>
      </c>
      <c r="H1573" s="59">
        <v>44916</v>
      </c>
      <c r="I1573" s="59">
        <v>45159</v>
      </c>
      <c r="J1573" s="48" t="str">
        <f>IF(Ugovori_OPULJP[[#This Row],[DATUM ZAVRŠETKA OPERACIJE]]&gt;DATE(2024,3,31),"u provedbi","završen")</f>
        <v>završen</v>
      </c>
      <c r="K1573" s="46" t="s">
        <v>94</v>
      </c>
      <c r="L1573" s="46" t="s">
        <v>94</v>
      </c>
      <c r="M1573" s="49">
        <v>0.85</v>
      </c>
      <c r="N1573" s="49">
        <v>0.15</v>
      </c>
      <c r="O1573" s="50">
        <f>Ugovori_OPULJP[[#This Row],[Bespovratna sredstva - Ukupno (EU+Nac) HRK
= Ukupna ugovorena vrijednost bespovratnih sredstava]]*Ugovori_OPULJP[[#This Row],[EU STOPA SUFINANCIRANJA %
EU CO-FINANCING RATE %]]</f>
        <v>504156.25</v>
      </c>
      <c r="P1573" s="51">
        <f>Ugovori_OPULJP[[#This Row],[Bespovratna sredstva - EU dio - HRK]]/7.5345</f>
        <v>66913.033379786313</v>
      </c>
      <c r="Q1573" s="50">
        <f>Ugovori_OPULJP[[#This Row],[Bespovratna sredstva - Ukupno (EU+Nac) HRK
= Ukupna ugovorena vrijednost bespovratnih sredstava]]*Ugovori_OPULJP[[#This Row],[STOPA NACIONALNOG SUFINANCIRANJA %]]</f>
        <v>88968.75</v>
      </c>
      <c r="R1573" s="51">
        <f>Ugovori_OPULJP[[#This Row],[Bespovratna sredstva - Nacionalni dio - HRK]]/7.5345</f>
        <v>11808.182361138761</v>
      </c>
      <c r="S1573" s="52">
        <v>593125</v>
      </c>
      <c r="T1573" s="51">
        <f>Ugovori_OPULJP[[#This Row],[Bespovratna sredstva - Ukupno (EU+Nac) HRK
= Ukupna ugovorena vrijednost bespovratnih sredstava]]/7.5345</f>
        <v>78721.215740925079</v>
      </c>
      <c r="U1573" s="50">
        <v>0</v>
      </c>
      <c r="V1573" s="51">
        <f>Ugovori_OPULJP[[#This Row],[Javni doprinos korisnika - HRK]]/7.5345</f>
        <v>0</v>
      </c>
      <c r="W1573" s="50">
        <v>0</v>
      </c>
      <c r="X1573" s="51">
        <f>Ugovori_OPULJP[[#This Row],[Privatni doprinos korisnika - HRK]]/7.5345</f>
        <v>0</v>
      </c>
      <c r="Y1573" s="52">
        <v>593125</v>
      </c>
      <c r="Z1573" s="53">
        <f>Ugovori_OPULJP[[#This Row],[UKUPNI PRIHVATLJIVI IZDACI
TOTAL ELIGIBLE EXPENDITURE
= Bespovratna sredstva ukupno + doprinos korisnika
= Ukupni prihvatljivi troškovi
= Ukupna ugovorena vrijednost projekta HRK]]/7.5345</f>
        <v>78721.215740925079</v>
      </c>
      <c r="AA1573" s="57" t="s">
        <v>38</v>
      </c>
      <c r="AB1573" s="57" t="s">
        <v>35</v>
      </c>
      <c r="AC1573" s="56" t="s">
        <v>5829</v>
      </c>
      <c r="AD1573" s="63" t="s">
        <v>747</v>
      </c>
    </row>
    <row r="1574" spans="1:30" ht="51" customHeight="1" x14ac:dyDescent="0.2">
      <c r="A1574" s="66" t="s">
        <v>5830</v>
      </c>
      <c r="B1574" s="55" t="s">
        <v>743</v>
      </c>
      <c r="C1574" s="56" t="s">
        <v>744</v>
      </c>
      <c r="D1574" s="88" t="s">
        <v>4965</v>
      </c>
      <c r="E1574" s="57" t="s">
        <v>76</v>
      </c>
      <c r="F1574" s="62" t="s">
        <v>5831</v>
      </c>
      <c r="G1574" s="62" t="s">
        <v>1819</v>
      </c>
      <c r="H1574" s="59">
        <v>44923</v>
      </c>
      <c r="I1574" s="59">
        <v>45166</v>
      </c>
      <c r="J1574" s="48" t="str">
        <f>IF(Ugovori_OPULJP[[#This Row],[DATUM ZAVRŠETKA OPERACIJE]]&gt;DATE(2024,3,31),"u provedbi","završen")</f>
        <v>završen</v>
      </c>
      <c r="K1574" s="58" t="s">
        <v>211</v>
      </c>
      <c r="L1574" s="46" t="s">
        <v>211</v>
      </c>
      <c r="M1574" s="49">
        <v>0.85</v>
      </c>
      <c r="N1574" s="49">
        <v>0.15</v>
      </c>
      <c r="O1574" s="50">
        <f>Ugovori_OPULJP[[#This Row],[Bespovratna sredstva - Ukupno (EU+Nac) HRK
= Ukupna ugovorena vrijednost bespovratnih sredstava]]*Ugovori_OPULJP[[#This Row],[EU STOPA SUFINANCIRANJA %
EU CO-FINANCING RATE %]]</f>
        <v>1051139.75</v>
      </c>
      <c r="P1574" s="51">
        <f>Ugovori_OPULJP[[#This Row],[Bespovratna sredstva - EU dio - HRK]]/7.5345</f>
        <v>139510.21965624791</v>
      </c>
      <c r="Q1574" s="50">
        <f>Ugovori_OPULJP[[#This Row],[Bespovratna sredstva - Ukupno (EU+Nac) HRK
= Ukupna ugovorena vrijednost bespovratnih sredstava]]*Ugovori_OPULJP[[#This Row],[STOPA NACIONALNOG SUFINANCIRANJA %]]</f>
        <v>185495.25</v>
      </c>
      <c r="R1574" s="51">
        <f>Ugovori_OPULJP[[#This Row],[Bespovratna sredstva - Nacionalni dio - HRK]]/7.5345</f>
        <v>24619.450527573161</v>
      </c>
      <c r="S1574" s="52">
        <v>1236635</v>
      </c>
      <c r="T1574" s="51">
        <f>Ugovori_OPULJP[[#This Row],[Bespovratna sredstva - Ukupno (EU+Nac) HRK
= Ukupna ugovorena vrijednost bespovratnih sredstava]]/7.5345</f>
        <v>164129.67018382109</v>
      </c>
      <c r="U1574" s="50">
        <v>0</v>
      </c>
      <c r="V1574" s="51">
        <f>Ugovori_OPULJP[[#This Row],[Javni doprinos korisnika - HRK]]/7.5345</f>
        <v>0</v>
      </c>
      <c r="W1574" s="50">
        <v>0</v>
      </c>
      <c r="X1574" s="51">
        <f>Ugovori_OPULJP[[#This Row],[Privatni doprinos korisnika - HRK]]/7.5345</f>
        <v>0</v>
      </c>
      <c r="Y1574" s="52">
        <v>1236635</v>
      </c>
      <c r="Z1574" s="53">
        <f>Ugovori_OPULJP[[#This Row],[UKUPNI PRIHVATLJIVI IZDACI
TOTAL ELIGIBLE EXPENDITURE
= Bespovratna sredstva ukupno + doprinos korisnika
= Ukupni prihvatljivi troškovi
= Ukupna ugovorena vrijednost projekta HRK]]/7.5345</f>
        <v>164129.67018382109</v>
      </c>
      <c r="AA1574" s="57" t="s">
        <v>38</v>
      </c>
      <c r="AB1574" s="57" t="s">
        <v>35</v>
      </c>
      <c r="AC1574" s="56" t="s">
        <v>5832</v>
      </c>
      <c r="AD1574" s="63" t="s">
        <v>747</v>
      </c>
    </row>
    <row r="1575" spans="1:30" ht="51" customHeight="1" x14ac:dyDescent="0.2">
      <c r="A1575" s="61" t="s">
        <v>5833</v>
      </c>
      <c r="B1575" s="55" t="s">
        <v>743</v>
      </c>
      <c r="C1575" s="56" t="s">
        <v>744</v>
      </c>
      <c r="D1575" s="88" t="s">
        <v>4965</v>
      </c>
      <c r="E1575" s="57" t="s">
        <v>76</v>
      </c>
      <c r="F1575" s="62" t="s">
        <v>5834</v>
      </c>
      <c r="G1575" s="62" t="s">
        <v>1946</v>
      </c>
      <c r="H1575" s="59">
        <v>44902</v>
      </c>
      <c r="I1575" s="59">
        <v>45114</v>
      </c>
      <c r="J1575" s="48" t="str">
        <f>IF(Ugovori_OPULJP[[#This Row],[DATUM ZAVRŠETKA OPERACIJE]]&gt;DATE(2024,3,31),"u provedbi","završen")</f>
        <v>završen</v>
      </c>
      <c r="K1575" s="46" t="s">
        <v>249</v>
      </c>
      <c r="L1575" s="46" t="s">
        <v>249</v>
      </c>
      <c r="M1575" s="49">
        <v>0.85</v>
      </c>
      <c r="N1575" s="49">
        <v>0.15</v>
      </c>
      <c r="O1575" s="50">
        <f>Ugovori_OPULJP[[#This Row],[Bespovratna sredstva - Ukupno (EU+Nac) HRK
= Ukupna ugovorena vrijednost bespovratnih sredstava]]*Ugovori_OPULJP[[#This Row],[EU STOPA SUFINANCIRANJA %
EU CO-FINANCING RATE %]]</f>
        <v>618927.5</v>
      </c>
      <c r="P1575" s="51">
        <f>Ugovori_OPULJP[[#This Row],[Bespovratna sredstva - EU dio - HRK]]/7.5345</f>
        <v>82145.796005043463</v>
      </c>
      <c r="Q1575" s="50">
        <f>Ugovori_OPULJP[[#This Row],[Bespovratna sredstva - Ukupno (EU+Nac) HRK
= Ukupna ugovorena vrijednost bespovratnih sredstava]]*Ugovori_OPULJP[[#This Row],[STOPA NACIONALNOG SUFINANCIRANJA %]]</f>
        <v>109222.5</v>
      </c>
      <c r="R1575" s="51">
        <f>Ugovori_OPULJP[[#This Row],[Bespovratna sredstva - Nacionalni dio - HRK]]/7.5345</f>
        <v>14496.316942066493</v>
      </c>
      <c r="S1575" s="52">
        <v>728150</v>
      </c>
      <c r="T1575" s="51">
        <f>Ugovori_OPULJP[[#This Row],[Bespovratna sredstva - Ukupno (EU+Nac) HRK
= Ukupna ugovorena vrijednost bespovratnih sredstava]]/7.5345</f>
        <v>96642.112947109956</v>
      </c>
      <c r="U1575" s="50">
        <v>0</v>
      </c>
      <c r="V1575" s="51">
        <f>Ugovori_OPULJP[[#This Row],[Javni doprinos korisnika - HRK]]/7.5345</f>
        <v>0</v>
      </c>
      <c r="W1575" s="50">
        <v>0</v>
      </c>
      <c r="X1575" s="51">
        <f>Ugovori_OPULJP[[#This Row],[Privatni doprinos korisnika - HRK]]/7.5345</f>
        <v>0</v>
      </c>
      <c r="Y1575" s="52">
        <v>728150</v>
      </c>
      <c r="Z1575" s="53">
        <f>Ugovori_OPULJP[[#This Row],[UKUPNI PRIHVATLJIVI IZDACI
TOTAL ELIGIBLE EXPENDITURE
= Bespovratna sredstva ukupno + doprinos korisnika
= Ukupni prihvatljivi troškovi
= Ukupna ugovorena vrijednost projekta HRK]]/7.5345</f>
        <v>96642.112947109956</v>
      </c>
      <c r="AA1575" s="57" t="s">
        <v>38</v>
      </c>
      <c r="AB1575" s="57" t="s">
        <v>35</v>
      </c>
      <c r="AC1575" s="56" t="s">
        <v>5835</v>
      </c>
      <c r="AD1575" s="63" t="s">
        <v>747</v>
      </c>
    </row>
    <row r="1576" spans="1:30" ht="51" customHeight="1" x14ac:dyDescent="0.2">
      <c r="A1576" s="97" t="s">
        <v>5836</v>
      </c>
      <c r="B1576" s="55" t="s">
        <v>743</v>
      </c>
      <c r="C1576" s="56" t="s">
        <v>744</v>
      </c>
      <c r="D1576" s="88" t="s">
        <v>4965</v>
      </c>
      <c r="E1576" s="57" t="s">
        <v>76</v>
      </c>
      <c r="F1576" s="62" t="s">
        <v>5837</v>
      </c>
      <c r="G1576" s="62" t="s">
        <v>1187</v>
      </c>
      <c r="H1576" s="59">
        <v>44855</v>
      </c>
      <c r="I1576" s="59">
        <v>45098</v>
      </c>
      <c r="J1576" s="48" t="str">
        <f>IF(Ugovori_OPULJP[[#This Row],[DATUM ZAVRŠETKA OPERACIJE]]&gt;DATE(2024,3,31),"u provedbi","završen")</f>
        <v>završen</v>
      </c>
      <c r="K1576" s="46" t="s">
        <v>104</v>
      </c>
      <c r="L1576" s="46" t="s">
        <v>104</v>
      </c>
      <c r="M1576" s="49">
        <v>0.85</v>
      </c>
      <c r="N1576" s="49">
        <v>0.15</v>
      </c>
      <c r="O1576" s="50">
        <f>Ugovori_OPULJP[[#This Row],[Bespovratna sredstva - Ukupno (EU+Nac) HRK
= Ukupna ugovorena vrijednost bespovratnih sredstava]]*Ugovori_OPULJP[[#This Row],[EU STOPA SUFINANCIRANJA %
EU CO-FINANCING RATE %]]</f>
        <v>798456</v>
      </c>
      <c r="P1576" s="51">
        <f>Ugovori_OPULJP[[#This Row],[Bespovratna sredstva - EU dio - HRK]]/7.5345</f>
        <v>105973.32271550865</v>
      </c>
      <c r="Q1576" s="50">
        <f>Ugovori_OPULJP[[#This Row],[Bespovratna sredstva - Ukupno (EU+Nac) HRK
= Ukupna ugovorena vrijednost bespovratnih sredstava]]*Ugovori_OPULJP[[#This Row],[STOPA NACIONALNOG SUFINANCIRANJA %]]</f>
        <v>140904</v>
      </c>
      <c r="R1576" s="51">
        <f>Ugovori_OPULJP[[#This Row],[Bespovratna sredstva - Nacionalni dio - HRK]]/7.5345</f>
        <v>18701.174596854467</v>
      </c>
      <c r="S1576" s="52">
        <v>939360</v>
      </c>
      <c r="T1576" s="51">
        <f>Ugovori_OPULJP[[#This Row],[Bespovratna sredstva - Ukupno (EU+Nac) HRK
= Ukupna ugovorena vrijednost bespovratnih sredstava]]/7.5345</f>
        <v>124674.49731236312</v>
      </c>
      <c r="U1576" s="50">
        <v>0</v>
      </c>
      <c r="V1576" s="51">
        <f>Ugovori_OPULJP[[#This Row],[Javni doprinos korisnika - HRK]]/7.5345</f>
        <v>0</v>
      </c>
      <c r="W1576" s="50">
        <v>0</v>
      </c>
      <c r="X1576" s="51">
        <f>Ugovori_OPULJP[[#This Row],[Privatni doprinos korisnika - HRK]]/7.5345</f>
        <v>0</v>
      </c>
      <c r="Y1576" s="52">
        <v>939360</v>
      </c>
      <c r="Z1576" s="53">
        <f>Ugovori_OPULJP[[#This Row],[UKUPNI PRIHVATLJIVI IZDACI
TOTAL ELIGIBLE EXPENDITURE
= Bespovratna sredstva ukupno + doprinos korisnika
= Ukupni prihvatljivi troškovi
= Ukupna ugovorena vrijednost projekta HRK]]/7.5345</f>
        <v>124674.49731236312</v>
      </c>
      <c r="AA1576" s="57" t="s">
        <v>38</v>
      </c>
      <c r="AB1576" s="57" t="s">
        <v>35</v>
      </c>
      <c r="AC1576" s="56" t="s">
        <v>5838</v>
      </c>
      <c r="AD1576" s="63" t="s">
        <v>747</v>
      </c>
    </row>
    <row r="1577" spans="1:30" ht="51" customHeight="1" x14ac:dyDescent="0.2">
      <c r="A1577" s="97" t="s">
        <v>5839</v>
      </c>
      <c r="B1577" s="55" t="s">
        <v>743</v>
      </c>
      <c r="C1577" s="56" t="s">
        <v>744</v>
      </c>
      <c r="D1577" s="88" t="s">
        <v>4965</v>
      </c>
      <c r="E1577" s="57" t="s">
        <v>76</v>
      </c>
      <c r="F1577" s="62" t="s">
        <v>5840</v>
      </c>
      <c r="G1577" s="45" t="s">
        <v>1350</v>
      </c>
      <c r="H1577" s="59">
        <v>44855</v>
      </c>
      <c r="I1577" s="59">
        <v>45098</v>
      </c>
      <c r="J1577" s="48" t="str">
        <f>IF(Ugovori_OPULJP[[#This Row],[DATUM ZAVRŠETKA OPERACIJE]]&gt;DATE(2024,3,31),"u provedbi","završen")</f>
        <v>završen</v>
      </c>
      <c r="K1577" s="46" t="s">
        <v>104</v>
      </c>
      <c r="L1577" s="46" t="s">
        <v>104</v>
      </c>
      <c r="M1577" s="49">
        <v>0.85</v>
      </c>
      <c r="N1577" s="49">
        <v>0.15</v>
      </c>
      <c r="O1577" s="50">
        <f>Ugovori_OPULJP[[#This Row],[Bespovratna sredstva - Ukupno (EU+Nac) HRK
= Ukupna ugovorena vrijednost bespovratnih sredstava]]*Ugovori_OPULJP[[#This Row],[EU STOPA SUFINANCIRANJA %
EU CO-FINANCING RATE %]]</f>
        <v>1134123.635</v>
      </c>
      <c r="P1577" s="51">
        <f>Ugovori_OPULJP[[#This Row],[Bespovratna sredstva - EU dio - HRK]]/7.5345</f>
        <v>150524.07392660427</v>
      </c>
      <c r="Q1577" s="50">
        <f>Ugovori_OPULJP[[#This Row],[Bespovratna sredstva - Ukupno (EU+Nac) HRK
= Ukupna ugovorena vrijednost bespovratnih sredstava]]*Ugovori_OPULJP[[#This Row],[STOPA NACIONALNOG SUFINANCIRANJA %]]</f>
        <v>200139.465</v>
      </c>
      <c r="R1577" s="51">
        <f>Ugovori_OPULJP[[#This Row],[Bespovratna sredstva - Nacionalni dio - HRK]]/7.5345</f>
        <v>26563.071869400756</v>
      </c>
      <c r="S1577" s="52">
        <v>1334263.1000000001</v>
      </c>
      <c r="T1577" s="51">
        <f>Ugovori_OPULJP[[#This Row],[Bespovratna sredstva - Ukupno (EU+Nac) HRK
= Ukupna ugovorena vrijednost bespovratnih sredstava]]/7.5345</f>
        <v>177087.14579600503</v>
      </c>
      <c r="U1577" s="50">
        <v>0</v>
      </c>
      <c r="V1577" s="51">
        <f>Ugovori_OPULJP[[#This Row],[Javni doprinos korisnika - HRK]]/7.5345</f>
        <v>0</v>
      </c>
      <c r="W1577" s="50">
        <v>0</v>
      </c>
      <c r="X1577" s="51">
        <f>Ugovori_OPULJP[[#This Row],[Privatni doprinos korisnika - HRK]]/7.5345</f>
        <v>0</v>
      </c>
      <c r="Y1577" s="52">
        <v>1334263.1000000001</v>
      </c>
      <c r="Z1577" s="53">
        <f>Ugovori_OPULJP[[#This Row],[UKUPNI PRIHVATLJIVI IZDACI
TOTAL ELIGIBLE EXPENDITURE
= Bespovratna sredstva ukupno + doprinos korisnika
= Ukupni prihvatljivi troškovi
= Ukupna ugovorena vrijednost projekta HRK]]/7.5345</f>
        <v>177087.14579600503</v>
      </c>
      <c r="AA1577" s="57" t="s">
        <v>38</v>
      </c>
      <c r="AB1577" s="57" t="s">
        <v>35</v>
      </c>
      <c r="AC1577" s="56" t="s">
        <v>5841</v>
      </c>
      <c r="AD1577" s="63" t="s">
        <v>747</v>
      </c>
    </row>
    <row r="1578" spans="1:30" ht="51" customHeight="1" x14ac:dyDescent="0.2">
      <c r="A1578" s="97" t="s">
        <v>5842</v>
      </c>
      <c r="B1578" s="55" t="s">
        <v>743</v>
      </c>
      <c r="C1578" s="56" t="s">
        <v>744</v>
      </c>
      <c r="D1578" s="88" t="s">
        <v>4965</v>
      </c>
      <c r="E1578" s="57" t="s">
        <v>76</v>
      </c>
      <c r="F1578" s="62" t="s">
        <v>5843</v>
      </c>
      <c r="G1578" s="62" t="s">
        <v>1120</v>
      </c>
      <c r="H1578" s="59">
        <v>44855</v>
      </c>
      <c r="I1578" s="59">
        <v>45098</v>
      </c>
      <c r="J1578" s="48" t="str">
        <f>IF(Ugovori_OPULJP[[#This Row],[DATUM ZAVRŠETKA OPERACIJE]]&gt;DATE(2024,3,31),"u provedbi","završen")</f>
        <v>završen</v>
      </c>
      <c r="K1578" s="46" t="s">
        <v>104</v>
      </c>
      <c r="L1578" s="46" t="s">
        <v>104</v>
      </c>
      <c r="M1578" s="49">
        <v>0.85</v>
      </c>
      <c r="N1578" s="49">
        <v>0.15</v>
      </c>
      <c r="O1578" s="50">
        <f>Ugovori_OPULJP[[#This Row],[Bespovratna sredstva - Ukupno (EU+Nac) HRK
= Ukupna ugovorena vrijednost bespovratnih sredstava]]*Ugovori_OPULJP[[#This Row],[EU STOPA SUFINANCIRANJA %
EU CO-FINANCING RATE %]]</f>
        <v>1260603.125</v>
      </c>
      <c r="P1578" s="51">
        <f>Ugovori_OPULJP[[#This Row],[Bespovratna sredstva - EU dio - HRK]]/7.5345</f>
        <v>167310.78704625388</v>
      </c>
      <c r="Q1578" s="50">
        <f>Ugovori_OPULJP[[#This Row],[Bespovratna sredstva - Ukupno (EU+Nac) HRK
= Ukupna ugovorena vrijednost bespovratnih sredstava]]*Ugovori_OPULJP[[#This Row],[STOPA NACIONALNOG SUFINANCIRANJA %]]</f>
        <v>222459.375</v>
      </c>
      <c r="R1578" s="51">
        <f>Ugovori_OPULJP[[#This Row],[Bespovratna sredstva - Nacionalni dio - HRK]]/7.5345</f>
        <v>29525.43300816245</v>
      </c>
      <c r="S1578" s="52">
        <v>1483062.5</v>
      </c>
      <c r="T1578" s="51">
        <f>Ugovori_OPULJP[[#This Row],[Bespovratna sredstva - Ukupno (EU+Nac) HRK
= Ukupna ugovorena vrijednost bespovratnih sredstava]]/7.5345</f>
        <v>196836.22005441634</v>
      </c>
      <c r="U1578" s="50">
        <v>0</v>
      </c>
      <c r="V1578" s="51">
        <f>Ugovori_OPULJP[[#This Row],[Javni doprinos korisnika - HRK]]/7.5345</f>
        <v>0</v>
      </c>
      <c r="W1578" s="50">
        <v>0</v>
      </c>
      <c r="X1578" s="51">
        <f>Ugovori_OPULJP[[#This Row],[Privatni doprinos korisnika - HRK]]/7.5345</f>
        <v>0</v>
      </c>
      <c r="Y1578" s="52">
        <v>1483062.5</v>
      </c>
      <c r="Z1578" s="53">
        <f>Ugovori_OPULJP[[#This Row],[UKUPNI PRIHVATLJIVI IZDACI
TOTAL ELIGIBLE EXPENDITURE
= Bespovratna sredstva ukupno + doprinos korisnika
= Ukupni prihvatljivi troškovi
= Ukupna ugovorena vrijednost projekta HRK]]/7.5345</f>
        <v>196836.22005441634</v>
      </c>
      <c r="AA1578" s="57" t="s">
        <v>38</v>
      </c>
      <c r="AB1578" s="57" t="s">
        <v>35</v>
      </c>
      <c r="AC1578" s="56" t="s">
        <v>5844</v>
      </c>
      <c r="AD1578" s="63" t="s">
        <v>747</v>
      </c>
    </row>
    <row r="1579" spans="1:30" ht="51" customHeight="1" x14ac:dyDescent="0.2">
      <c r="A1579" s="61" t="s">
        <v>5845</v>
      </c>
      <c r="B1579" s="55" t="s">
        <v>743</v>
      </c>
      <c r="C1579" s="56" t="s">
        <v>744</v>
      </c>
      <c r="D1579" s="88" t="s">
        <v>4965</v>
      </c>
      <c r="E1579" s="57" t="s">
        <v>76</v>
      </c>
      <c r="F1579" s="62" t="s">
        <v>5846</v>
      </c>
      <c r="G1579" s="62" t="s">
        <v>5847</v>
      </c>
      <c r="H1579" s="59">
        <v>44915</v>
      </c>
      <c r="I1579" s="59">
        <v>45158</v>
      </c>
      <c r="J1579" s="48" t="str">
        <f>IF(Ugovori_OPULJP[[#This Row],[DATUM ZAVRŠETKA OPERACIJE]]&gt;DATE(2024,3,31),"u provedbi","završen")</f>
        <v>završen</v>
      </c>
      <c r="K1579" s="58" t="s">
        <v>99</v>
      </c>
      <c r="L1579" s="58" t="s">
        <v>99</v>
      </c>
      <c r="M1579" s="49">
        <v>0.85</v>
      </c>
      <c r="N1579" s="49">
        <v>0.15</v>
      </c>
      <c r="O1579" s="50">
        <f>Ugovori_OPULJP[[#This Row],[Bespovratna sredstva - Ukupno (EU+Nac) HRK
= Ukupna ugovorena vrijednost bespovratnih sredstava]]*Ugovori_OPULJP[[#This Row],[EU STOPA SUFINANCIRANJA %
EU CO-FINANCING RATE %]]</f>
        <v>1261051.5</v>
      </c>
      <c r="P1579" s="51">
        <f>Ugovori_OPULJP[[#This Row],[Bespovratna sredstva - EU dio - HRK]]/7.5345</f>
        <v>167370.29663547679</v>
      </c>
      <c r="Q1579" s="50">
        <f>Ugovori_OPULJP[[#This Row],[Bespovratna sredstva - Ukupno (EU+Nac) HRK
= Ukupna ugovorena vrijednost bespovratnih sredstava]]*Ugovori_OPULJP[[#This Row],[STOPA NACIONALNOG SUFINANCIRANJA %]]</f>
        <v>222538.5</v>
      </c>
      <c r="R1579" s="51">
        <f>Ugovori_OPULJP[[#This Row],[Bespovratna sredstva - Nacionalni dio - HRK]]/7.5345</f>
        <v>29535.934700378257</v>
      </c>
      <c r="S1579" s="52">
        <v>1483590</v>
      </c>
      <c r="T1579" s="51">
        <f>Ugovori_OPULJP[[#This Row],[Bespovratna sredstva - Ukupno (EU+Nac) HRK
= Ukupna ugovorena vrijednost bespovratnih sredstava]]/7.5345</f>
        <v>196906.23133585506</v>
      </c>
      <c r="U1579" s="50">
        <v>0</v>
      </c>
      <c r="V1579" s="51">
        <f>Ugovori_OPULJP[[#This Row],[Javni doprinos korisnika - HRK]]/7.5345</f>
        <v>0</v>
      </c>
      <c r="W1579" s="50">
        <v>0</v>
      </c>
      <c r="X1579" s="51">
        <f>Ugovori_OPULJP[[#This Row],[Privatni doprinos korisnika - HRK]]/7.5345</f>
        <v>0</v>
      </c>
      <c r="Y1579" s="52">
        <v>1483590</v>
      </c>
      <c r="Z1579" s="53">
        <f>Ugovori_OPULJP[[#This Row],[UKUPNI PRIHVATLJIVI IZDACI
TOTAL ELIGIBLE EXPENDITURE
= Bespovratna sredstva ukupno + doprinos korisnika
= Ukupni prihvatljivi troškovi
= Ukupna ugovorena vrijednost projekta HRK]]/7.5345</f>
        <v>196906.23133585506</v>
      </c>
      <c r="AA1579" s="57" t="s">
        <v>38</v>
      </c>
      <c r="AB1579" s="57" t="s">
        <v>35</v>
      </c>
      <c r="AC1579" s="56" t="s">
        <v>5848</v>
      </c>
      <c r="AD1579" s="63" t="s">
        <v>747</v>
      </c>
    </row>
    <row r="1580" spans="1:30" ht="51" customHeight="1" x14ac:dyDescent="0.2">
      <c r="A1580" s="61" t="s">
        <v>5849</v>
      </c>
      <c r="B1580" s="55" t="s">
        <v>743</v>
      </c>
      <c r="C1580" s="56" t="s">
        <v>744</v>
      </c>
      <c r="D1580" s="88" t="s">
        <v>4965</v>
      </c>
      <c r="E1580" s="57" t="s">
        <v>76</v>
      </c>
      <c r="F1580" s="62" t="s">
        <v>5850</v>
      </c>
      <c r="G1580" s="62" t="s">
        <v>1361</v>
      </c>
      <c r="H1580" s="59">
        <v>44915</v>
      </c>
      <c r="I1580" s="59">
        <v>45158</v>
      </c>
      <c r="J1580" s="48" t="str">
        <f>IF(Ugovori_OPULJP[[#This Row],[DATUM ZAVRŠETKA OPERACIJE]]&gt;DATE(2024,3,31),"u provedbi","završen")</f>
        <v>završen</v>
      </c>
      <c r="K1580" s="46" t="s">
        <v>99</v>
      </c>
      <c r="L1580" s="46" t="s">
        <v>99</v>
      </c>
      <c r="M1580" s="49">
        <v>0.85</v>
      </c>
      <c r="N1580" s="49">
        <v>0.15</v>
      </c>
      <c r="O1580" s="50">
        <f>Ugovori_OPULJP[[#This Row],[Bespovratna sredstva - Ukupno (EU+Nac) HRK
= Ukupna ugovorena vrijednost bespovratnih sredstava]]*Ugovori_OPULJP[[#This Row],[EU STOPA SUFINANCIRANJA %
EU CO-FINANCING RATE %]]</f>
        <v>1261740</v>
      </c>
      <c r="P1580" s="51">
        <f>Ugovori_OPULJP[[#This Row],[Bespovratna sredstva - EU dio - HRK]]/7.5345</f>
        <v>167461.67628907028</v>
      </c>
      <c r="Q1580" s="50">
        <f>Ugovori_OPULJP[[#This Row],[Bespovratna sredstva - Ukupno (EU+Nac) HRK
= Ukupna ugovorena vrijednost bespovratnih sredstava]]*Ugovori_OPULJP[[#This Row],[STOPA NACIONALNOG SUFINANCIRANJA %]]</f>
        <v>222660</v>
      </c>
      <c r="R1580" s="51">
        <f>Ugovori_OPULJP[[#This Row],[Bespovratna sredstva - Nacionalni dio - HRK]]/7.5345</f>
        <v>29552.060521600637</v>
      </c>
      <c r="S1580" s="52">
        <v>1484400</v>
      </c>
      <c r="T1580" s="51">
        <f>Ugovori_OPULJP[[#This Row],[Bespovratna sredstva - Ukupno (EU+Nac) HRK
= Ukupna ugovorena vrijednost bespovratnih sredstava]]/7.5345</f>
        <v>197013.7368106709</v>
      </c>
      <c r="U1580" s="50">
        <v>0</v>
      </c>
      <c r="V1580" s="51">
        <f>Ugovori_OPULJP[[#This Row],[Javni doprinos korisnika - HRK]]/7.5345</f>
        <v>0</v>
      </c>
      <c r="W1580" s="50">
        <v>0</v>
      </c>
      <c r="X1580" s="51">
        <f>Ugovori_OPULJP[[#This Row],[Privatni doprinos korisnika - HRK]]/7.5345</f>
        <v>0</v>
      </c>
      <c r="Y1580" s="52">
        <v>1484400</v>
      </c>
      <c r="Z1580" s="53">
        <f>Ugovori_OPULJP[[#This Row],[UKUPNI PRIHVATLJIVI IZDACI
TOTAL ELIGIBLE EXPENDITURE
= Bespovratna sredstva ukupno + doprinos korisnika
= Ukupni prihvatljivi troškovi
= Ukupna ugovorena vrijednost projekta HRK]]/7.5345</f>
        <v>197013.7368106709</v>
      </c>
      <c r="AA1580" s="57" t="s">
        <v>38</v>
      </c>
      <c r="AB1580" s="57" t="s">
        <v>35</v>
      </c>
      <c r="AC1580" s="56" t="s">
        <v>5851</v>
      </c>
      <c r="AD1580" s="63" t="s">
        <v>747</v>
      </c>
    </row>
    <row r="1581" spans="1:30" ht="51" customHeight="1" x14ac:dyDescent="0.2">
      <c r="A1581" s="61" t="s">
        <v>5852</v>
      </c>
      <c r="B1581" s="55" t="s">
        <v>743</v>
      </c>
      <c r="C1581" s="56" t="s">
        <v>744</v>
      </c>
      <c r="D1581" s="88" t="s">
        <v>4965</v>
      </c>
      <c r="E1581" s="57" t="s">
        <v>76</v>
      </c>
      <c r="F1581" s="62" t="s">
        <v>5853</v>
      </c>
      <c r="G1581" s="62" t="s">
        <v>1131</v>
      </c>
      <c r="H1581" s="59">
        <v>44998</v>
      </c>
      <c r="I1581" s="59">
        <v>45243</v>
      </c>
      <c r="J1581" s="48" t="str">
        <f>IF(Ugovori_OPULJP[[#This Row],[DATUM ZAVRŠETKA OPERACIJE]]&gt;DATE(2024,3,31),"u provedbi","završen")</f>
        <v>završen</v>
      </c>
      <c r="K1581" s="46" t="s">
        <v>99</v>
      </c>
      <c r="L1581" s="46" t="s">
        <v>99</v>
      </c>
      <c r="M1581" s="49">
        <v>0.85</v>
      </c>
      <c r="N1581" s="49">
        <v>0.15</v>
      </c>
      <c r="O1581" s="50">
        <f>Ugovori_OPULJP[[#This Row],[Bespovratna sredstva - Ukupno (EU+Nac) HRK
= Ukupna ugovorena vrijednost bespovratnih sredstava]]*Ugovori_OPULJP[[#This Row],[EU STOPA SUFINANCIRANJA %
EU CO-FINANCING RATE %]]</f>
        <v>1048772.5</v>
      </c>
      <c r="P1581" s="51">
        <f>Ugovori_OPULJP[[#This Row],[Bespovratna sredstva - EU dio - HRK]]/7.5345</f>
        <v>139196.03158802839</v>
      </c>
      <c r="Q1581" s="50">
        <f>Ugovori_OPULJP[[#This Row],[Bespovratna sredstva - Ukupno (EU+Nac) HRK
= Ukupna ugovorena vrijednost bespovratnih sredstava]]*Ugovori_OPULJP[[#This Row],[STOPA NACIONALNOG SUFINANCIRANJA %]]</f>
        <v>185077.5</v>
      </c>
      <c r="R1581" s="51">
        <f>Ugovori_OPULJP[[#This Row],[Bespovratna sredstva - Nacionalni dio - HRK]]/7.5345</f>
        <v>24564.005574357951</v>
      </c>
      <c r="S1581" s="52">
        <v>1233850</v>
      </c>
      <c r="T1581" s="51">
        <f>Ugovori_OPULJP[[#This Row],[Bespovratna sredstva - Ukupno (EU+Nac) HRK
= Ukupna ugovorena vrijednost bespovratnih sredstava]]/7.5345</f>
        <v>163760.03716238635</v>
      </c>
      <c r="U1581" s="50">
        <v>0</v>
      </c>
      <c r="V1581" s="51">
        <f>Ugovori_OPULJP[[#This Row],[Javni doprinos korisnika - HRK]]/7.5345</f>
        <v>0</v>
      </c>
      <c r="W1581" s="50">
        <v>0</v>
      </c>
      <c r="X1581" s="51">
        <f>Ugovori_OPULJP[[#This Row],[Privatni doprinos korisnika - HRK]]/7.5345</f>
        <v>0</v>
      </c>
      <c r="Y1581" s="52">
        <v>1233850</v>
      </c>
      <c r="Z1581" s="53">
        <f>Ugovori_OPULJP[[#This Row],[UKUPNI PRIHVATLJIVI IZDACI
TOTAL ELIGIBLE EXPENDITURE
= Bespovratna sredstva ukupno + doprinos korisnika
= Ukupni prihvatljivi troškovi
= Ukupna ugovorena vrijednost projekta HRK]]/7.5345</f>
        <v>163760.03716238635</v>
      </c>
      <c r="AA1581" s="57" t="s">
        <v>38</v>
      </c>
      <c r="AB1581" s="57" t="s">
        <v>35</v>
      </c>
      <c r="AC1581" s="56" t="s">
        <v>5854</v>
      </c>
      <c r="AD1581" s="63" t="s">
        <v>747</v>
      </c>
    </row>
    <row r="1582" spans="1:30" ht="51" customHeight="1" x14ac:dyDescent="0.2">
      <c r="A1582" s="97" t="s">
        <v>5855</v>
      </c>
      <c r="B1582" s="55" t="s">
        <v>743</v>
      </c>
      <c r="C1582" s="56" t="s">
        <v>744</v>
      </c>
      <c r="D1582" s="88" t="s">
        <v>4965</v>
      </c>
      <c r="E1582" s="57" t="s">
        <v>76</v>
      </c>
      <c r="F1582" s="62" t="s">
        <v>5856</v>
      </c>
      <c r="G1582" s="62" t="s">
        <v>134</v>
      </c>
      <c r="H1582" s="59">
        <v>44855</v>
      </c>
      <c r="I1582" s="59">
        <v>45098</v>
      </c>
      <c r="J1582" s="48" t="str">
        <f>IF(Ugovori_OPULJP[[#This Row],[DATUM ZAVRŠETKA OPERACIJE]]&gt;DATE(2024,3,31),"u provedbi","završen")</f>
        <v>završen</v>
      </c>
      <c r="K1582" s="58" t="s">
        <v>99</v>
      </c>
      <c r="L1582" s="58" t="s">
        <v>99</v>
      </c>
      <c r="M1582" s="49">
        <v>0.85</v>
      </c>
      <c r="N1582" s="49">
        <v>0.15</v>
      </c>
      <c r="O1582" s="50">
        <f>Ugovori_OPULJP[[#This Row],[Bespovratna sredstva - Ukupno (EU+Nac) HRK
= Ukupna ugovorena vrijednost bespovratnih sredstava]]*Ugovori_OPULJP[[#This Row],[EU STOPA SUFINANCIRANJA %
EU CO-FINANCING RATE %]]</f>
        <v>1259742.5</v>
      </c>
      <c r="P1582" s="51">
        <f>Ugovori_OPULJP[[#This Row],[Bespovratna sredstva - EU dio - HRK]]/7.5345</f>
        <v>167196.56247926207</v>
      </c>
      <c r="Q1582" s="50">
        <f>Ugovori_OPULJP[[#This Row],[Bespovratna sredstva - Ukupno (EU+Nac) HRK
= Ukupna ugovorena vrijednost bespovratnih sredstava]]*Ugovori_OPULJP[[#This Row],[STOPA NACIONALNOG SUFINANCIRANJA %]]</f>
        <v>222307.5</v>
      </c>
      <c r="R1582" s="51">
        <f>Ugovori_OPULJP[[#This Row],[Bespovratna sredstva - Nacionalni dio - HRK]]/7.5345</f>
        <v>29505.27573163448</v>
      </c>
      <c r="S1582" s="52">
        <v>1482050</v>
      </c>
      <c r="T1582" s="51">
        <f>Ugovori_OPULJP[[#This Row],[Bespovratna sredstva - Ukupno (EU+Nac) HRK
= Ukupna ugovorena vrijednost bespovratnih sredstava]]/7.5345</f>
        <v>196701.83821089653</v>
      </c>
      <c r="U1582" s="50">
        <v>0</v>
      </c>
      <c r="V1582" s="51">
        <f>Ugovori_OPULJP[[#This Row],[Javni doprinos korisnika - HRK]]/7.5345</f>
        <v>0</v>
      </c>
      <c r="W1582" s="50">
        <v>0</v>
      </c>
      <c r="X1582" s="51">
        <f>Ugovori_OPULJP[[#This Row],[Privatni doprinos korisnika - HRK]]/7.5345</f>
        <v>0</v>
      </c>
      <c r="Y1582" s="52">
        <v>1482050</v>
      </c>
      <c r="Z1582" s="53">
        <f>Ugovori_OPULJP[[#This Row],[UKUPNI PRIHVATLJIVI IZDACI
TOTAL ELIGIBLE EXPENDITURE
= Bespovratna sredstva ukupno + doprinos korisnika
= Ukupni prihvatljivi troškovi
= Ukupna ugovorena vrijednost projekta HRK]]/7.5345</f>
        <v>196701.83821089653</v>
      </c>
      <c r="AA1582" s="57" t="s">
        <v>38</v>
      </c>
      <c r="AB1582" s="57" t="s">
        <v>35</v>
      </c>
      <c r="AC1582" s="56" t="s">
        <v>5857</v>
      </c>
      <c r="AD1582" s="63" t="s">
        <v>747</v>
      </c>
    </row>
    <row r="1583" spans="1:30" ht="63.75" customHeight="1" x14ac:dyDescent="0.2">
      <c r="A1583" s="97" t="s">
        <v>5858</v>
      </c>
      <c r="B1583" s="55" t="s">
        <v>743</v>
      </c>
      <c r="C1583" s="56" t="s">
        <v>744</v>
      </c>
      <c r="D1583" s="88" t="s">
        <v>4965</v>
      </c>
      <c r="E1583" s="57" t="s">
        <v>76</v>
      </c>
      <c r="F1583" s="62" t="s">
        <v>5859</v>
      </c>
      <c r="G1583" s="62" t="s">
        <v>5860</v>
      </c>
      <c r="H1583" s="59">
        <v>44855</v>
      </c>
      <c r="I1583" s="59">
        <v>45098</v>
      </c>
      <c r="J1583" s="48" t="str">
        <f>IF(Ugovori_OPULJP[[#This Row],[DATUM ZAVRŠETKA OPERACIJE]]&gt;DATE(2024,3,31),"u provedbi","završen")</f>
        <v>završen</v>
      </c>
      <c r="K1583" s="46" t="s">
        <v>104</v>
      </c>
      <c r="L1583" s="46" t="s">
        <v>104</v>
      </c>
      <c r="M1583" s="49">
        <v>0.85</v>
      </c>
      <c r="N1583" s="49">
        <v>0.15</v>
      </c>
      <c r="O1583" s="50">
        <f>Ugovori_OPULJP[[#This Row],[Bespovratna sredstva - Ukupno (EU+Nac) HRK
= Ukupna ugovorena vrijednost bespovratnih sredstava]]*Ugovori_OPULJP[[#This Row],[EU STOPA SUFINANCIRANJA %
EU CO-FINANCING RATE %]]</f>
        <v>839858.65</v>
      </c>
      <c r="P1583" s="51">
        <f>Ugovori_OPULJP[[#This Row],[Bespovratna sredstva - EU dio - HRK]]/7.5345</f>
        <v>111468.39869931647</v>
      </c>
      <c r="Q1583" s="50">
        <f>Ugovori_OPULJP[[#This Row],[Bespovratna sredstva - Ukupno (EU+Nac) HRK
= Ukupna ugovorena vrijednost bespovratnih sredstava]]*Ugovori_OPULJP[[#This Row],[STOPA NACIONALNOG SUFINANCIRANJA %]]</f>
        <v>148210.35</v>
      </c>
      <c r="R1583" s="51">
        <f>Ugovori_OPULJP[[#This Row],[Bespovratna sredstva - Nacionalni dio - HRK]]/7.5345</f>
        <v>19670.893888114671</v>
      </c>
      <c r="S1583" s="52">
        <v>988069</v>
      </c>
      <c r="T1583" s="51">
        <f>Ugovori_OPULJP[[#This Row],[Bespovratna sredstva - Ukupno (EU+Nac) HRK
= Ukupna ugovorena vrijednost bespovratnih sredstava]]/7.5345</f>
        <v>131139.29258743115</v>
      </c>
      <c r="U1583" s="50">
        <v>0</v>
      </c>
      <c r="V1583" s="51">
        <f>Ugovori_OPULJP[[#This Row],[Javni doprinos korisnika - HRK]]/7.5345</f>
        <v>0</v>
      </c>
      <c r="W1583" s="50">
        <v>0</v>
      </c>
      <c r="X1583" s="51">
        <f>Ugovori_OPULJP[[#This Row],[Privatni doprinos korisnika - HRK]]/7.5345</f>
        <v>0</v>
      </c>
      <c r="Y1583" s="52">
        <v>988069</v>
      </c>
      <c r="Z1583" s="53">
        <f>Ugovori_OPULJP[[#This Row],[UKUPNI PRIHVATLJIVI IZDACI
TOTAL ELIGIBLE EXPENDITURE
= Bespovratna sredstva ukupno + doprinos korisnika
= Ukupni prihvatljivi troškovi
= Ukupna ugovorena vrijednost projekta HRK]]/7.5345</f>
        <v>131139.29258743115</v>
      </c>
      <c r="AA1583" s="57" t="s">
        <v>38</v>
      </c>
      <c r="AB1583" s="57" t="s">
        <v>35</v>
      </c>
      <c r="AC1583" s="56" t="s">
        <v>5861</v>
      </c>
      <c r="AD1583" s="63" t="s">
        <v>747</v>
      </c>
    </row>
    <row r="1584" spans="1:30" ht="38.25" customHeight="1" x14ac:dyDescent="0.2">
      <c r="A1584" s="61" t="s">
        <v>5862</v>
      </c>
      <c r="B1584" s="55" t="s">
        <v>743</v>
      </c>
      <c r="C1584" s="56" t="s">
        <v>744</v>
      </c>
      <c r="D1584" s="88" t="s">
        <v>4965</v>
      </c>
      <c r="E1584" s="57" t="s">
        <v>76</v>
      </c>
      <c r="F1584" s="62" t="s">
        <v>5863</v>
      </c>
      <c r="G1584" s="62" t="s">
        <v>1593</v>
      </c>
      <c r="H1584" s="59">
        <v>44915</v>
      </c>
      <c r="I1584" s="59">
        <v>45158</v>
      </c>
      <c r="J1584" s="48" t="str">
        <f>IF(Ugovori_OPULJP[[#This Row],[DATUM ZAVRŠETKA OPERACIJE]]&gt;DATE(2024,3,31),"u provedbi","završen")</f>
        <v>završen</v>
      </c>
      <c r="K1584" s="46" t="s">
        <v>99</v>
      </c>
      <c r="L1584" s="46" t="s">
        <v>99</v>
      </c>
      <c r="M1584" s="49">
        <v>0.85</v>
      </c>
      <c r="N1584" s="49">
        <v>0.15</v>
      </c>
      <c r="O1584" s="50">
        <f>Ugovori_OPULJP[[#This Row],[Bespovratna sredstva - Ukupno (EU+Nac) HRK
= Ukupna ugovorena vrijednost bespovratnih sredstava]]*Ugovori_OPULJP[[#This Row],[EU STOPA SUFINANCIRANJA %
EU CO-FINANCING RATE %]]</f>
        <v>1274729.53</v>
      </c>
      <c r="P1584" s="51">
        <f>Ugovori_OPULJP[[#This Row],[Bespovratna sredstva - EU dio - HRK]]/7.5345</f>
        <v>169185.6831906563</v>
      </c>
      <c r="Q1584" s="50">
        <f>Ugovori_OPULJP[[#This Row],[Bespovratna sredstva - Ukupno (EU+Nac) HRK
= Ukupna ugovorena vrijednost bespovratnih sredstava]]*Ugovori_OPULJP[[#This Row],[STOPA NACIONALNOG SUFINANCIRANJA %]]</f>
        <v>224952.27</v>
      </c>
      <c r="R1584" s="51">
        <f>Ugovori_OPULJP[[#This Row],[Bespovratna sredstva - Nacionalni dio - HRK]]/7.5345</f>
        <v>29856.297033645227</v>
      </c>
      <c r="S1584" s="52">
        <v>1499681.8</v>
      </c>
      <c r="T1584" s="51">
        <f>Ugovori_OPULJP[[#This Row],[Bespovratna sredstva - Ukupno (EU+Nac) HRK
= Ukupna ugovorena vrijednost bespovratnih sredstava]]/7.5345</f>
        <v>199041.98022430154</v>
      </c>
      <c r="U1584" s="50">
        <v>0</v>
      </c>
      <c r="V1584" s="51">
        <f>Ugovori_OPULJP[[#This Row],[Javni doprinos korisnika - HRK]]/7.5345</f>
        <v>0</v>
      </c>
      <c r="W1584" s="50">
        <v>0</v>
      </c>
      <c r="X1584" s="51">
        <f>Ugovori_OPULJP[[#This Row],[Privatni doprinos korisnika - HRK]]/7.5345</f>
        <v>0</v>
      </c>
      <c r="Y1584" s="52">
        <v>1499681.8</v>
      </c>
      <c r="Z1584" s="53">
        <f>Ugovori_OPULJP[[#This Row],[UKUPNI PRIHVATLJIVI IZDACI
TOTAL ELIGIBLE EXPENDITURE
= Bespovratna sredstva ukupno + doprinos korisnika
= Ukupni prihvatljivi troškovi
= Ukupna ugovorena vrijednost projekta HRK]]/7.5345</f>
        <v>199041.98022430154</v>
      </c>
      <c r="AA1584" s="57" t="s">
        <v>38</v>
      </c>
      <c r="AB1584" s="57" t="s">
        <v>35</v>
      </c>
      <c r="AC1584" s="56" t="s">
        <v>5864</v>
      </c>
      <c r="AD1584" s="63" t="s">
        <v>747</v>
      </c>
    </row>
    <row r="1585" spans="1:30" ht="51" customHeight="1" x14ac:dyDescent="0.2">
      <c r="A1585" s="98" t="s">
        <v>5865</v>
      </c>
      <c r="B1585" s="55" t="s">
        <v>743</v>
      </c>
      <c r="C1585" s="56" t="s">
        <v>744</v>
      </c>
      <c r="D1585" s="88" t="s">
        <v>4965</v>
      </c>
      <c r="E1585" s="57" t="s">
        <v>76</v>
      </c>
      <c r="F1585" s="62" t="s">
        <v>5866</v>
      </c>
      <c r="G1585" s="62" t="s">
        <v>1222</v>
      </c>
      <c r="H1585" s="59">
        <v>44770</v>
      </c>
      <c r="I1585" s="59">
        <v>45013</v>
      </c>
      <c r="J1585" s="48" t="str">
        <f>IF(Ugovori_OPULJP[[#This Row],[DATUM ZAVRŠETKA OPERACIJE]]&gt;DATE(2024,3,31),"u provedbi","završen")</f>
        <v>završen</v>
      </c>
      <c r="K1585" s="58" t="s">
        <v>99</v>
      </c>
      <c r="L1585" s="58" t="s">
        <v>99</v>
      </c>
      <c r="M1585" s="49">
        <v>0.85</v>
      </c>
      <c r="N1585" s="49">
        <v>0.15</v>
      </c>
      <c r="O1585" s="50">
        <f>Ugovori_OPULJP[[#This Row],[Bespovratna sredstva - Ukupno (EU+Nac) HRK
= Ukupna ugovorena vrijednost bespovratnih sredstava]]*Ugovori_OPULJP[[#This Row],[EU STOPA SUFINANCIRANJA %
EU CO-FINANCING RATE %]]</f>
        <v>1260550</v>
      </c>
      <c r="P1585" s="51">
        <f>Ugovori_OPULJP[[#This Row],[Bespovratna sredstva - EU dio - HRK]]/7.5345</f>
        <v>167303.73614705686</v>
      </c>
      <c r="Q1585" s="50">
        <f>Ugovori_OPULJP[[#This Row],[Bespovratna sredstva - Ukupno (EU+Nac) HRK
= Ukupna ugovorena vrijednost bespovratnih sredstava]]*Ugovori_OPULJP[[#This Row],[STOPA NACIONALNOG SUFINANCIRANJA %]]</f>
        <v>222450</v>
      </c>
      <c r="R1585" s="51">
        <f>Ugovori_OPULJP[[#This Row],[Bespovratna sredstva - Nacionalni dio - HRK]]/7.5345</f>
        <v>29524.188731833565</v>
      </c>
      <c r="S1585" s="52">
        <v>1483000</v>
      </c>
      <c r="T1585" s="53">
        <f>Ugovori_OPULJP[[#This Row],[Bespovratna sredstva - Ukupno (EU+Nac) HRK
= Ukupna ugovorena vrijednost bespovratnih sredstava]]/7.5345</f>
        <v>196827.92487889042</v>
      </c>
      <c r="U1585" s="50">
        <v>0</v>
      </c>
      <c r="V1585" s="51">
        <f>Ugovori_OPULJP[[#This Row],[Javni doprinos korisnika - HRK]]/7.5345</f>
        <v>0</v>
      </c>
      <c r="W1585" s="50">
        <v>0</v>
      </c>
      <c r="X1585" s="51">
        <f>Ugovori_OPULJP[[#This Row],[Privatni doprinos korisnika - HRK]]/7.5345</f>
        <v>0</v>
      </c>
      <c r="Y1585" s="52">
        <v>1483000</v>
      </c>
      <c r="Z1585" s="53">
        <f>Ugovori_OPULJP[[#This Row],[UKUPNI PRIHVATLJIVI IZDACI
TOTAL ELIGIBLE EXPENDITURE
= Bespovratna sredstva ukupno + doprinos korisnika
= Ukupni prihvatljivi troškovi
= Ukupna ugovorena vrijednost projekta HRK]]/7.5345</f>
        <v>196827.92487889042</v>
      </c>
      <c r="AA1585" s="57" t="s">
        <v>38</v>
      </c>
      <c r="AB1585" s="57" t="s">
        <v>35</v>
      </c>
      <c r="AC1585" s="56" t="s">
        <v>5867</v>
      </c>
      <c r="AD1585" s="63" t="s">
        <v>747</v>
      </c>
    </row>
    <row r="1586" spans="1:30" ht="51" customHeight="1" x14ac:dyDescent="0.2">
      <c r="A1586" s="61" t="s">
        <v>5868</v>
      </c>
      <c r="B1586" s="55" t="s">
        <v>743</v>
      </c>
      <c r="C1586" s="56" t="s">
        <v>744</v>
      </c>
      <c r="D1586" s="88" t="s">
        <v>4965</v>
      </c>
      <c r="E1586" s="57" t="s">
        <v>76</v>
      </c>
      <c r="F1586" s="62" t="s">
        <v>5869</v>
      </c>
      <c r="G1586" s="62" t="s">
        <v>2335</v>
      </c>
      <c r="H1586" s="59">
        <v>44915</v>
      </c>
      <c r="I1586" s="59">
        <v>45158</v>
      </c>
      <c r="J1586" s="48" t="str">
        <f>IF(Ugovori_OPULJP[[#This Row],[DATUM ZAVRŠETKA OPERACIJE]]&gt;DATE(2024,3,31),"u provedbi","završen")</f>
        <v>završen</v>
      </c>
      <c r="K1586" s="46" t="s">
        <v>99</v>
      </c>
      <c r="L1586" s="46" t="s">
        <v>99</v>
      </c>
      <c r="M1586" s="49">
        <v>0.85</v>
      </c>
      <c r="N1586" s="49">
        <v>0.15</v>
      </c>
      <c r="O1586" s="50">
        <f>Ugovori_OPULJP[[#This Row],[Bespovratna sredstva - Ukupno (EU+Nac) HRK
= Ukupna ugovorena vrijednost bespovratnih sredstava]]*Ugovori_OPULJP[[#This Row],[EU STOPA SUFINANCIRANJA %
EU CO-FINANCING RATE %]]</f>
        <v>504050</v>
      </c>
      <c r="P1586" s="51">
        <f>Ugovori_OPULJP[[#This Row],[Bespovratna sredstva - EU dio - HRK]]/7.5345</f>
        <v>66898.931581392259</v>
      </c>
      <c r="Q1586" s="50">
        <f>Ugovori_OPULJP[[#This Row],[Bespovratna sredstva - Ukupno (EU+Nac) HRK
= Ukupna ugovorena vrijednost bespovratnih sredstava]]*Ugovori_OPULJP[[#This Row],[STOPA NACIONALNOG SUFINANCIRANJA %]]</f>
        <v>88950</v>
      </c>
      <c r="R1586" s="51">
        <f>Ugovori_OPULJP[[#This Row],[Bespovratna sredstva - Nacionalni dio - HRK]]/7.5345</f>
        <v>11805.693808480986</v>
      </c>
      <c r="S1586" s="52">
        <v>593000</v>
      </c>
      <c r="T1586" s="51">
        <f>Ugovori_OPULJP[[#This Row],[Bespovratna sredstva - Ukupno (EU+Nac) HRK
= Ukupna ugovorena vrijednost bespovratnih sredstava]]/7.5345</f>
        <v>78704.625389873239</v>
      </c>
      <c r="U1586" s="50">
        <v>0</v>
      </c>
      <c r="V1586" s="51">
        <f>Ugovori_OPULJP[[#This Row],[Javni doprinos korisnika - HRK]]/7.5345</f>
        <v>0</v>
      </c>
      <c r="W1586" s="50">
        <v>0</v>
      </c>
      <c r="X1586" s="51">
        <f>Ugovori_OPULJP[[#This Row],[Privatni doprinos korisnika - HRK]]/7.5345</f>
        <v>0</v>
      </c>
      <c r="Y1586" s="52">
        <v>593000</v>
      </c>
      <c r="Z1586" s="53">
        <f>Ugovori_OPULJP[[#This Row],[UKUPNI PRIHVATLJIVI IZDACI
TOTAL ELIGIBLE EXPENDITURE
= Bespovratna sredstva ukupno + doprinos korisnika
= Ukupni prihvatljivi troškovi
= Ukupna ugovorena vrijednost projekta HRK]]/7.5345</f>
        <v>78704.625389873239</v>
      </c>
      <c r="AA1586" s="57" t="s">
        <v>38</v>
      </c>
      <c r="AB1586" s="57" t="s">
        <v>35</v>
      </c>
      <c r="AC1586" s="56" t="s">
        <v>5870</v>
      </c>
      <c r="AD1586" s="63" t="s">
        <v>747</v>
      </c>
    </row>
    <row r="1587" spans="1:30" ht="51" customHeight="1" x14ac:dyDescent="0.2">
      <c r="A1587" s="61" t="s">
        <v>5871</v>
      </c>
      <c r="B1587" s="99" t="s">
        <v>743</v>
      </c>
      <c r="C1587" s="56" t="s">
        <v>744</v>
      </c>
      <c r="D1587" s="88" t="s">
        <v>4965</v>
      </c>
      <c r="E1587" s="57" t="s">
        <v>76</v>
      </c>
      <c r="F1587" s="62" t="s">
        <v>5872</v>
      </c>
      <c r="G1587" s="62" t="s">
        <v>1494</v>
      </c>
      <c r="H1587" s="59">
        <v>44916</v>
      </c>
      <c r="I1587" s="59">
        <v>45159</v>
      </c>
      <c r="J1587" s="48" t="str">
        <f>IF(Ugovori_OPULJP[[#This Row],[DATUM ZAVRŠETKA OPERACIJE]]&gt;DATE(2024,3,31),"u provedbi","završen")</f>
        <v>završen</v>
      </c>
      <c r="K1587" s="58" t="s">
        <v>99</v>
      </c>
      <c r="L1587" s="46" t="s">
        <v>99</v>
      </c>
      <c r="M1587" s="49">
        <v>0.85</v>
      </c>
      <c r="N1587" s="49">
        <v>0.15</v>
      </c>
      <c r="O1587" s="50">
        <f>Ugovori_OPULJP[[#This Row],[Bespovratna sredstva - Ukupno (EU+Nac) HRK
= Ukupna ugovorena vrijednost bespovratnih sredstava]]*Ugovori_OPULJP[[#This Row],[EU STOPA SUFINANCIRANJA %
EU CO-FINANCING RATE %]]</f>
        <v>1258714</v>
      </c>
      <c r="P1587" s="51">
        <f>Ugovori_OPULJP[[#This Row],[Bespovratna sredstva - EU dio - HRK]]/7.5345</f>
        <v>167060.05707080761</v>
      </c>
      <c r="Q1587" s="50">
        <f>Ugovori_OPULJP[[#This Row],[Bespovratna sredstva - Ukupno (EU+Nac) HRK
= Ukupna ugovorena vrijednost bespovratnih sredstava]]*Ugovori_OPULJP[[#This Row],[STOPA NACIONALNOG SUFINANCIRANJA %]]</f>
        <v>222126</v>
      </c>
      <c r="R1587" s="51">
        <f>Ugovori_OPULJP[[#This Row],[Bespovratna sredstva - Nacionalni dio - HRK]]/7.5345</f>
        <v>29481.186541907224</v>
      </c>
      <c r="S1587" s="52">
        <v>1480840</v>
      </c>
      <c r="T1587" s="51">
        <f>Ugovori_OPULJP[[#This Row],[Bespovratna sredstva - Ukupno (EU+Nac) HRK
= Ukupna ugovorena vrijednost bespovratnih sredstava]]/7.5345</f>
        <v>196541.24361271484</v>
      </c>
      <c r="U1587" s="50">
        <v>0</v>
      </c>
      <c r="V1587" s="51">
        <f>Ugovori_OPULJP[[#This Row],[Javni doprinos korisnika - HRK]]/7.5345</f>
        <v>0</v>
      </c>
      <c r="W1587" s="50">
        <v>0</v>
      </c>
      <c r="X1587" s="51">
        <f>Ugovori_OPULJP[[#This Row],[Privatni doprinos korisnika - HRK]]/7.5345</f>
        <v>0</v>
      </c>
      <c r="Y1587" s="52">
        <v>1480840</v>
      </c>
      <c r="Z1587" s="53">
        <f>Ugovori_OPULJP[[#This Row],[UKUPNI PRIHVATLJIVI IZDACI
TOTAL ELIGIBLE EXPENDITURE
= Bespovratna sredstva ukupno + doprinos korisnika
= Ukupni prihvatljivi troškovi
= Ukupna ugovorena vrijednost projekta HRK]]/7.5345</f>
        <v>196541.24361271484</v>
      </c>
      <c r="AA1587" s="57" t="s">
        <v>38</v>
      </c>
      <c r="AB1587" s="57" t="s">
        <v>35</v>
      </c>
      <c r="AC1587" s="56" t="s">
        <v>5873</v>
      </c>
      <c r="AD1587" s="63" t="s">
        <v>747</v>
      </c>
    </row>
    <row r="1588" spans="1:30" ht="51" customHeight="1" x14ac:dyDescent="0.2">
      <c r="A1588" s="97" t="s">
        <v>5874</v>
      </c>
      <c r="B1588" s="99" t="s">
        <v>743</v>
      </c>
      <c r="C1588" s="56" t="s">
        <v>744</v>
      </c>
      <c r="D1588" s="88" t="s">
        <v>4965</v>
      </c>
      <c r="E1588" s="57" t="s">
        <v>76</v>
      </c>
      <c r="F1588" s="62" t="s">
        <v>5875</v>
      </c>
      <c r="G1588" s="62" t="s">
        <v>2115</v>
      </c>
      <c r="H1588" s="59">
        <v>44855</v>
      </c>
      <c r="I1588" s="59">
        <v>45098</v>
      </c>
      <c r="J1588" s="48" t="str">
        <f>IF(Ugovori_OPULJP[[#This Row],[DATUM ZAVRŠETKA OPERACIJE]]&gt;DATE(2024,3,31),"u provedbi","završen")</f>
        <v>završen</v>
      </c>
      <c r="K1588" s="46" t="s">
        <v>99</v>
      </c>
      <c r="L1588" s="46" t="s">
        <v>99</v>
      </c>
      <c r="M1588" s="49">
        <v>0.85</v>
      </c>
      <c r="N1588" s="49">
        <v>0.15</v>
      </c>
      <c r="O1588" s="50">
        <f>Ugovori_OPULJP[[#This Row],[Bespovratna sredstva - Ukupno (EU+Nac) HRK
= Ukupna ugovorena vrijednost bespovratnih sredstava]]*Ugovori_OPULJP[[#This Row],[EU STOPA SUFINANCIRANJA %
EU CO-FINANCING RATE %]]</f>
        <v>630360</v>
      </c>
      <c r="P1588" s="51">
        <f>Ugovori_OPULJP[[#This Row],[Bespovratna sredstva - EU dio - HRK]]/7.5345</f>
        <v>83663.149512243675</v>
      </c>
      <c r="Q1588" s="50">
        <f>Ugovori_OPULJP[[#This Row],[Bespovratna sredstva - Ukupno (EU+Nac) HRK
= Ukupna ugovorena vrijednost bespovratnih sredstava]]*Ugovori_OPULJP[[#This Row],[STOPA NACIONALNOG SUFINANCIRANJA %]]</f>
        <v>111240</v>
      </c>
      <c r="R1588" s="51">
        <f>Ugovori_OPULJP[[#This Row],[Bespovratna sredstva - Nacionalni dio - HRK]]/7.5345</f>
        <v>14764.085208043001</v>
      </c>
      <c r="S1588" s="52">
        <v>741600</v>
      </c>
      <c r="T1588" s="51">
        <f>Ugovori_OPULJP[[#This Row],[Bespovratna sredstva - Ukupno (EU+Nac) HRK
= Ukupna ugovorena vrijednost bespovratnih sredstava]]/7.5345</f>
        <v>98427.23472028668</v>
      </c>
      <c r="U1588" s="50">
        <v>0</v>
      </c>
      <c r="V1588" s="51">
        <f>Ugovori_OPULJP[[#This Row],[Javni doprinos korisnika - HRK]]/7.5345</f>
        <v>0</v>
      </c>
      <c r="W1588" s="50">
        <v>0</v>
      </c>
      <c r="X1588" s="51">
        <f>Ugovori_OPULJP[[#This Row],[Privatni doprinos korisnika - HRK]]/7.5345</f>
        <v>0</v>
      </c>
      <c r="Y1588" s="52">
        <v>741600</v>
      </c>
      <c r="Z1588" s="53">
        <f>Ugovori_OPULJP[[#This Row],[UKUPNI PRIHVATLJIVI IZDACI
TOTAL ELIGIBLE EXPENDITURE
= Bespovratna sredstva ukupno + doprinos korisnika
= Ukupni prihvatljivi troškovi
= Ukupna ugovorena vrijednost projekta HRK]]/7.5345</f>
        <v>98427.23472028668</v>
      </c>
      <c r="AA1588" s="57" t="s">
        <v>38</v>
      </c>
      <c r="AB1588" s="57" t="s">
        <v>35</v>
      </c>
      <c r="AC1588" s="56" t="s">
        <v>5876</v>
      </c>
      <c r="AD1588" s="63" t="s">
        <v>747</v>
      </c>
    </row>
    <row r="1589" spans="1:30" ht="51" customHeight="1" x14ac:dyDescent="0.2">
      <c r="A1589" s="97" t="s">
        <v>5877</v>
      </c>
      <c r="B1589" s="99" t="s">
        <v>743</v>
      </c>
      <c r="C1589" s="56" t="s">
        <v>744</v>
      </c>
      <c r="D1589" s="88" t="s">
        <v>4965</v>
      </c>
      <c r="E1589" s="57" t="s">
        <v>76</v>
      </c>
      <c r="F1589" s="62" t="s">
        <v>5878</v>
      </c>
      <c r="G1589" s="62" t="s">
        <v>3301</v>
      </c>
      <c r="H1589" s="59">
        <v>44824</v>
      </c>
      <c r="I1589" s="59">
        <v>45066</v>
      </c>
      <c r="J1589" s="48" t="str">
        <f>IF(Ugovori_OPULJP[[#This Row],[DATUM ZAVRŠETKA OPERACIJE]]&gt;DATE(2024,3,31),"u provedbi","završen")</f>
        <v>završen</v>
      </c>
      <c r="K1589" s="46" t="s">
        <v>249</v>
      </c>
      <c r="L1589" s="46" t="s">
        <v>249</v>
      </c>
      <c r="M1589" s="49">
        <v>0.85</v>
      </c>
      <c r="N1589" s="49">
        <v>0.15</v>
      </c>
      <c r="O1589" s="50">
        <f>Ugovori_OPULJP[[#This Row],[Bespovratna sredstva - Ukupno (EU+Nac) HRK
= Ukupna ugovorena vrijednost bespovratnih sredstava]]*Ugovori_OPULJP[[#This Row],[EU STOPA SUFINANCIRANJA %
EU CO-FINANCING RATE %]]</f>
        <v>754362.25</v>
      </c>
      <c r="P1589" s="51">
        <f>Ugovori_OPULJP[[#This Row],[Bespovratna sredstva - EU dio - HRK]]/7.5345</f>
        <v>100121.07638197624</v>
      </c>
      <c r="Q1589" s="50">
        <f>Ugovori_OPULJP[[#This Row],[Bespovratna sredstva - Ukupno (EU+Nac) HRK
= Ukupna ugovorena vrijednost bespovratnih sredstava]]*Ugovori_OPULJP[[#This Row],[STOPA NACIONALNOG SUFINANCIRANJA %]]</f>
        <v>133122.75</v>
      </c>
      <c r="R1589" s="51">
        <f>Ugovori_OPULJP[[#This Row],[Bespovratna sredstva - Nacionalni dio - HRK]]/7.5345</f>
        <v>17668.425243878159</v>
      </c>
      <c r="S1589" s="52">
        <v>887485</v>
      </c>
      <c r="T1589" s="51">
        <f>Ugovori_OPULJP[[#This Row],[Bespovratna sredstva - Ukupno (EU+Nac) HRK
= Ukupna ugovorena vrijednost bespovratnih sredstava]]/7.5345</f>
        <v>117789.50162585439</v>
      </c>
      <c r="U1589" s="50">
        <v>0</v>
      </c>
      <c r="V1589" s="51">
        <f>Ugovori_OPULJP[[#This Row],[Javni doprinos korisnika - HRK]]/7.5345</f>
        <v>0</v>
      </c>
      <c r="W1589" s="50">
        <v>0</v>
      </c>
      <c r="X1589" s="51">
        <f>Ugovori_OPULJP[[#This Row],[Privatni doprinos korisnika - HRK]]/7.5345</f>
        <v>0</v>
      </c>
      <c r="Y1589" s="52">
        <v>887485</v>
      </c>
      <c r="Z1589" s="53">
        <f>Ugovori_OPULJP[[#This Row],[UKUPNI PRIHVATLJIVI IZDACI
TOTAL ELIGIBLE EXPENDITURE
= Bespovratna sredstva ukupno + doprinos korisnika
= Ukupni prihvatljivi troškovi
= Ukupna ugovorena vrijednost projekta HRK]]/7.5345</f>
        <v>117789.50162585439</v>
      </c>
      <c r="AA1589" s="57" t="s">
        <v>38</v>
      </c>
      <c r="AB1589" s="57" t="s">
        <v>35</v>
      </c>
      <c r="AC1589" s="56" t="s">
        <v>5879</v>
      </c>
      <c r="AD1589" s="63" t="s">
        <v>747</v>
      </c>
    </row>
    <row r="1590" spans="1:30" ht="51" customHeight="1" x14ac:dyDescent="0.2">
      <c r="A1590" s="61" t="s">
        <v>5880</v>
      </c>
      <c r="B1590" s="55" t="s">
        <v>743</v>
      </c>
      <c r="C1590" s="56" t="s">
        <v>744</v>
      </c>
      <c r="D1590" s="88" t="s">
        <v>4965</v>
      </c>
      <c r="E1590" s="57" t="s">
        <v>76</v>
      </c>
      <c r="F1590" s="62" t="s">
        <v>5881</v>
      </c>
      <c r="G1590" s="62" t="s">
        <v>1795</v>
      </c>
      <c r="H1590" s="59">
        <v>44923</v>
      </c>
      <c r="I1590" s="59">
        <v>45166</v>
      </c>
      <c r="J1590" s="48" t="str">
        <f>IF(Ugovori_OPULJP[[#This Row],[DATUM ZAVRŠETKA OPERACIJE]]&gt;DATE(2024,3,31),"u provedbi","završen")</f>
        <v>završen</v>
      </c>
      <c r="K1590" s="46" t="s">
        <v>211</v>
      </c>
      <c r="L1590" s="46" t="s">
        <v>211</v>
      </c>
      <c r="M1590" s="49">
        <v>0.85</v>
      </c>
      <c r="N1590" s="49">
        <v>0.15</v>
      </c>
      <c r="O1590" s="50">
        <f>Ugovori_OPULJP[[#This Row],[Bespovratna sredstva - Ukupno (EU+Nac) HRK
= Ukupna ugovorena vrijednost bespovratnih sredstava]]*Ugovori_OPULJP[[#This Row],[EU STOPA SUFINANCIRANJA %
EU CO-FINANCING RATE %]]</f>
        <v>630360</v>
      </c>
      <c r="P1590" s="51">
        <f>Ugovori_OPULJP[[#This Row],[Bespovratna sredstva - EU dio - HRK]]/7.5345</f>
        <v>83663.149512243675</v>
      </c>
      <c r="Q1590" s="50">
        <f>Ugovori_OPULJP[[#This Row],[Bespovratna sredstva - Ukupno (EU+Nac) HRK
= Ukupna ugovorena vrijednost bespovratnih sredstava]]*Ugovori_OPULJP[[#This Row],[STOPA NACIONALNOG SUFINANCIRANJA %]]</f>
        <v>111240</v>
      </c>
      <c r="R1590" s="51">
        <f>Ugovori_OPULJP[[#This Row],[Bespovratna sredstva - Nacionalni dio - HRK]]/7.5345</f>
        <v>14764.085208043001</v>
      </c>
      <c r="S1590" s="52">
        <v>741600</v>
      </c>
      <c r="T1590" s="51">
        <f>Ugovori_OPULJP[[#This Row],[Bespovratna sredstva - Ukupno (EU+Nac) HRK
= Ukupna ugovorena vrijednost bespovratnih sredstava]]/7.5345</f>
        <v>98427.23472028668</v>
      </c>
      <c r="U1590" s="50">
        <v>0</v>
      </c>
      <c r="V1590" s="51">
        <f>Ugovori_OPULJP[[#This Row],[Javni doprinos korisnika - HRK]]/7.5345</f>
        <v>0</v>
      </c>
      <c r="W1590" s="50">
        <v>0</v>
      </c>
      <c r="X1590" s="51">
        <f>Ugovori_OPULJP[[#This Row],[Privatni doprinos korisnika - HRK]]/7.5345</f>
        <v>0</v>
      </c>
      <c r="Y1590" s="52">
        <v>741600</v>
      </c>
      <c r="Z1590" s="53">
        <f>Ugovori_OPULJP[[#This Row],[UKUPNI PRIHVATLJIVI IZDACI
TOTAL ELIGIBLE EXPENDITURE
= Bespovratna sredstva ukupno + doprinos korisnika
= Ukupni prihvatljivi troškovi
= Ukupna ugovorena vrijednost projekta HRK]]/7.5345</f>
        <v>98427.23472028668</v>
      </c>
      <c r="AA1590" s="57" t="s">
        <v>38</v>
      </c>
      <c r="AB1590" s="57" t="s">
        <v>35</v>
      </c>
      <c r="AC1590" s="56" t="s">
        <v>5882</v>
      </c>
      <c r="AD1590" s="63" t="s">
        <v>747</v>
      </c>
    </row>
    <row r="1591" spans="1:30" ht="76.5" customHeight="1" x14ac:dyDescent="0.2">
      <c r="A1591" s="97" t="s">
        <v>5883</v>
      </c>
      <c r="B1591" s="55" t="s">
        <v>743</v>
      </c>
      <c r="C1591" s="56" t="s">
        <v>744</v>
      </c>
      <c r="D1591" s="88" t="s">
        <v>4965</v>
      </c>
      <c r="E1591" s="57" t="s">
        <v>76</v>
      </c>
      <c r="F1591" s="62" t="s">
        <v>5884</v>
      </c>
      <c r="G1591" s="62" t="s">
        <v>4445</v>
      </c>
      <c r="H1591" s="59">
        <v>44786</v>
      </c>
      <c r="I1591" s="59">
        <v>45029</v>
      </c>
      <c r="J1591" s="48" t="str">
        <f>IF(Ugovori_OPULJP[[#This Row],[DATUM ZAVRŠETKA OPERACIJE]]&gt;DATE(2024,3,31),"u provedbi","završen")</f>
        <v>završen</v>
      </c>
      <c r="K1591" s="67" t="s">
        <v>5885</v>
      </c>
      <c r="L1591" s="58" t="s">
        <v>37</v>
      </c>
      <c r="M1591" s="49">
        <v>0.85</v>
      </c>
      <c r="N1591" s="49">
        <v>0.15</v>
      </c>
      <c r="O1591" s="50">
        <f>Ugovori_OPULJP[[#This Row],[Bespovratna sredstva - Ukupno (EU+Nac) HRK
= Ukupna ugovorena vrijednost bespovratnih sredstava]]*Ugovori_OPULJP[[#This Row],[EU STOPA SUFINANCIRANJA %
EU CO-FINANCING RATE %]]</f>
        <v>1260550</v>
      </c>
      <c r="P1591" s="51">
        <f>Ugovori_OPULJP[[#This Row],[Bespovratna sredstva - EU dio - HRK]]/7.5345</f>
        <v>167303.73614705686</v>
      </c>
      <c r="Q1591" s="50">
        <f>Ugovori_OPULJP[[#This Row],[Bespovratna sredstva - Ukupno (EU+Nac) HRK
= Ukupna ugovorena vrijednost bespovratnih sredstava]]*Ugovori_OPULJP[[#This Row],[STOPA NACIONALNOG SUFINANCIRANJA %]]</f>
        <v>222450</v>
      </c>
      <c r="R1591" s="51">
        <f>Ugovori_OPULJP[[#This Row],[Bespovratna sredstva - Nacionalni dio - HRK]]/7.5345</f>
        <v>29524.188731833565</v>
      </c>
      <c r="S1591" s="52">
        <v>1483000</v>
      </c>
      <c r="T1591" s="51">
        <f>Ugovori_OPULJP[[#This Row],[Bespovratna sredstva - Ukupno (EU+Nac) HRK
= Ukupna ugovorena vrijednost bespovratnih sredstava]]/7.5345</f>
        <v>196827.92487889042</v>
      </c>
      <c r="U1591" s="50">
        <v>0</v>
      </c>
      <c r="V1591" s="51">
        <f>Ugovori_OPULJP[[#This Row],[Javni doprinos korisnika - HRK]]/7.5345</f>
        <v>0</v>
      </c>
      <c r="W1591" s="50">
        <v>0</v>
      </c>
      <c r="X1591" s="51">
        <f>Ugovori_OPULJP[[#This Row],[Privatni doprinos korisnika - HRK]]/7.5345</f>
        <v>0</v>
      </c>
      <c r="Y1591" s="52">
        <v>1483000</v>
      </c>
      <c r="Z1591" s="53">
        <f>Ugovori_OPULJP[[#This Row],[UKUPNI PRIHVATLJIVI IZDACI
TOTAL ELIGIBLE EXPENDITURE
= Bespovratna sredstva ukupno + doprinos korisnika
= Ukupni prihvatljivi troškovi
= Ukupna ugovorena vrijednost projekta HRK]]/7.5345</f>
        <v>196827.92487889042</v>
      </c>
      <c r="AA1591" s="57" t="s">
        <v>38</v>
      </c>
      <c r="AB1591" s="57" t="s">
        <v>35</v>
      </c>
      <c r="AC1591" s="56" t="s">
        <v>5886</v>
      </c>
      <c r="AD1591" s="63" t="s">
        <v>747</v>
      </c>
    </row>
    <row r="1592" spans="1:30" ht="51" customHeight="1" x14ac:dyDescent="0.2">
      <c r="A1592" s="97" t="s">
        <v>5887</v>
      </c>
      <c r="B1592" s="55" t="s">
        <v>743</v>
      </c>
      <c r="C1592" s="56" t="s">
        <v>744</v>
      </c>
      <c r="D1592" s="88" t="s">
        <v>4965</v>
      </c>
      <c r="E1592" s="57" t="s">
        <v>76</v>
      </c>
      <c r="F1592" s="62" t="s">
        <v>5888</v>
      </c>
      <c r="G1592" s="62" t="s">
        <v>5889</v>
      </c>
      <c r="H1592" s="59">
        <v>44787</v>
      </c>
      <c r="I1592" s="59">
        <v>45030</v>
      </c>
      <c r="J1592" s="48" t="str">
        <f>IF(Ugovori_OPULJP[[#This Row],[DATUM ZAVRŠETKA OPERACIJE]]&gt;DATE(2024,3,31),"u provedbi","završen")</f>
        <v>završen</v>
      </c>
      <c r="K1592" s="67" t="s">
        <v>5890</v>
      </c>
      <c r="L1592" s="58" t="s">
        <v>37</v>
      </c>
      <c r="M1592" s="49">
        <v>0.85</v>
      </c>
      <c r="N1592" s="49">
        <v>0.15</v>
      </c>
      <c r="O1592" s="50">
        <f>Ugovori_OPULJP[[#This Row],[Bespovratna sredstva - Ukupno (EU+Nac) HRK
= Ukupna ugovorena vrijednost bespovratnih sredstava]]*Ugovori_OPULJP[[#This Row],[EU STOPA SUFINANCIRANJA %
EU CO-FINANCING RATE %]]</f>
        <v>1248054.7449999999</v>
      </c>
      <c r="P1592" s="51">
        <f>Ugovori_OPULJP[[#This Row],[Bespovratna sredstva - EU dio - HRK]]/7.5345</f>
        <v>165645.33081159994</v>
      </c>
      <c r="Q1592" s="50">
        <f>Ugovori_OPULJP[[#This Row],[Bespovratna sredstva - Ukupno (EU+Nac) HRK
= Ukupna ugovorena vrijednost bespovratnih sredstava]]*Ugovori_OPULJP[[#This Row],[STOPA NACIONALNOG SUFINANCIRANJA %]]</f>
        <v>220244.95499999999</v>
      </c>
      <c r="R1592" s="51">
        <f>Ugovori_OPULJP[[#This Row],[Bespovratna sredstva - Nacionalni dio - HRK]]/7.5345</f>
        <v>29231.528966752932</v>
      </c>
      <c r="S1592" s="52">
        <v>1468299.7</v>
      </c>
      <c r="T1592" s="51">
        <f>Ugovori_OPULJP[[#This Row],[Bespovratna sredstva - Ukupno (EU+Nac) HRK
= Ukupna ugovorena vrijednost bespovratnih sredstava]]/7.5345</f>
        <v>194876.8597783529</v>
      </c>
      <c r="U1592" s="50">
        <v>0</v>
      </c>
      <c r="V1592" s="51">
        <f>Ugovori_OPULJP[[#This Row],[Javni doprinos korisnika - HRK]]/7.5345</f>
        <v>0</v>
      </c>
      <c r="W1592" s="50">
        <v>0</v>
      </c>
      <c r="X1592" s="51">
        <f>Ugovori_OPULJP[[#This Row],[Privatni doprinos korisnika - HRK]]/7.5345</f>
        <v>0</v>
      </c>
      <c r="Y1592" s="52">
        <v>1468299.7</v>
      </c>
      <c r="Z1592" s="53">
        <f>Ugovori_OPULJP[[#This Row],[UKUPNI PRIHVATLJIVI IZDACI
TOTAL ELIGIBLE EXPENDITURE
= Bespovratna sredstva ukupno + doprinos korisnika
= Ukupni prihvatljivi troškovi
= Ukupna ugovorena vrijednost projekta HRK]]/7.5345</f>
        <v>194876.8597783529</v>
      </c>
      <c r="AA1592" s="57" t="s">
        <v>38</v>
      </c>
      <c r="AB1592" s="57" t="s">
        <v>35</v>
      </c>
      <c r="AC1592" s="56" t="s">
        <v>5891</v>
      </c>
      <c r="AD1592" s="63" t="s">
        <v>747</v>
      </c>
    </row>
    <row r="1593" spans="1:30" ht="51" customHeight="1" x14ac:dyDescent="0.2">
      <c r="A1593" s="61" t="s">
        <v>5892</v>
      </c>
      <c r="B1593" s="55" t="s">
        <v>743</v>
      </c>
      <c r="C1593" s="56" t="s">
        <v>744</v>
      </c>
      <c r="D1593" s="88" t="s">
        <v>4965</v>
      </c>
      <c r="E1593" s="57" t="s">
        <v>76</v>
      </c>
      <c r="F1593" s="62" t="s">
        <v>5893</v>
      </c>
      <c r="G1593" s="62" t="s">
        <v>3204</v>
      </c>
      <c r="H1593" s="59">
        <v>44909</v>
      </c>
      <c r="I1593" s="59">
        <v>45152</v>
      </c>
      <c r="J1593" s="48" t="str">
        <f>IF(Ugovori_OPULJP[[#This Row],[DATUM ZAVRŠETKA OPERACIJE]]&gt;DATE(2024,3,31),"u provedbi","završen")</f>
        <v>završen</v>
      </c>
      <c r="K1593" s="46" t="s">
        <v>37</v>
      </c>
      <c r="L1593" s="46" t="s">
        <v>37</v>
      </c>
      <c r="M1593" s="49">
        <v>0.85</v>
      </c>
      <c r="N1593" s="49">
        <v>0.15</v>
      </c>
      <c r="O1593" s="50">
        <f>Ugovori_OPULJP[[#This Row],[Bespovratna sredstva - Ukupno (EU+Nac) HRK
= Ukupna ugovorena vrijednost bespovratnih sredstava]]*Ugovori_OPULJP[[#This Row],[EU STOPA SUFINANCIRANJA %
EU CO-FINANCING RATE %]]</f>
        <v>543422</v>
      </c>
      <c r="P1593" s="51">
        <f>Ugovori_OPULJP[[#This Row],[Bespovratna sredstva - EU dio - HRK]]/7.5345</f>
        <v>72124.49399429292</v>
      </c>
      <c r="Q1593" s="50">
        <f>Ugovori_OPULJP[[#This Row],[Bespovratna sredstva - Ukupno (EU+Nac) HRK
= Ukupna ugovorena vrijednost bespovratnih sredstava]]*Ugovori_OPULJP[[#This Row],[STOPA NACIONALNOG SUFINANCIRANJA %]]</f>
        <v>95898</v>
      </c>
      <c r="R1593" s="51">
        <f>Ugovori_OPULJP[[#This Row],[Bespovratna sredstva - Nacionalni dio - HRK]]/7.5345</f>
        <v>12727.851881345809</v>
      </c>
      <c r="S1593" s="52">
        <v>639320</v>
      </c>
      <c r="T1593" s="51">
        <f>Ugovori_OPULJP[[#This Row],[Bespovratna sredstva - Ukupno (EU+Nac) HRK
= Ukupna ugovorena vrijednost bespovratnih sredstava]]/7.5345</f>
        <v>84852.345875638726</v>
      </c>
      <c r="U1593" s="50">
        <v>0</v>
      </c>
      <c r="V1593" s="51">
        <f>Ugovori_OPULJP[[#This Row],[Javni doprinos korisnika - HRK]]/7.5345</f>
        <v>0</v>
      </c>
      <c r="W1593" s="50">
        <v>0</v>
      </c>
      <c r="X1593" s="51">
        <f>Ugovori_OPULJP[[#This Row],[Privatni doprinos korisnika - HRK]]/7.5345</f>
        <v>0</v>
      </c>
      <c r="Y1593" s="52">
        <v>639320</v>
      </c>
      <c r="Z1593" s="53">
        <f>Ugovori_OPULJP[[#This Row],[UKUPNI PRIHVATLJIVI IZDACI
TOTAL ELIGIBLE EXPENDITURE
= Bespovratna sredstva ukupno + doprinos korisnika
= Ukupni prihvatljivi troškovi
= Ukupna ugovorena vrijednost projekta HRK]]/7.5345</f>
        <v>84852.345875638726</v>
      </c>
      <c r="AA1593" s="57" t="s">
        <v>38</v>
      </c>
      <c r="AB1593" s="57" t="s">
        <v>35</v>
      </c>
      <c r="AC1593" s="56" t="s">
        <v>5894</v>
      </c>
      <c r="AD1593" s="63" t="s">
        <v>747</v>
      </c>
    </row>
    <row r="1594" spans="1:30" ht="51" customHeight="1" x14ac:dyDescent="0.2">
      <c r="A1594" s="97" t="s">
        <v>5895</v>
      </c>
      <c r="B1594" s="55" t="s">
        <v>743</v>
      </c>
      <c r="C1594" s="56" t="s">
        <v>744</v>
      </c>
      <c r="D1594" s="88" t="s">
        <v>4965</v>
      </c>
      <c r="E1594" s="57" t="s">
        <v>76</v>
      </c>
      <c r="F1594" s="62" t="s">
        <v>5896</v>
      </c>
      <c r="G1594" s="45" t="s">
        <v>3247</v>
      </c>
      <c r="H1594" s="59">
        <v>44818</v>
      </c>
      <c r="I1594" s="59">
        <v>45060</v>
      </c>
      <c r="J1594" s="48" t="str">
        <f>IF(Ugovori_OPULJP[[#This Row],[DATUM ZAVRŠETKA OPERACIJE]]&gt;DATE(2024,3,31),"u provedbi","završen")</f>
        <v>završen</v>
      </c>
      <c r="K1594" s="46" t="s">
        <v>37</v>
      </c>
      <c r="L1594" s="46" t="s">
        <v>37</v>
      </c>
      <c r="M1594" s="49">
        <v>0.85</v>
      </c>
      <c r="N1594" s="49">
        <v>0.15</v>
      </c>
      <c r="O1594" s="50">
        <f>Ugovori_OPULJP[[#This Row],[Bespovratna sredstva - Ukupno (EU+Nac) HRK
= Ukupna ugovorena vrijednost bespovratnih sredstava]]*Ugovori_OPULJP[[#This Row],[EU STOPA SUFINANCIRANJA %
EU CO-FINANCING RATE %]]</f>
        <v>494360</v>
      </c>
      <c r="P1594" s="51">
        <f>Ugovori_OPULJP[[#This Row],[Bespovratna sredstva - EU dio - HRK]]/7.5345</f>
        <v>65612.847567854536</v>
      </c>
      <c r="Q1594" s="50">
        <f>Ugovori_OPULJP[[#This Row],[Bespovratna sredstva - Ukupno (EU+Nac) HRK
= Ukupna ugovorena vrijednost bespovratnih sredstava]]*Ugovori_OPULJP[[#This Row],[STOPA NACIONALNOG SUFINANCIRANJA %]]</f>
        <v>87240</v>
      </c>
      <c r="R1594" s="51">
        <f>Ugovori_OPULJP[[#This Row],[Bespovratna sredstva - Nacionalni dio - HRK]]/7.5345</f>
        <v>11578.737806091976</v>
      </c>
      <c r="S1594" s="52">
        <v>581600</v>
      </c>
      <c r="T1594" s="51">
        <f>Ugovori_OPULJP[[#This Row],[Bespovratna sredstva - Ukupno (EU+Nac) HRK
= Ukupna ugovorena vrijednost bespovratnih sredstava]]/7.5345</f>
        <v>77191.585373946509</v>
      </c>
      <c r="U1594" s="50">
        <v>0</v>
      </c>
      <c r="V1594" s="51">
        <f>Ugovori_OPULJP[[#This Row],[Javni doprinos korisnika - HRK]]/7.5345</f>
        <v>0</v>
      </c>
      <c r="W1594" s="50">
        <v>0</v>
      </c>
      <c r="X1594" s="51">
        <f>Ugovori_OPULJP[[#This Row],[Privatni doprinos korisnika - HRK]]/7.5345</f>
        <v>0</v>
      </c>
      <c r="Y1594" s="52">
        <v>581600</v>
      </c>
      <c r="Z1594" s="53">
        <f>Ugovori_OPULJP[[#This Row],[UKUPNI PRIHVATLJIVI IZDACI
TOTAL ELIGIBLE EXPENDITURE
= Bespovratna sredstva ukupno + doprinos korisnika
= Ukupni prihvatljivi troškovi
= Ukupna ugovorena vrijednost projekta HRK]]/7.5345</f>
        <v>77191.585373946509</v>
      </c>
      <c r="AA1594" s="57" t="s">
        <v>38</v>
      </c>
      <c r="AB1594" s="57" t="s">
        <v>35</v>
      </c>
      <c r="AC1594" s="56" t="s">
        <v>5897</v>
      </c>
      <c r="AD1594" s="63" t="s">
        <v>747</v>
      </c>
    </row>
    <row r="1595" spans="1:30" ht="38.25" customHeight="1" x14ac:dyDescent="0.2">
      <c r="A1595" s="97" t="s">
        <v>5898</v>
      </c>
      <c r="B1595" s="55" t="s">
        <v>743</v>
      </c>
      <c r="C1595" s="56" t="s">
        <v>744</v>
      </c>
      <c r="D1595" s="88" t="s">
        <v>4965</v>
      </c>
      <c r="E1595" s="57" t="s">
        <v>76</v>
      </c>
      <c r="F1595" s="62" t="s">
        <v>5899</v>
      </c>
      <c r="G1595" s="62" t="s">
        <v>5900</v>
      </c>
      <c r="H1595" s="59">
        <v>44818</v>
      </c>
      <c r="I1595" s="59">
        <v>45060</v>
      </c>
      <c r="J1595" s="48" t="str">
        <f>IF(Ugovori_OPULJP[[#This Row],[DATUM ZAVRŠETKA OPERACIJE]]&gt;DATE(2024,3,31),"u provedbi","završen")</f>
        <v>završen</v>
      </c>
      <c r="K1595" s="67" t="s">
        <v>2653</v>
      </c>
      <c r="L1595" s="67" t="s">
        <v>37</v>
      </c>
      <c r="M1595" s="49">
        <v>0.85</v>
      </c>
      <c r="N1595" s="49">
        <v>0.15</v>
      </c>
      <c r="O1595" s="50">
        <f>Ugovori_OPULJP[[#This Row],[Bespovratna sredstva - Ukupno (EU+Nac) HRK
= Ukupna ugovorena vrijednost bespovratnih sredstava]]*Ugovori_OPULJP[[#This Row],[EU STOPA SUFINANCIRANJA %
EU CO-FINANCING RATE %]]</f>
        <v>1261799.1600000001</v>
      </c>
      <c r="P1595" s="51">
        <f>Ugovori_OPULJP[[#This Row],[Bespovratna sredstva - EU dio - HRK]]/7.5345</f>
        <v>167469.5281704161</v>
      </c>
      <c r="Q1595" s="50">
        <f>Ugovori_OPULJP[[#This Row],[Bespovratna sredstva - Ukupno (EU+Nac) HRK
= Ukupna ugovorena vrijednost bespovratnih sredstava]]*Ugovori_OPULJP[[#This Row],[STOPA NACIONALNOG SUFINANCIRANJA %]]</f>
        <v>222670.44</v>
      </c>
      <c r="R1595" s="51">
        <f>Ugovori_OPULJP[[#This Row],[Bespovratna sredstva - Nacionalni dio - HRK]]/7.5345</f>
        <v>29553.446147720486</v>
      </c>
      <c r="S1595" s="52">
        <v>1484469.6</v>
      </c>
      <c r="T1595" s="51">
        <f>Ugovori_OPULJP[[#This Row],[Bespovratna sredstva - Ukupno (EU+Nac) HRK
= Ukupna ugovorena vrijednost bespovratnih sredstava]]/7.5345</f>
        <v>197022.97431813658</v>
      </c>
      <c r="U1595" s="50">
        <v>0</v>
      </c>
      <c r="V1595" s="51">
        <f>Ugovori_OPULJP[[#This Row],[Javni doprinos korisnika - HRK]]/7.5345</f>
        <v>0</v>
      </c>
      <c r="W1595" s="50">
        <v>0</v>
      </c>
      <c r="X1595" s="51">
        <f>Ugovori_OPULJP[[#This Row],[Privatni doprinos korisnika - HRK]]/7.5345</f>
        <v>0</v>
      </c>
      <c r="Y1595" s="52">
        <v>1484469.6</v>
      </c>
      <c r="Z1595" s="53">
        <f>Ugovori_OPULJP[[#This Row],[UKUPNI PRIHVATLJIVI IZDACI
TOTAL ELIGIBLE EXPENDITURE
= Bespovratna sredstva ukupno + doprinos korisnika
= Ukupni prihvatljivi troškovi
= Ukupna ugovorena vrijednost projekta HRK]]/7.5345</f>
        <v>197022.97431813658</v>
      </c>
      <c r="AA1595" s="57" t="s">
        <v>38</v>
      </c>
      <c r="AB1595" s="57" t="s">
        <v>35</v>
      </c>
      <c r="AC1595" s="56" t="s">
        <v>5901</v>
      </c>
      <c r="AD1595" s="63" t="s">
        <v>747</v>
      </c>
    </row>
    <row r="1596" spans="1:30" ht="51" customHeight="1" x14ac:dyDescent="0.2">
      <c r="A1596" s="61" t="s">
        <v>5902</v>
      </c>
      <c r="B1596" s="55" t="s">
        <v>743</v>
      </c>
      <c r="C1596" s="56" t="s">
        <v>744</v>
      </c>
      <c r="D1596" s="88" t="s">
        <v>4965</v>
      </c>
      <c r="E1596" s="57" t="s">
        <v>76</v>
      </c>
      <c r="F1596" s="62" t="s">
        <v>4402</v>
      </c>
      <c r="G1596" s="62" t="s">
        <v>4403</v>
      </c>
      <c r="H1596" s="59">
        <v>44931</v>
      </c>
      <c r="I1596" s="59">
        <v>45112</v>
      </c>
      <c r="J1596" s="48" t="str">
        <f>IF(Ugovori_OPULJP[[#This Row],[DATUM ZAVRŠETKA OPERACIJE]]&gt;DATE(2024,3,31),"u provedbi","završen")</f>
        <v>završen</v>
      </c>
      <c r="K1596" s="46" t="s">
        <v>249</v>
      </c>
      <c r="L1596" s="46" t="s">
        <v>249</v>
      </c>
      <c r="M1596" s="49">
        <v>0.85</v>
      </c>
      <c r="N1596" s="49">
        <v>0.15</v>
      </c>
      <c r="O1596" s="50">
        <f>Ugovori_OPULJP[[#This Row],[Bespovratna sredstva - Ukupno (EU+Nac) HRK
= Ukupna ugovorena vrijednost bespovratnih sredstava]]*Ugovori_OPULJP[[#This Row],[EU STOPA SUFINANCIRANJA %
EU CO-FINANCING RATE %]]</f>
        <v>420240</v>
      </c>
      <c r="P1596" s="51">
        <f>Ugovori_OPULJP[[#This Row],[Bespovratna sredstva - EU dio - HRK]]/7.5345</f>
        <v>55775.43300816245</v>
      </c>
      <c r="Q1596" s="50">
        <f>Ugovori_OPULJP[[#This Row],[Bespovratna sredstva - Ukupno (EU+Nac) HRK
= Ukupna ugovorena vrijednost bespovratnih sredstava]]*Ugovori_OPULJP[[#This Row],[STOPA NACIONALNOG SUFINANCIRANJA %]]</f>
        <v>74160</v>
      </c>
      <c r="R1596" s="51">
        <f>Ugovori_OPULJP[[#This Row],[Bespovratna sredstva - Nacionalni dio - HRK]]/7.5345</f>
        <v>9842.7234720286669</v>
      </c>
      <c r="S1596" s="52">
        <v>494400</v>
      </c>
      <c r="T1596" s="51">
        <f>Ugovori_OPULJP[[#This Row],[Bespovratna sredstva - Ukupno (EU+Nac) HRK
= Ukupna ugovorena vrijednost bespovratnih sredstava]]/7.5345</f>
        <v>65618.156480191115</v>
      </c>
      <c r="U1596" s="50">
        <v>0</v>
      </c>
      <c r="V1596" s="51">
        <f>Ugovori_OPULJP[[#This Row],[Javni doprinos korisnika - HRK]]/7.5345</f>
        <v>0</v>
      </c>
      <c r="W1596" s="50">
        <v>0</v>
      </c>
      <c r="X1596" s="51">
        <f>Ugovori_OPULJP[[#This Row],[Privatni doprinos korisnika - HRK]]/7.5345</f>
        <v>0</v>
      </c>
      <c r="Y1596" s="52">
        <v>494400</v>
      </c>
      <c r="Z1596" s="53">
        <f>Ugovori_OPULJP[[#This Row],[UKUPNI PRIHVATLJIVI IZDACI
TOTAL ELIGIBLE EXPENDITURE
= Bespovratna sredstva ukupno + doprinos korisnika
= Ukupni prihvatljivi troškovi
= Ukupna ugovorena vrijednost projekta HRK]]/7.5345</f>
        <v>65618.156480191115</v>
      </c>
      <c r="AA1596" s="57" t="s">
        <v>38</v>
      </c>
      <c r="AB1596" s="57" t="s">
        <v>35</v>
      </c>
      <c r="AC1596" s="56" t="s">
        <v>5903</v>
      </c>
      <c r="AD1596" s="63" t="s">
        <v>747</v>
      </c>
    </row>
    <row r="1597" spans="1:30" ht="51" customHeight="1" x14ac:dyDescent="0.2">
      <c r="A1597" s="61" t="s">
        <v>5904</v>
      </c>
      <c r="B1597" s="55" t="s">
        <v>743</v>
      </c>
      <c r="C1597" s="56" t="s">
        <v>744</v>
      </c>
      <c r="D1597" s="88" t="s">
        <v>4965</v>
      </c>
      <c r="E1597" s="57" t="s">
        <v>76</v>
      </c>
      <c r="F1597" s="62" t="s">
        <v>5905</v>
      </c>
      <c r="G1597" s="62" t="s">
        <v>1627</v>
      </c>
      <c r="H1597" s="59">
        <v>44911</v>
      </c>
      <c r="I1597" s="59">
        <v>45154</v>
      </c>
      <c r="J1597" s="48" t="str">
        <f>IF(Ugovori_OPULJP[[#This Row],[DATUM ZAVRŠETKA OPERACIJE]]&gt;DATE(2024,3,31),"u provedbi","završen")</f>
        <v>završen</v>
      </c>
      <c r="K1597" s="46" t="s">
        <v>79</v>
      </c>
      <c r="L1597" s="46" t="s">
        <v>79</v>
      </c>
      <c r="M1597" s="49">
        <v>0.85</v>
      </c>
      <c r="N1597" s="49">
        <v>0.15</v>
      </c>
      <c r="O1597" s="50">
        <f>Ugovori_OPULJP[[#This Row],[Bespovratna sredstva - Ukupno (EU+Nac) HRK
= Ukupna ugovorena vrijednost bespovratnih sredstava]]*Ugovori_OPULJP[[#This Row],[EU STOPA SUFINANCIRANJA %
EU CO-FINANCING RATE %]]</f>
        <v>378216</v>
      </c>
      <c r="P1597" s="51">
        <f>Ugovori_OPULJP[[#This Row],[Bespovratna sredstva - EU dio - HRK]]/7.5345</f>
        <v>50197.889707346207</v>
      </c>
      <c r="Q1597" s="50">
        <f>Ugovori_OPULJP[[#This Row],[Bespovratna sredstva - Ukupno (EU+Nac) HRK
= Ukupna ugovorena vrijednost bespovratnih sredstava]]*Ugovori_OPULJP[[#This Row],[STOPA NACIONALNOG SUFINANCIRANJA %]]</f>
        <v>66744</v>
      </c>
      <c r="R1597" s="51">
        <f>Ugovori_OPULJP[[#This Row],[Bespovratna sredstva - Nacionalni dio - HRK]]/7.5345</f>
        <v>8858.4511248258004</v>
      </c>
      <c r="S1597" s="52">
        <v>444960</v>
      </c>
      <c r="T1597" s="51">
        <f>Ugovori_OPULJP[[#This Row],[Bespovratna sredstva - Ukupno (EU+Nac) HRK
= Ukupna ugovorena vrijednost bespovratnih sredstava]]/7.5345</f>
        <v>59056.340832172005</v>
      </c>
      <c r="U1597" s="50">
        <v>0</v>
      </c>
      <c r="V1597" s="51">
        <f>Ugovori_OPULJP[[#This Row],[Javni doprinos korisnika - HRK]]/7.5345</f>
        <v>0</v>
      </c>
      <c r="W1597" s="50">
        <v>0</v>
      </c>
      <c r="X1597" s="51">
        <f>Ugovori_OPULJP[[#This Row],[Privatni doprinos korisnika - HRK]]/7.5345</f>
        <v>0</v>
      </c>
      <c r="Y1597" s="52">
        <v>444960</v>
      </c>
      <c r="Z1597" s="53">
        <f>Ugovori_OPULJP[[#This Row],[UKUPNI PRIHVATLJIVI IZDACI
TOTAL ELIGIBLE EXPENDITURE
= Bespovratna sredstva ukupno + doprinos korisnika
= Ukupni prihvatljivi troškovi
= Ukupna ugovorena vrijednost projekta HRK]]/7.5345</f>
        <v>59056.340832172005</v>
      </c>
      <c r="AA1597" s="57" t="s">
        <v>38</v>
      </c>
      <c r="AB1597" s="57" t="s">
        <v>35</v>
      </c>
      <c r="AC1597" s="56" t="s">
        <v>5906</v>
      </c>
      <c r="AD1597" s="63" t="s">
        <v>747</v>
      </c>
    </row>
    <row r="1598" spans="1:30" ht="63.75" customHeight="1" x14ac:dyDescent="0.2">
      <c r="A1598" s="61" t="s">
        <v>5907</v>
      </c>
      <c r="B1598" s="55" t="s">
        <v>743</v>
      </c>
      <c r="C1598" s="56" t="s">
        <v>744</v>
      </c>
      <c r="D1598" s="88" t="s">
        <v>4965</v>
      </c>
      <c r="E1598" s="57" t="s">
        <v>76</v>
      </c>
      <c r="F1598" s="62" t="s">
        <v>2145</v>
      </c>
      <c r="G1598" s="62" t="s">
        <v>2146</v>
      </c>
      <c r="H1598" s="59">
        <v>45007</v>
      </c>
      <c r="I1598" s="59">
        <v>45252</v>
      </c>
      <c r="J1598" s="48" t="str">
        <f>IF(Ugovori_OPULJP[[#This Row],[DATUM ZAVRŠETKA OPERACIJE]]&gt;DATE(2024,3,31),"u provedbi","završen")</f>
        <v>završen</v>
      </c>
      <c r="K1598" s="46" t="s">
        <v>79</v>
      </c>
      <c r="L1598" s="46" t="s">
        <v>79</v>
      </c>
      <c r="M1598" s="49">
        <v>0.85</v>
      </c>
      <c r="N1598" s="49">
        <v>0.15</v>
      </c>
      <c r="O1598" s="50">
        <f>Ugovori_OPULJP[[#This Row],[Bespovratna sredstva - Ukupno (EU+Nac) HRK
= Ukupna ugovorena vrijednost bespovratnih sredstava]]*Ugovori_OPULJP[[#This Row],[EU STOPA SUFINANCIRANJA %
EU CO-FINANCING RATE %]]</f>
        <v>335175.39999999997</v>
      </c>
      <c r="P1598" s="51">
        <f>Ugovori_OPULJP[[#This Row],[Bespovratna sredstva - EU dio - HRK]]/7.5345</f>
        <v>44485.420399495648</v>
      </c>
      <c r="Q1598" s="50">
        <f>Ugovori_OPULJP[[#This Row],[Bespovratna sredstva - Ukupno (EU+Nac) HRK
= Ukupna ugovorena vrijednost bespovratnih sredstava]]*Ugovori_OPULJP[[#This Row],[STOPA NACIONALNOG SUFINANCIRANJA %]]</f>
        <v>59148.6</v>
      </c>
      <c r="R1598" s="51">
        <f>Ugovori_OPULJP[[#This Row],[Bespovratna sredstva - Nacionalni dio - HRK]]/7.5345</f>
        <v>7850.3683057933504</v>
      </c>
      <c r="S1598" s="52">
        <v>394324</v>
      </c>
      <c r="T1598" s="51">
        <f>Ugovori_OPULJP[[#This Row],[Bespovratna sredstva - Ukupno (EU+Nac) HRK
= Ukupna ugovorena vrijednost bespovratnih sredstava]]/7.5345</f>
        <v>52335.788705289</v>
      </c>
      <c r="U1598" s="50">
        <v>0</v>
      </c>
      <c r="V1598" s="51">
        <f>Ugovori_OPULJP[[#This Row],[Javni doprinos korisnika - HRK]]/7.5345</f>
        <v>0</v>
      </c>
      <c r="W1598" s="50">
        <v>0</v>
      </c>
      <c r="X1598" s="51">
        <f>Ugovori_OPULJP[[#This Row],[Privatni doprinos korisnika - HRK]]/7.5345</f>
        <v>0</v>
      </c>
      <c r="Y1598" s="52">
        <v>394324</v>
      </c>
      <c r="Z1598" s="53">
        <f>Ugovori_OPULJP[[#This Row],[UKUPNI PRIHVATLJIVI IZDACI
TOTAL ELIGIBLE EXPENDITURE
= Bespovratna sredstva ukupno + doprinos korisnika
= Ukupni prihvatljivi troškovi
= Ukupna ugovorena vrijednost projekta HRK]]/7.5345</f>
        <v>52335.788705289</v>
      </c>
      <c r="AA1598" s="57" t="s">
        <v>38</v>
      </c>
      <c r="AB1598" s="57" t="s">
        <v>35</v>
      </c>
      <c r="AC1598" s="56" t="s">
        <v>5908</v>
      </c>
      <c r="AD1598" s="63" t="s">
        <v>747</v>
      </c>
    </row>
    <row r="1599" spans="1:30" ht="51" customHeight="1" x14ac:dyDescent="0.2">
      <c r="A1599" s="97" t="s">
        <v>5909</v>
      </c>
      <c r="B1599" s="55" t="s">
        <v>743</v>
      </c>
      <c r="C1599" s="56" t="s">
        <v>744</v>
      </c>
      <c r="D1599" s="88" t="s">
        <v>4965</v>
      </c>
      <c r="E1599" s="57" t="s">
        <v>76</v>
      </c>
      <c r="F1599" s="62" t="s">
        <v>5910</v>
      </c>
      <c r="G1599" s="62" t="s">
        <v>751</v>
      </c>
      <c r="H1599" s="59">
        <v>44818</v>
      </c>
      <c r="I1599" s="59">
        <v>45060</v>
      </c>
      <c r="J1599" s="48" t="str">
        <f>IF(Ugovori_OPULJP[[#This Row],[DATUM ZAVRŠETKA OPERACIJE]]&gt;DATE(2024,3,31),"u provedbi","završen")</f>
        <v>završen</v>
      </c>
      <c r="K1599" s="46" t="s">
        <v>104</v>
      </c>
      <c r="L1599" s="46" t="s">
        <v>104</v>
      </c>
      <c r="M1599" s="49">
        <v>0.85</v>
      </c>
      <c r="N1599" s="49">
        <v>0.15</v>
      </c>
      <c r="O1599" s="50">
        <f>Ugovori_OPULJP[[#This Row],[Bespovratna sredstva - Ukupno (EU+Nac) HRK
= Ukupna ugovorena vrijednost bespovratnih sredstava]]*Ugovori_OPULJP[[#This Row],[EU STOPA SUFINANCIRANJA %
EU CO-FINANCING RATE %]]</f>
        <v>1259870</v>
      </c>
      <c r="P1599" s="51">
        <f>Ugovori_OPULJP[[#This Row],[Bespovratna sredstva - EU dio - HRK]]/7.5345</f>
        <v>167213.48463733491</v>
      </c>
      <c r="Q1599" s="50">
        <f>Ugovori_OPULJP[[#This Row],[Bespovratna sredstva - Ukupno (EU+Nac) HRK
= Ukupna ugovorena vrijednost bespovratnih sredstava]]*Ugovori_OPULJP[[#This Row],[STOPA NACIONALNOG SUFINANCIRANJA %]]</f>
        <v>222330</v>
      </c>
      <c r="R1599" s="51">
        <f>Ugovori_OPULJP[[#This Row],[Bespovratna sredstva - Nacionalni dio - HRK]]/7.5345</f>
        <v>29508.26199482381</v>
      </c>
      <c r="S1599" s="52">
        <v>1482200</v>
      </c>
      <c r="T1599" s="51">
        <f>Ugovori_OPULJP[[#This Row],[Bespovratna sredstva - Ukupno (EU+Nac) HRK
= Ukupna ugovorena vrijednost bespovratnih sredstava]]/7.5345</f>
        <v>196721.74663215873</v>
      </c>
      <c r="U1599" s="50">
        <v>0</v>
      </c>
      <c r="V1599" s="51">
        <f>Ugovori_OPULJP[[#This Row],[Javni doprinos korisnika - HRK]]/7.5345</f>
        <v>0</v>
      </c>
      <c r="W1599" s="50">
        <v>0</v>
      </c>
      <c r="X1599" s="51">
        <f>Ugovori_OPULJP[[#This Row],[Privatni doprinos korisnika - HRK]]/7.5345</f>
        <v>0</v>
      </c>
      <c r="Y1599" s="52">
        <v>1482200</v>
      </c>
      <c r="Z1599" s="53">
        <f>Ugovori_OPULJP[[#This Row],[UKUPNI PRIHVATLJIVI IZDACI
TOTAL ELIGIBLE EXPENDITURE
= Bespovratna sredstva ukupno + doprinos korisnika
= Ukupni prihvatljivi troškovi
= Ukupna ugovorena vrijednost projekta HRK]]/7.5345</f>
        <v>196721.74663215873</v>
      </c>
      <c r="AA1599" s="57" t="s">
        <v>38</v>
      </c>
      <c r="AB1599" s="57" t="s">
        <v>35</v>
      </c>
      <c r="AC1599" s="56" t="s">
        <v>5911</v>
      </c>
      <c r="AD1599" s="63" t="s">
        <v>747</v>
      </c>
    </row>
    <row r="1600" spans="1:30" ht="38.25" customHeight="1" x14ac:dyDescent="0.2">
      <c r="A1600" s="61" t="s">
        <v>5912</v>
      </c>
      <c r="B1600" s="55" t="s">
        <v>743</v>
      </c>
      <c r="C1600" s="56" t="s">
        <v>744</v>
      </c>
      <c r="D1600" s="88" t="s">
        <v>4965</v>
      </c>
      <c r="E1600" s="57" t="s">
        <v>76</v>
      </c>
      <c r="F1600" s="62" t="s">
        <v>5913</v>
      </c>
      <c r="G1600" s="62" t="s">
        <v>5914</v>
      </c>
      <c r="H1600" s="59">
        <v>44909</v>
      </c>
      <c r="I1600" s="59">
        <v>45152</v>
      </c>
      <c r="J1600" s="48" t="str">
        <f>IF(Ugovori_OPULJP[[#This Row],[DATUM ZAVRŠETKA OPERACIJE]]&gt;DATE(2024,3,31),"u provedbi","završen")</f>
        <v>završen</v>
      </c>
      <c r="K1600" s="46" t="s">
        <v>94</v>
      </c>
      <c r="L1600" s="46" t="s">
        <v>94</v>
      </c>
      <c r="M1600" s="49">
        <v>0.85</v>
      </c>
      <c r="N1600" s="49">
        <v>0.15</v>
      </c>
      <c r="O1600" s="50">
        <f>Ugovori_OPULJP[[#This Row],[Bespovratna sredstva - Ukupno (EU+Nac) HRK
= Ukupna ugovorena vrijednost bespovratnih sredstava]]*Ugovori_OPULJP[[#This Row],[EU STOPA SUFINANCIRANJA %
EU CO-FINANCING RATE %]]</f>
        <v>378216</v>
      </c>
      <c r="P1600" s="51">
        <f>Ugovori_OPULJP[[#This Row],[Bespovratna sredstva - EU dio - HRK]]/7.5345</f>
        <v>50197.889707346207</v>
      </c>
      <c r="Q1600" s="50">
        <f>Ugovori_OPULJP[[#This Row],[Bespovratna sredstva - Ukupno (EU+Nac) HRK
= Ukupna ugovorena vrijednost bespovratnih sredstava]]*Ugovori_OPULJP[[#This Row],[STOPA NACIONALNOG SUFINANCIRANJA %]]</f>
        <v>66744</v>
      </c>
      <c r="R1600" s="51">
        <f>Ugovori_OPULJP[[#This Row],[Bespovratna sredstva - Nacionalni dio - HRK]]/7.5345</f>
        <v>8858.4511248258004</v>
      </c>
      <c r="S1600" s="52">
        <v>444960</v>
      </c>
      <c r="T1600" s="51">
        <f>Ugovori_OPULJP[[#This Row],[Bespovratna sredstva - Ukupno (EU+Nac) HRK
= Ukupna ugovorena vrijednost bespovratnih sredstava]]/7.5345</f>
        <v>59056.340832172005</v>
      </c>
      <c r="U1600" s="50">
        <v>0</v>
      </c>
      <c r="V1600" s="51">
        <f>Ugovori_OPULJP[[#This Row],[Javni doprinos korisnika - HRK]]/7.5345</f>
        <v>0</v>
      </c>
      <c r="W1600" s="50">
        <v>0</v>
      </c>
      <c r="X1600" s="51">
        <f>Ugovori_OPULJP[[#This Row],[Privatni doprinos korisnika - HRK]]/7.5345</f>
        <v>0</v>
      </c>
      <c r="Y1600" s="52">
        <v>444960</v>
      </c>
      <c r="Z1600" s="53">
        <f>Ugovori_OPULJP[[#This Row],[UKUPNI PRIHVATLJIVI IZDACI
TOTAL ELIGIBLE EXPENDITURE
= Bespovratna sredstva ukupno + doprinos korisnika
= Ukupni prihvatljivi troškovi
= Ukupna ugovorena vrijednost projekta HRK]]/7.5345</f>
        <v>59056.340832172005</v>
      </c>
      <c r="AA1600" s="57" t="s">
        <v>38</v>
      </c>
      <c r="AB1600" s="57" t="s">
        <v>35</v>
      </c>
      <c r="AC1600" s="56" t="s">
        <v>5915</v>
      </c>
      <c r="AD1600" s="63" t="s">
        <v>747</v>
      </c>
    </row>
    <row r="1601" spans="1:30" ht="51" customHeight="1" x14ac:dyDescent="0.2">
      <c r="A1601" s="98" t="s">
        <v>5916</v>
      </c>
      <c r="B1601" s="55" t="s">
        <v>743</v>
      </c>
      <c r="C1601" s="56" t="s">
        <v>744</v>
      </c>
      <c r="D1601" s="88" t="s">
        <v>4965</v>
      </c>
      <c r="E1601" s="57" t="s">
        <v>76</v>
      </c>
      <c r="F1601" s="45" t="s">
        <v>5917</v>
      </c>
      <c r="G1601" s="45" t="s">
        <v>3699</v>
      </c>
      <c r="H1601" s="59">
        <v>44770</v>
      </c>
      <c r="I1601" s="59">
        <v>45013</v>
      </c>
      <c r="J1601" s="48" t="str">
        <f>IF(Ugovori_OPULJP[[#This Row],[DATUM ZAVRŠETKA OPERACIJE]]&gt;DATE(2024,3,31),"u provedbi","završen")</f>
        <v>završen</v>
      </c>
      <c r="K1601" s="67" t="s">
        <v>186</v>
      </c>
      <c r="L1601" s="58" t="s">
        <v>186</v>
      </c>
      <c r="M1601" s="49">
        <v>0.85</v>
      </c>
      <c r="N1601" s="49">
        <v>0.15</v>
      </c>
      <c r="O1601" s="50">
        <f>Ugovori_OPULJP[[#This Row],[Bespovratna sredstva - Ukupno (EU+Nac) HRK
= Ukupna ugovorena vrijednost bespovratnih sredstava]]*Ugovori_OPULJP[[#This Row],[EU STOPA SUFINANCIRANJA %
EU CO-FINANCING RATE %]]</f>
        <v>1049835</v>
      </c>
      <c r="P1601" s="51">
        <f>Ugovori_OPULJP[[#This Row],[Bespovratna sredstva - EU dio - HRK]]/7.5345</f>
        <v>139337.04957196894</v>
      </c>
      <c r="Q1601" s="50">
        <f>Ugovori_OPULJP[[#This Row],[Bespovratna sredstva - Ukupno (EU+Nac) HRK
= Ukupna ugovorena vrijednost bespovratnih sredstava]]*Ugovori_OPULJP[[#This Row],[STOPA NACIONALNOG SUFINANCIRANJA %]]</f>
        <v>185265</v>
      </c>
      <c r="R1601" s="51">
        <f>Ugovori_OPULJP[[#This Row],[Bespovratna sredstva - Nacionalni dio - HRK]]/7.5345</f>
        <v>24588.891100935696</v>
      </c>
      <c r="S1601" s="52">
        <v>1235100</v>
      </c>
      <c r="T1601" s="51">
        <f>Ugovori_OPULJP[[#This Row],[Bespovratna sredstva - Ukupno (EU+Nac) HRK
= Ukupna ugovorena vrijednost bespovratnih sredstava]]/7.5345</f>
        <v>163925.94067290463</v>
      </c>
      <c r="U1601" s="50">
        <v>0</v>
      </c>
      <c r="V1601" s="51">
        <f>Ugovori_OPULJP[[#This Row],[Javni doprinos korisnika - HRK]]/7.5345</f>
        <v>0</v>
      </c>
      <c r="W1601" s="50">
        <v>0</v>
      </c>
      <c r="X1601" s="51">
        <f>Ugovori_OPULJP[[#This Row],[Privatni doprinos korisnika - HRK]]/7.5345</f>
        <v>0</v>
      </c>
      <c r="Y1601" s="52">
        <v>1235100</v>
      </c>
      <c r="Z1601" s="53">
        <f>Ugovori_OPULJP[[#This Row],[UKUPNI PRIHVATLJIVI IZDACI
TOTAL ELIGIBLE EXPENDITURE
= Bespovratna sredstva ukupno + doprinos korisnika
= Ukupni prihvatljivi troškovi
= Ukupna ugovorena vrijednost projekta HRK]]/7.5345</f>
        <v>163925.94067290463</v>
      </c>
      <c r="AA1601" s="57" t="s">
        <v>38</v>
      </c>
      <c r="AB1601" s="57" t="s">
        <v>35</v>
      </c>
      <c r="AC1601" s="56" t="s">
        <v>5918</v>
      </c>
      <c r="AD1601" s="63" t="s">
        <v>747</v>
      </c>
    </row>
    <row r="1602" spans="1:30" ht="51" customHeight="1" x14ac:dyDescent="0.2">
      <c r="A1602" s="97" t="s">
        <v>5919</v>
      </c>
      <c r="B1602" s="55" t="s">
        <v>743</v>
      </c>
      <c r="C1602" s="56" t="s">
        <v>744</v>
      </c>
      <c r="D1602" s="88" t="s">
        <v>4965</v>
      </c>
      <c r="E1602" s="57" t="s">
        <v>76</v>
      </c>
      <c r="F1602" s="62" t="s">
        <v>5920</v>
      </c>
      <c r="G1602" s="62" t="s">
        <v>1124</v>
      </c>
      <c r="H1602" s="59">
        <v>44855</v>
      </c>
      <c r="I1602" s="59">
        <v>45098</v>
      </c>
      <c r="J1602" s="48" t="str">
        <f>IF(Ugovori_OPULJP[[#This Row],[DATUM ZAVRŠETKA OPERACIJE]]&gt;DATE(2024,3,31),"u provedbi","završen")</f>
        <v>završen</v>
      </c>
      <c r="K1602" s="46" t="s">
        <v>104</v>
      </c>
      <c r="L1602" s="46" t="s">
        <v>104</v>
      </c>
      <c r="M1602" s="49">
        <v>0.85</v>
      </c>
      <c r="N1602" s="49">
        <v>0.15</v>
      </c>
      <c r="O1602" s="50">
        <f>Ugovori_OPULJP[[#This Row],[Bespovratna sredstva - Ukupno (EU+Nac) HRK
= Ukupna ugovorena vrijednost bespovratnih sredstava]]*Ugovori_OPULJP[[#This Row],[EU STOPA SUFINANCIRANJA %
EU CO-FINANCING RATE %]]</f>
        <v>1275000</v>
      </c>
      <c r="P1602" s="51">
        <f>Ugovori_OPULJP[[#This Row],[Bespovratna sredstva - EU dio - HRK]]/7.5345</f>
        <v>169221.5807286482</v>
      </c>
      <c r="Q1602" s="50">
        <f>Ugovori_OPULJP[[#This Row],[Bespovratna sredstva - Ukupno (EU+Nac) HRK
= Ukupna ugovorena vrijednost bespovratnih sredstava]]*Ugovori_OPULJP[[#This Row],[STOPA NACIONALNOG SUFINANCIRANJA %]]</f>
        <v>225000</v>
      </c>
      <c r="R1602" s="51">
        <f>Ugovori_OPULJP[[#This Row],[Bespovratna sredstva - Nacionalni dio - HRK]]/7.5345</f>
        <v>29862.631893290862</v>
      </c>
      <c r="S1602" s="52">
        <v>1500000</v>
      </c>
      <c r="T1602" s="51">
        <f>Ugovori_OPULJP[[#This Row],[Bespovratna sredstva - Ukupno (EU+Nac) HRK
= Ukupna ugovorena vrijednost bespovratnih sredstava]]/7.5345</f>
        <v>199084.21262193908</v>
      </c>
      <c r="U1602" s="50">
        <v>0</v>
      </c>
      <c r="V1602" s="51">
        <f>Ugovori_OPULJP[[#This Row],[Javni doprinos korisnika - HRK]]/7.5345</f>
        <v>0</v>
      </c>
      <c r="W1602" s="50">
        <v>0</v>
      </c>
      <c r="X1602" s="51">
        <f>Ugovori_OPULJP[[#This Row],[Privatni doprinos korisnika - HRK]]/7.5345</f>
        <v>0</v>
      </c>
      <c r="Y1602" s="52">
        <v>1500000</v>
      </c>
      <c r="Z1602" s="53">
        <f>Ugovori_OPULJP[[#This Row],[UKUPNI PRIHVATLJIVI IZDACI
TOTAL ELIGIBLE EXPENDITURE
= Bespovratna sredstva ukupno + doprinos korisnika
= Ukupni prihvatljivi troškovi
= Ukupna ugovorena vrijednost projekta HRK]]/7.5345</f>
        <v>199084.21262193908</v>
      </c>
      <c r="AA1602" s="57" t="s">
        <v>38</v>
      </c>
      <c r="AB1602" s="57" t="s">
        <v>35</v>
      </c>
      <c r="AC1602" s="56" t="s">
        <v>5921</v>
      </c>
      <c r="AD1602" s="63" t="s">
        <v>747</v>
      </c>
    </row>
    <row r="1603" spans="1:30" ht="51" customHeight="1" x14ac:dyDescent="0.2">
      <c r="A1603" s="61" t="s">
        <v>5922</v>
      </c>
      <c r="B1603" s="55" t="s">
        <v>743</v>
      </c>
      <c r="C1603" s="56" t="s">
        <v>744</v>
      </c>
      <c r="D1603" s="88" t="s">
        <v>4965</v>
      </c>
      <c r="E1603" s="57" t="s">
        <v>76</v>
      </c>
      <c r="F1603" s="62" t="s">
        <v>5923</v>
      </c>
      <c r="G1603" s="62" t="s">
        <v>1529</v>
      </c>
      <c r="H1603" s="59">
        <v>44923</v>
      </c>
      <c r="I1603" s="59">
        <v>45166</v>
      </c>
      <c r="J1603" s="48" t="str">
        <f>IF(Ugovori_OPULJP[[#This Row],[DATUM ZAVRŠETKA OPERACIJE]]&gt;DATE(2024,3,31),"u provedbi","završen")</f>
        <v>završen</v>
      </c>
      <c r="K1603" s="46" t="s">
        <v>211</v>
      </c>
      <c r="L1603" s="46" t="s">
        <v>211</v>
      </c>
      <c r="M1603" s="49">
        <v>0.85</v>
      </c>
      <c r="N1603" s="49">
        <v>0.15</v>
      </c>
      <c r="O1603" s="50">
        <f>Ugovori_OPULJP[[#This Row],[Bespovratna sredstva - Ukupno (EU+Nac) HRK
= Ukupna ugovorena vrijednost bespovratnih sredstava]]*Ugovori_OPULJP[[#This Row],[EU STOPA SUFINANCIRANJA %
EU CO-FINANCING RATE %]]</f>
        <v>1040410.2</v>
      </c>
      <c r="P1603" s="51">
        <f>Ugovori_OPULJP[[#This Row],[Bespovratna sredstva - EU dio - HRK]]/7.5345</f>
        <v>138086.16364722277</v>
      </c>
      <c r="Q1603" s="50">
        <f>Ugovori_OPULJP[[#This Row],[Bespovratna sredstva - Ukupno (EU+Nac) HRK
= Ukupna ugovorena vrijednost bespovratnih sredstava]]*Ugovori_OPULJP[[#This Row],[STOPA NACIONALNOG SUFINANCIRANJA %]]</f>
        <v>183601.8</v>
      </c>
      <c r="R1603" s="51">
        <f>Ugovori_OPULJP[[#This Row],[Bespovratna sredstva - Nacionalni dio - HRK]]/7.5345</f>
        <v>24368.146525980486</v>
      </c>
      <c r="S1603" s="52">
        <v>1224012</v>
      </c>
      <c r="T1603" s="51">
        <f>Ugovori_OPULJP[[#This Row],[Bespovratna sredstva - Ukupno (EU+Nac) HRK
= Ukupna ugovorena vrijednost bespovratnih sredstava]]/7.5345</f>
        <v>162454.31017320327</v>
      </c>
      <c r="U1603" s="50">
        <v>0</v>
      </c>
      <c r="V1603" s="51">
        <f>Ugovori_OPULJP[[#This Row],[Javni doprinos korisnika - HRK]]/7.5345</f>
        <v>0</v>
      </c>
      <c r="W1603" s="50">
        <v>0</v>
      </c>
      <c r="X1603" s="51">
        <f>Ugovori_OPULJP[[#This Row],[Privatni doprinos korisnika - HRK]]/7.5345</f>
        <v>0</v>
      </c>
      <c r="Y1603" s="52">
        <v>1224012</v>
      </c>
      <c r="Z1603" s="53">
        <f>Ugovori_OPULJP[[#This Row],[UKUPNI PRIHVATLJIVI IZDACI
TOTAL ELIGIBLE EXPENDITURE
= Bespovratna sredstva ukupno + doprinos korisnika
= Ukupni prihvatljivi troškovi
= Ukupna ugovorena vrijednost projekta HRK]]/7.5345</f>
        <v>162454.31017320327</v>
      </c>
      <c r="AA1603" s="57" t="s">
        <v>38</v>
      </c>
      <c r="AB1603" s="57" t="s">
        <v>35</v>
      </c>
      <c r="AC1603" s="56" t="s">
        <v>5924</v>
      </c>
      <c r="AD1603" s="63" t="s">
        <v>747</v>
      </c>
    </row>
    <row r="1604" spans="1:30" ht="51" customHeight="1" x14ac:dyDescent="0.2">
      <c r="A1604" s="61" t="s">
        <v>5925</v>
      </c>
      <c r="B1604" s="55" t="s">
        <v>743</v>
      </c>
      <c r="C1604" s="56" t="s">
        <v>744</v>
      </c>
      <c r="D1604" s="88" t="s">
        <v>4965</v>
      </c>
      <c r="E1604" s="57" t="s">
        <v>76</v>
      </c>
      <c r="F1604" s="62" t="s">
        <v>5926</v>
      </c>
      <c r="G1604" s="62" t="s">
        <v>1958</v>
      </c>
      <c r="H1604" s="59">
        <v>44917</v>
      </c>
      <c r="I1604" s="59">
        <v>45160</v>
      </c>
      <c r="J1604" s="48" t="str">
        <f>IF(Ugovori_OPULJP[[#This Row],[DATUM ZAVRŠETKA OPERACIJE]]&gt;DATE(2024,3,31),"u provedbi","završen")</f>
        <v>završen</v>
      </c>
      <c r="K1604" s="58" t="s">
        <v>338</v>
      </c>
      <c r="L1604" s="58" t="s">
        <v>338</v>
      </c>
      <c r="M1604" s="49">
        <v>0.85</v>
      </c>
      <c r="N1604" s="49">
        <v>0.15</v>
      </c>
      <c r="O1604" s="50">
        <f>Ugovori_OPULJP[[#This Row],[Bespovratna sredstva - Ukupno (EU+Nac) HRK
= Ukupna ugovorena vrijednost bespovratnih sredstava]]*Ugovori_OPULJP[[#This Row],[EU STOPA SUFINANCIRANJA %
EU CO-FINANCING RATE %]]</f>
        <v>630360</v>
      </c>
      <c r="P1604" s="51">
        <f>Ugovori_OPULJP[[#This Row],[Bespovratna sredstva - EU dio - HRK]]/7.5345</f>
        <v>83663.149512243675</v>
      </c>
      <c r="Q1604" s="50">
        <f>Ugovori_OPULJP[[#This Row],[Bespovratna sredstva - Ukupno (EU+Nac) HRK
= Ukupna ugovorena vrijednost bespovratnih sredstava]]*Ugovori_OPULJP[[#This Row],[STOPA NACIONALNOG SUFINANCIRANJA %]]</f>
        <v>111240</v>
      </c>
      <c r="R1604" s="51">
        <f>Ugovori_OPULJP[[#This Row],[Bespovratna sredstva - Nacionalni dio - HRK]]/7.5345</f>
        <v>14764.085208043001</v>
      </c>
      <c r="S1604" s="52">
        <v>741600</v>
      </c>
      <c r="T1604" s="51">
        <f>Ugovori_OPULJP[[#This Row],[Bespovratna sredstva - Ukupno (EU+Nac) HRK
= Ukupna ugovorena vrijednost bespovratnih sredstava]]/7.5345</f>
        <v>98427.23472028668</v>
      </c>
      <c r="U1604" s="50">
        <v>0</v>
      </c>
      <c r="V1604" s="51">
        <f>Ugovori_OPULJP[[#This Row],[Javni doprinos korisnika - HRK]]/7.5345</f>
        <v>0</v>
      </c>
      <c r="W1604" s="50">
        <v>0</v>
      </c>
      <c r="X1604" s="51">
        <f>Ugovori_OPULJP[[#This Row],[Privatni doprinos korisnika - HRK]]/7.5345</f>
        <v>0</v>
      </c>
      <c r="Y1604" s="52">
        <v>741600</v>
      </c>
      <c r="Z1604" s="53">
        <f>Ugovori_OPULJP[[#This Row],[UKUPNI PRIHVATLJIVI IZDACI
TOTAL ELIGIBLE EXPENDITURE
= Bespovratna sredstva ukupno + doprinos korisnika
= Ukupni prihvatljivi troškovi
= Ukupna ugovorena vrijednost projekta HRK]]/7.5345</f>
        <v>98427.23472028668</v>
      </c>
      <c r="AA1604" s="57" t="s">
        <v>38</v>
      </c>
      <c r="AB1604" s="57" t="s">
        <v>35</v>
      </c>
      <c r="AC1604" s="56" t="s">
        <v>5927</v>
      </c>
      <c r="AD1604" s="63" t="s">
        <v>747</v>
      </c>
    </row>
    <row r="1605" spans="1:30" ht="51" customHeight="1" x14ac:dyDescent="0.2">
      <c r="A1605" s="97" t="s">
        <v>5928</v>
      </c>
      <c r="B1605" s="55" t="s">
        <v>743</v>
      </c>
      <c r="C1605" s="56" t="s">
        <v>744</v>
      </c>
      <c r="D1605" s="88" t="s">
        <v>4965</v>
      </c>
      <c r="E1605" s="57" t="s">
        <v>76</v>
      </c>
      <c r="F1605" s="62" t="s">
        <v>5929</v>
      </c>
      <c r="G1605" s="62" t="s">
        <v>4051</v>
      </c>
      <c r="H1605" s="59">
        <v>44859</v>
      </c>
      <c r="I1605" s="59">
        <v>45102</v>
      </c>
      <c r="J1605" s="48" t="str">
        <f>IF(Ugovori_OPULJP[[#This Row],[DATUM ZAVRŠETKA OPERACIJE]]&gt;DATE(2024,3,31),"u provedbi","završen")</f>
        <v>završen</v>
      </c>
      <c r="K1605" s="58" t="s">
        <v>37</v>
      </c>
      <c r="L1605" s="58" t="s">
        <v>37</v>
      </c>
      <c r="M1605" s="49">
        <v>0.85</v>
      </c>
      <c r="N1605" s="49">
        <v>0.15</v>
      </c>
      <c r="O1605" s="50">
        <f>Ugovori_OPULJP[[#This Row],[Bespovratna sredstva - Ukupno (EU+Nac) HRK
= Ukupna ugovorena vrijednost bespovratnih sredstava]]*Ugovori_OPULJP[[#This Row],[EU STOPA SUFINANCIRANJA %
EU CO-FINANCING RATE %]]</f>
        <v>419220</v>
      </c>
      <c r="P1605" s="51">
        <f>Ugovori_OPULJP[[#This Row],[Bespovratna sredstva - EU dio - HRK]]/7.5345</f>
        <v>55640.055743579534</v>
      </c>
      <c r="Q1605" s="50">
        <f>Ugovori_OPULJP[[#This Row],[Bespovratna sredstva - Ukupno (EU+Nac) HRK
= Ukupna ugovorena vrijednost bespovratnih sredstava]]*Ugovori_OPULJP[[#This Row],[STOPA NACIONALNOG SUFINANCIRANJA %]]</f>
        <v>73980</v>
      </c>
      <c r="R1605" s="51">
        <f>Ugovori_OPULJP[[#This Row],[Bespovratna sredstva - Nacionalni dio - HRK]]/7.5345</f>
        <v>9818.8333665140344</v>
      </c>
      <c r="S1605" s="52">
        <v>493200</v>
      </c>
      <c r="T1605" s="51">
        <f>Ugovori_OPULJP[[#This Row],[Bespovratna sredstva - Ukupno (EU+Nac) HRK
= Ukupna ugovorena vrijednost bespovratnih sredstava]]/7.5345</f>
        <v>65458.889110093565</v>
      </c>
      <c r="U1605" s="50">
        <v>0</v>
      </c>
      <c r="V1605" s="51">
        <f>Ugovori_OPULJP[[#This Row],[Javni doprinos korisnika - HRK]]/7.5345</f>
        <v>0</v>
      </c>
      <c r="W1605" s="50">
        <v>0</v>
      </c>
      <c r="X1605" s="51">
        <f>Ugovori_OPULJP[[#This Row],[Privatni doprinos korisnika - HRK]]/7.5345</f>
        <v>0</v>
      </c>
      <c r="Y1605" s="52">
        <v>493200</v>
      </c>
      <c r="Z1605" s="53">
        <f>Ugovori_OPULJP[[#This Row],[UKUPNI PRIHVATLJIVI IZDACI
TOTAL ELIGIBLE EXPENDITURE
= Bespovratna sredstva ukupno + doprinos korisnika
= Ukupni prihvatljivi troškovi
= Ukupna ugovorena vrijednost projekta HRK]]/7.5345</f>
        <v>65458.889110093565</v>
      </c>
      <c r="AA1605" s="57" t="s">
        <v>38</v>
      </c>
      <c r="AB1605" s="57" t="s">
        <v>35</v>
      </c>
      <c r="AC1605" s="56" t="s">
        <v>5930</v>
      </c>
      <c r="AD1605" s="63" t="s">
        <v>747</v>
      </c>
    </row>
    <row r="1606" spans="1:30" ht="63.75" customHeight="1" x14ac:dyDescent="0.2">
      <c r="A1606" s="97" t="s">
        <v>5931</v>
      </c>
      <c r="B1606" s="55" t="s">
        <v>743</v>
      </c>
      <c r="C1606" s="56" t="s">
        <v>744</v>
      </c>
      <c r="D1606" s="88" t="s">
        <v>4965</v>
      </c>
      <c r="E1606" s="57" t="s">
        <v>76</v>
      </c>
      <c r="F1606" s="62" t="s">
        <v>5932</v>
      </c>
      <c r="G1606" s="62" t="s">
        <v>1302</v>
      </c>
      <c r="H1606" s="59">
        <v>44770</v>
      </c>
      <c r="I1606" s="59">
        <v>45013</v>
      </c>
      <c r="J1606" s="48" t="str">
        <f>IF(Ugovori_OPULJP[[#This Row],[DATUM ZAVRŠETKA OPERACIJE]]&gt;DATE(2024,3,31),"u provedbi","završen")</f>
        <v>završen</v>
      </c>
      <c r="K1606" s="46" t="s">
        <v>104</v>
      </c>
      <c r="L1606" s="46" t="s">
        <v>104</v>
      </c>
      <c r="M1606" s="49">
        <v>0.85</v>
      </c>
      <c r="N1606" s="49">
        <v>0.15</v>
      </c>
      <c r="O1606" s="50">
        <f>Ugovori_OPULJP[[#This Row],[Bespovratna sredstva - Ukupno (EU+Nac) HRK
= Ukupna ugovorena vrijednost bespovratnih sredstava]]*Ugovori_OPULJP[[#This Row],[EU STOPA SUFINANCIRANJA %
EU CO-FINANCING RATE %]]</f>
        <v>1275000</v>
      </c>
      <c r="P1606" s="51">
        <f>Ugovori_OPULJP[[#This Row],[Bespovratna sredstva - EU dio - HRK]]/7.5345</f>
        <v>169221.5807286482</v>
      </c>
      <c r="Q1606" s="50">
        <f>Ugovori_OPULJP[[#This Row],[Bespovratna sredstva - Ukupno (EU+Nac) HRK
= Ukupna ugovorena vrijednost bespovratnih sredstava]]*Ugovori_OPULJP[[#This Row],[STOPA NACIONALNOG SUFINANCIRANJA %]]</f>
        <v>225000</v>
      </c>
      <c r="R1606" s="51">
        <f>Ugovori_OPULJP[[#This Row],[Bespovratna sredstva - Nacionalni dio - HRK]]/7.5345</f>
        <v>29862.631893290862</v>
      </c>
      <c r="S1606" s="52">
        <v>1500000</v>
      </c>
      <c r="T1606" s="53">
        <f>Ugovori_OPULJP[[#This Row],[Bespovratna sredstva - Ukupno (EU+Nac) HRK
= Ukupna ugovorena vrijednost bespovratnih sredstava]]/7.5345</f>
        <v>199084.21262193908</v>
      </c>
      <c r="U1606" s="50">
        <v>0</v>
      </c>
      <c r="V1606" s="51">
        <f>Ugovori_OPULJP[[#This Row],[Javni doprinos korisnika - HRK]]/7.5345</f>
        <v>0</v>
      </c>
      <c r="W1606" s="50">
        <v>0</v>
      </c>
      <c r="X1606" s="51">
        <f>Ugovori_OPULJP[[#This Row],[Privatni doprinos korisnika - HRK]]/7.5345</f>
        <v>0</v>
      </c>
      <c r="Y1606" s="52">
        <v>1500000</v>
      </c>
      <c r="Z1606" s="53">
        <f>Ugovori_OPULJP[[#This Row],[UKUPNI PRIHVATLJIVI IZDACI
TOTAL ELIGIBLE EXPENDITURE
= Bespovratna sredstva ukupno + doprinos korisnika
= Ukupni prihvatljivi troškovi
= Ukupna ugovorena vrijednost projekta HRK]]/7.5345</f>
        <v>199084.21262193908</v>
      </c>
      <c r="AA1606" s="57" t="s">
        <v>38</v>
      </c>
      <c r="AB1606" s="57" t="s">
        <v>35</v>
      </c>
      <c r="AC1606" s="56" t="s">
        <v>5933</v>
      </c>
      <c r="AD1606" s="63" t="s">
        <v>747</v>
      </c>
    </row>
    <row r="1607" spans="1:30" ht="51" customHeight="1" x14ac:dyDescent="0.2">
      <c r="A1607" s="61" t="s">
        <v>5934</v>
      </c>
      <c r="B1607" s="55" t="s">
        <v>743</v>
      </c>
      <c r="C1607" s="56" t="s">
        <v>744</v>
      </c>
      <c r="D1607" s="88" t="s">
        <v>4965</v>
      </c>
      <c r="E1607" s="57" t="s">
        <v>76</v>
      </c>
      <c r="F1607" s="62" t="s">
        <v>5935</v>
      </c>
      <c r="G1607" s="62" t="s">
        <v>1954</v>
      </c>
      <c r="H1607" s="59">
        <v>44853</v>
      </c>
      <c r="I1607" s="59">
        <v>45096</v>
      </c>
      <c r="J1607" s="48" t="str">
        <f>IF(Ugovori_OPULJP[[#This Row],[DATUM ZAVRŠETKA OPERACIJE]]&gt;DATE(2024,3,31),"u provedbi","završen")</f>
        <v>završen</v>
      </c>
      <c r="K1607" s="58" t="s">
        <v>249</v>
      </c>
      <c r="L1607" s="58" t="s">
        <v>249</v>
      </c>
      <c r="M1607" s="49">
        <v>0.85</v>
      </c>
      <c r="N1607" s="49">
        <v>0.15</v>
      </c>
      <c r="O1607" s="50">
        <f>Ugovori_OPULJP[[#This Row],[Bespovratna sredstva - Ukupno (EU+Nac) HRK
= Ukupna ugovorena vrijednost bespovratnih sredstava]]*Ugovori_OPULJP[[#This Row],[EU STOPA SUFINANCIRANJA %
EU CO-FINANCING RATE %]]</f>
        <v>1211340.8479999998</v>
      </c>
      <c r="P1607" s="51">
        <f>Ugovori_OPULJP[[#This Row],[Bespovratna sredstva - EU dio - HRK]]/7.5345</f>
        <v>160772.55929391462</v>
      </c>
      <c r="Q1607" s="50">
        <f>Ugovori_OPULJP[[#This Row],[Bespovratna sredstva - Ukupno (EU+Nac) HRK
= Ukupna ugovorena vrijednost bespovratnih sredstava]]*Ugovori_OPULJP[[#This Row],[STOPA NACIONALNOG SUFINANCIRANJA %]]</f>
        <v>213766.03199999998</v>
      </c>
      <c r="R1607" s="51">
        <f>Ugovori_OPULJP[[#This Row],[Bespovratna sredstva - Nacionalni dio - HRK]]/7.5345</f>
        <v>28371.628110690817</v>
      </c>
      <c r="S1607" s="52">
        <v>1425106.88</v>
      </c>
      <c r="T1607" s="51">
        <f>Ugovori_OPULJP[[#This Row],[Bespovratna sredstva - Ukupno (EU+Nac) HRK
= Ukupna ugovorena vrijednost bespovratnih sredstava]]/7.5345</f>
        <v>189144.18740460544</v>
      </c>
      <c r="U1607" s="50">
        <v>0</v>
      </c>
      <c r="V1607" s="51">
        <f>Ugovori_OPULJP[[#This Row],[Javni doprinos korisnika - HRK]]/7.5345</f>
        <v>0</v>
      </c>
      <c r="W1607" s="50">
        <v>0</v>
      </c>
      <c r="X1607" s="51">
        <f>Ugovori_OPULJP[[#This Row],[Privatni doprinos korisnika - HRK]]/7.5345</f>
        <v>0</v>
      </c>
      <c r="Y1607" s="52">
        <v>1425106.88</v>
      </c>
      <c r="Z1607" s="53">
        <f>Ugovori_OPULJP[[#This Row],[UKUPNI PRIHVATLJIVI IZDACI
TOTAL ELIGIBLE EXPENDITURE
= Bespovratna sredstva ukupno + doprinos korisnika
= Ukupni prihvatljivi troškovi
= Ukupna ugovorena vrijednost projekta HRK]]/7.5345</f>
        <v>189144.18740460544</v>
      </c>
      <c r="AA1607" s="57" t="s">
        <v>38</v>
      </c>
      <c r="AB1607" s="57" t="s">
        <v>35</v>
      </c>
      <c r="AC1607" s="56" t="s">
        <v>5936</v>
      </c>
      <c r="AD1607" s="63" t="s">
        <v>747</v>
      </c>
    </row>
    <row r="1608" spans="1:30" ht="51" customHeight="1" x14ac:dyDescent="0.2">
      <c r="A1608" s="61" t="s">
        <v>5937</v>
      </c>
      <c r="B1608" s="55" t="s">
        <v>743</v>
      </c>
      <c r="C1608" s="56" t="s">
        <v>744</v>
      </c>
      <c r="D1608" s="88" t="s">
        <v>4965</v>
      </c>
      <c r="E1608" s="57" t="s">
        <v>76</v>
      </c>
      <c r="F1608" s="62" t="s">
        <v>5938</v>
      </c>
      <c r="G1608" s="62" t="s">
        <v>2657</v>
      </c>
      <c r="H1608" s="59">
        <v>44902</v>
      </c>
      <c r="I1608" s="59">
        <v>45145</v>
      </c>
      <c r="J1608" s="48" t="str">
        <f>IF(Ugovori_OPULJP[[#This Row],[DATUM ZAVRŠETKA OPERACIJE]]&gt;DATE(2024,3,31),"u provedbi","završen")</f>
        <v>završen</v>
      </c>
      <c r="K1608" s="46" t="s">
        <v>249</v>
      </c>
      <c r="L1608" s="46" t="s">
        <v>249</v>
      </c>
      <c r="M1608" s="49">
        <v>0.85</v>
      </c>
      <c r="N1608" s="49">
        <v>0.15</v>
      </c>
      <c r="O1608" s="50">
        <f>Ugovori_OPULJP[[#This Row],[Bespovratna sredstva - Ukupno (EU+Nac) HRK
= Ukupna ugovorena vrijednost bespovratnih sredstava]]*Ugovori_OPULJP[[#This Row],[EU STOPA SUFINANCIRANJA %
EU CO-FINANCING RATE %]]</f>
        <v>1272280</v>
      </c>
      <c r="P1608" s="51">
        <f>Ugovori_OPULJP[[#This Row],[Bespovratna sredstva - EU dio - HRK]]/7.5345</f>
        <v>168860.57468976043</v>
      </c>
      <c r="Q1608" s="50">
        <f>Ugovori_OPULJP[[#This Row],[Bespovratna sredstva - Ukupno (EU+Nac) HRK
= Ukupna ugovorena vrijednost bespovratnih sredstava]]*Ugovori_OPULJP[[#This Row],[STOPA NACIONALNOG SUFINANCIRANJA %]]</f>
        <v>224520</v>
      </c>
      <c r="R1608" s="51">
        <f>Ugovori_OPULJP[[#This Row],[Bespovratna sredstva - Nacionalni dio - HRK]]/7.5345</f>
        <v>29798.924945251842</v>
      </c>
      <c r="S1608" s="52">
        <v>1496800</v>
      </c>
      <c r="T1608" s="51">
        <f>Ugovori_OPULJP[[#This Row],[Bespovratna sredstva - Ukupno (EU+Nac) HRK
= Ukupna ugovorena vrijednost bespovratnih sredstava]]/7.5345</f>
        <v>198659.49963501227</v>
      </c>
      <c r="U1608" s="50">
        <v>0</v>
      </c>
      <c r="V1608" s="51">
        <f>Ugovori_OPULJP[[#This Row],[Javni doprinos korisnika - HRK]]/7.5345</f>
        <v>0</v>
      </c>
      <c r="W1608" s="50">
        <v>0</v>
      </c>
      <c r="X1608" s="51">
        <f>Ugovori_OPULJP[[#This Row],[Privatni doprinos korisnika - HRK]]/7.5345</f>
        <v>0</v>
      </c>
      <c r="Y1608" s="52">
        <v>1496800</v>
      </c>
      <c r="Z1608" s="53">
        <f>Ugovori_OPULJP[[#This Row],[UKUPNI PRIHVATLJIVI IZDACI
TOTAL ELIGIBLE EXPENDITURE
= Bespovratna sredstva ukupno + doprinos korisnika
= Ukupni prihvatljivi troškovi
= Ukupna ugovorena vrijednost projekta HRK]]/7.5345</f>
        <v>198659.49963501227</v>
      </c>
      <c r="AA1608" s="57" t="s">
        <v>38</v>
      </c>
      <c r="AB1608" s="57" t="s">
        <v>35</v>
      </c>
      <c r="AC1608" s="56" t="s">
        <v>5939</v>
      </c>
      <c r="AD1608" s="63" t="s">
        <v>747</v>
      </c>
    </row>
    <row r="1609" spans="1:30" ht="51" customHeight="1" x14ac:dyDescent="0.2">
      <c r="A1609" s="61" t="s">
        <v>5940</v>
      </c>
      <c r="B1609" s="55" t="s">
        <v>743</v>
      </c>
      <c r="C1609" s="56" t="s">
        <v>744</v>
      </c>
      <c r="D1609" s="88" t="s">
        <v>4965</v>
      </c>
      <c r="E1609" s="57" t="s">
        <v>76</v>
      </c>
      <c r="F1609" s="62" t="s">
        <v>5941</v>
      </c>
      <c r="G1609" s="62" t="s">
        <v>5942</v>
      </c>
      <c r="H1609" s="59">
        <v>44916</v>
      </c>
      <c r="I1609" s="59">
        <v>45159</v>
      </c>
      <c r="J1609" s="48" t="str">
        <f>IF(Ugovori_OPULJP[[#This Row],[DATUM ZAVRŠETKA OPERACIJE]]&gt;DATE(2024,3,31),"u provedbi","završen")</f>
        <v>završen</v>
      </c>
      <c r="K1609" s="58" t="s">
        <v>94</v>
      </c>
      <c r="L1609" s="46" t="s">
        <v>94</v>
      </c>
      <c r="M1609" s="49">
        <v>0.85</v>
      </c>
      <c r="N1609" s="49">
        <v>0.15</v>
      </c>
      <c r="O1609" s="50">
        <f>Ugovori_OPULJP[[#This Row],[Bespovratna sredstva - Ukupno (EU+Nac) HRK
= Ukupna ugovorena vrijednost bespovratnih sredstava]]*Ugovori_OPULJP[[#This Row],[EU STOPA SUFINANCIRANJA %
EU CO-FINANCING RATE %]]</f>
        <v>420240</v>
      </c>
      <c r="P1609" s="51">
        <f>Ugovori_OPULJP[[#This Row],[Bespovratna sredstva - EU dio - HRK]]/7.5345</f>
        <v>55775.43300816245</v>
      </c>
      <c r="Q1609" s="50">
        <f>Ugovori_OPULJP[[#This Row],[Bespovratna sredstva - Ukupno (EU+Nac) HRK
= Ukupna ugovorena vrijednost bespovratnih sredstava]]*Ugovori_OPULJP[[#This Row],[STOPA NACIONALNOG SUFINANCIRANJA %]]</f>
        <v>74160</v>
      </c>
      <c r="R1609" s="51">
        <f>Ugovori_OPULJP[[#This Row],[Bespovratna sredstva - Nacionalni dio - HRK]]/7.5345</f>
        <v>9842.7234720286669</v>
      </c>
      <c r="S1609" s="52">
        <v>494400</v>
      </c>
      <c r="T1609" s="51">
        <f>Ugovori_OPULJP[[#This Row],[Bespovratna sredstva - Ukupno (EU+Nac) HRK
= Ukupna ugovorena vrijednost bespovratnih sredstava]]/7.5345</f>
        <v>65618.156480191115</v>
      </c>
      <c r="U1609" s="50">
        <v>0</v>
      </c>
      <c r="V1609" s="51">
        <f>Ugovori_OPULJP[[#This Row],[Javni doprinos korisnika - HRK]]/7.5345</f>
        <v>0</v>
      </c>
      <c r="W1609" s="50">
        <v>0</v>
      </c>
      <c r="X1609" s="51">
        <f>Ugovori_OPULJP[[#This Row],[Privatni doprinos korisnika - HRK]]/7.5345</f>
        <v>0</v>
      </c>
      <c r="Y1609" s="52">
        <v>494400</v>
      </c>
      <c r="Z1609" s="53">
        <f>Ugovori_OPULJP[[#This Row],[UKUPNI PRIHVATLJIVI IZDACI
TOTAL ELIGIBLE EXPENDITURE
= Bespovratna sredstva ukupno + doprinos korisnika
= Ukupni prihvatljivi troškovi
= Ukupna ugovorena vrijednost projekta HRK]]/7.5345</f>
        <v>65618.156480191115</v>
      </c>
      <c r="AA1609" s="57" t="s">
        <v>38</v>
      </c>
      <c r="AB1609" s="57" t="s">
        <v>35</v>
      </c>
      <c r="AC1609" s="56" t="s">
        <v>5943</v>
      </c>
      <c r="AD1609" s="63" t="s">
        <v>747</v>
      </c>
    </row>
    <row r="1610" spans="1:30" ht="51" customHeight="1" x14ac:dyDescent="0.2">
      <c r="A1610" s="61" t="s">
        <v>5944</v>
      </c>
      <c r="B1610" s="55" t="s">
        <v>743</v>
      </c>
      <c r="C1610" s="56" t="s">
        <v>744</v>
      </c>
      <c r="D1610" s="88" t="s">
        <v>4965</v>
      </c>
      <c r="E1610" s="57" t="s">
        <v>76</v>
      </c>
      <c r="F1610" s="62" t="s">
        <v>5945</v>
      </c>
      <c r="G1610" s="62" t="s">
        <v>2339</v>
      </c>
      <c r="H1610" s="59">
        <v>44907</v>
      </c>
      <c r="I1610" s="59">
        <v>45150</v>
      </c>
      <c r="J1610" s="48" t="str">
        <f>IF(Ugovori_OPULJP[[#This Row],[DATUM ZAVRŠETKA OPERACIJE]]&gt;DATE(2024,3,31),"u provedbi","završen")</f>
        <v>završen</v>
      </c>
      <c r="K1610" s="46" t="s">
        <v>104</v>
      </c>
      <c r="L1610" s="46" t="s">
        <v>104</v>
      </c>
      <c r="M1610" s="49">
        <v>0.85</v>
      </c>
      <c r="N1610" s="49">
        <v>0.15</v>
      </c>
      <c r="O1610" s="50">
        <f>Ugovori_OPULJP[[#This Row],[Bespovratna sredstva - Ukupno (EU+Nac) HRK
= Ukupna ugovorena vrijednost bespovratnih sredstava]]*Ugovori_OPULJP[[#This Row],[EU STOPA SUFINANCIRANJA %
EU CO-FINANCING RATE %]]</f>
        <v>839885</v>
      </c>
      <c r="P1610" s="51">
        <f>Ugovori_OPULJP[[#This Row],[Bespovratna sredstva - EU dio - HRK]]/7.5345</f>
        <v>111471.8959453182</v>
      </c>
      <c r="Q1610" s="50">
        <f>Ugovori_OPULJP[[#This Row],[Bespovratna sredstva - Ukupno (EU+Nac) HRK
= Ukupna ugovorena vrijednost bespovratnih sredstava]]*Ugovori_OPULJP[[#This Row],[STOPA NACIONALNOG SUFINANCIRANJA %]]</f>
        <v>148215</v>
      </c>
      <c r="R1610" s="51">
        <f>Ugovori_OPULJP[[#This Row],[Bespovratna sredstva - Nacionalni dio - HRK]]/7.5345</f>
        <v>19671.511049173798</v>
      </c>
      <c r="S1610" s="52">
        <v>988100</v>
      </c>
      <c r="T1610" s="51">
        <f>Ugovori_OPULJP[[#This Row],[Bespovratna sredstva - Ukupno (EU+Nac) HRK
= Ukupna ugovorena vrijednost bespovratnih sredstava]]/7.5345</f>
        <v>131143.40699449199</v>
      </c>
      <c r="U1610" s="50">
        <v>0</v>
      </c>
      <c r="V1610" s="51">
        <f>Ugovori_OPULJP[[#This Row],[Javni doprinos korisnika - HRK]]/7.5345</f>
        <v>0</v>
      </c>
      <c r="W1610" s="50">
        <v>0</v>
      </c>
      <c r="X1610" s="51">
        <f>Ugovori_OPULJP[[#This Row],[Privatni doprinos korisnika - HRK]]/7.5345</f>
        <v>0</v>
      </c>
      <c r="Y1610" s="52">
        <v>988100</v>
      </c>
      <c r="Z1610" s="53">
        <f>Ugovori_OPULJP[[#This Row],[UKUPNI PRIHVATLJIVI IZDACI
TOTAL ELIGIBLE EXPENDITURE
= Bespovratna sredstva ukupno + doprinos korisnika
= Ukupni prihvatljivi troškovi
= Ukupna ugovorena vrijednost projekta HRK]]/7.5345</f>
        <v>131143.40699449199</v>
      </c>
      <c r="AA1610" s="57" t="s">
        <v>38</v>
      </c>
      <c r="AB1610" s="57" t="s">
        <v>35</v>
      </c>
      <c r="AC1610" s="56" t="s">
        <v>5946</v>
      </c>
      <c r="AD1610" s="63" t="s">
        <v>747</v>
      </c>
    </row>
    <row r="1611" spans="1:30" ht="51" customHeight="1" x14ac:dyDescent="0.2">
      <c r="A1611" s="66" t="s">
        <v>5947</v>
      </c>
      <c r="B1611" s="55" t="s">
        <v>743</v>
      </c>
      <c r="C1611" s="56" t="s">
        <v>744</v>
      </c>
      <c r="D1611" s="88" t="s">
        <v>4965</v>
      </c>
      <c r="E1611" s="57" t="s">
        <v>76</v>
      </c>
      <c r="F1611" s="62" t="s">
        <v>3568</v>
      </c>
      <c r="G1611" s="62" t="s">
        <v>5948</v>
      </c>
      <c r="H1611" s="59">
        <v>44916</v>
      </c>
      <c r="I1611" s="59">
        <v>45159</v>
      </c>
      <c r="J1611" s="48" t="str">
        <f>IF(Ugovori_OPULJP[[#This Row],[DATUM ZAVRŠETKA OPERACIJE]]&gt;DATE(2024,3,31),"u provedbi","završen")</f>
        <v>završen</v>
      </c>
      <c r="K1611" s="58" t="s">
        <v>94</v>
      </c>
      <c r="L1611" s="46" t="s">
        <v>94</v>
      </c>
      <c r="M1611" s="49">
        <v>0.85</v>
      </c>
      <c r="N1611" s="49">
        <v>0.15</v>
      </c>
      <c r="O1611" s="50">
        <f>Ugovori_OPULJP[[#This Row],[Bespovratna sredstva - Ukupno (EU+Nac) HRK
= Ukupna ugovorena vrijednost bespovratnih sredstava]]*Ugovori_OPULJP[[#This Row],[EU STOPA SUFINANCIRANJA %
EU CO-FINANCING RATE %]]</f>
        <v>376550</v>
      </c>
      <c r="P1611" s="51">
        <f>Ugovori_OPULJP[[#This Row],[Bespovratna sredstva - EU dio - HRK]]/7.5345</f>
        <v>49976.77350852744</v>
      </c>
      <c r="Q1611" s="50">
        <f>Ugovori_OPULJP[[#This Row],[Bespovratna sredstva - Ukupno (EU+Nac) HRK
= Ukupna ugovorena vrijednost bespovratnih sredstava]]*Ugovori_OPULJP[[#This Row],[STOPA NACIONALNOG SUFINANCIRANJA %]]</f>
        <v>66450</v>
      </c>
      <c r="R1611" s="51">
        <f>Ugovori_OPULJP[[#This Row],[Bespovratna sredstva - Nacionalni dio - HRK]]/7.5345</f>
        <v>8819.4306191519008</v>
      </c>
      <c r="S1611" s="52">
        <v>443000</v>
      </c>
      <c r="T1611" s="51">
        <f>Ugovori_OPULJP[[#This Row],[Bespovratna sredstva - Ukupno (EU+Nac) HRK
= Ukupna ugovorena vrijednost bespovratnih sredstava]]/7.5345</f>
        <v>58796.204127679339</v>
      </c>
      <c r="U1611" s="50">
        <v>0</v>
      </c>
      <c r="V1611" s="51">
        <f>Ugovori_OPULJP[[#This Row],[Javni doprinos korisnika - HRK]]/7.5345</f>
        <v>0</v>
      </c>
      <c r="W1611" s="50">
        <v>0</v>
      </c>
      <c r="X1611" s="51">
        <f>Ugovori_OPULJP[[#This Row],[Privatni doprinos korisnika - HRK]]/7.5345</f>
        <v>0</v>
      </c>
      <c r="Y1611" s="52">
        <v>443000</v>
      </c>
      <c r="Z1611" s="53">
        <f>Ugovori_OPULJP[[#This Row],[UKUPNI PRIHVATLJIVI IZDACI
TOTAL ELIGIBLE EXPENDITURE
= Bespovratna sredstva ukupno + doprinos korisnika
= Ukupni prihvatljivi troškovi
= Ukupna ugovorena vrijednost projekta HRK]]/7.5345</f>
        <v>58796.204127679339</v>
      </c>
      <c r="AA1611" s="57" t="s">
        <v>38</v>
      </c>
      <c r="AB1611" s="57" t="s">
        <v>35</v>
      </c>
      <c r="AC1611" s="56" t="s">
        <v>5949</v>
      </c>
      <c r="AD1611" s="63" t="s">
        <v>747</v>
      </c>
    </row>
    <row r="1612" spans="1:30" ht="63.75" customHeight="1" x14ac:dyDescent="0.2">
      <c r="A1612" s="61" t="s">
        <v>5950</v>
      </c>
      <c r="B1612" s="55" t="s">
        <v>743</v>
      </c>
      <c r="C1612" s="56" t="s">
        <v>744</v>
      </c>
      <c r="D1612" s="88" t="s">
        <v>4965</v>
      </c>
      <c r="E1612" s="57" t="s">
        <v>76</v>
      </c>
      <c r="F1612" s="62" t="s">
        <v>5951</v>
      </c>
      <c r="G1612" s="62" t="s">
        <v>4152</v>
      </c>
      <c r="H1612" s="59">
        <v>44855</v>
      </c>
      <c r="I1612" s="59">
        <v>45098</v>
      </c>
      <c r="J1612" s="48" t="str">
        <f>IF(Ugovori_OPULJP[[#This Row],[DATUM ZAVRŠETKA OPERACIJE]]&gt;DATE(2024,3,31),"u provedbi","završen")</f>
        <v>završen</v>
      </c>
      <c r="K1612" s="46" t="s">
        <v>94</v>
      </c>
      <c r="L1612" s="46" t="s">
        <v>94</v>
      </c>
      <c r="M1612" s="49">
        <v>0.85</v>
      </c>
      <c r="N1612" s="49">
        <v>0.15</v>
      </c>
      <c r="O1612" s="50">
        <f>Ugovori_OPULJP[[#This Row],[Bespovratna sredstva - Ukupno (EU+Nac) HRK
= Ukupna ugovorena vrijednost bespovratnih sredstava]]*Ugovori_OPULJP[[#This Row],[EU STOPA SUFINANCIRANJA %
EU CO-FINANCING RATE %]]</f>
        <v>378250</v>
      </c>
      <c r="P1612" s="51">
        <f>Ugovori_OPULJP[[#This Row],[Bespovratna sredstva - EU dio - HRK]]/7.5345</f>
        <v>50202.4022828323</v>
      </c>
      <c r="Q1612" s="50">
        <f>Ugovori_OPULJP[[#This Row],[Bespovratna sredstva - Ukupno (EU+Nac) HRK
= Ukupna ugovorena vrijednost bespovratnih sredstava]]*Ugovori_OPULJP[[#This Row],[STOPA NACIONALNOG SUFINANCIRANJA %]]</f>
        <v>66750</v>
      </c>
      <c r="R1612" s="51">
        <f>Ugovori_OPULJP[[#This Row],[Bespovratna sredstva - Nacionalni dio - HRK]]/7.5345</f>
        <v>8859.2474616762884</v>
      </c>
      <c r="S1612" s="52">
        <v>445000</v>
      </c>
      <c r="T1612" s="51">
        <f>Ugovori_OPULJP[[#This Row],[Bespovratna sredstva - Ukupno (EU+Nac) HRK
= Ukupna ugovorena vrijednost bespovratnih sredstava]]/7.5345</f>
        <v>59061.649744508592</v>
      </c>
      <c r="U1612" s="50">
        <v>0</v>
      </c>
      <c r="V1612" s="51">
        <f>Ugovori_OPULJP[[#This Row],[Javni doprinos korisnika - HRK]]/7.5345</f>
        <v>0</v>
      </c>
      <c r="W1612" s="50">
        <v>0</v>
      </c>
      <c r="X1612" s="51">
        <f>Ugovori_OPULJP[[#This Row],[Privatni doprinos korisnika - HRK]]/7.5345</f>
        <v>0</v>
      </c>
      <c r="Y1612" s="52">
        <v>445000</v>
      </c>
      <c r="Z1612" s="53">
        <f>Ugovori_OPULJP[[#This Row],[UKUPNI PRIHVATLJIVI IZDACI
TOTAL ELIGIBLE EXPENDITURE
= Bespovratna sredstva ukupno + doprinos korisnika
= Ukupni prihvatljivi troškovi
= Ukupna ugovorena vrijednost projekta HRK]]/7.5345</f>
        <v>59061.649744508592</v>
      </c>
      <c r="AA1612" s="57" t="s">
        <v>38</v>
      </c>
      <c r="AB1612" s="57" t="s">
        <v>35</v>
      </c>
      <c r="AC1612" s="56" t="s">
        <v>5952</v>
      </c>
      <c r="AD1612" s="63" t="s">
        <v>747</v>
      </c>
    </row>
    <row r="1613" spans="1:30" ht="51" customHeight="1" x14ac:dyDescent="0.2">
      <c r="A1613" s="61" t="s">
        <v>5953</v>
      </c>
      <c r="B1613" s="55" t="s">
        <v>743</v>
      </c>
      <c r="C1613" s="56" t="s">
        <v>744</v>
      </c>
      <c r="D1613" s="88" t="s">
        <v>4965</v>
      </c>
      <c r="E1613" s="57" t="s">
        <v>76</v>
      </c>
      <c r="F1613" s="62" t="s">
        <v>5954</v>
      </c>
      <c r="G1613" s="45" t="s">
        <v>3825</v>
      </c>
      <c r="H1613" s="59">
        <v>44915</v>
      </c>
      <c r="I1613" s="59">
        <v>45158</v>
      </c>
      <c r="J1613" s="48" t="str">
        <f>IF(Ugovori_OPULJP[[#This Row],[DATUM ZAVRŠETKA OPERACIJE]]&gt;DATE(2024,3,31),"u provedbi","završen")</f>
        <v>završen</v>
      </c>
      <c r="K1613" s="58" t="s">
        <v>94</v>
      </c>
      <c r="L1613" s="46" t="s">
        <v>94</v>
      </c>
      <c r="M1613" s="49">
        <v>0.85</v>
      </c>
      <c r="N1613" s="49">
        <v>0.15</v>
      </c>
      <c r="O1613" s="50">
        <f>Ugovori_OPULJP[[#This Row],[Bespovratna sredstva - Ukupno (EU+Nac) HRK
= Ukupna ugovorena vrijednost bespovratnih sredstava]]*Ugovori_OPULJP[[#This Row],[EU STOPA SUFINANCIRANJA %
EU CO-FINANCING RATE %]]</f>
        <v>1258467.5</v>
      </c>
      <c r="P1613" s="51">
        <f>Ugovori_OPULJP[[#This Row],[Bespovratna sredstva - EU dio - HRK]]/7.5345</f>
        <v>167027.34089853341</v>
      </c>
      <c r="Q1613" s="50">
        <f>Ugovori_OPULJP[[#This Row],[Bespovratna sredstva - Ukupno (EU+Nac) HRK
= Ukupna ugovorena vrijednost bespovratnih sredstava]]*Ugovori_OPULJP[[#This Row],[STOPA NACIONALNOG SUFINANCIRANJA %]]</f>
        <v>222082.5</v>
      </c>
      <c r="R1613" s="51">
        <f>Ugovori_OPULJP[[#This Row],[Bespovratna sredstva - Nacionalni dio - HRK]]/7.5345</f>
        <v>29475.413099741188</v>
      </c>
      <c r="S1613" s="52">
        <v>1480550</v>
      </c>
      <c r="T1613" s="51">
        <f>Ugovori_OPULJP[[#This Row],[Bespovratna sredstva - Ukupno (EU+Nac) HRK
= Ukupna ugovorena vrijednost bespovratnih sredstava]]/7.5345</f>
        <v>196502.75399827459</v>
      </c>
      <c r="U1613" s="50">
        <v>0</v>
      </c>
      <c r="V1613" s="51">
        <f>Ugovori_OPULJP[[#This Row],[Javni doprinos korisnika - HRK]]/7.5345</f>
        <v>0</v>
      </c>
      <c r="W1613" s="50">
        <v>0</v>
      </c>
      <c r="X1613" s="51">
        <f>Ugovori_OPULJP[[#This Row],[Privatni doprinos korisnika - HRK]]/7.5345</f>
        <v>0</v>
      </c>
      <c r="Y1613" s="52">
        <v>1480550</v>
      </c>
      <c r="Z1613" s="53">
        <f>Ugovori_OPULJP[[#This Row],[UKUPNI PRIHVATLJIVI IZDACI
TOTAL ELIGIBLE EXPENDITURE
= Bespovratna sredstva ukupno + doprinos korisnika
= Ukupni prihvatljivi troškovi
= Ukupna ugovorena vrijednost projekta HRK]]/7.5345</f>
        <v>196502.75399827459</v>
      </c>
      <c r="AA1613" s="57" t="s">
        <v>38</v>
      </c>
      <c r="AB1613" s="57" t="s">
        <v>35</v>
      </c>
      <c r="AC1613" s="56" t="s">
        <v>5955</v>
      </c>
      <c r="AD1613" s="63" t="s">
        <v>747</v>
      </c>
    </row>
    <row r="1614" spans="1:30" ht="51" customHeight="1" x14ac:dyDescent="0.2">
      <c r="A1614" s="66" t="s">
        <v>5956</v>
      </c>
      <c r="B1614" s="55" t="s">
        <v>743</v>
      </c>
      <c r="C1614" s="56" t="s">
        <v>744</v>
      </c>
      <c r="D1614" s="88" t="s">
        <v>4965</v>
      </c>
      <c r="E1614" s="57" t="s">
        <v>76</v>
      </c>
      <c r="F1614" s="62" t="s">
        <v>5957</v>
      </c>
      <c r="G1614" s="62" t="s">
        <v>1167</v>
      </c>
      <c r="H1614" s="59">
        <v>44916</v>
      </c>
      <c r="I1614" s="59">
        <v>45159</v>
      </c>
      <c r="J1614" s="48" t="str">
        <f>IF(Ugovori_OPULJP[[#This Row],[DATUM ZAVRŠETKA OPERACIJE]]&gt;DATE(2024,3,31),"u provedbi","završen")</f>
        <v>završen</v>
      </c>
      <c r="K1614" s="58" t="s">
        <v>104</v>
      </c>
      <c r="L1614" s="58" t="s">
        <v>104</v>
      </c>
      <c r="M1614" s="49">
        <v>0.85</v>
      </c>
      <c r="N1614" s="49">
        <v>0.15</v>
      </c>
      <c r="O1614" s="50">
        <f>Ugovori_OPULJP[[#This Row],[Bespovratna sredstva - Ukupno (EU+Nac) HRK
= Ukupna ugovorena vrijednost bespovratnih sredstava]]*Ugovori_OPULJP[[#This Row],[EU STOPA SUFINANCIRANJA %
EU CO-FINANCING RATE %]]</f>
        <v>1274999.1499999999</v>
      </c>
      <c r="P1614" s="51">
        <f>Ugovori_OPULJP[[#This Row],[Bespovratna sredstva - EU dio - HRK]]/7.5345</f>
        <v>169221.46791426104</v>
      </c>
      <c r="Q1614" s="50">
        <f>Ugovori_OPULJP[[#This Row],[Bespovratna sredstva - Ukupno (EU+Nac) HRK
= Ukupna ugovorena vrijednost bespovratnih sredstava]]*Ugovori_OPULJP[[#This Row],[STOPA NACIONALNOG SUFINANCIRANJA %]]</f>
        <v>224999.85</v>
      </c>
      <c r="R1614" s="51">
        <f>Ugovori_OPULJP[[#This Row],[Bespovratna sredstva - Nacionalni dio - HRK]]/7.5345</f>
        <v>29862.6119848696</v>
      </c>
      <c r="S1614" s="52">
        <v>1499999</v>
      </c>
      <c r="T1614" s="51">
        <f>Ugovori_OPULJP[[#This Row],[Bespovratna sredstva - Ukupno (EU+Nac) HRK
= Ukupna ugovorena vrijednost bespovratnih sredstava]]/7.5345</f>
        <v>199084.07989913065</v>
      </c>
      <c r="U1614" s="50">
        <v>0</v>
      </c>
      <c r="V1614" s="51">
        <f>Ugovori_OPULJP[[#This Row],[Javni doprinos korisnika - HRK]]/7.5345</f>
        <v>0</v>
      </c>
      <c r="W1614" s="50">
        <v>0</v>
      </c>
      <c r="X1614" s="51">
        <f>Ugovori_OPULJP[[#This Row],[Privatni doprinos korisnika - HRK]]/7.5345</f>
        <v>0</v>
      </c>
      <c r="Y1614" s="52">
        <v>1499999</v>
      </c>
      <c r="Z1614" s="53">
        <f>Ugovori_OPULJP[[#This Row],[UKUPNI PRIHVATLJIVI IZDACI
TOTAL ELIGIBLE EXPENDITURE
= Bespovratna sredstva ukupno + doprinos korisnika
= Ukupni prihvatljivi troškovi
= Ukupna ugovorena vrijednost projekta HRK]]/7.5345</f>
        <v>199084.07989913065</v>
      </c>
      <c r="AA1614" s="57" t="s">
        <v>38</v>
      </c>
      <c r="AB1614" s="57" t="s">
        <v>35</v>
      </c>
      <c r="AC1614" s="56" t="s">
        <v>5958</v>
      </c>
      <c r="AD1614" s="63" t="s">
        <v>747</v>
      </c>
    </row>
    <row r="1615" spans="1:30" ht="38.25" customHeight="1" x14ac:dyDescent="0.2">
      <c r="A1615" s="61" t="s">
        <v>5959</v>
      </c>
      <c r="B1615" s="55" t="s">
        <v>743</v>
      </c>
      <c r="C1615" s="56" t="s">
        <v>744</v>
      </c>
      <c r="D1615" s="88" t="s">
        <v>4965</v>
      </c>
      <c r="E1615" s="57" t="s">
        <v>76</v>
      </c>
      <c r="F1615" s="62" t="s">
        <v>5960</v>
      </c>
      <c r="G1615" s="62" t="s">
        <v>3987</v>
      </c>
      <c r="H1615" s="59">
        <v>44928</v>
      </c>
      <c r="I1615" s="59">
        <v>45171</v>
      </c>
      <c r="J1615" s="48" t="str">
        <f>IF(Ugovori_OPULJP[[#This Row],[DATUM ZAVRŠETKA OPERACIJE]]&gt;DATE(2024,3,31),"u provedbi","završen")</f>
        <v>završen</v>
      </c>
      <c r="K1615" s="46" t="s">
        <v>104</v>
      </c>
      <c r="L1615" s="46" t="s">
        <v>104</v>
      </c>
      <c r="M1615" s="49">
        <v>0.85</v>
      </c>
      <c r="N1615" s="49">
        <v>0.15</v>
      </c>
      <c r="O1615" s="50">
        <f>Ugovori_OPULJP[[#This Row],[Bespovratna sredstva - Ukupno (EU+Nac) HRK
= Ukupna ugovorena vrijednost bespovratnih sredstava]]*Ugovori_OPULJP[[#This Row],[EU STOPA SUFINANCIRANJA %
EU CO-FINANCING RATE %]]</f>
        <v>1274972.8</v>
      </c>
      <c r="P1615" s="51">
        <f>Ugovori_OPULJP[[#This Row],[Bespovratna sredstva - EU dio - HRK]]/7.5345</f>
        <v>169217.97066825934</v>
      </c>
      <c r="Q1615" s="50">
        <f>Ugovori_OPULJP[[#This Row],[Bespovratna sredstva - Ukupno (EU+Nac) HRK
= Ukupna ugovorena vrijednost bespovratnih sredstava]]*Ugovori_OPULJP[[#This Row],[STOPA NACIONALNOG SUFINANCIRANJA %]]</f>
        <v>224995.19999999998</v>
      </c>
      <c r="R1615" s="51">
        <f>Ugovori_OPULJP[[#This Row],[Bespovratna sredstva - Nacionalni dio - HRK]]/7.5345</f>
        <v>29861.994823810466</v>
      </c>
      <c r="S1615" s="52">
        <v>1499968</v>
      </c>
      <c r="T1615" s="51">
        <f>Ugovori_OPULJP[[#This Row],[Bespovratna sredstva - Ukupno (EU+Nac) HRK
= Ukupna ugovorena vrijednost bespovratnih sredstava]]/7.5345</f>
        <v>199079.96549206981</v>
      </c>
      <c r="U1615" s="50">
        <v>0</v>
      </c>
      <c r="V1615" s="51">
        <f>Ugovori_OPULJP[[#This Row],[Javni doprinos korisnika - HRK]]/7.5345</f>
        <v>0</v>
      </c>
      <c r="W1615" s="50">
        <v>0</v>
      </c>
      <c r="X1615" s="51">
        <f>Ugovori_OPULJP[[#This Row],[Privatni doprinos korisnika - HRK]]/7.5345</f>
        <v>0</v>
      </c>
      <c r="Y1615" s="52">
        <v>1499968</v>
      </c>
      <c r="Z1615" s="53">
        <f>Ugovori_OPULJP[[#This Row],[UKUPNI PRIHVATLJIVI IZDACI
TOTAL ELIGIBLE EXPENDITURE
= Bespovratna sredstva ukupno + doprinos korisnika
= Ukupni prihvatljivi troškovi
= Ukupna ugovorena vrijednost projekta HRK]]/7.5345</f>
        <v>199079.96549206981</v>
      </c>
      <c r="AA1615" s="57" t="s">
        <v>38</v>
      </c>
      <c r="AB1615" s="57" t="s">
        <v>35</v>
      </c>
      <c r="AC1615" s="56" t="s">
        <v>5961</v>
      </c>
      <c r="AD1615" s="63" t="s">
        <v>747</v>
      </c>
    </row>
    <row r="1616" spans="1:30" ht="51" customHeight="1" x14ac:dyDescent="0.2">
      <c r="A1616" s="61" t="s">
        <v>5962</v>
      </c>
      <c r="B1616" s="55" t="s">
        <v>743</v>
      </c>
      <c r="C1616" s="56" t="s">
        <v>744</v>
      </c>
      <c r="D1616" s="88" t="s">
        <v>4965</v>
      </c>
      <c r="E1616" s="57" t="s">
        <v>76</v>
      </c>
      <c r="F1616" s="62" t="s">
        <v>5963</v>
      </c>
      <c r="G1616" s="62" t="s">
        <v>1342</v>
      </c>
      <c r="H1616" s="59">
        <v>44915</v>
      </c>
      <c r="I1616" s="59">
        <v>45158</v>
      </c>
      <c r="J1616" s="48" t="str">
        <f>IF(Ugovori_OPULJP[[#This Row],[DATUM ZAVRŠETKA OPERACIJE]]&gt;DATE(2024,3,31),"u provedbi","završen")</f>
        <v>završen</v>
      </c>
      <c r="K1616" s="46" t="s">
        <v>99</v>
      </c>
      <c r="L1616" s="46" t="s">
        <v>99</v>
      </c>
      <c r="M1616" s="49">
        <v>0.85</v>
      </c>
      <c r="N1616" s="49">
        <v>0.15</v>
      </c>
      <c r="O1616" s="50">
        <f>Ugovori_OPULJP[[#This Row],[Bespovratna sredstva - Ukupno (EU+Nac) HRK
= Ukupna ugovorena vrijednost bespovratnih sredstava]]*Ugovori_OPULJP[[#This Row],[EU STOPA SUFINANCIRANJA %
EU CO-FINANCING RATE %]]</f>
        <v>503880</v>
      </c>
      <c r="P1616" s="51">
        <f>Ugovori_OPULJP[[#This Row],[Bespovratna sredstva - EU dio - HRK]]/7.5345</f>
        <v>66876.368703961765</v>
      </c>
      <c r="Q1616" s="50">
        <f>Ugovori_OPULJP[[#This Row],[Bespovratna sredstva - Ukupno (EU+Nac) HRK
= Ukupna ugovorena vrijednost bespovratnih sredstava]]*Ugovori_OPULJP[[#This Row],[STOPA NACIONALNOG SUFINANCIRANJA %]]</f>
        <v>88920</v>
      </c>
      <c r="R1616" s="51">
        <f>Ugovori_OPULJP[[#This Row],[Bespovratna sredstva - Nacionalni dio - HRK]]/7.5345</f>
        <v>11801.712124228548</v>
      </c>
      <c r="S1616" s="52">
        <v>592800</v>
      </c>
      <c r="T1616" s="51">
        <f>Ugovori_OPULJP[[#This Row],[Bespovratna sredstva - Ukupno (EU+Nac) HRK
= Ukupna ugovorena vrijednost bespovratnih sredstava]]/7.5345</f>
        <v>78678.080828190316</v>
      </c>
      <c r="U1616" s="50">
        <v>0</v>
      </c>
      <c r="V1616" s="51">
        <f>Ugovori_OPULJP[[#This Row],[Javni doprinos korisnika - HRK]]/7.5345</f>
        <v>0</v>
      </c>
      <c r="W1616" s="50">
        <v>0</v>
      </c>
      <c r="X1616" s="51">
        <f>Ugovori_OPULJP[[#This Row],[Privatni doprinos korisnika - HRK]]/7.5345</f>
        <v>0</v>
      </c>
      <c r="Y1616" s="52">
        <v>592800</v>
      </c>
      <c r="Z1616" s="53">
        <f>Ugovori_OPULJP[[#This Row],[UKUPNI PRIHVATLJIVI IZDACI
TOTAL ELIGIBLE EXPENDITURE
= Bespovratna sredstva ukupno + doprinos korisnika
= Ukupni prihvatljivi troškovi
= Ukupna ugovorena vrijednost projekta HRK]]/7.5345</f>
        <v>78678.080828190316</v>
      </c>
      <c r="AA1616" s="57" t="s">
        <v>38</v>
      </c>
      <c r="AB1616" s="57" t="s">
        <v>35</v>
      </c>
      <c r="AC1616" s="56" t="s">
        <v>5964</v>
      </c>
      <c r="AD1616" s="63" t="s">
        <v>747</v>
      </c>
    </row>
    <row r="1617" spans="1:30" ht="51" customHeight="1" x14ac:dyDescent="0.2">
      <c r="A1617" s="61" t="s">
        <v>5965</v>
      </c>
      <c r="B1617" s="55" t="s">
        <v>743</v>
      </c>
      <c r="C1617" s="56" t="s">
        <v>744</v>
      </c>
      <c r="D1617" s="88" t="s">
        <v>4965</v>
      </c>
      <c r="E1617" s="57" t="s">
        <v>76</v>
      </c>
      <c r="F1617" s="62" t="s">
        <v>5966</v>
      </c>
      <c r="G1617" s="62" t="s">
        <v>1474</v>
      </c>
      <c r="H1617" s="59">
        <v>44915</v>
      </c>
      <c r="I1617" s="59">
        <v>45158</v>
      </c>
      <c r="J1617" s="48" t="str">
        <f>IF(Ugovori_OPULJP[[#This Row],[DATUM ZAVRŠETKA OPERACIJE]]&gt;DATE(2024,3,31),"u provedbi","završen")</f>
        <v>završen</v>
      </c>
      <c r="K1617" s="58" t="s">
        <v>94</v>
      </c>
      <c r="L1617" s="46" t="s">
        <v>94</v>
      </c>
      <c r="M1617" s="49">
        <v>0.85</v>
      </c>
      <c r="N1617" s="49">
        <v>0.15</v>
      </c>
      <c r="O1617" s="50">
        <f>Ugovori_OPULJP[[#This Row],[Bespovratna sredstva - Ukupno (EU+Nac) HRK
= Ukupna ugovorena vrijednost bespovratnih sredstava]]*Ugovori_OPULJP[[#This Row],[EU STOPA SUFINANCIRANJA %
EU CO-FINANCING RATE %]]</f>
        <v>1260720</v>
      </c>
      <c r="P1617" s="51">
        <f>Ugovori_OPULJP[[#This Row],[Bespovratna sredstva - EU dio - HRK]]/7.5345</f>
        <v>167326.29902448735</v>
      </c>
      <c r="Q1617" s="50">
        <f>Ugovori_OPULJP[[#This Row],[Bespovratna sredstva - Ukupno (EU+Nac) HRK
= Ukupna ugovorena vrijednost bespovratnih sredstava]]*Ugovori_OPULJP[[#This Row],[STOPA NACIONALNOG SUFINANCIRANJA %]]</f>
        <v>222480</v>
      </c>
      <c r="R1617" s="51">
        <f>Ugovori_OPULJP[[#This Row],[Bespovratna sredstva - Nacionalni dio - HRK]]/7.5345</f>
        <v>29528.170416086003</v>
      </c>
      <c r="S1617" s="52">
        <v>1483200</v>
      </c>
      <c r="T1617" s="51">
        <f>Ugovori_OPULJP[[#This Row],[Bespovratna sredstva - Ukupno (EU+Nac) HRK
= Ukupna ugovorena vrijednost bespovratnih sredstava]]/7.5345</f>
        <v>196854.46944057336</v>
      </c>
      <c r="U1617" s="50">
        <v>0</v>
      </c>
      <c r="V1617" s="51">
        <f>Ugovori_OPULJP[[#This Row],[Javni doprinos korisnika - HRK]]/7.5345</f>
        <v>0</v>
      </c>
      <c r="W1617" s="50">
        <v>0</v>
      </c>
      <c r="X1617" s="51">
        <f>Ugovori_OPULJP[[#This Row],[Privatni doprinos korisnika - HRK]]/7.5345</f>
        <v>0</v>
      </c>
      <c r="Y1617" s="52">
        <v>1483200</v>
      </c>
      <c r="Z1617" s="53">
        <f>Ugovori_OPULJP[[#This Row],[UKUPNI PRIHVATLJIVI IZDACI
TOTAL ELIGIBLE EXPENDITURE
= Bespovratna sredstva ukupno + doprinos korisnika
= Ukupni prihvatljivi troškovi
= Ukupna ugovorena vrijednost projekta HRK]]/7.5345</f>
        <v>196854.46944057336</v>
      </c>
      <c r="AA1617" s="57" t="s">
        <v>38</v>
      </c>
      <c r="AB1617" s="57" t="s">
        <v>35</v>
      </c>
      <c r="AC1617" s="56" t="s">
        <v>5967</v>
      </c>
      <c r="AD1617" s="63" t="s">
        <v>747</v>
      </c>
    </row>
    <row r="1618" spans="1:30" ht="38.25" customHeight="1" x14ac:dyDescent="0.2">
      <c r="A1618" s="61" t="s">
        <v>5968</v>
      </c>
      <c r="B1618" s="55" t="s">
        <v>743</v>
      </c>
      <c r="C1618" s="56" t="s">
        <v>744</v>
      </c>
      <c r="D1618" s="88" t="s">
        <v>4965</v>
      </c>
      <c r="E1618" s="57" t="s">
        <v>76</v>
      </c>
      <c r="F1618" s="62" t="s">
        <v>5969</v>
      </c>
      <c r="G1618" s="62" t="s">
        <v>3848</v>
      </c>
      <c r="H1618" s="59">
        <v>44825</v>
      </c>
      <c r="I1618" s="59">
        <v>45067</v>
      </c>
      <c r="J1618" s="48" t="str">
        <f>IF(Ugovori_OPULJP[[#This Row],[DATUM ZAVRŠETKA OPERACIJE]]&gt;DATE(2024,3,31),"u provedbi","završen")</f>
        <v>završen</v>
      </c>
      <c r="K1618" s="46" t="s">
        <v>104</v>
      </c>
      <c r="L1618" s="46" t="s">
        <v>104</v>
      </c>
      <c r="M1618" s="49">
        <v>0.85</v>
      </c>
      <c r="N1618" s="49">
        <v>0.15</v>
      </c>
      <c r="O1618" s="50">
        <f>Ugovori_OPULJP[[#This Row],[Bespovratna sredstva - Ukupno (EU+Nac) HRK
= Ukupna ugovorena vrijednost bespovratnih sredstava]]*Ugovori_OPULJP[[#This Row],[EU STOPA SUFINANCIRANJA %
EU CO-FINANCING RATE %]]</f>
        <v>1044990</v>
      </c>
      <c r="P1618" s="51">
        <f>Ugovori_OPULJP[[#This Row],[Bespovratna sredstva - EU dio - HRK]]/7.5345</f>
        <v>138694.00756520007</v>
      </c>
      <c r="Q1618" s="50">
        <f>Ugovori_OPULJP[[#This Row],[Bespovratna sredstva - Ukupno (EU+Nac) HRK
= Ukupna ugovorena vrijednost bespovratnih sredstava]]*Ugovori_OPULJP[[#This Row],[STOPA NACIONALNOG SUFINANCIRANJA %]]</f>
        <v>184410</v>
      </c>
      <c r="R1618" s="51">
        <f>Ugovori_OPULJP[[#This Row],[Bespovratna sredstva - Nacionalni dio - HRK]]/7.5345</f>
        <v>24475.413099741188</v>
      </c>
      <c r="S1618" s="52">
        <v>1229400</v>
      </c>
      <c r="T1618" s="51">
        <f>Ugovori_OPULJP[[#This Row],[Bespovratna sredstva - Ukupno (EU+Nac) HRK
= Ukupna ugovorena vrijednost bespovratnih sredstava]]/7.5345</f>
        <v>163169.42066494125</v>
      </c>
      <c r="U1618" s="50">
        <v>0</v>
      </c>
      <c r="V1618" s="51">
        <f>Ugovori_OPULJP[[#This Row],[Javni doprinos korisnika - HRK]]/7.5345</f>
        <v>0</v>
      </c>
      <c r="W1618" s="50">
        <v>0</v>
      </c>
      <c r="X1618" s="51">
        <f>Ugovori_OPULJP[[#This Row],[Privatni doprinos korisnika - HRK]]/7.5345</f>
        <v>0</v>
      </c>
      <c r="Y1618" s="52">
        <v>1229400</v>
      </c>
      <c r="Z1618" s="53">
        <f>Ugovori_OPULJP[[#This Row],[UKUPNI PRIHVATLJIVI IZDACI
TOTAL ELIGIBLE EXPENDITURE
= Bespovratna sredstva ukupno + doprinos korisnika
= Ukupni prihvatljivi troškovi
= Ukupna ugovorena vrijednost projekta HRK]]/7.5345</f>
        <v>163169.42066494125</v>
      </c>
      <c r="AA1618" s="57" t="s">
        <v>38</v>
      </c>
      <c r="AB1618" s="57" t="s">
        <v>35</v>
      </c>
      <c r="AC1618" s="56" t="s">
        <v>5970</v>
      </c>
      <c r="AD1618" s="63" t="s">
        <v>747</v>
      </c>
    </row>
    <row r="1619" spans="1:30" ht="51" customHeight="1" x14ac:dyDescent="0.2">
      <c r="A1619" s="61" t="s">
        <v>5971</v>
      </c>
      <c r="B1619" s="55" t="s">
        <v>743</v>
      </c>
      <c r="C1619" s="56" t="s">
        <v>744</v>
      </c>
      <c r="D1619" s="88" t="s">
        <v>4965</v>
      </c>
      <c r="E1619" s="57" t="s">
        <v>76</v>
      </c>
      <c r="F1619" s="62" t="s">
        <v>4306</v>
      </c>
      <c r="G1619" s="62" t="s">
        <v>5972</v>
      </c>
      <c r="H1619" s="59">
        <v>45000</v>
      </c>
      <c r="I1619" s="59">
        <v>45245</v>
      </c>
      <c r="J1619" s="48" t="str">
        <f>IF(Ugovori_OPULJP[[#This Row],[DATUM ZAVRŠETKA OPERACIJE]]&gt;DATE(2024,3,31),"u provedbi","završen")</f>
        <v>završen</v>
      </c>
      <c r="K1619" s="58" t="s">
        <v>104</v>
      </c>
      <c r="L1619" s="58" t="s">
        <v>104</v>
      </c>
      <c r="M1619" s="49">
        <v>0.85</v>
      </c>
      <c r="N1619" s="49">
        <v>0.15</v>
      </c>
      <c r="O1619" s="50">
        <f>Ugovori_OPULJP[[#This Row],[Bespovratna sredstva - Ukupno (EU+Nac) HRK
= Ukupna ugovorena vrijednost bespovratnih sredstava]]*Ugovori_OPULJP[[#This Row],[EU STOPA SUFINANCIRANJA %
EU CO-FINANCING RATE %]]</f>
        <v>628766.25</v>
      </c>
      <c r="P1619" s="51">
        <f>Ugovori_OPULJP[[#This Row],[Bespovratna sredstva - EU dio - HRK]]/7.5345</f>
        <v>83451.62253633287</v>
      </c>
      <c r="Q1619" s="50">
        <f>Ugovori_OPULJP[[#This Row],[Bespovratna sredstva - Ukupno (EU+Nac) HRK
= Ukupna ugovorena vrijednost bespovratnih sredstava]]*Ugovori_OPULJP[[#This Row],[STOPA NACIONALNOG SUFINANCIRANJA %]]</f>
        <v>110958.75</v>
      </c>
      <c r="R1619" s="51">
        <f>Ugovori_OPULJP[[#This Row],[Bespovratna sredstva - Nacionalni dio - HRK]]/7.5345</f>
        <v>14726.756918176388</v>
      </c>
      <c r="S1619" s="52">
        <v>739725</v>
      </c>
      <c r="T1619" s="51">
        <f>Ugovori_OPULJP[[#This Row],[Bespovratna sredstva - Ukupno (EU+Nac) HRK
= Ukupna ugovorena vrijednost bespovratnih sredstava]]/7.5345</f>
        <v>98178.379454509253</v>
      </c>
      <c r="U1619" s="50">
        <v>0</v>
      </c>
      <c r="V1619" s="51">
        <f>Ugovori_OPULJP[[#This Row],[Javni doprinos korisnika - HRK]]/7.5345</f>
        <v>0</v>
      </c>
      <c r="W1619" s="50">
        <v>0</v>
      </c>
      <c r="X1619" s="51">
        <f>Ugovori_OPULJP[[#This Row],[Privatni doprinos korisnika - HRK]]/7.5345</f>
        <v>0</v>
      </c>
      <c r="Y1619" s="52">
        <v>739725</v>
      </c>
      <c r="Z1619" s="53">
        <f>Ugovori_OPULJP[[#This Row],[UKUPNI PRIHVATLJIVI IZDACI
TOTAL ELIGIBLE EXPENDITURE
= Bespovratna sredstva ukupno + doprinos korisnika
= Ukupni prihvatljivi troškovi
= Ukupna ugovorena vrijednost projekta HRK]]/7.5345</f>
        <v>98178.379454509253</v>
      </c>
      <c r="AA1619" s="57" t="s">
        <v>38</v>
      </c>
      <c r="AB1619" s="57" t="s">
        <v>35</v>
      </c>
      <c r="AC1619" s="56" t="s">
        <v>5973</v>
      </c>
      <c r="AD1619" s="63" t="s">
        <v>747</v>
      </c>
    </row>
    <row r="1620" spans="1:30" ht="38.25" customHeight="1" x14ac:dyDescent="0.2">
      <c r="A1620" s="61" t="s">
        <v>5974</v>
      </c>
      <c r="B1620" s="55" t="s">
        <v>743</v>
      </c>
      <c r="C1620" s="56" t="s">
        <v>744</v>
      </c>
      <c r="D1620" s="88" t="s">
        <v>4965</v>
      </c>
      <c r="E1620" s="57" t="s">
        <v>76</v>
      </c>
      <c r="F1620" s="62" t="s">
        <v>5975</v>
      </c>
      <c r="G1620" s="62" t="s">
        <v>1145</v>
      </c>
      <c r="H1620" s="59">
        <v>44855</v>
      </c>
      <c r="I1620" s="59">
        <v>45098</v>
      </c>
      <c r="J1620" s="48" t="str">
        <f>IF(Ugovori_OPULJP[[#This Row],[DATUM ZAVRŠETKA OPERACIJE]]&gt;DATE(2024,3,31),"u provedbi","završen")</f>
        <v>završen</v>
      </c>
      <c r="K1620" s="58" t="s">
        <v>104</v>
      </c>
      <c r="L1620" s="58" t="s">
        <v>104</v>
      </c>
      <c r="M1620" s="49">
        <v>0.85</v>
      </c>
      <c r="N1620" s="49">
        <v>0.15</v>
      </c>
      <c r="O1620" s="50">
        <f>Ugovori_OPULJP[[#This Row],[Bespovratna sredstva - Ukupno (EU+Nac) HRK
= Ukupna ugovorena vrijednost bespovratnih sredstava]]*Ugovori_OPULJP[[#This Row],[EU STOPA SUFINANCIRANJA %
EU CO-FINANCING RATE %]]</f>
        <v>1260669</v>
      </c>
      <c r="P1620" s="51">
        <f>Ugovori_OPULJP[[#This Row],[Bespovratna sredstva - EU dio - HRK]]/7.5345</f>
        <v>167319.53016125821</v>
      </c>
      <c r="Q1620" s="50">
        <f>Ugovori_OPULJP[[#This Row],[Bespovratna sredstva - Ukupno (EU+Nac) HRK
= Ukupna ugovorena vrijednost bespovratnih sredstava]]*Ugovori_OPULJP[[#This Row],[STOPA NACIONALNOG SUFINANCIRANJA %]]</f>
        <v>222471</v>
      </c>
      <c r="R1620" s="51">
        <f>Ugovori_OPULJP[[#This Row],[Bespovratna sredstva - Nacionalni dio - HRK]]/7.5345</f>
        <v>29526.97591081027</v>
      </c>
      <c r="S1620" s="52">
        <v>1483140</v>
      </c>
      <c r="T1620" s="51">
        <f>Ugovori_OPULJP[[#This Row],[Bespovratna sredstva - Ukupno (EU+Nac) HRK
= Ukupna ugovorena vrijednost bespovratnih sredstava]]/7.5345</f>
        <v>196846.50607206847</v>
      </c>
      <c r="U1620" s="50">
        <v>0</v>
      </c>
      <c r="V1620" s="51">
        <f>Ugovori_OPULJP[[#This Row],[Javni doprinos korisnika - HRK]]/7.5345</f>
        <v>0</v>
      </c>
      <c r="W1620" s="50">
        <v>0</v>
      </c>
      <c r="X1620" s="51">
        <f>Ugovori_OPULJP[[#This Row],[Privatni doprinos korisnika - HRK]]/7.5345</f>
        <v>0</v>
      </c>
      <c r="Y1620" s="52">
        <v>1483140</v>
      </c>
      <c r="Z1620" s="53">
        <f>Ugovori_OPULJP[[#This Row],[UKUPNI PRIHVATLJIVI IZDACI
TOTAL ELIGIBLE EXPENDITURE
= Bespovratna sredstva ukupno + doprinos korisnika
= Ukupni prihvatljivi troškovi
= Ukupna ugovorena vrijednost projekta HRK]]/7.5345</f>
        <v>196846.50607206847</v>
      </c>
      <c r="AA1620" s="57" t="s">
        <v>38</v>
      </c>
      <c r="AB1620" s="57" t="s">
        <v>35</v>
      </c>
      <c r="AC1620" s="56" t="s">
        <v>5976</v>
      </c>
      <c r="AD1620" s="63" t="s">
        <v>747</v>
      </c>
    </row>
    <row r="1621" spans="1:30" ht="51" customHeight="1" x14ac:dyDescent="0.2">
      <c r="A1621" s="61" t="s">
        <v>5977</v>
      </c>
      <c r="B1621" s="55" t="s">
        <v>743</v>
      </c>
      <c r="C1621" s="56" t="s">
        <v>744</v>
      </c>
      <c r="D1621" s="88" t="s">
        <v>4965</v>
      </c>
      <c r="E1621" s="57" t="s">
        <v>76</v>
      </c>
      <c r="F1621" s="62" t="s">
        <v>5978</v>
      </c>
      <c r="G1621" s="62" t="s">
        <v>354</v>
      </c>
      <c r="H1621" s="59">
        <v>44855</v>
      </c>
      <c r="I1621" s="59">
        <v>45098</v>
      </c>
      <c r="J1621" s="48" t="str">
        <f>IF(Ugovori_OPULJP[[#This Row],[DATUM ZAVRŠETKA OPERACIJE]]&gt;DATE(2024,3,31),"u provedbi","završen")</f>
        <v>završen</v>
      </c>
      <c r="K1621" s="46" t="s">
        <v>104</v>
      </c>
      <c r="L1621" s="46" t="s">
        <v>104</v>
      </c>
      <c r="M1621" s="49">
        <v>0.85</v>
      </c>
      <c r="N1621" s="49">
        <v>0.15</v>
      </c>
      <c r="O1621" s="50">
        <f>Ugovori_OPULJP[[#This Row],[Bespovratna sredstva - Ukupno (EU+Nac) HRK
= Ukupna ugovorena vrijednost bespovratnih sredstava]]*Ugovori_OPULJP[[#This Row],[EU STOPA SUFINANCIRANJA %
EU CO-FINANCING RATE %]]</f>
        <v>1042196.475</v>
      </c>
      <c r="P1621" s="51">
        <f>Ugovori_OPULJP[[#This Row],[Bespovratna sredstva - EU dio - HRK]]/7.5345</f>
        <v>138323.2430818236</v>
      </c>
      <c r="Q1621" s="50">
        <f>Ugovori_OPULJP[[#This Row],[Bespovratna sredstva - Ukupno (EU+Nac) HRK
= Ukupna ugovorena vrijednost bespovratnih sredstava]]*Ugovori_OPULJP[[#This Row],[STOPA NACIONALNOG SUFINANCIRANJA %]]</f>
        <v>183917.02499999999</v>
      </c>
      <c r="R1621" s="51">
        <f>Ugovori_OPULJP[[#This Row],[Bespovratna sredstva - Nacionalni dio - HRK]]/7.5345</f>
        <v>24409.984073262989</v>
      </c>
      <c r="S1621" s="52">
        <v>1226113.5</v>
      </c>
      <c r="T1621" s="51">
        <f>Ugovori_OPULJP[[#This Row],[Bespovratna sredstva - Ukupno (EU+Nac) HRK
= Ukupna ugovorena vrijednost bespovratnih sredstava]]/7.5345</f>
        <v>162733.22715508658</v>
      </c>
      <c r="U1621" s="50">
        <v>0</v>
      </c>
      <c r="V1621" s="51">
        <f>Ugovori_OPULJP[[#This Row],[Javni doprinos korisnika - HRK]]/7.5345</f>
        <v>0</v>
      </c>
      <c r="W1621" s="50">
        <v>0</v>
      </c>
      <c r="X1621" s="51">
        <f>Ugovori_OPULJP[[#This Row],[Privatni doprinos korisnika - HRK]]/7.5345</f>
        <v>0</v>
      </c>
      <c r="Y1621" s="52">
        <v>1226113.5</v>
      </c>
      <c r="Z1621" s="53">
        <f>Ugovori_OPULJP[[#This Row],[UKUPNI PRIHVATLJIVI IZDACI
TOTAL ELIGIBLE EXPENDITURE
= Bespovratna sredstva ukupno + doprinos korisnika
= Ukupni prihvatljivi troškovi
= Ukupna ugovorena vrijednost projekta HRK]]/7.5345</f>
        <v>162733.22715508658</v>
      </c>
      <c r="AA1621" s="57" t="s">
        <v>38</v>
      </c>
      <c r="AB1621" s="57" t="s">
        <v>35</v>
      </c>
      <c r="AC1621" s="56" t="s">
        <v>5979</v>
      </c>
      <c r="AD1621" s="63" t="s">
        <v>747</v>
      </c>
    </row>
    <row r="1622" spans="1:30" ht="51" customHeight="1" x14ac:dyDescent="0.2">
      <c r="A1622" s="61" t="s">
        <v>5980</v>
      </c>
      <c r="B1622" s="55" t="s">
        <v>743</v>
      </c>
      <c r="C1622" s="56" t="s">
        <v>744</v>
      </c>
      <c r="D1622" s="88" t="s">
        <v>4965</v>
      </c>
      <c r="E1622" s="57" t="s">
        <v>76</v>
      </c>
      <c r="F1622" s="62" t="s">
        <v>5981</v>
      </c>
      <c r="G1622" s="62" t="s">
        <v>358</v>
      </c>
      <c r="H1622" s="59">
        <v>44855</v>
      </c>
      <c r="I1622" s="59">
        <v>45098</v>
      </c>
      <c r="J1622" s="48" t="str">
        <f>IF(Ugovori_OPULJP[[#This Row],[DATUM ZAVRŠETKA OPERACIJE]]&gt;DATE(2024,3,31),"u provedbi","završen")</f>
        <v>završen</v>
      </c>
      <c r="K1622" s="46" t="s">
        <v>104</v>
      </c>
      <c r="L1622" s="46" t="s">
        <v>104</v>
      </c>
      <c r="M1622" s="49">
        <v>0.85</v>
      </c>
      <c r="N1622" s="49">
        <v>0.15</v>
      </c>
      <c r="O1622" s="50">
        <f>Ugovori_OPULJP[[#This Row],[Bespovratna sredstva - Ukupno (EU+Nac) HRK
= Ukupna ugovorena vrijednost bespovratnih sredstava]]*Ugovori_OPULJP[[#This Row],[EU STOPA SUFINANCIRANJA %
EU CO-FINANCING RATE %]]</f>
        <v>1050558.3499999999</v>
      </c>
      <c r="P1622" s="51">
        <f>Ugovori_OPULJP[[#This Row],[Bespovratna sredstva - EU dio - HRK]]/7.5345</f>
        <v>139433.05461543563</v>
      </c>
      <c r="Q1622" s="50">
        <f>Ugovori_OPULJP[[#This Row],[Bespovratna sredstva - Ukupno (EU+Nac) HRK
= Ukupna ugovorena vrijednost bespovratnih sredstava]]*Ugovori_OPULJP[[#This Row],[STOPA NACIONALNOG SUFINANCIRANJA %]]</f>
        <v>185392.65</v>
      </c>
      <c r="R1622" s="51">
        <f>Ugovori_OPULJP[[#This Row],[Bespovratna sredstva - Nacionalni dio - HRK]]/7.5345</f>
        <v>24605.833167429821</v>
      </c>
      <c r="S1622" s="52">
        <v>1235951</v>
      </c>
      <c r="T1622" s="51">
        <f>Ugovori_OPULJP[[#This Row],[Bespovratna sredstva - Ukupno (EU+Nac) HRK
= Ukupna ugovorena vrijednost bespovratnih sredstava]]/7.5345</f>
        <v>164038.88778286547</v>
      </c>
      <c r="U1622" s="50">
        <v>0</v>
      </c>
      <c r="V1622" s="51">
        <f>Ugovori_OPULJP[[#This Row],[Javni doprinos korisnika - HRK]]/7.5345</f>
        <v>0</v>
      </c>
      <c r="W1622" s="50">
        <v>0</v>
      </c>
      <c r="X1622" s="51">
        <f>Ugovori_OPULJP[[#This Row],[Privatni doprinos korisnika - HRK]]/7.5345</f>
        <v>0</v>
      </c>
      <c r="Y1622" s="52">
        <v>1235951</v>
      </c>
      <c r="Z1622" s="53">
        <f>Ugovori_OPULJP[[#This Row],[UKUPNI PRIHVATLJIVI IZDACI
TOTAL ELIGIBLE EXPENDITURE
= Bespovratna sredstva ukupno + doprinos korisnika
= Ukupni prihvatljivi troškovi
= Ukupna ugovorena vrijednost projekta HRK]]/7.5345</f>
        <v>164038.88778286547</v>
      </c>
      <c r="AA1622" s="57" t="s">
        <v>38</v>
      </c>
      <c r="AB1622" s="57" t="s">
        <v>35</v>
      </c>
      <c r="AC1622" s="56" t="s">
        <v>5979</v>
      </c>
      <c r="AD1622" s="63" t="s">
        <v>747</v>
      </c>
    </row>
    <row r="1623" spans="1:30" ht="51" customHeight="1" x14ac:dyDescent="0.2">
      <c r="A1623" s="61" t="s">
        <v>5982</v>
      </c>
      <c r="B1623" s="55" t="s">
        <v>743</v>
      </c>
      <c r="C1623" s="56" t="s">
        <v>744</v>
      </c>
      <c r="D1623" s="88" t="s">
        <v>4965</v>
      </c>
      <c r="E1623" s="57" t="s">
        <v>76</v>
      </c>
      <c r="F1623" s="62" t="s">
        <v>5983</v>
      </c>
      <c r="G1623" s="62" t="s">
        <v>1163</v>
      </c>
      <c r="H1623" s="59">
        <v>44917</v>
      </c>
      <c r="I1623" s="59">
        <v>45160</v>
      </c>
      <c r="J1623" s="48" t="str">
        <f>IF(Ugovori_OPULJP[[#This Row],[DATUM ZAVRŠETKA OPERACIJE]]&gt;DATE(2024,3,31),"u provedbi","završen")</f>
        <v>završen</v>
      </c>
      <c r="K1623" s="46" t="s">
        <v>104</v>
      </c>
      <c r="L1623" s="46" t="s">
        <v>104</v>
      </c>
      <c r="M1623" s="49">
        <v>0.85</v>
      </c>
      <c r="N1623" s="49">
        <v>0.15</v>
      </c>
      <c r="O1623" s="50">
        <f>Ugovori_OPULJP[[#This Row],[Bespovratna sredstva - Ukupno (EU+Nac) HRK
= Ukupna ugovorena vrijednost bespovratnih sredstava]]*Ugovori_OPULJP[[#This Row],[EU STOPA SUFINANCIRANJA %
EU CO-FINANCING RATE %]]</f>
        <v>1260358.75</v>
      </c>
      <c r="P1623" s="51">
        <f>Ugovori_OPULJP[[#This Row],[Bespovratna sredstva - EU dio - HRK]]/7.5345</f>
        <v>167278.35290994757</v>
      </c>
      <c r="Q1623" s="50">
        <f>Ugovori_OPULJP[[#This Row],[Bespovratna sredstva - Ukupno (EU+Nac) HRK
= Ukupna ugovorena vrijednost bespovratnih sredstava]]*Ugovori_OPULJP[[#This Row],[STOPA NACIONALNOG SUFINANCIRANJA %]]</f>
        <v>222416.25</v>
      </c>
      <c r="R1623" s="51">
        <f>Ugovori_OPULJP[[#This Row],[Bespovratna sredstva - Nacionalni dio - HRK]]/7.5345</f>
        <v>29519.709337049571</v>
      </c>
      <c r="S1623" s="52">
        <v>1482775</v>
      </c>
      <c r="T1623" s="51">
        <f>Ugovori_OPULJP[[#This Row],[Bespovratna sredstva - Ukupno (EU+Nac) HRK
= Ukupna ugovorena vrijednost bespovratnih sredstava]]/7.5345</f>
        <v>196798.06224699714</v>
      </c>
      <c r="U1623" s="50">
        <v>0</v>
      </c>
      <c r="V1623" s="51">
        <f>Ugovori_OPULJP[[#This Row],[Javni doprinos korisnika - HRK]]/7.5345</f>
        <v>0</v>
      </c>
      <c r="W1623" s="50">
        <v>0</v>
      </c>
      <c r="X1623" s="51">
        <f>Ugovori_OPULJP[[#This Row],[Privatni doprinos korisnika - HRK]]/7.5345</f>
        <v>0</v>
      </c>
      <c r="Y1623" s="52">
        <v>1482775</v>
      </c>
      <c r="Z1623" s="53">
        <f>Ugovori_OPULJP[[#This Row],[UKUPNI PRIHVATLJIVI IZDACI
TOTAL ELIGIBLE EXPENDITURE
= Bespovratna sredstva ukupno + doprinos korisnika
= Ukupni prihvatljivi troškovi
= Ukupna ugovorena vrijednost projekta HRK]]/7.5345</f>
        <v>196798.06224699714</v>
      </c>
      <c r="AA1623" s="57" t="s">
        <v>38</v>
      </c>
      <c r="AB1623" s="57" t="s">
        <v>35</v>
      </c>
      <c r="AC1623" s="56" t="s">
        <v>5984</v>
      </c>
      <c r="AD1623" s="63" t="s">
        <v>747</v>
      </c>
    </row>
    <row r="1624" spans="1:30" ht="63.75" customHeight="1" x14ac:dyDescent="0.2">
      <c r="A1624" s="61" t="s">
        <v>5985</v>
      </c>
      <c r="B1624" s="55" t="s">
        <v>743</v>
      </c>
      <c r="C1624" s="56" t="s">
        <v>744</v>
      </c>
      <c r="D1624" s="88" t="s">
        <v>4965</v>
      </c>
      <c r="E1624" s="57" t="s">
        <v>76</v>
      </c>
      <c r="F1624" s="62" t="s">
        <v>5986</v>
      </c>
      <c r="G1624" s="62" t="s">
        <v>185</v>
      </c>
      <c r="H1624" s="59">
        <v>44855</v>
      </c>
      <c r="I1624" s="59">
        <v>45098</v>
      </c>
      <c r="J1624" s="48" t="str">
        <f>IF(Ugovori_OPULJP[[#This Row],[DATUM ZAVRŠETKA OPERACIJE]]&gt;DATE(2024,3,31),"u provedbi","završen")</f>
        <v>završen</v>
      </c>
      <c r="K1624" s="58" t="s">
        <v>186</v>
      </c>
      <c r="L1624" s="58" t="s">
        <v>186</v>
      </c>
      <c r="M1624" s="49">
        <v>0.85</v>
      </c>
      <c r="N1624" s="49">
        <v>0.15</v>
      </c>
      <c r="O1624" s="50">
        <f>Ugovori_OPULJP[[#This Row],[Bespovratna sredstva - Ukupno (EU+Nac) HRK
= Ukupna ugovorena vrijednost bespovratnih sredstava]]*Ugovori_OPULJP[[#This Row],[EU STOPA SUFINANCIRANJA %
EU CO-FINANCING RATE %]]</f>
        <v>625260</v>
      </c>
      <c r="P1624" s="51">
        <f>Ugovori_OPULJP[[#This Row],[Bespovratna sredstva - EU dio - HRK]]/7.5345</f>
        <v>82986.263189329082</v>
      </c>
      <c r="Q1624" s="50">
        <f>Ugovori_OPULJP[[#This Row],[Bespovratna sredstva - Ukupno (EU+Nac) HRK
= Ukupna ugovorena vrijednost bespovratnih sredstava]]*Ugovori_OPULJP[[#This Row],[STOPA NACIONALNOG SUFINANCIRANJA %]]</f>
        <v>110340</v>
      </c>
      <c r="R1624" s="51">
        <f>Ugovori_OPULJP[[#This Row],[Bespovratna sredstva - Nacionalni dio - HRK]]/7.5345</f>
        <v>14644.634680469839</v>
      </c>
      <c r="S1624" s="52">
        <v>735600</v>
      </c>
      <c r="T1624" s="51">
        <f>Ugovori_OPULJP[[#This Row],[Bespovratna sredstva - Ukupno (EU+Nac) HRK
= Ukupna ugovorena vrijednost bespovratnih sredstava]]/7.5345</f>
        <v>97630.897869798922</v>
      </c>
      <c r="U1624" s="50">
        <v>0</v>
      </c>
      <c r="V1624" s="51">
        <f>Ugovori_OPULJP[[#This Row],[Javni doprinos korisnika - HRK]]/7.5345</f>
        <v>0</v>
      </c>
      <c r="W1624" s="50">
        <v>0</v>
      </c>
      <c r="X1624" s="51">
        <f>Ugovori_OPULJP[[#This Row],[Privatni doprinos korisnika - HRK]]/7.5345</f>
        <v>0</v>
      </c>
      <c r="Y1624" s="52">
        <v>735600</v>
      </c>
      <c r="Z1624" s="53">
        <f>Ugovori_OPULJP[[#This Row],[UKUPNI PRIHVATLJIVI IZDACI
TOTAL ELIGIBLE EXPENDITURE
= Bespovratna sredstva ukupno + doprinos korisnika
= Ukupni prihvatljivi troškovi
= Ukupna ugovorena vrijednost projekta HRK]]/7.5345</f>
        <v>97630.897869798922</v>
      </c>
      <c r="AA1624" s="57" t="s">
        <v>38</v>
      </c>
      <c r="AB1624" s="57" t="s">
        <v>35</v>
      </c>
      <c r="AC1624" s="56" t="s">
        <v>5987</v>
      </c>
      <c r="AD1624" s="63" t="s">
        <v>747</v>
      </c>
    </row>
    <row r="1625" spans="1:30" ht="51" customHeight="1" x14ac:dyDescent="0.2">
      <c r="A1625" s="61" t="s">
        <v>5988</v>
      </c>
      <c r="B1625" s="55" t="s">
        <v>743</v>
      </c>
      <c r="C1625" s="56" t="s">
        <v>744</v>
      </c>
      <c r="D1625" s="88" t="s">
        <v>4965</v>
      </c>
      <c r="E1625" s="57" t="s">
        <v>76</v>
      </c>
      <c r="F1625" s="62" t="s">
        <v>5989</v>
      </c>
      <c r="G1625" s="62" t="s">
        <v>4300</v>
      </c>
      <c r="H1625" s="59">
        <v>44818</v>
      </c>
      <c r="I1625" s="59">
        <v>45060</v>
      </c>
      <c r="J1625" s="48" t="str">
        <f>IF(Ugovori_OPULJP[[#This Row],[DATUM ZAVRŠETKA OPERACIJE]]&gt;DATE(2024,3,31),"u provedbi","završen")</f>
        <v>završen</v>
      </c>
      <c r="K1625" s="46" t="s">
        <v>37</v>
      </c>
      <c r="L1625" s="46" t="s">
        <v>37</v>
      </c>
      <c r="M1625" s="49">
        <v>0.85</v>
      </c>
      <c r="N1625" s="49">
        <v>0.15</v>
      </c>
      <c r="O1625" s="50">
        <f>Ugovori_OPULJP[[#This Row],[Bespovratna sredstva - Ukupno (EU+Nac) HRK
= Ukupna ugovorena vrijednost bespovratnih sredstava]]*Ugovori_OPULJP[[#This Row],[EU STOPA SUFINANCIRANJA %
EU CO-FINANCING RATE %]]</f>
        <v>575960</v>
      </c>
      <c r="P1625" s="51">
        <f>Ugovori_OPULJP[[#This Row],[Bespovratna sredstva - EU dio - HRK]]/7.5345</f>
        <v>76443.02873448802</v>
      </c>
      <c r="Q1625" s="50">
        <f>Ugovori_OPULJP[[#This Row],[Bespovratna sredstva - Ukupno (EU+Nac) HRK
= Ukupna ugovorena vrijednost bespovratnih sredstava]]*Ugovori_OPULJP[[#This Row],[STOPA NACIONALNOG SUFINANCIRANJA %]]</f>
        <v>101640</v>
      </c>
      <c r="R1625" s="51">
        <f>Ugovori_OPULJP[[#This Row],[Bespovratna sredstva - Nacionalni dio - HRK]]/7.5345</f>
        <v>13489.946247262591</v>
      </c>
      <c r="S1625" s="52">
        <v>677600</v>
      </c>
      <c r="T1625" s="51">
        <f>Ugovori_OPULJP[[#This Row],[Bespovratna sredstva - Ukupno (EU+Nac) HRK
= Ukupna ugovorena vrijednost bespovratnih sredstava]]/7.5345</f>
        <v>89932.974981750609</v>
      </c>
      <c r="U1625" s="50">
        <v>0</v>
      </c>
      <c r="V1625" s="51">
        <f>Ugovori_OPULJP[[#This Row],[Javni doprinos korisnika - HRK]]/7.5345</f>
        <v>0</v>
      </c>
      <c r="W1625" s="50">
        <v>0</v>
      </c>
      <c r="X1625" s="51">
        <f>Ugovori_OPULJP[[#This Row],[Privatni doprinos korisnika - HRK]]/7.5345</f>
        <v>0</v>
      </c>
      <c r="Y1625" s="52">
        <v>677600</v>
      </c>
      <c r="Z1625" s="53">
        <f>Ugovori_OPULJP[[#This Row],[UKUPNI PRIHVATLJIVI IZDACI
TOTAL ELIGIBLE EXPENDITURE
= Bespovratna sredstva ukupno + doprinos korisnika
= Ukupni prihvatljivi troškovi
= Ukupna ugovorena vrijednost projekta HRK]]/7.5345</f>
        <v>89932.974981750609</v>
      </c>
      <c r="AA1625" s="57" t="s">
        <v>38</v>
      </c>
      <c r="AB1625" s="57" t="s">
        <v>35</v>
      </c>
      <c r="AC1625" s="56" t="s">
        <v>5990</v>
      </c>
      <c r="AD1625" s="63" t="s">
        <v>747</v>
      </c>
    </row>
    <row r="1626" spans="1:30" ht="51" customHeight="1" x14ac:dyDescent="0.2">
      <c r="A1626" s="61" t="s">
        <v>5991</v>
      </c>
      <c r="B1626" s="55" t="s">
        <v>743</v>
      </c>
      <c r="C1626" s="56" t="s">
        <v>744</v>
      </c>
      <c r="D1626" s="88" t="s">
        <v>4965</v>
      </c>
      <c r="E1626" s="57" t="s">
        <v>76</v>
      </c>
      <c r="F1626" s="62" t="s">
        <v>5992</v>
      </c>
      <c r="G1626" s="62" t="s">
        <v>1357</v>
      </c>
      <c r="H1626" s="59">
        <v>44915</v>
      </c>
      <c r="I1626" s="59">
        <v>45158</v>
      </c>
      <c r="J1626" s="48" t="str">
        <f>IF(Ugovori_OPULJP[[#This Row],[DATUM ZAVRŠETKA OPERACIJE]]&gt;DATE(2024,3,31),"u provedbi","završen")</f>
        <v>završen</v>
      </c>
      <c r="K1626" s="46" t="s">
        <v>99</v>
      </c>
      <c r="L1626" s="46" t="s">
        <v>99</v>
      </c>
      <c r="M1626" s="49">
        <v>0.85</v>
      </c>
      <c r="N1626" s="49">
        <v>0.15</v>
      </c>
      <c r="O1626" s="50">
        <f>Ugovori_OPULJP[[#This Row],[Bespovratna sredstva - Ukupno (EU+Nac) HRK
= Ukupna ugovorena vrijednost bespovratnih sredstava]]*Ugovori_OPULJP[[#This Row],[EU STOPA SUFINANCIRANJA %
EU CO-FINANCING RATE %]]</f>
        <v>504288</v>
      </c>
      <c r="P1626" s="51">
        <f>Ugovori_OPULJP[[#This Row],[Bespovratna sredstva - EU dio - HRK]]/7.5345</f>
        <v>66930.519609794937</v>
      </c>
      <c r="Q1626" s="50">
        <f>Ugovori_OPULJP[[#This Row],[Bespovratna sredstva - Ukupno (EU+Nac) HRK
= Ukupna ugovorena vrijednost bespovratnih sredstava]]*Ugovori_OPULJP[[#This Row],[STOPA NACIONALNOG SUFINANCIRANJA %]]</f>
        <v>88992</v>
      </c>
      <c r="R1626" s="51">
        <f>Ugovori_OPULJP[[#This Row],[Bespovratna sredstva - Nacionalni dio - HRK]]/7.5345</f>
        <v>11811.268166434402</v>
      </c>
      <c r="S1626" s="52">
        <v>593280</v>
      </c>
      <c r="T1626" s="51">
        <f>Ugovori_OPULJP[[#This Row],[Bespovratna sredstva - Ukupno (EU+Nac) HRK
= Ukupna ugovorena vrijednost bespovratnih sredstava]]/7.5345</f>
        <v>78741.787776229336</v>
      </c>
      <c r="U1626" s="50">
        <v>0</v>
      </c>
      <c r="V1626" s="51">
        <f>Ugovori_OPULJP[[#This Row],[Javni doprinos korisnika - HRK]]/7.5345</f>
        <v>0</v>
      </c>
      <c r="W1626" s="50">
        <v>0</v>
      </c>
      <c r="X1626" s="51">
        <f>Ugovori_OPULJP[[#This Row],[Privatni doprinos korisnika - HRK]]/7.5345</f>
        <v>0</v>
      </c>
      <c r="Y1626" s="52">
        <v>593280</v>
      </c>
      <c r="Z1626" s="53">
        <f>Ugovori_OPULJP[[#This Row],[UKUPNI PRIHVATLJIVI IZDACI
TOTAL ELIGIBLE EXPENDITURE
= Bespovratna sredstva ukupno + doprinos korisnika
= Ukupni prihvatljivi troškovi
= Ukupna ugovorena vrijednost projekta HRK]]/7.5345</f>
        <v>78741.787776229336</v>
      </c>
      <c r="AA1626" s="57" t="s">
        <v>38</v>
      </c>
      <c r="AB1626" s="57" t="s">
        <v>35</v>
      </c>
      <c r="AC1626" s="56" t="s">
        <v>5993</v>
      </c>
      <c r="AD1626" s="63" t="s">
        <v>747</v>
      </c>
    </row>
    <row r="1627" spans="1:30" ht="51" customHeight="1" x14ac:dyDescent="0.2">
      <c r="A1627" s="61" t="s">
        <v>5994</v>
      </c>
      <c r="B1627" s="55" t="s">
        <v>743</v>
      </c>
      <c r="C1627" s="56" t="s">
        <v>744</v>
      </c>
      <c r="D1627" s="88" t="s">
        <v>4965</v>
      </c>
      <c r="E1627" s="57" t="s">
        <v>76</v>
      </c>
      <c r="F1627" s="62" t="s">
        <v>5995</v>
      </c>
      <c r="G1627" s="62" t="s">
        <v>1557</v>
      </c>
      <c r="H1627" s="59">
        <v>44902</v>
      </c>
      <c r="I1627" s="59">
        <v>45114</v>
      </c>
      <c r="J1627" s="48" t="str">
        <f>IF(Ugovori_OPULJP[[#This Row],[DATUM ZAVRŠETKA OPERACIJE]]&gt;DATE(2024,3,31),"u provedbi","završen")</f>
        <v>završen</v>
      </c>
      <c r="K1627" s="58" t="s">
        <v>84</v>
      </c>
      <c r="L1627" s="46" t="s">
        <v>84</v>
      </c>
      <c r="M1627" s="49">
        <v>0.85</v>
      </c>
      <c r="N1627" s="49">
        <v>0.15</v>
      </c>
      <c r="O1627" s="50">
        <f>Ugovori_OPULJP[[#This Row],[Bespovratna sredstva - Ukupno (EU+Nac) HRK
= Ukupna ugovorena vrijednost bespovratnih sredstava]]*Ugovori_OPULJP[[#This Row],[EU STOPA SUFINANCIRANJA %
EU CO-FINANCING RATE %]]</f>
        <v>1232840</v>
      </c>
      <c r="P1627" s="51">
        <f>Ugovori_OPULJP[[#This Row],[Bespovratna sredstva - EU dio - HRK]]/7.5345</f>
        <v>163625.98712588756</v>
      </c>
      <c r="Q1627" s="50">
        <f>Ugovori_OPULJP[[#This Row],[Bespovratna sredstva - Ukupno (EU+Nac) HRK
= Ukupna ugovorena vrijednost bespovratnih sredstava]]*Ugovori_OPULJP[[#This Row],[STOPA NACIONALNOG SUFINANCIRANJA %]]</f>
        <v>217560</v>
      </c>
      <c r="R1627" s="51">
        <f>Ugovori_OPULJP[[#This Row],[Bespovratna sredstva - Nacionalni dio - HRK]]/7.5345</f>
        <v>28875.174198686043</v>
      </c>
      <c r="S1627" s="52">
        <v>1450400</v>
      </c>
      <c r="T1627" s="51">
        <f>Ugovori_OPULJP[[#This Row],[Bespovratna sredstva - Ukupno (EU+Nac) HRK
= Ukupna ugovorena vrijednost bespovratnih sredstava]]/7.5345</f>
        <v>192501.16132457362</v>
      </c>
      <c r="U1627" s="50">
        <v>0</v>
      </c>
      <c r="V1627" s="51">
        <f>Ugovori_OPULJP[[#This Row],[Javni doprinos korisnika - HRK]]/7.5345</f>
        <v>0</v>
      </c>
      <c r="W1627" s="50">
        <v>0</v>
      </c>
      <c r="X1627" s="51">
        <f>Ugovori_OPULJP[[#This Row],[Privatni doprinos korisnika - HRK]]/7.5345</f>
        <v>0</v>
      </c>
      <c r="Y1627" s="52">
        <v>1450400</v>
      </c>
      <c r="Z1627" s="53">
        <f>Ugovori_OPULJP[[#This Row],[UKUPNI PRIHVATLJIVI IZDACI
TOTAL ELIGIBLE EXPENDITURE
= Bespovratna sredstva ukupno + doprinos korisnika
= Ukupni prihvatljivi troškovi
= Ukupna ugovorena vrijednost projekta HRK]]/7.5345</f>
        <v>192501.16132457362</v>
      </c>
      <c r="AA1627" s="57" t="s">
        <v>38</v>
      </c>
      <c r="AB1627" s="57" t="s">
        <v>35</v>
      </c>
      <c r="AC1627" s="56" t="s">
        <v>5996</v>
      </c>
      <c r="AD1627" s="63" t="s">
        <v>747</v>
      </c>
    </row>
    <row r="1628" spans="1:30" ht="51" customHeight="1" x14ac:dyDescent="0.2">
      <c r="A1628" s="61" t="s">
        <v>5997</v>
      </c>
      <c r="B1628" s="55" t="s">
        <v>743</v>
      </c>
      <c r="C1628" s="56" t="s">
        <v>744</v>
      </c>
      <c r="D1628" s="88" t="s">
        <v>4965</v>
      </c>
      <c r="E1628" s="57" t="s">
        <v>76</v>
      </c>
      <c r="F1628" s="62" t="s">
        <v>5998</v>
      </c>
      <c r="G1628" s="62" t="s">
        <v>1569</v>
      </c>
      <c r="H1628" s="59">
        <v>44902</v>
      </c>
      <c r="I1628" s="59">
        <v>45145</v>
      </c>
      <c r="J1628" s="48" t="str">
        <f>IF(Ugovori_OPULJP[[#This Row],[DATUM ZAVRŠETKA OPERACIJE]]&gt;DATE(2024,3,31),"u provedbi","završen")</f>
        <v>završen</v>
      </c>
      <c r="K1628" s="58" t="s">
        <v>84</v>
      </c>
      <c r="L1628" s="46" t="s">
        <v>84</v>
      </c>
      <c r="M1628" s="49">
        <v>0.85</v>
      </c>
      <c r="N1628" s="49">
        <v>0.15</v>
      </c>
      <c r="O1628" s="50">
        <f>Ugovori_OPULJP[[#This Row],[Bespovratna sredstva - Ukupno (EU+Nac) HRK
= Ukupna ugovorena vrijednost bespovratnih sredstava]]*Ugovori_OPULJP[[#This Row],[EU STOPA SUFINANCIRANJA %
EU CO-FINANCING RATE %]]</f>
        <v>839800</v>
      </c>
      <c r="P1628" s="51">
        <f>Ugovori_OPULJP[[#This Row],[Bespovratna sredstva - EU dio - HRK]]/7.5345</f>
        <v>111460.61450660296</v>
      </c>
      <c r="Q1628" s="50">
        <f>Ugovori_OPULJP[[#This Row],[Bespovratna sredstva - Ukupno (EU+Nac) HRK
= Ukupna ugovorena vrijednost bespovratnih sredstava]]*Ugovori_OPULJP[[#This Row],[STOPA NACIONALNOG SUFINANCIRANJA %]]</f>
        <v>148200</v>
      </c>
      <c r="R1628" s="51">
        <f>Ugovori_OPULJP[[#This Row],[Bespovratna sredstva - Nacionalni dio - HRK]]/7.5345</f>
        <v>19669.520207047579</v>
      </c>
      <c r="S1628" s="52">
        <v>988000</v>
      </c>
      <c r="T1628" s="51">
        <f>Ugovori_OPULJP[[#This Row],[Bespovratna sredstva - Ukupno (EU+Nac) HRK
= Ukupna ugovorena vrijednost bespovratnih sredstava]]/7.5345</f>
        <v>131130.13471365054</v>
      </c>
      <c r="U1628" s="50">
        <v>0</v>
      </c>
      <c r="V1628" s="51">
        <f>Ugovori_OPULJP[[#This Row],[Javni doprinos korisnika - HRK]]/7.5345</f>
        <v>0</v>
      </c>
      <c r="W1628" s="50">
        <v>0</v>
      </c>
      <c r="X1628" s="51">
        <f>Ugovori_OPULJP[[#This Row],[Privatni doprinos korisnika - HRK]]/7.5345</f>
        <v>0</v>
      </c>
      <c r="Y1628" s="52">
        <v>988000</v>
      </c>
      <c r="Z1628" s="53">
        <f>Ugovori_OPULJP[[#This Row],[UKUPNI PRIHVATLJIVI IZDACI
TOTAL ELIGIBLE EXPENDITURE
= Bespovratna sredstva ukupno + doprinos korisnika
= Ukupni prihvatljivi troškovi
= Ukupna ugovorena vrijednost projekta HRK]]/7.5345</f>
        <v>131130.13471365054</v>
      </c>
      <c r="AA1628" s="57" t="s">
        <v>38</v>
      </c>
      <c r="AB1628" s="57" t="s">
        <v>35</v>
      </c>
      <c r="AC1628" s="56" t="s">
        <v>5999</v>
      </c>
      <c r="AD1628" s="63" t="s">
        <v>747</v>
      </c>
    </row>
    <row r="1629" spans="1:30" ht="51" customHeight="1" x14ac:dyDescent="0.2">
      <c r="A1629" s="61" t="s">
        <v>6000</v>
      </c>
      <c r="B1629" s="55" t="s">
        <v>743</v>
      </c>
      <c r="C1629" s="56" t="s">
        <v>744</v>
      </c>
      <c r="D1629" s="88" t="s">
        <v>4965</v>
      </c>
      <c r="E1629" s="57" t="s">
        <v>76</v>
      </c>
      <c r="F1629" s="62" t="s">
        <v>6001</v>
      </c>
      <c r="G1629" s="62" t="s">
        <v>1892</v>
      </c>
      <c r="H1629" s="59">
        <v>44818</v>
      </c>
      <c r="I1629" s="59">
        <v>45060</v>
      </c>
      <c r="J1629" s="48" t="str">
        <f>IF(Ugovori_OPULJP[[#This Row],[DATUM ZAVRŠETKA OPERACIJE]]&gt;DATE(2024,3,31),"u provedbi","završen")</f>
        <v>završen</v>
      </c>
      <c r="K1629" s="46" t="s">
        <v>84</v>
      </c>
      <c r="L1629" s="46" t="s">
        <v>84</v>
      </c>
      <c r="M1629" s="49">
        <v>0.85</v>
      </c>
      <c r="N1629" s="49">
        <v>0.15</v>
      </c>
      <c r="O1629" s="50">
        <f>Ugovori_OPULJP[[#This Row],[Bespovratna sredstva - Ukupno (EU+Nac) HRK
= Ukupna ugovorena vrijednost bespovratnih sredstava]]*Ugovori_OPULJP[[#This Row],[EU STOPA SUFINANCIRANJA %
EU CO-FINANCING RATE %]]</f>
        <v>840480</v>
      </c>
      <c r="P1629" s="51">
        <f>Ugovori_OPULJP[[#This Row],[Bespovratna sredstva - EU dio - HRK]]/7.5345</f>
        <v>111550.8660163249</v>
      </c>
      <c r="Q1629" s="50">
        <f>Ugovori_OPULJP[[#This Row],[Bespovratna sredstva - Ukupno (EU+Nac) HRK
= Ukupna ugovorena vrijednost bespovratnih sredstava]]*Ugovori_OPULJP[[#This Row],[STOPA NACIONALNOG SUFINANCIRANJA %]]</f>
        <v>148320</v>
      </c>
      <c r="R1629" s="51">
        <f>Ugovori_OPULJP[[#This Row],[Bespovratna sredstva - Nacionalni dio - HRK]]/7.5345</f>
        <v>19685.446944057334</v>
      </c>
      <c r="S1629" s="52">
        <v>988800</v>
      </c>
      <c r="T1629" s="51">
        <f>Ugovori_OPULJP[[#This Row],[Bespovratna sredstva - Ukupno (EU+Nac) HRK
= Ukupna ugovorena vrijednost bespovratnih sredstava]]/7.5345</f>
        <v>131236.31296038223</v>
      </c>
      <c r="U1629" s="50">
        <v>0</v>
      </c>
      <c r="V1629" s="51">
        <f>Ugovori_OPULJP[[#This Row],[Javni doprinos korisnika - HRK]]/7.5345</f>
        <v>0</v>
      </c>
      <c r="W1629" s="50">
        <v>0</v>
      </c>
      <c r="X1629" s="51">
        <f>Ugovori_OPULJP[[#This Row],[Privatni doprinos korisnika - HRK]]/7.5345</f>
        <v>0</v>
      </c>
      <c r="Y1629" s="52">
        <v>988800</v>
      </c>
      <c r="Z1629" s="53">
        <f>Ugovori_OPULJP[[#This Row],[UKUPNI PRIHVATLJIVI IZDACI
TOTAL ELIGIBLE EXPENDITURE
= Bespovratna sredstva ukupno + doprinos korisnika
= Ukupni prihvatljivi troškovi
= Ukupna ugovorena vrijednost projekta HRK]]/7.5345</f>
        <v>131236.31296038223</v>
      </c>
      <c r="AA1629" s="57" t="s">
        <v>38</v>
      </c>
      <c r="AB1629" s="57" t="s">
        <v>35</v>
      </c>
      <c r="AC1629" s="56" t="s">
        <v>6002</v>
      </c>
      <c r="AD1629" s="63" t="s">
        <v>747</v>
      </c>
    </row>
    <row r="1630" spans="1:30" ht="51" customHeight="1" x14ac:dyDescent="0.2">
      <c r="A1630" s="66" t="s">
        <v>6003</v>
      </c>
      <c r="B1630" s="55" t="s">
        <v>743</v>
      </c>
      <c r="C1630" s="56" t="s">
        <v>744</v>
      </c>
      <c r="D1630" s="88" t="s">
        <v>4965</v>
      </c>
      <c r="E1630" s="57" t="s">
        <v>76</v>
      </c>
      <c r="F1630" s="45" t="s">
        <v>6004</v>
      </c>
      <c r="G1630" s="45" t="s">
        <v>6005</v>
      </c>
      <c r="H1630" s="59">
        <v>44782</v>
      </c>
      <c r="I1630" s="59">
        <v>45025</v>
      </c>
      <c r="J1630" s="48" t="str">
        <f>IF(Ugovori_OPULJP[[#This Row],[DATUM ZAVRŠETKA OPERACIJE]]&gt;DATE(2024,3,31),"u provedbi","završen")</f>
        <v>završen</v>
      </c>
      <c r="K1630" s="58" t="s">
        <v>244</v>
      </c>
      <c r="L1630" s="58" t="s">
        <v>244</v>
      </c>
      <c r="M1630" s="49">
        <v>0.85</v>
      </c>
      <c r="N1630" s="49">
        <v>0.15</v>
      </c>
      <c r="O1630" s="50">
        <f>Ugovori_OPULJP[[#This Row],[Bespovratna sredstva - Ukupno (EU+Nac) HRK
= Ukupna ugovorena vrijednost bespovratnih sredstava]]*Ugovori_OPULJP[[#This Row],[EU STOPA SUFINANCIRANJA %
EU CO-FINANCING RATE %]]</f>
        <v>833566.95</v>
      </c>
      <c r="P1630" s="51">
        <f>Ugovori_OPULJP[[#This Row],[Bespovratna sredstva - EU dio - HRK]]/7.5345</f>
        <v>110633.34660561416</v>
      </c>
      <c r="Q1630" s="50">
        <f>Ugovori_OPULJP[[#This Row],[Bespovratna sredstva - Ukupno (EU+Nac) HRK
= Ukupna ugovorena vrijednost bespovratnih sredstava]]*Ugovori_OPULJP[[#This Row],[STOPA NACIONALNOG SUFINANCIRANJA %]]</f>
        <v>147100.04999999999</v>
      </c>
      <c r="R1630" s="51">
        <f>Ugovori_OPULJP[[#This Row],[Bespovratna sredstva - Nacionalni dio - HRK]]/7.5345</f>
        <v>19523.531753931911</v>
      </c>
      <c r="S1630" s="52">
        <v>980667</v>
      </c>
      <c r="T1630" s="51">
        <f>Ugovori_OPULJP[[#This Row],[Bespovratna sredstva - Ukupno (EU+Nac) HRK
= Ukupna ugovorena vrijednost bespovratnih sredstava]]/7.5345</f>
        <v>130156.87835954608</v>
      </c>
      <c r="U1630" s="50">
        <v>0</v>
      </c>
      <c r="V1630" s="51">
        <f>Ugovori_OPULJP[[#This Row],[Javni doprinos korisnika - HRK]]/7.5345</f>
        <v>0</v>
      </c>
      <c r="W1630" s="50">
        <v>0</v>
      </c>
      <c r="X1630" s="51">
        <f>Ugovori_OPULJP[[#This Row],[Privatni doprinos korisnika - HRK]]/7.5345</f>
        <v>0</v>
      </c>
      <c r="Y1630" s="52">
        <v>980667</v>
      </c>
      <c r="Z1630" s="53">
        <f>Ugovori_OPULJP[[#This Row],[UKUPNI PRIHVATLJIVI IZDACI
TOTAL ELIGIBLE EXPENDITURE
= Bespovratna sredstva ukupno + doprinos korisnika
= Ukupni prihvatljivi troškovi
= Ukupna ugovorena vrijednost projekta HRK]]/7.5345</f>
        <v>130156.87835954608</v>
      </c>
      <c r="AA1630" s="57" t="s">
        <v>38</v>
      </c>
      <c r="AB1630" s="57" t="s">
        <v>35</v>
      </c>
      <c r="AC1630" s="56" t="s">
        <v>6006</v>
      </c>
      <c r="AD1630" s="63" t="s">
        <v>747</v>
      </c>
    </row>
    <row r="1631" spans="1:30" ht="51" customHeight="1" x14ac:dyDescent="0.2">
      <c r="A1631" s="61" t="s">
        <v>6007</v>
      </c>
      <c r="B1631" s="55" t="s">
        <v>743</v>
      </c>
      <c r="C1631" s="56" t="s">
        <v>744</v>
      </c>
      <c r="D1631" s="88" t="s">
        <v>4965</v>
      </c>
      <c r="E1631" s="57" t="s">
        <v>76</v>
      </c>
      <c r="F1631" s="62" t="s">
        <v>6008</v>
      </c>
      <c r="G1631" s="62" t="s">
        <v>1447</v>
      </c>
      <c r="H1631" s="59">
        <v>44915</v>
      </c>
      <c r="I1631" s="59">
        <v>45158</v>
      </c>
      <c r="J1631" s="48" t="str">
        <f>IF(Ugovori_OPULJP[[#This Row],[DATUM ZAVRŠETKA OPERACIJE]]&gt;DATE(2024,3,31),"u provedbi","završen")</f>
        <v>završen</v>
      </c>
      <c r="K1631" s="58" t="s">
        <v>99</v>
      </c>
      <c r="L1631" s="67" t="s">
        <v>99</v>
      </c>
      <c r="M1631" s="49">
        <v>0.85</v>
      </c>
      <c r="N1631" s="49">
        <v>0.15</v>
      </c>
      <c r="O1631" s="50">
        <f>Ugovori_OPULJP[[#This Row],[Bespovratna sredstva - Ukupno (EU+Nac) HRK
= Ukupna ugovorena vrijednost bespovratnih sredstava]]*Ugovori_OPULJP[[#This Row],[EU STOPA SUFINANCIRANJA %
EU CO-FINANCING RATE %]]</f>
        <v>416925</v>
      </c>
      <c r="P1631" s="51">
        <f>Ugovori_OPULJP[[#This Row],[Bespovratna sredstva - EU dio - HRK]]/7.5345</f>
        <v>55335.456898267963</v>
      </c>
      <c r="Q1631" s="50">
        <f>Ugovori_OPULJP[[#This Row],[Bespovratna sredstva - Ukupno (EU+Nac) HRK
= Ukupna ugovorena vrijednost bespovratnih sredstava]]*Ugovori_OPULJP[[#This Row],[STOPA NACIONALNOG SUFINANCIRANJA %]]</f>
        <v>73575</v>
      </c>
      <c r="R1631" s="51">
        <f>Ugovori_OPULJP[[#This Row],[Bespovratna sredstva - Nacionalni dio - HRK]]/7.5345</f>
        <v>9765.0806291061108</v>
      </c>
      <c r="S1631" s="52">
        <v>490500</v>
      </c>
      <c r="T1631" s="51">
        <f>Ugovori_OPULJP[[#This Row],[Bespovratna sredstva - Ukupno (EU+Nac) HRK
= Ukupna ugovorena vrijednost bespovratnih sredstava]]/7.5345</f>
        <v>65100.537527374079</v>
      </c>
      <c r="U1631" s="50">
        <v>0</v>
      </c>
      <c r="V1631" s="51">
        <f>Ugovori_OPULJP[[#This Row],[Javni doprinos korisnika - HRK]]/7.5345</f>
        <v>0</v>
      </c>
      <c r="W1631" s="50">
        <v>0</v>
      </c>
      <c r="X1631" s="51">
        <f>Ugovori_OPULJP[[#This Row],[Privatni doprinos korisnika - HRK]]/7.5345</f>
        <v>0</v>
      </c>
      <c r="Y1631" s="52">
        <v>490500</v>
      </c>
      <c r="Z1631" s="53">
        <f>Ugovori_OPULJP[[#This Row],[UKUPNI PRIHVATLJIVI IZDACI
TOTAL ELIGIBLE EXPENDITURE
= Bespovratna sredstva ukupno + doprinos korisnika
= Ukupni prihvatljivi troškovi
= Ukupna ugovorena vrijednost projekta HRK]]/7.5345</f>
        <v>65100.537527374079</v>
      </c>
      <c r="AA1631" s="57" t="s">
        <v>38</v>
      </c>
      <c r="AB1631" s="57" t="s">
        <v>35</v>
      </c>
      <c r="AC1631" s="56" t="s">
        <v>6009</v>
      </c>
      <c r="AD1631" s="63" t="s">
        <v>747</v>
      </c>
    </row>
    <row r="1632" spans="1:30" ht="51" customHeight="1" x14ac:dyDescent="0.2">
      <c r="A1632" s="66" t="s">
        <v>6010</v>
      </c>
      <c r="B1632" s="55" t="s">
        <v>743</v>
      </c>
      <c r="C1632" s="56" t="s">
        <v>744</v>
      </c>
      <c r="D1632" s="88" t="s">
        <v>4965</v>
      </c>
      <c r="E1632" s="57" t="s">
        <v>76</v>
      </c>
      <c r="F1632" s="62" t="s">
        <v>6011</v>
      </c>
      <c r="G1632" s="62" t="s">
        <v>2222</v>
      </c>
      <c r="H1632" s="59">
        <v>44923</v>
      </c>
      <c r="I1632" s="59">
        <v>45166</v>
      </c>
      <c r="J1632" s="48" t="str">
        <f>IF(Ugovori_OPULJP[[#This Row],[DATUM ZAVRŠETKA OPERACIJE]]&gt;DATE(2024,3,31),"u provedbi","završen")</f>
        <v>završen</v>
      </c>
      <c r="K1632" s="46" t="s">
        <v>211</v>
      </c>
      <c r="L1632" s="46" t="s">
        <v>211</v>
      </c>
      <c r="M1632" s="49">
        <v>0.85</v>
      </c>
      <c r="N1632" s="49">
        <v>0.15</v>
      </c>
      <c r="O1632" s="50">
        <f>Ugovori_OPULJP[[#This Row],[Bespovratna sredstva - Ukupno (EU+Nac) HRK
= Ukupna ugovorena vrijednost bespovratnih sredstava]]*Ugovori_OPULJP[[#This Row],[EU STOPA SUFINANCIRANJA %
EU CO-FINANCING RATE %]]</f>
        <v>1019999.7279999999</v>
      </c>
      <c r="P1632" s="51">
        <f>Ugovori_OPULJP[[#This Row],[Bespovratna sredstva - EU dio - HRK]]/7.5345</f>
        <v>135377.22848231468</v>
      </c>
      <c r="Q1632" s="50">
        <f>Ugovori_OPULJP[[#This Row],[Bespovratna sredstva - Ukupno (EU+Nac) HRK
= Ukupna ugovorena vrijednost bespovratnih sredstava]]*Ugovori_OPULJP[[#This Row],[STOPA NACIONALNOG SUFINANCIRANJA %]]</f>
        <v>179999.95199999999</v>
      </c>
      <c r="R1632" s="51">
        <f>Ugovori_OPULJP[[#This Row],[Bespovratna sredstva - Nacionalni dio - HRK]]/7.5345</f>
        <v>23890.099143937881</v>
      </c>
      <c r="S1632" s="52">
        <v>1199999.68</v>
      </c>
      <c r="T1632" s="51">
        <f>Ugovori_OPULJP[[#This Row],[Bespovratna sredstva - Ukupno (EU+Nac) HRK
= Ukupna ugovorena vrijednost bespovratnih sredstava]]/7.5345</f>
        <v>159267.32762625255</v>
      </c>
      <c r="U1632" s="50">
        <v>2340.3200000000002</v>
      </c>
      <c r="V1632" s="51">
        <f>Ugovori_OPULJP[[#This Row],[Javni doprinos korisnika - HRK]]/7.5345</f>
        <v>310.61384298891767</v>
      </c>
      <c r="W1632" s="50">
        <v>0</v>
      </c>
      <c r="X1632" s="51">
        <f>Ugovori_OPULJP[[#This Row],[Privatni doprinos korisnika - HRK]]/7.5345</f>
        <v>0</v>
      </c>
      <c r="Y1632" s="52">
        <v>1202340</v>
      </c>
      <c r="Z1632" s="53">
        <f>Ugovori_OPULJP[[#This Row],[UKUPNI PRIHVATLJIVI IZDACI
TOTAL ELIGIBLE EXPENDITURE
= Bespovratna sredstva ukupno + doprinos korisnika
= Ukupni prihvatljivi troškovi
= Ukupna ugovorena vrijednost projekta HRK]]/7.5345</f>
        <v>159577.94146924149</v>
      </c>
      <c r="AA1632" s="57" t="s">
        <v>38</v>
      </c>
      <c r="AB1632" s="57" t="s">
        <v>35</v>
      </c>
      <c r="AC1632" s="56" t="s">
        <v>6012</v>
      </c>
      <c r="AD1632" s="63" t="s">
        <v>747</v>
      </c>
    </row>
    <row r="1633" spans="1:30" ht="51" customHeight="1" x14ac:dyDescent="0.2">
      <c r="A1633" s="61" t="s">
        <v>6013</v>
      </c>
      <c r="B1633" s="55" t="s">
        <v>743</v>
      </c>
      <c r="C1633" s="56" t="s">
        <v>744</v>
      </c>
      <c r="D1633" s="88" t="s">
        <v>4965</v>
      </c>
      <c r="E1633" s="57" t="s">
        <v>76</v>
      </c>
      <c r="F1633" s="62" t="s">
        <v>6014</v>
      </c>
      <c r="G1633" s="62" t="s">
        <v>1982</v>
      </c>
      <c r="H1633" s="59">
        <v>44923</v>
      </c>
      <c r="I1633" s="59">
        <v>45166</v>
      </c>
      <c r="J1633" s="48" t="str">
        <f>IF(Ugovori_OPULJP[[#This Row],[DATUM ZAVRŠETKA OPERACIJE]]&gt;DATE(2024,3,31),"u provedbi","završen")</f>
        <v>završen</v>
      </c>
      <c r="K1633" s="46" t="s">
        <v>211</v>
      </c>
      <c r="L1633" s="46" t="s">
        <v>211</v>
      </c>
      <c r="M1633" s="49">
        <v>0.85</v>
      </c>
      <c r="N1633" s="49">
        <v>0.15</v>
      </c>
      <c r="O1633" s="50">
        <f>Ugovori_OPULJP[[#This Row],[Bespovratna sredstva - Ukupno (EU+Nac) HRK
= Ukupna ugovorena vrijednost bespovratnih sredstava]]*Ugovori_OPULJP[[#This Row],[EU STOPA SUFINANCIRANJA %
EU CO-FINANCING RATE %]]</f>
        <v>420087</v>
      </c>
      <c r="P1633" s="51">
        <f>Ugovori_OPULJP[[#This Row],[Bespovratna sredstva - EU dio - HRK]]/7.5345</f>
        <v>55755.126418475011</v>
      </c>
      <c r="Q1633" s="50">
        <f>Ugovori_OPULJP[[#This Row],[Bespovratna sredstva - Ukupno (EU+Nac) HRK
= Ukupna ugovorena vrijednost bespovratnih sredstava]]*Ugovori_OPULJP[[#This Row],[STOPA NACIONALNOG SUFINANCIRANJA %]]</f>
        <v>74133</v>
      </c>
      <c r="R1633" s="51">
        <f>Ugovori_OPULJP[[#This Row],[Bespovratna sredstva - Nacionalni dio - HRK]]/7.5345</f>
        <v>9839.1399562014722</v>
      </c>
      <c r="S1633" s="52">
        <v>494220</v>
      </c>
      <c r="T1633" s="51">
        <f>Ugovori_OPULJP[[#This Row],[Bespovratna sredstva - Ukupno (EU+Nac) HRK
= Ukupna ugovorena vrijednost bespovratnih sredstava]]/7.5345</f>
        <v>65594.266374676488</v>
      </c>
      <c r="U1633" s="50">
        <v>0</v>
      </c>
      <c r="V1633" s="51">
        <f>Ugovori_OPULJP[[#This Row],[Javni doprinos korisnika - HRK]]/7.5345</f>
        <v>0</v>
      </c>
      <c r="W1633" s="50">
        <v>0</v>
      </c>
      <c r="X1633" s="51">
        <f>Ugovori_OPULJP[[#This Row],[Privatni doprinos korisnika - HRK]]/7.5345</f>
        <v>0</v>
      </c>
      <c r="Y1633" s="52">
        <v>494220</v>
      </c>
      <c r="Z1633" s="53">
        <f>Ugovori_OPULJP[[#This Row],[UKUPNI PRIHVATLJIVI IZDACI
TOTAL ELIGIBLE EXPENDITURE
= Bespovratna sredstva ukupno + doprinos korisnika
= Ukupni prihvatljivi troškovi
= Ukupna ugovorena vrijednost projekta HRK]]/7.5345</f>
        <v>65594.266374676488</v>
      </c>
      <c r="AA1633" s="57" t="s">
        <v>38</v>
      </c>
      <c r="AB1633" s="57" t="s">
        <v>35</v>
      </c>
      <c r="AC1633" s="56" t="s">
        <v>6015</v>
      </c>
      <c r="AD1633" s="63" t="s">
        <v>747</v>
      </c>
    </row>
    <row r="1634" spans="1:30" ht="51" customHeight="1" x14ac:dyDescent="0.2">
      <c r="A1634" s="61" t="s">
        <v>6016</v>
      </c>
      <c r="B1634" s="55" t="s">
        <v>743</v>
      </c>
      <c r="C1634" s="56" t="s">
        <v>744</v>
      </c>
      <c r="D1634" s="88" t="s">
        <v>4965</v>
      </c>
      <c r="E1634" s="57" t="s">
        <v>76</v>
      </c>
      <c r="F1634" s="62" t="s">
        <v>6017</v>
      </c>
      <c r="G1634" s="62" t="s">
        <v>1589</v>
      </c>
      <c r="H1634" s="59">
        <v>44818</v>
      </c>
      <c r="I1634" s="59">
        <v>45060</v>
      </c>
      <c r="J1634" s="48" t="str">
        <f>IF(Ugovori_OPULJP[[#This Row],[DATUM ZAVRŠETKA OPERACIJE]]&gt;DATE(2024,3,31),"u provedbi","završen")</f>
        <v>završen</v>
      </c>
      <c r="K1634" s="46" t="s">
        <v>99</v>
      </c>
      <c r="L1634" s="46" t="s">
        <v>99</v>
      </c>
      <c r="M1634" s="49">
        <v>0.85</v>
      </c>
      <c r="N1634" s="49">
        <v>0.15</v>
      </c>
      <c r="O1634" s="50">
        <f>Ugovori_OPULJP[[#This Row],[Bespovratna sredstva - Ukupno (EU+Nac) HRK
= Ukupna ugovorena vrijednost bespovratnih sredstava]]*Ugovori_OPULJP[[#This Row],[EU STOPA SUFINANCIRANJA %
EU CO-FINANCING RATE %]]</f>
        <v>838120.1875</v>
      </c>
      <c r="P1634" s="51">
        <f>Ugovori_OPULJP[[#This Row],[Bespovratna sredstva - EU dio - HRK]]/7.5345</f>
        <v>111237.66507399296</v>
      </c>
      <c r="Q1634" s="50">
        <f>Ugovori_OPULJP[[#This Row],[Bespovratna sredstva - Ukupno (EU+Nac) HRK
= Ukupna ugovorena vrijednost bespovratnih sredstava]]*Ugovori_OPULJP[[#This Row],[STOPA NACIONALNOG SUFINANCIRANJA %]]</f>
        <v>147903.5625</v>
      </c>
      <c r="R1634" s="51">
        <f>Ugovori_OPULJP[[#This Row],[Bespovratna sredstva - Nacionalni dio - HRK]]/7.5345</f>
        <v>19630.176189528171</v>
      </c>
      <c r="S1634" s="52">
        <v>986023.75</v>
      </c>
      <c r="T1634" s="51">
        <f>Ugovori_OPULJP[[#This Row],[Bespovratna sredstva - Ukupno (EU+Nac) HRK
= Ukupna ugovorena vrijednost bespovratnih sredstava]]/7.5345</f>
        <v>130867.84126352113</v>
      </c>
      <c r="U1634" s="50">
        <v>0</v>
      </c>
      <c r="V1634" s="51">
        <f>Ugovori_OPULJP[[#This Row],[Javni doprinos korisnika - HRK]]/7.5345</f>
        <v>0</v>
      </c>
      <c r="W1634" s="50">
        <v>0</v>
      </c>
      <c r="X1634" s="51">
        <f>Ugovori_OPULJP[[#This Row],[Privatni doprinos korisnika - HRK]]/7.5345</f>
        <v>0</v>
      </c>
      <c r="Y1634" s="52">
        <v>986023.75</v>
      </c>
      <c r="Z1634" s="53">
        <f>Ugovori_OPULJP[[#This Row],[UKUPNI PRIHVATLJIVI IZDACI
TOTAL ELIGIBLE EXPENDITURE
= Bespovratna sredstva ukupno + doprinos korisnika
= Ukupni prihvatljivi troškovi
= Ukupna ugovorena vrijednost projekta HRK]]/7.5345</f>
        <v>130867.84126352113</v>
      </c>
      <c r="AA1634" s="57" t="s">
        <v>38</v>
      </c>
      <c r="AB1634" s="57" t="s">
        <v>35</v>
      </c>
      <c r="AC1634" s="56" t="s">
        <v>6018</v>
      </c>
      <c r="AD1634" s="63" t="s">
        <v>747</v>
      </c>
    </row>
    <row r="1635" spans="1:30" ht="38.25" customHeight="1" x14ac:dyDescent="0.2">
      <c r="A1635" s="61" t="s">
        <v>6019</v>
      </c>
      <c r="B1635" s="55" t="s">
        <v>743</v>
      </c>
      <c r="C1635" s="56" t="s">
        <v>744</v>
      </c>
      <c r="D1635" s="88" t="s">
        <v>4965</v>
      </c>
      <c r="E1635" s="57" t="s">
        <v>76</v>
      </c>
      <c r="F1635" s="62" t="s">
        <v>6020</v>
      </c>
      <c r="G1635" s="62" t="s">
        <v>1369</v>
      </c>
      <c r="H1635" s="59">
        <v>44770</v>
      </c>
      <c r="I1635" s="59">
        <v>45013</v>
      </c>
      <c r="J1635" s="48" t="str">
        <f>IF(Ugovori_OPULJP[[#This Row],[DATUM ZAVRŠETKA OPERACIJE]]&gt;DATE(2024,3,31),"u provedbi","završen")</f>
        <v>završen</v>
      </c>
      <c r="K1635" s="46" t="s">
        <v>99</v>
      </c>
      <c r="L1635" s="46" t="s">
        <v>99</v>
      </c>
      <c r="M1635" s="49">
        <v>0.85</v>
      </c>
      <c r="N1635" s="49">
        <v>0.15</v>
      </c>
      <c r="O1635" s="50">
        <f>Ugovori_OPULJP[[#This Row],[Bespovratna sredstva - Ukupno (EU+Nac) HRK
= Ukupna ugovorena vrijednost bespovratnih sredstava]]*Ugovori_OPULJP[[#This Row],[EU STOPA SUFINANCIRANJA %
EU CO-FINANCING RATE %]]</f>
        <v>1247740.5</v>
      </c>
      <c r="P1635" s="51">
        <f>Ugovori_OPULJP[[#This Row],[Bespovratna sredstva - EU dio - HRK]]/7.5345</f>
        <v>165603.6233326697</v>
      </c>
      <c r="Q1635" s="50">
        <f>Ugovori_OPULJP[[#This Row],[Bespovratna sredstva - Ukupno (EU+Nac) HRK
= Ukupna ugovorena vrijednost bespovratnih sredstava]]*Ugovori_OPULJP[[#This Row],[STOPA NACIONALNOG SUFINANCIRANJA %]]</f>
        <v>220189.5</v>
      </c>
      <c r="R1635" s="51">
        <f>Ugovori_OPULJP[[#This Row],[Bespovratna sredstva - Nacionalni dio - HRK]]/7.5345</f>
        <v>29224.168823412303</v>
      </c>
      <c r="S1635" s="52">
        <v>1467930</v>
      </c>
      <c r="T1635" s="53">
        <f>Ugovori_OPULJP[[#This Row],[Bespovratna sredstva - Ukupno (EU+Nac) HRK
= Ukupna ugovorena vrijednost bespovratnih sredstava]]/7.5345</f>
        <v>194827.79215608203</v>
      </c>
      <c r="U1635" s="50">
        <v>0</v>
      </c>
      <c r="V1635" s="51">
        <f>Ugovori_OPULJP[[#This Row],[Javni doprinos korisnika - HRK]]/7.5345</f>
        <v>0</v>
      </c>
      <c r="W1635" s="50">
        <v>0</v>
      </c>
      <c r="X1635" s="51">
        <f>Ugovori_OPULJP[[#This Row],[Privatni doprinos korisnika - HRK]]/7.5345</f>
        <v>0</v>
      </c>
      <c r="Y1635" s="52">
        <v>1467930</v>
      </c>
      <c r="Z1635" s="53">
        <f>Ugovori_OPULJP[[#This Row],[UKUPNI PRIHVATLJIVI IZDACI
TOTAL ELIGIBLE EXPENDITURE
= Bespovratna sredstva ukupno + doprinos korisnika
= Ukupni prihvatljivi troškovi
= Ukupna ugovorena vrijednost projekta HRK]]/7.5345</f>
        <v>194827.79215608203</v>
      </c>
      <c r="AA1635" s="57" t="s">
        <v>38</v>
      </c>
      <c r="AB1635" s="57" t="s">
        <v>35</v>
      </c>
      <c r="AC1635" s="56" t="s">
        <v>6021</v>
      </c>
      <c r="AD1635" s="63" t="s">
        <v>747</v>
      </c>
    </row>
    <row r="1636" spans="1:30" ht="51" customHeight="1" x14ac:dyDescent="0.2">
      <c r="A1636" s="61" t="s">
        <v>6022</v>
      </c>
      <c r="B1636" s="55" t="s">
        <v>743</v>
      </c>
      <c r="C1636" s="56" t="s">
        <v>744</v>
      </c>
      <c r="D1636" s="88" t="s">
        <v>4965</v>
      </c>
      <c r="E1636" s="57" t="s">
        <v>76</v>
      </c>
      <c r="F1636" s="62" t="s">
        <v>6023</v>
      </c>
      <c r="G1636" s="62" t="s">
        <v>3707</v>
      </c>
      <c r="H1636" s="59">
        <v>44998</v>
      </c>
      <c r="I1636" s="59">
        <v>45243</v>
      </c>
      <c r="J1636" s="48" t="str">
        <f>IF(Ugovori_OPULJP[[#This Row],[DATUM ZAVRŠETKA OPERACIJE]]&gt;DATE(2024,3,31),"u provedbi","završen")</f>
        <v>završen</v>
      </c>
      <c r="K1636" s="46" t="s">
        <v>99</v>
      </c>
      <c r="L1636" s="46" t="s">
        <v>99</v>
      </c>
      <c r="M1636" s="49">
        <v>0.85</v>
      </c>
      <c r="N1636" s="49">
        <v>0.15</v>
      </c>
      <c r="O1636" s="50">
        <f>Ugovori_OPULJP[[#This Row],[Bespovratna sredstva - Ukupno (EU+Nac) HRK
= Ukupna ugovorena vrijednost bespovratnih sredstava]]*Ugovori_OPULJP[[#This Row],[EU STOPA SUFINANCIRANJA %
EU CO-FINANCING RATE %]]</f>
        <v>416287.5</v>
      </c>
      <c r="P1636" s="51">
        <f>Ugovori_OPULJP[[#This Row],[Bespovratna sredstva - EU dio - HRK]]/7.5345</f>
        <v>55250.846107903642</v>
      </c>
      <c r="Q1636" s="50">
        <f>Ugovori_OPULJP[[#This Row],[Bespovratna sredstva - Ukupno (EU+Nac) HRK
= Ukupna ugovorena vrijednost bespovratnih sredstava]]*Ugovori_OPULJP[[#This Row],[STOPA NACIONALNOG SUFINANCIRANJA %]]</f>
        <v>73462.5</v>
      </c>
      <c r="R1636" s="51">
        <f>Ugovori_OPULJP[[#This Row],[Bespovratna sredstva - Nacionalni dio - HRK]]/7.5345</f>
        <v>9750.1493131594652</v>
      </c>
      <c r="S1636" s="52">
        <v>489750</v>
      </c>
      <c r="T1636" s="51">
        <f>Ugovori_OPULJP[[#This Row],[Bespovratna sredstva - Ukupno (EU+Nac) HRK
= Ukupna ugovorena vrijednost bespovratnih sredstava]]/7.5345</f>
        <v>65000.995421063104</v>
      </c>
      <c r="U1636" s="50">
        <v>0</v>
      </c>
      <c r="V1636" s="51">
        <f>Ugovori_OPULJP[[#This Row],[Javni doprinos korisnika - HRK]]/7.5345</f>
        <v>0</v>
      </c>
      <c r="W1636" s="50">
        <v>0</v>
      </c>
      <c r="X1636" s="51">
        <f>Ugovori_OPULJP[[#This Row],[Privatni doprinos korisnika - HRK]]/7.5345</f>
        <v>0</v>
      </c>
      <c r="Y1636" s="52">
        <v>489750</v>
      </c>
      <c r="Z1636" s="53">
        <f>Ugovori_OPULJP[[#This Row],[UKUPNI PRIHVATLJIVI IZDACI
TOTAL ELIGIBLE EXPENDITURE
= Bespovratna sredstva ukupno + doprinos korisnika
= Ukupni prihvatljivi troškovi
= Ukupna ugovorena vrijednost projekta HRK]]/7.5345</f>
        <v>65000.995421063104</v>
      </c>
      <c r="AA1636" s="57" t="s">
        <v>38</v>
      </c>
      <c r="AB1636" s="57" t="s">
        <v>35</v>
      </c>
      <c r="AC1636" s="56" t="s">
        <v>6024</v>
      </c>
      <c r="AD1636" s="63" t="s">
        <v>747</v>
      </c>
    </row>
    <row r="1637" spans="1:30" ht="51" customHeight="1" x14ac:dyDescent="0.2">
      <c r="A1637" s="61" t="s">
        <v>6025</v>
      </c>
      <c r="B1637" s="55" t="s">
        <v>743</v>
      </c>
      <c r="C1637" s="56" t="s">
        <v>744</v>
      </c>
      <c r="D1637" s="88" t="s">
        <v>4965</v>
      </c>
      <c r="E1637" s="57" t="s">
        <v>76</v>
      </c>
      <c r="F1637" s="62" t="s">
        <v>6026</v>
      </c>
      <c r="G1637" s="45" t="s">
        <v>3589</v>
      </c>
      <c r="H1637" s="59">
        <v>44902</v>
      </c>
      <c r="I1637" s="59">
        <v>45145</v>
      </c>
      <c r="J1637" s="48" t="str">
        <f>IF(Ugovori_OPULJP[[#This Row],[DATUM ZAVRŠETKA OPERACIJE]]&gt;DATE(2024,3,31),"u provedbi","završen")</f>
        <v>završen</v>
      </c>
      <c r="K1637" s="46" t="s">
        <v>425</v>
      </c>
      <c r="L1637" s="46" t="s">
        <v>425</v>
      </c>
      <c r="M1637" s="49">
        <v>0.85</v>
      </c>
      <c r="N1637" s="49">
        <v>0.15</v>
      </c>
      <c r="O1637" s="50">
        <f>Ugovori_OPULJP[[#This Row],[Bespovratna sredstva - Ukupno (EU+Nac) HRK
= Ukupna ugovorena vrijednost bespovratnih sredstava]]*Ugovori_OPULJP[[#This Row],[EU STOPA SUFINANCIRANJA %
EU CO-FINANCING RATE %]]</f>
        <v>378215.745</v>
      </c>
      <c r="P1637" s="51">
        <f>Ugovori_OPULJP[[#This Row],[Bespovratna sredstva - EU dio - HRK]]/7.5345</f>
        <v>50197.855863030061</v>
      </c>
      <c r="Q1637" s="50">
        <f>Ugovori_OPULJP[[#This Row],[Bespovratna sredstva - Ukupno (EU+Nac) HRK
= Ukupna ugovorena vrijednost bespovratnih sredstava]]*Ugovori_OPULJP[[#This Row],[STOPA NACIONALNOG SUFINANCIRANJA %]]</f>
        <v>66743.955000000002</v>
      </c>
      <c r="R1637" s="51">
        <f>Ugovori_OPULJP[[#This Row],[Bespovratna sredstva - Nacionalni dio - HRK]]/7.5345</f>
        <v>8858.4451522994223</v>
      </c>
      <c r="S1637" s="52">
        <v>444959.7</v>
      </c>
      <c r="T1637" s="51">
        <f>Ugovori_OPULJP[[#This Row],[Bespovratna sredstva - Ukupno (EU+Nac) HRK
= Ukupna ugovorena vrijednost bespovratnih sredstava]]/7.5345</f>
        <v>59056.301015329482</v>
      </c>
      <c r="U1637" s="50">
        <v>0</v>
      </c>
      <c r="V1637" s="51">
        <f>Ugovori_OPULJP[[#This Row],[Javni doprinos korisnika - HRK]]/7.5345</f>
        <v>0</v>
      </c>
      <c r="W1637" s="50">
        <v>0</v>
      </c>
      <c r="X1637" s="51">
        <f>Ugovori_OPULJP[[#This Row],[Privatni doprinos korisnika - HRK]]/7.5345</f>
        <v>0</v>
      </c>
      <c r="Y1637" s="52">
        <v>444959.7</v>
      </c>
      <c r="Z1637" s="53">
        <f>Ugovori_OPULJP[[#This Row],[UKUPNI PRIHVATLJIVI IZDACI
TOTAL ELIGIBLE EXPENDITURE
= Bespovratna sredstva ukupno + doprinos korisnika
= Ukupni prihvatljivi troškovi
= Ukupna ugovorena vrijednost projekta HRK]]/7.5345</f>
        <v>59056.301015329482</v>
      </c>
      <c r="AA1637" s="57" t="s">
        <v>38</v>
      </c>
      <c r="AB1637" s="57" t="s">
        <v>35</v>
      </c>
      <c r="AC1637" s="56" t="s">
        <v>6027</v>
      </c>
      <c r="AD1637" s="63" t="s">
        <v>747</v>
      </c>
    </row>
    <row r="1638" spans="1:30" ht="51" customHeight="1" x14ac:dyDescent="0.2">
      <c r="A1638" s="61" t="s">
        <v>6028</v>
      </c>
      <c r="B1638" s="55" t="s">
        <v>743</v>
      </c>
      <c r="C1638" s="56" t="s">
        <v>744</v>
      </c>
      <c r="D1638" s="88" t="s">
        <v>4965</v>
      </c>
      <c r="E1638" s="57" t="s">
        <v>76</v>
      </c>
      <c r="F1638" s="62" t="s">
        <v>6029</v>
      </c>
      <c r="G1638" s="62" t="s">
        <v>1549</v>
      </c>
      <c r="H1638" s="59">
        <v>44855</v>
      </c>
      <c r="I1638" s="59">
        <v>45098</v>
      </c>
      <c r="J1638" s="48" t="str">
        <f>IF(Ugovori_OPULJP[[#This Row],[DATUM ZAVRŠETKA OPERACIJE]]&gt;DATE(2024,3,31),"u provedbi","završen")</f>
        <v>završen</v>
      </c>
      <c r="K1638" s="46" t="s">
        <v>99</v>
      </c>
      <c r="L1638" s="46" t="s">
        <v>99</v>
      </c>
      <c r="M1638" s="49">
        <v>0.85</v>
      </c>
      <c r="N1638" s="49">
        <v>0.15</v>
      </c>
      <c r="O1638" s="50">
        <f>Ugovori_OPULJP[[#This Row],[Bespovratna sredstva - Ukupno (EU+Nac) HRK
= Ukupna ugovorena vrijednost bespovratnih sredstava]]*Ugovori_OPULJP[[#This Row],[EU STOPA SUFINANCIRANJA %
EU CO-FINANCING RATE %]]</f>
        <v>994010.27250000008</v>
      </c>
      <c r="P1638" s="51">
        <f>Ugovori_OPULJP[[#This Row],[Bespovratna sredstva - EU dio - HRK]]/7.5345</f>
        <v>131927.83495918775</v>
      </c>
      <c r="Q1638" s="50">
        <f>Ugovori_OPULJP[[#This Row],[Bespovratna sredstva - Ukupno (EU+Nac) HRK
= Ukupna ugovorena vrijednost bespovratnih sredstava]]*Ugovori_OPULJP[[#This Row],[STOPA NACIONALNOG SUFINANCIRANJA %]]</f>
        <v>175413.57750000001</v>
      </c>
      <c r="R1638" s="51">
        <f>Ugovori_OPULJP[[#This Row],[Bespovratna sredstva - Nacionalni dio - HRK]]/7.5345</f>
        <v>23281.38263985666</v>
      </c>
      <c r="S1638" s="52">
        <v>1169423.8500000001</v>
      </c>
      <c r="T1638" s="51">
        <f>Ugovori_OPULJP[[#This Row],[Bespovratna sredstva - Ukupno (EU+Nac) HRK
= Ukupna ugovorena vrijednost bespovratnih sredstava]]/7.5345</f>
        <v>155209.21759904441</v>
      </c>
      <c r="U1638" s="50">
        <v>0</v>
      </c>
      <c r="V1638" s="51">
        <f>Ugovori_OPULJP[[#This Row],[Javni doprinos korisnika - HRK]]/7.5345</f>
        <v>0</v>
      </c>
      <c r="W1638" s="50">
        <v>0</v>
      </c>
      <c r="X1638" s="51">
        <f>Ugovori_OPULJP[[#This Row],[Privatni doprinos korisnika - HRK]]/7.5345</f>
        <v>0</v>
      </c>
      <c r="Y1638" s="52">
        <v>1169423.8500000001</v>
      </c>
      <c r="Z1638" s="53">
        <f>Ugovori_OPULJP[[#This Row],[UKUPNI PRIHVATLJIVI IZDACI
TOTAL ELIGIBLE EXPENDITURE
= Bespovratna sredstva ukupno + doprinos korisnika
= Ukupni prihvatljivi troškovi
= Ukupna ugovorena vrijednost projekta HRK]]/7.5345</f>
        <v>155209.21759904441</v>
      </c>
      <c r="AA1638" s="57" t="s">
        <v>38</v>
      </c>
      <c r="AB1638" s="57" t="s">
        <v>35</v>
      </c>
      <c r="AC1638" s="56" t="s">
        <v>6030</v>
      </c>
      <c r="AD1638" s="63" t="s">
        <v>747</v>
      </c>
    </row>
    <row r="1639" spans="1:30" ht="51" customHeight="1" x14ac:dyDescent="0.2">
      <c r="A1639" s="66" t="s">
        <v>6031</v>
      </c>
      <c r="B1639" s="55" t="s">
        <v>743</v>
      </c>
      <c r="C1639" s="56" t="s">
        <v>744</v>
      </c>
      <c r="D1639" s="88" t="s">
        <v>4965</v>
      </c>
      <c r="E1639" s="57" t="s">
        <v>76</v>
      </c>
      <c r="F1639" s="62" t="s">
        <v>6032</v>
      </c>
      <c r="G1639" s="62" t="s">
        <v>1226</v>
      </c>
      <c r="H1639" s="59">
        <v>44914</v>
      </c>
      <c r="I1639" s="59">
        <v>45157</v>
      </c>
      <c r="J1639" s="48" t="str">
        <f>IF(Ugovori_OPULJP[[#This Row],[DATUM ZAVRŠETKA OPERACIJE]]&gt;DATE(2024,3,31),"u provedbi","završen")</f>
        <v>završen</v>
      </c>
      <c r="K1639" s="58" t="s">
        <v>104</v>
      </c>
      <c r="L1639" s="46" t="s">
        <v>104</v>
      </c>
      <c r="M1639" s="49">
        <v>0.85</v>
      </c>
      <c r="N1639" s="49">
        <v>0.15</v>
      </c>
      <c r="O1639" s="50">
        <f>Ugovori_OPULJP[[#This Row],[Bespovratna sredstva - Ukupno (EU+Nac) HRK
= Ukupna ugovorena vrijednost bespovratnih sredstava]]*Ugovori_OPULJP[[#This Row],[EU STOPA SUFINANCIRANJA %
EU CO-FINANCING RATE %]]</f>
        <v>839196.5</v>
      </c>
      <c r="P1639" s="51">
        <f>Ugovori_OPULJP[[#This Row],[Bespovratna sredstva - EU dio - HRK]]/7.5345</f>
        <v>111380.51629172472</v>
      </c>
      <c r="Q1639" s="50">
        <f>Ugovori_OPULJP[[#This Row],[Bespovratna sredstva - Ukupno (EU+Nac) HRK
= Ukupna ugovorena vrijednost bespovratnih sredstava]]*Ugovori_OPULJP[[#This Row],[STOPA NACIONALNOG SUFINANCIRANJA %]]</f>
        <v>148093.5</v>
      </c>
      <c r="R1639" s="51">
        <f>Ugovori_OPULJP[[#This Row],[Bespovratna sredstva - Nacionalni dio - HRK]]/7.5345</f>
        <v>19655.385227951421</v>
      </c>
      <c r="S1639" s="52">
        <v>987290</v>
      </c>
      <c r="T1639" s="51">
        <f>Ugovori_OPULJP[[#This Row],[Bespovratna sredstva - Ukupno (EU+Nac) HRK
= Ukupna ugovorena vrijednost bespovratnih sredstava]]/7.5345</f>
        <v>131035.90151967615</v>
      </c>
      <c r="U1639" s="50">
        <v>0</v>
      </c>
      <c r="V1639" s="51">
        <f>Ugovori_OPULJP[[#This Row],[Javni doprinos korisnika - HRK]]/7.5345</f>
        <v>0</v>
      </c>
      <c r="W1639" s="50">
        <v>0</v>
      </c>
      <c r="X1639" s="51">
        <f>Ugovori_OPULJP[[#This Row],[Privatni doprinos korisnika - HRK]]/7.5345</f>
        <v>0</v>
      </c>
      <c r="Y1639" s="52">
        <v>987290</v>
      </c>
      <c r="Z1639" s="53">
        <f>Ugovori_OPULJP[[#This Row],[UKUPNI PRIHVATLJIVI IZDACI
TOTAL ELIGIBLE EXPENDITURE
= Bespovratna sredstva ukupno + doprinos korisnika
= Ukupni prihvatljivi troškovi
= Ukupna ugovorena vrijednost projekta HRK]]/7.5345</f>
        <v>131035.90151967615</v>
      </c>
      <c r="AA1639" s="57" t="s">
        <v>38</v>
      </c>
      <c r="AB1639" s="57" t="s">
        <v>35</v>
      </c>
      <c r="AC1639" s="56" t="s">
        <v>5314</v>
      </c>
      <c r="AD1639" s="63" t="s">
        <v>747</v>
      </c>
    </row>
    <row r="1640" spans="1:30" ht="38.25" customHeight="1" x14ac:dyDescent="0.2">
      <c r="A1640" s="61" t="s">
        <v>6033</v>
      </c>
      <c r="B1640" s="55" t="s">
        <v>743</v>
      </c>
      <c r="C1640" s="56" t="s">
        <v>744</v>
      </c>
      <c r="D1640" s="88" t="s">
        <v>4965</v>
      </c>
      <c r="E1640" s="57" t="s">
        <v>76</v>
      </c>
      <c r="F1640" s="62" t="s">
        <v>6034</v>
      </c>
      <c r="G1640" s="62" t="s">
        <v>1334</v>
      </c>
      <c r="H1640" s="59">
        <v>44855</v>
      </c>
      <c r="I1640" s="59">
        <v>45098</v>
      </c>
      <c r="J1640" s="48" t="str">
        <f>IF(Ugovori_OPULJP[[#This Row],[DATUM ZAVRŠETKA OPERACIJE]]&gt;DATE(2024,3,31),"u provedbi","završen")</f>
        <v>završen</v>
      </c>
      <c r="K1640" s="46" t="s">
        <v>104</v>
      </c>
      <c r="L1640" s="46" t="s">
        <v>104</v>
      </c>
      <c r="M1640" s="49">
        <v>0.85</v>
      </c>
      <c r="N1640" s="49">
        <v>0.15</v>
      </c>
      <c r="O1640" s="50">
        <f>Ugovori_OPULJP[[#This Row],[Bespovratna sredstva - Ukupno (EU+Nac) HRK
= Ukupna ugovorena vrijednost bespovratnih sredstava]]*Ugovori_OPULJP[[#This Row],[EU STOPA SUFINANCIRANJA %
EU CO-FINANCING RATE %]]</f>
        <v>840480</v>
      </c>
      <c r="P1640" s="51">
        <f>Ugovori_OPULJP[[#This Row],[Bespovratna sredstva - EU dio - HRK]]/7.5345</f>
        <v>111550.8660163249</v>
      </c>
      <c r="Q1640" s="50">
        <f>Ugovori_OPULJP[[#This Row],[Bespovratna sredstva - Ukupno (EU+Nac) HRK
= Ukupna ugovorena vrijednost bespovratnih sredstava]]*Ugovori_OPULJP[[#This Row],[STOPA NACIONALNOG SUFINANCIRANJA %]]</f>
        <v>148320</v>
      </c>
      <c r="R1640" s="51">
        <f>Ugovori_OPULJP[[#This Row],[Bespovratna sredstva - Nacionalni dio - HRK]]/7.5345</f>
        <v>19685.446944057334</v>
      </c>
      <c r="S1640" s="52">
        <v>988800</v>
      </c>
      <c r="T1640" s="51">
        <f>Ugovori_OPULJP[[#This Row],[Bespovratna sredstva - Ukupno (EU+Nac) HRK
= Ukupna ugovorena vrijednost bespovratnih sredstava]]/7.5345</f>
        <v>131236.31296038223</v>
      </c>
      <c r="U1640" s="50">
        <v>0</v>
      </c>
      <c r="V1640" s="51">
        <f>Ugovori_OPULJP[[#This Row],[Javni doprinos korisnika - HRK]]/7.5345</f>
        <v>0</v>
      </c>
      <c r="W1640" s="50">
        <v>0</v>
      </c>
      <c r="X1640" s="51">
        <f>Ugovori_OPULJP[[#This Row],[Privatni doprinos korisnika - HRK]]/7.5345</f>
        <v>0</v>
      </c>
      <c r="Y1640" s="52">
        <v>988800</v>
      </c>
      <c r="Z1640" s="53">
        <f>Ugovori_OPULJP[[#This Row],[UKUPNI PRIHVATLJIVI IZDACI
TOTAL ELIGIBLE EXPENDITURE
= Bespovratna sredstva ukupno + doprinos korisnika
= Ukupni prihvatljivi troškovi
= Ukupna ugovorena vrijednost projekta HRK]]/7.5345</f>
        <v>131236.31296038223</v>
      </c>
      <c r="AA1640" s="57" t="s">
        <v>38</v>
      </c>
      <c r="AB1640" s="57" t="s">
        <v>35</v>
      </c>
      <c r="AC1640" s="56" t="s">
        <v>6035</v>
      </c>
      <c r="AD1640" s="63" t="s">
        <v>747</v>
      </c>
    </row>
    <row r="1641" spans="1:30" ht="51" customHeight="1" x14ac:dyDescent="0.2">
      <c r="A1641" s="61" t="s">
        <v>6036</v>
      </c>
      <c r="B1641" s="55" t="s">
        <v>743</v>
      </c>
      <c r="C1641" s="56" t="s">
        <v>744</v>
      </c>
      <c r="D1641" s="88" t="s">
        <v>4965</v>
      </c>
      <c r="E1641" s="57" t="s">
        <v>76</v>
      </c>
      <c r="F1641" s="62" t="s">
        <v>6037</v>
      </c>
      <c r="G1641" s="62" t="s">
        <v>4469</v>
      </c>
      <c r="H1641" s="59">
        <v>44908</v>
      </c>
      <c r="I1641" s="59">
        <v>45151</v>
      </c>
      <c r="J1641" s="48" t="str">
        <f>IF(Ugovori_OPULJP[[#This Row],[DATUM ZAVRŠETKA OPERACIJE]]&gt;DATE(2024,3,31),"u provedbi","završen")</f>
        <v>završen</v>
      </c>
      <c r="K1641" s="58" t="s">
        <v>84</v>
      </c>
      <c r="L1641" s="46" t="s">
        <v>84</v>
      </c>
      <c r="M1641" s="49">
        <v>0.85</v>
      </c>
      <c r="N1641" s="49">
        <v>0.15</v>
      </c>
      <c r="O1641" s="50">
        <f>Ugovori_OPULJP[[#This Row],[Bespovratna sredstva - Ukupno (EU+Nac) HRK
= Ukupna ugovorena vrijednost bespovratnih sredstava]]*Ugovori_OPULJP[[#This Row],[EU STOPA SUFINANCIRANJA %
EU CO-FINANCING RATE %]]</f>
        <v>374935</v>
      </c>
      <c r="P1641" s="51">
        <f>Ugovori_OPULJP[[#This Row],[Bespovratna sredstva - EU dio - HRK]]/7.5345</f>
        <v>49762.42617293782</v>
      </c>
      <c r="Q1641" s="50">
        <f>Ugovori_OPULJP[[#This Row],[Bespovratna sredstva - Ukupno (EU+Nac) HRK
= Ukupna ugovorena vrijednost bespovratnih sredstava]]*Ugovori_OPULJP[[#This Row],[STOPA NACIONALNOG SUFINANCIRANJA %]]</f>
        <v>66165</v>
      </c>
      <c r="R1641" s="51">
        <f>Ugovori_OPULJP[[#This Row],[Bespovratna sredstva - Nacionalni dio - HRK]]/7.5345</f>
        <v>8781.6046187537322</v>
      </c>
      <c r="S1641" s="52">
        <v>441100</v>
      </c>
      <c r="T1641" s="51">
        <f>Ugovori_OPULJP[[#This Row],[Bespovratna sredstva - Ukupno (EU+Nac) HRK
= Ukupna ugovorena vrijednost bespovratnih sredstava]]/7.5345</f>
        <v>58544.030791691548</v>
      </c>
      <c r="U1641" s="50">
        <v>0</v>
      </c>
      <c r="V1641" s="51">
        <f>Ugovori_OPULJP[[#This Row],[Javni doprinos korisnika - HRK]]/7.5345</f>
        <v>0</v>
      </c>
      <c r="W1641" s="50">
        <v>0</v>
      </c>
      <c r="X1641" s="51">
        <f>Ugovori_OPULJP[[#This Row],[Privatni doprinos korisnika - HRK]]/7.5345</f>
        <v>0</v>
      </c>
      <c r="Y1641" s="52">
        <v>441100</v>
      </c>
      <c r="Z1641" s="53">
        <f>Ugovori_OPULJP[[#This Row],[UKUPNI PRIHVATLJIVI IZDACI
TOTAL ELIGIBLE EXPENDITURE
= Bespovratna sredstva ukupno + doprinos korisnika
= Ukupni prihvatljivi troškovi
= Ukupna ugovorena vrijednost projekta HRK]]/7.5345</f>
        <v>58544.030791691548</v>
      </c>
      <c r="AA1641" s="57" t="s">
        <v>38</v>
      </c>
      <c r="AB1641" s="57" t="s">
        <v>35</v>
      </c>
      <c r="AC1641" s="56" t="s">
        <v>6038</v>
      </c>
      <c r="AD1641" s="63" t="s">
        <v>747</v>
      </c>
    </row>
    <row r="1642" spans="1:30" ht="51" customHeight="1" x14ac:dyDescent="0.2">
      <c r="A1642" s="61" t="s">
        <v>6039</v>
      </c>
      <c r="B1642" s="55" t="s">
        <v>743</v>
      </c>
      <c r="C1642" s="56" t="s">
        <v>744</v>
      </c>
      <c r="D1642" s="88" t="s">
        <v>4965</v>
      </c>
      <c r="E1642" s="57" t="s">
        <v>76</v>
      </c>
      <c r="F1642" s="62" t="s">
        <v>6040</v>
      </c>
      <c r="G1642" s="62" t="s">
        <v>1459</v>
      </c>
      <c r="H1642" s="59">
        <v>44770</v>
      </c>
      <c r="I1642" s="59">
        <v>45013</v>
      </c>
      <c r="J1642" s="48" t="str">
        <f>IF(Ugovori_OPULJP[[#This Row],[DATUM ZAVRŠETKA OPERACIJE]]&gt;DATE(2024,3,31),"u provedbi","završen")</f>
        <v>završen</v>
      </c>
      <c r="K1642" s="67" t="s">
        <v>425</v>
      </c>
      <c r="L1642" s="67" t="s">
        <v>425</v>
      </c>
      <c r="M1642" s="49">
        <v>0.85</v>
      </c>
      <c r="N1642" s="49">
        <v>0.15</v>
      </c>
      <c r="O1642" s="50">
        <f>Ugovori_OPULJP[[#This Row],[Bespovratna sredstva - Ukupno (EU+Nac) HRK
= Ukupna ugovorena vrijednost bespovratnih sredstava]]*Ugovori_OPULJP[[#This Row],[EU STOPA SUFINANCIRANJA %
EU CO-FINANCING RATE %]]</f>
        <v>371450</v>
      </c>
      <c r="P1642" s="51">
        <f>Ugovori_OPULJP[[#This Row],[Bespovratna sredstva - EU dio - HRK]]/7.5345</f>
        <v>49299.887185612846</v>
      </c>
      <c r="Q1642" s="50">
        <f>Ugovori_OPULJP[[#This Row],[Bespovratna sredstva - Ukupno (EU+Nac) HRK
= Ukupna ugovorena vrijednost bespovratnih sredstava]]*Ugovori_OPULJP[[#This Row],[STOPA NACIONALNOG SUFINANCIRANJA %]]</f>
        <v>65550</v>
      </c>
      <c r="R1642" s="51">
        <f>Ugovori_OPULJP[[#This Row],[Bespovratna sredstva - Nacionalni dio - HRK]]/7.5345</f>
        <v>8699.9800915787382</v>
      </c>
      <c r="S1642" s="52">
        <v>437000</v>
      </c>
      <c r="T1642" s="51">
        <f>Ugovori_OPULJP[[#This Row],[Bespovratna sredstva - Ukupno (EU+Nac) HRK
= Ukupna ugovorena vrijednost bespovratnih sredstava]]/7.5345</f>
        <v>57999.867277191581</v>
      </c>
      <c r="U1642" s="50">
        <v>0</v>
      </c>
      <c r="V1642" s="51">
        <f>Ugovori_OPULJP[[#This Row],[Javni doprinos korisnika - HRK]]/7.5345</f>
        <v>0</v>
      </c>
      <c r="W1642" s="50">
        <v>0</v>
      </c>
      <c r="X1642" s="51">
        <f>Ugovori_OPULJP[[#This Row],[Privatni doprinos korisnika - HRK]]/7.5345</f>
        <v>0</v>
      </c>
      <c r="Y1642" s="52">
        <v>437000</v>
      </c>
      <c r="Z1642" s="53">
        <f>Ugovori_OPULJP[[#This Row],[UKUPNI PRIHVATLJIVI IZDACI
TOTAL ELIGIBLE EXPENDITURE
= Bespovratna sredstva ukupno + doprinos korisnika
= Ukupni prihvatljivi troškovi
= Ukupna ugovorena vrijednost projekta HRK]]/7.5345</f>
        <v>57999.867277191581</v>
      </c>
      <c r="AA1642" s="57" t="s">
        <v>38</v>
      </c>
      <c r="AB1642" s="57" t="s">
        <v>35</v>
      </c>
      <c r="AC1642" s="56" t="s">
        <v>6041</v>
      </c>
      <c r="AD1642" s="63" t="s">
        <v>747</v>
      </c>
    </row>
    <row r="1643" spans="1:30" ht="51" customHeight="1" x14ac:dyDescent="0.2">
      <c r="A1643" s="61" t="s">
        <v>6042</v>
      </c>
      <c r="B1643" s="55" t="s">
        <v>743</v>
      </c>
      <c r="C1643" s="56" t="s">
        <v>744</v>
      </c>
      <c r="D1643" s="88" t="s">
        <v>4965</v>
      </c>
      <c r="E1643" s="57" t="s">
        <v>76</v>
      </c>
      <c r="F1643" s="62" t="s">
        <v>6043</v>
      </c>
      <c r="G1643" s="62" t="s">
        <v>2597</v>
      </c>
      <c r="H1643" s="59">
        <v>44929</v>
      </c>
      <c r="I1643" s="59">
        <v>45172</v>
      </c>
      <c r="J1643" s="48" t="str">
        <f>IF(Ugovori_OPULJP[[#This Row],[DATUM ZAVRŠETKA OPERACIJE]]&gt;DATE(2024,3,31),"u provedbi","završen")</f>
        <v>završen</v>
      </c>
      <c r="K1643" s="58" t="s">
        <v>892</v>
      </c>
      <c r="L1643" s="58" t="s">
        <v>37</v>
      </c>
      <c r="M1643" s="49">
        <v>0.85</v>
      </c>
      <c r="N1643" s="49">
        <v>0.15</v>
      </c>
      <c r="O1643" s="50">
        <f>Ugovori_OPULJP[[#This Row],[Bespovratna sredstva - Ukupno (EU+Nac) HRK
= Ukupna ugovorena vrijednost bespovratnih sredstava]]*Ugovori_OPULJP[[#This Row],[EU STOPA SUFINANCIRANJA %
EU CO-FINANCING RATE %]]</f>
        <v>370566</v>
      </c>
      <c r="P1643" s="51">
        <f>Ugovori_OPULJP[[#This Row],[Bespovratna sredstva - EU dio - HRK]]/7.5345</f>
        <v>49182.560222974316</v>
      </c>
      <c r="Q1643" s="50">
        <f>Ugovori_OPULJP[[#This Row],[Bespovratna sredstva - Ukupno (EU+Nac) HRK
= Ukupna ugovorena vrijednost bespovratnih sredstava]]*Ugovori_OPULJP[[#This Row],[STOPA NACIONALNOG SUFINANCIRANJA %]]</f>
        <v>65394</v>
      </c>
      <c r="R1643" s="51">
        <f>Ugovori_OPULJP[[#This Row],[Bespovratna sredstva - Nacionalni dio - HRK]]/7.5345</f>
        <v>8679.2753334660556</v>
      </c>
      <c r="S1643" s="52">
        <v>435960</v>
      </c>
      <c r="T1643" s="51">
        <f>Ugovori_OPULJP[[#This Row],[Bespovratna sredstva - Ukupno (EU+Nac) HRK
= Ukupna ugovorena vrijednost bespovratnih sredstava]]/7.5345</f>
        <v>57861.835556440368</v>
      </c>
      <c r="U1643" s="50">
        <v>0</v>
      </c>
      <c r="V1643" s="51">
        <f>Ugovori_OPULJP[[#This Row],[Javni doprinos korisnika - HRK]]/7.5345</f>
        <v>0</v>
      </c>
      <c r="W1643" s="50">
        <v>0</v>
      </c>
      <c r="X1643" s="51">
        <f>Ugovori_OPULJP[[#This Row],[Privatni doprinos korisnika - HRK]]/7.5345</f>
        <v>0</v>
      </c>
      <c r="Y1643" s="52">
        <v>435960</v>
      </c>
      <c r="Z1643" s="53">
        <f>Ugovori_OPULJP[[#This Row],[UKUPNI PRIHVATLJIVI IZDACI
TOTAL ELIGIBLE EXPENDITURE
= Bespovratna sredstva ukupno + doprinos korisnika
= Ukupni prihvatljivi troškovi
= Ukupna ugovorena vrijednost projekta HRK]]/7.5345</f>
        <v>57861.835556440368</v>
      </c>
      <c r="AA1643" s="57" t="s">
        <v>38</v>
      </c>
      <c r="AB1643" s="57" t="s">
        <v>35</v>
      </c>
      <c r="AC1643" s="56" t="s">
        <v>6044</v>
      </c>
      <c r="AD1643" s="63" t="s">
        <v>747</v>
      </c>
    </row>
    <row r="1644" spans="1:30" ht="38.25" customHeight="1" x14ac:dyDescent="0.2">
      <c r="A1644" s="61" t="s">
        <v>6045</v>
      </c>
      <c r="B1644" s="55" t="s">
        <v>743</v>
      </c>
      <c r="C1644" s="56" t="s">
        <v>744</v>
      </c>
      <c r="D1644" s="88" t="s">
        <v>4965</v>
      </c>
      <c r="E1644" s="57" t="s">
        <v>76</v>
      </c>
      <c r="F1644" s="62" t="s">
        <v>6046</v>
      </c>
      <c r="G1644" s="62" t="s">
        <v>3282</v>
      </c>
      <c r="H1644" s="59">
        <v>44770</v>
      </c>
      <c r="I1644" s="59">
        <v>45013</v>
      </c>
      <c r="J1644" s="48" t="str">
        <f>IF(Ugovori_OPULJP[[#This Row],[DATUM ZAVRŠETKA OPERACIJE]]&gt;DATE(2024,3,31),"u provedbi","završen")</f>
        <v>završen</v>
      </c>
      <c r="K1644" s="46" t="s">
        <v>155</v>
      </c>
      <c r="L1644" s="46" t="s">
        <v>155</v>
      </c>
      <c r="M1644" s="49">
        <v>0.85</v>
      </c>
      <c r="N1644" s="49">
        <v>0.15</v>
      </c>
      <c r="O1644" s="50">
        <f>Ugovori_OPULJP[[#This Row],[Bespovratna sredstva - Ukupno (EU+Nac) HRK
= Ukupna ugovorena vrijednost bespovratnih sredstava]]*Ugovori_OPULJP[[#This Row],[EU STOPA SUFINANCIRANJA %
EU CO-FINANCING RATE %]]</f>
        <v>378216</v>
      </c>
      <c r="P1644" s="51">
        <f>Ugovori_OPULJP[[#This Row],[Bespovratna sredstva - EU dio - HRK]]/7.5345</f>
        <v>50197.889707346207</v>
      </c>
      <c r="Q1644" s="50">
        <f>Ugovori_OPULJP[[#This Row],[Bespovratna sredstva - Ukupno (EU+Nac) HRK
= Ukupna ugovorena vrijednost bespovratnih sredstava]]*Ugovori_OPULJP[[#This Row],[STOPA NACIONALNOG SUFINANCIRANJA %]]</f>
        <v>66744</v>
      </c>
      <c r="R1644" s="51">
        <f>Ugovori_OPULJP[[#This Row],[Bespovratna sredstva - Nacionalni dio - HRK]]/7.5345</f>
        <v>8858.4511248258004</v>
      </c>
      <c r="S1644" s="52">
        <v>444960</v>
      </c>
      <c r="T1644" s="53">
        <f>Ugovori_OPULJP[[#This Row],[Bespovratna sredstva - Ukupno (EU+Nac) HRK
= Ukupna ugovorena vrijednost bespovratnih sredstava]]/7.5345</f>
        <v>59056.340832172005</v>
      </c>
      <c r="U1644" s="50">
        <v>0</v>
      </c>
      <c r="V1644" s="51">
        <f>Ugovori_OPULJP[[#This Row],[Javni doprinos korisnika - HRK]]/7.5345</f>
        <v>0</v>
      </c>
      <c r="W1644" s="50">
        <v>0</v>
      </c>
      <c r="X1644" s="51">
        <f>Ugovori_OPULJP[[#This Row],[Privatni doprinos korisnika - HRK]]/7.5345</f>
        <v>0</v>
      </c>
      <c r="Y1644" s="52">
        <v>444960</v>
      </c>
      <c r="Z1644" s="53">
        <f>Ugovori_OPULJP[[#This Row],[UKUPNI PRIHVATLJIVI IZDACI
TOTAL ELIGIBLE EXPENDITURE
= Bespovratna sredstva ukupno + doprinos korisnika
= Ukupni prihvatljivi troškovi
= Ukupna ugovorena vrijednost projekta HRK]]/7.5345</f>
        <v>59056.340832172005</v>
      </c>
      <c r="AA1644" s="57" t="s">
        <v>38</v>
      </c>
      <c r="AB1644" s="57" t="s">
        <v>35</v>
      </c>
      <c r="AC1644" s="56" t="s">
        <v>6047</v>
      </c>
      <c r="AD1644" s="63" t="s">
        <v>747</v>
      </c>
    </row>
    <row r="1645" spans="1:30" ht="38.25" customHeight="1" x14ac:dyDescent="0.2">
      <c r="A1645" s="61" t="s">
        <v>6048</v>
      </c>
      <c r="B1645" s="55" t="s">
        <v>743</v>
      </c>
      <c r="C1645" s="56" t="s">
        <v>744</v>
      </c>
      <c r="D1645" s="88" t="s">
        <v>4965</v>
      </c>
      <c r="E1645" s="57" t="s">
        <v>76</v>
      </c>
      <c r="F1645" s="62" t="s">
        <v>6049</v>
      </c>
      <c r="G1645" s="62" t="s">
        <v>1799</v>
      </c>
      <c r="H1645" s="59">
        <v>44923</v>
      </c>
      <c r="I1645" s="59">
        <v>45166</v>
      </c>
      <c r="J1645" s="48" t="str">
        <f>IF(Ugovori_OPULJP[[#This Row],[DATUM ZAVRŠETKA OPERACIJE]]&gt;DATE(2024,3,31),"u provedbi","završen")</f>
        <v>završen</v>
      </c>
      <c r="K1645" s="67" t="s">
        <v>271</v>
      </c>
      <c r="L1645" s="67" t="s">
        <v>271</v>
      </c>
      <c r="M1645" s="49">
        <v>0.85</v>
      </c>
      <c r="N1645" s="49">
        <v>0.15</v>
      </c>
      <c r="O1645" s="50">
        <f>Ugovori_OPULJP[[#This Row],[Bespovratna sredstva - Ukupno (EU+Nac) HRK
= Ukupna ugovorena vrijednost bespovratnih sredstava]]*Ugovori_OPULJP[[#This Row],[EU STOPA SUFINANCIRANJA %
EU CO-FINANCING RATE %]]</f>
        <v>1050600</v>
      </c>
      <c r="P1645" s="51">
        <f>Ugovori_OPULJP[[#This Row],[Bespovratna sredstva - EU dio - HRK]]/7.5345</f>
        <v>139438.58252040611</v>
      </c>
      <c r="Q1645" s="50">
        <f>Ugovori_OPULJP[[#This Row],[Bespovratna sredstva - Ukupno (EU+Nac) HRK
= Ukupna ugovorena vrijednost bespovratnih sredstava]]*Ugovori_OPULJP[[#This Row],[STOPA NACIONALNOG SUFINANCIRANJA %]]</f>
        <v>185400</v>
      </c>
      <c r="R1645" s="51">
        <f>Ugovori_OPULJP[[#This Row],[Bespovratna sredstva - Nacionalni dio - HRK]]/7.5345</f>
        <v>24606.80868007167</v>
      </c>
      <c r="S1645" s="52">
        <v>1236000</v>
      </c>
      <c r="T1645" s="51">
        <f>Ugovori_OPULJP[[#This Row],[Bespovratna sredstva - Ukupno (EU+Nac) HRK
= Ukupna ugovorena vrijednost bespovratnih sredstava]]/7.5345</f>
        <v>164045.39120047778</v>
      </c>
      <c r="U1645" s="50">
        <v>0</v>
      </c>
      <c r="V1645" s="51">
        <f>Ugovori_OPULJP[[#This Row],[Javni doprinos korisnika - HRK]]/7.5345</f>
        <v>0</v>
      </c>
      <c r="W1645" s="50">
        <v>0</v>
      </c>
      <c r="X1645" s="51">
        <f>Ugovori_OPULJP[[#This Row],[Privatni doprinos korisnika - HRK]]/7.5345</f>
        <v>0</v>
      </c>
      <c r="Y1645" s="52">
        <v>1236000</v>
      </c>
      <c r="Z1645" s="53">
        <f>Ugovori_OPULJP[[#This Row],[UKUPNI PRIHVATLJIVI IZDACI
TOTAL ELIGIBLE EXPENDITURE
= Bespovratna sredstva ukupno + doprinos korisnika
= Ukupni prihvatljivi troškovi
= Ukupna ugovorena vrijednost projekta HRK]]/7.5345</f>
        <v>164045.39120047778</v>
      </c>
      <c r="AA1645" s="57" t="s">
        <v>38</v>
      </c>
      <c r="AB1645" s="57" t="s">
        <v>35</v>
      </c>
      <c r="AC1645" s="56" t="s">
        <v>6050</v>
      </c>
      <c r="AD1645" s="63" t="s">
        <v>747</v>
      </c>
    </row>
    <row r="1646" spans="1:30" ht="38.25" customHeight="1" x14ac:dyDescent="0.2">
      <c r="A1646" s="61" t="s">
        <v>6051</v>
      </c>
      <c r="B1646" s="55" t="s">
        <v>743</v>
      </c>
      <c r="C1646" s="56" t="s">
        <v>744</v>
      </c>
      <c r="D1646" s="88" t="s">
        <v>4965</v>
      </c>
      <c r="E1646" s="57" t="s">
        <v>76</v>
      </c>
      <c r="F1646" s="62" t="s">
        <v>6052</v>
      </c>
      <c r="G1646" s="45" t="s">
        <v>1202</v>
      </c>
      <c r="H1646" s="59">
        <v>44853</v>
      </c>
      <c r="I1646" s="59">
        <v>45096</v>
      </c>
      <c r="J1646" s="48" t="str">
        <f>IF(Ugovori_OPULJP[[#This Row],[DATUM ZAVRŠETKA OPERACIJE]]&gt;DATE(2024,3,31),"u provedbi","završen")</f>
        <v>završen</v>
      </c>
      <c r="K1646" s="46" t="s">
        <v>249</v>
      </c>
      <c r="L1646" s="46" t="s">
        <v>249</v>
      </c>
      <c r="M1646" s="49">
        <v>0.85</v>
      </c>
      <c r="N1646" s="49">
        <v>0.15</v>
      </c>
      <c r="O1646" s="50">
        <f>Ugovori_OPULJP[[#This Row],[Bespovratna sredstva - Ukupno (EU+Nac) HRK
= Ukupna ugovorena vrijednost bespovratnih sredstava]]*Ugovori_OPULJP[[#This Row],[EU STOPA SUFINANCIRANJA %
EU CO-FINANCING RATE %]]</f>
        <v>1252262.5</v>
      </c>
      <c r="P1646" s="51">
        <f>Ugovori_OPULJP[[#This Row],[Bespovratna sredstva - EU dio - HRK]]/7.5345</f>
        <v>166203.79587232065</v>
      </c>
      <c r="Q1646" s="50">
        <f>Ugovori_OPULJP[[#This Row],[Bespovratna sredstva - Ukupno (EU+Nac) HRK
= Ukupna ugovorena vrijednost bespovratnih sredstava]]*Ugovori_OPULJP[[#This Row],[STOPA NACIONALNOG SUFINANCIRANJA %]]</f>
        <v>220987.5</v>
      </c>
      <c r="R1646" s="51">
        <f>Ugovori_OPULJP[[#This Row],[Bespovratna sredstva - Nacionalni dio - HRK]]/7.5345</f>
        <v>29330.081624527174</v>
      </c>
      <c r="S1646" s="52">
        <v>1473250</v>
      </c>
      <c r="T1646" s="51">
        <f>Ugovori_OPULJP[[#This Row],[Bespovratna sredstva - Ukupno (EU+Nac) HRK
= Ukupna ugovorena vrijednost bespovratnih sredstava]]/7.5345</f>
        <v>195533.87749684782</v>
      </c>
      <c r="U1646" s="50">
        <v>0</v>
      </c>
      <c r="V1646" s="51">
        <f>Ugovori_OPULJP[[#This Row],[Javni doprinos korisnika - HRK]]/7.5345</f>
        <v>0</v>
      </c>
      <c r="W1646" s="50">
        <v>0</v>
      </c>
      <c r="X1646" s="51">
        <f>Ugovori_OPULJP[[#This Row],[Privatni doprinos korisnika - HRK]]/7.5345</f>
        <v>0</v>
      </c>
      <c r="Y1646" s="52">
        <v>1473250</v>
      </c>
      <c r="Z1646" s="53">
        <f>Ugovori_OPULJP[[#This Row],[UKUPNI PRIHVATLJIVI IZDACI
TOTAL ELIGIBLE EXPENDITURE
= Bespovratna sredstva ukupno + doprinos korisnika
= Ukupni prihvatljivi troškovi
= Ukupna ugovorena vrijednost projekta HRK]]/7.5345</f>
        <v>195533.87749684782</v>
      </c>
      <c r="AA1646" s="57" t="s">
        <v>38</v>
      </c>
      <c r="AB1646" s="57" t="s">
        <v>35</v>
      </c>
      <c r="AC1646" s="56" t="s">
        <v>6053</v>
      </c>
      <c r="AD1646" s="63" t="s">
        <v>747</v>
      </c>
    </row>
    <row r="1647" spans="1:30" ht="51" customHeight="1" x14ac:dyDescent="0.2">
      <c r="A1647" s="61" t="s">
        <v>6054</v>
      </c>
      <c r="B1647" s="55" t="s">
        <v>743</v>
      </c>
      <c r="C1647" s="56" t="s">
        <v>744</v>
      </c>
      <c r="D1647" s="88" t="s">
        <v>4965</v>
      </c>
      <c r="E1647" s="57" t="s">
        <v>76</v>
      </c>
      <c r="F1647" s="62" t="s">
        <v>6055</v>
      </c>
      <c r="G1647" s="62" t="s">
        <v>4331</v>
      </c>
      <c r="H1647" s="59">
        <v>44770</v>
      </c>
      <c r="I1647" s="59">
        <v>45013</v>
      </c>
      <c r="J1647" s="48" t="str">
        <f>IF(Ugovori_OPULJP[[#This Row],[DATUM ZAVRŠETKA OPERACIJE]]&gt;DATE(2024,3,31),"u provedbi","završen")</f>
        <v>završen</v>
      </c>
      <c r="K1647" s="58" t="s">
        <v>249</v>
      </c>
      <c r="L1647" s="58" t="s">
        <v>249</v>
      </c>
      <c r="M1647" s="49">
        <v>0.85</v>
      </c>
      <c r="N1647" s="49">
        <v>0.15</v>
      </c>
      <c r="O1647" s="50">
        <f>Ugovori_OPULJP[[#This Row],[Bespovratna sredstva - Ukupno (EU+Nac) HRK
= Ukupna ugovorena vrijednost bespovratnih sredstava]]*Ugovori_OPULJP[[#This Row],[EU STOPA SUFINANCIRANJA %
EU CO-FINANCING RATE %]]</f>
        <v>629000</v>
      </c>
      <c r="P1647" s="51">
        <f>Ugovori_OPULJP[[#This Row],[Bespovratna sredstva - EU dio - HRK]]/7.5345</f>
        <v>83482.646492799788</v>
      </c>
      <c r="Q1647" s="50">
        <f>Ugovori_OPULJP[[#This Row],[Bespovratna sredstva - Ukupno (EU+Nac) HRK
= Ukupna ugovorena vrijednost bespovratnih sredstava]]*Ugovori_OPULJP[[#This Row],[STOPA NACIONALNOG SUFINANCIRANJA %]]</f>
        <v>111000</v>
      </c>
      <c r="R1647" s="51">
        <f>Ugovori_OPULJP[[#This Row],[Bespovratna sredstva - Nacionalni dio - HRK]]/7.5345</f>
        <v>14732.231734023491</v>
      </c>
      <c r="S1647" s="52">
        <v>740000</v>
      </c>
      <c r="T1647" s="53">
        <f>Ugovori_OPULJP[[#This Row],[Bespovratna sredstva - Ukupno (EU+Nac) HRK
= Ukupna ugovorena vrijednost bespovratnih sredstava]]/7.5345</f>
        <v>98214.878226823275</v>
      </c>
      <c r="U1647" s="50">
        <v>0</v>
      </c>
      <c r="V1647" s="51">
        <f>Ugovori_OPULJP[[#This Row],[Javni doprinos korisnika - HRK]]/7.5345</f>
        <v>0</v>
      </c>
      <c r="W1647" s="50">
        <v>0</v>
      </c>
      <c r="X1647" s="51">
        <f>Ugovori_OPULJP[[#This Row],[Privatni doprinos korisnika - HRK]]/7.5345</f>
        <v>0</v>
      </c>
      <c r="Y1647" s="52">
        <v>740000</v>
      </c>
      <c r="Z1647" s="53">
        <f>Ugovori_OPULJP[[#This Row],[UKUPNI PRIHVATLJIVI IZDACI
TOTAL ELIGIBLE EXPENDITURE
= Bespovratna sredstva ukupno + doprinos korisnika
= Ukupni prihvatljivi troškovi
= Ukupna ugovorena vrijednost projekta HRK]]/7.5345</f>
        <v>98214.878226823275</v>
      </c>
      <c r="AA1647" s="57" t="s">
        <v>38</v>
      </c>
      <c r="AB1647" s="57" t="s">
        <v>35</v>
      </c>
      <c r="AC1647" s="56" t="s">
        <v>6056</v>
      </c>
      <c r="AD1647" s="63" t="s">
        <v>747</v>
      </c>
    </row>
    <row r="1648" spans="1:30" ht="51" customHeight="1" x14ac:dyDescent="0.2">
      <c r="A1648" s="61" t="s">
        <v>6057</v>
      </c>
      <c r="B1648" s="55" t="s">
        <v>743</v>
      </c>
      <c r="C1648" s="56" t="s">
        <v>744</v>
      </c>
      <c r="D1648" s="88" t="s">
        <v>4965</v>
      </c>
      <c r="E1648" s="57" t="s">
        <v>76</v>
      </c>
      <c r="F1648" s="62" t="s">
        <v>6058</v>
      </c>
      <c r="G1648" s="45" t="s">
        <v>3259</v>
      </c>
      <c r="H1648" s="59">
        <v>44869</v>
      </c>
      <c r="I1648" s="59">
        <v>45111</v>
      </c>
      <c r="J1648" s="48" t="str">
        <f>IF(Ugovori_OPULJP[[#This Row],[DATUM ZAVRŠETKA OPERACIJE]]&gt;DATE(2024,3,31),"u provedbi","završen")</f>
        <v>završen</v>
      </c>
      <c r="K1648" s="58" t="s">
        <v>195</v>
      </c>
      <c r="L1648" s="58" t="s">
        <v>37</v>
      </c>
      <c r="M1648" s="49">
        <v>0.85</v>
      </c>
      <c r="N1648" s="49">
        <v>0.15</v>
      </c>
      <c r="O1648" s="50">
        <f>Ugovori_OPULJP[[#This Row],[Bespovratna sredstva - Ukupno (EU+Nac) HRK
= Ukupna ugovorena vrijednost bespovratnih sredstava]]*Ugovori_OPULJP[[#This Row],[EU STOPA SUFINANCIRANJA %
EU CO-FINANCING RATE %]]</f>
        <v>1253282.5</v>
      </c>
      <c r="P1648" s="51">
        <f>Ugovori_OPULJP[[#This Row],[Bespovratna sredstva - EU dio - HRK]]/7.5345</f>
        <v>166339.17313690356</v>
      </c>
      <c r="Q1648" s="50">
        <f>Ugovori_OPULJP[[#This Row],[Bespovratna sredstva - Ukupno (EU+Nac) HRK
= Ukupna ugovorena vrijednost bespovratnih sredstava]]*Ugovori_OPULJP[[#This Row],[STOPA NACIONALNOG SUFINANCIRANJA %]]</f>
        <v>221167.5</v>
      </c>
      <c r="R1648" s="51">
        <f>Ugovori_OPULJP[[#This Row],[Bespovratna sredstva - Nacionalni dio - HRK]]/7.5345</f>
        <v>29353.971730041805</v>
      </c>
      <c r="S1648" s="52">
        <v>1474450</v>
      </c>
      <c r="T1648" s="51">
        <f>Ugovori_OPULJP[[#This Row],[Bespovratna sredstva - Ukupno (EU+Nac) HRK
= Ukupna ugovorena vrijednost bespovratnih sredstava]]/7.5345</f>
        <v>195693.14486694537</v>
      </c>
      <c r="U1648" s="50">
        <v>0</v>
      </c>
      <c r="V1648" s="51">
        <f>Ugovori_OPULJP[[#This Row],[Javni doprinos korisnika - HRK]]/7.5345</f>
        <v>0</v>
      </c>
      <c r="W1648" s="50">
        <v>0</v>
      </c>
      <c r="X1648" s="51">
        <f>Ugovori_OPULJP[[#This Row],[Privatni doprinos korisnika - HRK]]/7.5345</f>
        <v>0</v>
      </c>
      <c r="Y1648" s="52">
        <v>1474450</v>
      </c>
      <c r="Z1648" s="53">
        <f>Ugovori_OPULJP[[#This Row],[UKUPNI PRIHVATLJIVI IZDACI
TOTAL ELIGIBLE EXPENDITURE
= Bespovratna sredstva ukupno + doprinos korisnika
= Ukupni prihvatljivi troškovi
= Ukupna ugovorena vrijednost projekta HRK]]/7.5345</f>
        <v>195693.14486694537</v>
      </c>
      <c r="AA1648" s="57" t="s">
        <v>38</v>
      </c>
      <c r="AB1648" s="57" t="s">
        <v>35</v>
      </c>
      <c r="AC1648" s="56" t="s">
        <v>6059</v>
      </c>
      <c r="AD1648" s="63" t="s">
        <v>747</v>
      </c>
    </row>
    <row r="1649" spans="1:30" ht="51" customHeight="1" x14ac:dyDescent="0.2">
      <c r="A1649" s="66" t="s">
        <v>6060</v>
      </c>
      <c r="B1649" s="55" t="s">
        <v>743</v>
      </c>
      <c r="C1649" s="56" t="s">
        <v>744</v>
      </c>
      <c r="D1649" s="88" t="s">
        <v>4965</v>
      </c>
      <c r="E1649" s="57" t="s">
        <v>76</v>
      </c>
      <c r="F1649" s="62" t="s">
        <v>6061</v>
      </c>
      <c r="G1649" s="62" t="s">
        <v>4173</v>
      </c>
      <c r="H1649" s="59">
        <v>44818</v>
      </c>
      <c r="I1649" s="59">
        <v>45060</v>
      </c>
      <c r="J1649" s="48" t="str">
        <f>IF(Ugovori_OPULJP[[#This Row],[DATUM ZAVRŠETKA OPERACIJE]]&gt;DATE(2024,3,31),"u provedbi","završen")</f>
        <v>završen</v>
      </c>
      <c r="K1649" s="46" t="s">
        <v>249</v>
      </c>
      <c r="L1649" s="46" t="s">
        <v>249</v>
      </c>
      <c r="M1649" s="49">
        <v>0.85</v>
      </c>
      <c r="N1649" s="49">
        <v>0.15</v>
      </c>
      <c r="O1649" s="50">
        <f>Ugovori_OPULJP[[#This Row],[Bespovratna sredstva - Ukupno (EU+Nac) HRK
= Ukupna ugovorena vrijednost bespovratnih sredstava]]*Ugovori_OPULJP[[#This Row],[EU STOPA SUFINANCIRANJA %
EU CO-FINANCING RATE %]]</f>
        <v>1242593.75</v>
      </c>
      <c r="P1649" s="51">
        <f>Ugovori_OPULJP[[#This Row],[Bespovratna sredstva - EU dio - HRK]]/7.5345</f>
        <v>164920.53221846174</v>
      </c>
      <c r="Q1649" s="50">
        <f>Ugovori_OPULJP[[#This Row],[Bespovratna sredstva - Ukupno (EU+Nac) HRK
= Ukupna ugovorena vrijednost bespovratnih sredstava]]*Ugovori_OPULJP[[#This Row],[STOPA NACIONALNOG SUFINANCIRANJA %]]</f>
        <v>219281.25</v>
      </c>
      <c r="R1649" s="51">
        <f>Ugovori_OPULJP[[#This Row],[Bespovratna sredstva - Nacionalni dio - HRK]]/7.5345</f>
        <v>29103.623332669718</v>
      </c>
      <c r="S1649" s="52">
        <v>1461875</v>
      </c>
      <c r="T1649" s="51">
        <f>Ugovori_OPULJP[[#This Row],[Bespovratna sredstva - Ukupno (EU+Nac) HRK
= Ukupna ugovorena vrijednost bespovratnih sredstava]]/7.5345</f>
        <v>194024.15555113147</v>
      </c>
      <c r="U1649" s="50">
        <v>0</v>
      </c>
      <c r="V1649" s="51">
        <f>Ugovori_OPULJP[[#This Row],[Javni doprinos korisnika - HRK]]/7.5345</f>
        <v>0</v>
      </c>
      <c r="W1649" s="50">
        <v>0</v>
      </c>
      <c r="X1649" s="51">
        <f>Ugovori_OPULJP[[#This Row],[Privatni doprinos korisnika - HRK]]/7.5345</f>
        <v>0</v>
      </c>
      <c r="Y1649" s="52">
        <v>1461875</v>
      </c>
      <c r="Z1649" s="53">
        <f>Ugovori_OPULJP[[#This Row],[UKUPNI PRIHVATLJIVI IZDACI
TOTAL ELIGIBLE EXPENDITURE
= Bespovratna sredstva ukupno + doprinos korisnika
= Ukupni prihvatljivi troškovi
= Ukupna ugovorena vrijednost projekta HRK]]/7.5345</f>
        <v>194024.15555113147</v>
      </c>
      <c r="AA1649" s="57" t="s">
        <v>38</v>
      </c>
      <c r="AB1649" s="57" t="s">
        <v>35</v>
      </c>
      <c r="AC1649" s="56" t="s">
        <v>6062</v>
      </c>
      <c r="AD1649" s="63" t="s">
        <v>747</v>
      </c>
    </row>
    <row r="1650" spans="1:30" ht="51" customHeight="1" x14ac:dyDescent="0.2">
      <c r="A1650" s="61" t="s">
        <v>6063</v>
      </c>
      <c r="B1650" s="55" t="s">
        <v>743</v>
      </c>
      <c r="C1650" s="56" t="s">
        <v>744</v>
      </c>
      <c r="D1650" s="88" t="s">
        <v>4965</v>
      </c>
      <c r="E1650" s="57" t="s">
        <v>76</v>
      </c>
      <c r="F1650" s="62" t="s">
        <v>6064</v>
      </c>
      <c r="G1650" s="62" t="s">
        <v>1853</v>
      </c>
      <c r="H1650" s="59">
        <v>44853</v>
      </c>
      <c r="I1650" s="59">
        <v>45096</v>
      </c>
      <c r="J1650" s="48" t="str">
        <f>IF(Ugovori_OPULJP[[#This Row],[DATUM ZAVRŠETKA OPERACIJE]]&gt;DATE(2024,3,31),"u provedbi","završen")</f>
        <v>završen</v>
      </c>
      <c r="K1650" s="46" t="s">
        <v>249</v>
      </c>
      <c r="L1650" s="46" t="s">
        <v>249</v>
      </c>
      <c r="M1650" s="49">
        <v>0.85</v>
      </c>
      <c r="N1650" s="49">
        <v>0.15</v>
      </c>
      <c r="O1650" s="50">
        <f>Ugovori_OPULJP[[#This Row],[Bespovratna sredstva - Ukupno (EU+Nac) HRK
= Ukupna ugovorena vrijednost bespovratnih sredstava]]*Ugovori_OPULJP[[#This Row],[EU STOPA SUFINANCIRANJA %
EU CO-FINANCING RATE %]]</f>
        <v>1045606.25</v>
      </c>
      <c r="P1650" s="51">
        <f>Ugovori_OPULJP[[#This Row],[Bespovratna sredstva - EU dio - HRK]]/7.5345</f>
        <v>138775.79799588557</v>
      </c>
      <c r="Q1650" s="50">
        <f>Ugovori_OPULJP[[#This Row],[Bespovratna sredstva - Ukupno (EU+Nac) HRK
= Ukupna ugovorena vrijednost bespovratnih sredstava]]*Ugovori_OPULJP[[#This Row],[STOPA NACIONALNOG SUFINANCIRANJA %]]</f>
        <v>184518.75</v>
      </c>
      <c r="R1650" s="51">
        <f>Ugovori_OPULJP[[#This Row],[Bespovratna sredstva - Nacionalni dio - HRK]]/7.5345</f>
        <v>24489.84670515628</v>
      </c>
      <c r="S1650" s="52">
        <v>1230125</v>
      </c>
      <c r="T1650" s="51">
        <f>Ugovori_OPULJP[[#This Row],[Bespovratna sredstva - Ukupno (EU+Nac) HRK
= Ukupna ugovorena vrijednost bespovratnih sredstava]]/7.5345</f>
        <v>163265.64470104186</v>
      </c>
      <c r="U1650" s="50">
        <v>0</v>
      </c>
      <c r="V1650" s="51">
        <f>Ugovori_OPULJP[[#This Row],[Javni doprinos korisnika - HRK]]/7.5345</f>
        <v>0</v>
      </c>
      <c r="W1650" s="50">
        <v>0</v>
      </c>
      <c r="X1650" s="51">
        <f>Ugovori_OPULJP[[#This Row],[Privatni doprinos korisnika - HRK]]/7.5345</f>
        <v>0</v>
      </c>
      <c r="Y1650" s="52">
        <v>1230125</v>
      </c>
      <c r="Z1650" s="53">
        <f>Ugovori_OPULJP[[#This Row],[UKUPNI PRIHVATLJIVI IZDACI
TOTAL ELIGIBLE EXPENDITURE
= Bespovratna sredstva ukupno + doprinos korisnika
= Ukupni prihvatljivi troškovi
= Ukupna ugovorena vrijednost projekta HRK]]/7.5345</f>
        <v>163265.64470104186</v>
      </c>
      <c r="AA1650" s="57" t="s">
        <v>38</v>
      </c>
      <c r="AB1650" s="57" t="s">
        <v>35</v>
      </c>
      <c r="AC1650" s="56" t="s">
        <v>6065</v>
      </c>
      <c r="AD1650" s="63" t="s">
        <v>747</v>
      </c>
    </row>
    <row r="1651" spans="1:30" ht="51" customHeight="1" x14ac:dyDescent="0.2">
      <c r="A1651" s="61" t="s">
        <v>6066</v>
      </c>
      <c r="B1651" s="55" t="s">
        <v>743</v>
      </c>
      <c r="C1651" s="56" t="s">
        <v>744</v>
      </c>
      <c r="D1651" s="88" t="s">
        <v>4965</v>
      </c>
      <c r="E1651" s="57" t="s">
        <v>76</v>
      </c>
      <c r="F1651" s="62" t="s">
        <v>6067</v>
      </c>
      <c r="G1651" s="45" t="s">
        <v>2073</v>
      </c>
      <c r="H1651" s="59">
        <v>44902</v>
      </c>
      <c r="I1651" s="59">
        <v>45145</v>
      </c>
      <c r="J1651" s="48" t="str">
        <f>IF(Ugovori_OPULJP[[#This Row],[DATUM ZAVRŠETKA OPERACIJE]]&gt;DATE(2024,3,31),"u provedbi","završen")</f>
        <v>završen</v>
      </c>
      <c r="K1651" s="58" t="s">
        <v>249</v>
      </c>
      <c r="L1651" s="46" t="s">
        <v>249</v>
      </c>
      <c r="M1651" s="49">
        <v>0.85</v>
      </c>
      <c r="N1651" s="49">
        <v>0.15</v>
      </c>
      <c r="O1651" s="50">
        <f>Ugovori_OPULJP[[#This Row],[Bespovratna sredstva - Ukupno (EU+Nac) HRK
= Ukupna ugovorena vrijednost bespovratnih sredstava]]*Ugovori_OPULJP[[#This Row],[EU STOPA SUFINANCIRANJA %
EU CO-FINANCING RATE %]]</f>
        <v>882385</v>
      </c>
      <c r="P1651" s="51">
        <f>Ugovori_OPULJP[[#This Row],[Bespovratna sredstva - EU dio - HRK]]/7.5345</f>
        <v>117112.6153029398</v>
      </c>
      <c r="Q1651" s="50">
        <f>Ugovori_OPULJP[[#This Row],[Bespovratna sredstva - Ukupno (EU+Nac) HRK
= Ukupna ugovorena vrijednost bespovratnih sredstava]]*Ugovori_OPULJP[[#This Row],[STOPA NACIONALNOG SUFINANCIRANJA %]]</f>
        <v>155715</v>
      </c>
      <c r="R1651" s="51">
        <f>Ugovori_OPULJP[[#This Row],[Bespovratna sredstva - Nacionalni dio - HRK]]/7.5345</f>
        <v>20666.932112283495</v>
      </c>
      <c r="S1651" s="52">
        <v>1038100</v>
      </c>
      <c r="T1651" s="51">
        <f>Ugovori_OPULJP[[#This Row],[Bespovratna sredstva - Ukupno (EU+Nac) HRK
= Ukupna ugovorena vrijednost bespovratnih sredstava]]/7.5345</f>
        <v>137779.54741522329</v>
      </c>
      <c r="U1651" s="50">
        <v>0</v>
      </c>
      <c r="V1651" s="51">
        <f>Ugovori_OPULJP[[#This Row],[Javni doprinos korisnika - HRK]]/7.5345</f>
        <v>0</v>
      </c>
      <c r="W1651" s="50">
        <v>0</v>
      </c>
      <c r="X1651" s="51">
        <f>Ugovori_OPULJP[[#This Row],[Privatni doprinos korisnika - HRK]]/7.5345</f>
        <v>0</v>
      </c>
      <c r="Y1651" s="52">
        <v>1038100</v>
      </c>
      <c r="Z1651" s="53">
        <f>Ugovori_OPULJP[[#This Row],[UKUPNI PRIHVATLJIVI IZDACI
TOTAL ELIGIBLE EXPENDITURE
= Bespovratna sredstva ukupno + doprinos korisnika
= Ukupni prihvatljivi troškovi
= Ukupna ugovorena vrijednost projekta HRK]]/7.5345</f>
        <v>137779.54741522329</v>
      </c>
      <c r="AA1651" s="57" t="s">
        <v>38</v>
      </c>
      <c r="AB1651" s="57" t="s">
        <v>35</v>
      </c>
      <c r="AC1651" s="56" t="s">
        <v>4571</v>
      </c>
      <c r="AD1651" s="63" t="s">
        <v>747</v>
      </c>
    </row>
    <row r="1652" spans="1:30" ht="38.25" customHeight="1" x14ac:dyDescent="0.2">
      <c r="A1652" s="61" t="s">
        <v>6068</v>
      </c>
      <c r="B1652" s="55" t="s">
        <v>743</v>
      </c>
      <c r="C1652" s="56" t="s">
        <v>744</v>
      </c>
      <c r="D1652" s="88" t="s">
        <v>4965</v>
      </c>
      <c r="E1652" s="57" t="s">
        <v>76</v>
      </c>
      <c r="F1652" s="62" t="s">
        <v>1622</v>
      </c>
      <c r="G1652" s="62" t="s">
        <v>1623</v>
      </c>
      <c r="H1652" s="59">
        <v>44927</v>
      </c>
      <c r="I1652" s="59">
        <v>45170</v>
      </c>
      <c r="J1652" s="48" t="str">
        <f>IF(Ugovori_OPULJP[[#This Row],[DATUM ZAVRŠETKA OPERACIJE]]&gt;DATE(2024,3,31),"u provedbi","završen")</f>
        <v>završen</v>
      </c>
      <c r="K1652" s="46" t="s">
        <v>338</v>
      </c>
      <c r="L1652" s="46" t="s">
        <v>338</v>
      </c>
      <c r="M1652" s="49">
        <v>0.85</v>
      </c>
      <c r="N1652" s="49">
        <v>0.15</v>
      </c>
      <c r="O1652" s="50">
        <f>Ugovori_OPULJP[[#This Row],[Bespovratna sredstva - Ukupno (EU+Nac) HRK
= Ukupna ugovorena vrijednost bespovratnih sredstava]]*Ugovori_OPULJP[[#This Row],[EU STOPA SUFINANCIRANJA %
EU CO-FINANCING RATE %]]</f>
        <v>1260329</v>
      </c>
      <c r="P1652" s="51">
        <f>Ugovori_OPULJP[[#This Row],[Bespovratna sredstva - EU dio - HRK]]/7.5345</f>
        <v>167274.40440639723</v>
      </c>
      <c r="Q1652" s="50">
        <f>Ugovori_OPULJP[[#This Row],[Bespovratna sredstva - Ukupno (EU+Nac) HRK
= Ukupna ugovorena vrijednost bespovratnih sredstava]]*Ugovori_OPULJP[[#This Row],[STOPA NACIONALNOG SUFINANCIRANJA %]]</f>
        <v>222411</v>
      </c>
      <c r="R1652" s="51">
        <f>Ugovori_OPULJP[[#This Row],[Bespovratna sredstva - Nacionalni dio - HRK]]/7.5345</f>
        <v>29519.012542305394</v>
      </c>
      <c r="S1652" s="52">
        <v>1482740</v>
      </c>
      <c r="T1652" s="51">
        <f>Ugovori_OPULJP[[#This Row],[Bespovratna sredstva - Ukupno (EU+Nac) HRK
= Ukupna ugovorena vrijednost bespovratnih sredstava]]/7.5345</f>
        <v>196793.41694870262</v>
      </c>
      <c r="U1652" s="50">
        <v>0</v>
      </c>
      <c r="V1652" s="51">
        <f>Ugovori_OPULJP[[#This Row],[Javni doprinos korisnika - HRK]]/7.5345</f>
        <v>0</v>
      </c>
      <c r="W1652" s="50">
        <v>0</v>
      </c>
      <c r="X1652" s="51">
        <f>Ugovori_OPULJP[[#This Row],[Privatni doprinos korisnika - HRK]]/7.5345</f>
        <v>0</v>
      </c>
      <c r="Y1652" s="52">
        <v>1482740</v>
      </c>
      <c r="Z1652" s="53">
        <f>Ugovori_OPULJP[[#This Row],[UKUPNI PRIHVATLJIVI IZDACI
TOTAL ELIGIBLE EXPENDITURE
= Bespovratna sredstva ukupno + doprinos korisnika
= Ukupni prihvatljivi troškovi
= Ukupna ugovorena vrijednost projekta HRK]]/7.5345</f>
        <v>196793.41694870262</v>
      </c>
      <c r="AA1652" s="57" t="s">
        <v>38</v>
      </c>
      <c r="AB1652" s="57" t="s">
        <v>35</v>
      </c>
      <c r="AC1652" s="56" t="s">
        <v>6069</v>
      </c>
      <c r="AD1652" s="63" t="s">
        <v>747</v>
      </c>
    </row>
    <row r="1653" spans="1:30" ht="51" customHeight="1" x14ac:dyDescent="0.2">
      <c r="A1653" s="61" t="s">
        <v>6070</v>
      </c>
      <c r="B1653" s="55" t="s">
        <v>743</v>
      </c>
      <c r="C1653" s="56" t="s">
        <v>744</v>
      </c>
      <c r="D1653" s="88" t="s">
        <v>4965</v>
      </c>
      <c r="E1653" s="57" t="s">
        <v>76</v>
      </c>
      <c r="F1653" s="62" t="s">
        <v>6071</v>
      </c>
      <c r="G1653" s="62" t="s">
        <v>6072</v>
      </c>
      <c r="H1653" s="59">
        <v>44908</v>
      </c>
      <c r="I1653" s="59">
        <v>45151</v>
      </c>
      <c r="J1653" s="48" t="str">
        <f>IF(Ugovori_OPULJP[[#This Row],[DATUM ZAVRŠETKA OPERACIJE]]&gt;DATE(2024,3,31),"u provedbi","završen")</f>
        <v>završen</v>
      </c>
      <c r="K1653" s="58" t="s">
        <v>338</v>
      </c>
      <c r="L1653" s="58" t="s">
        <v>338</v>
      </c>
      <c r="M1653" s="49">
        <v>0.85</v>
      </c>
      <c r="N1653" s="49">
        <v>0.15</v>
      </c>
      <c r="O1653" s="50">
        <f>Ugovori_OPULJP[[#This Row],[Bespovratna sredstva - Ukupno (EU+Nac) HRK
= Ukupna ugovorena vrijednost bespovratnih sredstava]]*Ugovori_OPULJP[[#This Row],[EU STOPA SUFINANCIRANJA %
EU CO-FINANCING RATE %]]</f>
        <v>966552</v>
      </c>
      <c r="P1653" s="51">
        <f>Ugovori_OPULJP[[#This Row],[Bespovratna sredstva - EU dio - HRK]]/7.5345</f>
        <v>128283.49591877364</v>
      </c>
      <c r="Q1653" s="50">
        <f>Ugovori_OPULJP[[#This Row],[Bespovratna sredstva - Ukupno (EU+Nac) HRK
= Ukupna ugovorena vrijednost bespovratnih sredstava]]*Ugovori_OPULJP[[#This Row],[STOPA NACIONALNOG SUFINANCIRANJA %]]</f>
        <v>170568</v>
      </c>
      <c r="R1653" s="51">
        <f>Ugovori_OPULJP[[#This Row],[Bespovratna sredstva - Nacionalni dio - HRK]]/7.5345</f>
        <v>22638.263985665937</v>
      </c>
      <c r="S1653" s="52">
        <v>1137120</v>
      </c>
      <c r="T1653" s="51">
        <f>Ugovori_OPULJP[[#This Row],[Bespovratna sredstva - Ukupno (EU+Nac) HRK
= Ukupna ugovorena vrijednost bespovratnih sredstava]]/7.5345</f>
        <v>150921.75990443956</v>
      </c>
      <c r="U1653" s="50">
        <v>0</v>
      </c>
      <c r="V1653" s="51">
        <f>Ugovori_OPULJP[[#This Row],[Javni doprinos korisnika - HRK]]/7.5345</f>
        <v>0</v>
      </c>
      <c r="W1653" s="50">
        <v>0</v>
      </c>
      <c r="X1653" s="51">
        <f>Ugovori_OPULJP[[#This Row],[Privatni doprinos korisnika - HRK]]/7.5345</f>
        <v>0</v>
      </c>
      <c r="Y1653" s="52">
        <v>1137120</v>
      </c>
      <c r="Z1653" s="53">
        <f>Ugovori_OPULJP[[#This Row],[UKUPNI PRIHVATLJIVI IZDACI
TOTAL ELIGIBLE EXPENDITURE
= Bespovratna sredstva ukupno + doprinos korisnika
= Ukupni prihvatljivi troškovi
= Ukupna ugovorena vrijednost projekta HRK]]/7.5345</f>
        <v>150921.75990443956</v>
      </c>
      <c r="AA1653" s="57" t="s">
        <v>38</v>
      </c>
      <c r="AB1653" s="57" t="s">
        <v>35</v>
      </c>
      <c r="AC1653" s="56" t="s">
        <v>6073</v>
      </c>
      <c r="AD1653" s="63" t="s">
        <v>747</v>
      </c>
    </row>
    <row r="1654" spans="1:30" ht="51" customHeight="1" x14ac:dyDescent="0.2">
      <c r="A1654" s="61" t="s">
        <v>6074</v>
      </c>
      <c r="B1654" s="55" t="s">
        <v>743</v>
      </c>
      <c r="C1654" s="56" t="s">
        <v>744</v>
      </c>
      <c r="D1654" s="88" t="s">
        <v>4965</v>
      </c>
      <c r="E1654" s="57" t="s">
        <v>76</v>
      </c>
      <c r="F1654" s="62" t="s">
        <v>6075</v>
      </c>
      <c r="G1654" s="62" t="s">
        <v>3027</v>
      </c>
      <c r="H1654" s="59">
        <v>44818</v>
      </c>
      <c r="I1654" s="59">
        <v>45060</v>
      </c>
      <c r="J1654" s="48" t="str">
        <f>IF(Ugovori_OPULJP[[#This Row],[DATUM ZAVRŠETKA OPERACIJE]]&gt;DATE(2024,3,31),"u provedbi","završen")</f>
        <v>završen</v>
      </c>
      <c r="K1654" s="46" t="s">
        <v>94</v>
      </c>
      <c r="L1654" s="46" t="s">
        <v>94</v>
      </c>
      <c r="M1654" s="49">
        <v>0.85</v>
      </c>
      <c r="N1654" s="49">
        <v>0.15</v>
      </c>
      <c r="O1654" s="50">
        <f>Ugovori_OPULJP[[#This Row],[Bespovratna sredstva - Ukupno (EU+Nac) HRK
= Ukupna ugovorena vrijednost bespovratnih sredstava]]*Ugovori_OPULJP[[#This Row],[EU STOPA SUFINANCIRANJA %
EU CO-FINANCING RATE %]]</f>
        <v>1050600</v>
      </c>
      <c r="P1654" s="51">
        <f>Ugovori_OPULJP[[#This Row],[Bespovratna sredstva - EU dio - HRK]]/7.5345</f>
        <v>139438.58252040611</v>
      </c>
      <c r="Q1654" s="50">
        <f>Ugovori_OPULJP[[#This Row],[Bespovratna sredstva - Ukupno (EU+Nac) HRK
= Ukupna ugovorena vrijednost bespovratnih sredstava]]*Ugovori_OPULJP[[#This Row],[STOPA NACIONALNOG SUFINANCIRANJA %]]</f>
        <v>185400</v>
      </c>
      <c r="R1654" s="51">
        <f>Ugovori_OPULJP[[#This Row],[Bespovratna sredstva - Nacionalni dio - HRK]]/7.5345</f>
        <v>24606.80868007167</v>
      </c>
      <c r="S1654" s="52">
        <v>1236000</v>
      </c>
      <c r="T1654" s="51">
        <f>Ugovori_OPULJP[[#This Row],[Bespovratna sredstva - Ukupno (EU+Nac) HRK
= Ukupna ugovorena vrijednost bespovratnih sredstava]]/7.5345</f>
        <v>164045.39120047778</v>
      </c>
      <c r="U1654" s="50">
        <v>0</v>
      </c>
      <c r="V1654" s="51">
        <f>Ugovori_OPULJP[[#This Row],[Javni doprinos korisnika - HRK]]/7.5345</f>
        <v>0</v>
      </c>
      <c r="W1654" s="50">
        <v>0</v>
      </c>
      <c r="X1654" s="51">
        <f>Ugovori_OPULJP[[#This Row],[Privatni doprinos korisnika - HRK]]/7.5345</f>
        <v>0</v>
      </c>
      <c r="Y1654" s="52">
        <v>1236000</v>
      </c>
      <c r="Z1654" s="53">
        <f>Ugovori_OPULJP[[#This Row],[UKUPNI PRIHVATLJIVI IZDACI
TOTAL ELIGIBLE EXPENDITURE
= Bespovratna sredstva ukupno + doprinos korisnika
= Ukupni prihvatljivi troškovi
= Ukupna ugovorena vrijednost projekta HRK]]/7.5345</f>
        <v>164045.39120047778</v>
      </c>
      <c r="AA1654" s="57" t="s">
        <v>38</v>
      </c>
      <c r="AB1654" s="57" t="s">
        <v>35</v>
      </c>
      <c r="AC1654" s="56" t="s">
        <v>6076</v>
      </c>
      <c r="AD1654" s="63" t="s">
        <v>747</v>
      </c>
    </row>
    <row r="1655" spans="1:30" ht="76.5" customHeight="1" x14ac:dyDescent="0.2">
      <c r="A1655" s="61" t="s">
        <v>6077</v>
      </c>
      <c r="B1655" s="55" t="s">
        <v>743</v>
      </c>
      <c r="C1655" s="56" t="s">
        <v>744</v>
      </c>
      <c r="D1655" s="88" t="s">
        <v>4965</v>
      </c>
      <c r="E1655" s="57" t="s">
        <v>76</v>
      </c>
      <c r="F1655" s="62" t="s">
        <v>6078</v>
      </c>
      <c r="G1655" s="45" t="s">
        <v>4275</v>
      </c>
      <c r="H1655" s="59">
        <v>44818</v>
      </c>
      <c r="I1655" s="59">
        <v>45060</v>
      </c>
      <c r="J1655" s="48" t="str">
        <f>IF(Ugovori_OPULJP[[#This Row],[DATUM ZAVRŠETKA OPERACIJE]]&gt;DATE(2024,3,31),"u provedbi","završen")</f>
        <v>završen</v>
      </c>
      <c r="K1655" s="46" t="s">
        <v>333</v>
      </c>
      <c r="L1655" s="46" t="s">
        <v>333</v>
      </c>
      <c r="M1655" s="49">
        <v>0.85</v>
      </c>
      <c r="N1655" s="49">
        <v>0.15</v>
      </c>
      <c r="O1655" s="50">
        <f>Ugovori_OPULJP[[#This Row],[Bespovratna sredstva - Ukupno (EU+Nac) HRK
= Ukupna ugovorena vrijednost bespovratnih sredstava]]*Ugovori_OPULJP[[#This Row],[EU STOPA SUFINANCIRANJA %
EU CO-FINANCING RATE %]]</f>
        <v>1051535</v>
      </c>
      <c r="P1655" s="51">
        <f>Ugovori_OPULJP[[#This Row],[Bespovratna sredstva - EU dio - HRK]]/7.5345</f>
        <v>139562.67834627381</v>
      </c>
      <c r="Q1655" s="50">
        <f>Ugovori_OPULJP[[#This Row],[Bespovratna sredstva - Ukupno (EU+Nac) HRK
= Ukupna ugovorena vrijednost bespovratnih sredstava]]*Ugovori_OPULJP[[#This Row],[STOPA NACIONALNOG SUFINANCIRANJA %]]</f>
        <v>185565</v>
      </c>
      <c r="R1655" s="51">
        <f>Ugovori_OPULJP[[#This Row],[Bespovratna sredstva - Nacionalni dio - HRK]]/7.5345</f>
        <v>24628.707943460082</v>
      </c>
      <c r="S1655" s="52">
        <v>1237100</v>
      </c>
      <c r="T1655" s="51">
        <f>Ugovori_OPULJP[[#This Row],[Bespovratna sredstva - Ukupno (EU+Nac) HRK
= Ukupna ugovorena vrijednost bespovratnih sredstava]]/7.5345</f>
        <v>164191.38628973387</v>
      </c>
      <c r="U1655" s="50">
        <v>0</v>
      </c>
      <c r="V1655" s="51">
        <f>Ugovori_OPULJP[[#This Row],[Javni doprinos korisnika - HRK]]/7.5345</f>
        <v>0</v>
      </c>
      <c r="W1655" s="50">
        <v>0</v>
      </c>
      <c r="X1655" s="51">
        <f>Ugovori_OPULJP[[#This Row],[Privatni doprinos korisnika - HRK]]/7.5345</f>
        <v>0</v>
      </c>
      <c r="Y1655" s="52">
        <v>1237100</v>
      </c>
      <c r="Z1655" s="53">
        <f>Ugovori_OPULJP[[#This Row],[UKUPNI PRIHVATLJIVI IZDACI
TOTAL ELIGIBLE EXPENDITURE
= Bespovratna sredstva ukupno + doprinos korisnika
= Ukupni prihvatljivi troškovi
= Ukupna ugovorena vrijednost projekta HRK]]/7.5345</f>
        <v>164191.38628973387</v>
      </c>
      <c r="AA1655" s="57" t="s">
        <v>38</v>
      </c>
      <c r="AB1655" s="57" t="s">
        <v>35</v>
      </c>
      <c r="AC1655" s="56" t="s">
        <v>6079</v>
      </c>
      <c r="AD1655" s="63" t="s">
        <v>747</v>
      </c>
    </row>
    <row r="1656" spans="1:30" ht="63.75" customHeight="1" x14ac:dyDescent="0.2">
      <c r="A1656" s="61" t="s">
        <v>6080</v>
      </c>
      <c r="B1656" s="55" t="s">
        <v>743</v>
      </c>
      <c r="C1656" s="56" t="s">
        <v>744</v>
      </c>
      <c r="D1656" s="88" t="s">
        <v>4965</v>
      </c>
      <c r="E1656" s="57" t="s">
        <v>76</v>
      </c>
      <c r="F1656" s="62" t="s">
        <v>6081</v>
      </c>
      <c r="G1656" s="62" t="s">
        <v>275</v>
      </c>
      <c r="H1656" s="59">
        <v>44818</v>
      </c>
      <c r="I1656" s="59">
        <v>45030</v>
      </c>
      <c r="J1656" s="48" t="str">
        <f>IF(Ugovori_OPULJP[[#This Row],[DATUM ZAVRŠETKA OPERACIJE]]&gt;DATE(2024,3,31),"u provedbi","završen")</f>
        <v>završen</v>
      </c>
      <c r="K1656" s="46" t="s">
        <v>6082</v>
      </c>
      <c r="L1656" s="46" t="s">
        <v>94</v>
      </c>
      <c r="M1656" s="49">
        <v>0.85</v>
      </c>
      <c r="N1656" s="49">
        <v>0.15</v>
      </c>
      <c r="O1656" s="50">
        <f>Ugovori_OPULJP[[#This Row],[Bespovratna sredstva - Ukupno (EU+Nac) HRK
= Ukupna ugovorena vrijednost bespovratnih sredstava]]*Ugovori_OPULJP[[#This Row],[EU STOPA SUFINANCIRANJA %
EU CO-FINANCING RATE %]]</f>
        <v>708220</v>
      </c>
      <c r="P1656" s="51">
        <f>Ugovori_OPULJP[[#This Row],[Bespovratna sredstva - EU dio - HRK]]/7.5345</f>
        <v>93996.947375406453</v>
      </c>
      <c r="Q1656" s="50">
        <f>Ugovori_OPULJP[[#This Row],[Bespovratna sredstva - Ukupno (EU+Nac) HRK
= Ukupna ugovorena vrijednost bespovratnih sredstava]]*Ugovori_OPULJP[[#This Row],[STOPA NACIONALNOG SUFINANCIRANJA %]]</f>
        <v>124980</v>
      </c>
      <c r="R1656" s="51">
        <f>Ugovori_OPULJP[[#This Row],[Bespovratna sredstva - Nacionalni dio - HRK]]/7.5345</f>
        <v>16587.696595659963</v>
      </c>
      <c r="S1656" s="52">
        <v>833200</v>
      </c>
      <c r="T1656" s="51">
        <f>Ugovori_OPULJP[[#This Row],[Bespovratna sredstva - Ukupno (EU+Nac) HRK
= Ukupna ugovorena vrijednost bespovratnih sredstava]]/7.5345</f>
        <v>110584.64397106643</v>
      </c>
      <c r="U1656" s="50">
        <v>0</v>
      </c>
      <c r="V1656" s="51">
        <f>Ugovori_OPULJP[[#This Row],[Javni doprinos korisnika - HRK]]/7.5345</f>
        <v>0</v>
      </c>
      <c r="W1656" s="50">
        <v>0</v>
      </c>
      <c r="X1656" s="51">
        <f>Ugovori_OPULJP[[#This Row],[Privatni doprinos korisnika - HRK]]/7.5345</f>
        <v>0</v>
      </c>
      <c r="Y1656" s="52">
        <v>833200</v>
      </c>
      <c r="Z1656" s="53">
        <f>Ugovori_OPULJP[[#This Row],[UKUPNI PRIHVATLJIVI IZDACI
TOTAL ELIGIBLE EXPENDITURE
= Bespovratna sredstva ukupno + doprinos korisnika
= Ukupni prihvatljivi troškovi
= Ukupna ugovorena vrijednost projekta HRK]]/7.5345</f>
        <v>110584.64397106643</v>
      </c>
      <c r="AA1656" s="57" t="s">
        <v>38</v>
      </c>
      <c r="AB1656" s="57" t="s">
        <v>35</v>
      </c>
      <c r="AC1656" s="56" t="s">
        <v>6083</v>
      </c>
      <c r="AD1656" s="63" t="s">
        <v>747</v>
      </c>
    </row>
    <row r="1657" spans="1:30" ht="51" customHeight="1" x14ac:dyDescent="0.2">
      <c r="A1657" s="61" t="s">
        <v>6084</v>
      </c>
      <c r="B1657" s="55" t="s">
        <v>743</v>
      </c>
      <c r="C1657" s="56" t="s">
        <v>744</v>
      </c>
      <c r="D1657" s="88" t="s">
        <v>4965</v>
      </c>
      <c r="E1657" s="57" t="s">
        <v>76</v>
      </c>
      <c r="F1657" s="62" t="s">
        <v>6085</v>
      </c>
      <c r="G1657" s="62" t="s">
        <v>1234</v>
      </c>
      <c r="H1657" s="59">
        <v>44855</v>
      </c>
      <c r="I1657" s="59">
        <v>45098</v>
      </c>
      <c r="J1657" s="48" t="str">
        <f>IF(Ugovori_OPULJP[[#This Row],[DATUM ZAVRŠETKA OPERACIJE]]&gt;DATE(2024,3,31),"u provedbi","završen")</f>
        <v>završen</v>
      </c>
      <c r="K1657" s="58" t="s">
        <v>333</v>
      </c>
      <c r="L1657" s="58" t="s">
        <v>333</v>
      </c>
      <c r="M1657" s="49">
        <v>0.85</v>
      </c>
      <c r="N1657" s="49">
        <v>0.15</v>
      </c>
      <c r="O1657" s="50">
        <f>Ugovori_OPULJP[[#This Row],[Bespovratna sredstva - Ukupno (EU+Nac) HRK
= Ukupna ugovorena vrijednost bespovratnih sredstava]]*Ugovori_OPULJP[[#This Row],[EU STOPA SUFINANCIRANJA %
EU CO-FINANCING RATE %]]</f>
        <v>836400</v>
      </c>
      <c r="P1657" s="51">
        <f>Ugovori_OPULJP[[#This Row],[Bespovratna sredstva - EU dio - HRK]]/7.5345</f>
        <v>111009.35695799322</v>
      </c>
      <c r="Q1657" s="50">
        <f>Ugovori_OPULJP[[#This Row],[Bespovratna sredstva - Ukupno (EU+Nac) HRK
= Ukupna ugovorena vrijednost bespovratnih sredstava]]*Ugovori_OPULJP[[#This Row],[STOPA NACIONALNOG SUFINANCIRANJA %]]</f>
        <v>147600</v>
      </c>
      <c r="R1657" s="51">
        <f>Ugovori_OPULJP[[#This Row],[Bespovratna sredstva - Nacionalni dio - HRK]]/7.5345</f>
        <v>19589.886521998804</v>
      </c>
      <c r="S1657" s="52">
        <v>984000</v>
      </c>
      <c r="T1657" s="51">
        <f>Ugovori_OPULJP[[#This Row],[Bespovratna sredstva - Ukupno (EU+Nac) HRK
= Ukupna ugovorena vrijednost bespovratnih sredstava]]/7.5345</f>
        <v>130599.24347999203</v>
      </c>
      <c r="U1657" s="50">
        <v>0</v>
      </c>
      <c r="V1657" s="51">
        <f>Ugovori_OPULJP[[#This Row],[Javni doprinos korisnika - HRK]]/7.5345</f>
        <v>0</v>
      </c>
      <c r="W1657" s="50">
        <v>0</v>
      </c>
      <c r="X1657" s="51">
        <f>Ugovori_OPULJP[[#This Row],[Privatni doprinos korisnika - HRK]]/7.5345</f>
        <v>0</v>
      </c>
      <c r="Y1657" s="52">
        <v>984000</v>
      </c>
      <c r="Z1657" s="53">
        <f>Ugovori_OPULJP[[#This Row],[UKUPNI PRIHVATLJIVI IZDACI
TOTAL ELIGIBLE EXPENDITURE
= Bespovratna sredstva ukupno + doprinos korisnika
= Ukupni prihvatljivi troškovi
= Ukupna ugovorena vrijednost projekta HRK]]/7.5345</f>
        <v>130599.24347999203</v>
      </c>
      <c r="AA1657" s="57" t="s">
        <v>38</v>
      </c>
      <c r="AB1657" s="57" t="s">
        <v>35</v>
      </c>
      <c r="AC1657" s="56" t="s">
        <v>6086</v>
      </c>
      <c r="AD1657" s="63" t="s">
        <v>747</v>
      </c>
    </row>
    <row r="1658" spans="1:30" ht="63.75" customHeight="1" x14ac:dyDescent="0.2">
      <c r="A1658" s="66" t="s">
        <v>6087</v>
      </c>
      <c r="B1658" s="55" t="s">
        <v>743</v>
      </c>
      <c r="C1658" s="56" t="s">
        <v>744</v>
      </c>
      <c r="D1658" s="88" t="s">
        <v>4965</v>
      </c>
      <c r="E1658" s="57" t="s">
        <v>76</v>
      </c>
      <c r="F1658" s="45" t="s">
        <v>6088</v>
      </c>
      <c r="G1658" s="45" t="s">
        <v>661</v>
      </c>
      <c r="H1658" s="59">
        <v>44770</v>
      </c>
      <c r="I1658" s="59">
        <v>45013</v>
      </c>
      <c r="J1658" s="48" t="str">
        <f>IF(Ugovori_OPULJP[[#This Row],[DATUM ZAVRŠETKA OPERACIJE]]&gt;DATE(2024,3,31),"u provedbi","završen")</f>
        <v>završen</v>
      </c>
      <c r="K1658" s="58" t="s">
        <v>244</v>
      </c>
      <c r="L1658" s="58" t="s">
        <v>244</v>
      </c>
      <c r="M1658" s="49">
        <v>0.85</v>
      </c>
      <c r="N1658" s="49">
        <v>0.15</v>
      </c>
      <c r="O1658" s="50">
        <f>Ugovori_OPULJP[[#This Row],[Bespovratna sredstva - Ukupno (EU+Nac) HRK
= Ukupna ugovorena vrijednost bespovratnih sredstava]]*Ugovori_OPULJP[[#This Row],[EU STOPA SUFINANCIRANJA %
EU CO-FINANCING RATE %]]</f>
        <v>1260720</v>
      </c>
      <c r="P1658" s="51">
        <f>Ugovori_OPULJP[[#This Row],[Bespovratna sredstva - EU dio - HRK]]/7.5345</f>
        <v>167326.29902448735</v>
      </c>
      <c r="Q1658" s="50">
        <f>Ugovori_OPULJP[[#This Row],[Bespovratna sredstva - Ukupno (EU+Nac) HRK
= Ukupna ugovorena vrijednost bespovratnih sredstava]]*Ugovori_OPULJP[[#This Row],[STOPA NACIONALNOG SUFINANCIRANJA %]]</f>
        <v>222480</v>
      </c>
      <c r="R1658" s="51">
        <f>Ugovori_OPULJP[[#This Row],[Bespovratna sredstva - Nacionalni dio - HRK]]/7.5345</f>
        <v>29528.170416086003</v>
      </c>
      <c r="S1658" s="52">
        <v>1483200</v>
      </c>
      <c r="T1658" s="51">
        <f>Ugovori_OPULJP[[#This Row],[Bespovratna sredstva - Ukupno (EU+Nac) HRK
= Ukupna ugovorena vrijednost bespovratnih sredstava]]/7.5345</f>
        <v>196854.46944057336</v>
      </c>
      <c r="U1658" s="50">
        <v>0</v>
      </c>
      <c r="V1658" s="51">
        <f>Ugovori_OPULJP[[#This Row],[Javni doprinos korisnika - HRK]]/7.5345</f>
        <v>0</v>
      </c>
      <c r="W1658" s="50">
        <v>0</v>
      </c>
      <c r="X1658" s="51">
        <f>Ugovori_OPULJP[[#This Row],[Privatni doprinos korisnika - HRK]]/7.5345</f>
        <v>0</v>
      </c>
      <c r="Y1658" s="52">
        <v>1483200</v>
      </c>
      <c r="Z1658" s="53">
        <f>Ugovori_OPULJP[[#This Row],[UKUPNI PRIHVATLJIVI IZDACI
TOTAL ELIGIBLE EXPENDITURE
= Bespovratna sredstva ukupno + doprinos korisnika
= Ukupni prihvatljivi troškovi
= Ukupna ugovorena vrijednost projekta HRK]]/7.5345</f>
        <v>196854.46944057336</v>
      </c>
      <c r="AA1658" s="57" t="s">
        <v>38</v>
      </c>
      <c r="AB1658" s="57" t="s">
        <v>35</v>
      </c>
      <c r="AC1658" s="56" t="s">
        <v>6089</v>
      </c>
      <c r="AD1658" s="63" t="s">
        <v>747</v>
      </c>
    </row>
    <row r="1659" spans="1:30" ht="51" customHeight="1" x14ac:dyDescent="0.2">
      <c r="A1659" s="66" t="s">
        <v>6090</v>
      </c>
      <c r="B1659" s="55" t="s">
        <v>743</v>
      </c>
      <c r="C1659" s="56" t="s">
        <v>744</v>
      </c>
      <c r="D1659" s="88" t="s">
        <v>4965</v>
      </c>
      <c r="E1659" s="57" t="s">
        <v>76</v>
      </c>
      <c r="F1659" s="62" t="s">
        <v>6091</v>
      </c>
      <c r="G1659" s="62" t="s">
        <v>1807</v>
      </c>
      <c r="H1659" s="59">
        <v>44923</v>
      </c>
      <c r="I1659" s="59">
        <v>45166</v>
      </c>
      <c r="J1659" s="48" t="str">
        <f>IF(Ugovori_OPULJP[[#This Row],[DATUM ZAVRŠETKA OPERACIJE]]&gt;DATE(2024,3,31),"u provedbi","završen")</f>
        <v>završen</v>
      </c>
      <c r="K1659" s="58" t="s">
        <v>211</v>
      </c>
      <c r="L1659" s="67" t="s">
        <v>211</v>
      </c>
      <c r="M1659" s="49">
        <v>0.85</v>
      </c>
      <c r="N1659" s="49">
        <v>0.15</v>
      </c>
      <c r="O1659" s="50">
        <f>Ugovori_OPULJP[[#This Row],[Bespovratna sredstva - Ukupno (EU+Nac) HRK
= Ukupna ugovorena vrijednost bespovratnih sredstava]]*Ugovori_OPULJP[[#This Row],[EU STOPA SUFINANCIRANJA %
EU CO-FINANCING RATE %]]</f>
        <v>1260550</v>
      </c>
      <c r="P1659" s="51">
        <f>Ugovori_OPULJP[[#This Row],[Bespovratna sredstva - EU dio - HRK]]/7.5345</f>
        <v>167303.73614705686</v>
      </c>
      <c r="Q1659" s="50">
        <f>Ugovori_OPULJP[[#This Row],[Bespovratna sredstva - Ukupno (EU+Nac) HRK
= Ukupna ugovorena vrijednost bespovratnih sredstava]]*Ugovori_OPULJP[[#This Row],[STOPA NACIONALNOG SUFINANCIRANJA %]]</f>
        <v>222450</v>
      </c>
      <c r="R1659" s="51">
        <f>Ugovori_OPULJP[[#This Row],[Bespovratna sredstva - Nacionalni dio - HRK]]/7.5345</f>
        <v>29524.188731833565</v>
      </c>
      <c r="S1659" s="52">
        <v>1483000</v>
      </c>
      <c r="T1659" s="51">
        <f>Ugovori_OPULJP[[#This Row],[Bespovratna sredstva - Ukupno (EU+Nac) HRK
= Ukupna ugovorena vrijednost bespovratnih sredstava]]/7.5345</f>
        <v>196827.92487889042</v>
      </c>
      <c r="U1659" s="50">
        <v>0</v>
      </c>
      <c r="V1659" s="51">
        <f>Ugovori_OPULJP[[#This Row],[Javni doprinos korisnika - HRK]]/7.5345</f>
        <v>0</v>
      </c>
      <c r="W1659" s="50">
        <v>0</v>
      </c>
      <c r="X1659" s="51">
        <f>Ugovori_OPULJP[[#This Row],[Privatni doprinos korisnika - HRK]]/7.5345</f>
        <v>0</v>
      </c>
      <c r="Y1659" s="52">
        <v>1483000</v>
      </c>
      <c r="Z1659" s="53">
        <f>Ugovori_OPULJP[[#This Row],[UKUPNI PRIHVATLJIVI IZDACI
TOTAL ELIGIBLE EXPENDITURE
= Bespovratna sredstva ukupno + doprinos korisnika
= Ukupni prihvatljivi troškovi
= Ukupna ugovorena vrijednost projekta HRK]]/7.5345</f>
        <v>196827.92487889042</v>
      </c>
      <c r="AA1659" s="57" t="s">
        <v>38</v>
      </c>
      <c r="AB1659" s="57" t="s">
        <v>35</v>
      </c>
      <c r="AC1659" s="56" t="s">
        <v>6092</v>
      </c>
      <c r="AD1659" s="63" t="s">
        <v>747</v>
      </c>
    </row>
    <row r="1660" spans="1:30" ht="51" customHeight="1" x14ac:dyDescent="0.2">
      <c r="A1660" s="61" t="s">
        <v>6093</v>
      </c>
      <c r="B1660" s="55" t="s">
        <v>743</v>
      </c>
      <c r="C1660" s="56" t="s">
        <v>744</v>
      </c>
      <c r="D1660" s="88" t="s">
        <v>4965</v>
      </c>
      <c r="E1660" s="57" t="s">
        <v>76</v>
      </c>
      <c r="F1660" s="62" t="s">
        <v>6094</v>
      </c>
      <c r="G1660" s="45" t="s">
        <v>1631</v>
      </c>
      <c r="H1660" s="59">
        <v>45000</v>
      </c>
      <c r="I1660" s="59">
        <v>45245</v>
      </c>
      <c r="J1660" s="48" t="str">
        <f>IF(Ugovori_OPULJP[[#This Row],[DATUM ZAVRŠETKA OPERACIJE]]&gt;DATE(2024,3,31),"u provedbi","završen")</f>
        <v>završen</v>
      </c>
      <c r="K1660" s="46" t="s">
        <v>211</v>
      </c>
      <c r="L1660" s="46" t="s">
        <v>211</v>
      </c>
      <c r="M1660" s="49">
        <v>0.85</v>
      </c>
      <c r="N1660" s="49">
        <v>0.15</v>
      </c>
      <c r="O1660" s="50">
        <f>Ugovori_OPULJP[[#This Row],[Bespovratna sredstva - Ukupno (EU+Nac) HRK
= Ukupna ugovorena vrijednost bespovratnih sredstava]]*Ugovori_OPULJP[[#This Row],[EU STOPA SUFINANCIRANJA %
EU CO-FINANCING RATE %]]</f>
        <v>420240</v>
      </c>
      <c r="P1660" s="51">
        <f>Ugovori_OPULJP[[#This Row],[Bespovratna sredstva - EU dio - HRK]]/7.5345</f>
        <v>55775.43300816245</v>
      </c>
      <c r="Q1660" s="50">
        <f>Ugovori_OPULJP[[#This Row],[Bespovratna sredstva - Ukupno (EU+Nac) HRK
= Ukupna ugovorena vrijednost bespovratnih sredstava]]*Ugovori_OPULJP[[#This Row],[STOPA NACIONALNOG SUFINANCIRANJA %]]</f>
        <v>74160</v>
      </c>
      <c r="R1660" s="51">
        <f>Ugovori_OPULJP[[#This Row],[Bespovratna sredstva - Nacionalni dio - HRK]]/7.5345</f>
        <v>9842.7234720286669</v>
      </c>
      <c r="S1660" s="52">
        <v>494400</v>
      </c>
      <c r="T1660" s="51">
        <f>Ugovori_OPULJP[[#This Row],[Bespovratna sredstva - Ukupno (EU+Nac) HRK
= Ukupna ugovorena vrijednost bespovratnih sredstava]]/7.5345</f>
        <v>65618.156480191115</v>
      </c>
      <c r="U1660" s="50">
        <v>0</v>
      </c>
      <c r="V1660" s="51">
        <f>Ugovori_OPULJP[[#This Row],[Javni doprinos korisnika - HRK]]/7.5345</f>
        <v>0</v>
      </c>
      <c r="W1660" s="50">
        <v>0</v>
      </c>
      <c r="X1660" s="51">
        <f>Ugovori_OPULJP[[#This Row],[Privatni doprinos korisnika - HRK]]/7.5345</f>
        <v>0</v>
      </c>
      <c r="Y1660" s="52">
        <v>494400</v>
      </c>
      <c r="Z1660" s="53">
        <f>Ugovori_OPULJP[[#This Row],[UKUPNI PRIHVATLJIVI IZDACI
TOTAL ELIGIBLE EXPENDITURE
= Bespovratna sredstva ukupno + doprinos korisnika
= Ukupni prihvatljivi troškovi
= Ukupna ugovorena vrijednost projekta HRK]]/7.5345</f>
        <v>65618.156480191115</v>
      </c>
      <c r="AA1660" s="57" t="s">
        <v>38</v>
      </c>
      <c r="AB1660" s="57" t="s">
        <v>35</v>
      </c>
      <c r="AC1660" s="56" t="s">
        <v>6095</v>
      </c>
      <c r="AD1660" s="63" t="s">
        <v>747</v>
      </c>
    </row>
    <row r="1661" spans="1:30" ht="63.75" customHeight="1" x14ac:dyDescent="0.2">
      <c r="A1661" s="61" t="s">
        <v>6096</v>
      </c>
      <c r="B1661" s="55" t="s">
        <v>743</v>
      </c>
      <c r="C1661" s="56" t="s">
        <v>744</v>
      </c>
      <c r="D1661" s="88" t="s">
        <v>4965</v>
      </c>
      <c r="E1661" s="57" t="s">
        <v>76</v>
      </c>
      <c r="F1661" s="62" t="s">
        <v>6097</v>
      </c>
      <c r="G1661" s="45" t="s">
        <v>1815</v>
      </c>
      <c r="H1661" s="59">
        <v>45001</v>
      </c>
      <c r="I1661" s="59">
        <v>45246</v>
      </c>
      <c r="J1661" s="48" t="str">
        <f>IF(Ugovori_OPULJP[[#This Row],[DATUM ZAVRŠETKA OPERACIJE]]&gt;DATE(2024,3,31),"u provedbi","završen")</f>
        <v>završen</v>
      </c>
      <c r="K1661" s="46" t="s">
        <v>211</v>
      </c>
      <c r="L1661" s="46" t="s">
        <v>211</v>
      </c>
      <c r="M1661" s="49">
        <v>0.85</v>
      </c>
      <c r="N1661" s="49">
        <v>0.15</v>
      </c>
      <c r="O1661" s="50">
        <f>Ugovori_OPULJP[[#This Row],[Bespovratna sredstva - Ukupno (EU+Nac) HRK
= Ukupna ugovorena vrijednost bespovratnih sredstava]]*Ugovori_OPULJP[[#This Row],[EU STOPA SUFINANCIRANJA %
EU CO-FINANCING RATE %]]</f>
        <v>1045402.25</v>
      </c>
      <c r="P1661" s="51">
        <f>Ugovori_OPULJP[[#This Row],[Bespovratna sredstva - EU dio - HRK]]/7.5345</f>
        <v>138748.72254296902</v>
      </c>
      <c r="Q1661" s="50">
        <f>Ugovori_OPULJP[[#This Row],[Bespovratna sredstva - Ukupno (EU+Nac) HRK
= Ukupna ugovorena vrijednost bespovratnih sredstava]]*Ugovori_OPULJP[[#This Row],[STOPA NACIONALNOG SUFINANCIRANJA %]]</f>
        <v>184482.75</v>
      </c>
      <c r="R1661" s="51">
        <f>Ugovori_OPULJP[[#This Row],[Bespovratna sredstva - Nacionalni dio - HRK]]/7.5345</f>
        <v>24485.068684053353</v>
      </c>
      <c r="S1661" s="52">
        <v>1229885</v>
      </c>
      <c r="T1661" s="51">
        <f>Ugovori_OPULJP[[#This Row],[Bespovratna sredstva - Ukupno (EU+Nac) HRK
= Ukupna ugovorena vrijednost bespovratnih sredstava]]/7.5345</f>
        <v>163233.79122702236</v>
      </c>
      <c r="U1661" s="50">
        <v>0</v>
      </c>
      <c r="V1661" s="51">
        <f>Ugovori_OPULJP[[#This Row],[Javni doprinos korisnika - HRK]]/7.5345</f>
        <v>0</v>
      </c>
      <c r="W1661" s="50">
        <v>0</v>
      </c>
      <c r="X1661" s="51">
        <f>Ugovori_OPULJP[[#This Row],[Privatni doprinos korisnika - HRK]]/7.5345</f>
        <v>0</v>
      </c>
      <c r="Y1661" s="52">
        <v>1229885</v>
      </c>
      <c r="Z1661" s="53">
        <f>Ugovori_OPULJP[[#This Row],[UKUPNI PRIHVATLJIVI IZDACI
TOTAL ELIGIBLE EXPENDITURE
= Bespovratna sredstva ukupno + doprinos korisnika
= Ukupni prihvatljivi troškovi
= Ukupna ugovorena vrijednost projekta HRK]]/7.5345</f>
        <v>163233.79122702236</v>
      </c>
      <c r="AA1661" s="57" t="s">
        <v>38</v>
      </c>
      <c r="AB1661" s="57" t="s">
        <v>35</v>
      </c>
      <c r="AC1661" s="56" t="s">
        <v>6098</v>
      </c>
      <c r="AD1661" s="63" t="s">
        <v>747</v>
      </c>
    </row>
    <row r="1662" spans="1:30" ht="63.75" customHeight="1" x14ac:dyDescent="0.2">
      <c r="A1662" s="61" t="s">
        <v>6099</v>
      </c>
      <c r="B1662" s="55" t="s">
        <v>743</v>
      </c>
      <c r="C1662" s="56" t="s">
        <v>744</v>
      </c>
      <c r="D1662" s="88" t="s">
        <v>4965</v>
      </c>
      <c r="E1662" s="57" t="s">
        <v>76</v>
      </c>
      <c r="F1662" s="62" t="s">
        <v>6100</v>
      </c>
      <c r="G1662" s="62" t="s">
        <v>6101</v>
      </c>
      <c r="H1662" s="59">
        <v>44859</v>
      </c>
      <c r="I1662" s="59">
        <v>45102</v>
      </c>
      <c r="J1662" s="48" t="str">
        <f>IF(Ugovori_OPULJP[[#This Row],[DATUM ZAVRŠETKA OPERACIJE]]&gt;DATE(2024,3,31),"u provedbi","završen")</f>
        <v>završen</v>
      </c>
      <c r="K1662" s="46" t="s">
        <v>6102</v>
      </c>
      <c r="L1662" s="46" t="s">
        <v>37</v>
      </c>
      <c r="M1662" s="49">
        <v>0.85</v>
      </c>
      <c r="N1662" s="49">
        <v>0.15</v>
      </c>
      <c r="O1662" s="50">
        <f>Ugovori_OPULJP[[#This Row],[Bespovratna sredstva - Ukupno (EU+Nac) HRK
= Ukupna ugovorena vrijednost bespovratnih sredstava]]*Ugovori_OPULJP[[#This Row],[EU STOPA SUFINANCIRANJA %
EU CO-FINANCING RATE %]]</f>
        <v>1008576</v>
      </c>
      <c r="P1662" s="51">
        <f>Ugovori_OPULJP[[#This Row],[Bespovratna sredstva - EU dio - HRK]]/7.5345</f>
        <v>133861.03921958987</v>
      </c>
      <c r="Q1662" s="50">
        <f>Ugovori_OPULJP[[#This Row],[Bespovratna sredstva - Ukupno (EU+Nac) HRK
= Ukupna ugovorena vrijednost bespovratnih sredstava]]*Ugovori_OPULJP[[#This Row],[STOPA NACIONALNOG SUFINANCIRANJA %]]</f>
        <v>177984</v>
      </c>
      <c r="R1662" s="51">
        <f>Ugovori_OPULJP[[#This Row],[Bespovratna sredstva - Nacionalni dio - HRK]]/7.5345</f>
        <v>23622.536332868804</v>
      </c>
      <c r="S1662" s="52">
        <v>1186560</v>
      </c>
      <c r="T1662" s="51">
        <f>Ugovori_OPULJP[[#This Row],[Bespovratna sredstva - Ukupno (EU+Nac) HRK
= Ukupna ugovorena vrijednost bespovratnih sredstava]]/7.5345</f>
        <v>157483.57555245867</v>
      </c>
      <c r="U1662" s="50">
        <v>0</v>
      </c>
      <c r="V1662" s="51">
        <f>Ugovori_OPULJP[[#This Row],[Javni doprinos korisnika - HRK]]/7.5345</f>
        <v>0</v>
      </c>
      <c r="W1662" s="50">
        <v>0</v>
      </c>
      <c r="X1662" s="51">
        <f>Ugovori_OPULJP[[#This Row],[Privatni doprinos korisnika - HRK]]/7.5345</f>
        <v>0</v>
      </c>
      <c r="Y1662" s="52">
        <v>1186560</v>
      </c>
      <c r="Z1662" s="53">
        <f>Ugovori_OPULJP[[#This Row],[UKUPNI PRIHVATLJIVI IZDACI
TOTAL ELIGIBLE EXPENDITURE
= Bespovratna sredstva ukupno + doprinos korisnika
= Ukupni prihvatljivi troškovi
= Ukupna ugovorena vrijednost projekta HRK]]/7.5345</f>
        <v>157483.57555245867</v>
      </c>
      <c r="AA1662" s="57" t="s">
        <v>38</v>
      </c>
      <c r="AB1662" s="57" t="s">
        <v>35</v>
      </c>
      <c r="AC1662" s="56" t="s">
        <v>6103</v>
      </c>
      <c r="AD1662" s="63" t="s">
        <v>747</v>
      </c>
    </row>
    <row r="1663" spans="1:30" ht="63.75" customHeight="1" x14ac:dyDescent="0.2">
      <c r="A1663" s="61" t="s">
        <v>6104</v>
      </c>
      <c r="B1663" s="55" t="s">
        <v>743</v>
      </c>
      <c r="C1663" s="56" t="s">
        <v>744</v>
      </c>
      <c r="D1663" s="88" t="s">
        <v>4965</v>
      </c>
      <c r="E1663" s="57" t="s">
        <v>76</v>
      </c>
      <c r="F1663" s="62" t="s">
        <v>6105</v>
      </c>
      <c r="G1663" s="62" t="s">
        <v>3055</v>
      </c>
      <c r="H1663" s="59">
        <v>44770</v>
      </c>
      <c r="I1663" s="59">
        <v>45013</v>
      </c>
      <c r="J1663" s="48" t="str">
        <f>IF(Ugovori_OPULJP[[#This Row],[DATUM ZAVRŠETKA OPERACIJE]]&gt;DATE(2024,3,31),"u provedbi","završen")</f>
        <v>završen</v>
      </c>
      <c r="K1663" s="46" t="s">
        <v>155</v>
      </c>
      <c r="L1663" s="46" t="s">
        <v>155</v>
      </c>
      <c r="M1663" s="49">
        <v>0.85</v>
      </c>
      <c r="N1663" s="49">
        <v>0.15</v>
      </c>
      <c r="O1663" s="50">
        <f>Ugovori_OPULJP[[#This Row],[Bespovratna sredstva - Ukupno (EU+Nac) HRK
= Ukupna ugovorena vrijednost bespovratnih sredstava]]*Ugovori_OPULJP[[#This Row],[EU STOPA SUFINANCIRANJA %
EU CO-FINANCING RATE %]]</f>
        <v>418625</v>
      </c>
      <c r="P1663" s="51">
        <f>Ugovori_OPULJP[[#This Row],[Bespovratna sredstva - EU dio - HRK]]/7.5345</f>
        <v>55561.08567257283</v>
      </c>
      <c r="Q1663" s="50">
        <f>Ugovori_OPULJP[[#This Row],[Bespovratna sredstva - Ukupno (EU+Nac) HRK
= Ukupna ugovorena vrijednost bespovratnih sredstava]]*Ugovori_OPULJP[[#This Row],[STOPA NACIONALNOG SUFINANCIRANJA %]]</f>
        <v>73875</v>
      </c>
      <c r="R1663" s="51">
        <f>Ugovori_OPULJP[[#This Row],[Bespovratna sredstva - Nacionalni dio - HRK]]/7.5345</f>
        <v>9804.8974716304983</v>
      </c>
      <c r="S1663" s="52">
        <v>492500</v>
      </c>
      <c r="T1663" s="53">
        <f>Ugovori_OPULJP[[#This Row],[Bespovratna sredstva - Ukupno (EU+Nac) HRK
= Ukupna ugovorena vrijednost bespovratnih sredstava]]/7.5345</f>
        <v>65365.983144203325</v>
      </c>
      <c r="U1663" s="50">
        <v>0</v>
      </c>
      <c r="V1663" s="51">
        <f>Ugovori_OPULJP[[#This Row],[Javni doprinos korisnika - HRK]]/7.5345</f>
        <v>0</v>
      </c>
      <c r="W1663" s="50">
        <v>0</v>
      </c>
      <c r="X1663" s="51">
        <f>Ugovori_OPULJP[[#This Row],[Privatni doprinos korisnika - HRK]]/7.5345</f>
        <v>0</v>
      </c>
      <c r="Y1663" s="52">
        <v>492500</v>
      </c>
      <c r="Z1663" s="53">
        <f>Ugovori_OPULJP[[#This Row],[UKUPNI PRIHVATLJIVI IZDACI
TOTAL ELIGIBLE EXPENDITURE
= Bespovratna sredstva ukupno + doprinos korisnika
= Ukupni prihvatljivi troškovi
= Ukupna ugovorena vrijednost projekta HRK]]/7.5345</f>
        <v>65365.983144203325</v>
      </c>
      <c r="AA1663" s="57" t="s">
        <v>38</v>
      </c>
      <c r="AB1663" s="57" t="s">
        <v>35</v>
      </c>
      <c r="AC1663" s="56" t="s">
        <v>6106</v>
      </c>
      <c r="AD1663" s="63" t="s">
        <v>747</v>
      </c>
    </row>
    <row r="1664" spans="1:30" ht="63.75" customHeight="1" x14ac:dyDescent="0.2">
      <c r="A1664" s="66" t="s">
        <v>6107</v>
      </c>
      <c r="B1664" s="55" t="s">
        <v>743</v>
      </c>
      <c r="C1664" s="56" t="s">
        <v>744</v>
      </c>
      <c r="D1664" s="88" t="s">
        <v>4965</v>
      </c>
      <c r="E1664" s="57" t="s">
        <v>76</v>
      </c>
      <c r="F1664" s="62" t="s">
        <v>6108</v>
      </c>
      <c r="G1664" s="62" t="s">
        <v>1271</v>
      </c>
      <c r="H1664" s="59">
        <v>44916</v>
      </c>
      <c r="I1664" s="59">
        <v>45159</v>
      </c>
      <c r="J1664" s="48" t="str">
        <f>IF(Ugovori_OPULJP[[#This Row],[DATUM ZAVRŠETKA OPERACIJE]]&gt;DATE(2024,3,31),"u provedbi","završen")</f>
        <v>završen</v>
      </c>
      <c r="K1664" s="46" t="s">
        <v>94</v>
      </c>
      <c r="L1664" s="46" t="s">
        <v>94</v>
      </c>
      <c r="M1664" s="49">
        <v>0.85</v>
      </c>
      <c r="N1664" s="49">
        <v>0.15</v>
      </c>
      <c r="O1664" s="50">
        <f>Ugovori_OPULJP[[#This Row],[Bespovratna sredstva - Ukupno (EU+Nac) HRK
= Ukupna ugovorena vrijednost bespovratnih sredstava]]*Ugovori_OPULJP[[#This Row],[EU STOPA SUFINANCIRANJA %
EU CO-FINANCING RATE %]]</f>
        <v>504156.25</v>
      </c>
      <c r="P1664" s="51">
        <f>Ugovori_OPULJP[[#This Row],[Bespovratna sredstva - EU dio - HRK]]/7.5345</f>
        <v>66913.033379786313</v>
      </c>
      <c r="Q1664" s="50">
        <f>Ugovori_OPULJP[[#This Row],[Bespovratna sredstva - Ukupno (EU+Nac) HRK
= Ukupna ugovorena vrijednost bespovratnih sredstava]]*Ugovori_OPULJP[[#This Row],[STOPA NACIONALNOG SUFINANCIRANJA %]]</f>
        <v>88968.75</v>
      </c>
      <c r="R1664" s="51">
        <f>Ugovori_OPULJP[[#This Row],[Bespovratna sredstva - Nacionalni dio - HRK]]/7.5345</f>
        <v>11808.182361138761</v>
      </c>
      <c r="S1664" s="52">
        <v>593125</v>
      </c>
      <c r="T1664" s="51">
        <f>Ugovori_OPULJP[[#This Row],[Bespovratna sredstva - Ukupno (EU+Nac) HRK
= Ukupna ugovorena vrijednost bespovratnih sredstava]]/7.5345</f>
        <v>78721.215740925079</v>
      </c>
      <c r="U1664" s="50">
        <v>0</v>
      </c>
      <c r="V1664" s="51">
        <f>Ugovori_OPULJP[[#This Row],[Javni doprinos korisnika - HRK]]/7.5345</f>
        <v>0</v>
      </c>
      <c r="W1664" s="50">
        <v>0</v>
      </c>
      <c r="X1664" s="51">
        <f>Ugovori_OPULJP[[#This Row],[Privatni doprinos korisnika - HRK]]/7.5345</f>
        <v>0</v>
      </c>
      <c r="Y1664" s="52">
        <v>593125</v>
      </c>
      <c r="Z1664" s="53">
        <f>Ugovori_OPULJP[[#This Row],[UKUPNI PRIHVATLJIVI IZDACI
TOTAL ELIGIBLE EXPENDITURE
= Bespovratna sredstva ukupno + doprinos korisnika
= Ukupni prihvatljivi troškovi
= Ukupna ugovorena vrijednost projekta HRK]]/7.5345</f>
        <v>78721.215740925079</v>
      </c>
      <c r="AA1664" s="57" t="s">
        <v>38</v>
      </c>
      <c r="AB1664" s="57" t="s">
        <v>35</v>
      </c>
      <c r="AC1664" s="56" t="s">
        <v>6109</v>
      </c>
      <c r="AD1664" s="63" t="s">
        <v>747</v>
      </c>
    </row>
    <row r="1665" spans="1:30" ht="63.75" customHeight="1" x14ac:dyDescent="0.2">
      <c r="A1665" s="61" t="s">
        <v>6110</v>
      </c>
      <c r="B1665" s="55" t="s">
        <v>743</v>
      </c>
      <c r="C1665" s="56" t="s">
        <v>744</v>
      </c>
      <c r="D1665" s="88" t="s">
        <v>4965</v>
      </c>
      <c r="E1665" s="57" t="s">
        <v>76</v>
      </c>
      <c r="F1665" s="62" t="s">
        <v>6111</v>
      </c>
      <c r="G1665" s="62" t="s">
        <v>1779</v>
      </c>
      <c r="H1665" s="59">
        <v>44855</v>
      </c>
      <c r="I1665" s="59">
        <v>45098</v>
      </c>
      <c r="J1665" s="48" t="str">
        <f>IF(Ugovori_OPULJP[[#This Row],[DATUM ZAVRŠETKA OPERACIJE]]&gt;DATE(2024,3,31),"u provedbi","završen")</f>
        <v>završen</v>
      </c>
      <c r="K1665" s="58" t="s">
        <v>94</v>
      </c>
      <c r="L1665" s="58" t="s">
        <v>94</v>
      </c>
      <c r="M1665" s="49">
        <v>0.85</v>
      </c>
      <c r="N1665" s="49">
        <v>0.15</v>
      </c>
      <c r="O1665" s="50">
        <f>Ugovori_OPULJP[[#This Row],[Bespovratna sredstva - Ukupno (EU+Nac) HRK
= Ukupna ugovorena vrijednost bespovratnih sredstava]]*Ugovori_OPULJP[[#This Row],[EU STOPA SUFINANCIRANJA %
EU CO-FINANCING RATE %]]</f>
        <v>1275000</v>
      </c>
      <c r="P1665" s="51">
        <f>Ugovori_OPULJP[[#This Row],[Bespovratna sredstva - EU dio - HRK]]/7.5345</f>
        <v>169221.5807286482</v>
      </c>
      <c r="Q1665" s="50">
        <f>Ugovori_OPULJP[[#This Row],[Bespovratna sredstva - Ukupno (EU+Nac) HRK
= Ukupna ugovorena vrijednost bespovratnih sredstava]]*Ugovori_OPULJP[[#This Row],[STOPA NACIONALNOG SUFINANCIRANJA %]]</f>
        <v>225000</v>
      </c>
      <c r="R1665" s="51">
        <f>Ugovori_OPULJP[[#This Row],[Bespovratna sredstva - Nacionalni dio - HRK]]/7.5345</f>
        <v>29862.631893290862</v>
      </c>
      <c r="S1665" s="52">
        <v>1500000</v>
      </c>
      <c r="T1665" s="51">
        <f>Ugovori_OPULJP[[#This Row],[Bespovratna sredstva - Ukupno (EU+Nac) HRK
= Ukupna ugovorena vrijednost bespovratnih sredstava]]/7.5345</f>
        <v>199084.21262193908</v>
      </c>
      <c r="U1665" s="50">
        <v>0</v>
      </c>
      <c r="V1665" s="51">
        <f>Ugovori_OPULJP[[#This Row],[Javni doprinos korisnika - HRK]]/7.5345</f>
        <v>0</v>
      </c>
      <c r="W1665" s="50">
        <v>0</v>
      </c>
      <c r="X1665" s="51">
        <f>Ugovori_OPULJP[[#This Row],[Privatni doprinos korisnika - HRK]]/7.5345</f>
        <v>0</v>
      </c>
      <c r="Y1665" s="52">
        <v>1500000</v>
      </c>
      <c r="Z1665" s="53">
        <f>Ugovori_OPULJP[[#This Row],[UKUPNI PRIHVATLJIVI IZDACI
TOTAL ELIGIBLE EXPENDITURE
= Bespovratna sredstva ukupno + doprinos korisnika
= Ukupni prihvatljivi troškovi
= Ukupna ugovorena vrijednost projekta HRK]]/7.5345</f>
        <v>199084.21262193908</v>
      </c>
      <c r="AA1665" s="57" t="s">
        <v>38</v>
      </c>
      <c r="AB1665" s="57" t="s">
        <v>35</v>
      </c>
      <c r="AC1665" s="56" t="s">
        <v>6112</v>
      </c>
      <c r="AD1665" s="63" t="s">
        <v>747</v>
      </c>
    </row>
    <row r="1666" spans="1:30" ht="63.75" customHeight="1" x14ac:dyDescent="0.2">
      <c r="A1666" s="61" t="s">
        <v>6113</v>
      </c>
      <c r="B1666" s="55" t="s">
        <v>743</v>
      </c>
      <c r="C1666" s="56" t="s">
        <v>744</v>
      </c>
      <c r="D1666" s="88" t="s">
        <v>4965</v>
      </c>
      <c r="E1666" s="57" t="s">
        <v>76</v>
      </c>
      <c r="F1666" s="62" t="s">
        <v>6114</v>
      </c>
      <c r="G1666" s="62" t="s">
        <v>1451</v>
      </c>
      <c r="H1666" s="59">
        <v>44855</v>
      </c>
      <c r="I1666" s="59">
        <v>45098</v>
      </c>
      <c r="J1666" s="48" t="str">
        <f>IF(Ugovori_OPULJP[[#This Row],[DATUM ZAVRŠETKA OPERACIJE]]&gt;DATE(2024,3,31),"u provedbi","završen")</f>
        <v>završen</v>
      </c>
      <c r="K1666" s="58" t="s">
        <v>94</v>
      </c>
      <c r="L1666" s="58" t="s">
        <v>94</v>
      </c>
      <c r="M1666" s="49">
        <v>0.85</v>
      </c>
      <c r="N1666" s="49">
        <v>0.15</v>
      </c>
      <c r="O1666" s="50">
        <f>Ugovori_OPULJP[[#This Row],[Bespovratna sredstva - Ukupno (EU+Nac) HRK
= Ukupna ugovorena vrijednost bespovratnih sredstava]]*Ugovori_OPULJP[[#This Row],[EU STOPA SUFINANCIRANJA %
EU CO-FINANCING RATE %]]</f>
        <v>1261850.5</v>
      </c>
      <c r="P1666" s="51">
        <f>Ugovori_OPULJP[[#This Row],[Bespovratna sredstva - EU dio - HRK]]/7.5345</f>
        <v>167476.34215940008</v>
      </c>
      <c r="Q1666" s="50">
        <f>Ugovori_OPULJP[[#This Row],[Bespovratna sredstva - Ukupno (EU+Nac) HRK
= Ukupna ugovorena vrijednost bespovratnih sredstava]]*Ugovori_OPULJP[[#This Row],[STOPA NACIONALNOG SUFINANCIRANJA %]]</f>
        <v>222679.5</v>
      </c>
      <c r="R1666" s="51">
        <f>Ugovori_OPULJP[[#This Row],[Bespovratna sredstva - Nacionalni dio - HRK]]/7.5345</f>
        <v>29554.648616364721</v>
      </c>
      <c r="S1666" s="52">
        <v>1484530</v>
      </c>
      <c r="T1666" s="51">
        <f>Ugovori_OPULJP[[#This Row],[Bespovratna sredstva - Ukupno (EU+Nac) HRK
= Ukupna ugovorena vrijednost bespovratnih sredstava]]/7.5345</f>
        <v>197030.9907757648</v>
      </c>
      <c r="U1666" s="50">
        <v>0</v>
      </c>
      <c r="V1666" s="51">
        <f>Ugovori_OPULJP[[#This Row],[Javni doprinos korisnika - HRK]]/7.5345</f>
        <v>0</v>
      </c>
      <c r="W1666" s="50">
        <v>0</v>
      </c>
      <c r="X1666" s="51">
        <f>Ugovori_OPULJP[[#This Row],[Privatni doprinos korisnika - HRK]]/7.5345</f>
        <v>0</v>
      </c>
      <c r="Y1666" s="52">
        <v>1484530</v>
      </c>
      <c r="Z1666" s="53">
        <f>Ugovori_OPULJP[[#This Row],[UKUPNI PRIHVATLJIVI IZDACI
TOTAL ELIGIBLE EXPENDITURE
= Bespovratna sredstva ukupno + doprinos korisnika
= Ukupni prihvatljivi troškovi
= Ukupna ugovorena vrijednost projekta HRK]]/7.5345</f>
        <v>197030.9907757648</v>
      </c>
      <c r="AA1666" s="57" t="s">
        <v>38</v>
      </c>
      <c r="AB1666" s="57" t="s">
        <v>35</v>
      </c>
      <c r="AC1666" s="56" t="s">
        <v>6115</v>
      </c>
      <c r="AD1666" s="63" t="s">
        <v>747</v>
      </c>
    </row>
    <row r="1667" spans="1:30" ht="63.75" customHeight="1" x14ac:dyDescent="0.2">
      <c r="A1667" s="61" t="s">
        <v>6116</v>
      </c>
      <c r="B1667" s="55" t="s">
        <v>743</v>
      </c>
      <c r="C1667" s="56" t="s">
        <v>744</v>
      </c>
      <c r="D1667" s="88" t="s">
        <v>4965</v>
      </c>
      <c r="E1667" s="57" t="s">
        <v>76</v>
      </c>
      <c r="F1667" s="62" t="s">
        <v>6117</v>
      </c>
      <c r="G1667" s="62" t="s">
        <v>1310</v>
      </c>
      <c r="H1667" s="59">
        <v>44855</v>
      </c>
      <c r="I1667" s="59">
        <v>45098</v>
      </c>
      <c r="J1667" s="48" t="str">
        <f>IF(Ugovori_OPULJP[[#This Row],[DATUM ZAVRŠETKA OPERACIJE]]&gt;DATE(2024,3,31),"u provedbi","završen")</f>
        <v>završen</v>
      </c>
      <c r="K1667" s="58" t="s">
        <v>94</v>
      </c>
      <c r="L1667" s="58" t="s">
        <v>94</v>
      </c>
      <c r="M1667" s="49">
        <v>0.85</v>
      </c>
      <c r="N1667" s="49">
        <v>0.15</v>
      </c>
      <c r="O1667" s="50">
        <f>Ugovori_OPULJP[[#This Row],[Bespovratna sredstva - Ukupno (EU+Nac) HRK
= Ukupna ugovorena vrijednost bespovratnih sredstava]]*Ugovori_OPULJP[[#This Row],[EU STOPA SUFINANCIRANJA %
EU CO-FINANCING RATE %]]</f>
        <v>640517.5</v>
      </c>
      <c r="P1667" s="51">
        <f>Ugovori_OPULJP[[#This Row],[Bespovratna sredstva - EU dio - HRK]]/7.5345</f>
        <v>85011.281438715232</v>
      </c>
      <c r="Q1667" s="50">
        <f>Ugovori_OPULJP[[#This Row],[Bespovratna sredstva - Ukupno (EU+Nac) HRK
= Ukupna ugovorena vrijednost bespovratnih sredstava]]*Ugovori_OPULJP[[#This Row],[STOPA NACIONALNOG SUFINANCIRANJA %]]</f>
        <v>113032.5</v>
      </c>
      <c r="R1667" s="51">
        <f>Ugovori_OPULJP[[#This Row],[Bespovratna sredstva - Nacionalni dio - HRK]]/7.5345</f>
        <v>15001.990842126219</v>
      </c>
      <c r="S1667" s="52">
        <v>753550</v>
      </c>
      <c r="T1667" s="51">
        <f>Ugovori_OPULJP[[#This Row],[Bespovratna sredstva - Ukupno (EU+Nac) HRK
= Ukupna ugovorena vrijednost bespovratnih sredstava]]/7.5345</f>
        <v>100013.27228084145</v>
      </c>
      <c r="U1667" s="50">
        <v>0</v>
      </c>
      <c r="V1667" s="51">
        <f>Ugovori_OPULJP[[#This Row],[Javni doprinos korisnika - HRK]]/7.5345</f>
        <v>0</v>
      </c>
      <c r="W1667" s="50">
        <v>0</v>
      </c>
      <c r="X1667" s="51">
        <f>Ugovori_OPULJP[[#This Row],[Privatni doprinos korisnika - HRK]]/7.5345</f>
        <v>0</v>
      </c>
      <c r="Y1667" s="52">
        <v>753550</v>
      </c>
      <c r="Z1667" s="53">
        <f>Ugovori_OPULJP[[#This Row],[UKUPNI PRIHVATLJIVI IZDACI
TOTAL ELIGIBLE EXPENDITURE
= Bespovratna sredstva ukupno + doprinos korisnika
= Ukupni prihvatljivi troškovi
= Ukupna ugovorena vrijednost projekta HRK]]/7.5345</f>
        <v>100013.27228084145</v>
      </c>
      <c r="AA1667" s="57" t="s">
        <v>38</v>
      </c>
      <c r="AB1667" s="57" t="s">
        <v>35</v>
      </c>
      <c r="AC1667" s="56" t="s">
        <v>6118</v>
      </c>
      <c r="AD1667" s="63" t="s">
        <v>747</v>
      </c>
    </row>
    <row r="1668" spans="1:30" ht="63.75" customHeight="1" x14ac:dyDescent="0.2">
      <c r="A1668" s="61" t="s">
        <v>6119</v>
      </c>
      <c r="B1668" s="55" t="s">
        <v>743</v>
      </c>
      <c r="C1668" s="56" t="s">
        <v>744</v>
      </c>
      <c r="D1668" s="88" t="s">
        <v>4965</v>
      </c>
      <c r="E1668" s="57" t="s">
        <v>76</v>
      </c>
      <c r="F1668" s="62" t="s">
        <v>6120</v>
      </c>
      <c r="G1668" s="62" t="s">
        <v>1388</v>
      </c>
      <c r="H1668" s="59">
        <v>44915</v>
      </c>
      <c r="I1668" s="59">
        <v>45158</v>
      </c>
      <c r="J1668" s="48" t="str">
        <f>IF(Ugovori_OPULJP[[#This Row],[DATUM ZAVRŠETKA OPERACIJE]]&gt;DATE(2024,3,31),"u provedbi","završen")</f>
        <v>završen</v>
      </c>
      <c r="K1668" s="46" t="s">
        <v>94</v>
      </c>
      <c r="L1668" s="46" t="s">
        <v>94</v>
      </c>
      <c r="M1668" s="49">
        <v>0.85</v>
      </c>
      <c r="N1668" s="49">
        <v>0.15</v>
      </c>
      <c r="O1668" s="50">
        <f>Ugovori_OPULJP[[#This Row],[Bespovratna sredstva - Ukupno (EU+Nac) HRK
= Ukupna ugovorena vrijednost bespovratnih sredstava]]*Ugovori_OPULJP[[#This Row],[EU STOPA SUFINANCIRANJA %
EU CO-FINANCING RATE %]]</f>
        <v>921808</v>
      </c>
      <c r="P1668" s="51">
        <f>Ugovori_OPULJP[[#This Row],[Bespovratna sredstva - EU dio - HRK]]/7.5345</f>
        <v>122344.94657906961</v>
      </c>
      <c r="Q1668" s="50">
        <f>Ugovori_OPULJP[[#This Row],[Bespovratna sredstva - Ukupno (EU+Nac) HRK
= Ukupna ugovorena vrijednost bespovratnih sredstava]]*Ugovori_OPULJP[[#This Row],[STOPA NACIONALNOG SUFINANCIRANJA %]]</f>
        <v>162672</v>
      </c>
      <c r="R1668" s="51">
        <f>Ugovori_OPULJP[[#This Row],[Bespovratna sredstva - Nacionalni dio - HRK]]/7.5345</f>
        <v>21590.284690424047</v>
      </c>
      <c r="S1668" s="52">
        <v>1084480</v>
      </c>
      <c r="T1668" s="51">
        <f>Ugovori_OPULJP[[#This Row],[Bespovratna sredstva - Ukupno (EU+Nac) HRK
= Ukupna ugovorena vrijednost bespovratnih sredstava]]/7.5345</f>
        <v>143935.23126949364</v>
      </c>
      <c r="U1668" s="50">
        <v>0</v>
      </c>
      <c r="V1668" s="51">
        <f>Ugovori_OPULJP[[#This Row],[Javni doprinos korisnika - HRK]]/7.5345</f>
        <v>0</v>
      </c>
      <c r="W1668" s="50">
        <v>0</v>
      </c>
      <c r="X1668" s="51">
        <f>Ugovori_OPULJP[[#This Row],[Privatni doprinos korisnika - HRK]]/7.5345</f>
        <v>0</v>
      </c>
      <c r="Y1668" s="52">
        <v>1084480</v>
      </c>
      <c r="Z1668" s="53">
        <f>Ugovori_OPULJP[[#This Row],[UKUPNI PRIHVATLJIVI IZDACI
TOTAL ELIGIBLE EXPENDITURE
= Bespovratna sredstva ukupno + doprinos korisnika
= Ukupni prihvatljivi troškovi
= Ukupna ugovorena vrijednost projekta HRK]]/7.5345</f>
        <v>143935.23126949364</v>
      </c>
      <c r="AA1668" s="57" t="s">
        <v>38</v>
      </c>
      <c r="AB1668" s="57" t="s">
        <v>35</v>
      </c>
      <c r="AC1668" s="56" t="s">
        <v>6121</v>
      </c>
      <c r="AD1668" s="63" t="s">
        <v>747</v>
      </c>
    </row>
    <row r="1669" spans="1:30" ht="63.75" customHeight="1" x14ac:dyDescent="0.2">
      <c r="A1669" s="61" t="s">
        <v>6122</v>
      </c>
      <c r="B1669" s="55" t="s">
        <v>743</v>
      </c>
      <c r="C1669" s="56" t="s">
        <v>744</v>
      </c>
      <c r="D1669" s="88" t="s">
        <v>4965</v>
      </c>
      <c r="E1669" s="57" t="s">
        <v>76</v>
      </c>
      <c r="F1669" s="62" t="s">
        <v>6123</v>
      </c>
      <c r="G1669" s="62" t="s">
        <v>4139</v>
      </c>
      <c r="H1669" s="59">
        <v>44770</v>
      </c>
      <c r="I1669" s="59">
        <v>45013</v>
      </c>
      <c r="J1669" s="48" t="str">
        <f>IF(Ugovori_OPULJP[[#This Row],[DATUM ZAVRŠETKA OPERACIJE]]&gt;DATE(2024,3,31),"u provedbi","završen")</f>
        <v>završen</v>
      </c>
      <c r="K1669" s="46" t="s">
        <v>6124</v>
      </c>
      <c r="L1669" s="46" t="s">
        <v>333</v>
      </c>
      <c r="M1669" s="49">
        <v>0.85</v>
      </c>
      <c r="N1669" s="49">
        <v>0.15</v>
      </c>
      <c r="O1669" s="50">
        <f>Ugovori_OPULJP[[#This Row],[Bespovratna sredstva - Ukupno (EU+Nac) HRK
= Ukupna ugovorena vrijednost bespovratnih sredstava]]*Ugovori_OPULJP[[#This Row],[EU STOPA SUFINANCIRANJA %
EU CO-FINANCING RATE %]]</f>
        <v>1260720</v>
      </c>
      <c r="P1669" s="51">
        <f>Ugovori_OPULJP[[#This Row],[Bespovratna sredstva - EU dio - HRK]]/7.5345</f>
        <v>167326.29902448735</v>
      </c>
      <c r="Q1669" s="50">
        <f>Ugovori_OPULJP[[#This Row],[Bespovratna sredstva - Ukupno (EU+Nac) HRK
= Ukupna ugovorena vrijednost bespovratnih sredstava]]*Ugovori_OPULJP[[#This Row],[STOPA NACIONALNOG SUFINANCIRANJA %]]</f>
        <v>222480</v>
      </c>
      <c r="R1669" s="51">
        <f>Ugovori_OPULJP[[#This Row],[Bespovratna sredstva - Nacionalni dio - HRK]]/7.5345</f>
        <v>29528.170416086003</v>
      </c>
      <c r="S1669" s="52">
        <v>1483200</v>
      </c>
      <c r="T1669" s="53">
        <f>Ugovori_OPULJP[[#This Row],[Bespovratna sredstva - Ukupno (EU+Nac) HRK
= Ukupna ugovorena vrijednost bespovratnih sredstava]]/7.5345</f>
        <v>196854.46944057336</v>
      </c>
      <c r="U1669" s="50">
        <v>0</v>
      </c>
      <c r="V1669" s="51">
        <f>Ugovori_OPULJP[[#This Row],[Javni doprinos korisnika - HRK]]/7.5345</f>
        <v>0</v>
      </c>
      <c r="W1669" s="50">
        <v>0</v>
      </c>
      <c r="X1669" s="51">
        <f>Ugovori_OPULJP[[#This Row],[Privatni doprinos korisnika - HRK]]/7.5345</f>
        <v>0</v>
      </c>
      <c r="Y1669" s="52">
        <v>1483200</v>
      </c>
      <c r="Z1669" s="53">
        <f>Ugovori_OPULJP[[#This Row],[UKUPNI PRIHVATLJIVI IZDACI
TOTAL ELIGIBLE EXPENDITURE
= Bespovratna sredstva ukupno + doprinos korisnika
= Ukupni prihvatljivi troškovi
= Ukupna ugovorena vrijednost projekta HRK]]/7.5345</f>
        <v>196854.46944057336</v>
      </c>
      <c r="AA1669" s="57" t="s">
        <v>38</v>
      </c>
      <c r="AB1669" s="57" t="s">
        <v>35</v>
      </c>
      <c r="AC1669" s="56" t="s">
        <v>6125</v>
      </c>
      <c r="AD1669" s="63" t="s">
        <v>747</v>
      </c>
    </row>
    <row r="1670" spans="1:30" ht="63.75" customHeight="1" x14ac:dyDescent="0.2">
      <c r="A1670" s="61" t="s">
        <v>6126</v>
      </c>
      <c r="B1670" s="55" t="s">
        <v>743</v>
      </c>
      <c r="C1670" s="56" t="s">
        <v>744</v>
      </c>
      <c r="D1670" s="88" t="s">
        <v>4965</v>
      </c>
      <c r="E1670" s="57" t="s">
        <v>76</v>
      </c>
      <c r="F1670" s="62" t="s">
        <v>6127</v>
      </c>
      <c r="G1670" s="62" t="s">
        <v>1306</v>
      </c>
      <c r="H1670" s="59">
        <v>44925</v>
      </c>
      <c r="I1670" s="59">
        <v>45168</v>
      </c>
      <c r="J1670" s="48" t="str">
        <f>IF(Ugovori_OPULJP[[#This Row],[DATUM ZAVRŠETKA OPERACIJE]]&gt;DATE(2024,3,31),"u provedbi","završen")</f>
        <v>završen</v>
      </c>
      <c r="K1670" s="46" t="s">
        <v>94</v>
      </c>
      <c r="L1670" s="46" t="s">
        <v>94</v>
      </c>
      <c r="M1670" s="49">
        <v>0.85</v>
      </c>
      <c r="N1670" s="49">
        <v>0.15</v>
      </c>
      <c r="O1670" s="50">
        <f>Ugovori_OPULJP[[#This Row],[Bespovratna sredstva - Ukupno (EU+Nac) HRK
= Ukupna ugovorena vrijednost bespovratnih sredstava]]*Ugovori_OPULJP[[#This Row],[EU STOPA SUFINANCIRANJA %
EU CO-FINANCING RATE %]]</f>
        <v>1254731.75</v>
      </c>
      <c r="P1670" s="51">
        <f>Ugovori_OPULJP[[#This Row],[Bespovratna sredstva - EU dio - HRK]]/7.5345</f>
        <v>166531.52166699845</v>
      </c>
      <c r="Q1670" s="50">
        <f>Ugovori_OPULJP[[#This Row],[Bespovratna sredstva - Ukupno (EU+Nac) HRK
= Ukupna ugovorena vrijednost bespovratnih sredstava]]*Ugovori_OPULJP[[#This Row],[STOPA NACIONALNOG SUFINANCIRANJA %]]</f>
        <v>221423.25</v>
      </c>
      <c r="R1670" s="51">
        <f>Ugovori_OPULJP[[#This Row],[Bespovratna sredstva - Nacionalni dio - HRK]]/7.5345</f>
        <v>29387.915588293847</v>
      </c>
      <c r="S1670" s="52">
        <v>1476155</v>
      </c>
      <c r="T1670" s="51">
        <f>Ugovori_OPULJP[[#This Row],[Bespovratna sredstva - Ukupno (EU+Nac) HRK
= Ukupna ugovorena vrijednost bespovratnih sredstava]]/7.5345</f>
        <v>195919.43725529232</v>
      </c>
      <c r="U1670" s="50">
        <v>0</v>
      </c>
      <c r="V1670" s="51">
        <f>Ugovori_OPULJP[[#This Row],[Javni doprinos korisnika - HRK]]/7.5345</f>
        <v>0</v>
      </c>
      <c r="W1670" s="50">
        <v>0</v>
      </c>
      <c r="X1670" s="51">
        <f>Ugovori_OPULJP[[#This Row],[Privatni doprinos korisnika - HRK]]/7.5345</f>
        <v>0</v>
      </c>
      <c r="Y1670" s="52">
        <v>1476155</v>
      </c>
      <c r="Z1670" s="53">
        <f>Ugovori_OPULJP[[#This Row],[UKUPNI PRIHVATLJIVI IZDACI
TOTAL ELIGIBLE EXPENDITURE
= Bespovratna sredstva ukupno + doprinos korisnika
= Ukupni prihvatljivi troškovi
= Ukupna ugovorena vrijednost projekta HRK]]/7.5345</f>
        <v>195919.43725529232</v>
      </c>
      <c r="AA1670" s="57" t="s">
        <v>38</v>
      </c>
      <c r="AB1670" s="57" t="s">
        <v>35</v>
      </c>
      <c r="AC1670" s="56" t="s">
        <v>6128</v>
      </c>
      <c r="AD1670" s="63" t="s">
        <v>747</v>
      </c>
    </row>
    <row r="1671" spans="1:30" ht="63.75" customHeight="1" x14ac:dyDescent="0.2">
      <c r="A1671" s="61" t="s">
        <v>6129</v>
      </c>
      <c r="B1671" s="55" t="s">
        <v>743</v>
      </c>
      <c r="C1671" s="56" t="s">
        <v>744</v>
      </c>
      <c r="D1671" s="88" t="s">
        <v>4965</v>
      </c>
      <c r="E1671" s="57" t="s">
        <v>76</v>
      </c>
      <c r="F1671" s="62" t="s">
        <v>6130</v>
      </c>
      <c r="G1671" s="62" t="s">
        <v>1290</v>
      </c>
      <c r="H1671" s="59">
        <v>44915</v>
      </c>
      <c r="I1671" s="59">
        <v>45158</v>
      </c>
      <c r="J1671" s="48" t="str">
        <f>IF(Ugovori_OPULJP[[#This Row],[DATUM ZAVRŠETKA OPERACIJE]]&gt;DATE(2024,3,31),"u provedbi","završen")</f>
        <v>završen</v>
      </c>
      <c r="K1671" s="46" t="s">
        <v>94</v>
      </c>
      <c r="L1671" s="46" t="s">
        <v>94</v>
      </c>
      <c r="M1671" s="49">
        <v>0.85</v>
      </c>
      <c r="N1671" s="49">
        <v>0.15</v>
      </c>
      <c r="O1671" s="50">
        <f>Ugovori_OPULJP[[#This Row],[Bespovratna sredstva - Ukupno (EU+Nac) HRK
= Ukupna ugovorena vrijednost bespovratnih sredstava]]*Ugovori_OPULJP[[#This Row],[EU STOPA SUFINANCIRANJA %
EU CO-FINANCING RATE %]]</f>
        <v>798456</v>
      </c>
      <c r="P1671" s="51">
        <f>Ugovori_OPULJP[[#This Row],[Bespovratna sredstva - EU dio - HRK]]/7.5345</f>
        <v>105973.32271550865</v>
      </c>
      <c r="Q1671" s="50">
        <f>Ugovori_OPULJP[[#This Row],[Bespovratna sredstva - Ukupno (EU+Nac) HRK
= Ukupna ugovorena vrijednost bespovratnih sredstava]]*Ugovori_OPULJP[[#This Row],[STOPA NACIONALNOG SUFINANCIRANJA %]]</f>
        <v>140904</v>
      </c>
      <c r="R1671" s="51">
        <f>Ugovori_OPULJP[[#This Row],[Bespovratna sredstva - Nacionalni dio - HRK]]/7.5345</f>
        <v>18701.174596854467</v>
      </c>
      <c r="S1671" s="52">
        <v>939360</v>
      </c>
      <c r="T1671" s="51">
        <f>Ugovori_OPULJP[[#This Row],[Bespovratna sredstva - Ukupno (EU+Nac) HRK
= Ukupna ugovorena vrijednost bespovratnih sredstava]]/7.5345</f>
        <v>124674.49731236312</v>
      </c>
      <c r="U1671" s="50">
        <v>0</v>
      </c>
      <c r="V1671" s="51">
        <f>Ugovori_OPULJP[[#This Row],[Javni doprinos korisnika - HRK]]/7.5345</f>
        <v>0</v>
      </c>
      <c r="W1671" s="50">
        <v>0</v>
      </c>
      <c r="X1671" s="51">
        <f>Ugovori_OPULJP[[#This Row],[Privatni doprinos korisnika - HRK]]/7.5345</f>
        <v>0</v>
      </c>
      <c r="Y1671" s="52">
        <v>939360</v>
      </c>
      <c r="Z1671" s="53">
        <f>Ugovori_OPULJP[[#This Row],[UKUPNI PRIHVATLJIVI IZDACI
TOTAL ELIGIBLE EXPENDITURE
= Bespovratna sredstva ukupno + doprinos korisnika
= Ukupni prihvatljivi troškovi
= Ukupna ugovorena vrijednost projekta HRK]]/7.5345</f>
        <v>124674.49731236312</v>
      </c>
      <c r="AA1671" s="57" t="s">
        <v>38</v>
      </c>
      <c r="AB1671" s="57" t="s">
        <v>35</v>
      </c>
      <c r="AC1671" s="56" t="s">
        <v>6131</v>
      </c>
      <c r="AD1671" s="63" t="s">
        <v>747</v>
      </c>
    </row>
    <row r="1672" spans="1:30" ht="63.75" customHeight="1" x14ac:dyDescent="0.2">
      <c r="A1672" s="61" t="s">
        <v>6132</v>
      </c>
      <c r="B1672" s="55" t="s">
        <v>743</v>
      </c>
      <c r="C1672" s="56" t="s">
        <v>744</v>
      </c>
      <c r="D1672" s="88" t="s">
        <v>4965</v>
      </c>
      <c r="E1672" s="57" t="s">
        <v>76</v>
      </c>
      <c r="F1672" s="62" t="s">
        <v>6133</v>
      </c>
      <c r="G1672" s="62" t="s">
        <v>1322</v>
      </c>
      <c r="H1672" s="59">
        <v>44925</v>
      </c>
      <c r="I1672" s="59">
        <v>45168</v>
      </c>
      <c r="J1672" s="48" t="str">
        <f>IF(Ugovori_OPULJP[[#This Row],[DATUM ZAVRŠETKA OPERACIJE]]&gt;DATE(2024,3,31),"u provedbi","završen")</f>
        <v>završen</v>
      </c>
      <c r="K1672" s="46" t="s">
        <v>104</v>
      </c>
      <c r="L1672" s="46" t="s">
        <v>104</v>
      </c>
      <c r="M1672" s="49">
        <v>0.85</v>
      </c>
      <c r="N1672" s="49">
        <v>0.15</v>
      </c>
      <c r="O1672" s="50">
        <f>Ugovori_OPULJP[[#This Row],[Bespovratna sredstva - Ukupno (EU+Nac) HRK
= Ukupna ugovorena vrijednost bespovratnih sredstava]]*Ugovori_OPULJP[[#This Row],[EU STOPA SUFINANCIRANJA %
EU CO-FINANCING RATE %]]</f>
        <v>630275</v>
      </c>
      <c r="P1672" s="51">
        <f>Ugovori_OPULJP[[#This Row],[Bespovratna sredstva - EU dio - HRK]]/7.5345</f>
        <v>83651.868073528429</v>
      </c>
      <c r="Q1672" s="50">
        <f>Ugovori_OPULJP[[#This Row],[Bespovratna sredstva - Ukupno (EU+Nac) HRK
= Ukupna ugovorena vrijednost bespovratnih sredstava]]*Ugovori_OPULJP[[#This Row],[STOPA NACIONALNOG SUFINANCIRANJA %]]</f>
        <v>111225</v>
      </c>
      <c r="R1672" s="51">
        <f>Ugovori_OPULJP[[#This Row],[Bespovratna sredstva - Nacionalni dio - HRK]]/7.5345</f>
        <v>14762.094365916782</v>
      </c>
      <c r="S1672" s="52">
        <v>741500</v>
      </c>
      <c r="T1672" s="51">
        <f>Ugovori_OPULJP[[#This Row],[Bespovratna sredstva - Ukupno (EU+Nac) HRK
= Ukupna ugovorena vrijednost bespovratnih sredstava]]/7.5345</f>
        <v>98413.962439445211</v>
      </c>
      <c r="U1672" s="50">
        <v>0</v>
      </c>
      <c r="V1672" s="51">
        <f>Ugovori_OPULJP[[#This Row],[Javni doprinos korisnika - HRK]]/7.5345</f>
        <v>0</v>
      </c>
      <c r="W1672" s="50">
        <v>0</v>
      </c>
      <c r="X1672" s="51">
        <f>Ugovori_OPULJP[[#This Row],[Privatni doprinos korisnika - HRK]]/7.5345</f>
        <v>0</v>
      </c>
      <c r="Y1672" s="52">
        <v>741500</v>
      </c>
      <c r="Z1672" s="53">
        <f>Ugovori_OPULJP[[#This Row],[UKUPNI PRIHVATLJIVI IZDACI
TOTAL ELIGIBLE EXPENDITURE
= Bespovratna sredstva ukupno + doprinos korisnika
= Ukupni prihvatljivi troškovi
= Ukupna ugovorena vrijednost projekta HRK]]/7.5345</f>
        <v>98413.962439445211</v>
      </c>
      <c r="AA1672" s="57" t="s">
        <v>38</v>
      </c>
      <c r="AB1672" s="57" t="s">
        <v>35</v>
      </c>
      <c r="AC1672" s="56" t="s">
        <v>6134</v>
      </c>
      <c r="AD1672" s="63" t="s">
        <v>747</v>
      </c>
    </row>
    <row r="1673" spans="1:30" ht="63.75" customHeight="1" x14ac:dyDescent="0.2">
      <c r="A1673" s="61" t="s">
        <v>6135</v>
      </c>
      <c r="B1673" s="55" t="s">
        <v>743</v>
      </c>
      <c r="C1673" s="56" t="s">
        <v>744</v>
      </c>
      <c r="D1673" s="88" t="s">
        <v>4965</v>
      </c>
      <c r="E1673" s="57" t="s">
        <v>76</v>
      </c>
      <c r="F1673" s="62" t="s">
        <v>6136</v>
      </c>
      <c r="G1673" s="62" t="s">
        <v>1175</v>
      </c>
      <c r="H1673" s="59">
        <v>44855</v>
      </c>
      <c r="I1673" s="59">
        <v>45098</v>
      </c>
      <c r="J1673" s="48" t="str">
        <f>IF(Ugovori_OPULJP[[#This Row],[DATUM ZAVRŠETKA OPERACIJE]]&gt;DATE(2024,3,31),"u provedbi","završen")</f>
        <v>završen</v>
      </c>
      <c r="K1673" s="58" t="s">
        <v>333</v>
      </c>
      <c r="L1673" s="58" t="s">
        <v>333</v>
      </c>
      <c r="M1673" s="49">
        <v>0.85</v>
      </c>
      <c r="N1673" s="49">
        <v>0.15</v>
      </c>
      <c r="O1673" s="50">
        <f>Ugovori_OPULJP[[#This Row],[Bespovratna sredstva - Ukupno (EU+Nac) HRK
= Ukupna ugovorena vrijednost bespovratnih sredstava]]*Ugovori_OPULJP[[#This Row],[EU STOPA SUFINANCIRANJA %
EU CO-FINANCING RATE %]]</f>
        <v>1258412.25</v>
      </c>
      <c r="P1673" s="51">
        <f>Ugovori_OPULJP[[#This Row],[Bespovratna sredstva - EU dio - HRK]]/7.5345</f>
        <v>167020.00796336849</v>
      </c>
      <c r="Q1673" s="50">
        <f>Ugovori_OPULJP[[#This Row],[Bespovratna sredstva - Ukupno (EU+Nac) HRK
= Ukupna ugovorena vrijednost bespovratnih sredstava]]*Ugovori_OPULJP[[#This Row],[STOPA NACIONALNOG SUFINANCIRANJA %]]</f>
        <v>222072.75</v>
      </c>
      <c r="R1673" s="51">
        <f>Ugovori_OPULJP[[#This Row],[Bespovratna sredstva - Nacionalni dio - HRK]]/7.5345</f>
        <v>29474.119052359147</v>
      </c>
      <c r="S1673" s="52">
        <v>1480485</v>
      </c>
      <c r="T1673" s="51">
        <f>Ugovori_OPULJP[[#This Row],[Bespovratna sredstva - Ukupno (EU+Nac) HRK
= Ukupna ugovorena vrijednost bespovratnih sredstava]]/7.5345</f>
        <v>196494.12701572763</v>
      </c>
      <c r="U1673" s="50">
        <v>0</v>
      </c>
      <c r="V1673" s="51">
        <f>Ugovori_OPULJP[[#This Row],[Javni doprinos korisnika - HRK]]/7.5345</f>
        <v>0</v>
      </c>
      <c r="W1673" s="50">
        <v>0</v>
      </c>
      <c r="X1673" s="51">
        <f>Ugovori_OPULJP[[#This Row],[Privatni doprinos korisnika - HRK]]/7.5345</f>
        <v>0</v>
      </c>
      <c r="Y1673" s="52">
        <v>1480485</v>
      </c>
      <c r="Z1673" s="53">
        <f>Ugovori_OPULJP[[#This Row],[UKUPNI PRIHVATLJIVI IZDACI
TOTAL ELIGIBLE EXPENDITURE
= Bespovratna sredstva ukupno + doprinos korisnika
= Ukupni prihvatljivi troškovi
= Ukupna ugovorena vrijednost projekta HRK]]/7.5345</f>
        <v>196494.12701572763</v>
      </c>
      <c r="AA1673" s="57" t="s">
        <v>38</v>
      </c>
      <c r="AB1673" s="57" t="s">
        <v>35</v>
      </c>
      <c r="AC1673" s="56" t="s">
        <v>6137</v>
      </c>
      <c r="AD1673" s="63" t="s">
        <v>747</v>
      </c>
    </row>
    <row r="1674" spans="1:30" ht="63.75" customHeight="1" x14ac:dyDescent="0.2">
      <c r="A1674" s="61" t="s">
        <v>6138</v>
      </c>
      <c r="B1674" s="55" t="s">
        <v>743</v>
      </c>
      <c r="C1674" s="56" t="s">
        <v>744</v>
      </c>
      <c r="D1674" s="88" t="s">
        <v>4965</v>
      </c>
      <c r="E1674" s="57" t="s">
        <v>76</v>
      </c>
      <c r="F1674" s="62" t="s">
        <v>6139</v>
      </c>
      <c r="G1674" s="45" t="s">
        <v>1756</v>
      </c>
      <c r="H1674" s="59">
        <v>44911</v>
      </c>
      <c r="I1674" s="59">
        <v>45154</v>
      </c>
      <c r="J1674" s="48" t="str">
        <f>IF(Ugovori_OPULJP[[#This Row],[DATUM ZAVRŠETKA OPERACIJE]]&gt;DATE(2024,3,31),"u provedbi","završen")</f>
        <v>završen</v>
      </c>
      <c r="K1674" s="67" t="s">
        <v>338</v>
      </c>
      <c r="L1674" s="67" t="s">
        <v>338</v>
      </c>
      <c r="M1674" s="49">
        <v>0.85</v>
      </c>
      <c r="N1674" s="49">
        <v>0.15</v>
      </c>
      <c r="O1674" s="50">
        <f>Ugovori_OPULJP[[#This Row],[Bespovratna sredstva - Ukupno (EU+Nac) HRK
= Ukupna ugovorena vrijednost bespovratnih sredstava]]*Ugovori_OPULJP[[#This Row],[EU STOPA SUFINANCIRANJA %
EU CO-FINANCING RATE %]]</f>
        <v>378216</v>
      </c>
      <c r="P1674" s="51">
        <f>Ugovori_OPULJP[[#This Row],[Bespovratna sredstva - EU dio - HRK]]/7.5345</f>
        <v>50197.889707346207</v>
      </c>
      <c r="Q1674" s="50">
        <f>Ugovori_OPULJP[[#This Row],[Bespovratna sredstva - Ukupno (EU+Nac) HRK
= Ukupna ugovorena vrijednost bespovratnih sredstava]]*Ugovori_OPULJP[[#This Row],[STOPA NACIONALNOG SUFINANCIRANJA %]]</f>
        <v>66744</v>
      </c>
      <c r="R1674" s="51">
        <f>Ugovori_OPULJP[[#This Row],[Bespovratna sredstva - Nacionalni dio - HRK]]/7.5345</f>
        <v>8858.4511248258004</v>
      </c>
      <c r="S1674" s="52">
        <v>444960</v>
      </c>
      <c r="T1674" s="51">
        <f>Ugovori_OPULJP[[#This Row],[Bespovratna sredstva - Ukupno (EU+Nac) HRK
= Ukupna ugovorena vrijednost bespovratnih sredstava]]/7.5345</f>
        <v>59056.340832172005</v>
      </c>
      <c r="U1674" s="50">
        <v>0</v>
      </c>
      <c r="V1674" s="51">
        <f>Ugovori_OPULJP[[#This Row],[Javni doprinos korisnika - HRK]]/7.5345</f>
        <v>0</v>
      </c>
      <c r="W1674" s="50">
        <v>0</v>
      </c>
      <c r="X1674" s="51">
        <f>Ugovori_OPULJP[[#This Row],[Privatni doprinos korisnika - HRK]]/7.5345</f>
        <v>0</v>
      </c>
      <c r="Y1674" s="52">
        <v>444960</v>
      </c>
      <c r="Z1674" s="53">
        <f>Ugovori_OPULJP[[#This Row],[UKUPNI PRIHVATLJIVI IZDACI
TOTAL ELIGIBLE EXPENDITURE
= Bespovratna sredstva ukupno + doprinos korisnika
= Ukupni prihvatljivi troškovi
= Ukupna ugovorena vrijednost projekta HRK]]/7.5345</f>
        <v>59056.340832172005</v>
      </c>
      <c r="AA1674" s="57" t="s">
        <v>38</v>
      </c>
      <c r="AB1674" s="57" t="s">
        <v>35</v>
      </c>
      <c r="AC1674" s="56" t="s">
        <v>6140</v>
      </c>
      <c r="AD1674" s="63" t="s">
        <v>747</v>
      </c>
    </row>
    <row r="1675" spans="1:30" ht="63.75" customHeight="1" x14ac:dyDescent="0.2">
      <c r="A1675" s="61" t="s">
        <v>6141</v>
      </c>
      <c r="B1675" s="55" t="s">
        <v>743</v>
      </c>
      <c r="C1675" s="56" t="s">
        <v>744</v>
      </c>
      <c r="D1675" s="88" t="s">
        <v>4965</v>
      </c>
      <c r="E1675" s="57" t="s">
        <v>76</v>
      </c>
      <c r="F1675" s="62" t="s">
        <v>6142</v>
      </c>
      <c r="G1675" s="62" t="s">
        <v>3769</v>
      </c>
      <c r="H1675" s="59">
        <v>44927</v>
      </c>
      <c r="I1675" s="59">
        <v>45170</v>
      </c>
      <c r="J1675" s="48" t="str">
        <f>IF(Ugovori_OPULJP[[#This Row],[DATUM ZAVRŠETKA OPERACIJE]]&gt;DATE(2024,3,31),"u provedbi","završen")</f>
        <v>završen</v>
      </c>
      <c r="K1675" s="46" t="s">
        <v>338</v>
      </c>
      <c r="L1675" s="46" t="s">
        <v>338</v>
      </c>
      <c r="M1675" s="49">
        <v>0.85</v>
      </c>
      <c r="N1675" s="49">
        <v>0.15</v>
      </c>
      <c r="O1675" s="50">
        <f>Ugovori_OPULJP[[#This Row],[Bespovratna sredstva - Ukupno (EU+Nac) HRK
= Ukupna ugovorena vrijednost bespovratnih sredstava]]*Ugovori_OPULJP[[#This Row],[EU STOPA SUFINANCIRANJA %
EU CO-FINANCING RATE %]]</f>
        <v>420240</v>
      </c>
      <c r="P1675" s="51">
        <f>Ugovori_OPULJP[[#This Row],[Bespovratna sredstva - EU dio - HRK]]/7.5345</f>
        <v>55775.43300816245</v>
      </c>
      <c r="Q1675" s="50">
        <f>Ugovori_OPULJP[[#This Row],[Bespovratna sredstva - Ukupno (EU+Nac) HRK
= Ukupna ugovorena vrijednost bespovratnih sredstava]]*Ugovori_OPULJP[[#This Row],[STOPA NACIONALNOG SUFINANCIRANJA %]]</f>
        <v>74160</v>
      </c>
      <c r="R1675" s="51">
        <f>Ugovori_OPULJP[[#This Row],[Bespovratna sredstva - Nacionalni dio - HRK]]/7.5345</f>
        <v>9842.7234720286669</v>
      </c>
      <c r="S1675" s="52">
        <v>494400</v>
      </c>
      <c r="T1675" s="51">
        <f>Ugovori_OPULJP[[#This Row],[Bespovratna sredstva - Ukupno (EU+Nac) HRK
= Ukupna ugovorena vrijednost bespovratnih sredstava]]/7.5345</f>
        <v>65618.156480191115</v>
      </c>
      <c r="U1675" s="50">
        <v>0</v>
      </c>
      <c r="V1675" s="51">
        <f>Ugovori_OPULJP[[#This Row],[Javni doprinos korisnika - HRK]]/7.5345</f>
        <v>0</v>
      </c>
      <c r="W1675" s="50">
        <v>0</v>
      </c>
      <c r="X1675" s="51">
        <f>Ugovori_OPULJP[[#This Row],[Privatni doprinos korisnika - HRK]]/7.5345</f>
        <v>0</v>
      </c>
      <c r="Y1675" s="52">
        <v>494400</v>
      </c>
      <c r="Z1675" s="53">
        <f>Ugovori_OPULJP[[#This Row],[UKUPNI PRIHVATLJIVI IZDACI
TOTAL ELIGIBLE EXPENDITURE
= Bespovratna sredstva ukupno + doprinos korisnika
= Ukupni prihvatljivi troškovi
= Ukupna ugovorena vrijednost projekta HRK]]/7.5345</f>
        <v>65618.156480191115</v>
      </c>
      <c r="AA1675" s="57" t="s">
        <v>38</v>
      </c>
      <c r="AB1675" s="57" t="s">
        <v>35</v>
      </c>
      <c r="AC1675" s="56" t="s">
        <v>6143</v>
      </c>
      <c r="AD1675" s="63" t="s">
        <v>747</v>
      </c>
    </row>
    <row r="1676" spans="1:30" ht="63.75" customHeight="1" x14ac:dyDescent="0.2">
      <c r="A1676" s="61" t="s">
        <v>6144</v>
      </c>
      <c r="B1676" s="55" t="s">
        <v>743</v>
      </c>
      <c r="C1676" s="56" t="s">
        <v>744</v>
      </c>
      <c r="D1676" s="88" t="s">
        <v>4965</v>
      </c>
      <c r="E1676" s="57" t="s">
        <v>76</v>
      </c>
      <c r="F1676" s="62" t="s">
        <v>6145</v>
      </c>
      <c r="G1676" s="62" t="s">
        <v>3881</v>
      </c>
      <c r="H1676" s="59">
        <v>44928</v>
      </c>
      <c r="I1676" s="59">
        <v>45171</v>
      </c>
      <c r="J1676" s="48" t="str">
        <f>IF(Ugovori_OPULJP[[#This Row],[DATUM ZAVRŠETKA OPERACIJE]]&gt;DATE(2024,3,31),"u provedbi","završen")</f>
        <v>završen</v>
      </c>
      <c r="K1676" s="46" t="s">
        <v>338</v>
      </c>
      <c r="L1676" s="46" t="s">
        <v>338</v>
      </c>
      <c r="M1676" s="49">
        <v>0.85</v>
      </c>
      <c r="N1676" s="49">
        <v>0.15</v>
      </c>
      <c r="O1676" s="50">
        <f>Ugovori_OPULJP[[#This Row],[Bespovratna sredstva - Ukupno (EU+Nac) HRK
= Ukupna ugovorena vrijednost bespovratnih sredstava]]*Ugovori_OPULJP[[#This Row],[EU STOPA SUFINANCIRANJA %
EU CO-FINANCING RATE %]]</f>
        <v>797980</v>
      </c>
      <c r="P1676" s="51">
        <f>Ugovori_OPULJP[[#This Row],[Bespovratna sredstva - EU dio - HRK]]/7.5345</f>
        <v>105910.14665870329</v>
      </c>
      <c r="Q1676" s="50">
        <f>Ugovori_OPULJP[[#This Row],[Bespovratna sredstva - Ukupno (EU+Nac) HRK
= Ukupna ugovorena vrijednost bespovratnih sredstava]]*Ugovori_OPULJP[[#This Row],[STOPA NACIONALNOG SUFINANCIRANJA %]]</f>
        <v>140820</v>
      </c>
      <c r="R1676" s="51">
        <f>Ugovori_OPULJP[[#This Row],[Bespovratna sredstva - Nacionalni dio - HRK]]/7.5345</f>
        <v>18690.02588094764</v>
      </c>
      <c r="S1676" s="52">
        <v>938800</v>
      </c>
      <c r="T1676" s="51">
        <f>Ugovori_OPULJP[[#This Row],[Bespovratna sredstva - Ukupno (EU+Nac) HRK
= Ukupna ugovorena vrijednost bespovratnih sredstava]]/7.5345</f>
        <v>124600.17253965093</v>
      </c>
      <c r="U1676" s="50">
        <v>0</v>
      </c>
      <c r="V1676" s="51">
        <f>Ugovori_OPULJP[[#This Row],[Javni doprinos korisnika - HRK]]/7.5345</f>
        <v>0</v>
      </c>
      <c r="W1676" s="50">
        <v>0</v>
      </c>
      <c r="X1676" s="51">
        <f>Ugovori_OPULJP[[#This Row],[Privatni doprinos korisnika - HRK]]/7.5345</f>
        <v>0</v>
      </c>
      <c r="Y1676" s="52">
        <v>938800</v>
      </c>
      <c r="Z1676" s="53">
        <f>Ugovori_OPULJP[[#This Row],[UKUPNI PRIHVATLJIVI IZDACI
TOTAL ELIGIBLE EXPENDITURE
= Bespovratna sredstva ukupno + doprinos korisnika
= Ukupni prihvatljivi troškovi
= Ukupna ugovorena vrijednost projekta HRK]]/7.5345</f>
        <v>124600.17253965093</v>
      </c>
      <c r="AA1676" s="57" t="s">
        <v>38</v>
      </c>
      <c r="AB1676" s="57" t="s">
        <v>35</v>
      </c>
      <c r="AC1676" s="56" t="s">
        <v>6146</v>
      </c>
      <c r="AD1676" s="63" t="s">
        <v>747</v>
      </c>
    </row>
    <row r="1677" spans="1:30" ht="63.75" customHeight="1" x14ac:dyDescent="0.2">
      <c r="A1677" s="61" t="s">
        <v>6147</v>
      </c>
      <c r="B1677" s="55" t="s">
        <v>743</v>
      </c>
      <c r="C1677" s="56" t="s">
        <v>744</v>
      </c>
      <c r="D1677" s="88" t="s">
        <v>4965</v>
      </c>
      <c r="E1677" s="57" t="s">
        <v>76</v>
      </c>
      <c r="F1677" s="62" t="s">
        <v>6148</v>
      </c>
      <c r="G1677" s="62" t="s">
        <v>2119</v>
      </c>
      <c r="H1677" s="59">
        <v>44922</v>
      </c>
      <c r="I1677" s="59">
        <v>45165</v>
      </c>
      <c r="J1677" s="48" t="str">
        <f>IF(Ugovori_OPULJP[[#This Row],[DATUM ZAVRŠETKA OPERACIJE]]&gt;DATE(2024,3,31),"u provedbi","završen")</f>
        <v>završen</v>
      </c>
      <c r="K1677" s="67" t="s">
        <v>186</v>
      </c>
      <c r="L1677" s="67" t="s">
        <v>186</v>
      </c>
      <c r="M1677" s="49">
        <v>0.85</v>
      </c>
      <c r="N1677" s="49">
        <v>0.15</v>
      </c>
      <c r="O1677" s="50">
        <f>Ugovori_OPULJP[[#This Row],[Bespovratna sredstva - Ukupno (EU+Nac) HRK
= Ukupna ugovorena vrijednost bespovratnih sredstava]]*Ugovori_OPULJP[[#This Row],[EU STOPA SUFINANCIRANJA %
EU CO-FINANCING RATE %]]</f>
        <v>420223</v>
      </c>
      <c r="P1677" s="51">
        <f>Ugovori_OPULJP[[#This Row],[Bespovratna sredstva - EU dio - HRK]]/7.5345</f>
        <v>55773.176720419404</v>
      </c>
      <c r="Q1677" s="50">
        <f>Ugovori_OPULJP[[#This Row],[Bespovratna sredstva - Ukupno (EU+Nac) HRK
= Ukupna ugovorena vrijednost bespovratnih sredstava]]*Ugovori_OPULJP[[#This Row],[STOPA NACIONALNOG SUFINANCIRANJA %]]</f>
        <v>74157</v>
      </c>
      <c r="R1677" s="51">
        <f>Ugovori_OPULJP[[#This Row],[Bespovratna sredstva - Nacionalni dio - HRK]]/7.5345</f>
        <v>9842.3253036034239</v>
      </c>
      <c r="S1677" s="52">
        <v>494380</v>
      </c>
      <c r="T1677" s="51">
        <f>Ugovori_OPULJP[[#This Row],[Bespovratna sredstva - Ukupno (EU+Nac) HRK
= Ukupna ugovorena vrijednost bespovratnih sredstava]]/7.5345</f>
        <v>65615.502024022819</v>
      </c>
      <c r="U1677" s="50">
        <v>0</v>
      </c>
      <c r="V1677" s="51">
        <f>Ugovori_OPULJP[[#This Row],[Javni doprinos korisnika - HRK]]/7.5345</f>
        <v>0</v>
      </c>
      <c r="W1677" s="50">
        <v>0</v>
      </c>
      <c r="X1677" s="51">
        <f>Ugovori_OPULJP[[#This Row],[Privatni doprinos korisnika - HRK]]/7.5345</f>
        <v>0</v>
      </c>
      <c r="Y1677" s="52">
        <v>494380</v>
      </c>
      <c r="Z1677" s="53">
        <f>Ugovori_OPULJP[[#This Row],[UKUPNI PRIHVATLJIVI IZDACI
TOTAL ELIGIBLE EXPENDITURE
= Bespovratna sredstva ukupno + doprinos korisnika
= Ukupni prihvatljivi troškovi
= Ukupna ugovorena vrijednost projekta HRK]]/7.5345</f>
        <v>65615.502024022819</v>
      </c>
      <c r="AA1677" s="57" t="s">
        <v>38</v>
      </c>
      <c r="AB1677" s="57" t="s">
        <v>35</v>
      </c>
      <c r="AC1677" s="56" t="s">
        <v>6149</v>
      </c>
      <c r="AD1677" s="63" t="s">
        <v>747</v>
      </c>
    </row>
    <row r="1678" spans="1:30" ht="63.75" customHeight="1" x14ac:dyDescent="0.2">
      <c r="A1678" s="61" t="s">
        <v>6150</v>
      </c>
      <c r="B1678" s="55" t="s">
        <v>743</v>
      </c>
      <c r="C1678" s="56" t="s">
        <v>744</v>
      </c>
      <c r="D1678" s="88" t="s">
        <v>4965</v>
      </c>
      <c r="E1678" s="57" t="s">
        <v>76</v>
      </c>
      <c r="F1678" s="62" t="s">
        <v>6151</v>
      </c>
      <c r="G1678" s="62" t="s">
        <v>2053</v>
      </c>
      <c r="H1678" s="59">
        <v>44818</v>
      </c>
      <c r="I1678" s="59">
        <v>45060</v>
      </c>
      <c r="J1678" s="48" t="str">
        <f>IF(Ugovori_OPULJP[[#This Row],[DATUM ZAVRŠETKA OPERACIJE]]&gt;DATE(2024,3,31),"u provedbi","završen")</f>
        <v>završen</v>
      </c>
      <c r="K1678" s="58" t="s">
        <v>186</v>
      </c>
      <c r="L1678" s="58" t="s">
        <v>186</v>
      </c>
      <c r="M1678" s="49">
        <v>0.85</v>
      </c>
      <c r="N1678" s="49">
        <v>0.15</v>
      </c>
      <c r="O1678" s="50">
        <f>Ugovori_OPULJP[[#This Row],[Bespovratna sredstva - Ukupno (EU+Nac) HRK
= Ukupna ugovorena vrijednost bespovratnih sredstava]]*Ugovori_OPULJP[[#This Row],[EU STOPA SUFINANCIRANJA %
EU CO-FINANCING RATE %]]</f>
        <v>630360</v>
      </c>
      <c r="P1678" s="51">
        <f>Ugovori_OPULJP[[#This Row],[Bespovratna sredstva - EU dio - HRK]]/7.5345</f>
        <v>83663.149512243675</v>
      </c>
      <c r="Q1678" s="50">
        <f>Ugovori_OPULJP[[#This Row],[Bespovratna sredstva - Ukupno (EU+Nac) HRK
= Ukupna ugovorena vrijednost bespovratnih sredstava]]*Ugovori_OPULJP[[#This Row],[STOPA NACIONALNOG SUFINANCIRANJA %]]</f>
        <v>111240</v>
      </c>
      <c r="R1678" s="51">
        <f>Ugovori_OPULJP[[#This Row],[Bespovratna sredstva - Nacionalni dio - HRK]]/7.5345</f>
        <v>14764.085208043001</v>
      </c>
      <c r="S1678" s="52">
        <v>741600</v>
      </c>
      <c r="T1678" s="51">
        <f>Ugovori_OPULJP[[#This Row],[Bespovratna sredstva - Ukupno (EU+Nac) HRK
= Ukupna ugovorena vrijednost bespovratnih sredstava]]/7.5345</f>
        <v>98427.23472028668</v>
      </c>
      <c r="U1678" s="50">
        <v>0</v>
      </c>
      <c r="V1678" s="51">
        <f>Ugovori_OPULJP[[#This Row],[Javni doprinos korisnika - HRK]]/7.5345</f>
        <v>0</v>
      </c>
      <c r="W1678" s="50">
        <v>0</v>
      </c>
      <c r="X1678" s="51">
        <f>Ugovori_OPULJP[[#This Row],[Privatni doprinos korisnika - HRK]]/7.5345</f>
        <v>0</v>
      </c>
      <c r="Y1678" s="52">
        <v>741600</v>
      </c>
      <c r="Z1678" s="53">
        <f>Ugovori_OPULJP[[#This Row],[UKUPNI PRIHVATLJIVI IZDACI
TOTAL ELIGIBLE EXPENDITURE
= Bespovratna sredstva ukupno + doprinos korisnika
= Ukupni prihvatljivi troškovi
= Ukupna ugovorena vrijednost projekta HRK]]/7.5345</f>
        <v>98427.23472028668</v>
      </c>
      <c r="AA1678" s="57" t="s">
        <v>38</v>
      </c>
      <c r="AB1678" s="57" t="s">
        <v>35</v>
      </c>
      <c r="AC1678" s="56" t="s">
        <v>6152</v>
      </c>
      <c r="AD1678" s="63" t="s">
        <v>747</v>
      </c>
    </row>
    <row r="1679" spans="1:30" ht="63.75" customHeight="1" x14ac:dyDescent="0.2">
      <c r="A1679" s="61" t="s">
        <v>6153</v>
      </c>
      <c r="B1679" s="55" t="s">
        <v>743</v>
      </c>
      <c r="C1679" s="56" t="s">
        <v>744</v>
      </c>
      <c r="D1679" s="88" t="s">
        <v>4965</v>
      </c>
      <c r="E1679" s="57" t="s">
        <v>76</v>
      </c>
      <c r="F1679" s="62" t="s">
        <v>6154</v>
      </c>
      <c r="G1679" s="62" t="s">
        <v>1970</v>
      </c>
      <c r="H1679" s="59">
        <v>44859</v>
      </c>
      <c r="I1679" s="59">
        <v>45102</v>
      </c>
      <c r="J1679" s="48" t="str">
        <f>IF(Ugovori_OPULJP[[#This Row],[DATUM ZAVRŠETKA OPERACIJE]]&gt;DATE(2024,3,31),"u provedbi","završen")</f>
        <v>završen</v>
      </c>
      <c r="K1679" s="67" t="s">
        <v>338</v>
      </c>
      <c r="L1679" s="67" t="s">
        <v>338</v>
      </c>
      <c r="M1679" s="49">
        <v>0.85</v>
      </c>
      <c r="N1679" s="49">
        <v>0.15</v>
      </c>
      <c r="O1679" s="50">
        <f>Ugovori_OPULJP[[#This Row],[Bespovratna sredstva - Ukupno (EU+Nac) HRK
= Ukupna ugovorena vrijednost bespovratnih sredstava]]*Ugovori_OPULJP[[#This Row],[EU STOPA SUFINANCIRANJA %
EU CO-FINANCING RATE %]]</f>
        <v>756432</v>
      </c>
      <c r="P1679" s="51">
        <f>Ugovori_OPULJP[[#This Row],[Bespovratna sredstva - EU dio - HRK]]/7.5345</f>
        <v>100395.77941469241</v>
      </c>
      <c r="Q1679" s="50">
        <f>Ugovori_OPULJP[[#This Row],[Bespovratna sredstva - Ukupno (EU+Nac) HRK
= Ukupna ugovorena vrijednost bespovratnih sredstava]]*Ugovori_OPULJP[[#This Row],[STOPA NACIONALNOG SUFINANCIRANJA %]]</f>
        <v>133488</v>
      </c>
      <c r="R1679" s="51">
        <f>Ugovori_OPULJP[[#This Row],[Bespovratna sredstva - Nacionalni dio - HRK]]/7.5345</f>
        <v>17716.902249651601</v>
      </c>
      <c r="S1679" s="52">
        <v>889920</v>
      </c>
      <c r="T1679" s="51">
        <f>Ugovori_OPULJP[[#This Row],[Bespovratna sredstva - Ukupno (EU+Nac) HRK
= Ukupna ugovorena vrijednost bespovratnih sredstava]]/7.5345</f>
        <v>118112.68166434401</v>
      </c>
      <c r="U1679" s="50">
        <v>0</v>
      </c>
      <c r="V1679" s="51">
        <f>Ugovori_OPULJP[[#This Row],[Javni doprinos korisnika - HRK]]/7.5345</f>
        <v>0</v>
      </c>
      <c r="W1679" s="50">
        <v>0</v>
      </c>
      <c r="X1679" s="51">
        <f>Ugovori_OPULJP[[#This Row],[Privatni doprinos korisnika - HRK]]/7.5345</f>
        <v>0</v>
      </c>
      <c r="Y1679" s="52">
        <v>889920</v>
      </c>
      <c r="Z1679" s="53">
        <f>Ugovori_OPULJP[[#This Row],[UKUPNI PRIHVATLJIVI IZDACI
TOTAL ELIGIBLE EXPENDITURE
= Bespovratna sredstva ukupno + doprinos korisnika
= Ukupni prihvatljivi troškovi
= Ukupna ugovorena vrijednost projekta HRK]]/7.5345</f>
        <v>118112.68166434401</v>
      </c>
      <c r="AA1679" s="57" t="s">
        <v>38</v>
      </c>
      <c r="AB1679" s="57" t="s">
        <v>35</v>
      </c>
      <c r="AC1679" s="56" t="s">
        <v>6155</v>
      </c>
      <c r="AD1679" s="63" t="s">
        <v>747</v>
      </c>
    </row>
    <row r="1680" spans="1:30" ht="63.75" customHeight="1" x14ac:dyDescent="0.2">
      <c r="A1680" s="61" t="s">
        <v>6156</v>
      </c>
      <c r="B1680" s="55" t="s">
        <v>743</v>
      </c>
      <c r="C1680" s="56" t="s">
        <v>744</v>
      </c>
      <c r="D1680" s="88" t="s">
        <v>4965</v>
      </c>
      <c r="E1680" s="57" t="s">
        <v>76</v>
      </c>
      <c r="F1680" s="62" t="s">
        <v>1727</v>
      </c>
      <c r="G1680" s="45" t="s">
        <v>1728</v>
      </c>
      <c r="H1680" s="59">
        <v>44818</v>
      </c>
      <c r="I1680" s="59">
        <v>45060</v>
      </c>
      <c r="J1680" s="48" t="str">
        <f>IF(Ugovori_OPULJP[[#This Row],[DATUM ZAVRŠETKA OPERACIJE]]&gt;DATE(2024,3,31),"u provedbi","završen")</f>
        <v>završen</v>
      </c>
      <c r="K1680" s="46" t="s">
        <v>338</v>
      </c>
      <c r="L1680" s="46" t="s">
        <v>338</v>
      </c>
      <c r="M1680" s="49">
        <v>0.85</v>
      </c>
      <c r="N1680" s="49">
        <v>0.15</v>
      </c>
      <c r="O1680" s="50">
        <f>Ugovori_OPULJP[[#This Row],[Bespovratna sredstva - Ukupno (EU+Nac) HRK
= Ukupna ugovorena vrijednost bespovratnih sredstava]]*Ugovori_OPULJP[[#This Row],[EU STOPA SUFINANCIRANJA %
EU CO-FINANCING RATE %]]</f>
        <v>1275000</v>
      </c>
      <c r="P1680" s="51">
        <f>Ugovori_OPULJP[[#This Row],[Bespovratna sredstva - EU dio - HRK]]/7.5345</f>
        <v>169221.5807286482</v>
      </c>
      <c r="Q1680" s="50">
        <f>Ugovori_OPULJP[[#This Row],[Bespovratna sredstva - Ukupno (EU+Nac) HRK
= Ukupna ugovorena vrijednost bespovratnih sredstava]]*Ugovori_OPULJP[[#This Row],[STOPA NACIONALNOG SUFINANCIRANJA %]]</f>
        <v>225000</v>
      </c>
      <c r="R1680" s="51">
        <f>Ugovori_OPULJP[[#This Row],[Bespovratna sredstva - Nacionalni dio - HRK]]/7.5345</f>
        <v>29862.631893290862</v>
      </c>
      <c r="S1680" s="52">
        <v>1500000</v>
      </c>
      <c r="T1680" s="51">
        <f>Ugovori_OPULJP[[#This Row],[Bespovratna sredstva - Ukupno (EU+Nac) HRK
= Ukupna ugovorena vrijednost bespovratnih sredstava]]/7.5345</f>
        <v>199084.21262193908</v>
      </c>
      <c r="U1680" s="50">
        <v>0</v>
      </c>
      <c r="V1680" s="51">
        <f>Ugovori_OPULJP[[#This Row],[Javni doprinos korisnika - HRK]]/7.5345</f>
        <v>0</v>
      </c>
      <c r="W1680" s="50">
        <v>0</v>
      </c>
      <c r="X1680" s="51">
        <f>Ugovori_OPULJP[[#This Row],[Privatni doprinos korisnika - HRK]]/7.5345</f>
        <v>0</v>
      </c>
      <c r="Y1680" s="52">
        <v>1500000</v>
      </c>
      <c r="Z1680" s="53">
        <f>Ugovori_OPULJP[[#This Row],[UKUPNI PRIHVATLJIVI IZDACI
TOTAL ELIGIBLE EXPENDITURE
= Bespovratna sredstva ukupno + doprinos korisnika
= Ukupni prihvatljivi troškovi
= Ukupna ugovorena vrijednost projekta HRK]]/7.5345</f>
        <v>199084.21262193908</v>
      </c>
      <c r="AA1680" s="57" t="s">
        <v>38</v>
      </c>
      <c r="AB1680" s="57" t="s">
        <v>35</v>
      </c>
      <c r="AC1680" s="56" t="s">
        <v>6157</v>
      </c>
      <c r="AD1680" s="63" t="s">
        <v>747</v>
      </c>
    </row>
    <row r="1681" spans="1:30" ht="63.75" customHeight="1" x14ac:dyDescent="0.2">
      <c r="A1681" s="61" t="s">
        <v>6158</v>
      </c>
      <c r="B1681" s="55" t="s">
        <v>743</v>
      </c>
      <c r="C1681" s="56" t="s">
        <v>744</v>
      </c>
      <c r="D1681" s="88" t="s">
        <v>4965</v>
      </c>
      <c r="E1681" s="57" t="s">
        <v>76</v>
      </c>
      <c r="F1681" s="62" t="s">
        <v>6159</v>
      </c>
      <c r="G1681" s="62" t="s">
        <v>4518</v>
      </c>
      <c r="H1681" s="59">
        <v>44915</v>
      </c>
      <c r="I1681" s="59">
        <v>45158</v>
      </c>
      <c r="J1681" s="48" t="str">
        <f>IF(Ugovori_OPULJP[[#This Row],[DATUM ZAVRŠETKA OPERACIJE]]&gt;DATE(2024,3,31),"u provedbi","završen")</f>
        <v>završen</v>
      </c>
      <c r="K1681" s="58" t="s">
        <v>371</v>
      </c>
      <c r="L1681" s="58" t="s">
        <v>371</v>
      </c>
      <c r="M1681" s="49">
        <v>0.85</v>
      </c>
      <c r="N1681" s="49">
        <v>0.15</v>
      </c>
      <c r="O1681" s="50">
        <f>Ugovori_OPULJP[[#This Row],[Bespovratna sredstva - Ukupno (EU+Nac) HRK
= Ukupna ugovorena vrijednost bespovratnih sredstava]]*Ugovori_OPULJP[[#This Row],[EU STOPA SUFINANCIRANJA %
EU CO-FINANCING RATE %]]</f>
        <v>418199.93199999997</v>
      </c>
      <c r="P1681" s="51">
        <f>Ugovori_OPULJP[[#This Row],[Bespovratna sredstva - EU dio - HRK]]/7.5345</f>
        <v>55504.669453845636</v>
      </c>
      <c r="Q1681" s="50">
        <f>Ugovori_OPULJP[[#This Row],[Bespovratna sredstva - Ukupno (EU+Nac) HRK
= Ukupna ugovorena vrijednost bespovratnih sredstava]]*Ugovori_OPULJP[[#This Row],[STOPA NACIONALNOG SUFINANCIRANJA %]]</f>
        <v>73799.987999999998</v>
      </c>
      <c r="R1681" s="51">
        <f>Ugovori_OPULJP[[#This Row],[Bespovratna sredstva - Nacionalni dio - HRK]]/7.5345</f>
        <v>9794.9416683257004</v>
      </c>
      <c r="S1681" s="52">
        <v>491999.92</v>
      </c>
      <c r="T1681" s="51">
        <f>Ugovori_OPULJP[[#This Row],[Bespovratna sredstva - Ukupno (EU+Nac) HRK
= Ukupna ugovorena vrijednost bespovratnih sredstava]]/7.5345</f>
        <v>65299.611122171336</v>
      </c>
      <c r="U1681" s="50">
        <v>0</v>
      </c>
      <c r="V1681" s="51">
        <f>Ugovori_OPULJP[[#This Row],[Javni doprinos korisnika - HRK]]/7.5345</f>
        <v>0</v>
      </c>
      <c r="W1681" s="50">
        <v>0</v>
      </c>
      <c r="X1681" s="51">
        <f>Ugovori_OPULJP[[#This Row],[Privatni doprinos korisnika - HRK]]/7.5345</f>
        <v>0</v>
      </c>
      <c r="Y1681" s="52">
        <v>491999.92</v>
      </c>
      <c r="Z1681" s="53">
        <f>Ugovori_OPULJP[[#This Row],[UKUPNI PRIHVATLJIVI IZDACI
TOTAL ELIGIBLE EXPENDITURE
= Bespovratna sredstva ukupno + doprinos korisnika
= Ukupni prihvatljivi troškovi
= Ukupna ugovorena vrijednost projekta HRK]]/7.5345</f>
        <v>65299.611122171336</v>
      </c>
      <c r="AA1681" s="57" t="s">
        <v>38</v>
      </c>
      <c r="AB1681" s="57" t="s">
        <v>35</v>
      </c>
      <c r="AC1681" s="56" t="s">
        <v>6160</v>
      </c>
      <c r="AD1681" s="63" t="s">
        <v>747</v>
      </c>
    </row>
    <row r="1682" spans="1:30" ht="63.75" customHeight="1" x14ac:dyDescent="0.2">
      <c r="A1682" s="61" t="s">
        <v>6161</v>
      </c>
      <c r="B1682" s="55" t="s">
        <v>743</v>
      </c>
      <c r="C1682" s="56" t="s">
        <v>744</v>
      </c>
      <c r="D1682" s="88" t="s">
        <v>4965</v>
      </c>
      <c r="E1682" s="57" t="s">
        <v>76</v>
      </c>
      <c r="F1682" s="62" t="s">
        <v>6162</v>
      </c>
      <c r="G1682" s="62" t="s">
        <v>1040</v>
      </c>
      <c r="H1682" s="59">
        <v>44914</v>
      </c>
      <c r="I1682" s="59">
        <v>45157</v>
      </c>
      <c r="J1682" s="48" t="str">
        <f>IF(Ugovori_OPULJP[[#This Row],[DATUM ZAVRŠETKA OPERACIJE]]&gt;DATE(2024,3,31),"u provedbi","završen")</f>
        <v>završen</v>
      </c>
      <c r="K1682" s="46" t="s">
        <v>371</v>
      </c>
      <c r="L1682" s="46" t="s">
        <v>371</v>
      </c>
      <c r="M1682" s="49">
        <v>0.85</v>
      </c>
      <c r="N1682" s="49">
        <v>0.15</v>
      </c>
      <c r="O1682" s="50">
        <f>Ugovori_OPULJP[[#This Row],[Bespovratna sredstva - Ukupno (EU+Nac) HRK
= Ukupna ugovorena vrijednost bespovratnih sredstava]]*Ugovori_OPULJP[[#This Row],[EU STOPA SUFINANCIRANJA %
EU CO-FINANCING RATE %]]</f>
        <v>1047837.5</v>
      </c>
      <c r="P1682" s="51">
        <f>Ugovori_OPULJP[[#This Row],[Bespovratna sredstva - EU dio - HRK]]/7.5345</f>
        <v>139071.93576216072</v>
      </c>
      <c r="Q1682" s="50">
        <f>Ugovori_OPULJP[[#This Row],[Bespovratna sredstva - Ukupno (EU+Nac) HRK
= Ukupna ugovorena vrijednost bespovratnih sredstava]]*Ugovori_OPULJP[[#This Row],[STOPA NACIONALNOG SUFINANCIRANJA %]]</f>
        <v>184912.5</v>
      </c>
      <c r="R1682" s="51">
        <f>Ugovori_OPULJP[[#This Row],[Bespovratna sredstva - Nacionalni dio - HRK]]/7.5345</f>
        <v>24542.106310969539</v>
      </c>
      <c r="S1682" s="52">
        <v>1232750</v>
      </c>
      <c r="T1682" s="51">
        <f>Ugovori_OPULJP[[#This Row],[Bespovratna sredstva - Ukupno (EU+Nac) HRK
= Ukupna ugovorena vrijednost bespovratnih sredstava]]/7.5345</f>
        <v>163614.04207313026</v>
      </c>
      <c r="U1682" s="50">
        <v>0</v>
      </c>
      <c r="V1682" s="51">
        <f>Ugovori_OPULJP[[#This Row],[Javni doprinos korisnika - HRK]]/7.5345</f>
        <v>0</v>
      </c>
      <c r="W1682" s="50">
        <v>0</v>
      </c>
      <c r="X1682" s="51">
        <f>Ugovori_OPULJP[[#This Row],[Privatni doprinos korisnika - HRK]]/7.5345</f>
        <v>0</v>
      </c>
      <c r="Y1682" s="52">
        <v>1232750</v>
      </c>
      <c r="Z1682" s="53">
        <f>Ugovori_OPULJP[[#This Row],[UKUPNI PRIHVATLJIVI IZDACI
TOTAL ELIGIBLE EXPENDITURE
= Bespovratna sredstva ukupno + doprinos korisnika
= Ukupni prihvatljivi troškovi
= Ukupna ugovorena vrijednost projekta HRK]]/7.5345</f>
        <v>163614.04207313026</v>
      </c>
      <c r="AA1682" s="57" t="s">
        <v>38</v>
      </c>
      <c r="AB1682" s="57" t="s">
        <v>35</v>
      </c>
      <c r="AC1682" s="56" t="s">
        <v>6163</v>
      </c>
      <c r="AD1682" s="63" t="s">
        <v>747</v>
      </c>
    </row>
    <row r="1683" spans="1:30" ht="63.75" customHeight="1" x14ac:dyDescent="0.2">
      <c r="A1683" s="61" t="s">
        <v>6164</v>
      </c>
      <c r="B1683" s="55" t="s">
        <v>743</v>
      </c>
      <c r="C1683" s="56" t="s">
        <v>744</v>
      </c>
      <c r="D1683" s="88" t="s">
        <v>4965</v>
      </c>
      <c r="E1683" s="57" t="s">
        <v>76</v>
      </c>
      <c r="F1683" s="62" t="s">
        <v>6165</v>
      </c>
      <c r="G1683" s="45" t="s">
        <v>2536</v>
      </c>
      <c r="H1683" s="59">
        <v>44908</v>
      </c>
      <c r="I1683" s="59">
        <v>45151</v>
      </c>
      <c r="J1683" s="48" t="str">
        <f>IF(Ugovori_OPULJP[[#This Row],[DATUM ZAVRŠETKA OPERACIJE]]&gt;DATE(2024,3,31),"u provedbi","završen")</f>
        <v>završen</v>
      </c>
      <c r="K1683" s="46" t="s">
        <v>338</v>
      </c>
      <c r="L1683" s="46" t="s">
        <v>338</v>
      </c>
      <c r="M1683" s="49">
        <v>0.85</v>
      </c>
      <c r="N1683" s="49">
        <v>0.15</v>
      </c>
      <c r="O1683" s="50">
        <f>Ugovori_OPULJP[[#This Row],[Bespovratna sredstva - Ukupno (EU+Nac) HRK
= Ukupna ugovorena vrijednost bespovratnih sredstava]]*Ugovori_OPULJP[[#This Row],[EU STOPA SUFINANCIRANJA %
EU CO-FINANCING RATE %]]</f>
        <v>542300</v>
      </c>
      <c r="P1683" s="51">
        <f>Ugovori_OPULJP[[#This Row],[Bespovratna sredstva - EU dio - HRK]]/7.5345</f>
        <v>71975.579003251711</v>
      </c>
      <c r="Q1683" s="50">
        <f>Ugovori_OPULJP[[#This Row],[Bespovratna sredstva - Ukupno (EU+Nac) HRK
= Ukupna ugovorena vrijednost bespovratnih sredstava]]*Ugovori_OPULJP[[#This Row],[STOPA NACIONALNOG SUFINANCIRANJA %]]</f>
        <v>95700</v>
      </c>
      <c r="R1683" s="51">
        <f>Ugovori_OPULJP[[#This Row],[Bespovratna sredstva - Nacionalni dio - HRK]]/7.5345</f>
        <v>12701.572765279712</v>
      </c>
      <c r="S1683" s="52">
        <v>638000</v>
      </c>
      <c r="T1683" s="51">
        <f>Ugovori_OPULJP[[#This Row],[Bespovratna sredstva - Ukupno (EU+Nac) HRK
= Ukupna ugovorena vrijednost bespovratnih sredstava]]/7.5345</f>
        <v>84677.151768531417</v>
      </c>
      <c r="U1683" s="50">
        <v>0</v>
      </c>
      <c r="V1683" s="51">
        <f>Ugovori_OPULJP[[#This Row],[Javni doprinos korisnika - HRK]]/7.5345</f>
        <v>0</v>
      </c>
      <c r="W1683" s="50">
        <v>0</v>
      </c>
      <c r="X1683" s="51">
        <f>Ugovori_OPULJP[[#This Row],[Privatni doprinos korisnika - HRK]]/7.5345</f>
        <v>0</v>
      </c>
      <c r="Y1683" s="52">
        <v>638000</v>
      </c>
      <c r="Z1683" s="53">
        <f>Ugovori_OPULJP[[#This Row],[UKUPNI PRIHVATLJIVI IZDACI
TOTAL ELIGIBLE EXPENDITURE
= Bespovratna sredstva ukupno + doprinos korisnika
= Ukupni prihvatljivi troškovi
= Ukupna ugovorena vrijednost projekta HRK]]/7.5345</f>
        <v>84677.151768531417</v>
      </c>
      <c r="AA1683" s="57" t="s">
        <v>38</v>
      </c>
      <c r="AB1683" s="57" t="s">
        <v>35</v>
      </c>
      <c r="AC1683" s="56" t="s">
        <v>6166</v>
      </c>
      <c r="AD1683" s="63" t="s">
        <v>747</v>
      </c>
    </row>
    <row r="1684" spans="1:30" ht="63.75" customHeight="1" x14ac:dyDescent="0.2">
      <c r="A1684" s="66" t="s">
        <v>6167</v>
      </c>
      <c r="B1684" s="55" t="s">
        <v>743</v>
      </c>
      <c r="C1684" s="56" t="s">
        <v>744</v>
      </c>
      <c r="D1684" s="88" t="s">
        <v>4965</v>
      </c>
      <c r="E1684" s="57" t="s">
        <v>76</v>
      </c>
      <c r="F1684" s="62" t="s">
        <v>6168</v>
      </c>
      <c r="G1684" s="62" t="s">
        <v>3832</v>
      </c>
      <c r="H1684" s="59">
        <v>44922</v>
      </c>
      <c r="I1684" s="59">
        <v>45165</v>
      </c>
      <c r="J1684" s="48" t="str">
        <f>IF(Ugovori_OPULJP[[#This Row],[DATUM ZAVRŠETKA OPERACIJE]]&gt;DATE(2024,3,31),"u provedbi","završen")</f>
        <v>završen</v>
      </c>
      <c r="K1684" s="58" t="s">
        <v>173</v>
      </c>
      <c r="L1684" s="46" t="s">
        <v>173</v>
      </c>
      <c r="M1684" s="49">
        <v>0.85</v>
      </c>
      <c r="N1684" s="49">
        <v>0.15</v>
      </c>
      <c r="O1684" s="50">
        <f>Ugovori_OPULJP[[#This Row],[Bespovratna sredstva - Ukupno (EU+Nac) HRK
= Ukupna ugovorena vrijednost bespovratnih sredstava]]*Ugovori_OPULJP[[#This Row],[EU STOPA SUFINANCIRANJA %
EU CO-FINANCING RATE %]]</f>
        <v>420240</v>
      </c>
      <c r="P1684" s="51">
        <f>Ugovori_OPULJP[[#This Row],[Bespovratna sredstva - EU dio - HRK]]/7.5345</f>
        <v>55775.43300816245</v>
      </c>
      <c r="Q1684" s="50">
        <f>Ugovori_OPULJP[[#This Row],[Bespovratna sredstva - Ukupno (EU+Nac) HRK
= Ukupna ugovorena vrijednost bespovratnih sredstava]]*Ugovori_OPULJP[[#This Row],[STOPA NACIONALNOG SUFINANCIRANJA %]]</f>
        <v>74160</v>
      </c>
      <c r="R1684" s="51">
        <f>Ugovori_OPULJP[[#This Row],[Bespovratna sredstva - Nacionalni dio - HRK]]/7.5345</f>
        <v>9842.7234720286669</v>
      </c>
      <c r="S1684" s="52">
        <v>494400</v>
      </c>
      <c r="T1684" s="51">
        <f>Ugovori_OPULJP[[#This Row],[Bespovratna sredstva - Ukupno (EU+Nac) HRK
= Ukupna ugovorena vrijednost bespovratnih sredstava]]/7.5345</f>
        <v>65618.156480191115</v>
      </c>
      <c r="U1684" s="50">
        <v>0</v>
      </c>
      <c r="V1684" s="51">
        <f>Ugovori_OPULJP[[#This Row],[Javni doprinos korisnika - HRK]]/7.5345</f>
        <v>0</v>
      </c>
      <c r="W1684" s="50">
        <v>0</v>
      </c>
      <c r="X1684" s="51">
        <f>Ugovori_OPULJP[[#This Row],[Privatni doprinos korisnika - HRK]]/7.5345</f>
        <v>0</v>
      </c>
      <c r="Y1684" s="52">
        <v>494400</v>
      </c>
      <c r="Z1684" s="53">
        <f>Ugovori_OPULJP[[#This Row],[UKUPNI PRIHVATLJIVI IZDACI
TOTAL ELIGIBLE EXPENDITURE
= Bespovratna sredstva ukupno + doprinos korisnika
= Ukupni prihvatljivi troškovi
= Ukupna ugovorena vrijednost projekta HRK]]/7.5345</f>
        <v>65618.156480191115</v>
      </c>
      <c r="AA1684" s="57" t="s">
        <v>38</v>
      </c>
      <c r="AB1684" s="57" t="s">
        <v>35</v>
      </c>
      <c r="AC1684" s="56" t="s">
        <v>6169</v>
      </c>
      <c r="AD1684" s="63" t="s">
        <v>747</v>
      </c>
    </row>
    <row r="1685" spans="1:30" ht="63.75" customHeight="1" x14ac:dyDescent="0.2">
      <c r="A1685" s="61" t="s">
        <v>6170</v>
      </c>
      <c r="B1685" s="55" t="s">
        <v>743</v>
      </c>
      <c r="C1685" s="56" t="s">
        <v>744</v>
      </c>
      <c r="D1685" s="88" t="s">
        <v>4965</v>
      </c>
      <c r="E1685" s="57" t="s">
        <v>76</v>
      </c>
      <c r="F1685" s="62" t="s">
        <v>6171</v>
      </c>
      <c r="G1685" s="45" t="s">
        <v>2089</v>
      </c>
      <c r="H1685" s="59">
        <v>44855</v>
      </c>
      <c r="I1685" s="59">
        <v>45098</v>
      </c>
      <c r="J1685" s="48" t="str">
        <f>IF(Ugovori_OPULJP[[#This Row],[DATUM ZAVRŠETKA OPERACIJE]]&gt;DATE(2024,3,31),"u provedbi","završen")</f>
        <v>završen</v>
      </c>
      <c r="K1685" s="67" t="s">
        <v>186</v>
      </c>
      <c r="L1685" s="67" t="s">
        <v>186</v>
      </c>
      <c r="M1685" s="49">
        <v>0.85</v>
      </c>
      <c r="N1685" s="49">
        <v>0.15</v>
      </c>
      <c r="O1685" s="50">
        <f>Ugovori_OPULJP[[#This Row],[Bespovratna sredstva - Ukupno (EU+Nac) HRK
= Ukupna ugovorena vrijednost bespovratnih sredstava]]*Ugovori_OPULJP[[#This Row],[EU STOPA SUFINANCIRANJA %
EU CO-FINANCING RATE %]]</f>
        <v>420210.25</v>
      </c>
      <c r="P1685" s="51">
        <f>Ugovori_OPULJP[[#This Row],[Bespovratna sredstva - EU dio - HRK]]/7.5345</f>
        <v>55771.484504612112</v>
      </c>
      <c r="Q1685" s="50">
        <f>Ugovori_OPULJP[[#This Row],[Bespovratna sredstva - Ukupno (EU+Nac) HRK
= Ukupna ugovorena vrijednost bespovratnih sredstava]]*Ugovori_OPULJP[[#This Row],[STOPA NACIONALNOG SUFINANCIRANJA %]]</f>
        <v>74154.75</v>
      </c>
      <c r="R1685" s="51">
        <f>Ugovori_OPULJP[[#This Row],[Bespovratna sredstva - Nacionalni dio - HRK]]/7.5345</f>
        <v>9842.0266772844916</v>
      </c>
      <c r="S1685" s="52">
        <v>494365</v>
      </c>
      <c r="T1685" s="51">
        <f>Ugovori_OPULJP[[#This Row],[Bespovratna sredstva - Ukupno (EU+Nac) HRK
= Ukupna ugovorena vrijednost bespovratnih sredstava]]/7.5345</f>
        <v>65613.511181896611</v>
      </c>
      <c r="U1685" s="50">
        <v>0</v>
      </c>
      <c r="V1685" s="51">
        <f>Ugovori_OPULJP[[#This Row],[Javni doprinos korisnika - HRK]]/7.5345</f>
        <v>0</v>
      </c>
      <c r="W1685" s="50">
        <v>0</v>
      </c>
      <c r="X1685" s="51">
        <f>Ugovori_OPULJP[[#This Row],[Privatni doprinos korisnika - HRK]]/7.5345</f>
        <v>0</v>
      </c>
      <c r="Y1685" s="52">
        <v>494365</v>
      </c>
      <c r="Z1685" s="53">
        <f>Ugovori_OPULJP[[#This Row],[UKUPNI PRIHVATLJIVI IZDACI
TOTAL ELIGIBLE EXPENDITURE
= Bespovratna sredstva ukupno + doprinos korisnika
= Ukupni prihvatljivi troškovi
= Ukupna ugovorena vrijednost projekta HRK]]/7.5345</f>
        <v>65613.511181896611</v>
      </c>
      <c r="AA1685" s="57" t="s">
        <v>38</v>
      </c>
      <c r="AB1685" s="57" t="s">
        <v>35</v>
      </c>
      <c r="AC1685" s="56" t="s">
        <v>6172</v>
      </c>
      <c r="AD1685" s="63" t="s">
        <v>747</v>
      </c>
    </row>
    <row r="1686" spans="1:30" ht="63.75" customHeight="1" x14ac:dyDescent="0.2">
      <c r="A1686" s="61" t="s">
        <v>6173</v>
      </c>
      <c r="B1686" s="55" t="s">
        <v>743</v>
      </c>
      <c r="C1686" s="56" t="s">
        <v>744</v>
      </c>
      <c r="D1686" s="88" t="s">
        <v>4965</v>
      </c>
      <c r="E1686" s="57" t="s">
        <v>76</v>
      </c>
      <c r="F1686" s="62" t="s">
        <v>6174</v>
      </c>
      <c r="G1686" s="62" t="s">
        <v>1267</v>
      </c>
      <c r="H1686" s="59">
        <v>44923</v>
      </c>
      <c r="I1686" s="59">
        <v>45166</v>
      </c>
      <c r="J1686" s="48" t="str">
        <f>IF(Ugovori_OPULJP[[#This Row],[DATUM ZAVRŠETKA OPERACIJE]]&gt;DATE(2024,3,31),"u provedbi","završen")</f>
        <v>završen</v>
      </c>
      <c r="K1686" s="46" t="s">
        <v>104</v>
      </c>
      <c r="L1686" s="46" t="s">
        <v>104</v>
      </c>
      <c r="M1686" s="49">
        <v>0.85</v>
      </c>
      <c r="N1686" s="49">
        <v>0.15</v>
      </c>
      <c r="O1686" s="50">
        <f>Ugovori_OPULJP[[#This Row],[Bespovratna sredstva - Ukupno (EU+Nac) HRK
= Ukupna ugovorena vrijednost bespovratnih sredstava]]*Ugovori_OPULJP[[#This Row],[EU STOPA SUFINANCIRANJA %
EU CO-FINANCING RATE %]]</f>
        <v>629930.75</v>
      </c>
      <c r="P1686" s="51">
        <f>Ugovori_OPULJP[[#This Row],[Bespovratna sredstva - EU dio - HRK]]/7.5345</f>
        <v>83606.178246731695</v>
      </c>
      <c r="Q1686" s="50">
        <f>Ugovori_OPULJP[[#This Row],[Bespovratna sredstva - Ukupno (EU+Nac) HRK
= Ukupna ugovorena vrijednost bespovratnih sredstava]]*Ugovori_OPULJP[[#This Row],[STOPA NACIONALNOG SUFINANCIRANJA %]]</f>
        <v>111164.25</v>
      </c>
      <c r="R1686" s="51">
        <f>Ugovori_OPULJP[[#This Row],[Bespovratna sredstva - Nacionalni dio - HRK]]/7.5345</f>
        <v>14754.031455305594</v>
      </c>
      <c r="S1686" s="52">
        <v>741095</v>
      </c>
      <c r="T1686" s="51">
        <f>Ugovori_OPULJP[[#This Row],[Bespovratna sredstva - Ukupno (EU+Nac) HRK
= Ukupna ugovorena vrijednost bespovratnih sredstava]]/7.5345</f>
        <v>98360.209702037289</v>
      </c>
      <c r="U1686" s="50">
        <v>0</v>
      </c>
      <c r="V1686" s="51">
        <f>Ugovori_OPULJP[[#This Row],[Javni doprinos korisnika - HRK]]/7.5345</f>
        <v>0</v>
      </c>
      <c r="W1686" s="50">
        <v>0</v>
      </c>
      <c r="X1686" s="51">
        <f>Ugovori_OPULJP[[#This Row],[Privatni doprinos korisnika - HRK]]/7.5345</f>
        <v>0</v>
      </c>
      <c r="Y1686" s="52">
        <v>741095</v>
      </c>
      <c r="Z1686" s="53">
        <f>Ugovori_OPULJP[[#This Row],[UKUPNI PRIHVATLJIVI IZDACI
TOTAL ELIGIBLE EXPENDITURE
= Bespovratna sredstva ukupno + doprinos korisnika
= Ukupni prihvatljivi troškovi
= Ukupna ugovorena vrijednost projekta HRK]]/7.5345</f>
        <v>98360.209702037289</v>
      </c>
      <c r="AA1686" s="57" t="s">
        <v>38</v>
      </c>
      <c r="AB1686" s="57" t="s">
        <v>35</v>
      </c>
      <c r="AC1686" s="56" t="s">
        <v>6175</v>
      </c>
      <c r="AD1686" s="63" t="s">
        <v>747</v>
      </c>
    </row>
    <row r="1687" spans="1:30" ht="63.75" customHeight="1" x14ac:dyDescent="0.2">
      <c r="A1687" s="61" t="s">
        <v>6176</v>
      </c>
      <c r="B1687" s="55" t="s">
        <v>743</v>
      </c>
      <c r="C1687" s="56" t="s">
        <v>744</v>
      </c>
      <c r="D1687" s="88" t="s">
        <v>4965</v>
      </c>
      <c r="E1687" s="57" t="s">
        <v>76</v>
      </c>
      <c r="F1687" s="62" t="s">
        <v>5884</v>
      </c>
      <c r="G1687" s="62" t="s">
        <v>3852</v>
      </c>
      <c r="H1687" s="59">
        <v>44907</v>
      </c>
      <c r="I1687" s="59">
        <v>45119</v>
      </c>
      <c r="J1687" s="48" t="str">
        <f>IF(Ugovori_OPULJP[[#This Row],[DATUM ZAVRŠETKA OPERACIJE]]&gt;DATE(2024,3,31),"u provedbi","završen")</f>
        <v>završen</v>
      </c>
      <c r="K1687" s="58" t="s">
        <v>84</v>
      </c>
      <c r="L1687" s="58" t="s">
        <v>84</v>
      </c>
      <c r="M1687" s="49">
        <v>0.85</v>
      </c>
      <c r="N1687" s="49">
        <v>0.15</v>
      </c>
      <c r="O1687" s="50">
        <f>Ugovori_OPULJP[[#This Row],[Bespovratna sredstva - Ukupno (EU+Nac) HRK
= Ukupna ugovorena vrijednost bespovratnih sredstava]]*Ugovori_OPULJP[[#This Row],[EU STOPA SUFINANCIRANJA %
EU CO-FINANCING RATE %]]</f>
        <v>499162.5</v>
      </c>
      <c r="P1687" s="51">
        <f>Ugovori_OPULJP[[#This Row],[Bespovratna sredstva - EU dio - HRK]]/7.5345</f>
        <v>66250.248855265774</v>
      </c>
      <c r="Q1687" s="50">
        <f>Ugovori_OPULJP[[#This Row],[Bespovratna sredstva - Ukupno (EU+Nac) HRK
= Ukupna ugovorena vrijednost bespovratnih sredstava]]*Ugovori_OPULJP[[#This Row],[STOPA NACIONALNOG SUFINANCIRANJA %]]</f>
        <v>88087.5</v>
      </c>
      <c r="R1687" s="51">
        <f>Ugovori_OPULJP[[#This Row],[Bespovratna sredstva - Nacionalni dio - HRK]]/7.5345</f>
        <v>11691.220386223371</v>
      </c>
      <c r="S1687" s="52">
        <v>587250</v>
      </c>
      <c r="T1687" s="51">
        <f>Ugovori_OPULJP[[#This Row],[Bespovratna sredstva - Ukupno (EU+Nac) HRK
= Ukupna ugovorena vrijednost bespovratnih sredstava]]/7.5345</f>
        <v>77941.469241489147</v>
      </c>
      <c r="U1687" s="50">
        <v>0</v>
      </c>
      <c r="V1687" s="51">
        <f>Ugovori_OPULJP[[#This Row],[Javni doprinos korisnika - HRK]]/7.5345</f>
        <v>0</v>
      </c>
      <c r="W1687" s="50">
        <v>0</v>
      </c>
      <c r="X1687" s="51">
        <f>Ugovori_OPULJP[[#This Row],[Privatni doprinos korisnika - HRK]]/7.5345</f>
        <v>0</v>
      </c>
      <c r="Y1687" s="52">
        <v>587250</v>
      </c>
      <c r="Z1687" s="53">
        <f>Ugovori_OPULJP[[#This Row],[UKUPNI PRIHVATLJIVI IZDACI
TOTAL ELIGIBLE EXPENDITURE
= Bespovratna sredstva ukupno + doprinos korisnika
= Ukupni prihvatljivi troškovi
= Ukupna ugovorena vrijednost projekta HRK]]/7.5345</f>
        <v>77941.469241489147</v>
      </c>
      <c r="AA1687" s="57" t="s">
        <v>38</v>
      </c>
      <c r="AB1687" s="57" t="s">
        <v>35</v>
      </c>
      <c r="AC1687" s="56" t="s">
        <v>6177</v>
      </c>
      <c r="AD1687" s="63" t="s">
        <v>747</v>
      </c>
    </row>
    <row r="1688" spans="1:30" ht="63.75" customHeight="1" x14ac:dyDescent="0.2">
      <c r="A1688" s="61" t="s">
        <v>6178</v>
      </c>
      <c r="B1688" s="55" t="s">
        <v>743</v>
      </c>
      <c r="C1688" s="56" t="s">
        <v>744</v>
      </c>
      <c r="D1688" s="88" t="s">
        <v>4965</v>
      </c>
      <c r="E1688" s="57" t="s">
        <v>76</v>
      </c>
      <c r="F1688" s="62" t="s">
        <v>6179</v>
      </c>
      <c r="G1688" s="45" t="s">
        <v>1639</v>
      </c>
      <c r="H1688" s="59">
        <v>44916</v>
      </c>
      <c r="I1688" s="59">
        <v>45159</v>
      </c>
      <c r="J1688" s="48" t="str">
        <f>IF(Ugovori_OPULJP[[#This Row],[DATUM ZAVRŠETKA OPERACIJE]]&gt;DATE(2024,3,31),"u provedbi","završen")</f>
        <v>završen</v>
      </c>
      <c r="K1688" s="58" t="s">
        <v>99</v>
      </c>
      <c r="L1688" s="46" t="s">
        <v>99</v>
      </c>
      <c r="M1688" s="49">
        <v>0.85</v>
      </c>
      <c r="N1688" s="49">
        <v>0.15</v>
      </c>
      <c r="O1688" s="50">
        <f>Ugovori_OPULJP[[#This Row],[Bespovratna sredstva - Ukupno (EU+Nac) HRK
= Ukupna ugovorena vrijednost bespovratnih sredstava]]*Ugovori_OPULJP[[#This Row],[EU STOPA SUFINANCIRANJA %
EU CO-FINANCING RATE %]]</f>
        <v>593379.9</v>
      </c>
      <c r="P1688" s="51">
        <f>Ugovori_OPULJP[[#This Row],[Bespovratna sredstva - EU dio - HRK]]/7.5345</f>
        <v>78755.046784789971</v>
      </c>
      <c r="Q1688" s="50">
        <f>Ugovori_OPULJP[[#This Row],[Bespovratna sredstva - Ukupno (EU+Nac) HRK
= Ukupna ugovorena vrijednost bespovratnih sredstava]]*Ugovori_OPULJP[[#This Row],[STOPA NACIONALNOG SUFINANCIRANJA %]]</f>
        <v>104714.09999999999</v>
      </c>
      <c r="R1688" s="51">
        <f>Ugovori_OPULJP[[#This Row],[Bespovratna sredstva - Nacionalni dio - HRK]]/7.5345</f>
        <v>13897.949432609992</v>
      </c>
      <c r="S1688" s="52">
        <v>698094</v>
      </c>
      <c r="T1688" s="51">
        <f>Ugovori_OPULJP[[#This Row],[Bespovratna sredstva - Ukupno (EU+Nac) HRK
= Ukupna ugovorena vrijednost bespovratnih sredstava]]/7.5345</f>
        <v>92652.996217399952</v>
      </c>
      <c r="U1688" s="50">
        <v>0</v>
      </c>
      <c r="V1688" s="51">
        <f>Ugovori_OPULJP[[#This Row],[Javni doprinos korisnika - HRK]]/7.5345</f>
        <v>0</v>
      </c>
      <c r="W1688" s="50">
        <v>0</v>
      </c>
      <c r="X1688" s="51">
        <f>Ugovori_OPULJP[[#This Row],[Privatni doprinos korisnika - HRK]]/7.5345</f>
        <v>0</v>
      </c>
      <c r="Y1688" s="52">
        <v>698094</v>
      </c>
      <c r="Z1688" s="53">
        <f>Ugovori_OPULJP[[#This Row],[UKUPNI PRIHVATLJIVI IZDACI
TOTAL ELIGIBLE EXPENDITURE
= Bespovratna sredstva ukupno + doprinos korisnika
= Ukupni prihvatljivi troškovi
= Ukupna ugovorena vrijednost projekta HRK]]/7.5345</f>
        <v>92652.996217399952</v>
      </c>
      <c r="AA1688" s="57" t="s">
        <v>38</v>
      </c>
      <c r="AB1688" s="57" t="s">
        <v>35</v>
      </c>
      <c r="AC1688" s="56" t="s">
        <v>6180</v>
      </c>
      <c r="AD1688" s="63" t="s">
        <v>747</v>
      </c>
    </row>
    <row r="1689" spans="1:30" ht="63.75" customHeight="1" x14ac:dyDescent="0.2">
      <c r="A1689" s="61" t="s">
        <v>6181</v>
      </c>
      <c r="B1689" s="55" t="s">
        <v>743</v>
      </c>
      <c r="C1689" s="56" t="s">
        <v>744</v>
      </c>
      <c r="D1689" s="88" t="s">
        <v>4965</v>
      </c>
      <c r="E1689" s="57" t="s">
        <v>76</v>
      </c>
      <c r="F1689" s="62" t="s">
        <v>6182</v>
      </c>
      <c r="G1689" s="45" t="s">
        <v>1502</v>
      </c>
      <c r="H1689" s="59">
        <v>44902</v>
      </c>
      <c r="I1689" s="59">
        <v>45145</v>
      </c>
      <c r="J1689" s="48" t="str">
        <f>IF(Ugovori_OPULJP[[#This Row],[DATUM ZAVRŠETKA OPERACIJE]]&gt;DATE(2024,3,31),"u provedbi","završen")</f>
        <v>završen</v>
      </c>
      <c r="K1689" s="58" t="s">
        <v>84</v>
      </c>
      <c r="L1689" s="58" t="s">
        <v>84</v>
      </c>
      <c r="M1689" s="49">
        <v>0.85</v>
      </c>
      <c r="N1689" s="49">
        <v>0.15</v>
      </c>
      <c r="O1689" s="50">
        <f>Ugovori_OPULJP[[#This Row],[Bespovratna sredstva - Ukupno (EU+Nac) HRK
= Ukupna ugovorena vrijednost bespovratnih sredstava]]*Ugovori_OPULJP[[#This Row],[EU STOPA SUFINANCIRANJA %
EU CO-FINANCING RATE %]]</f>
        <v>420240</v>
      </c>
      <c r="P1689" s="51">
        <f>Ugovori_OPULJP[[#This Row],[Bespovratna sredstva - EU dio - HRK]]/7.5345</f>
        <v>55775.43300816245</v>
      </c>
      <c r="Q1689" s="50">
        <f>Ugovori_OPULJP[[#This Row],[Bespovratna sredstva - Ukupno (EU+Nac) HRK
= Ukupna ugovorena vrijednost bespovratnih sredstava]]*Ugovori_OPULJP[[#This Row],[STOPA NACIONALNOG SUFINANCIRANJA %]]</f>
        <v>74160</v>
      </c>
      <c r="R1689" s="51">
        <f>Ugovori_OPULJP[[#This Row],[Bespovratna sredstva - Nacionalni dio - HRK]]/7.5345</f>
        <v>9842.7234720286669</v>
      </c>
      <c r="S1689" s="52">
        <v>494400</v>
      </c>
      <c r="T1689" s="51">
        <f>Ugovori_OPULJP[[#This Row],[Bespovratna sredstva - Ukupno (EU+Nac) HRK
= Ukupna ugovorena vrijednost bespovratnih sredstava]]/7.5345</f>
        <v>65618.156480191115</v>
      </c>
      <c r="U1689" s="50">
        <v>0</v>
      </c>
      <c r="V1689" s="51">
        <f>Ugovori_OPULJP[[#This Row],[Javni doprinos korisnika - HRK]]/7.5345</f>
        <v>0</v>
      </c>
      <c r="W1689" s="50">
        <v>0</v>
      </c>
      <c r="X1689" s="51">
        <f>Ugovori_OPULJP[[#This Row],[Privatni doprinos korisnika - HRK]]/7.5345</f>
        <v>0</v>
      </c>
      <c r="Y1689" s="52">
        <v>494400</v>
      </c>
      <c r="Z1689" s="53">
        <f>Ugovori_OPULJP[[#This Row],[UKUPNI PRIHVATLJIVI IZDACI
TOTAL ELIGIBLE EXPENDITURE
= Bespovratna sredstva ukupno + doprinos korisnika
= Ukupni prihvatljivi troškovi
= Ukupna ugovorena vrijednost projekta HRK]]/7.5345</f>
        <v>65618.156480191115</v>
      </c>
      <c r="AA1689" s="57" t="s">
        <v>38</v>
      </c>
      <c r="AB1689" s="57" t="s">
        <v>35</v>
      </c>
      <c r="AC1689" s="56" t="s">
        <v>6183</v>
      </c>
      <c r="AD1689" s="63" t="s">
        <v>747</v>
      </c>
    </row>
    <row r="1690" spans="1:30" ht="63.75" customHeight="1" x14ac:dyDescent="0.2">
      <c r="A1690" s="66" t="s">
        <v>6184</v>
      </c>
      <c r="B1690" s="55" t="s">
        <v>743</v>
      </c>
      <c r="C1690" s="56" t="s">
        <v>744</v>
      </c>
      <c r="D1690" s="88" t="s">
        <v>4965</v>
      </c>
      <c r="E1690" s="57" t="s">
        <v>76</v>
      </c>
      <c r="F1690" s="62" t="s">
        <v>6185</v>
      </c>
      <c r="G1690" s="62" t="s">
        <v>1635</v>
      </c>
      <c r="H1690" s="59">
        <v>44915</v>
      </c>
      <c r="I1690" s="59">
        <v>45158</v>
      </c>
      <c r="J1690" s="48" t="str">
        <f>IF(Ugovori_OPULJP[[#This Row],[DATUM ZAVRŠETKA OPERACIJE]]&gt;DATE(2024,3,31),"u provedbi","završen")</f>
        <v>završen</v>
      </c>
      <c r="K1690" s="58" t="s">
        <v>99</v>
      </c>
      <c r="L1690" s="58" t="s">
        <v>99</v>
      </c>
      <c r="M1690" s="49">
        <v>0.85</v>
      </c>
      <c r="N1690" s="49">
        <v>0.15</v>
      </c>
      <c r="O1690" s="50">
        <f>Ugovori_OPULJP[[#This Row],[Bespovratna sredstva - Ukupno (EU+Nac) HRK
= Ukupna ugovorena vrijednost bespovratnih sredstava]]*Ugovori_OPULJP[[#This Row],[EU STOPA SUFINANCIRANJA %
EU CO-FINANCING RATE %]]</f>
        <v>545700</v>
      </c>
      <c r="P1690" s="51">
        <f>Ugovori_OPULJP[[#This Row],[Bespovratna sredstva - EU dio - HRK]]/7.5345</f>
        <v>72426.83655186143</v>
      </c>
      <c r="Q1690" s="50">
        <f>Ugovori_OPULJP[[#This Row],[Bespovratna sredstva - Ukupno (EU+Nac) HRK
= Ukupna ugovorena vrijednost bespovratnih sredstava]]*Ugovori_OPULJP[[#This Row],[STOPA NACIONALNOG SUFINANCIRANJA %]]</f>
        <v>96300</v>
      </c>
      <c r="R1690" s="51">
        <f>Ugovori_OPULJP[[#This Row],[Bespovratna sredstva - Nacionalni dio - HRK]]/7.5345</f>
        <v>12781.206450328487</v>
      </c>
      <c r="S1690" s="52">
        <v>642000</v>
      </c>
      <c r="T1690" s="51">
        <f>Ugovori_OPULJP[[#This Row],[Bespovratna sredstva - Ukupno (EU+Nac) HRK
= Ukupna ugovorena vrijednost bespovratnih sredstava]]/7.5345</f>
        <v>85208.043002189923</v>
      </c>
      <c r="U1690" s="50">
        <v>0</v>
      </c>
      <c r="V1690" s="51">
        <f>Ugovori_OPULJP[[#This Row],[Javni doprinos korisnika - HRK]]/7.5345</f>
        <v>0</v>
      </c>
      <c r="W1690" s="50">
        <v>0</v>
      </c>
      <c r="X1690" s="51">
        <f>Ugovori_OPULJP[[#This Row],[Privatni doprinos korisnika - HRK]]/7.5345</f>
        <v>0</v>
      </c>
      <c r="Y1690" s="52">
        <v>642000</v>
      </c>
      <c r="Z1690" s="53">
        <f>Ugovori_OPULJP[[#This Row],[UKUPNI PRIHVATLJIVI IZDACI
TOTAL ELIGIBLE EXPENDITURE
= Bespovratna sredstva ukupno + doprinos korisnika
= Ukupni prihvatljivi troškovi
= Ukupna ugovorena vrijednost projekta HRK]]/7.5345</f>
        <v>85208.043002189923</v>
      </c>
      <c r="AA1690" s="57" t="s">
        <v>38</v>
      </c>
      <c r="AB1690" s="57" t="s">
        <v>35</v>
      </c>
      <c r="AC1690" s="56" t="s">
        <v>6186</v>
      </c>
      <c r="AD1690" s="63" t="s">
        <v>747</v>
      </c>
    </row>
    <row r="1691" spans="1:30" ht="63.75" customHeight="1" x14ac:dyDescent="0.2">
      <c r="A1691" s="61" t="s">
        <v>6187</v>
      </c>
      <c r="B1691" s="55" t="s">
        <v>743</v>
      </c>
      <c r="C1691" s="56" t="s">
        <v>744</v>
      </c>
      <c r="D1691" s="88" t="s">
        <v>4965</v>
      </c>
      <c r="E1691" s="57" t="s">
        <v>76</v>
      </c>
      <c r="F1691" s="62" t="s">
        <v>6188</v>
      </c>
      <c r="G1691" s="45" t="s">
        <v>3569</v>
      </c>
      <c r="H1691" s="59">
        <v>44820</v>
      </c>
      <c r="I1691" s="59">
        <v>45062</v>
      </c>
      <c r="J1691" s="48" t="str">
        <f>IF(Ugovori_OPULJP[[#This Row],[DATUM ZAVRŠETKA OPERACIJE]]&gt;DATE(2024,3,31),"u provedbi","završen")</f>
        <v>završen</v>
      </c>
      <c r="K1691" s="46" t="s">
        <v>99</v>
      </c>
      <c r="L1691" s="46" t="s">
        <v>99</v>
      </c>
      <c r="M1691" s="49">
        <v>0.85</v>
      </c>
      <c r="N1691" s="49">
        <v>0.15</v>
      </c>
      <c r="O1691" s="50">
        <f>Ugovori_OPULJP[[#This Row],[Bespovratna sredstva - Ukupno (EU+Nac) HRK
= Ukupna ugovorena vrijednost bespovratnih sredstava]]*Ugovori_OPULJP[[#This Row],[EU STOPA SUFINANCIRANJA %
EU CO-FINANCING RATE %]]</f>
        <v>373150</v>
      </c>
      <c r="P1691" s="51">
        <f>Ugovori_OPULJP[[#This Row],[Bespovratna sredstva - EU dio - HRK]]/7.5345</f>
        <v>49525.515959917706</v>
      </c>
      <c r="Q1691" s="50">
        <f>Ugovori_OPULJP[[#This Row],[Bespovratna sredstva - Ukupno (EU+Nac) HRK
= Ukupna ugovorena vrijednost bespovratnih sredstava]]*Ugovori_OPULJP[[#This Row],[STOPA NACIONALNOG SUFINANCIRANJA %]]</f>
        <v>65850</v>
      </c>
      <c r="R1691" s="51">
        <f>Ugovori_OPULJP[[#This Row],[Bespovratna sredstva - Nacionalni dio - HRK]]/7.5345</f>
        <v>8739.7969341031257</v>
      </c>
      <c r="S1691" s="52">
        <v>439000</v>
      </c>
      <c r="T1691" s="51">
        <f>Ugovori_OPULJP[[#This Row],[Bespovratna sredstva - Ukupno (EU+Nac) HRK
= Ukupna ugovorena vrijednost bespovratnih sredstava]]/7.5345</f>
        <v>58265.312894020833</v>
      </c>
      <c r="U1691" s="50">
        <v>0</v>
      </c>
      <c r="V1691" s="51">
        <f>Ugovori_OPULJP[[#This Row],[Javni doprinos korisnika - HRK]]/7.5345</f>
        <v>0</v>
      </c>
      <c r="W1691" s="50">
        <v>0</v>
      </c>
      <c r="X1691" s="51">
        <f>Ugovori_OPULJP[[#This Row],[Privatni doprinos korisnika - HRK]]/7.5345</f>
        <v>0</v>
      </c>
      <c r="Y1691" s="52">
        <v>439000</v>
      </c>
      <c r="Z1691" s="53">
        <f>Ugovori_OPULJP[[#This Row],[UKUPNI PRIHVATLJIVI IZDACI
TOTAL ELIGIBLE EXPENDITURE
= Bespovratna sredstva ukupno + doprinos korisnika
= Ukupni prihvatljivi troškovi
= Ukupna ugovorena vrijednost projekta HRK]]/7.5345</f>
        <v>58265.312894020833</v>
      </c>
      <c r="AA1691" s="57" t="s">
        <v>38</v>
      </c>
      <c r="AB1691" s="57" t="s">
        <v>35</v>
      </c>
      <c r="AC1691" s="56" t="s">
        <v>6189</v>
      </c>
      <c r="AD1691" s="63" t="s">
        <v>747</v>
      </c>
    </row>
    <row r="1692" spans="1:30" ht="63.75" customHeight="1" x14ac:dyDescent="0.2">
      <c r="A1692" s="66" t="s">
        <v>6190</v>
      </c>
      <c r="B1692" s="55" t="s">
        <v>743</v>
      </c>
      <c r="C1692" s="56" t="s">
        <v>744</v>
      </c>
      <c r="D1692" s="88" t="s">
        <v>4965</v>
      </c>
      <c r="E1692" s="57" t="s">
        <v>76</v>
      </c>
      <c r="F1692" s="62" t="s">
        <v>6191</v>
      </c>
      <c r="G1692" s="62" t="s">
        <v>1705</v>
      </c>
      <c r="H1692" s="59">
        <v>44916</v>
      </c>
      <c r="I1692" s="59">
        <v>45159</v>
      </c>
      <c r="J1692" s="48" t="str">
        <f>IF(Ugovori_OPULJP[[#This Row],[DATUM ZAVRŠETKA OPERACIJE]]&gt;DATE(2024,3,31),"u provedbi","završen")</f>
        <v>završen</v>
      </c>
      <c r="K1692" s="58" t="s">
        <v>371</v>
      </c>
      <c r="L1692" s="67" t="s">
        <v>371</v>
      </c>
      <c r="M1692" s="49">
        <v>0.85</v>
      </c>
      <c r="N1692" s="49">
        <v>0.15</v>
      </c>
      <c r="O1692" s="50">
        <f>Ugovori_OPULJP[[#This Row],[Bespovratna sredstva - Ukupno (EU+Nac) HRK
= Ukupna ugovorena vrijednost bespovratnih sredstava]]*Ugovori_OPULJP[[#This Row],[EU STOPA SUFINANCIRANJA %
EU CO-FINANCING RATE %]]</f>
        <v>504288</v>
      </c>
      <c r="P1692" s="51">
        <f>Ugovori_OPULJP[[#This Row],[Bespovratna sredstva - EU dio - HRK]]/7.5345</f>
        <v>66930.519609794937</v>
      </c>
      <c r="Q1692" s="50">
        <f>Ugovori_OPULJP[[#This Row],[Bespovratna sredstva - Ukupno (EU+Nac) HRK
= Ukupna ugovorena vrijednost bespovratnih sredstava]]*Ugovori_OPULJP[[#This Row],[STOPA NACIONALNOG SUFINANCIRANJA %]]</f>
        <v>88992</v>
      </c>
      <c r="R1692" s="51">
        <f>Ugovori_OPULJP[[#This Row],[Bespovratna sredstva - Nacionalni dio - HRK]]/7.5345</f>
        <v>11811.268166434402</v>
      </c>
      <c r="S1692" s="52">
        <v>593280</v>
      </c>
      <c r="T1692" s="51">
        <f>Ugovori_OPULJP[[#This Row],[Bespovratna sredstva - Ukupno (EU+Nac) HRK
= Ukupna ugovorena vrijednost bespovratnih sredstava]]/7.5345</f>
        <v>78741.787776229336</v>
      </c>
      <c r="U1692" s="50">
        <v>0</v>
      </c>
      <c r="V1692" s="51">
        <f>Ugovori_OPULJP[[#This Row],[Javni doprinos korisnika - HRK]]/7.5345</f>
        <v>0</v>
      </c>
      <c r="W1692" s="50">
        <v>0</v>
      </c>
      <c r="X1692" s="51">
        <f>Ugovori_OPULJP[[#This Row],[Privatni doprinos korisnika - HRK]]/7.5345</f>
        <v>0</v>
      </c>
      <c r="Y1692" s="52">
        <v>593280</v>
      </c>
      <c r="Z1692" s="53">
        <f>Ugovori_OPULJP[[#This Row],[UKUPNI PRIHVATLJIVI IZDACI
TOTAL ELIGIBLE EXPENDITURE
= Bespovratna sredstva ukupno + doprinos korisnika
= Ukupni prihvatljivi troškovi
= Ukupna ugovorena vrijednost projekta HRK]]/7.5345</f>
        <v>78741.787776229336</v>
      </c>
      <c r="AA1692" s="57" t="s">
        <v>38</v>
      </c>
      <c r="AB1692" s="57" t="s">
        <v>35</v>
      </c>
      <c r="AC1692" s="56" t="s">
        <v>6192</v>
      </c>
      <c r="AD1692" s="63" t="s">
        <v>747</v>
      </c>
    </row>
    <row r="1693" spans="1:30" ht="63.75" customHeight="1" x14ac:dyDescent="0.2">
      <c r="A1693" s="61" t="s">
        <v>6193</v>
      </c>
      <c r="B1693" s="55" t="s">
        <v>743</v>
      </c>
      <c r="C1693" s="56" t="s">
        <v>744</v>
      </c>
      <c r="D1693" s="88" t="s">
        <v>4965</v>
      </c>
      <c r="E1693" s="57" t="s">
        <v>76</v>
      </c>
      <c r="F1693" s="62" t="s">
        <v>6194</v>
      </c>
      <c r="G1693" s="62" t="s">
        <v>1997</v>
      </c>
      <c r="H1693" s="59">
        <v>44902</v>
      </c>
      <c r="I1693" s="59">
        <v>45145</v>
      </c>
      <c r="J1693" s="48" t="str">
        <f>IF(Ugovori_OPULJP[[#This Row],[DATUM ZAVRŠETKA OPERACIJE]]&gt;DATE(2024,3,31),"u provedbi","završen")</f>
        <v>završen</v>
      </c>
      <c r="K1693" s="67" t="s">
        <v>249</v>
      </c>
      <c r="L1693" s="58" t="s">
        <v>249</v>
      </c>
      <c r="M1693" s="49">
        <v>0.85</v>
      </c>
      <c r="N1693" s="49">
        <v>0.15</v>
      </c>
      <c r="O1693" s="50">
        <f>Ugovori_OPULJP[[#This Row],[Bespovratna sredstva - Ukupno (EU+Nac) HRK
= Ukupna ugovorena vrijednost bespovratnih sredstava]]*Ugovori_OPULJP[[#This Row],[EU STOPA SUFINANCIRANJA %
EU CO-FINANCING RATE %]]</f>
        <v>622560.4</v>
      </c>
      <c r="P1693" s="51">
        <f>Ugovori_OPULJP[[#This Row],[Bespovratna sredstva - EU dio - HRK]]/7.5345</f>
        <v>82627.964695732953</v>
      </c>
      <c r="Q1693" s="50">
        <f>Ugovori_OPULJP[[#This Row],[Bespovratna sredstva - Ukupno (EU+Nac) HRK
= Ukupna ugovorena vrijednost bespovratnih sredstava]]*Ugovori_OPULJP[[#This Row],[STOPA NACIONALNOG SUFINANCIRANJA %]]</f>
        <v>109863.59999999999</v>
      </c>
      <c r="R1693" s="51">
        <f>Ugovori_OPULJP[[#This Row],[Bespovratna sredstva - Nacionalni dio - HRK]]/7.5345</f>
        <v>14581.405534541109</v>
      </c>
      <c r="S1693" s="52">
        <v>732424</v>
      </c>
      <c r="T1693" s="51">
        <f>Ugovori_OPULJP[[#This Row],[Bespovratna sredstva - Ukupno (EU+Nac) HRK
= Ukupna ugovorena vrijednost bespovratnih sredstava]]/7.5345</f>
        <v>97209.370230274071</v>
      </c>
      <c r="U1693" s="50">
        <v>0</v>
      </c>
      <c r="V1693" s="51">
        <f>Ugovori_OPULJP[[#This Row],[Javni doprinos korisnika - HRK]]/7.5345</f>
        <v>0</v>
      </c>
      <c r="W1693" s="50">
        <v>0</v>
      </c>
      <c r="X1693" s="51">
        <f>Ugovori_OPULJP[[#This Row],[Privatni doprinos korisnika - HRK]]/7.5345</f>
        <v>0</v>
      </c>
      <c r="Y1693" s="52">
        <v>732424</v>
      </c>
      <c r="Z1693" s="53">
        <f>Ugovori_OPULJP[[#This Row],[UKUPNI PRIHVATLJIVI IZDACI
TOTAL ELIGIBLE EXPENDITURE
= Bespovratna sredstva ukupno + doprinos korisnika
= Ukupni prihvatljivi troškovi
= Ukupna ugovorena vrijednost projekta HRK]]/7.5345</f>
        <v>97209.370230274071</v>
      </c>
      <c r="AA1693" s="57" t="s">
        <v>38</v>
      </c>
      <c r="AB1693" s="57" t="s">
        <v>35</v>
      </c>
      <c r="AC1693" s="56" t="s">
        <v>6195</v>
      </c>
      <c r="AD1693" s="63" t="s">
        <v>747</v>
      </c>
    </row>
    <row r="1694" spans="1:30" ht="63.75" customHeight="1" x14ac:dyDescent="0.2">
      <c r="A1694" s="61" t="s">
        <v>6196</v>
      </c>
      <c r="B1694" s="55" t="s">
        <v>743</v>
      </c>
      <c r="C1694" s="56" t="s">
        <v>744</v>
      </c>
      <c r="D1694" s="88" t="s">
        <v>4965</v>
      </c>
      <c r="E1694" s="57" t="s">
        <v>76</v>
      </c>
      <c r="F1694" s="62" t="s">
        <v>6197</v>
      </c>
      <c r="G1694" s="45" t="s">
        <v>3618</v>
      </c>
      <c r="H1694" s="59">
        <v>44902</v>
      </c>
      <c r="I1694" s="59">
        <v>45145</v>
      </c>
      <c r="J1694" s="48" t="str">
        <f>IF(Ugovori_OPULJP[[#This Row],[DATUM ZAVRŠETKA OPERACIJE]]&gt;DATE(2024,3,31),"u provedbi","završen")</f>
        <v>završen</v>
      </c>
      <c r="K1694" s="46" t="s">
        <v>249</v>
      </c>
      <c r="L1694" s="46" t="s">
        <v>249</v>
      </c>
      <c r="M1694" s="49">
        <v>0.85</v>
      </c>
      <c r="N1694" s="49">
        <v>0.15</v>
      </c>
      <c r="O1694" s="50">
        <f>Ugovori_OPULJP[[#This Row],[Bespovratna sredstva - Ukupno (EU+Nac) HRK
= Ukupna ugovorena vrijednost bespovratnih sredstava]]*Ugovori_OPULJP[[#This Row],[EU STOPA SUFINANCIRANJA %
EU CO-FINANCING RATE %]]</f>
        <v>493952</v>
      </c>
      <c r="P1694" s="51">
        <f>Ugovori_OPULJP[[#This Row],[Bespovratna sredstva - EU dio - HRK]]/7.5345</f>
        <v>65558.696662021364</v>
      </c>
      <c r="Q1694" s="50">
        <f>Ugovori_OPULJP[[#This Row],[Bespovratna sredstva - Ukupno (EU+Nac) HRK
= Ukupna ugovorena vrijednost bespovratnih sredstava]]*Ugovori_OPULJP[[#This Row],[STOPA NACIONALNOG SUFINANCIRANJA %]]</f>
        <v>87168</v>
      </c>
      <c r="R1694" s="51">
        <f>Ugovori_OPULJP[[#This Row],[Bespovratna sredstva - Nacionalni dio - HRK]]/7.5345</f>
        <v>11569.181763886123</v>
      </c>
      <c r="S1694" s="52">
        <v>581120</v>
      </c>
      <c r="T1694" s="51">
        <f>Ugovori_OPULJP[[#This Row],[Bespovratna sredstva - Ukupno (EU+Nac) HRK
= Ukupna ugovorena vrijednost bespovratnih sredstava]]/7.5345</f>
        <v>77127.878425907489</v>
      </c>
      <c r="U1694" s="50">
        <v>0</v>
      </c>
      <c r="V1694" s="51">
        <f>Ugovori_OPULJP[[#This Row],[Javni doprinos korisnika - HRK]]/7.5345</f>
        <v>0</v>
      </c>
      <c r="W1694" s="50">
        <v>0</v>
      </c>
      <c r="X1694" s="51">
        <f>Ugovori_OPULJP[[#This Row],[Privatni doprinos korisnika - HRK]]/7.5345</f>
        <v>0</v>
      </c>
      <c r="Y1694" s="52">
        <v>581120</v>
      </c>
      <c r="Z1694" s="53">
        <f>Ugovori_OPULJP[[#This Row],[UKUPNI PRIHVATLJIVI IZDACI
TOTAL ELIGIBLE EXPENDITURE
= Bespovratna sredstva ukupno + doprinos korisnika
= Ukupni prihvatljivi troškovi
= Ukupna ugovorena vrijednost projekta HRK]]/7.5345</f>
        <v>77127.878425907489</v>
      </c>
      <c r="AA1694" s="57" t="s">
        <v>38</v>
      </c>
      <c r="AB1694" s="57" t="s">
        <v>35</v>
      </c>
      <c r="AC1694" s="56" t="s">
        <v>6198</v>
      </c>
      <c r="AD1694" s="63" t="s">
        <v>747</v>
      </c>
    </row>
    <row r="1695" spans="1:30" ht="63.75" customHeight="1" x14ac:dyDescent="0.2">
      <c r="A1695" s="61" t="s">
        <v>6199</v>
      </c>
      <c r="B1695" s="55" t="s">
        <v>743</v>
      </c>
      <c r="C1695" s="56" t="s">
        <v>744</v>
      </c>
      <c r="D1695" s="88" t="s">
        <v>4965</v>
      </c>
      <c r="E1695" s="57" t="s">
        <v>76</v>
      </c>
      <c r="F1695" s="62" t="s">
        <v>6200</v>
      </c>
      <c r="G1695" s="62" t="s">
        <v>6201</v>
      </c>
      <c r="H1695" s="59">
        <v>44902</v>
      </c>
      <c r="I1695" s="59">
        <v>45145</v>
      </c>
      <c r="J1695" s="48" t="str">
        <f>IF(Ugovori_OPULJP[[#This Row],[DATUM ZAVRŠETKA OPERACIJE]]&gt;DATE(2024,3,31),"u provedbi","završen")</f>
        <v>završen</v>
      </c>
      <c r="K1695" s="67" t="s">
        <v>249</v>
      </c>
      <c r="L1695" s="58" t="s">
        <v>249</v>
      </c>
      <c r="M1695" s="49">
        <v>0.85</v>
      </c>
      <c r="N1695" s="49">
        <v>0.15</v>
      </c>
      <c r="O1695" s="50">
        <f>Ugovori_OPULJP[[#This Row],[Bespovratna sredstva - Ukupno (EU+Nac) HRK
= Ukupna ugovorena vrijednost bespovratnih sredstava]]*Ugovori_OPULJP[[#This Row],[EU STOPA SUFINANCIRANJA %
EU CO-FINANCING RATE %]]</f>
        <v>374114.75</v>
      </c>
      <c r="P1695" s="51">
        <f>Ugovori_OPULJP[[#This Row],[Bespovratna sredstva - EU dio - HRK]]/7.5345</f>
        <v>49653.560289335721</v>
      </c>
      <c r="Q1695" s="50">
        <f>Ugovori_OPULJP[[#This Row],[Bespovratna sredstva - Ukupno (EU+Nac) HRK
= Ukupna ugovorena vrijednost bespovratnih sredstava]]*Ugovori_OPULJP[[#This Row],[STOPA NACIONALNOG SUFINANCIRANJA %]]</f>
        <v>66020.25</v>
      </c>
      <c r="R1695" s="51">
        <f>Ugovori_OPULJP[[#This Row],[Bespovratna sredstva - Nacionalni dio - HRK]]/7.5345</f>
        <v>8762.3929922357147</v>
      </c>
      <c r="S1695" s="52">
        <v>440135</v>
      </c>
      <c r="T1695" s="51">
        <f>Ugovori_OPULJP[[#This Row],[Bespovratna sredstva - Ukupno (EU+Nac) HRK
= Ukupna ugovorena vrijednost bespovratnih sredstava]]/7.5345</f>
        <v>58415.953281571434</v>
      </c>
      <c r="U1695" s="50">
        <v>0</v>
      </c>
      <c r="V1695" s="51">
        <f>Ugovori_OPULJP[[#This Row],[Javni doprinos korisnika - HRK]]/7.5345</f>
        <v>0</v>
      </c>
      <c r="W1695" s="50">
        <v>0</v>
      </c>
      <c r="X1695" s="51">
        <f>Ugovori_OPULJP[[#This Row],[Privatni doprinos korisnika - HRK]]/7.5345</f>
        <v>0</v>
      </c>
      <c r="Y1695" s="52">
        <v>440135</v>
      </c>
      <c r="Z1695" s="53">
        <f>Ugovori_OPULJP[[#This Row],[UKUPNI PRIHVATLJIVI IZDACI
TOTAL ELIGIBLE EXPENDITURE
= Bespovratna sredstva ukupno + doprinos korisnika
= Ukupni prihvatljivi troškovi
= Ukupna ugovorena vrijednost projekta HRK]]/7.5345</f>
        <v>58415.953281571434</v>
      </c>
      <c r="AA1695" s="57" t="s">
        <v>38</v>
      </c>
      <c r="AB1695" s="57" t="s">
        <v>35</v>
      </c>
      <c r="AC1695" s="56" t="s">
        <v>6202</v>
      </c>
      <c r="AD1695" s="63" t="s">
        <v>747</v>
      </c>
    </row>
    <row r="1696" spans="1:30" ht="63.75" customHeight="1" x14ac:dyDescent="0.2">
      <c r="A1696" s="61" t="s">
        <v>6203</v>
      </c>
      <c r="B1696" s="55" t="s">
        <v>743</v>
      </c>
      <c r="C1696" s="56" t="s">
        <v>744</v>
      </c>
      <c r="D1696" s="88" t="s">
        <v>4965</v>
      </c>
      <c r="E1696" s="57" t="s">
        <v>76</v>
      </c>
      <c r="F1696" s="62" t="s">
        <v>6204</v>
      </c>
      <c r="G1696" s="62" t="s">
        <v>1183</v>
      </c>
      <c r="H1696" s="59">
        <v>44894</v>
      </c>
      <c r="I1696" s="59">
        <v>45136</v>
      </c>
      <c r="J1696" s="48" t="str">
        <f>IF(Ugovori_OPULJP[[#This Row],[DATUM ZAVRŠETKA OPERACIJE]]&gt;DATE(2024,3,31),"u provedbi","završen")</f>
        <v>završen</v>
      </c>
      <c r="K1696" s="46" t="s">
        <v>211</v>
      </c>
      <c r="L1696" s="46" t="s">
        <v>211</v>
      </c>
      <c r="M1696" s="49">
        <v>0.85</v>
      </c>
      <c r="N1696" s="49">
        <v>0.15</v>
      </c>
      <c r="O1696" s="50">
        <f>Ugovori_OPULJP[[#This Row],[Bespovratna sredstva - Ukupno (EU+Nac) HRK
= Ukupna ugovorena vrijednost bespovratnih sredstava]]*Ugovori_OPULJP[[#This Row],[EU STOPA SUFINANCIRANJA %
EU CO-FINANCING RATE %]]</f>
        <v>1249075</v>
      </c>
      <c r="P1696" s="51">
        <f>Ugovori_OPULJP[[#This Row],[Bespovratna sredstva - EU dio - HRK]]/7.5345</f>
        <v>165780.74192049901</v>
      </c>
      <c r="Q1696" s="50">
        <f>Ugovori_OPULJP[[#This Row],[Bespovratna sredstva - Ukupno (EU+Nac) HRK
= Ukupna ugovorena vrijednost bespovratnih sredstava]]*Ugovori_OPULJP[[#This Row],[STOPA NACIONALNOG SUFINANCIRANJA %]]</f>
        <v>220425</v>
      </c>
      <c r="R1696" s="51">
        <f>Ugovori_OPULJP[[#This Row],[Bespovratna sredstva - Nacionalni dio - HRK]]/7.5345</f>
        <v>29255.425044793945</v>
      </c>
      <c r="S1696" s="52">
        <v>1469500</v>
      </c>
      <c r="T1696" s="51">
        <f>Ugovori_OPULJP[[#This Row],[Bespovratna sredstva - Ukupno (EU+Nac) HRK
= Ukupna ugovorena vrijednost bespovratnih sredstava]]/7.5345</f>
        <v>195036.16696529297</v>
      </c>
      <c r="U1696" s="50">
        <v>0</v>
      </c>
      <c r="V1696" s="51">
        <f>Ugovori_OPULJP[[#This Row],[Javni doprinos korisnika - HRK]]/7.5345</f>
        <v>0</v>
      </c>
      <c r="W1696" s="50">
        <v>0</v>
      </c>
      <c r="X1696" s="51">
        <f>Ugovori_OPULJP[[#This Row],[Privatni doprinos korisnika - HRK]]/7.5345</f>
        <v>0</v>
      </c>
      <c r="Y1696" s="52">
        <v>1469500</v>
      </c>
      <c r="Z1696" s="53">
        <f>Ugovori_OPULJP[[#This Row],[UKUPNI PRIHVATLJIVI IZDACI
TOTAL ELIGIBLE EXPENDITURE
= Bespovratna sredstva ukupno + doprinos korisnika
= Ukupni prihvatljivi troškovi
= Ukupna ugovorena vrijednost projekta HRK]]/7.5345</f>
        <v>195036.16696529297</v>
      </c>
      <c r="AA1696" s="57" t="s">
        <v>38</v>
      </c>
      <c r="AB1696" s="57" t="s">
        <v>35</v>
      </c>
      <c r="AC1696" s="56" t="s">
        <v>6205</v>
      </c>
      <c r="AD1696" s="63" t="s">
        <v>747</v>
      </c>
    </row>
    <row r="1697" spans="1:30" ht="63.75" customHeight="1" x14ac:dyDescent="0.2">
      <c r="A1697" s="61" t="s">
        <v>6206</v>
      </c>
      <c r="B1697" s="55" t="s">
        <v>743</v>
      </c>
      <c r="C1697" s="56" t="s">
        <v>744</v>
      </c>
      <c r="D1697" s="88" t="s">
        <v>4965</v>
      </c>
      <c r="E1697" s="57" t="s">
        <v>76</v>
      </c>
      <c r="F1697" s="62" t="s">
        <v>6207</v>
      </c>
      <c r="G1697" s="62" t="s">
        <v>1573</v>
      </c>
      <c r="H1697" s="59">
        <v>44917</v>
      </c>
      <c r="I1697" s="59">
        <v>45160</v>
      </c>
      <c r="J1697" s="48" t="str">
        <f>IF(Ugovori_OPULJP[[#This Row],[DATUM ZAVRŠETKA OPERACIJE]]&gt;DATE(2024,3,31),"u provedbi","završen")</f>
        <v>završen</v>
      </c>
      <c r="K1697" s="58" t="s">
        <v>94</v>
      </c>
      <c r="L1697" s="46" t="s">
        <v>94</v>
      </c>
      <c r="M1697" s="49">
        <v>0.85</v>
      </c>
      <c r="N1697" s="49">
        <v>0.15</v>
      </c>
      <c r="O1697" s="50">
        <f>Ugovori_OPULJP[[#This Row],[Bespovratna sredstva - Ukupno (EU+Nac) HRK
= Ukupna ugovorena vrijednost bespovratnih sredstava]]*Ugovori_OPULJP[[#This Row],[EU STOPA SUFINANCIRANJA %
EU CO-FINANCING RATE %]]</f>
        <v>588306.25</v>
      </c>
      <c r="P1697" s="51">
        <f>Ugovori_OPULJP[[#This Row],[Bespovratna sredstva - EU dio - HRK]]/7.5345</f>
        <v>78081.657707877093</v>
      </c>
      <c r="Q1697" s="50">
        <f>Ugovori_OPULJP[[#This Row],[Bespovratna sredstva - Ukupno (EU+Nac) HRK
= Ukupna ugovorena vrijednost bespovratnih sredstava]]*Ugovori_OPULJP[[#This Row],[STOPA NACIONALNOG SUFINANCIRANJA %]]</f>
        <v>103818.75</v>
      </c>
      <c r="R1697" s="51">
        <f>Ugovori_OPULJP[[#This Row],[Bespovratna sredstva - Nacionalni dio - HRK]]/7.5345</f>
        <v>13779.116066095958</v>
      </c>
      <c r="S1697" s="52">
        <v>692125</v>
      </c>
      <c r="T1697" s="51">
        <f>Ugovori_OPULJP[[#This Row],[Bespovratna sredstva - Ukupno (EU+Nac) HRK
= Ukupna ugovorena vrijednost bespovratnih sredstava]]/7.5345</f>
        <v>91860.773773973051</v>
      </c>
      <c r="U1697" s="50">
        <v>0</v>
      </c>
      <c r="V1697" s="51">
        <f>Ugovori_OPULJP[[#This Row],[Javni doprinos korisnika - HRK]]/7.5345</f>
        <v>0</v>
      </c>
      <c r="W1697" s="50">
        <v>0</v>
      </c>
      <c r="X1697" s="51">
        <f>Ugovori_OPULJP[[#This Row],[Privatni doprinos korisnika - HRK]]/7.5345</f>
        <v>0</v>
      </c>
      <c r="Y1697" s="52">
        <v>692125</v>
      </c>
      <c r="Z1697" s="53">
        <f>Ugovori_OPULJP[[#This Row],[UKUPNI PRIHVATLJIVI IZDACI
TOTAL ELIGIBLE EXPENDITURE
= Bespovratna sredstva ukupno + doprinos korisnika
= Ukupni prihvatljivi troškovi
= Ukupna ugovorena vrijednost projekta HRK]]/7.5345</f>
        <v>91860.773773973051</v>
      </c>
      <c r="AA1697" s="57" t="s">
        <v>38</v>
      </c>
      <c r="AB1697" s="57" t="s">
        <v>35</v>
      </c>
      <c r="AC1697" s="56" t="s">
        <v>6208</v>
      </c>
      <c r="AD1697" s="63" t="s">
        <v>747</v>
      </c>
    </row>
    <row r="1698" spans="1:30" ht="63.75" customHeight="1" x14ac:dyDescent="0.2">
      <c r="A1698" s="61" t="s">
        <v>6209</v>
      </c>
      <c r="B1698" s="55" t="s">
        <v>743</v>
      </c>
      <c r="C1698" s="56" t="s">
        <v>744</v>
      </c>
      <c r="D1698" s="88" t="s">
        <v>4965</v>
      </c>
      <c r="E1698" s="57" t="s">
        <v>76</v>
      </c>
      <c r="F1698" s="62" t="s">
        <v>6210</v>
      </c>
      <c r="G1698" s="45" t="s">
        <v>2108</v>
      </c>
      <c r="H1698" s="59">
        <v>44770</v>
      </c>
      <c r="I1698" s="59">
        <v>45013</v>
      </c>
      <c r="J1698" s="48" t="str">
        <f>IF(Ugovori_OPULJP[[#This Row],[DATUM ZAVRŠETKA OPERACIJE]]&gt;DATE(2024,3,31),"u provedbi","završen")</f>
        <v>završen</v>
      </c>
      <c r="K1698" s="46" t="s">
        <v>99</v>
      </c>
      <c r="L1698" s="46" t="s">
        <v>99</v>
      </c>
      <c r="M1698" s="49">
        <v>0.85</v>
      </c>
      <c r="N1698" s="49">
        <v>0.15</v>
      </c>
      <c r="O1698" s="50">
        <f>Ugovori_OPULJP[[#This Row],[Bespovratna sredstva - Ukupno (EU+Nac) HRK
= Ukupna ugovorena vrijednost bespovratnih sredstava]]*Ugovori_OPULJP[[#This Row],[EU STOPA SUFINANCIRANJA %
EU CO-FINANCING RATE %]]</f>
        <v>1261740</v>
      </c>
      <c r="P1698" s="51">
        <f>Ugovori_OPULJP[[#This Row],[Bespovratna sredstva - EU dio - HRK]]/7.5345</f>
        <v>167461.67628907028</v>
      </c>
      <c r="Q1698" s="50">
        <f>Ugovori_OPULJP[[#This Row],[Bespovratna sredstva - Ukupno (EU+Nac) HRK
= Ukupna ugovorena vrijednost bespovratnih sredstava]]*Ugovori_OPULJP[[#This Row],[STOPA NACIONALNOG SUFINANCIRANJA %]]</f>
        <v>222660</v>
      </c>
      <c r="R1698" s="51">
        <f>Ugovori_OPULJP[[#This Row],[Bespovratna sredstva - Nacionalni dio - HRK]]/7.5345</f>
        <v>29552.060521600637</v>
      </c>
      <c r="S1698" s="52">
        <v>1484400</v>
      </c>
      <c r="T1698" s="53">
        <f>Ugovori_OPULJP[[#This Row],[Bespovratna sredstva - Ukupno (EU+Nac) HRK
= Ukupna ugovorena vrijednost bespovratnih sredstava]]/7.5345</f>
        <v>197013.7368106709</v>
      </c>
      <c r="U1698" s="50">
        <v>0</v>
      </c>
      <c r="V1698" s="51">
        <f>Ugovori_OPULJP[[#This Row],[Javni doprinos korisnika - HRK]]/7.5345</f>
        <v>0</v>
      </c>
      <c r="W1698" s="50">
        <v>0</v>
      </c>
      <c r="X1698" s="51">
        <f>Ugovori_OPULJP[[#This Row],[Privatni doprinos korisnika - HRK]]/7.5345</f>
        <v>0</v>
      </c>
      <c r="Y1698" s="52">
        <v>1484400</v>
      </c>
      <c r="Z1698" s="53">
        <f>Ugovori_OPULJP[[#This Row],[UKUPNI PRIHVATLJIVI IZDACI
TOTAL ELIGIBLE EXPENDITURE
= Bespovratna sredstva ukupno + doprinos korisnika
= Ukupni prihvatljivi troškovi
= Ukupna ugovorena vrijednost projekta HRK]]/7.5345</f>
        <v>197013.7368106709</v>
      </c>
      <c r="AA1698" s="57" t="s">
        <v>38</v>
      </c>
      <c r="AB1698" s="57" t="s">
        <v>35</v>
      </c>
      <c r="AC1698" s="56" t="s">
        <v>6211</v>
      </c>
      <c r="AD1698" s="63" t="s">
        <v>747</v>
      </c>
    </row>
    <row r="1699" spans="1:30" ht="63.75" customHeight="1" x14ac:dyDescent="0.2">
      <c r="A1699" s="61" t="s">
        <v>6212</v>
      </c>
      <c r="B1699" s="55" t="s">
        <v>743</v>
      </c>
      <c r="C1699" s="56" t="s">
        <v>744</v>
      </c>
      <c r="D1699" s="88" t="s">
        <v>4965</v>
      </c>
      <c r="E1699" s="57" t="s">
        <v>76</v>
      </c>
      <c r="F1699" s="62" t="s">
        <v>6213</v>
      </c>
      <c r="G1699" s="62" t="s">
        <v>3492</v>
      </c>
      <c r="H1699" s="59">
        <v>44855</v>
      </c>
      <c r="I1699" s="59">
        <v>45098</v>
      </c>
      <c r="J1699" s="48" t="str">
        <f>IF(Ugovori_OPULJP[[#This Row],[DATUM ZAVRŠETKA OPERACIJE]]&gt;DATE(2024,3,31),"u provedbi","završen")</f>
        <v>završen</v>
      </c>
      <c r="K1699" s="46" t="s">
        <v>94</v>
      </c>
      <c r="L1699" s="46" t="s">
        <v>94</v>
      </c>
      <c r="M1699" s="49">
        <v>0.85</v>
      </c>
      <c r="N1699" s="49">
        <v>0.15</v>
      </c>
      <c r="O1699" s="50">
        <f>Ugovori_OPULJP[[#This Row],[Bespovratna sredstva - Ukupno (EU+Nac) HRK
= Ukupna ugovorena vrijednost bespovratnih sredstava]]*Ugovori_OPULJP[[#This Row],[EU STOPA SUFINANCIRANJA %
EU CO-FINANCING RATE %]]</f>
        <v>630360</v>
      </c>
      <c r="P1699" s="51">
        <f>Ugovori_OPULJP[[#This Row],[Bespovratna sredstva - EU dio - HRK]]/7.5345</f>
        <v>83663.149512243675</v>
      </c>
      <c r="Q1699" s="50">
        <f>Ugovori_OPULJP[[#This Row],[Bespovratna sredstva - Ukupno (EU+Nac) HRK
= Ukupna ugovorena vrijednost bespovratnih sredstava]]*Ugovori_OPULJP[[#This Row],[STOPA NACIONALNOG SUFINANCIRANJA %]]</f>
        <v>111240</v>
      </c>
      <c r="R1699" s="51">
        <f>Ugovori_OPULJP[[#This Row],[Bespovratna sredstva - Nacionalni dio - HRK]]/7.5345</f>
        <v>14764.085208043001</v>
      </c>
      <c r="S1699" s="52">
        <v>741600</v>
      </c>
      <c r="T1699" s="51">
        <f>Ugovori_OPULJP[[#This Row],[Bespovratna sredstva - Ukupno (EU+Nac) HRK
= Ukupna ugovorena vrijednost bespovratnih sredstava]]/7.5345</f>
        <v>98427.23472028668</v>
      </c>
      <c r="U1699" s="50">
        <v>0</v>
      </c>
      <c r="V1699" s="51">
        <f>Ugovori_OPULJP[[#This Row],[Javni doprinos korisnika - HRK]]/7.5345</f>
        <v>0</v>
      </c>
      <c r="W1699" s="50">
        <v>0</v>
      </c>
      <c r="X1699" s="51">
        <f>Ugovori_OPULJP[[#This Row],[Privatni doprinos korisnika - HRK]]/7.5345</f>
        <v>0</v>
      </c>
      <c r="Y1699" s="52">
        <v>741600</v>
      </c>
      <c r="Z1699" s="53">
        <f>Ugovori_OPULJP[[#This Row],[UKUPNI PRIHVATLJIVI IZDACI
TOTAL ELIGIBLE EXPENDITURE
= Bespovratna sredstva ukupno + doprinos korisnika
= Ukupni prihvatljivi troškovi
= Ukupna ugovorena vrijednost projekta HRK]]/7.5345</f>
        <v>98427.23472028668</v>
      </c>
      <c r="AA1699" s="57" t="s">
        <v>38</v>
      </c>
      <c r="AB1699" s="57" t="s">
        <v>35</v>
      </c>
      <c r="AC1699" s="56" t="s">
        <v>6214</v>
      </c>
      <c r="AD1699" s="63" t="s">
        <v>747</v>
      </c>
    </row>
    <row r="1700" spans="1:30" ht="63.75" customHeight="1" x14ac:dyDescent="0.2">
      <c r="A1700" s="61" t="s">
        <v>6215</v>
      </c>
      <c r="B1700" s="55" t="s">
        <v>743</v>
      </c>
      <c r="C1700" s="56" t="s">
        <v>744</v>
      </c>
      <c r="D1700" s="88" t="s">
        <v>4965</v>
      </c>
      <c r="E1700" s="57" t="s">
        <v>76</v>
      </c>
      <c r="F1700" s="62" t="s">
        <v>6216</v>
      </c>
      <c r="G1700" s="62" t="s">
        <v>1171</v>
      </c>
      <c r="H1700" s="59">
        <v>44770</v>
      </c>
      <c r="I1700" s="59">
        <v>45013</v>
      </c>
      <c r="J1700" s="48" t="str">
        <f>IF(Ugovori_OPULJP[[#This Row],[DATUM ZAVRŠETKA OPERACIJE]]&gt;DATE(2024,3,31),"u provedbi","završen")</f>
        <v>završen</v>
      </c>
      <c r="K1700" s="46" t="s">
        <v>333</v>
      </c>
      <c r="L1700" s="46" t="s">
        <v>333</v>
      </c>
      <c r="M1700" s="49">
        <v>0.85</v>
      </c>
      <c r="N1700" s="49">
        <v>0.15</v>
      </c>
      <c r="O1700" s="50">
        <f>Ugovori_OPULJP[[#This Row],[Bespovratna sredstva - Ukupno (EU+Nac) HRK
= Ukupna ugovorena vrijednost bespovratnih sredstava]]*Ugovori_OPULJP[[#This Row],[EU STOPA SUFINANCIRANJA %
EU CO-FINANCING RATE %]]</f>
        <v>1273210.75</v>
      </c>
      <c r="P1700" s="51">
        <f>Ugovori_OPULJP[[#This Row],[Bespovratna sredstva - EU dio - HRK]]/7.5345</f>
        <v>168984.10644369235</v>
      </c>
      <c r="Q1700" s="50">
        <f>Ugovori_OPULJP[[#This Row],[Bespovratna sredstva - Ukupno (EU+Nac) HRK
= Ukupna ugovorena vrijednost bespovratnih sredstava]]*Ugovori_OPULJP[[#This Row],[STOPA NACIONALNOG SUFINANCIRANJA %]]</f>
        <v>224684.25</v>
      </c>
      <c r="R1700" s="51">
        <f>Ugovori_OPULJP[[#This Row],[Bespovratna sredstva - Nacionalni dio - HRK]]/7.5345</f>
        <v>29820.724666533941</v>
      </c>
      <c r="S1700" s="52">
        <v>1497895</v>
      </c>
      <c r="T1700" s="53">
        <f>Ugovori_OPULJP[[#This Row],[Bespovratna sredstva - Ukupno (EU+Nac) HRK
= Ukupna ugovorena vrijednost bespovratnih sredstava]]/7.5345</f>
        <v>198804.83111022628</v>
      </c>
      <c r="U1700" s="50">
        <v>0</v>
      </c>
      <c r="V1700" s="51">
        <f>Ugovori_OPULJP[[#This Row],[Javni doprinos korisnika - HRK]]/7.5345</f>
        <v>0</v>
      </c>
      <c r="W1700" s="50">
        <v>0</v>
      </c>
      <c r="X1700" s="51">
        <f>Ugovori_OPULJP[[#This Row],[Privatni doprinos korisnika - HRK]]/7.5345</f>
        <v>0</v>
      </c>
      <c r="Y1700" s="52">
        <v>1497895</v>
      </c>
      <c r="Z1700" s="53">
        <f>Ugovori_OPULJP[[#This Row],[UKUPNI PRIHVATLJIVI IZDACI
TOTAL ELIGIBLE EXPENDITURE
= Bespovratna sredstva ukupno + doprinos korisnika
= Ukupni prihvatljivi troškovi
= Ukupna ugovorena vrijednost projekta HRK]]/7.5345</f>
        <v>198804.83111022628</v>
      </c>
      <c r="AA1700" s="57" t="s">
        <v>38</v>
      </c>
      <c r="AB1700" s="57" t="s">
        <v>35</v>
      </c>
      <c r="AC1700" s="56" t="s">
        <v>6217</v>
      </c>
      <c r="AD1700" s="63" t="s">
        <v>747</v>
      </c>
    </row>
    <row r="1701" spans="1:30" ht="63.75" customHeight="1" x14ac:dyDescent="0.2">
      <c r="A1701" s="61" t="s">
        <v>6218</v>
      </c>
      <c r="B1701" s="55" t="s">
        <v>743</v>
      </c>
      <c r="C1701" s="56" t="s">
        <v>744</v>
      </c>
      <c r="D1701" s="88" t="s">
        <v>4965</v>
      </c>
      <c r="E1701" s="57" t="s">
        <v>76</v>
      </c>
      <c r="F1701" s="62" t="s">
        <v>4313</v>
      </c>
      <c r="G1701" s="62" t="s">
        <v>2021</v>
      </c>
      <c r="H1701" s="59">
        <v>44859</v>
      </c>
      <c r="I1701" s="59">
        <v>45102</v>
      </c>
      <c r="J1701" s="48" t="str">
        <f>IF(Ugovori_OPULJP[[#This Row],[DATUM ZAVRŠETKA OPERACIJE]]&gt;DATE(2024,3,31),"u provedbi","završen")</f>
        <v>završen</v>
      </c>
      <c r="K1701" s="58" t="s">
        <v>271</v>
      </c>
      <c r="L1701" s="58" t="s">
        <v>271</v>
      </c>
      <c r="M1701" s="49">
        <v>0.85</v>
      </c>
      <c r="N1701" s="49">
        <v>0.15</v>
      </c>
      <c r="O1701" s="50">
        <f>Ugovori_OPULJP[[#This Row],[Bespovratna sredstva - Ukupno (EU+Nac) HRK
= Ukupna ugovorena vrijednost bespovratnih sredstava]]*Ugovori_OPULJP[[#This Row],[EU STOPA SUFINANCIRANJA %
EU CO-FINANCING RATE %]]</f>
        <v>420237.36499999999</v>
      </c>
      <c r="P1701" s="51">
        <f>Ugovori_OPULJP[[#This Row],[Bespovratna sredstva - EU dio - HRK]]/7.5345</f>
        <v>55775.083283562279</v>
      </c>
      <c r="Q1701" s="50">
        <f>Ugovori_OPULJP[[#This Row],[Bespovratna sredstva - Ukupno (EU+Nac) HRK
= Ukupna ugovorena vrijednost bespovratnih sredstava]]*Ugovori_OPULJP[[#This Row],[STOPA NACIONALNOG SUFINANCIRANJA %]]</f>
        <v>74159.535000000003</v>
      </c>
      <c r="R1701" s="51">
        <f>Ugovori_OPULJP[[#This Row],[Bespovratna sredstva - Nacionalni dio - HRK]]/7.5345</f>
        <v>9842.6617559227561</v>
      </c>
      <c r="S1701" s="52">
        <v>494396.9</v>
      </c>
      <c r="T1701" s="51">
        <f>Ugovori_OPULJP[[#This Row],[Bespovratna sredstva - Ukupno (EU+Nac) HRK
= Ukupna ugovorena vrijednost bespovratnih sredstava]]/7.5345</f>
        <v>65617.745039485031</v>
      </c>
      <c r="U1701" s="50">
        <v>0</v>
      </c>
      <c r="V1701" s="51">
        <f>Ugovori_OPULJP[[#This Row],[Javni doprinos korisnika - HRK]]/7.5345</f>
        <v>0</v>
      </c>
      <c r="W1701" s="50">
        <v>0</v>
      </c>
      <c r="X1701" s="51">
        <f>Ugovori_OPULJP[[#This Row],[Privatni doprinos korisnika - HRK]]/7.5345</f>
        <v>0</v>
      </c>
      <c r="Y1701" s="52">
        <v>494396.9</v>
      </c>
      <c r="Z1701" s="53">
        <f>Ugovori_OPULJP[[#This Row],[UKUPNI PRIHVATLJIVI IZDACI
TOTAL ELIGIBLE EXPENDITURE
= Bespovratna sredstva ukupno + doprinos korisnika
= Ukupni prihvatljivi troškovi
= Ukupna ugovorena vrijednost projekta HRK]]/7.5345</f>
        <v>65617.745039485031</v>
      </c>
      <c r="AA1701" s="57" t="s">
        <v>38</v>
      </c>
      <c r="AB1701" s="57" t="s">
        <v>35</v>
      </c>
      <c r="AC1701" s="56" t="s">
        <v>6219</v>
      </c>
      <c r="AD1701" s="63" t="s">
        <v>747</v>
      </c>
    </row>
    <row r="1702" spans="1:30" ht="63.75" customHeight="1" x14ac:dyDescent="0.2">
      <c r="A1702" s="61" t="s">
        <v>6220</v>
      </c>
      <c r="B1702" s="55" t="s">
        <v>743</v>
      </c>
      <c r="C1702" s="56" t="s">
        <v>744</v>
      </c>
      <c r="D1702" s="88" t="s">
        <v>4965</v>
      </c>
      <c r="E1702" s="57" t="s">
        <v>76</v>
      </c>
      <c r="F1702" s="62" t="s">
        <v>6221</v>
      </c>
      <c r="G1702" s="62" t="s">
        <v>1659</v>
      </c>
      <c r="H1702" s="59">
        <v>44859</v>
      </c>
      <c r="I1702" s="59">
        <v>45071</v>
      </c>
      <c r="J1702" s="48" t="str">
        <f>IF(Ugovori_OPULJP[[#This Row],[DATUM ZAVRŠETKA OPERACIJE]]&gt;DATE(2024,3,31),"u provedbi","završen")</f>
        <v>završen</v>
      </c>
      <c r="K1702" s="67" t="s">
        <v>155</v>
      </c>
      <c r="L1702" s="58" t="s">
        <v>155</v>
      </c>
      <c r="M1702" s="49">
        <v>0.85</v>
      </c>
      <c r="N1702" s="49">
        <v>0.15</v>
      </c>
      <c r="O1702" s="50">
        <f>Ugovori_OPULJP[[#This Row],[Bespovratna sredstva - Ukupno (EU+Nac) HRK
= Ukupna ugovorena vrijednost bespovratnih sredstava]]*Ugovori_OPULJP[[#This Row],[EU STOPA SUFINANCIRANJA %
EU CO-FINANCING RATE %]]</f>
        <v>1260386.3325</v>
      </c>
      <c r="P1702" s="51">
        <f>Ugovori_OPULJP[[#This Row],[Bespovratna sredstva - EU dio - HRK]]/7.5345</f>
        <v>167282.01373681065</v>
      </c>
      <c r="Q1702" s="50">
        <f>Ugovori_OPULJP[[#This Row],[Bespovratna sredstva - Ukupno (EU+Nac) HRK
= Ukupna ugovorena vrijednost bespovratnih sredstava]]*Ugovori_OPULJP[[#This Row],[STOPA NACIONALNOG SUFINANCIRANJA %]]</f>
        <v>222421.11749999999</v>
      </c>
      <c r="R1702" s="51">
        <f>Ugovori_OPULJP[[#This Row],[Bespovratna sredstva - Nacionalni dio - HRK]]/7.5345</f>
        <v>29520.355365319527</v>
      </c>
      <c r="S1702" s="52">
        <v>1482807.45</v>
      </c>
      <c r="T1702" s="51">
        <f>Ugovori_OPULJP[[#This Row],[Bespovratna sredstva - Ukupno (EU+Nac) HRK
= Ukupna ugovorena vrijednost bespovratnih sredstava]]/7.5345</f>
        <v>196802.36910213018</v>
      </c>
      <c r="U1702" s="50">
        <v>0</v>
      </c>
      <c r="V1702" s="51">
        <f>Ugovori_OPULJP[[#This Row],[Javni doprinos korisnika - HRK]]/7.5345</f>
        <v>0</v>
      </c>
      <c r="W1702" s="50">
        <v>0</v>
      </c>
      <c r="X1702" s="51">
        <f>Ugovori_OPULJP[[#This Row],[Privatni doprinos korisnika - HRK]]/7.5345</f>
        <v>0</v>
      </c>
      <c r="Y1702" s="52">
        <v>1482807.45</v>
      </c>
      <c r="Z1702" s="53">
        <f>Ugovori_OPULJP[[#This Row],[UKUPNI PRIHVATLJIVI IZDACI
TOTAL ELIGIBLE EXPENDITURE
= Bespovratna sredstva ukupno + doprinos korisnika
= Ukupni prihvatljivi troškovi
= Ukupna ugovorena vrijednost projekta HRK]]/7.5345</f>
        <v>196802.36910213018</v>
      </c>
      <c r="AA1702" s="57" t="s">
        <v>38</v>
      </c>
      <c r="AB1702" s="57" t="s">
        <v>35</v>
      </c>
      <c r="AC1702" s="56" t="s">
        <v>6222</v>
      </c>
      <c r="AD1702" s="63" t="s">
        <v>747</v>
      </c>
    </row>
    <row r="1703" spans="1:30" ht="63.75" customHeight="1" x14ac:dyDescent="0.2">
      <c r="A1703" s="61" t="s">
        <v>6223</v>
      </c>
      <c r="B1703" s="55" t="s">
        <v>743</v>
      </c>
      <c r="C1703" s="56" t="s">
        <v>744</v>
      </c>
      <c r="D1703" s="88" t="s">
        <v>4965</v>
      </c>
      <c r="E1703" s="57" t="s">
        <v>76</v>
      </c>
      <c r="F1703" s="62" t="s">
        <v>6224</v>
      </c>
      <c r="G1703" s="62" t="s">
        <v>6225</v>
      </c>
      <c r="H1703" s="59">
        <v>44902</v>
      </c>
      <c r="I1703" s="59">
        <v>45145</v>
      </c>
      <c r="J1703" s="48" t="str">
        <f>IF(Ugovori_OPULJP[[#This Row],[DATUM ZAVRŠETKA OPERACIJE]]&gt;DATE(2024,3,31),"u provedbi","završen")</f>
        <v>završen</v>
      </c>
      <c r="K1703" s="58" t="s">
        <v>244</v>
      </c>
      <c r="L1703" s="58" t="s">
        <v>244</v>
      </c>
      <c r="M1703" s="49">
        <v>0.85</v>
      </c>
      <c r="N1703" s="49">
        <v>0.15</v>
      </c>
      <c r="O1703" s="50">
        <f>Ugovori_OPULJP[[#This Row],[Bespovratna sredstva - Ukupno (EU+Nac) HRK
= Ukupna ugovorena vrijednost bespovratnih sredstava]]*Ugovori_OPULJP[[#This Row],[EU STOPA SUFINANCIRANJA %
EU CO-FINANCING RATE %]]</f>
        <v>371450</v>
      </c>
      <c r="P1703" s="51">
        <f>Ugovori_OPULJP[[#This Row],[Bespovratna sredstva - EU dio - HRK]]/7.5345</f>
        <v>49299.887185612846</v>
      </c>
      <c r="Q1703" s="50">
        <f>Ugovori_OPULJP[[#This Row],[Bespovratna sredstva - Ukupno (EU+Nac) HRK
= Ukupna ugovorena vrijednost bespovratnih sredstava]]*Ugovori_OPULJP[[#This Row],[STOPA NACIONALNOG SUFINANCIRANJA %]]</f>
        <v>65550</v>
      </c>
      <c r="R1703" s="51">
        <f>Ugovori_OPULJP[[#This Row],[Bespovratna sredstva - Nacionalni dio - HRK]]/7.5345</f>
        <v>8699.9800915787382</v>
      </c>
      <c r="S1703" s="52">
        <v>437000</v>
      </c>
      <c r="T1703" s="51">
        <f>Ugovori_OPULJP[[#This Row],[Bespovratna sredstva - Ukupno (EU+Nac) HRK
= Ukupna ugovorena vrijednost bespovratnih sredstava]]/7.5345</f>
        <v>57999.867277191581</v>
      </c>
      <c r="U1703" s="50">
        <v>0</v>
      </c>
      <c r="V1703" s="51">
        <f>Ugovori_OPULJP[[#This Row],[Javni doprinos korisnika - HRK]]/7.5345</f>
        <v>0</v>
      </c>
      <c r="W1703" s="50">
        <v>0</v>
      </c>
      <c r="X1703" s="51">
        <f>Ugovori_OPULJP[[#This Row],[Privatni doprinos korisnika - HRK]]/7.5345</f>
        <v>0</v>
      </c>
      <c r="Y1703" s="52">
        <v>437000</v>
      </c>
      <c r="Z1703" s="53">
        <f>Ugovori_OPULJP[[#This Row],[UKUPNI PRIHVATLJIVI IZDACI
TOTAL ELIGIBLE EXPENDITURE
= Bespovratna sredstva ukupno + doprinos korisnika
= Ukupni prihvatljivi troškovi
= Ukupna ugovorena vrijednost projekta HRK]]/7.5345</f>
        <v>57999.867277191581</v>
      </c>
      <c r="AA1703" s="57" t="s">
        <v>38</v>
      </c>
      <c r="AB1703" s="57" t="s">
        <v>35</v>
      </c>
      <c r="AC1703" s="56" t="s">
        <v>6226</v>
      </c>
      <c r="AD1703" s="63" t="s">
        <v>747</v>
      </c>
    </row>
    <row r="1704" spans="1:30" ht="63.75" customHeight="1" x14ac:dyDescent="0.2">
      <c r="A1704" s="61" t="s">
        <v>6227</v>
      </c>
      <c r="B1704" s="55" t="s">
        <v>743</v>
      </c>
      <c r="C1704" s="56" t="s">
        <v>744</v>
      </c>
      <c r="D1704" s="88" t="s">
        <v>4965</v>
      </c>
      <c r="E1704" s="57" t="s">
        <v>76</v>
      </c>
      <c r="F1704" s="62" t="s">
        <v>3480</v>
      </c>
      <c r="G1704" s="62" t="s">
        <v>3481</v>
      </c>
      <c r="H1704" s="59">
        <v>44853</v>
      </c>
      <c r="I1704" s="59">
        <v>45096</v>
      </c>
      <c r="J1704" s="48" t="str">
        <f>IF(Ugovori_OPULJP[[#This Row],[DATUM ZAVRŠETKA OPERACIJE]]&gt;DATE(2024,3,31),"u provedbi","završen")</f>
        <v>završen</v>
      </c>
      <c r="K1704" s="46" t="s">
        <v>244</v>
      </c>
      <c r="L1704" s="46" t="s">
        <v>244</v>
      </c>
      <c r="M1704" s="49">
        <v>0.85</v>
      </c>
      <c r="N1704" s="49">
        <v>0.15</v>
      </c>
      <c r="O1704" s="50">
        <f>Ugovori_OPULJP[[#This Row],[Bespovratna sredstva - Ukupno (EU+Nac) HRK
= Ukupna ugovorena vrijednost bespovratnih sredstava]]*Ugovori_OPULJP[[#This Row],[EU STOPA SUFINANCIRANJA %
EU CO-FINANCING RATE %]]</f>
        <v>419900</v>
      </c>
      <c r="P1704" s="51">
        <f>Ugovori_OPULJP[[#This Row],[Bespovratna sredstva - EU dio - HRK]]/7.5345</f>
        <v>55730.307253301478</v>
      </c>
      <c r="Q1704" s="50">
        <f>Ugovori_OPULJP[[#This Row],[Bespovratna sredstva - Ukupno (EU+Nac) HRK
= Ukupna ugovorena vrijednost bespovratnih sredstava]]*Ugovori_OPULJP[[#This Row],[STOPA NACIONALNOG SUFINANCIRANJA %]]</f>
        <v>74100</v>
      </c>
      <c r="R1704" s="51">
        <f>Ugovori_OPULJP[[#This Row],[Bespovratna sredstva - Nacionalni dio - HRK]]/7.5345</f>
        <v>9834.7601035237894</v>
      </c>
      <c r="S1704" s="52">
        <v>494000</v>
      </c>
      <c r="T1704" s="51">
        <f>Ugovori_OPULJP[[#This Row],[Bespovratna sredstva - Ukupno (EU+Nac) HRK
= Ukupna ugovorena vrijednost bespovratnih sredstava]]/7.5345</f>
        <v>65565.067356825268</v>
      </c>
      <c r="U1704" s="50">
        <v>0</v>
      </c>
      <c r="V1704" s="51">
        <f>Ugovori_OPULJP[[#This Row],[Javni doprinos korisnika - HRK]]/7.5345</f>
        <v>0</v>
      </c>
      <c r="W1704" s="50">
        <v>0</v>
      </c>
      <c r="X1704" s="51">
        <f>Ugovori_OPULJP[[#This Row],[Privatni doprinos korisnika - HRK]]/7.5345</f>
        <v>0</v>
      </c>
      <c r="Y1704" s="52">
        <v>494000</v>
      </c>
      <c r="Z1704" s="53">
        <f>Ugovori_OPULJP[[#This Row],[UKUPNI PRIHVATLJIVI IZDACI
TOTAL ELIGIBLE EXPENDITURE
= Bespovratna sredstva ukupno + doprinos korisnika
= Ukupni prihvatljivi troškovi
= Ukupna ugovorena vrijednost projekta HRK]]/7.5345</f>
        <v>65565.067356825268</v>
      </c>
      <c r="AA1704" s="57" t="s">
        <v>38</v>
      </c>
      <c r="AB1704" s="57" t="s">
        <v>35</v>
      </c>
      <c r="AC1704" s="56" t="s">
        <v>6228</v>
      </c>
      <c r="AD1704" s="63" t="s">
        <v>747</v>
      </c>
    </row>
    <row r="1705" spans="1:30" ht="63.75" customHeight="1" x14ac:dyDescent="0.2">
      <c r="A1705" s="66" t="s">
        <v>6229</v>
      </c>
      <c r="B1705" s="55" t="s">
        <v>743</v>
      </c>
      <c r="C1705" s="56" t="s">
        <v>744</v>
      </c>
      <c r="D1705" s="88" t="s">
        <v>4965</v>
      </c>
      <c r="E1705" s="57" t="s">
        <v>76</v>
      </c>
      <c r="F1705" s="62" t="s">
        <v>6230</v>
      </c>
      <c r="G1705" s="62" t="s">
        <v>6231</v>
      </c>
      <c r="H1705" s="59">
        <v>44998</v>
      </c>
      <c r="I1705" s="59">
        <v>45243</v>
      </c>
      <c r="J1705" s="48" t="str">
        <f>IF(Ugovori_OPULJP[[#This Row],[DATUM ZAVRŠETKA OPERACIJE]]&gt;DATE(2024,3,31),"u provedbi","završen")</f>
        <v>završen</v>
      </c>
      <c r="K1705" s="46" t="s">
        <v>173</v>
      </c>
      <c r="L1705" s="46" t="s">
        <v>173</v>
      </c>
      <c r="M1705" s="49">
        <v>0.85</v>
      </c>
      <c r="N1705" s="49">
        <v>0.15</v>
      </c>
      <c r="O1705" s="50">
        <f>Ugovori_OPULJP[[#This Row],[Bespovratna sredstva - Ukupno (EU+Nac) HRK
= Ukupna ugovorena vrijednost bespovratnih sredstava]]*Ugovori_OPULJP[[#This Row],[EU STOPA SUFINANCIRANJA %
EU CO-FINANCING RATE %]]</f>
        <v>1260694.5</v>
      </c>
      <c r="P1705" s="51">
        <f>Ugovori_OPULJP[[#This Row],[Bespovratna sredstva - EU dio - HRK]]/7.5345</f>
        <v>167322.91459287278</v>
      </c>
      <c r="Q1705" s="50">
        <f>Ugovori_OPULJP[[#This Row],[Bespovratna sredstva - Ukupno (EU+Nac) HRK
= Ukupna ugovorena vrijednost bespovratnih sredstava]]*Ugovori_OPULJP[[#This Row],[STOPA NACIONALNOG SUFINANCIRANJA %]]</f>
        <v>222475.5</v>
      </c>
      <c r="R1705" s="51">
        <f>Ugovori_OPULJP[[#This Row],[Bespovratna sredstva - Nacionalni dio - HRK]]/7.5345</f>
        <v>29527.573163448138</v>
      </c>
      <c r="S1705" s="52">
        <v>1483170</v>
      </c>
      <c r="T1705" s="51">
        <f>Ugovori_OPULJP[[#This Row],[Bespovratna sredstva - Ukupno (EU+Nac) HRK
= Ukupna ugovorena vrijednost bespovratnih sredstava]]/7.5345</f>
        <v>196850.48775632092</v>
      </c>
      <c r="U1705" s="50">
        <v>0</v>
      </c>
      <c r="V1705" s="51">
        <f>Ugovori_OPULJP[[#This Row],[Javni doprinos korisnika - HRK]]/7.5345</f>
        <v>0</v>
      </c>
      <c r="W1705" s="50">
        <v>0</v>
      </c>
      <c r="X1705" s="51">
        <f>Ugovori_OPULJP[[#This Row],[Privatni doprinos korisnika - HRK]]/7.5345</f>
        <v>0</v>
      </c>
      <c r="Y1705" s="52">
        <v>1483170</v>
      </c>
      <c r="Z1705" s="53">
        <f>Ugovori_OPULJP[[#This Row],[UKUPNI PRIHVATLJIVI IZDACI
TOTAL ELIGIBLE EXPENDITURE
= Bespovratna sredstva ukupno + doprinos korisnika
= Ukupni prihvatljivi troškovi
= Ukupna ugovorena vrijednost projekta HRK]]/7.5345</f>
        <v>196850.48775632092</v>
      </c>
      <c r="AA1705" s="57" t="s">
        <v>38</v>
      </c>
      <c r="AB1705" s="57" t="s">
        <v>35</v>
      </c>
      <c r="AC1705" s="56" t="s">
        <v>6232</v>
      </c>
      <c r="AD1705" s="63" t="s">
        <v>747</v>
      </c>
    </row>
    <row r="1706" spans="1:30" ht="63.75" customHeight="1" x14ac:dyDescent="0.2">
      <c r="A1706" s="61" t="s">
        <v>6233</v>
      </c>
      <c r="B1706" s="55" t="s">
        <v>743</v>
      </c>
      <c r="C1706" s="56" t="s">
        <v>744</v>
      </c>
      <c r="D1706" s="88" t="s">
        <v>4965</v>
      </c>
      <c r="E1706" s="57" t="s">
        <v>76</v>
      </c>
      <c r="F1706" s="62" t="s">
        <v>6234</v>
      </c>
      <c r="G1706" s="62" t="s">
        <v>665</v>
      </c>
      <c r="H1706" s="59">
        <v>44795</v>
      </c>
      <c r="I1706" s="59">
        <v>45038</v>
      </c>
      <c r="J1706" s="48" t="str">
        <f>IF(Ugovori_OPULJP[[#This Row],[DATUM ZAVRŠETKA OPERACIJE]]&gt;DATE(2024,3,31),"u provedbi","završen")</f>
        <v>završen</v>
      </c>
      <c r="K1706" s="46" t="s">
        <v>244</v>
      </c>
      <c r="L1706" s="46" t="s">
        <v>244</v>
      </c>
      <c r="M1706" s="49">
        <v>0.85</v>
      </c>
      <c r="N1706" s="49">
        <v>0.15</v>
      </c>
      <c r="O1706" s="50">
        <f>Ugovori_OPULJP[[#This Row],[Bespovratna sredstva - Ukupno (EU+Nac) HRK
= Ukupna ugovorena vrijednost bespovratnih sredstava]]*Ugovori_OPULJP[[#This Row],[EU STOPA SUFINANCIRANJA %
EU CO-FINANCING RATE %]]</f>
        <v>1252900</v>
      </c>
      <c r="P1706" s="51">
        <f>Ugovori_OPULJP[[#This Row],[Bespovratna sredstva - EU dio - HRK]]/7.5345</f>
        <v>166288.40666268498</v>
      </c>
      <c r="Q1706" s="50">
        <f>Ugovori_OPULJP[[#This Row],[Bespovratna sredstva - Ukupno (EU+Nac) HRK
= Ukupna ugovorena vrijednost bespovratnih sredstava]]*Ugovori_OPULJP[[#This Row],[STOPA NACIONALNOG SUFINANCIRANJA %]]</f>
        <v>221100</v>
      </c>
      <c r="R1706" s="51">
        <f>Ugovori_OPULJP[[#This Row],[Bespovratna sredstva - Nacionalni dio - HRK]]/7.5345</f>
        <v>29345.012940473818</v>
      </c>
      <c r="S1706" s="52">
        <v>1474000</v>
      </c>
      <c r="T1706" s="51">
        <f>Ugovori_OPULJP[[#This Row],[Bespovratna sredstva - Ukupno (EU+Nac) HRK
= Ukupna ugovorena vrijednost bespovratnih sredstava]]/7.5345</f>
        <v>195633.41960315878</v>
      </c>
      <c r="U1706" s="50">
        <v>0</v>
      </c>
      <c r="V1706" s="51">
        <f>Ugovori_OPULJP[[#This Row],[Javni doprinos korisnika - HRK]]/7.5345</f>
        <v>0</v>
      </c>
      <c r="W1706" s="50">
        <v>0</v>
      </c>
      <c r="X1706" s="51">
        <f>Ugovori_OPULJP[[#This Row],[Privatni doprinos korisnika - HRK]]/7.5345</f>
        <v>0</v>
      </c>
      <c r="Y1706" s="52">
        <v>1474000</v>
      </c>
      <c r="Z1706" s="53">
        <f>Ugovori_OPULJP[[#This Row],[UKUPNI PRIHVATLJIVI IZDACI
TOTAL ELIGIBLE EXPENDITURE
= Bespovratna sredstva ukupno + doprinos korisnika
= Ukupni prihvatljivi troškovi
= Ukupna ugovorena vrijednost projekta HRK]]/7.5345</f>
        <v>195633.41960315878</v>
      </c>
      <c r="AA1706" s="57" t="s">
        <v>38</v>
      </c>
      <c r="AB1706" s="57" t="s">
        <v>35</v>
      </c>
      <c r="AC1706" s="56" t="s">
        <v>6235</v>
      </c>
      <c r="AD1706" s="63" t="s">
        <v>747</v>
      </c>
    </row>
    <row r="1707" spans="1:30" ht="63.75" customHeight="1" x14ac:dyDescent="0.2">
      <c r="A1707" s="61" t="s">
        <v>6236</v>
      </c>
      <c r="B1707" s="55" t="s">
        <v>743</v>
      </c>
      <c r="C1707" s="56" t="s">
        <v>744</v>
      </c>
      <c r="D1707" s="88" t="s">
        <v>4965</v>
      </c>
      <c r="E1707" s="57" t="s">
        <v>76</v>
      </c>
      <c r="F1707" s="62" t="s">
        <v>6237</v>
      </c>
      <c r="G1707" s="62" t="s">
        <v>2033</v>
      </c>
      <c r="H1707" s="59">
        <v>44915</v>
      </c>
      <c r="I1707" s="59">
        <v>45158</v>
      </c>
      <c r="J1707" s="48" t="str">
        <f>IF(Ugovori_OPULJP[[#This Row],[DATUM ZAVRŠETKA OPERACIJE]]&gt;DATE(2024,3,31),"u provedbi","završen")</f>
        <v>završen</v>
      </c>
      <c r="K1707" s="46" t="s">
        <v>371</v>
      </c>
      <c r="L1707" s="46" t="s">
        <v>371</v>
      </c>
      <c r="M1707" s="49">
        <v>0.85</v>
      </c>
      <c r="N1707" s="49">
        <v>0.15</v>
      </c>
      <c r="O1707" s="50">
        <f>Ugovori_OPULJP[[#This Row],[Bespovratna sredstva - Ukupno (EU+Nac) HRK
= Ukupna ugovorena vrijednost bespovratnih sredstava]]*Ugovori_OPULJP[[#This Row],[EU STOPA SUFINANCIRANJA %
EU CO-FINANCING RATE %]]</f>
        <v>419782.40250000003</v>
      </c>
      <c r="P1707" s="51">
        <f>Ugovori_OPULJP[[#This Row],[Bespovratna sredstva - EU dio - HRK]]/7.5345</f>
        <v>55714.699382838939</v>
      </c>
      <c r="Q1707" s="50">
        <f>Ugovori_OPULJP[[#This Row],[Bespovratna sredstva - Ukupno (EU+Nac) HRK
= Ukupna ugovorena vrijednost bespovratnih sredstava]]*Ugovori_OPULJP[[#This Row],[STOPA NACIONALNOG SUFINANCIRANJA %]]</f>
        <v>74079.247499999998</v>
      </c>
      <c r="R1707" s="51">
        <f>Ugovori_OPULJP[[#This Row],[Bespovratna sredstva - Nacionalni dio - HRK]]/7.5345</f>
        <v>9832.0057734421644</v>
      </c>
      <c r="S1707" s="52">
        <v>493861.65</v>
      </c>
      <c r="T1707" s="51">
        <f>Ugovori_OPULJP[[#This Row],[Bespovratna sredstva - Ukupno (EU+Nac) HRK
= Ukupna ugovorena vrijednost bespovratnih sredstava]]/7.5345</f>
        <v>65546.70515628111</v>
      </c>
      <c r="U1707" s="50">
        <v>0</v>
      </c>
      <c r="V1707" s="51">
        <f>Ugovori_OPULJP[[#This Row],[Javni doprinos korisnika - HRK]]/7.5345</f>
        <v>0</v>
      </c>
      <c r="W1707" s="50">
        <v>0</v>
      </c>
      <c r="X1707" s="51">
        <f>Ugovori_OPULJP[[#This Row],[Privatni doprinos korisnika - HRK]]/7.5345</f>
        <v>0</v>
      </c>
      <c r="Y1707" s="52">
        <v>493861.65</v>
      </c>
      <c r="Z1707" s="53">
        <f>Ugovori_OPULJP[[#This Row],[UKUPNI PRIHVATLJIVI IZDACI
TOTAL ELIGIBLE EXPENDITURE
= Bespovratna sredstva ukupno + doprinos korisnika
= Ukupni prihvatljivi troškovi
= Ukupna ugovorena vrijednost projekta HRK]]/7.5345</f>
        <v>65546.70515628111</v>
      </c>
      <c r="AA1707" s="57" t="s">
        <v>38</v>
      </c>
      <c r="AB1707" s="57" t="s">
        <v>35</v>
      </c>
      <c r="AC1707" s="88" t="s">
        <v>6238</v>
      </c>
      <c r="AD1707" s="63" t="s">
        <v>747</v>
      </c>
    </row>
    <row r="1708" spans="1:30" ht="63.75" customHeight="1" x14ac:dyDescent="0.2">
      <c r="A1708" s="61" t="s">
        <v>6239</v>
      </c>
      <c r="B1708" s="55" t="s">
        <v>743</v>
      </c>
      <c r="C1708" s="56" t="s">
        <v>744</v>
      </c>
      <c r="D1708" s="88" t="s">
        <v>4965</v>
      </c>
      <c r="E1708" s="57" t="s">
        <v>76</v>
      </c>
      <c r="F1708" s="62" t="s">
        <v>6240</v>
      </c>
      <c r="G1708" s="62" t="s">
        <v>6241</v>
      </c>
      <c r="H1708" s="59">
        <v>44910</v>
      </c>
      <c r="I1708" s="59">
        <v>45153</v>
      </c>
      <c r="J1708" s="48" t="str">
        <f>IF(Ugovori_OPULJP[[#This Row],[DATUM ZAVRŠETKA OPERACIJE]]&gt;DATE(2024,3,31),"u provedbi","završen")</f>
        <v>završen</v>
      </c>
      <c r="K1708" s="58" t="s">
        <v>37</v>
      </c>
      <c r="L1708" s="58" t="s">
        <v>37</v>
      </c>
      <c r="M1708" s="49">
        <v>0.85</v>
      </c>
      <c r="N1708" s="49">
        <v>0.15</v>
      </c>
      <c r="O1708" s="50">
        <f>Ugovori_OPULJP[[#This Row],[Bespovratna sredstva - Ukupno (EU+Nac) HRK
= Ukupna ugovorena vrijednost bespovratnih sredstava]]*Ugovori_OPULJP[[#This Row],[EU STOPA SUFINANCIRANJA %
EU CO-FINANCING RATE %]]</f>
        <v>1091400</v>
      </c>
      <c r="P1708" s="51">
        <f>Ugovori_OPULJP[[#This Row],[Bespovratna sredstva - EU dio - HRK]]/7.5345</f>
        <v>144853.67310372286</v>
      </c>
      <c r="Q1708" s="50">
        <f>Ugovori_OPULJP[[#This Row],[Bespovratna sredstva - Ukupno (EU+Nac) HRK
= Ukupna ugovorena vrijednost bespovratnih sredstava]]*Ugovori_OPULJP[[#This Row],[STOPA NACIONALNOG SUFINANCIRANJA %]]</f>
        <v>192600</v>
      </c>
      <c r="R1708" s="51">
        <f>Ugovori_OPULJP[[#This Row],[Bespovratna sredstva - Nacionalni dio - HRK]]/7.5345</f>
        <v>25562.412900656975</v>
      </c>
      <c r="S1708" s="52">
        <v>1284000</v>
      </c>
      <c r="T1708" s="51">
        <f>Ugovori_OPULJP[[#This Row],[Bespovratna sredstva - Ukupno (EU+Nac) HRK
= Ukupna ugovorena vrijednost bespovratnih sredstava]]/7.5345</f>
        <v>170416.08600437985</v>
      </c>
      <c r="U1708" s="50">
        <v>0</v>
      </c>
      <c r="V1708" s="51">
        <f>Ugovori_OPULJP[[#This Row],[Javni doprinos korisnika - HRK]]/7.5345</f>
        <v>0</v>
      </c>
      <c r="W1708" s="50">
        <v>0</v>
      </c>
      <c r="X1708" s="51">
        <f>Ugovori_OPULJP[[#This Row],[Privatni doprinos korisnika - HRK]]/7.5345</f>
        <v>0</v>
      </c>
      <c r="Y1708" s="52">
        <v>1284000</v>
      </c>
      <c r="Z1708" s="53">
        <f>Ugovori_OPULJP[[#This Row],[UKUPNI PRIHVATLJIVI IZDACI
TOTAL ELIGIBLE EXPENDITURE
= Bespovratna sredstva ukupno + doprinos korisnika
= Ukupni prihvatljivi troškovi
= Ukupna ugovorena vrijednost projekta HRK]]/7.5345</f>
        <v>170416.08600437985</v>
      </c>
      <c r="AA1708" s="57" t="s">
        <v>38</v>
      </c>
      <c r="AB1708" s="57" t="s">
        <v>35</v>
      </c>
      <c r="AC1708" s="56" t="s">
        <v>6242</v>
      </c>
      <c r="AD1708" s="63" t="s">
        <v>747</v>
      </c>
    </row>
    <row r="1709" spans="1:30" ht="63.75" customHeight="1" x14ac:dyDescent="0.2">
      <c r="A1709" s="61" t="s">
        <v>6243</v>
      </c>
      <c r="B1709" s="55" t="s">
        <v>743</v>
      </c>
      <c r="C1709" s="56" t="s">
        <v>744</v>
      </c>
      <c r="D1709" s="88" t="s">
        <v>4965</v>
      </c>
      <c r="E1709" s="57" t="s">
        <v>76</v>
      </c>
      <c r="F1709" s="62" t="s">
        <v>6244</v>
      </c>
      <c r="G1709" s="62" t="s">
        <v>1561</v>
      </c>
      <c r="H1709" s="59">
        <v>44915</v>
      </c>
      <c r="I1709" s="59">
        <v>45158</v>
      </c>
      <c r="J1709" s="48" t="str">
        <f>IF(Ugovori_OPULJP[[#This Row],[DATUM ZAVRŠETKA OPERACIJE]]&gt;DATE(2024,3,31),"u provedbi","završen")</f>
        <v>završen</v>
      </c>
      <c r="K1709" s="46" t="s">
        <v>371</v>
      </c>
      <c r="L1709" s="46" t="s">
        <v>371</v>
      </c>
      <c r="M1709" s="49">
        <v>0.85</v>
      </c>
      <c r="N1709" s="49">
        <v>0.15</v>
      </c>
      <c r="O1709" s="50">
        <f>Ugovori_OPULJP[[#This Row],[Bespovratna sredstva - Ukupno (EU+Nac) HRK
= Ukupna ugovorena vrijednost bespovratnih sredstava]]*Ugovori_OPULJP[[#This Row],[EU STOPA SUFINANCIRANJA %
EU CO-FINANCING RATE %]]</f>
        <v>378106.35</v>
      </c>
      <c r="P1709" s="51">
        <f>Ugovori_OPULJP[[#This Row],[Bespovratna sredstva - EU dio - HRK]]/7.5345</f>
        <v>50183.336651403537</v>
      </c>
      <c r="Q1709" s="50">
        <f>Ugovori_OPULJP[[#This Row],[Bespovratna sredstva - Ukupno (EU+Nac) HRK
= Ukupna ugovorena vrijednost bespovratnih sredstava]]*Ugovori_OPULJP[[#This Row],[STOPA NACIONALNOG SUFINANCIRANJA %]]</f>
        <v>66724.649999999994</v>
      </c>
      <c r="R1709" s="51">
        <f>Ugovori_OPULJP[[#This Row],[Bespovratna sredstva - Nacionalni dio - HRK]]/7.5345</f>
        <v>8855.8829384829769</v>
      </c>
      <c r="S1709" s="52">
        <v>444831</v>
      </c>
      <c r="T1709" s="51">
        <f>Ugovori_OPULJP[[#This Row],[Bespovratna sredstva - Ukupno (EU+Nac) HRK
= Ukupna ugovorena vrijednost bespovratnih sredstava]]/7.5345</f>
        <v>59039.219589886517</v>
      </c>
      <c r="U1709" s="50">
        <v>0</v>
      </c>
      <c r="V1709" s="51">
        <f>Ugovori_OPULJP[[#This Row],[Javni doprinos korisnika - HRK]]/7.5345</f>
        <v>0</v>
      </c>
      <c r="W1709" s="50">
        <v>0</v>
      </c>
      <c r="X1709" s="51">
        <f>Ugovori_OPULJP[[#This Row],[Privatni doprinos korisnika - HRK]]/7.5345</f>
        <v>0</v>
      </c>
      <c r="Y1709" s="52">
        <v>444831</v>
      </c>
      <c r="Z1709" s="53">
        <f>Ugovori_OPULJP[[#This Row],[UKUPNI PRIHVATLJIVI IZDACI
TOTAL ELIGIBLE EXPENDITURE
= Bespovratna sredstva ukupno + doprinos korisnika
= Ukupni prihvatljivi troškovi
= Ukupna ugovorena vrijednost projekta HRK]]/7.5345</f>
        <v>59039.219589886517</v>
      </c>
      <c r="AA1709" s="57" t="s">
        <v>38</v>
      </c>
      <c r="AB1709" s="57" t="s">
        <v>35</v>
      </c>
      <c r="AC1709" s="56" t="s">
        <v>6245</v>
      </c>
      <c r="AD1709" s="63" t="s">
        <v>747</v>
      </c>
    </row>
    <row r="1710" spans="1:30" ht="63.75" customHeight="1" x14ac:dyDescent="0.2">
      <c r="A1710" s="61" t="s">
        <v>6246</v>
      </c>
      <c r="B1710" s="55" t="s">
        <v>743</v>
      </c>
      <c r="C1710" s="56" t="s">
        <v>744</v>
      </c>
      <c r="D1710" s="88" t="s">
        <v>4965</v>
      </c>
      <c r="E1710" s="57" t="s">
        <v>76</v>
      </c>
      <c r="F1710" s="62" t="s">
        <v>6247</v>
      </c>
      <c r="G1710" s="62" t="s">
        <v>6248</v>
      </c>
      <c r="H1710" s="59">
        <v>44818</v>
      </c>
      <c r="I1710" s="59">
        <v>45060</v>
      </c>
      <c r="J1710" s="48" t="str">
        <f>IF(Ugovori_OPULJP[[#This Row],[DATUM ZAVRŠETKA OPERACIJE]]&gt;DATE(2024,3,31),"u provedbi","završen")</f>
        <v>završen</v>
      </c>
      <c r="K1710" s="46" t="s">
        <v>249</v>
      </c>
      <c r="L1710" s="46" t="s">
        <v>249</v>
      </c>
      <c r="M1710" s="49">
        <v>0.85</v>
      </c>
      <c r="N1710" s="49">
        <v>0.15</v>
      </c>
      <c r="O1710" s="50">
        <f>Ugovori_OPULJP[[#This Row],[Bespovratna sredstva - Ukupno (EU+Nac) HRK
= Ukupna ugovorena vrijednost bespovratnih sredstava]]*Ugovori_OPULJP[[#This Row],[EU STOPA SUFINANCIRANJA %
EU CO-FINANCING RATE %]]</f>
        <v>1235696</v>
      </c>
      <c r="P1710" s="51">
        <f>Ugovori_OPULJP[[#This Row],[Bespovratna sredstva - EU dio - HRK]]/7.5345</f>
        <v>164005.04346671974</v>
      </c>
      <c r="Q1710" s="50">
        <f>Ugovori_OPULJP[[#This Row],[Bespovratna sredstva - Ukupno (EU+Nac) HRK
= Ukupna ugovorena vrijednost bespovratnih sredstava]]*Ugovori_OPULJP[[#This Row],[STOPA NACIONALNOG SUFINANCIRANJA %]]</f>
        <v>218064</v>
      </c>
      <c r="R1710" s="51">
        <f>Ugovori_OPULJP[[#This Row],[Bespovratna sredstva - Nacionalni dio - HRK]]/7.5345</f>
        <v>28942.066494127015</v>
      </c>
      <c r="S1710" s="52">
        <v>1453760</v>
      </c>
      <c r="T1710" s="51">
        <f>Ugovori_OPULJP[[#This Row],[Bespovratna sredstva - Ukupno (EU+Nac) HRK
= Ukupna ugovorena vrijednost bespovratnih sredstava]]/7.5345</f>
        <v>192947.10996084675</v>
      </c>
      <c r="U1710" s="50">
        <v>0</v>
      </c>
      <c r="V1710" s="51">
        <f>Ugovori_OPULJP[[#This Row],[Javni doprinos korisnika - HRK]]/7.5345</f>
        <v>0</v>
      </c>
      <c r="W1710" s="50">
        <v>0</v>
      </c>
      <c r="X1710" s="51">
        <f>Ugovori_OPULJP[[#This Row],[Privatni doprinos korisnika - HRK]]/7.5345</f>
        <v>0</v>
      </c>
      <c r="Y1710" s="52">
        <v>1453760</v>
      </c>
      <c r="Z1710" s="53">
        <f>Ugovori_OPULJP[[#This Row],[UKUPNI PRIHVATLJIVI IZDACI
TOTAL ELIGIBLE EXPENDITURE
= Bespovratna sredstva ukupno + doprinos korisnika
= Ukupni prihvatljivi troškovi
= Ukupna ugovorena vrijednost projekta HRK]]/7.5345</f>
        <v>192947.10996084675</v>
      </c>
      <c r="AA1710" s="57" t="s">
        <v>38</v>
      </c>
      <c r="AB1710" s="57" t="s">
        <v>35</v>
      </c>
      <c r="AC1710" s="56" t="s">
        <v>6249</v>
      </c>
      <c r="AD1710" s="63" t="s">
        <v>747</v>
      </c>
    </row>
    <row r="1711" spans="1:30" ht="63.75" customHeight="1" x14ac:dyDescent="0.2">
      <c r="A1711" s="61" t="s">
        <v>6250</v>
      </c>
      <c r="B1711" s="55" t="s">
        <v>743</v>
      </c>
      <c r="C1711" s="56" t="s">
        <v>744</v>
      </c>
      <c r="D1711" s="88" t="s">
        <v>4965</v>
      </c>
      <c r="E1711" s="57" t="s">
        <v>76</v>
      </c>
      <c r="F1711" s="62" t="s">
        <v>6251</v>
      </c>
      <c r="G1711" s="62" t="s">
        <v>6252</v>
      </c>
      <c r="H1711" s="59">
        <v>44853</v>
      </c>
      <c r="I1711" s="59">
        <v>45096</v>
      </c>
      <c r="J1711" s="48" t="str">
        <f>IF(Ugovori_OPULJP[[#This Row],[DATUM ZAVRŠETKA OPERACIJE]]&gt;DATE(2024,3,31),"u provedbi","završen")</f>
        <v>završen</v>
      </c>
      <c r="K1711" s="46" t="s">
        <v>244</v>
      </c>
      <c r="L1711" s="46" t="s">
        <v>244</v>
      </c>
      <c r="M1711" s="49">
        <v>0.85</v>
      </c>
      <c r="N1711" s="49">
        <v>0.15</v>
      </c>
      <c r="O1711" s="50">
        <f>Ugovori_OPULJP[[#This Row],[Bespovratna sredstva - Ukupno (EU+Nac) HRK
= Ukupna ugovorena vrijednost bespovratnih sredstava]]*Ugovori_OPULJP[[#This Row],[EU STOPA SUFINANCIRANJA %
EU CO-FINANCING RATE %]]</f>
        <v>419900</v>
      </c>
      <c r="P1711" s="51">
        <f>Ugovori_OPULJP[[#This Row],[Bespovratna sredstva - EU dio - HRK]]/7.5345</f>
        <v>55730.307253301478</v>
      </c>
      <c r="Q1711" s="50">
        <f>Ugovori_OPULJP[[#This Row],[Bespovratna sredstva - Ukupno (EU+Nac) HRK
= Ukupna ugovorena vrijednost bespovratnih sredstava]]*Ugovori_OPULJP[[#This Row],[STOPA NACIONALNOG SUFINANCIRANJA %]]</f>
        <v>74100</v>
      </c>
      <c r="R1711" s="51">
        <f>Ugovori_OPULJP[[#This Row],[Bespovratna sredstva - Nacionalni dio - HRK]]/7.5345</f>
        <v>9834.7601035237894</v>
      </c>
      <c r="S1711" s="52">
        <v>494000</v>
      </c>
      <c r="T1711" s="51">
        <f>Ugovori_OPULJP[[#This Row],[Bespovratna sredstva - Ukupno (EU+Nac) HRK
= Ukupna ugovorena vrijednost bespovratnih sredstava]]/7.5345</f>
        <v>65565.067356825268</v>
      </c>
      <c r="U1711" s="50">
        <v>0</v>
      </c>
      <c r="V1711" s="51">
        <f>Ugovori_OPULJP[[#This Row],[Javni doprinos korisnika - HRK]]/7.5345</f>
        <v>0</v>
      </c>
      <c r="W1711" s="50">
        <v>0</v>
      </c>
      <c r="X1711" s="51">
        <f>Ugovori_OPULJP[[#This Row],[Privatni doprinos korisnika - HRK]]/7.5345</f>
        <v>0</v>
      </c>
      <c r="Y1711" s="52">
        <v>494000</v>
      </c>
      <c r="Z1711" s="53">
        <f>Ugovori_OPULJP[[#This Row],[UKUPNI PRIHVATLJIVI IZDACI
TOTAL ELIGIBLE EXPENDITURE
= Bespovratna sredstva ukupno + doprinos korisnika
= Ukupni prihvatljivi troškovi
= Ukupna ugovorena vrijednost projekta HRK]]/7.5345</f>
        <v>65565.067356825268</v>
      </c>
      <c r="AA1711" s="57" t="s">
        <v>38</v>
      </c>
      <c r="AB1711" s="57" t="s">
        <v>35</v>
      </c>
      <c r="AC1711" s="56" t="s">
        <v>6253</v>
      </c>
      <c r="AD1711" s="63" t="s">
        <v>747</v>
      </c>
    </row>
    <row r="1712" spans="1:30" ht="63.75" customHeight="1" x14ac:dyDescent="0.2">
      <c r="A1712" s="61" t="s">
        <v>6254</v>
      </c>
      <c r="B1712" s="55" t="s">
        <v>743</v>
      </c>
      <c r="C1712" s="56" t="s">
        <v>744</v>
      </c>
      <c r="D1712" s="88" t="s">
        <v>4965</v>
      </c>
      <c r="E1712" s="57" t="s">
        <v>76</v>
      </c>
      <c r="F1712" s="62" t="s">
        <v>6255</v>
      </c>
      <c r="G1712" s="62" t="s">
        <v>3956</v>
      </c>
      <c r="H1712" s="59">
        <v>44818</v>
      </c>
      <c r="I1712" s="59">
        <v>45060</v>
      </c>
      <c r="J1712" s="48" t="str">
        <f>IF(Ugovori_OPULJP[[#This Row],[DATUM ZAVRŠETKA OPERACIJE]]&gt;DATE(2024,3,31),"u provedbi","završen")</f>
        <v>završen</v>
      </c>
      <c r="K1712" s="46" t="s">
        <v>244</v>
      </c>
      <c r="L1712" s="46" t="s">
        <v>244</v>
      </c>
      <c r="M1712" s="49">
        <v>0.85</v>
      </c>
      <c r="N1712" s="49">
        <v>0.15</v>
      </c>
      <c r="O1712" s="50">
        <f>Ugovori_OPULJP[[#This Row],[Bespovratna sredstva - Ukupno (EU+Nac) HRK
= Ukupna ugovorena vrijednost bespovratnih sredstava]]*Ugovori_OPULJP[[#This Row],[EU STOPA SUFINANCIRANJA %
EU CO-FINANCING RATE %]]</f>
        <v>419900</v>
      </c>
      <c r="P1712" s="51">
        <f>Ugovori_OPULJP[[#This Row],[Bespovratna sredstva - EU dio - HRK]]/7.5345</f>
        <v>55730.307253301478</v>
      </c>
      <c r="Q1712" s="50">
        <f>Ugovori_OPULJP[[#This Row],[Bespovratna sredstva - Ukupno (EU+Nac) HRK
= Ukupna ugovorena vrijednost bespovratnih sredstava]]*Ugovori_OPULJP[[#This Row],[STOPA NACIONALNOG SUFINANCIRANJA %]]</f>
        <v>74100</v>
      </c>
      <c r="R1712" s="51">
        <f>Ugovori_OPULJP[[#This Row],[Bespovratna sredstva - Nacionalni dio - HRK]]/7.5345</f>
        <v>9834.7601035237894</v>
      </c>
      <c r="S1712" s="52">
        <v>494000</v>
      </c>
      <c r="T1712" s="51">
        <f>Ugovori_OPULJP[[#This Row],[Bespovratna sredstva - Ukupno (EU+Nac) HRK
= Ukupna ugovorena vrijednost bespovratnih sredstava]]/7.5345</f>
        <v>65565.067356825268</v>
      </c>
      <c r="U1712" s="50">
        <v>0</v>
      </c>
      <c r="V1712" s="51">
        <f>Ugovori_OPULJP[[#This Row],[Javni doprinos korisnika - HRK]]/7.5345</f>
        <v>0</v>
      </c>
      <c r="W1712" s="50">
        <v>0</v>
      </c>
      <c r="X1712" s="51">
        <f>Ugovori_OPULJP[[#This Row],[Privatni doprinos korisnika - HRK]]/7.5345</f>
        <v>0</v>
      </c>
      <c r="Y1712" s="52">
        <v>494000</v>
      </c>
      <c r="Z1712" s="53">
        <f>Ugovori_OPULJP[[#This Row],[UKUPNI PRIHVATLJIVI IZDACI
TOTAL ELIGIBLE EXPENDITURE
= Bespovratna sredstva ukupno + doprinos korisnika
= Ukupni prihvatljivi troškovi
= Ukupna ugovorena vrijednost projekta HRK]]/7.5345</f>
        <v>65565.067356825268</v>
      </c>
      <c r="AA1712" s="57" t="s">
        <v>38</v>
      </c>
      <c r="AB1712" s="57" t="s">
        <v>35</v>
      </c>
      <c r="AC1712" s="56" t="s">
        <v>6256</v>
      </c>
      <c r="AD1712" s="63" t="s">
        <v>747</v>
      </c>
    </row>
    <row r="1713" spans="1:30" ht="63.75" customHeight="1" x14ac:dyDescent="0.2">
      <c r="A1713" s="61" t="s">
        <v>6257</v>
      </c>
      <c r="B1713" s="55" t="s">
        <v>743</v>
      </c>
      <c r="C1713" s="56" t="s">
        <v>744</v>
      </c>
      <c r="D1713" s="88" t="s">
        <v>4965</v>
      </c>
      <c r="E1713" s="57" t="s">
        <v>76</v>
      </c>
      <c r="F1713" s="62" t="s">
        <v>6258</v>
      </c>
      <c r="G1713" s="62" t="s">
        <v>6259</v>
      </c>
      <c r="H1713" s="59">
        <v>44818</v>
      </c>
      <c r="I1713" s="59">
        <v>45060</v>
      </c>
      <c r="J1713" s="48" t="str">
        <f>IF(Ugovori_OPULJP[[#This Row],[DATUM ZAVRŠETKA OPERACIJE]]&gt;DATE(2024,3,31),"u provedbi","završen")</f>
        <v>završen</v>
      </c>
      <c r="K1713" s="67" t="s">
        <v>249</v>
      </c>
      <c r="L1713" s="67" t="s">
        <v>249</v>
      </c>
      <c r="M1713" s="49">
        <v>0.85</v>
      </c>
      <c r="N1713" s="49">
        <v>0.15</v>
      </c>
      <c r="O1713" s="50">
        <f>Ugovori_OPULJP[[#This Row],[Bespovratna sredstva - Ukupno (EU+Nac) HRK
= Ukupna ugovorena vrijednost bespovratnih sredstava]]*Ugovori_OPULJP[[#This Row],[EU STOPA SUFINANCIRANJA %
EU CO-FINANCING RATE %]]</f>
        <v>376647.75</v>
      </c>
      <c r="P1713" s="51">
        <f>Ugovori_OPULJP[[#This Row],[Bespovratna sredstva - EU dio - HRK]]/7.5345</f>
        <v>49989.747163049964</v>
      </c>
      <c r="Q1713" s="50">
        <f>Ugovori_OPULJP[[#This Row],[Bespovratna sredstva - Ukupno (EU+Nac) HRK
= Ukupna ugovorena vrijednost bespovratnih sredstava]]*Ugovori_OPULJP[[#This Row],[STOPA NACIONALNOG SUFINANCIRANJA %]]</f>
        <v>66467.25</v>
      </c>
      <c r="R1713" s="51">
        <f>Ugovori_OPULJP[[#This Row],[Bespovratna sredstva - Nacionalni dio - HRK]]/7.5345</f>
        <v>8821.7200875970539</v>
      </c>
      <c r="S1713" s="52">
        <v>443115</v>
      </c>
      <c r="T1713" s="51">
        <f>Ugovori_OPULJP[[#This Row],[Bespovratna sredstva - Ukupno (EU+Nac) HRK
= Ukupna ugovorena vrijednost bespovratnih sredstava]]/7.5345</f>
        <v>58811.467250647023</v>
      </c>
      <c r="U1713" s="50">
        <v>0</v>
      </c>
      <c r="V1713" s="51">
        <f>Ugovori_OPULJP[[#This Row],[Javni doprinos korisnika - HRK]]/7.5345</f>
        <v>0</v>
      </c>
      <c r="W1713" s="50">
        <v>0</v>
      </c>
      <c r="X1713" s="51">
        <f>Ugovori_OPULJP[[#This Row],[Privatni doprinos korisnika - HRK]]/7.5345</f>
        <v>0</v>
      </c>
      <c r="Y1713" s="52">
        <v>443115</v>
      </c>
      <c r="Z1713" s="53">
        <f>Ugovori_OPULJP[[#This Row],[UKUPNI PRIHVATLJIVI IZDACI
TOTAL ELIGIBLE EXPENDITURE
= Bespovratna sredstva ukupno + doprinos korisnika
= Ukupni prihvatljivi troškovi
= Ukupna ugovorena vrijednost projekta HRK]]/7.5345</f>
        <v>58811.467250647023</v>
      </c>
      <c r="AA1713" s="57" t="s">
        <v>38</v>
      </c>
      <c r="AB1713" s="57" t="s">
        <v>35</v>
      </c>
      <c r="AC1713" s="56" t="s">
        <v>6260</v>
      </c>
      <c r="AD1713" s="63" t="s">
        <v>747</v>
      </c>
    </row>
    <row r="1714" spans="1:30" ht="63.75" customHeight="1" x14ac:dyDescent="0.2">
      <c r="A1714" s="61" t="s">
        <v>6261</v>
      </c>
      <c r="B1714" s="55" t="s">
        <v>743</v>
      </c>
      <c r="C1714" s="56" t="s">
        <v>744</v>
      </c>
      <c r="D1714" s="88" t="s">
        <v>4965</v>
      </c>
      <c r="E1714" s="57" t="s">
        <v>76</v>
      </c>
      <c r="F1714" s="62" t="s">
        <v>6262</v>
      </c>
      <c r="G1714" s="62" t="s">
        <v>1525</v>
      </c>
      <c r="H1714" s="59">
        <v>44855</v>
      </c>
      <c r="I1714" s="59">
        <v>45098</v>
      </c>
      <c r="J1714" s="48" t="str">
        <f>IF(Ugovori_OPULJP[[#This Row],[DATUM ZAVRŠETKA OPERACIJE]]&gt;DATE(2024,3,31),"u provedbi","završen")</f>
        <v>završen</v>
      </c>
      <c r="K1714" s="67" t="s">
        <v>186</v>
      </c>
      <c r="L1714" s="67" t="s">
        <v>186</v>
      </c>
      <c r="M1714" s="49">
        <v>0.85</v>
      </c>
      <c r="N1714" s="49">
        <v>0.15</v>
      </c>
      <c r="O1714" s="50">
        <f>Ugovori_OPULJP[[#This Row],[Bespovratna sredstva - Ukupno (EU+Nac) HRK
= Ukupna ugovorena vrijednost bespovratnih sredstava]]*Ugovori_OPULJP[[#This Row],[EU STOPA SUFINANCIRANJA %
EU CO-FINANCING RATE %]]</f>
        <v>1046477.5</v>
      </c>
      <c r="P1714" s="51">
        <f>Ugovori_OPULJP[[#This Row],[Bespovratna sredstva - EU dio - HRK]]/7.5345</f>
        <v>138891.43274271683</v>
      </c>
      <c r="Q1714" s="50">
        <f>Ugovori_OPULJP[[#This Row],[Bespovratna sredstva - Ukupno (EU+Nac) HRK
= Ukupna ugovorena vrijednost bespovratnih sredstava]]*Ugovori_OPULJP[[#This Row],[STOPA NACIONALNOG SUFINANCIRANJA %]]</f>
        <v>184672.5</v>
      </c>
      <c r="R1714" s="51">
        <f>Ugovori_OPULJP[[#This Row],[Bespovratna sredstva - Nacionalni dio - HRK]]/7.5345</f>
        <v>24510.252836950029</v>
      </c>
      <c r="S1714" s="52">
        <v>1231150</v>
      </c>
      <c r="T1714" s="51">
        <f>Ugovori_OPULJP[[#This Row],[Bespovratna sredstva - Ukupno (EU+Nac) HRK
= Ukupna ugovorena vrijednost bespovratnih sredstava]]/7.5345</f>
        <v>163401.68557966687</v>
      </c>
      <c r="U1714" s="50">
        <v>0</v>
      </c>
      <c r="V1714" s="51">
        <f>Ugovori_OPULJP[[#This Row],[Javni doprinos korisnika - HRK]]/7.5345</f>
        <v>0</v>
      </c>
      <c r="W1714" s="50">
        <v>0</v>
      </c>
      <c r="X1714" s="51">
        <f>Ugovori_OPULJP[[#This Row],[Privatni doprinos korisnika - HRK]]/7.5345</f>
        <v>0</v>
      </c>
      <c r="Y1714" s="52">
        <v>1231150</v>
      </c>
      <c r="Z1714" s="53">
        <f>Ugovori_OPULJP[[#This Row],[UKUPNI PRIHVATLJIVI IZDACI
TOTAL ELIGIBLE EXPENDITURE
= Bespovratna sredstva ukupno + doprinos korisnika
= Ukupni prihvatljivi troškovi
= Ukupna ugovorena vrijednost projekta HRK]]/7.5345</f>
        <v>163401.68557966687</v>
      </c>
      <c r="AA1714" s="57" t="s">
        <v>38</v>
      </c>
      <c r="AB1714" s="57" t="s">
        <v>35</v>
      </c>
      <c r="AC1714" s="56" t="s">
        <v>6263</v>
      </c>
      <c r="AD1714" s="63" t="s">
        <v>747</v>
      </c>
    </row>
    <row r="1715" spans="1:30" ht="63.75" customHeight="1" x14ac:dyDescent="0.2">
      <c r="A1715" s="61" t="s">
        <v>6264</v>
      </c>
      <c r="B1715" s="55" t="s">
        <v>743</v>
      </c>
      <c r="C1715" s="56" t="s">
        <v>744</v>
      </c>
      <c r="D1715" s="88" t="s">
        <v>4965</v>
      </c>
      <c r="E1715" s="57" t="s">
        <v>76</v>
      </c>
      <c r="F1715" s="62" t="s">
        <v>6265</v>
      </c>
      <c r="G1715" s="62" t="s">
        <v>1709</v>
      </c>
      <c r="H1715" s="59">
        <v>44922</v>
      </c>
      <c r="I1715" s="59">
        <v>45165</v>
      </c>
      <c r="J1715" s="48" t="str">
        <f>IF(Ugovori_OPULJP[[#This Row],[DATUM ZAVRŠETKA OPERACIJE]]&gt;DATE(2024,3,31),"u provedbi","završen")</f>
        <v>završen</v>
      </c>
      <c r="K1715" s="46" t="s">
        <v>186</v>
      </c>
      <c r="L1715" s="46" t="s">
        <v>186</v>
      </c>
      <c r="M1715" s="49">
        <v>0.85</v>
      </c>
      <c r="N1715" s="49">
        <v>0.15</v>
      </c>
      <c r="O1715" s="50">
        <f>Ugovori_OPULJP[[#This Row],[Bespovratna sredstva - Ukupno (EU+Nac) HRK
= Ukupna ugovorena vrijednost bespovratnih sredstava]]*Ugovori_OPULJP[[#This Row],[EU STOPA SUFINANCIRANJA %
EU CO-FINANCING RATE %]]</f>
        <v>1047795</v>
      </c>
      <c r="P1715" s="51">
        <f>Ugovori_OPULJP[[#This Row],[Bespovratna sredstva - EU dio - HRK]]/7.5345</f>
        <v>139066.2950428031</v>
      </c>
      <c r="Q1715" s="50">
        <f>Ugovori_OPULJP[[#This Row],[Bespovratna sredstva - Ukupno (EU+Nac) HRK
= Ukupna ugovorena vrijednost bespovratnih sredstava]]*Ugovori_OPULJP[[#This Row],[STOPA NACIONALNOG SUFINANCIRANJA %]]</f>
        <v>184905</v>
      </c>
      <c r="R1715" s="51">
        <f>Ugovori_OPULJP[[#This Row],[Bespovratna sredstva - Nacionalni dio - HRK]]/7.5345</f>
        <v>24541.110889906427</v>
      </c>
      <c r="S1715" s="52">
        <v>1232700</v>
      </c>
      <c r="T1715" s="51">
        <f>Ugovori_OPULJP[[#This Row],[Bespovratna sredstva - Ukupno (EU+Nac) HRK
= Ukupna ugovorena vrijednost bespovratnih sredstava]]/7.5345</f>
        <v>163607.40593270952</v>
      </c>
      <c r="U1715" s="50">
        <v>0</v>
      </c>
      <c r="V1715" s="51">
        <f>Ugovori_OPULJP[[#This Row],[Javni doprinos korisnika - HRK]]/7.5345</f>
        <v>0</v>
      </c>
      <c r="W1715" s="50">
        <v>0</v>
      </c>
      <c r="X1715" s="51">
        <f>Ugovori_OPULJP[[#This Row],[Privatni doprinos korisnika - HRK]]/7.5345</f>
        <v>0</v>
      </c>
      <c r="Y1715" s="52">
        <v>1232700</v>
      </c>
      <c r="Z1715" s="53">
        <f>Ugovori_OPULJP[[#This Row],[UKUPNI PRIHVATLJIVI IZDACI
TOTAL ELIGIBLE EXPENDITURE
= Bespovratna sredstva ukupno + doprinos korisnika
= Ukupni prihvatljivi troškovi
= Ukupna ugovorena vrijednost projekta HRK]]/7.5345</f>
        <v>163607.40593270952</v>
      </c>
      <c r="AA1715" s="57" t="s">
        <v>38</v>
      </c>
      <c r="AB1715" s="57" t="s">
        <v>35</v>
      </c>
      <c r="AC1715" s="56" t="s">
        <v>6266</v>
      </c>
      <c r="AD1715" s="63" t="s">
        <v>747</v>
      </c>
    </row>
    <row r="1716" spans="1:30" ht="63.75" customHeight="1" x14ac:dyDescent="0.2">
      <c r="A1716" s="61" t="s">
        <v>6267</v>
      </c>
      <c r="B1716" s="55" t="s">
        <v>743</v>
      </c>
      <c r="C1716" s="56" t="s">
        <v>744</v>
      </c>
      <c r="D1716" s="88" t="s">
        <v>4965</v>
      </c>
      <c r="E1716" s="57" t="s">
        <v>76</v>
      </c>
      <c r="F1716" s="62" t="s">
        <v>6268</v>
      </c>
      <c r="G1716" s="45" t="s">
        <v>2701</v>
      </c>
      <c r="H1716" s="59">
        <v>44818</v>
      </c>
      <c r="I1716" s="59">
        <v>45060</v>
      </c>
      <c r="J1716" s="48" t="str">
        <f>IF(Ugovori_OPULJP[[#This Row],[DATUM ZAVRŠETKA OPERACIJE]]&gt;DATE(2024,3,31),"u provedbi","završen")</f>
        <v>završen</v>
      </c>
      <c r="K1716" s="67" t="s">
        <v>6269</v>
      </c>
      <c r="L1716" s="67" t="s">
        <v>37</v>
      </c>
      <c r="M1716" s="49">
        <v>0.85</v>
      </c>
      <c r="N1716" s="49">
        <v>0.15</v>
      </c>
      <c r="O1716" s="50">
        <f>Ugovori_OPULJP[[#This Row],[Bespovratna sredstva - Ukupno (EU+Nac) HRK
= Ukupna ugovorena vrijednost bespovratnih sredstava]]*Ugovori_OPULJP[[#This Row],[EU STOPA SUFINANCIRANJA %
EU CO-FINANCING RATE %]]</f>
        <v>1260652</v>
      </c>
      <c r="P1716" s="51">
        <f>Ugovori_OPULJP[[#This Row],[Bespovratna sredstva - EU dio - HRK]]/7.5345</f>
        <v>167317.27387351517</v>
      </c>
      <c r="Q1716" s="50">
        <f>Ugovori_OPULJP[[#This Row],[Bespovratna sredstva - Ukupno (EU+Nac) HRK
= Ukupna ugovorena vrijednost bespovratnih sredstava]]*Ugovori_OPULJP[[#This Row],[STOPA NACIONALNOG SUFINANCIRANJA %]]</f>
        <v>222468</v>
      </c>
      <c r="R1716" s="51">
        <f>Ugovori_OPULJP[[#This Row],[Bespovratna sredstva - Nacionalni dio - HRK]]/7.5345</f>
        <v>29526.577742385027</v>
      </c>
      <c r="S1716" s="52">
        <v>1483120</v>
      </c>
      <c r="T1716" s="51">
        <f>Ugovori_OPULJP[[#This Row],[Bespovratna sredstva - Ukupno (EU+Nac) HRK
= Ukupna ugovorena vrijednost bespovratnih sredstava]]/7.5345</f>
        <v>196843.85161590017</v>
      </c>
      <c r="U1716" s="50">
        <v>0</v>
      </c>
      <c r="V1716" s="51">
        <f>Ugovori_OPULJP[[#This Row],[Javni doprinos korisnika - HRK]]/7.5345</f>
        <v>0</v>
      </c>
      <c r="W1716" s="50">
        <v>0</v>
      </c>
      <c r="X1716" s="51">
        <f>Ugovori_OPULJP[[#This Row],[Privatni doprinos korisnika - HRK]]/7.5345</f>
        <v>0</v>
      </c>
      <c r="Y1716" s="52">
        <v>1483120</v>
      </c>
      <c r="Z1716" s="53">
        <f>Ugovori_OPULJP[[#This Row],[UKUPNI PRIHVATLJIVI IZDACI
TOTAL ELIGIBLE EXPENDITURE
= Bespovratna sredstva ukupno + doprinos korisnika
= Ukupni prihvatljivi troškovi
= Ukupna ugovorena vrijednost projekta HRK]]/7.5345</f>
        <v>196843.85161590017</v>
      </c>
      <c r="AA1716" s="57" t="s">
        <v>38</v>
      </c>
      <c r="AB1716" s="57" t="s">
        <v>35</v>
      </c>
      <c r="AC1716" s="56" t="s">
        <v>6270</v>
      </c>
      <c r="AD1716" s="63" t="s">
        <v>747</v>
      </c>
    </row>
    <row r="1717" spans="1:30" ht="63.75" customHeight="1" x14ac:dyDescent="0.2">
      <c r="A1717" s="61" t="s">
        <v>6271</v>
      </c>
      <c r="B1717" s="55" t="s">
        <v>743</v>
      </c>
      <c r="C1717" s="56" t="s">
        <v>744</v>
      </c>
      <c r="D1717" s="88" t="s">
        <v>4965</v>
      </c>
      <c r="E1717" s="57" t="s">
        <v>76</v>
      </c>
      <c r="F1717" s="62" t="s">
        <v>6272</v>
      </c>
      <c r="G1717" s="62" t="s">
        <v>4023</v>
      </c>
      <c r="H1717" s="59">
        <v>44907</v>
      </c>
      <c r="I1717" s="59">
        <v>45150</v>
      </c>
      <c r="J1717" s="48" t="str">
        <f>IF(Ugovori_OPULJP[[#This Row],[DATUM ZAVRŠETKA OPERACIJE]]&gt;DATE(2024,3,31),"u provedbi","završen")</f>
        <v>završen</v>
      </c>
      <c r="K1717" s="67" t="s">
        <v>6273</v>
      </c>
      <c r="L1717" s="67" t="s">
        <v>37</v>
      </c>
      <c r="M1717" s="49">
        <v>0.85</v>
      </c>
      <c r="N1717" s="49">
        <v>0.15</v>
      </c>
      <c r="O1717" s="50">
        <f>Ugovori_OPULJP[[#This Row],[Bespovratna sredstva - Ukupno (EU+Nac) HRK
= Ukupna ugovorena vrijednost bespovratnih sredstava]]*Ugovori_OPULJP[[#This Row],[EU STOPA SUFINANCIRANJA %
EU CO-FINANCING RATE %]]</f>
        <v>1260366.74</v>
      </c>
      <c r="P1717" s="51">
        <f>Ugovori_OPULJP[[#This Row],[Bespovratna sredstva - EU dio - HRK]]/7.5345</f>
        <v>167279.4133651868</v>
      </c>
      <c r="Q1717" s="50">
        <f>Ugovori_OPULJP[[#This Row],[Bespovratna sredstva - Ukupno (EU+Nac) HRK
= Ukupna ugovorena vrijednost bespovratnih sredstava]]*Ugovori_OPULJP[[#This Row],[STOPA NACIONALNOG SUFINANCIRANJA %]]</f>
        <v>222417.65999999997</v>
      </c>
      <c r="R1717" s="51">
        <f>Ugovori_OPULJP[[#This Row],[Bespovratna sredstva - Nacionalni dio - HRK]]/7.5345</f>
        <v>29519.896476209433</v>
      </c>
      <c r="S1717" s="52">
        <v>1482784.4</v>
      </c>
      <c r="T1717" s="51">
        <f>Ugovori_OPULJP[[#This Row],[Bespovratna sredstva - Ukupno (EU+Nac) HRK
= Ukupna ugovorena vrijednost bespovratnih sredstava]]/7.5345</f>
        <v>196799.30984139623</v>
      </c>
      <c r="U1717" s="50">
        <v>0</v>
      </c>
      <c r="V1717" s="51">
        <f>Ugovori_OPULJP[[#This Row],[Javni doprinos korisnika - HRK]]/7.5345</f>
        <v>0</v>
      </c>
      <c r="W1717" s="50">
        <v>0</v>
      </c>
      <c r="X1717" s="51">
        <f>Ugovori_OPULJP[[#This Row],[Privatni doprinos korisnika - HRK]]/7.5345</f>
        <v>0</v>
      </c>
      <c r="Y1717" s="52">
        <v>1482784.4</v>
      </c>
      <c r="Z1717" s="53">
        <f>Ugovori_OPULJP[[#This Row],[UKUPNI PRIHVATLJIVI IZDACI
TOTAL ELIGIBLE EXPENDITURE
= Bespovratna sredstva ukupno + doprinos korisnika
= Ukupni prihvatljivi troškovi
= Ukupna ugovorena vrijednost projekta HRK]]/7.5345</f>
        <v>196799.30984139623</v>
      </c>
      <c r="AA1717" s="57" t="s">
        <v>38</v>
      </c>
      <c r="AB1717" s="57" t="s">
        <v>35</v>
      </c>
      <c r="AC1717" s="56" t="s">
        <v>6274</v>
      </c>
      <c r="AD1717" s="63" t="s">
        <v>747</v>
      </c>
    </row>
    <row r="1718" spans="1:30" ht="63.75" customHeight="1" x14ac:dyDescent="0.2">
      <c r="A1718" s="61" t="s">
        <v>6275</v>
      </c>
      <c r="B1718" s="55" t="s">
        <v>743</v>
      </c>
      <c r="C1718" s="56" t="s">
        <v>744</v>
      </c>
      <c r="D1718" s="88" t="s">
        <v>4965</v>
      </c>
      <c r="E1718" s="57" t="s">
        <v>76</v>
      </c>
      <c r="F1718" s="62" t="s">
        <v>6276</v>
      </c>
      <c r="G1718" s="62" t="s">
        <v>1346</v>
      </c>
      <c r="H1718" s="59">
        <v>44866</v>
      </c>
      <c r="I1718" s="59">
        <v>45108</v>
      </c>
      <c r="J1718" s="48" t="str">
        <f>IF(Ugovori_OPULJP[[#This Row],[DATUM ZAVRŠETKA OPERACIJE]]&gt;DATE(2024,3,31),"u provedbi","završen")</f>
        <v>završen</v>
      </c>
      <c r="K1718" s="58" t="s">
        <v>244</v>
      </c>
      <c r="L1718" s="58" t="s">
        <v>244</v>
      </c>
      <c r="M1718" s="49">
        <v>0.85</v>
      </c>
      <c r="N1718" s="49">
        <v>0.15</v>
      </c>
      <c r="O1718" s="50">
        <f>Ugovori_OPULJP[[#This Row],[Bespovratna sredstva - Ukupno (EU+Nac) HRK
= Ukupna ugovorena vrijednost bespovratnih sredstava]]*Ugovori_OPULJP[[#This Row],[EU STOPA SUFINANCIRANJA %
EU CO-FINANCING RATE %]]</f>
        <v>504288</v>
      </c>
      <c r="P1718" s="51">
        <f>Ugovori_OPULJP[[#This Row],[Bespovratna sredstva - EU dio - HRK]]/7.5345</f>
        <v>66930.519609794937</v>
      </c>
      <c r="Q1718" s="50">
        <f>Ugovori_OPULJP[[#This Row],[Bespovratna sredstva - Ukupno (EU+Nac) HRK
= Ukupna ugovorena vrijednost bespovratnih sredstava]]*Ugovori_OPULJP[[#This Row],[STOPA NACIONALNOG SUFINANCIRANJA %]]</f>
        <v>88992</v>
      </c>
      <c r="R1718" s="51">
        <f>Ugovori_OPULJP[[#This Row],[Bespovratna sredstva - Nacionalni dio - HRK]]/7.5345</f>
        <v>11811.268166434402</v>
      </c>
      <c r="S1718" s="52">
        <v>593280</v>
      </c>
      <c r="T1718" s="51">
        <f>Ugovori_OPULJP[[#This Row],[Bespovratna sredstva - Ukupno (EU+Nac) HRK
= Ukupna ugovorena vrijednost bespovratnih sredstava]]/7.5345</f>
        <v>78741.787776229336</v>
      </c>
      <c r="U1718" s="50">
        <v>0</v>
      </c>
      <c r="V1718" s="51">
        <f>Ugovori_OPULJP[[#This Row],[Javni doprinos korisnika - HRK]]/7.5345</f>
        <v>0</v>
      </c>
      <c r="W1718" s="50">
        <v>0</v>
      </c>
      <c r="X1718" s="51">
        <f>Ugovori_OPULJP[[#This Row],[Privatni doprinos korisnika - HRK]]/7.5345</f>
        <v>0</v>
      </c>
      <c r="Y1718" s="52">
        <v>593280</v>
      </c>
      <c r="Z1718" s="53">
        <f>Ugovori_OPULJP[[#This Row],[UKUPNI PRIHVATLJIVI IZDACI
TOTAL ELIGIBLE EXPENDITURE
= Bespovratna sredstva ukupno + doprinos korisnika
= Ukupni prihvatljivi troškovi
= Ukupna ugovorena vrijednost projekta HRK]]/7.5345</f>
        <v>78741.787776229336</v>
      </c>
      <c r="AA1718" s="57" t="s">
        <v>38</v>
      </c>
      <c r="AB1718" s="57" t="s">
        <v>35</v>
      </c>
      <c r="AC1718" s="56" t="s">
        <v>6277</v>
      </c>
      <c r="AD1718" s="63" t="s">
        <v>747</v>
      </c>
    </row>
    <row r="1719" spans="1:30" ht="63.75" customHeight="1" x14ac:dyDescent="0.2">
      <c r="A1719" s="61" t="s">
        <v>6278</v>
      </c>
      <c r="B1719" s="55" t="s">
        <v>743</v>
      </c>
      <c r="C1719" s="56" t="s">
        <v>744</v>
      </c>
      <c r="D1719" s="88" t="s">
        <v>4965</v>
      </c>
      <c r="E1719" s="57" t="s">
        <v>76</v>
      </c>
      <c r="F1719" s="62" t="s">
        <v>6279</v>
      </c>
      <c r="G1719" s="62" t="s">
        <v>6280</v>
      </c>
      <c r="H1719" s="59">
        <v>44902</v>
      </c>
      <c r="I1719" s="59">
        <v>45145</v>
      </c>
      <c r="J1719" s="48" t="str">
        <f>IF(Ugovori_OPULJP[[#This Row],[DATUM ZAVRŠETKA OPERACIJE]]&gt;DATE(2024,3,31),"u provedbi","završen")</f>
        <v>završen</v>
      </c>
      <c r="K1719" s="58" t="s">
        <v>244</v>
      </c>
      <c r="L1719" s="46" t="s">
        <v>244</v>
      </c>
      <c r="M1719" s="49">
        <v>0.85</v>
      </c>
      <c r="N1719" s="49">
        <v>0.15</v>
      </c>
      <c r="O1719" s="50">
        <f>Ugovori_OPULJP[[#This Row],[Bespovratna sredstva - Ukupno (EU+Nac) HRK
= Ukupna ugovorena vrijednost bespovratnih sredstava]]*Ugovori_OPULJP[[#This Row],[EU STOPA SUFINANCIRANJA %
EU CO-FINANCING RATE %]]</f>
        <v>756432</v>
      </c>
      <c r="P1719" s="51">
        <f>Ugovori_OPULJP[[#This Row],[Bespovratna sredstva - EU dio - HRK]]/7.5345</f>
        <v>100395.77941469241</v>
      </c>
      <c r="Q1719" s="50">
        <f>Ugovori_OPULJP[[#This Row],[Bespovratna sredstva - Ukupno (EU+Nac) HRK
= Ukupna ugovorena vrijednost bespovratnih sredstava]]*Ugovori_OPULJP[[#This Row],[STOPA NACIONALNOG SUFINANCIRANJA %]]</f>
        <v>133488</v>
      </c>
      <c r="R1719" s="51">
        <f>Ugovori_OPULJP[[#This Row],[Bespovratna sredstva - Nacionalni dio - HRK]]/7.5345</f>
        <v>17716.902249651601</v>
      </c>
      <c r="S1719" s="52">
        <v>889920</v>
      </c>
      <c r="T1719" s="51">
        <f>Ugovori_OPULJP[[#This Row],[Bespovratna sredstva - Ukupno (EU+Nac) HRK
= Ukupna ugovorena vrijednost bespovratnih sredstava]]/7.5345</f>
        <v>118112.68166434401</v>
      </c>
      <c r="U1719" s="50">
        <v>0</v>
      </c>
      <c r="V1719" s="51">
        <f>Ugovori_OPULJP[[#This Row],[Javni doprinos korisnika - HRK]]/7.5345</f>
        <v>0</v>
      </c>
      <c r="W1719" s="50">
        <v>0</v>
      </c>
      <c r="X1719" s="51">
        <f>Ugovori_OPULJP[[#This Row],[Privatni doprinos korisnika - HRK]]/7.5345</f>
        <v>0</v>
      </c>
      <c r="Y1719" s="52">
        <v>889920</v>
      </c>
      <c r="Z1719" s="53">
        <f>Ugovori_OPULJP[[#This Row],[UKUPNI PRIHVATLJIVI IZDACI
TOTAL ELIGIBLE EXPENDITURE
= Bespovratna sredstva ukupno + doprinos korisnika
= Ukupni prihvatljivi troškovi
= Ukupna ugovorena vrijednost projekta HRK]]/7.5345</f>
        <v>118112.68166434401</v>
      </c>
      <c r="AA1719" s="57" t="s">
        <v>38</v>
      </c>
      <c r="AB1719" s="57" t="s">
        <v>35</v>
      </c>
      <c r="AC1719" s="56" t="s">
        <v>6281</v>
      </c>
      <c r="AD1719" s="63" t="s">
        <v>747</v>
      </c>
    </row>
    <row r="1720" spans="1:30" ht="63.75" customHeight="1" x14ac:dyDescent="0.2">
      <c r="A1720" s="61" t="s">
        <v>6282</v>
      </c>
      <c r="B1720" s="55" t="s">
        <v>743</v>
      </c>
      <c r="C1720" s="56" t="s">
        <v>744</v>
      </c>
      <c r="D1720" s="88" t="s">
        <v>4965</v>
      </c>
      <c r="E1720" s="57" t="s">
        <v>76</v>
      </c>
      <c r="F1720" s="62" t="s">
        <v>6283</v>
      </c>
      <c r="G1720" s="62" t="s">
        <v>4567</v>
      </c>
      <c r="H1720" s="59">
        <v>44853</v>
      </c>
      <c r="I1720" s="59">
        <v>45096</v>
      </c>
      <c r="J1720" s="48" t="str">
        <f>IF(Ugovori_OPULJP[[#This Row],[DATUM ZAVRŠETKA OPERACIJE]]&gt;DATE(2024,3,31),"u provedbi","završen")</f>
        <v>završen</v>
      </c>
      <c r="K1720" s="46" t="s">
        <v>249</v>
      </c>
      <c r="L1720" s="46" t="s">
        <v>249</v>
      </c>
      <c r="M1720" s="49">
        <v>0.85</v>
      </c>
      <c r="N1720" s="49">
        <v>0.15</v>
      </c>
      <c r="O1720" s="50">
        <f>Ugovori_OPULJP[[#This Row],[Bespovratna sredstva - Ukupno (EU+Nac) HRK
= Ukupna ugovorena vrijednost bespovratnih sredstava]]*Ugovori_OPULJP[[#This Row],[EU STOPA SUFINANCIRANJA %
EU CO-FINANCING RATE %]]</f>
        <v>1133271</v>
      </c>
      <c r="P1720" s="51">
        <f>Ugovori_OPULJP[[#This Row],[Bespovratna sredstva - EU dio - HRK]]/7.5345</f>
        <v>150410.90981485168</v>
      </c>
      <c r="Q1720" s="50">
        <f>Ugovori_OPULJP[[#This Row],[Bespovratna sredstva - Ukupno (EU+Nac) HRK
= Ukupna ugovorena vrijednost bespovratnih sredstava]]*Ugovori_OPULJP[[#This Row],[STOPA NACIONALNOG SUFINANCIRANJA %]]</f>
        <v>199989</v>
      </c>
      <c r="R1720" s="51">
        <f>Ugovori_OPULJP[[#This Row],[Bespovratna sredstva - Nacionalni dio - HRK]]/7.5345</f>
        <v>26543.10173203265</v>
      </c>
      <c r="S1720" s="52">
        <v>1333260</v>
      </c>
      <c r="T1720" s="51">
        <f>Ugovori_OPULJP[[#This Row],[Bespovratna sredstva - Ukupno (EU+Nac) HRK
= Ukupna ugovorena vrijednost bespovratnih sredstava]]/7.5345</f>
        <v>176954.01154688431</v>
      </c>
      <c r="U1720" s="50">
        <v>0</v>
      </c>
      <c r="V1720" s="51">
        <f>Ugovori_OPULJP[[#This Row],[Javni doprinos korisnika - HRK]]/7.5345</f>
        <v>0</v>
      </c>
      <c r="W1720" s="50">
        <v>0</v>
      </c>
      <c r="X1720" s="51">
        <f>Ugovori_OPULJP[[#This Row],[Privatni doprinos korisnika - HRK]]/7.5345</f>
        <v>0</v>
      </c>
      <c r="Y1720" s="52">
        <v>1333260</v>
      </c>
      <c r="Z1720" s="53">
        <f>Ugovori_OPULJP[[#This Row],[UKUPNI PRIHVATLJIVI IZDACI
TOTAL ELIGIBLE EXPENDITURE
= Bespovratna sredstva ukupno + doprinos korisnika
= Ukupni prihvatljivi troškovi
= Ukupna ugovorena vrijednost projekta HRK]]/7.5345</f>
        <v>176954.01154688431</v>
      </c>
      <c r="AA1720" s="57" t="s">
        <v>38</v>
      </c>
      <c r="AB1720" s="57" t="s">
        <v>35</v>
      </c>
      <c r="AC1720" s="56" t="s">
        <v>6284</v>
      </c>
      <c r="AD1720" s="63" t="s">
        <v>747</v>
      </c>
    </row>
    <row r="1721" spans="1:30" ht="63.75" customHeight="1" x14ac:dyDescent="0.2">
      <c r="A1721" s="61" t="s">
        <v>6285</v>
      </c>
      <c r="B1721" s="55" t="s">
        <v>743</v>
      </c>
      <c r="C1721" s="56" t="s">
        <v>744</v>
      </c>
      <c r="D1721" s="88" t="s">
        <v>4965</v>
      </c>
      <c r="E1721" s="57" t="s">
        <v>76</v>
      </c>
      <c r="F1721" s="62" t="s">
        <v>6286</v>
      </c>
      <c r="G1721" s="62" t="s">
        <v>6287</v>
      </c>
      <c r="H1721" s="59">
        <v>44859</v>
      </c>
      <c r="I1721" s="59">
        <v>45102</v>
      </c>
      <c r="J1721" s="48" t="str">
        <f>IF(Ugovori_OPULJP[[#This Row],[DATUM ZAVRŠETKA OPERACIJE]]&gt;DATE(2024,3,31),"u provedbi","završen")</f>
        <v>završen</v>
      </c>
      <c r="K1721" s="58" t="s">
        <v>271</v>
      </c>
      <c r="L1721" s="58" t="s">
        <v>271</v>
      </c>
      <c r="M1721" s="49">
        <v>0.85</v>
      </c>
      <c r="N1721" s="49">
        <v>0.15</v>
      </c>
      <c r="O1721" s="50">
        <f>Ugovori_OPULJP[[#This Row],[Bespovratna sredstva - Ukupno (EU+Nac) HRK
= Ukupna ugovorena vrijednost bespovratnih sredstava]]*Ugovori_OPULJP[[#This Row],[EU STOPA SUFINANCIRANJA %
EU CO-FINANCING RATE %]]</f>
        <v>425000</v>
      </c>
      <c r="P1721" s="51">
        <f>Ugovori_OPULJP[[#This Row],[Bespovratna sredstva - EU dio - HRK]]/7.5345</f>
        <v>56407.193576216072</v>
      </c>
      <c r="Q1721" s="50">
        <f>Ugovori_OPULJP[[#This Row],[Bespovratna sredstva - Ukupno (EU+Nac) HRK
= Ukupna ugovorena vrijednost bespovratnih sredstava]]*Ugovori_OPULJP[[#This Row],[STOPA NACIONALNOG SUFINANCIRANJA %]]</f>
        <v>75000</v>
      </c>
      <c r="R1721" s="51">
        <f>Ugovori_OPULJP[[#This Row],[Bespovratna sredstva - Nacionalni dio - HRK]]/7.5345</f>
        <v>9954.2106310969539</v>
      </c>
      <c r="S1721" s="52">
        <v>500000</v>
      </c>
      <c r="T1721" s="51">
        <f>Ugovori_OPULJP[[#This Row],[Bespovratna sredstva - Ukupno (EU+Nac) HRK
= Ukupna ugovorena vrijednost bespovratnih sredstava]]/7.5345</f>
        <v>66361.404207313026</v>
      </c>
      <c r="U1721" s="50">
        <v>0</v>
      </c>
      <c r="V1721" s="51">
        <f>Ugovori_OPULJP[[#This Row],[Javni doprinos korisnika - HRK]]/7.5345</f>
        <v>0</v>
      </c>
      <c r="W1721" s="50">
        <v>0</v>
      </c>
      <c r="X1721" s="51">
        <f>Ugovori_OPULJP[[#This Row],[Privatni doprinos korisnika - HRK]]/7.5345</f>
        <v>0</v>
      </c>
      <c r="Y1721" s="52">
        <v>500000</v>
      </c>
      <c r="Z1721" s="53">
        <f>Ugovori_OPULJP[[#This Row],[UKUPNI PRIHVATLJIVI IZDACI
TOTAL ELIGIBLE EXPENDITURE
= Bespovratna sredstva ukupno + doprinos korisnika
= Ukupni prihvatljivi troškovi
= Ukupna ugovorena vrijednost projekta HRK]]/7.5345</f>
        <v>66361.404207313026</v>
      </c>
      <c r="AA1721" s="57" t="s">
        <v>38</v>
      </c>
      <c r="AB1721" s="57" t="s">
        <v>35</v>
      </c>
      <c r="AC1721" s="56" t="s">
        <v>6288</v>
      </c>
      <c r="AD1721" s="63" t="s">
        <v>747</v>
      </c>
    </row>
    <row r="1722" spans="1:30" ht="63.75" customHeight="1" x14ac:dyDescent="0.2">
      <c r="A1722" s="61" t="s">
        <v>6289</v>
      </c>
      <c r="B1722" s="55" t="s">
        <v>743</v>
      </c>
      <c r="C1722" s="56" t="s">
        <v>744</v>
      </c>
      <c r="D1722" s="88" t="s">
        <v>4965</v>
      </c>
      <c r="E1722" s="57" t="s">
        <v>76</v>
      </c>
      <c r="F1722" s="62" t="s">
        <v>6290</v>
      </c>
      <c r="G1722" s="62" t="s">
        <v>6291</v>
      </c>
      <c r="H1722" s="59">
        <v>44928</v>
      </c>
      <c r="I1722" s="59">
        <v>45171</v>
      </c>
      <c r="J1722" s="48" t="str">
        <f>IF(Ugovori_OPULJP[[#This Row],[DATUM ZAVRŠETKA OPERACIJE]]&gt;DATE(2024,3,31),"u provedbi","završen")</f>
        <v>završen</v>
      </c>
      <c r="K1722" s="46" t="s">
        <v>155</v>
      </c>
      <c r="L1722" s="46" t="s">
        <v>155</v>
      </c>
      <c r="M1722" s="49">
        <v>0.85</v>
      </c>
      <c r="N1722" s="49">
        <v>0.15</v>
      </c>
      <c r="O1722" s="50">
        <f>Ugovori_OPULJP[[#This Row],[Bespovratna sredstva - Ukupno (EU+Nac) HRK
= Ukupna ugovorena vrijednost bespovratnih sredstava]]*Ugovori_OPULJP[[#This Row],[EU STOPA SUFINANCIRANJA %
EU CO-FINANCING RATE %]]</f>
        <v>503939.5</v>
      </c>
      <c r="P1722" s="51">
        <f>Ugovori_OPULJP[[#This Row],[Bespovratna sredstva - EU dio - HRK]]/7.5345</f>
        <v>66884.265711062442</v>
      </c>
      <c r="Q1722" s="50">
        <f>Ugovori_OPULJP[[#This Row],[Bespovratna sredstva - Ukupno (EU+Nac) HRK
= Ukupna ugovorena vrijednost bespovratnih sredstava]]*Ugovori_OPULJP[[#This Row],[STOPA NACIONALNOG SUFINANCIRANJA %]]</f>
        <v>88930.5</v>
      </c>
      <c r="R1722" s="51">
        <f>Ugovori_OPULJP[[#This Row],[Bespovratna sredstva - Nacionalni dio - HRK]]/7.5345</f>
        <v>11803.105713716901</v>
      </c>
      <c r="S1722" s="52">
        <v>592870</v>
      </c>
      <c r="T1722" s="51">
        <f>Ugovori_OPULJP[[#This Row],[Bespovratna sredstva - Ukupno (EU+Nac) HRK
= Ukupna ugovorena vrijednost bespovratnih sredstava]]/7.5345</f>
        <v>78687.37142477934</v>
      </c>
      <c r="U1722" s="50">
        <v>0</v>
      </c>
      <c r="V1722" s="51">
        <f>Ugovori_OPULJP[[#This Row],[Javni doprinos korisnika - HRK]]/7.5345</f>
        <v>0</v>
      </c>
      <c r="W1722" s="50">
        <v>0</v>
      </c>
      <c r="X1722" s="51">
        <f>Ugovori_OPULJP[[#This Row],[Privatni doprinos korisnika - HRK]]/7.5345</f>
        <v>0</v>
      </c>
      <c r="Y1722" s="52">
        <v>592870</v>
      </c>
      <c r="Z1722" s="53">
        <f>Ugovori_OPULJP[[#This Row],[UKUPNI PRIHVATLJIVI IZDACI
TOTAL ELIGIBLE EXPENDITURE
= Bespovratna sredstva ukupno + doprinos korisnika
= Ukupni prihvatljivi troškovi
= Ukupna ugovorena vrijednost projekta HRK]]/7.5345</f>
        <v>78687.37142477934</v>
      </c>
      <c r="AA1722" s="57" t="s">
        <v>38</v>
      </c>
      <c r="AB1722" s="57" t="s">
        <v>35</v>
      </c>
      <c r="AC1722" s="56" t="s">
        <v>6292</v>
      </c>
      <c r="AD1722" s="63" t="s">
        <v>747</v>
      </c>
    </row>
    <row r="1723" spans="1:30" ht="63.75" customHeight="1" x14ac:dyDescent="0.2">
      <c r="A1723" s="61" t="s">
        <v>6293</v>
      </c>
      <c r="B1723" s="55" t="s">
        <v>743</v>
      </c>
      <c r="C1723" s="56" t="s">
        <v>744</v>
      </c>
      <c r="D1723" s="88" t="s">
        <v>4965</v>
      </c>
      <c r="E1723" s="57" t="s">
        <v>76</v>
      </c>
      <c r="F1723" s="62" t="s">
        <v>6294</v>
      </c>
      <c r="G1723" s="62" t="s">
        <v>6295</v>
      </c>
      <c r="H1723" s="59">
        <v>45005</v>
      </c>
      <c r="I1723" s="59">
        <v>45250</v>
      </c>
      <c r="J1723" s="48" t="str">
        <f>IF(Ugovori_OPULJP[[#This Row],[DATUM ZAVRŠETKA OPERACIJE]]&gt;DATE(2024,3,31),"u provedbi","završen")</f>
        <v>završen</v>
      </c>
      <c r="K1723" s="58" t="s">
        <v>155</v>
      </c>
      <c r="L1723" s="58" t="s">
        <v>155</v>
      </c>
      <c r="M1723" s="49">
        <v>0.85</v>
      </c>
      <c r="N1723" s="49">
        <v>0.15</v>
      </c>
      <c r="O1723" s="50">
        <f>Ugovori_OPULJP[[#This Row],[Bespovratna sredstva - Ukupno (EU+Nac) HRK
= Ukupna ugovorena vrijednost bespovratnih sredstava]]*Ugovori_OPULJP[[#This Row],[EU STOPA SUFINANCIRANJA %
EU CO-FINANCING RATE %]]</f>
        <v>420240</v>
      </c>
      <c r="P1723" s="51">
        <f>Ugovori_OPULJP[[#This Row],[Bespovratna sredstva - EU dio - HRK]]/7.5345</f>
        <v>55775.43300816245</v>
      </c>
      <c r="Q1723" s="50">
        <f>Ugovori_OPULJP[[#This Row],[Bespovratna sredstva - Ukupno (EU+Nac) HRK
= Ukupna ugovorena vrijednost bespovratnih sredstava]]*Ugovori_OPULJP[[#This Row],[STOPA NACIONALNOG SUFINANCIRANJA %]]</f>
        <v>74160</v>
      </c>
      <c r="R1723" s="51">
        <f>Ugovori_OPULJP[[#This Row],[Bespovratna sredstva - Nacionalni dio - HRK]]/7.5345</f>
        <v>9842.7234720286669</v>
      </c>
      <c r="S1723" s="52">
        <v>494400</v>
      </c>
      <c r="T1723" s="51">
        <f>Ugovori_OPULJP[[#This Row],[Bespovratna sredstva - Ukupno (EU+Nac) HRK
= Ukupna ugovorena vrijednost bespovratnih sredstava]]/7.5345</f>
        <v>65618.156480191115</v>
      </c>
      <c r="U1723" s="50">
        <v>0</v>
      </c>
      <c r="V1723" s="51">
        <f>Ugovori_OPULJP[[#This Row],[Javni doprinos korisnika - HRK]]/7.5345</f>
        <v>0</v>
      </c>
      <c r="W1723" s="50">
        <v>0</v>
      </c>
      <c r="X1723" s="51">
        <f>Ugovori_OPULJP[[#This Row],[Privatni doprinos korisnika - HRK]]/7.5345</f>
        <v>0</v>
      </c>
      <c r="Y1723" s="52">
        <v>494400</v>
      </c>
      <c r="Z1723" s="53">
        <f>Ugovori_OPULJP[[#This Row],[UKUPNI PRIHVATLJIVI IZDACI
TOTAL ELIGIBLE EXPENDITURE
= Bespovratna sredstva ukupno + doprinos korisnika
= Ukupni prihvatljivi troškovi
= Ukupna ugovorena vrijednost projekta HRK]]/7.5345</f>
        <v>65618.156480191115</v>
      </c>
      <c r="AA1723" s="57" t="s">
        <v>38</v>
      </c>
      <c r="AB1723" s="57" t="s">
        <v>35</v>
      </c>
      <c r="AC1723" s="56" t="s">
        <v>6296</v>
      </c>
      <c r="AD1723" s="63" t="s">
        <v>747</v>
      </c>
    </row>
    <row r="1724" spans="1:30" ht="63.75" customHeight="1" x14ac:dyDescent="0.2">
      <c r="A1724" s="61" t="s">
        <v>6297</v>
      </c>
      <c r="B1724" s="55" t="s">
        <v>743</v>
      </c>
      <c r="C1724" s="56" t="s">
        <v>744</v>
      </c>
      <c r="D1724" s="88" t="s">
        <v>4965</v>
      </c>
      <c r="E1724" s="57" t="s">
        <v>76</v>
      </c>
      <c r="F1724" s="62" t="s">
        <v>6298</v>
      </c>
      <c r="G1724" s="62" t="s">
        <v>1513</v>
      </c>
      <c r="H1724" s="59">
        <v>44910</v>
      </c>
      <c r="I1724" s="59">
        <v>45153</v>
      </c>
      <c r="J1724" s="48" t="str">
        <f>IF(Ugovori_OPULJP[[#This Row],[DATUM ZAVRŠETKA OPERACIJE]]&gt;DATE(2024,3,31),"u provedbi","završen")</f>
        <v>završen</v>
      </c>
      <c r="K1724" s="58" t="s">
        <v>130</v>
      </c>
      <c r="L1724" s="58" t="s">
        <v>130</v>
      </c>
      <c r="M1724" s="49">
        <v>0.85</v>
      </c>
      <c r="N1724" s="49">
        <v>0.15</v>
      </c>
      <c r="O1724" s="50">
        <f>Ugovori_OPULJP[[#This Row],[Bespovratna sredstva - Ukupno (EU+Nac) HRK
= Ukupna ugovorena vrijednost bespovratnih sredstava]]*Ugovori_OPULJP[[#This Row],[EU STOPA SUFINANCIRANJA %
EU CO-FINANCING RATE %]]</f>
        <v>500905</v>
      </c>
      <c r="P1724" s="51">
        <f>Ugovori_OPULJP[[#This Row],[Bespovratna sredstva - EU dio - HRK]]/7.5345</f>
        <v>66481.518348928264</v>
      </c>
      <c r="Q1724" s="50">
        <f>Ugovori_OPULJP[[#This Row],[Bespovratna sredstva - Ukupno (EU+Nac) HRK
= Ukupna ugovorena vrijednost bespovratnih sredstava]]*Ugovori_OPULJP[[#This Row],[STOPA NACIONALNOG SUFINANCIRANJA %]]</f>
        <v>88395</v>
      </c>
      <c r="R1724" s="51">
        <f>Ugovori_OPULJP[[#This Row],[Bespovratna sredstva - Nacionalni dio - HRK]]/7.5345</f>
        <v>11732.03264981087</v>
      </c>
      <c r="S1724" s="52">
        <v>589300</v>
      </c>
      <c r="T1724" s="51">
        <f>Ugovori_OPULJP[[#This Row],[Bespovratna sredstva - Ukupno (EU+Nac) HRK
= Ukupna ugovorena vrijednost bespovratnih sredstava]]/7.5345</f>
        <v>78213.550998739127</v>
      </c>
      <c r="U1724" s="50">
        <v>0</v>
      </c>
      <c r="V1724" s="51">
        <f>Ugovori_OPULJP[[#This Row],[Javni doprinos korisnika - HRK]]/7.5345</f>
        <v>0</v>
      </c>
      <c r="W1724" s="50">
        <v>0</v>
      </c>
      <c r="X1724" s="51">
        <f>Ugovori_OPULJP[[#This Row],[Privatni doprinos korisnika - HRK]]/7.5345</f>
        <v>0</v>
      </c>
      <c r="Y1724" s="52">
        <v>589300</v>
      </c>
      <c r="Z1724" s="53">
        <f>Ugovori_OPULJP[[#This Row],[UKUPNI PRIHVATLJIVI IZDACI
TOTAL ELIGIBLE EXPENDITURE
= Bespovratna sredstva ukupno + doprinos korisnika
= Ukupni prihvatljivi troškovi
= Ukupna ugovorena vrijednost projekta HRK]]/7.5345</f>
        <v>78213.550998739127</v>
      </c>
      <c r="AA1724" s="57" t="s">
        <v>38</v>
      </c>
      <c r="AB1724" s="57" t="s">
        <v>35</v>
      </c>
      <c r="AC1724" s="56" t="s">
        <v>6299</v>
      </c>
      <c r="AD1724" s="63" t="s">
        <v>747</v>
      </c>
    </row>
    <row r="1725" spans="1:30" ht="63.75" customHeight="1" x14ac:dyDescent="0.2">
      <c r="A1725" s="61" t="s">
        <v>6300</v>
      </c>
      <c r="B1725" s="55" t="s">
        <v>743</v>
      </c>
      <c r="C1725" s="56" t="s">
        <v>744</v>
      </c>
      <c r="D1725" s="88" t="s">
        <v>4965</v>
      </c>
      <c r="E1725" s="57" t="s">
        <v>76</v>
      </c>
      <c r="F1725" s="62" t="s">
        <v>6301</v>
      </c>
      <c r="G1725" s="62" t="s">
        <v>6302</v>
      </c>
      <c r="H1725" s="59">
        <v>44929</v>
      </c>
      <c r="I1725" s="59">
        <v>45172</v>
      </c>
      <c r="J1725" s="48" t="str">
        <f>IF(Ugovori_OPULJP[[#This Row],[DATUM ZAVRŠETKA OPERACIJE]]&gt;DATE(2024,3,31),"u provedbi","završen")</f>
        <v>završen</v>
      </c>
      <c r="K1725" s="67" t="s">
        <v>892</v>
      </c>
      <c r="L1725" s="67" t="s">
        <v>37</v>
      </c>
      <c r="M1725" s="49">
        <v>0.85</v>
      </c>
      <c r="N1725" s="49">
        <v>0.15</v>
      </c>
      <c r="O1725" s="50">
        <f>Ugovori_OPULJP[[#This Row],[Bespovratna sredstva - Ukupno (EU+Nac) HRK
= Ukupna ugovorena vrijednost bespovratnih sredstava]]*Ugovori_OPULJP[[#This Row],[EU STOPA SUFINANCIRANJA %
EU CO-FINANCING RATE %]]</f>
        <v>371365</v>
      </c>
      <c r="P1725" s="51">
        <f>Ugovori_OPULJP[[#This Row],[Bespovratna sredstva - EU dio - HRK]]/7.5345</f>
        <v>49288.6057468976</v>
      </c>
      <c r="Q1725" s="50">
        <f>Ugovori_OPULJP[[#This Row],[Bespovratna sredstva - Ukupno (EU+Nac) HRK
= Ukupna ugovorena vrijednost bespovratnih sredstava]]*Ugovori_OPULJP[[#This Row],[STOPA NACIONALNOG SUFINANCIRANJA %]]</f>
        <v>65535</v>
      </c>
      <c r="R1725" s="51">
        <f>Ugovori_OPULJP[[#This Row],[Bespovratna sredstva - Nacionalni dio - HRK]]/7.5345</f>
        <v>8697.9892494525175</v>
      </c>
      <c r="S1725" s="52">
        <v>436900</v>
      </c>
      <c r="T1725" s="51">
        <f>Ugovori_OPULJP[[#This Row],[Bespovratna sredstva - Ukupno (EU+Nac) HRK
= Ukupna ugovorena vrijednost bespovratnih sredstava]]/7.5345</f>
        <v>57986.594996350119</v>
      </c>
      <c r="U1725" s="50">
        <v>0</v>
      </c>
      <c r="V1725" s="51">
        <f>Ugovori_OPULJP[[#This Row],[Javni doprinos korisnika - HRK]]/7.5345</f>
        <v>0</v>
      </c>
      <c r="W1725" s="50">
        <v>0</v>
      </c>
      <c r="X1725" s="51">
        <f>Ugovori_OPULJP[[#This Row],[Privatni doprinos korisnika - HRK]]/7.5345</f>
        <v>0</v>
      </c>
      <c r="Y1725" s="52">
        <v>436900</v>
      </c>
      <c r="Z1725" s="53">
        <f>Ugovori_OPULJP[[#This Row],[UKUPNI PRIHVATLJIVI IZDACI
TOTAL ELIGIBLE EXPENDITURE
= Bespovratna sredstva ukupno + doprinos korisnika
= Ukupni prihvatljivi troškovi
= Ukupna ugovorena vrijednost projekta HRK]]/7.5345</f>
        <v>57986.594996350119</v>
      </c>
      <c r="AA1725" s="57" t="s">
        <v>38</v>
      </c>
      <c r="AB1725" s="57" t="s">
        <v>35</v>
      </c>
      <c r="AC1725" s="56" t="s">
        <v>6303</v>
      </c>
      <c r="AD1725" s="63" t="s">
        <v>747</v>
      </c>
    </row>
    <row r="1726" spans="1:30" ht="63.75" customHeight="1" x14ac:dyDescent="0.2">
      <c r="A1726" s="66" t="s">
        <v>6304</v>
      </c>
      <c r="B1726" s="55" t="s">
        <v>743</v>
      </c>
      <c r="C1726" s="56" t="s">
        <v>744</v>
      </c>
      <c r="D1726" s="88" t="s">
        <v>4965</v>
      </c>
      <c r="E1726" s="57" t="s">
        <v>76</v>
      </c>
      <c r="F1726" s="62" t="s">
        <v>6305</v>
      </c>
      <c r="G1726" s="62" t="s">
        <v>1752</v>
      </c>
      <c r="H1726" s="59">
        <v>44916</v>
      </c>
      <c r="I1726" s="59">
        <v>45159</v>
      </c>
      <c r="J1726" s="48" t="str">
        <f>IF(Ugovori_OPULJP[[#This Row],[DATUM ZAVRŠETKA OPERACIJE]]&gt;DATE(2024,3,31),"u provedbi","završen")</f>
        <v>završen</v>
      </c>
      <c r="K1726" s="58" t="s">
        <v>371</v>
      </c>
      <c r="L1726" s="46" t="s">
        <v>371</v>
      </c>
      <c r="M1726" s="49">
        <v>0.85</v>
      </c>
      <c r="N1726" s="49">
        <v>0.15</v>
      </c>
      <c r="O1726" s="50">
        <f>Ugovori_OPULJP[[#This Row],[Bespovratna sredstva - Ukupno (EU+Nac) HRK
= Ukupna ugovorena vrijednost bespovratnih sredstava]]*Ugovori_OPULJP[[#This Row],[EU STOPA SUFINANCIRANJA %
EU CO-FINANCING RATE %]]</f>
        <v>420240</v>
      </c>
      <c r="P1726" s="51">
        <f>Ugovori_OPULJP[[#This Row],[Bespovratna sredstva - EU dio - HRK]]/7.5345</f>
        <v>55775.43300816245</v>
      </c>
      <c r="Q1726" s="50">
        <f>Ugovori_OPULJP[[#This Row],[Bespovratna sredstva - Ukupno (EU+Nac) HRK
= Ukupna ugovorena vrijednost bespovratnih sredstava]]*Ugovori_OPULJP[[#This Row],[STOPA NACIONALNOG SUFINANCIRANJA %]]</f>
        <v>74160</v>
      </c>
      <c r="R1726" s="51">
        <f>Ugovori_OPULJP[[#This Row],[Bespovratna sredstva - Nacionalni dio - HRK]]/7.5345</f>
        <v>9842.7234720286669</v>
      </c>
      <c r="S1726" s="52">
        <v>494400</v>
      </c>
      <c r="T1726" s="51">
        <f>Ugovori_OPULJP[[#This Row],[Bespovratna sredstva - Ukupno (EU+Nac) HRK
= Ukupna ugovorena vrijednost bespovratnih sredstava]]/7.5345</f>
        <v>65618.156480191115</v>
      </c>
      <c r="U1726" s="50">
        <v>0</v>
      </c>
      <c r="V1726" s="51">
        <f>Ugovori_OPULJP[[#This Row],[Javni doprinos korisnika - HRK]]/7.5345</f>
        <v>0</v>
      </c>
      <c r="W1726" s="50">
        <v>0</v>
      </c>
      <c r="X1726" s="51">
        <f>Ugovori_OPULJP[[#This Row],[Privatni doprinos korisnika - HRK]]/7.5345</f>
        <v>0</v>
      </c>
      <c r="Y1726" s="52">
        <v>494400</v>
      </c>
      <c r="Z1726" s="53">
        <f>Ugovori_OPULJP[[#This Row],[UKUPNI PRIHVATLJIVI IZDACI
TOTAL ELIGIBLE EXPENDITURE
= Bespovratna sredstva ukupno + doprinos korisnika
= Ukupni prihvatljivi troškovi
= Ukupna ugovorena vrijednost projekta HRK]]/7.5345</f>
        <v>65618.156480191115</v>
      </c>
      <c r="AA1726" s="57" t="s">
        <v>38</v>
      </c>
      <c r="AB1726" s="57" t="s">
        <v>35</v>
      </c>
      <c r="AC1726" s="56" t="s">
        <v>6306</v>
      </c>
      <c r="AD1726" s="63" t="s">
        <v>747</v>
      </c>
    </row>
    <row r="1727" spans="1:30" ht="63.75" customHeight="1" x14ac:dyDescent="0.2">
      <c r="A1727" s="61" t="s">
        <v>6307</v>
      </c>
      <c r="B1727" s="55" t="s">
        <v>743</v>
      </c>
      <c r="C1727" s="56" t="s">
        <v>744</v>
      </c>
      <c r="D1727" s="88" t="s">
        <v>4965</v>
      </c>
      <c r="E1727" s="57" t="s">
        <v>76</v>
      </c>
      <c r="F1727" s="62" t="s">
        <v>6308</v>
      </c>
      <c r="G1727" s="62" t="s">
        <v>3413</v>
      </c>
      <c r="H1727" s="59">
        <v>44784</v>
      </c>
      <c r="I1727" s="59">
        <v>45027</v>
      </c>
      <c r="J1727" s="48" t="str">
        <f>IF(Ugovori_OPULJP[[#This Row],[DATUM ZAVRŠETKA OPERACIJE]]&gt;DATE(2024,3,31),"u provedbi","završen")</f>
        <v>završen</v>
      </c>
      <c r="K1727" s="46" t="s">
        <v>249</v>
      </c>
      <c r="L1727" s="46" t="s">
        <v>249</v>
      </c>
      <c r="M1727" s="49">
        <v>0.85</v>
      </c>
      <c r="N1727" s="49">
        <v>0.15</v>
      </c>
      <c r="O1727" s="50">
        <f>Ugovori_OPULJP[[#This Row],[Bespovratna sredstva - Ukupno (EU+Nac) HRK
= Ukupna ugovorena vrijednost bespovratnih sredstava]]*Ugovori_OPULJP[[#This Row],[EU STOPA SUFINANCIRANJA %
EU CO-FINANCING RATE %]]</f>
        <v>545700</v>
      </c>
      <c r="P1727" s="51">
        <f>Ugovori_OPULJP[[#This Row],[Bespovratna sredstva - EU dio - HRK]]/7.5345</f>
        <v>72426.83655186143</v>
      </c>
      <c r="Q1727" s="50">
        <f>Ugovori_OPULJP[[#This Row],[Bespovratna sredstva - Ukupno (EU+Nac) HRK
= Ukupna ugovorena vrijednost bespovratnih sredstava]]*Ugovori_OPULJP[[#This Row],[STOPA NACIONALNOG SUFINANCIRANJA %]]</f>
        <v>96300</v>
      </c>
      <c r="R1727" s="51">
        <f>Ugovori_OPULJP[[#This Row],[Bespovratna sredstva - Nacionalni dio - HRK]]/7.5345</f>
        <v>12781.206450328487</v>
      </c>
      <c r="S1727" s="52">
        <v>642000</v>
      </c>
      <c r="T1727" s="51">
        <f>Ugovori_OPULJP[[#This Row],[Bespovratna sredstva - Ukupno (EU+Nac) HRK
= Ukupna ugovorena vrijednost bespovratnih sredstava]]/7.5345</f>
        <v>85208.043002189923</v>
      </c>
      <c r="U1727" s="50">
        <v>0</v>
      </c>
      <c r="V1727" s="51">
        <f>Ugovori_OPULJP[[#This Row],[Javni doprinos korisnika - HRK]]/7.5345</f>
        <v>0</v>
      </c>
      <c r="W1727" s="50">
        <v>0</v>
      </c>
      <c r="X1727" s="51">
        <f>Ugovori_OPULJP[[#This Row],[Privatni doprinos korisnika - HRK]]/7.5345</f>
        <v>0</v>
      </c>
      <c r="Y1727" s="52">
        <v>642000</v>
      </c>
      <c r="Z1727" s="53">
        <f>Ugovori_OPULJP[[#This Row],[UKUPNI PRIHVATLJIVI IZDACI
TOTAL ELIGIBLE EXPENDITURE
= Bespovratna sredstva ukupno + doprinos korisnika
= Ukupni prihvatljivi troškovi
= Ukupna ugovorena vrijednost projekta HRK]]/7.5345</f>
        <v>85208.043002189923</v>
      </c>
      <c r="AA1727" s="57" t="s">
        <v>38</v>
      </c>
      <c r="AB1727" s="57" t="s">
        <v>35</v>
      </c>
      <c r="AC1727" s="56" t="s">
        <v>6309</v>
      </c>
      <c r="AD1727" s="63" t="s">
        <v>747</v>
      </c>
    </row>
    <row r="1728" spans="1:30" ht="63.75" customHeight="1" x14ac:dyDescent="0.2">
      <c r="A1728" s="61" t="s">
        <v>6310</v>
      </c>
      <c r="B1728" s="55" t="s">
        <v>743</v>
      </c>
      <c r="C1728" s="56" t="s">
        <v>744</v>
      </c>
      <c r="D1728" s="88" t="s">
        <v>4965</v>
      </c>
      <c r="E1728" s="57" t="s">
        <v>76</v>
      </c>
      <c r="F1728" s="62" t="s">
        <v>1194</v>
      </c>
      <c r="G1728" s="62" t="s">
        <v>2194</v>
      </c>
      <c r="H1728" s="59">
        <v>44855</v>
      </c>
      <c r="I1728" s="59">
        <v>45098</v>
      </c>
      <c r="J1728" s="48" t="str">
        <f>IF(Ugovori_OPULJP[[#This Row],[DATUM ZAVRŠETKA OPERACIJE]]&gt;DATE(2024,3,31),"u provedbi","završen")</f>
        <v>završen</v>
      </c>
      <c r="K1728" s="58" t="s">
        <v>186</v>
      </c>
      <c r="L1728" s="58" t="s">
        <v>186</v>
      </c>
      <c r="M1728" s="49">
        <v>0.85</v>
      </c>
      <c r="N1728" s="49">
        <v>0.15</v>
      </c>
      <c r="O1728" s="50">
        <f>Ugovori_OPULJP[[#This Row],[Bespovratna sredstva - Ukupno (EU+Nac) HRK
= Ukupna ugovorena vrijednost bespovratnih sredstava]]*Ugovori_OPULJP[[#This Row],[EU STOPA SUFINANCIRANJA %
EU CO-FINANCING RATE %]]</f>
        <v>504279.5</v>
      </c>
      <c r="P1728" s="51">
        <f>Ugovori_OPULJP[[#This Row],[Bespovratna sredstva - EU dio - HRK]]/7.5345</f>
        <v>66929.391465923414</v>
      </c>
      <c r="Q1728" s="50">
        <f>Ugovori_OPULJP[[#This Row],[Bespovratna sredstva - Ukupno (EU+Nac) HRK
= Ukupna ugovorena vrijednost bespovratnih sredstava]]*Ugovori_OPULJP[[#This Row],[STOPA NACIONALNOG SUFINANCIRANJA %]]</f>
        <v>88990.5</v>
      </c>
      <c r="R1728" s="51">
        <f>Ugovori_OPULJP[[#This Row],[Bespovratna sredstva - Nacionalni dio - HRK]]/7.5345</f>
        <v>11811.069082221778</v>
      </c>
      <c r="S1728" s="52">
        <v>593270</v>
      </c>
      <c r="T1728" s="51">
        <f>Ugovori_OPULJP[[#This Row],[Bespovratna sredstva - Ukupno (EU+Nac) HRK
= Ukupna ugovorena vrijednost bespovratnih sredstava]]/7.5345</f>
        <v>78740.460548145187</v>
      </c>
      <c r="U1728" s="50">
        <v>0</v>
      </c>
      <c r="V1728" s="51">
        <f>Ugovori_OPULJP[[#This Row],[Javni doprinos korisnika - HRK]]/7.5345</f>
        <v>0</v>
      </c>
      <c r="W1728" s="50">
        <v>0</v>
      </c>
      <c r="X1728" s="51">
        <f>Ugovori_OPULJP[[#This Row],[Privatni doprinos korisnika - HRK]]/7.5345</f>
        <v>0</v>
      </c>
      <c r="Y1728" s="52">
        <v>593270</v>
      </c>
      <c r="Z1728" s="53">
        <f>Ugovori_OPULJP[[#This Row],[UKUPNI PRIHVATLJIVI IZDACI
TOTAL ELIGIBLE EXPENDITURE
= Bespovratna sredstva ukupno + doprinos korisnika
= Ukupni prihvatljivi troškovi
= Ukupna ugovorena vrijednost projekta HRK]]/7.5345</f>
        <v>78740.460548145187</v>
      </c>
      <c r="AA1728" s="57" t="s">
        <v>38</v>
      </c>
      <c r="AB1728" s="57" t="s">
        <v>35</v>
      </c>
      <c r="AC1728" s="56" t="s">
        <v>6311</v>
      </c>
      <c r="AD1728" s="63" t="s">
        <v>747</v>
      </c>
    </row>
    <row r="1729" spans="1:30" ht="63.75" customHeight="1" x14ac:dyDescent="0.2">
      <c r="A1729" s="61" t="s">
        <v>6312</v>
      </c>
      <c r="B1729" s="55" t="s">
        <v>743</v>
      </c>
      <c r="C1729" s="56" t="s">
        <v>744</v>
      </c>
      <c r="D1729" s="88" t="s">
        <v>4965</v>
      </c>
      <c r="E1729" s="57" t="s">
        <v>76</v>
      </c>
      <c r="F1729" s="62" t="s">
        <v>6313</v>
      </c>
      <c r="G1729" s="62" t="s">
        <v>1478</v>
      </c>
      <c r="H1729" s="59">
        <v>45009</v>
      </c>
      <c r="I1729" s="59">
        <v>45254</v>
      </c>
      <c r="J1729" s="48" t="str">
        <f>IF(Ugovori_OPULJP[[#This Row],[DATUM ZAVRŠETKA OPERACIJE]]&gt;DATE(2024,3,31),"u provedbi","završen")</f>
        <v>završen</v>
      </c>
      <c r="K1729" s="46" t="s">
        <v>173</v>
      </c>
      <c r="L1729" s="46" t="s">
        <v>173</v>
      </c>
      <c r="M1729" s="49">
        <v>0.85</v>
      </c>
      <c r="N1729" s="49">
        <v>0.15</v>
      </c>
      <c r="O1729" s="50">
        <f>Ugovori_OPULJP[[#This Row],[Bespovratna sredstva - Ukupno (EU+Nac) HRK
= Ukupna ugovorena vrijednost bespovratnih sredstava]]*Ugovori_OPULJP[[#This Row],[EU STOPA SUFINANCIRANJA %
EU CO-FINANCING RATE %]]</f>
        <v>1252300.75</v>
      </c>
      <c r="P1729" s="51">
        <f>Ugovori_OPULJP[[#This Row],[Bespovratna sredstva - EU dio - HRK]]/7.5345</f>
        <v>166208.87251974252</v>
      </c>
      <c r="Q1729" s="50">
        <f>Ugovori_OPULJP[[#This Row],[Bespovratna sredstva - Ukupno (EU+Nac) HRK
= Ukupna ugovorena vrijednost bespovratnih sredstava]]*Ugovori_OPULJP[[#This Row],[STOPA NACIONALNOG SUFINANCIRANJA %]]</f>
        <v>220994.25</v>
      </c>
      <c r="R1729" s="51">
        <f>Ugovori_OPULJP[[#This Row],[Bespovratna sredstva - Nacionalni dio - HRK]]/7.5345</f>
        <v>29330.977503483973</v>
      </c>
      <c r="S1729" s="52">
        <v>1473295</v>
      </c>
      <c r="T1729" s="51">
        <f>Ugovori_OPULJP[[#This Row],[Bespovratna sredstva - Ukupno (EU+Nac) HRK
= Ukupna ugovorena vrijednost bespovratnih sredstava]]/7.5345</f>
        <v>195539.85002322649</v>
      </c>
      <c r="U1729" s="50">
        <v>0</v>
      </c>
      <c r="V1729" s="51">
        <f>Ugovori_OPULJP[[#This Row],[Javni doprinos korisnika - HRK]]/7.5345</f>
        <v>0</v>
      </c>
      <c r="W1729" s="50">
        <v>0</v>
      </c>
      <c r="X1729" s="51">
        <f>Ugovori_OPULJP[[#This Row],[Privatni doprinos korisnika - HRK]]/7.5345</f>
        <v>0</v>
      </c>
      <c r="Y1729" s="52">
        <v>1473295</v>
      </c>
      <c r="Z1729" s="53">
        <f>Ugovori_OPULJP[[#This Row],[UKUPNI PRIHVATLJIVI IZDACI
TOTAL ELIGIBLE EXPENDITURE
= Bespovratna sredstva ukupno + doprinos korisnika
= Ukupni prihvatljivi troškovi
= Ukupna ugovorena vrijednost projekta HRK]]/7.5345</f>
        <v>195539.85002322649</v>
      </c>
      <c r="AA1729" s="57" t="s">
        <v>38</v>
      </c>
      <c r="AB1729" s="57" t="s">
        <v>35</v>
      </c>
      <c r="AC1729" s="56" t="s">
        <v>6314</v>
      </c>
      <c r="AD1729" s="63" t="s">
        <v>747</v>
      </c>
    </row>
    <row r="1730" spans="1:30" ht="63.75" customHeight="1" x14ac:dyDescent="0.2">
      <c r="A1730" s="61" t="s">
        <v>6315</v>
      </c>
      <c r="B1730" s="55" t="s">
        <v>743</v>
      </c>
      <c r="C1730" s="56" t="s">
        <v>744</v>
      </c>
      <c r="D1730" s="88" t="s">
        <v>4965</v>
      </c>
      <c r="E1730" s="57" t="s">
        <v>76</v>
      </c>
      <c r="F1730" s="62" t="s">
        <v>6316</v>
      </c>
      <c r="G1730" s="62" t="s">
        <v>1771</v>
      </c>
      <c r="H1730" s="59">
        <v>44925</v>
      </c>
      <c r="I1730" s="59">
        <v>45168</v>
      </c>
      <c r="J1730" s="48" t="str">
        <f>IF(Ugovori_OPULJP[[#This Row],[DATUM ZAVRŠETKA OPERACIJE]]&gt;DATE(2024,3,31),"u provedbi","završen")</f>
        <v>završen</v>
      </c>
      <c r="K1730" s="58" t="s">
        <v>271</v>
      </c>
      <c r="L1730" s="58" t="s">
        <v>271</v>
      </c>
      <c r="M1730" s="49">
        <v>0.85</v>
      </c>
      <c r="N1730" s="49">
        <v>0.15</v>
      </c>
      <c r="O1730" s="50">
        <f>Ugovori_OPULJP[[#This Row],[Bespovratna sredstva - Ukupno (EU+Nac) HRK
= Ukupna ugovorena vrijednost bespovratnih sredstava]]*Ugovori_OPULJP[[#This Row],[EU STOPA SUFINANCIRANJA %
EU CO-FINANCING RATE %]]</f>
        <v>546312</v>
      </c>
      <c r="P1730" s="51">
        <f>Ugovori_OPULJP[[#This Row],[Bespovratna sredstva - EU dio - HRK]]/7.5345</f>
        <v>72508.062910611188</v>
      </c>
      <c r="Q1730" s="50">
        <f>Ugovori_OPULJP[[#This Row],[Bespovratna sredstva - Ukupno (EU+Nac) HRK
= Ukupna ugovorena vrijednost bespovratnih sredstava]]*Ugovori_OPULJP[[#This Row],[STOPA NACIONALNOG SUFINANCIRANJA %]]</f>
        <v>96408</v>
      </c>
      <c r="R1730" s="51">
        <f>Ugovori_OPULJP[[#This Row],[Bespovratna sredstva - Nacionalni dio - HRK]]/7.5345</f>
        <v>12795.540513637268</v>
      </c>
      <c r="S1730" s="52">
        <v>642720</v>
      </c>
      <c r="T1730" s="51">
        <f>Ugovori_OPULJP[[#This Row],[Bespovratna sredstva - Ukupno (EU+Nac) HRK
= Ukupna ugovorena vrijednost bespovratnih sredstava]]/7.5345</f>
        <v>85303.603424248446</v>
      </c>
      <c r="U1730" s="50">
        <v>0</v>
      </c>
      <c r="V1730" s="51">
        <f>Ugovori_OPULJP[[#This Row],[Javni doprinos korisnika - HRK]]/7.5345</f>
        <v>0</v>
      </c>
      <c r="W1730" s="50">
        <v>0</v>
      </c>
      <c r="X1730" s="51">
        <f>Ugovori_OPULJP[[#This Row],[Privatni doprinos korisnika - HRK]]/7.5345</f>
        <v>0</v>
      </c>
      <c r="Y1730" s="52">
        <v>642720</v>
      </c>
      <c r="Z1730" s="53">
        <f>Ugovori_OPULJP[[#This Row],[UKUPNI PRIHVATLJIVI IZDACI
TOTAL ELIGIBLE EXPENDITURE
= Bespovratna sredstva ukupno + doprinos korisnika
= Ukupni prihvatljivi troškovi
= Ukupna ugovorena vrijednost projekta HRK]]/7.5345</f>
        <v>85303.603424248446</v>
      </c>
      <c r="AA1730" s="57" t="s">
        <v>38</v>
      </c>
      <c r="AB1730" s="57" t="s">
        <v>35</v>
      </c>
      <c r="AC1730" s="56" t="s">
        <v>6317</v>
      </c>
      <c r="AD1730" s="63" t="s">
        <v>747</v>
      </c>
    </row>
    <row r="1731" spans="1:30" ht="63.75" customHeight="1" x14ac:dyDescent="0.2">
      <c r="A1731" s="61" t="s">
        <v>6318</v>
      </c>
      <c r="B1731" s="55" t="s">
        <v>743</v>
      </c>
      <c r="C1731" s="56" t="s">
        <v>744</v>
      </c>
      <c r="D1731" s="88" t="s">
        <v>4965</v>
      </c>
      <c r="E1731" s="57" t="s">
        <v>76</v>
      </c>
      <c r="F1731" s="62" t="s">
        <v>3940</v>
      </c>
      <c r="G1731" s="62" t="s">
        <v>1443</v>
      </c>
      <c r="H1731" s="59">
        <v>44928</v>
      </c>
      <c r="I1731" s="59">
        <v>45171</v>
      </c>
      <c r="J1731" s="48" t="str">
        <f>IF(Ugovori_OPULJP[[#This Row],[DATUM ZAVRŠETKA OPERACIJE]]&gt;DATE(2024,3,31),"u provedbi","završen")</f>
        <v>završen</v>
      </c>
      <c r="K1731" s="46" t="s">
        <v>186</v>
      </c>
      <c r="L1731" s="46" t="s">
        <v>186</v>
      </c>
      <c r="M1731" s="49">
        <v>0.85</v>
      </c>
      <c r="N1731" s="49">
        <v>0.15</v>
      </c>
      <c r="O1731" s="50">
        <f>Ugovori_OPULJP[[#This Row],[Bespovratna sredstva - Ukupno (EU+Nac) HRK
= Ukupna ugovorena vrijednost bespovratnih sredstava]]*Ugovori_OPULJP[[#This Row],[EU STOPA SUFINANCIRANJA %
EU CO-FINANCING RATE %]]</f>
        <v>1273300</v>
      </c>
      <c r="P1731" s="51">
        <f>Ugovori_OPULJP[[#This Row],[Bespovratna sredstva - EU dio - HRK]]/7.5345</f>
        <v>168995.95195434336</v>
      </c>
      <c r="Q1731" s="50">
        <f>Ugovori_OPULJP[[#This Row],[Bespovratna sredstva - Ukupno (EU+Nac) HRK
= Ukupna ugovorena vrijednost bespovratnih sredstava]]*Ugovori_OPULJP[[#This Row],[STOPA NACIONALNOG SUFINANCIRANJA %]]</f>
        <v>224700</v>
      </c>
      <c r="R1731" s="51">
        <f>Ugovori_OPULJP[[#This Row],[Bespovratna sredstva - Nacionalni dio - HRK]]/7.5345</f>
        <v>29822.815050766472</v>
      </c>
      <c r="S1731" s="52">
        <v>1498000</v>
      </c>
      <c r="T1731" s="51">
        <f>Ugovori_OPULJP[[#This Row],[Bespovratna sredstva - Ukupno (EU+Nac) HRK
= Ukupna ugovorena vrijednost bespovratnih sredstava]]/7.5345</f>
        <v>198818.76700510981</v>
      </c>
      <c r="U1731" s="50">
        <v>0</v>
      </c>
      <c r="V1731" s="51">
        <f>Ugovori_OPULJP[[#This Row],[Javni doprinos korisnika - HRK]]/7.5345</f>
        <v>0</v>
      </c>
      <c r="W1731" s="50">
        <v>0</v>
      </c>
      <c r="X1731" s="51">
        <f>Ugovori_OPULJP[[#This Row],[Privatni doprinos korisnika - HRK]]/7.5345</f>
        <v>0</v>
      </c>
      <c r="Y1731" s="52">
        <v>1498000</v>
      </c>
      <c r="Z1731" s="53">
        <f>Ugovori_OPULJP[[#This Row],[UKUPNI PRIHVATLJIVI IZDACI
TOTAL ELIGIBLE EXPENDITURE
= Bespovratna sredstva ukupno + doprinos korisnika
= Ukupni prihvatljivi troškovi
= Ukupna ugovorena vrijednost projekta HRK]]/7.5345</f>
        <v>198818.76700510981</v>
      </c>
      <c r="AA1731" s="57" t="s">
        <v>38</v>
      </c>
      <c r="AB1731" s="57" t="s">
        <v>35</v>
      </c>
      <c r="AC1731" s="56" t="s">
        <v>6319</v>
      </c>
      <c r="AD1731" s="63" t="s">
        <v>747</v>
      </c>
    </row>
    <row r="1732" spans="1:30" ht="63.75" customHeight="1" x14ac:dyDescent="0.2">
      <c r="A1732" s="61" t="s">
        <v>6320</v>
      </c>
      <c r="B1732" s="55" t="s">
        <v>743</v>
      </c>
      <c r="C1732" s="56" t="s">
        <v>744</v>
      </c>
      <c r="D1732" s="88" t="s">
        <v>4965</v>
      </c>
      <c r="E1732" s="57" t="s">
        <v>76</v>
      </c>
      <c r="F1732" s="62" t="s">
        <v>6321</v>
      </c>
      <c r="G1732" s="62" t="s">
        <v>2009</v>
      </c>
      <c r="H1732" s="59">
        <v>44927</v>
      </c>
      <c r="I1732" s="59">
        <v>45170</v>
      </c>
      <c r="J1732" s="48" t="str">
        <f>IF(Ugovori_OPULJP[[#This Row],[DATUM ZAVRŠETKA OPERACIJE]]&gt;DATE(2024,3,31),"u provedbi","završen")</f>
        <v>završen</v>
      </c>
      <c r="K1732" s="46" t="s">
        <v>371</v>
      </c>
      <c r="L1732" s="46" t="s">
        <v>371</v>
      </c>
      <c r="M1732" s="49">
        <v>0.85</v>
      </c>
      <c r="N1732" s="49">
        <v>0.15</v>
      </c>
      <c r="O1732" s="50">
        <f>Ugovori_OPULJP[[#This Row],[Bespovratna sredstva - Ukupno (EU+Nac) HRK
= Ukupna ugovorena vrijednost bespovratnih sredstava]]*Ugovori_OPULJP[[#This Row],[EU STOPA SUFINANCIRANJA %
EU CO-FINANCING RATE %]]</f>
        <v>924370.75</v>
      </c>
      <c r="P1732" s="51">
        <f>Ugovori_OPULJP[[#This Row],[Bespovratna sredstva - EU dio - HRK]]/7.5345</f>
        <v>122685.08195633419</v>
      </c>
      <c r="Q1732" s="50">
        <f>Ugovori_OPULJP[[#This Row],[Bespovratna sredstva - Ukupno (EU+Nac) HRK
= Ukupna ugovorena vrijednost bespovratnih sredstava]]*Ugovori_OPULJP[[#This Row],[STOPA NACIONALNOG SUFINANCIRANJA %]]</f>
        <v>163124.25</v>
      </c>
      <c r="R1732" s="51">
        <f>Ugovori_OPULJP[[#This Row],[Bespovratna sredstva - Nacionalni dio - HRK]]/7.5345</f>
        <v>21650.308580529563</v>
      </c>
      <c r="S1732" s="52">
        <v>1087495</v>
      </c>
      <c r="T1732" s="51">
        <f>Ugovori_OPULJP[[#This Row],[Bespovratna sredstva - Ukupno (EU+Nac) HRK
= Ukupna ugovorena vrijednost bespovratnih sredstava]]/7.5345</f>
        <v>144335.39053686376</v>
      </c>
      <c r="U1732" s="50">
        <v>0</v>
      </c>
      <c r="V1732" s="51">
        <f>Ugovori_OPULJP[[#This Row],[Javni doprinos korisnika - HRK]]/7.5345</f>
        <v>0</v>
      </c>
      <c r="W1732" s="50">
        <v>0</v>
      </c>
      <c r="X1732" s="51">
        <f>Ugovori_OPULJP[[#This Row],[Privatni doprinos korisnika - HRK]]/7.5345</f>
        <v>0</v>
      </c>
      <c r="Y1732" s="52">
        <v>1087495</v>
      </c>
      <c r="Z1732" s="53">
        <f>Ugovori_OPULJP[[#This Row],[UKUPNI PRIHVATLJIVI IZDACI
TOTAL ELIGIBLE EXPENDITURE
= Bespovratna sredstva ukupno + doprinos korisnika
= Ukupni prihvatljivi troškovi
= Ukupna ugovorena vrijednost projekta HRK]]/7.5345</f>
        <v>144335.39053686376</v>
      </c>
      <c r="AA1732" s="57" t="s">
        <v>38</v>
      </c>
      <c r="AB1732" s="57" t="s">
        <v>35</v>
      </c>
      <c r="AC1732" s="56" t="s">
        <v>6322</v>
      </c>
      <c r="AD1732" s="63" t="s">
        <v>747</v>
      </c>
    </row>
    <row r="1733" spans="1:30" ht="63.75" customHeight="1" x14ac:dyDescent="0.2">
      <c r="A1733" s="61" t="s">
        <v>6323</v>
      </c>
      <c r="B1733" s="55" t="s">
        <v>743</v>
      </c>
      <c r="C1733" s="56" t="s">
        <v>744</v>
      </c>
      <c r="D1733" s="88" t="s">
        <v>4965</v>
      </c>
      <c r="E1733" s="57" t="s">
        <v>76</v>
      </c>
      <c r="F1733" s="62" t="s">
        <v>6324</v>
      </c>
      <c r="G1733" s="62" t="s">
        <v>3622</v>
      </c>
      <c r="H1733" s="59">
        <v>44929</v>
      </c>
      <c r="I1733" s="59">
        <v>45172</v>
      </c>
      <c r="J1733" s="48" t="str">
        <f>IF(Ugovori_OPULJP[[#This Row],[DATUM ZAVRŠETKA OPERACIJE]]&gt;DATE(2024,3,31),"u provedbi","završen")</f>
        <v>završen</v>
      </c>
      <c r="K1733" s="46" t="s">
        <v>249</v>
      </c>
      <c r="L1733" s="46" t="s">
        <v>249</v>
      </c>
      <c r="M1733" s="49">
        <v>0.85</v>
      </c>
      <c r="N1733" s="49">
        <v>0.15</v>
      </c>
      <c r="O1733" s="50">
        <f>Ugovori_OPULJP[[#This Row],[Bespovratna sredstva - Ukupno (EU+Nac) HRK
= Ukupna ugovorena vrijednost bespovratnih sredstava]]*Ugovori_OPULJP[[#This Row],[EU STOPA SUFINANCIRANJA %
EU CO-FINANCING RATE %]]</f>
        <v>1261825</v>
      </c>
      <c r="P1733" s="51">
        <f>Ugovori_OPULJP[[#This Row],[Bespovratna sredstva - EU dio - HRK]]/7.5345</f>
        <v>167472.95772778551</v>
      </c>
      <c r="Q1733" s="50">
        <f>Ugovori_OPULJP[[#This Row],[Bespovratna sredstva - Ukupno (EU+Nac) HRK
= Ukupna ugovorena vrijednost bespovratnih sredstava]]*Ugovori_OPULJP[[#This Row],[STOPA NACIONALNOG SUFINANCIRANJA %]]</f>
        <v>222675</v>
      </c>
      <c r="R1733" s="51">
        <f>Ugovori_OPULJP[[#This Row],[Bespovratna sredstva - Nacionalni dio - HRK]]/7.5345</f>
        <v>29554.051363726856</v>
      </c>
      <c r="S1733" s="52">
        <v>1484500</v>
      </c>
      <c r="T1733" s="51">
        <f>Ugovori_OPULJP[[#This Row],[Bespovratna sredstva - Ukupno (EU+Nac) HRK
= Ukupna ugovorena vrijednost bespovratnih sredstava]]/7.5345</f>
        <v>197027.00909151236</v>
      </c>
      <c r="U1733" s="50">
        <v>0</v>
      </c>
      <c r="V1733" s="51">
        <f>Ugovori_OPULJP[[#This Row],[Javni doprinos korisnika - HRK]]/7.5345</f>
        <v>0</v>
      </c>
      <c r="W1733" s="50">
        <v>0</v>
      </c>
      <c r="X1733" s="51">
        <f>Ugovori_OPULJP[[#This Row],[Privatni doprinos korisnika - HRK]]/7.5345</f>
        <v>0</v>
      </c>
      <c r="Y1733" s="52">
        <v>1484500</v>
      </c>
      <c r="Z1733" s="53">
        <f>Ugovori_OPULJP[[#This Row],[UKUPNI PRIHVATLJIVI IZDACI
TOTAL ELIGIBLE EXPENDITURE
= Bespovratna sredstva ukupno + doprinos korisnika
= Ukupni prihvatljivi troškovi
= Ukupna ugovorena vrijednost projekta HRK]]/7.5345</f>
        <v>197027.00909151236</v>
      </c>
      <c r="AA1733" s="57" t="s">
        <v>38</v>
      </c>
      <c r="AB1733" s="57" t="s">
        <v>35</v>
      </c>
      <c r="AC1733" s="56" t="s">
        <v>6325</v>
      </c>
      <c r="AD1733" s="63" t="s">
        <v>747</v>
      </c>
    </row>
    <row r="1734" spans="1:30" ht="63.75" customHeight="1" x14ac:dyDescent="0.2">
      <c r="A1734" s="61" t="s">
        <v>6326</v>
      </c>
      <c r="B1734" s="55" t="s">
        <v>743</v>
      </c>
      <c r="C1734" s="56" t="s">
        <v>744</v>
      </c>
      <c r="D1734" s="88" t="s">
        <v>4965</v>
      </c>
      <c r="E1734" s="57" t="s">
        <v>76</v>
      </c>
      <c r="F1734" s="62" t="s">
        <v>6327</v>
      </c>
      <c r="G1734" s="62" t="s">
        <v>1904</v>
      </c>
      <c r="H1734" s="59">
        <v>44902</v>
      </c>
      <c r="I1734" s="59">
        <v>45145</v>
      </c>
      <c r="J1734" s="48" t="str">
        <f>IF(Ugovori_OPULJP[[#This Row],[DATUM ZAVRŠETKA OPERACIJE]]&gt;DATE(2024,3,31),"u provedbi","završen")</f>
        <v>završen</v>
      </c>
      <c r="K1734" s="46" t="s">
        <v>249</v>
      </c>
      <c r="L1734" s="46" t="s">
        <v>249</v>
      </c>
      <c r="M1734" s="49">
        <v>0.85</v>
      </c>
      <c r="N1734" s="49">
        <v>0.15</v>
      </c>
      <c r="O1734" s="50">
        <f>Ugovori_OPULJP[[#This Row],[Bespovratna sredstva - Ukupno (EU+Nac) HRK
= Ukupna ugovorena vrijednost bespovratnih sredstava]]*Ugovori_OPULJP[[#This Row],[EU STOPA SUFINANCIRANJA %
EU CO-FINANCING RATE %]]</f>
        <v>1249500</v>
      </c>
      <c r="P1734" s="51">
        <f>Ugovori_OPULJP[[#This Row],[Bespovratna sredstva - EU dio - HRK]]/7.5345</f>
        <v>165837.14911407523</v>
      </c>
      <c r="Q1734" s="50">
        <f>Ugovori_OPULJP[[#This Row],[Bespovratna sredstva - Ukupno (EU+Nac) HRK
= Ukupna ugovorena vrijednost bespovratnih sredstava]]*Ugovori_OPULJP[[#This Row],[STOPA NACIONALNOG SUFINANCIRANJA %]]</f>
        <v>220500</v>
      </c>
      <c r="R1734" s="51">
        <f>Ugovori_OPULJP[[#This Row],[Bespovratna sredstva - Nacionalni dio - HRK]]/7.5345</f>
        <v>29265.379255425043</v>
      </c>
      <c r="S1734" s="52">
        <v>1470000</v>
      </c>
      <c r="T1734" s="51">
        <f>Ugovori_OPULJP[[#This Row],[Bespovratna sredstva - Ukupno (EU+Nac) HRK
= Ukupna ugovorena vrijednost bespovratnih sredstava]]/7.5345</f>
        <v>195102.5283695003</v>
      </c>
      <c r="U1734" s="50">
        <v>0</v>
      </c>
      <c r="V1734" s="51">
        <f>Ugovori_OPULJP[[#This Row],[Javni doprinos korisnika - HRK]]/7.5345</f>
        <v>0</v>
      </c>
      <c r="W1734" s="50">
        <v>0</v>
      </c>
      <c r="X1734" s="51">
        <f>Ugovori_OPULJP[[#This Row],[Privatni doprinos korisnika - HRK]]/7.5345</f>
        <v>0</v>
      </c>
      <c r="Y1734" s="52">
        <v>1470000</v>
      </c>
      <c r="Z1734" s="53">
        <f>Ugovori_OPULJP[[#This Row],[UKUPNI PRIHVATLJIVI IZDACI
TOTAL ELIGIBLE EXPENDITURE
= Bespovratna sredstva ukupno + doprinos korisnika
= Ukupni prihvatljivi troškovi
= Ukupna ugovorena vrijednost projekta HRK]]/7.5345</f>
        <v>195102.5283695003</v>
      </c>
      <c r="AA1734" s="57" t="s">
        <v>38</v>
      </c>
      <c r="AB1734" s="57" t="s">
        <v>35</v>
      </c>
      <c r="AC1734" s="56" t="s">
        <v>6328</v>
      </c>
      <c r="AD1734" s="63" t="s">
        <v>747</v>
      </c>
    </row>
    <row r="1735" spans="1:30" ht="63.75" customHeight="1" x14ac:dyDescent="0.2">
      <c r="A1735" s="61" t="s">
        <v>6329</v>
      </c>
      <c r="B1735" s="55" t="s">
        <v>743</v>
      </c>
      <c r="C1735" s="56" t="s">
        <v>744</v>
      </c>
      <c r="D1735" s="88" t="s">
        <v>4965</v>
      </c>
      <c r="E1735" s="57" t="s">
        <v>76</v>
      </c>
      <c r="F1735" s="62" t="s">
        <v>6330</v>
      </c>
      <c r="G1735" s="62" t="s">
        <v>6331</v>
      </c>
      <c r="H1735" s="59">
        <v>44872</v>
      </c>
      <c r="I1735" s="59">
        <v>45114</v>
      </c>
      <c r="J1735" s="48" t="str">
        <f>IF(Ugovori_OPULJP[[#This Row],[DATUM ZAVRŠETKA OPERACIJE]]&gt;DATE(2024,3,31),"u provedbi","završen")</f>
        <v>završen</v>
      </c>
      <c r="K1735" s="46" t="s">
        <v>249</v>
      </c>
      <c r="L1735" s="46" t="s">
        <v>249</v>
      </c>
      <c r="M1735" s="49">
        <v>0.85</v>
      </c>
      <c r="N1735" s="49">
        <v>0.15</v>
      </c>
      <c r="O1735" s="50">
        <f>Ugovori_OPULJP[[#This Row],[Bespovratna sredstva - Ukupno (EU+Nac) HRK
= Ukupna ugovorena vrijednost bespovratnih sredstava]]*Ugovori_OPULJP[[#This Row],[EU STOPA SUFINANCIRANJA %
EU CO-FINANCING RATE %]]</f>
        <v>1261740</v>
      </c>
      <c r="P1735" s="51">
        <f>Ugovori_OPULJP[[#This Row],[Bespovratna sredstva - EU dio - HRK]]/7.5345</f>
        <v>167461.67628907028</v>
      </c>
      <c r="Q1735" s="50">
        <f>Ugovori_OPULJP[[#This Row],[Bespovratna sredstva - Ukupno (EU+Nac) HRK
= Ukupna ugovorena vrijednost bespovratnih sredstava]]*Ugovori_OPULJP[[#This Row],[STOPA NACIONALNOG SUFINANCIRANJA %]]</f>
        <v>222660</v>
      </c>
      <c r="R1735" s="51">
        <f>Ugovori_OPULJP[[#This Row],[Bespovratna sredstva - Nacionalni dio - HRK]]/7.5345</f>
        <v>29552.060521600637</v>
      </c>
      <c r="S1735" s="52">
        <v>1484400</v>
      </c>
      <c r="T1735" s="51">
        <f>Ugovori_OPULJP[[#This Row],[Bespovratna sredstva - Ukupno (EU+Nac) HRK
= Ukupna ugovorena vrijednost bespovratnih sredstava]]/7.5345</f>
        <v>197013.7368106709</v>
      </c>
      <c r="U1735" s="50">
        <v>0</v>
      </c>
      <c r="V1735" s="51">
        <f>Ugovori_OPULJP[[#This Row],[Javni doprinos korisnika - HRK]]/7.5345</f>
        <v>0</v>
      </c>
      <c r="W1735" s="50">
        <v>0</v>
      </c>
      <c r="X1735" s="51">
        <f>Ugovori_OPULJP[[#This Row],[Privatni doprinos korisnika - HRK]]/7.5345</f>
        <v>0</v>
      </c>
      <c r="Y1735" s="52">
        <v>1484400</v>
      </c>
      <c r="Z1735" s="53">
        <f>Ugovori_OPULJP[[#This Row],[UKUPNI PRIHVATLJIVI IZDACI
TOTAL ELIGIBLE EXPENDITURE
= Bespovratna sredstva ukupno + doprinos korisnika
= Ukupni prihvatljivi troškovi
= Ukupna ugovorena vrijednost projekta HRK]]/7.5345</f>
        <v>197013.7368106709</v>
      </c>
      <c r="AA1735" s="57" t="s">
        <v>38</v>
      </c>
      <c r="AB1735" s="57" t="s">
        <v>35</v>
      </c>
      <c r="AC1735" s="56" t="s">
        <v>6332</v>
      </c>
      <c r="AD1735" s="63" t="s">
        <v>747</v>
      </c>
    </row>
    <row r="1736" spans="1:30" ht="63.75" customHeight="1" x14ac:dyDescent="0.2">
      <c r="A1736" s="61" t="s">
        <v>6333</v>
      </c>
      <c r="B1736" s="55" t="s">
        <v>743</v>
      </c>
      <c r="C1736" s="56" t="s">
        <v>744</v>
      </c>
      <c r="D1736" s="88" t="s">
        <v>4965</v>
      </c>
      <c r="E1736" s="57" t="s">
        <v>76</v>
      </c>
      <c r="F1736" s="62" t="s">
        <v>6334</v>
      </c>
      <c r="G1736" s="62" t="s">
        <v>2237</v>
      </c>
      <c r="H1736" s="59">
        <v>44902</v>
      </c>
      <c r="I1736" s="59">
        <v>45145</v>
      </c>
      <c r="J1736" s="48" t="str">
        <f>IF(Ugovori_OPULJP[[#This Row],[DATUM ZAVRŠETKA OPERACIJE]]&gt;DATE(2024,3,31),"u provedbi","završen")</f>
        <v>završen</v>
      </c>
      <c r="K1736" s="46" t="s">
        <v>599</v>
      </c>
      <c r="L1736" s="46" t="s">
        <v>599</v>
      </c>
      <c r="M1736" s="49">
        <v>0.85</v>
      </c>
      <c r="N1736" s="49">
        <v>0.15</v>
      </c>
      <c r="O1736" s="50">
        <f>Ugovori_OPULJP[[#This Row],[Bespovratna sredstva - Ukupno (EU+Nac) HRK
= Ukupna ugovorena vrijednost bespovratnih sredstava]]*Ugovori_OPULJP[[#This Row],[EU STOPA SUFINANCIRANJA %
EU CO-FINANCING RATE %]]</f>
        <v>586364</v>
      </c>
      <c r="P1736" s="51">
        <f>Ugovori_OPULJP[[#This Row],[Bespovratna sredstva - EU dio - HRK]]/7.5345</f>
        <v>77823.876833233793</v>
      </c>
      <c r="Q1736" s="50">
        <f>Ugovori_OPULJP[[#This Row],[Bespovratna sredstva - Ukupno (EU+Nac) HRK
= Ukupna ugovorena vrijednost bespovratnih sredstava]]*Ugovori_OPULJP[[#This Row],[STOPA NACIONALNOG SUFINANCIRANJA %]]</f>
        <v>103476</v>
      </c>
      <c r="R1736" s="51">
        <f>Ugovori_OPULJP[[#This Row],[Bespovratna sredstva - Nacionalni dio - HRK]]/7.5345</f>
        <v>13733.625323511846</v>
      </c>
      <c r="S1736" s="52">
        <v>689840</v>
      </c>
      <c r="T1736" s="51">
        <f>Ugovori_OPULJP[[#This Row],[Bespovratna sredstva - Ukupno (EU+Nac) HRK
= Ukupna ugovorena vrijednost bespovratnih sredstava]]/7.5345</f>
        <v>91557.502156745628</v>
      </c>
      <c r="U1736" s="50">
        <v>0</v>
      </c>
      <c r="V1736" s="51">
        <f>Ugovori_OPULJP[[#This Row],[Javni doprinos korisnika - HRK]]/7.5345</f>
        <v>0</v>
      </c>
      <c r="W1736" s="50">
        <v>0</v>
      </c>
      <c r="X1736" s="51">
        <f>Ugovori_OPULJP[[#This Row],[Privatni doprinos korisnika - HRK]]/7.5345</f>
        <v>0</v>
      </c>
      <c r="Y1736" s="52">
        <v>689840</v>
      </c>
      <c r="Z1736" s="53">
        <f>Ugovori_OPULJP[[#This Row],[UKUPNI PRIHVATLJIVI IZDACI
TOTAL ELIGIBLE EXPENDITURE
= Bespovratna sredstva ukupno + doprinos korisnika
= Ukupni prihvatljivi troškovi
= Ukupna ugovorena vrijednost projekta HRK]]/7.5345</f>
        <v>91557.502156745628</v>
      </c>
      <c r="AA1736" s="57" t="s">
        <v>38</v>
      </c>
      <c r="AB1736" s="57" t="s">
        <v>35</v>
      </c>
      <c r="AC1736" s="56" t="s">
        <v>6335</v>
      </c>
      <c r="AD1736" s="63" t="s">
        <v>747</v>
      </c>
    </row>
    <row r="1737" spans="1:30" ht="63.75" customHeight="1" x14ac:dyDescent="0.2">
      <c r="A1737" s="61" t="s">
        <v>6336</v>
      </c>
      <c r="B1737" s="55" t="s">
        <v>743</v>
      </c>
      <c r="C1737" s="56" t="s">
        <v>744</v>
      </c>
      <c r="D1737" s="88" t="s">
        <v>4965</v>
      </c>
      <c r="E1737" s="57" t="s">
        <v>76</v>
      </c>
      <c r="F1737" s="62" t="s">
        <v>4211</v>
      </c>
      <c r="G1737" s="45" t="s">
        <v>1675</v>
      </c>
      <c r="H1737" s="59">
        <v>44902</v>
      </c>
      <c r="I1737" s="59">
        <v>45145</v>
      </c>
      <c r="J1737" s="48" t="str">
        <f>IF(Ugovori_OPULJP[[#This Row],[DATUM ZAVRŠETKA OPERACIJE]]&gt;DATE(2024,3,31),"u provedbi","završen")</f>
        <v>završen</v>
      </c>
      <c r="K1737" s="46" t="s">
        <v>599</v>
      </c>
      <c r="L1737" s="46" t="s">
        <v>599</v>
      </c>
      <c r="M1737" s="49">
        <v>0.85</v>
      </c>
      <c r="N1737" s="49">
        <v>0.15</v>
      </c>
      <c r="O1737" s="50">
        <f>Ugovori_OPULJP[[#This Row],[Bespovratna sredstva - Ukupno (EU+Nac) HRK
= Ukupna ugovorena vrijednost bespovratnih sredstava]]*Ugovori_OPULJP[[#This Row],[EU STOPA SUFINANCIRANJA %
EU CO-FINANCING RATE %]]</f>
        <v>1250564.625</v>
      </c>
      <c r="P1737" s="51">
        <f>Ugovori_OPULJP[[#This Row],[Bespovratna sredstva - EU dio - HRK]]/7.5345</f>
        <v>165978.44913398367</v>
      </c>
      <c r="Q1737" s="50">
        <f>Ugovori_OPULJP[[#This Row],[Bespovratna sredstva - Ukupno (EU+Nac) HRK
= Ukupna ugovorena vrijednost bespovratnih sredstava]]*Ugovori_OPULJP[[#This Row],[STOPA NACIONALNOG SUFINANCIRANJA %]]</f>
        <v>220687.875</v>
      </c>
      <c r="R1737" s="51">
        <f>Ugovori_OPULJP[[#This Row],[Bespovratna sredstva - Nacionalni dio - HRK]]/7.5345</f>
        <v>29290.314553055941</v>
      </c>
      <c r="S1737" s="52">
        <v>1471252.5</v>
      </c>
      <c r="T1737" s="51">
        <f>Ugovori_OPULJP[[#This Row],[Bespovratna sredstva - Ukupno (EU+Nac) HRK
= Ukupna ugovorena vrijednost bespovratnih sredstava]]/7.5345</f>
        <v>195268.76368703961</v>
      </c>
      <c r="U1737" s="50">
        <v>0</v>
      </c>
      <c r="V1737" s="51">
        <f>Ugovori_OPULJP[[#This Row],[Javni doprinos korisnika - HRK]]/7.5345</f>
        <v>0</v>
      </c>
      <c r="W1737" s="50">
        <v>0</v>
      </c>
      <c r="X1737" s="51">
        <f>Ugovori_OPULJP[[#This Row],[Privatni doprinos korisnika - HRK]]/7.5345</f>
        <v>0</v>
      </c>
      <c r="Y1737" s="52">
        <v>1471252.5</v>
      </c>
      <c r="Z1737" s="53">
        <f>Ugovori_OPULJP[[#This Row],[UKUPNI PRIHVATLJIVI IZDACI
TOTAL ELIGIBLE EXPENDITURE
= Bespovratna sredstva ukupno + doprinos korisnika
= Ukupni prihvatljivi troškovi
= Ukupna ugovorena vrijednost projekta HRK]]/7.5345</f>
        <v>195268.76368703961</v>
      </c>
      <c r="AA1737" s="57" t="s">
        <v>38</v>
      </c>
      <c r="AB1737" s="57" t="s">
        <v>35</v>
      </c>
      <c r="AC1737" s="56" t="s">
        <v>6337</v>
      </c>
      <c r="AD1737" s="63" t="s">
        <v>747</v>
      </c>
    </row>
    <row r="1738" spans="1:30" ht="63.75" customHeight="1" x14ac:dyDescent="0.2">
      <c r="A1738" s="61" t="s">
        <v>6338</v>
      </c>
      <c r="B1738" s="55" t="s">
        <v>743</v>
      </c>
      <c r="C1738" s="56" t="s">
        <v>744</v>
      </c>
      <c r="D1738" s="88" t="s">
        <v>4965</v>
      </c>
      <c r="E1738" s="57" t="s">
        <v>76</v>
      </c>
      <c r="F1738" s="62" t="s">
        <v>6339</v>
      </c>
      <c r="G1738" s="62" t="s">
        <v>1930</v>
      </c>
      <c r="H1738" s="59">
        <v>44902</v>
      </c>
      <c r="I1738" s="59">
        <v>45145</v>
      </c>
      <c r="J1738" s="48" t="str">
        <f>IF(Ugovori_OPULJP[[#This Row],[DATUM ZAVRŠETKA OPERACIJE]]&gt;DATE(2024,3,31),"u provedbi","završen")</f>
        <v>završen</v>
      </c>
      <c r="K1738" s="46" t="s">
        <v>249</v>
      </c>
      <c r="L1738" s="46" t="s">
        <v>249</v>
      </c>
      <c r="M1738" s="49">
        <v>0.85</v>
      </c>
      <c r="N1738" s="49">
        <v>0.15</v>
      </c>
      <c r="O1738" s="50">
        <f>Ugovori_OPULJP[[#This Row],[Bespovratna sredstva - Ukupno (EU+Nac) HRK
= Ukupna ugovorena vrijednost bespovratnih sredstava]]*Ugovori_OPULJP[[#This Row],[EU STOPA SUFINANCIRANJA %
EU CO-FINANCING RATE %]]</f>
        <v>1050058.125</v>
      </c>
      <c r="P1738" s="51">
        <f>Ugovori_OPULJP[[#This Row],[Bespovratna sredstva - EU dio - HRK]]/7.5345</f>
        <v>139366.66334859646</v>
      </c>
      <c r="Q1738" s="50">
        <f>Ugovori_OPULJP[[#This Row],[Bespovratna sredstva - Ukupno (EU+Nac) HRK
= Ukupna ugovorena vrijednost bespovratnih sredstava]]*Ugovori_OPULJP[[#This Row],[STOPA NACIONALNOG SUFINANCIRANJA %]]</f>
        <v>185304.375</v>
      </c>
      <c r="R1738" s="51">
        <f>Ugovori_OPULJP[[#This Row],[Bespovratna sredstva - Nacionalni dio - HRK]]/7.5345</f>
        <v>24594.117061517019</v>
      </c>
      <c r="S1738" s="52">
        <v>1235362.5</v>
      </c>
      <c r="T1738" s="51">
        <f>Ugovori_OPULJP[[#This Row],[Bespovratna sredstva - Ukupno (EU+Nac) HRK
= Ukupna ugovorena vrijednost bespovratnih sredstava]]/7.5345</f>
        <v>163960.78041011348</v>
      </c>
      <c r="U1738" s="50">
        <v>0</v>
      </c>
      <c r="V1738" s="51">
        <f>Ugovori_OPULJP[[#This Row],[Javni doprinos korisnika - HRK]]/7.5345</f>
        <v>0</v>
      </c>
      <c r="W1738" s="50">
        <v>0</v>
      </c>
      <c r="X1738" s="51">
        <f>Ugovori_OPULJP[[#This Row],[Privatni doprinos korisnika - HRK]]/7.5345</f>
        <v>0</v>
      </c>
      <c r="Y1738" s="52">
        <v>1235362.5</v>
      </c>
      <c r="Z1738" s="53">
        <f>Ugovori_OPULJP[[#This Row],[UKUPNI PRIHVATLJIVI IZDACI
TOTAL ELIGIBLE EXPENDITURE
= Bespovratna sredstva ukupno + doprinos korisnika
= Ukupni prihvatljivi troškovi
= Ukupna ugovorena vrijednost projekta HRK]]/7.5345</f>
        <v>163960.78041011348</v>
      </c>
      <c r="AA1738" s="57" t="s">
        <v>38</v>
      </c>
      <c r="AB1738" s="57" t="s">
        <v>35</v>
      </c>
      <c r="AC1738" s="56" t="s">
        <v>6340</v>
      </c>
      <c r="AD1738" s="63" t="s">
        <v>747</v>
      </c>
    </row>
    <row r="1739" spans="1:30" ht="63.75" customHeight="1" x14ac:dyDescent="0.2">
      <c r="A1739" s="41" t="s">
        <v>6341</v>
      </c>
      <c r="B1739" s="42" t="s">
        <v>743</v>
      </c>
      <c r="C1739" s="43" t="s">
        <v>6342</v>
      </c>
      <c r="D1739" s="43" t="s">
        <v>6343</v>
      </c>
      <c r="E1739" s="57" t="s">
        <v>76</v>
      </c>
      <c r="F1739" s="45" t="s">
        <v>6344</v>
      </c>
      <c r="G1739" s="45" t="s">
        <v>6345</v>
      </c>
      <c r="H1739" s="47">
        <v>43720</v>
      </c>
      <c r="I1739" s="47">
        <v>44451</v>
      </c>
      <c r="J1739" s="48" t="str">
        <f>IF(Ugovori_OPULJP[[#This Row],[DATUM ZAVRŠETKA OPERACIJE]]&gt;DATE(2024,3,31),"u provedbi","završen")</f>
        <v>završen</v>
      </c>
      <c r="K1739" s="46" t="s">
        <v>84</v>
      </c>
      <c r="L1739" s="46" t="s">
        <v>84</v>
      </c>
      <c r="M1739" s="49">
        <v>0.85</v>
      </c>
      <c r="N1739" s="49">
        <v>0.15</v>
      </c>
      <c r="O1739" s="50">
        <f>Ugovori_OPULJP[[#This Row],[Bespovratna sredstva - Ukupno (EU+Nac) HRK
= Ukupna ugovorena vrijednost bespovratnih sredstava]]*Ugovori_OPULJP[[#This Row],[EU STOPA SUFINANCIRANJA %
EU CO-FINANCING RATE %]]</f>
        <v>883966.02549999999</v>
      </c>
      <c r="P1739" s="51">
        <f>Ugovori_OPULJP[[#This Row],[Bespovratna sredstva - EU dio - HRK]]/7.5345</f>
        <v>117322.45344747494</v>
      </c>
      <c r="Q1739" s="50">
        <f>Ugovori_OPULJP[[#This Row],[Bespovratna sredstva - Ukupno (EU+Nac) HRK
= Ukupna ugovorena vrijednost bespovratnih sredstava]]*Ugovori_OPULJP[[#This Row],[STOPA NACIONALNOG SUFINANCIRANJA %]]</f>
        <v>155994.00450000001</v>
      </c>
      <c r="R1739" s="51">
        <f>Ugovori_OPULJP[[#This Row],[Bespovratna sredstva - Nacionalni dio - HRK]]/7.5345</f>
        <v>20703.962373083814</v>
      </c>
      <c r="S1739" s="50">
        <v>1039960.03</v>
      </c>
      <c r="T1739" s="51">
        <f>Ugovori_OPULJP[[#This Row],[Bespovratna sredstva - Ukupno (EU+Nac) HRK
= Ukupna ugovorena vrijednost bespovratnih sredstava]]/7.5345</f>
        <v>138026.41582055876</v>
      </c>
      <c r="U1739" s="50">
        <v>0</v>
      </c>
      <c r="V1739" s="51">
        <f>Ugovori_OPULJP[[#This Row],[Javni doprinos korisnika - HRK]]/7.5345</f>
        <v>0</v>
      </c>
      <c r="W1739" s="50">
        <v>0</v>
      </c>
      <c r="X1739" s="51">
        <f>Ugovori_OPULJP[[#This Row],[Privatni doprinos korisnika - HRK]]/7.5345</f>
        <v>0</v>
      </c>
      <c r="Y1739" s="52">
        <v>1039960.03</v>
      </c>
      <c r="Z1739" s="53">
        <f>Ugovori_OPULJP[[#This Row],[UKUPNI PRIHVATLJIVI IZDACI
TOTAL ELIGIBLE EXPENDITURE
= Bespovratna sredstva ukupno + doprinos korisnika
= Ukupni prihvatljivi troškovi
= Ukupna ugovorena vrijednost projekta HRK]]/7.5345</f>
        <v>138026.41582055876</v>
      </c>
      <c r="AA1739" s="44" t="s">
        <v>38</v>
      </c>
      <c r="AB1739" s="44" t="s">
        <v>35</v>
      </c>
      <c r="AC1739" s="43" t="s">
        <v>6346</v>
      </c>
      <c r="AD1739" s="43" t="s">
        <v>747</v>
      </c>
    </row>
    <row r="1740" spans="1:30" ht="63.75" customHeight="1" x14ac:dyDescent="0.2">
      <c r="A1740" s="41" t="s">
        <v>6347</v>
      </c>
      <c r="B1740" s="42" t="s">
        <v>743</v>
      </c>
      <c r="C1740" s="43" t="s">
        <v>6342</v>
      </c>
      <c r="D1740" s="43" t="s">
        <v>6343</v>
      </c>
      <c r="E1740" s="57" t="s">
        <v>76</v>
      </c>
      <c r="F1740" s="45" t="s">
        <v>6348</v>
      </c>
      <c r="G1740" s="45" t="s">
        <v>6349</v>
      </c>
      <c r="H1740" s="47">
        <v>43707</v>
      </c>
      <c r="I1740" s="47">
        <v>44165</v>
      </c>
      <c r="J1740" s="48" t="str">
        <f>IF(Ugovori_OPULJP[[#This Row],[DATUM ZAVRŠETKA OPERACIJE]]&gt;DATE(2024,3,31),"u provedbi","završen")</f>
        <v>završen</v>
      </c>
      <c r="K1740" s="46" t="s">
        <v>84</v>
      </c>
      <c r="L1740" s="46" t="s">
        <v>84</v>
      </c>
      <c r="M1740" s="49">
        <v>0.85</v>
      </c>
      <c r="N1740" s="49">
        <v>0.15</v>
      </c>
      <c r="O1740" s="50">
        <f>Ugovori_OPULJP[[#This Row],[Bespovratna sredstva - Ukupno (EU+Nac) HRK
= Ukupna ugovorena vrijednost bespovratnih sredstava]]*Ugovori_OPULJP[[#This Row],[EU STOPA SUFINANCIRANJA %
EU CO-FINANCING RATE %]]</f>
        <v>616462.5</v>
      </c>
      <c r="P1740" s="51">
        <f>Ugovori_OPULJP[[#This Row],[Bespovratna sredstva - EU dio - HRK]]/7.5345</f>
        <v>81818.634282301413</v>
      </c>
      <c r="Q1740" s="50">
        <f>Ugovori_OPULJP[[#This Row],[Bespovratna sredstva - Ukupno (EU+Nac) HRK
= Ukupna ugovorena vrijednost bespovratnih sredstava]]*Ugovori_OPULJP[[#This Row],[STOPA NACIONALNOG SUFINANCIRANJA %]]</f>
        <v>108787.5</v>
      </c>
      <c r="R1740" s="51">
        <f>Ugovori_OPULJP[[#This Row],[Bespovratna sredstva - Nacionalni dio - HRK]]/7.5345</f>
        <v>14438.582520406131</v>
      </c>
      <c r="S1740" s="50">
        <v>725250</v>
      </c>
      <c r="T1740" s="51">
        <f>Ugovori_OPULJP[[#This Row],[Bespovratna sredstva - Ukupno (EU+Nac) HRK
= Ukupna ugovorena vrijednost bespovratnih sredstava]]/7.5345</f>
        <v>96257.216802707539</v>
      </c>
      <c r="U1740" s="50">
        <v>0</v>
      </c>
      <c r="V1740" s="51">
        <f>Ugovori_OPULJP[[#This Row],[Javni doprinos korisnika - HRK]]/7.5345</f>
        <v>0</v>
      </c>
      <c r="W1740" s="50">
        <v>0</v>
      </c>
      <c r="X1740" s="51">
        <f>Ugovori_OPULJP[[#This Row],[Privatni doprinos korisnika - HRK]]/7.5345</f>
        <v>0</v>
      </c>
      <c r="Y1740" s="52">
        <v>725250</v>
      </c>
      <c r="Z1740" s="53">
        <f>Ugovori_OPULJP[[#This Row],[UKUPNI PRIHVATLJIVI IZDACI
TOTAL ELIGIBLE EXPENDITURE
= Bespovratna sredstva ukupno + doprinos korisnika
= Ukupni prihvatljivi troškovi
= Ukupna ugovorena vrijednost projekta HRK]]/7.5345</f>
        <v>96257.216802707539</v>
      </c>
      <c r="AA1740" s="44" t="s">
        <v>38</v>
      </c>
      <c r="AB1740" s="44" t="s">
        <v>35</v>
      </c>
      <c r="AC1740" s="43" t="s">
        <v>6350</v>
      </c>
      <c r="AD1740" s="43" t="s">
        <v>747</v>
      </c>
    </row>
    <row r="1741" spans="1:30" ht="63.75" customHeight="1" x14ac:dyDescent="0.2">
      <c r="A1741" s="41" t="s">
        <v>6351</v>
      </c>
      <c r="B1741" s="42" t="s">
        <v>743</v>
      </c>
      <c r="C1741" s="43" t="s">
        <v>6342</v>
      </c>
      <c r="D1741" s="43" t="s">
        <v>6343</v>
      </c>
      <c r="E1741" s="57" t="s">
        <v>76</v>
      </c>
      <c r="F1741" s="45" t="s">
        <v>6352</v>
      </c>
      <c r="G1741" s="45" t="s">
        <v>2402</v>
      </c>
      <c r="H1741" s="47">
        <v>43719</v>
      </c>
      <c r="I1741" s="47">
        <v>44146</v>
      </c>
      <c r="J1741" s="48" t="str">
        <f>IF(Ugovori_OPULJP[[#This Row],[DATUM ZAVRŠETKA OPERACIJE]]&gt;DATE(2024,3,31),"u provedbi","završen")</f>
        <v>završen</v>
      </c>
      <c r="K1741" s="46" t="s">
        <v>84</v>
      </c>
      <c r="L1741" s="46" t="s">
        <v>249</v>
      </c>
      <c r="M1741" s="49">
        <v>0.85</v>
      </c>
      <c r="N1741" s="49">
        <v>0.15</v>
      </c>
      <c r="O1741" s="50">
        <f>Ugovori_OPULJP[[#This Row],[Bespovratna sredstva - Ukupno (EU+Nac) HRK
= Ukupna ugovorena vrijednost bespovratnih sredstava]]*Ugovori_OPULJP[[#This Row],[EU STOPA SUFINANCIRANJA %
EU CO-FINANCING RATE %]]</f>
        <v>529514.8949999999</v>
      </c>
      <c r="P1741" s="51">
        <f>Ugovori_OPULJP[[#This Row],[Bespovratna sredstva - EU dio - HRK]]/7.5345</f>
        <v>70278.703961775813</v>
      </c>
      <c r="Q1741" s="50">
        <f>Ugovori_OPULJP[[#This Row],[Bespovratna sredstva - Ukupno (EU+Nac) HRK
= Ukupna ugovorena vrijednost bespovratnih sredstava]]*Ugovori_OPULJP[[#This Row],[STOPA NACIONALNOG SUFINANCIRANJA %]]</f>
        <v>93443.804999999993</v>
      </c>
      <c r="R1741" s="51">
        <f>Ugovori_OPULJP[[#This Row],[Bespovratna sredstva - Nacionalni dio - HRK]]/7.5345</f>
        <v>12402.124228548675</v>
      </c>
      <c r="S1741" s="50">
        <v>622958.69999999995</v>
      </c>
      <c r="T1741" s="51">
        <f>Ugovori_OPULJP[[#This Row],[Bespovratna sredstva - Ukupno (EU+Nac) HRK
= Ukupna ugovorena vrijednost bespovratnih sredstava]]/7.5345</f>
        <v>82680.828190324493</v>
      </c>
      <c r="U1741" s="50">
        <v>0</v>
      </c>
      <c r="V1741" s="51">
        <f>Ugovori_OPULJP[[#This Row],[Javni doprinos korisnika - HRK]]/7.5345</f>
        <v>0</v>
      </c>
      <c r="W1741" s="50">
        <v>0</v>
      </c>
      <c r="X1741" s="51">
        <f>Ugovori_OPULJP[[#This Row],[Privatni doprinos korisnika - HRK]]/7.5345</f>
        <v>0</v>
      </c>
      <c r="Y1741" s="52">
        <v>622958.69999999995</v>
      </c>
      <c r="Z1741" s="53">
        <f>Ugovori_OPULJP[[#This Row],[UKUPNI PRIHVATLJIVI IZDACI
TOTAL ELIGIBLE EXPENDITURE
= Bespovratna sredstva ukupno + doprinos korisnika
= Ukupni prihvatljivi troškovi
= Ukupna ugovorena vrijednost projekta HRK]]/7.5345</f>
        <v>82680.828190324493</v>
      </c>
      <c r="AA1741" s="44" t="s">
        <v>38</v>
      </c>
      <c r="AB1741" s="44" t="s">
        <v>35</v>
      </c>
      <c r="AC1741" s="43" t="s">
        <v>6353</v>
      </c>
      <c r="AD1741" s="43" t="s">
        <v>747</v>
      </c>
    </row>
    <row r="1742" spans="1:30" ht="63.75" customHeight="1" x14ac:dyDescent="0.2">
      <c r="A1742" s="41" t="s">
        <v>6354</v>
      </c>
      <c r="B1742" s="42" t="s">
        <v>743</v>
      </c>
      <c r="C1742" s="43" t="s">
        <v>6342</v>
      </c>
      <c r="D1742" s="43" t="s">
        <v>6343</v>
      </c>
      <c r="E1742" s="57" t="s">
        <v>76</v>
      </c>
      <c r="F1742" s="45" t="s">
        <v>6355</v>
      </c>
      <c r="G1742" s="45" t="s">
        <v>3173</v>
      </c>
      <c r="H1742" s="47">
        <v>43707</v>
      </c>
      <c r="I1742" s="47">
        <v>44255</v>
      </c>
      <c r="J1742" s="48" t="str">
        <f>IF(Ugovori_OPULJP[[#This Row],[DATUM ZAVRŠETKA OPERACIJE]]&gt;DATE(2024,3,31),"u provedbi","završen")</f>
        <v>završen</v>
      </c>
      <c r="K1742" s="46" t="s">
        <v>84</v>
      </c>
      <c r="L1742" s="46" t="s">
        <v>84</v>
      </c>
      <c r="M1742" s="49">
        <v>0.85</v>
      </c>
      <c r="N1742" s="49">
        <v>0.15</v>
      </c>
      <c r="O1742" s="50">
        <f>Ugovori_OPULJP[[#This Row],[Bespovratna sredstva - Ukupno (EU+Nac) HRK
= Ukupna ugovorena vrijednost bespovratnih sredstava]]*Ugovori_OPULJP[[#This Row],[EU STOPA SUFINANCIRANJA %
EU CO-FINANCING RATE %]]</f>
        <v>625850.98800000001</v>
      </c>
      <c r="P1742" s="51">
        <f>Ugovori_OPULJP[[#This Row],[Bespovratna sredstva - EU dio - HRK]]/7.5345</f>
        <v>83064.700776428421</v>
      </c>
      <c r="Q1742" s="50">
        <f>Ugovori_OPULJP[[#This Row],[Bespovratna sredstva - Ukupno (EU+Nac) HRK
= Ukupna ugovorena vrijednost bespovratnih sredstava]]*Ugovori_OPULJP[[#This Row],[STOPA NACIONALNOG SUFINANCIRANJA %]]</f>
        <v>110444.292</v>
      </c>
      <c r="R1742" s="51">
        <f>Ugovori_OPULJP[[#This Row],[Bespovratna sredstva - Nacionalni dio - HRK]]/7.5345</f>
        <v>14658.476607605016</v>
      </c>
      <c r="S1742" s="50">
        <v>736295.28</v>
      </c>
      <c r="T1742" s="51">
        <f>Ugovori_OPULJP[[#This Row],[Bespovratna sredstva - Ukupno (EU+Nac) HRK
= Ukupna ugovorena vrijednost bespovratnih sredstava]]/7.5345</f>
        <v>97723.17738403345</v>
      </c>
      <c r="U1742" s="50">
        <v>0</v>
      </c>
      <c r="V1742" s="51">
        <f>Ugovori_OPULJP[[#This Row],[Javni doprinos korisnika - HRK]]/7.5345</f>
        <v>0</v>
      </c>
      <c r="W1742" s="50">
        <v>0</v>
      </c>
      <c r="X1742" s="51">
        <f>Ugovori_OPULJP[[#This Row],[Privatni doprinos korisnika - HRK]]/7.5345</f>
        <v>0</v>
      </c>
      <c r="Y1742" s="52">
        <v>736295.28</v>
      </c>
      <c r="Z1742" s="53">
        <f>Ugovori_OPULJP[[#This Row],[UKUPNI PRIHVATLJIVI IZDACI
TOTAL ELIGIBLE EXPENDITURE
= Bespovratna sredstva ukupno + doprinos korisnika
= Ukupni prihvatljivi troškovi
= Ukupna ugovorena vrijednost projekta HRK]]/7.5345</f>
        <v>97723.17738403345</v>
      </c>
      <c r="AA1742" s="44" t="s">
        <v>38</v>
      </c>
      <c r="AB1742" s="44" t="s">
        <v>35</v>
      </c>
      <c r="AC1742" s="43" t="s">
        <v>6356</v>
      </c>
      <c r="AD1742" s="43" t="s">
        <v>747</v>
      </c>
    </row>
    <row r="1743" spans="1:30" ht="63.75" customHeight="1" x14ac:dyDescent="0.2">
      <c r="A1743" s="41" t="s">
        <v>6357</v>
      </c>
      <c r="B1743" s="42" t="s">
        <v>743</v>
      </c>
      <c r="C1743" s="43" t="s">
        <v>6342</v>
      </c>
      <c r="D1743" s="43" t="s">
        <v>6343</v>
      </c>
      <c r="E1743" s="57" t="s">
        <v>76</v>
      </c>
      <c r="F1743" s="45" t="s">
        <v>6358</v>
      </c>
      <c r="G1743" s="45" t="s">
        <v>6359</v>
      </c>
      <c r="H1743" s="47">
        <v>43707</v>
      </c>
      <c r="I1743" s="47">
        <v>44165</v>
      </c>
      <c r="J1743" s="48" t="str">
        <f>IF(Ugovori_OPULJP[[#This Row],[DATUM ZAVRŠETKA OPERACIJE]]&gt;DATE(2024,3,31),"u provedbi","završen")</f>
        <v>završen</v>
      </c>
      <c r="K1743" s="46" t="s">
        <v>84</v>
      </c>
      <c r="L1743" s="46" t="s">
        <v>84</v>
      </c>
      <c r="M1743" s="49">
        <v>0.85</v>
      </c>
      <c r="N1743" s="49">
        <v>0.15</v>
      </c>
      <c r="O1743" s="50">
        <f>Ugovori_OPULJP[[#This Row],[Bespovratna sredstva - Ukupno (EU+Nac) HRK
= Ukupna ugovorena vrijednost bespovratnih sredstava]]*Ugovori_OPULJP[[#This Row],[EU STOPA SUFINANCIRANJA %
EU CO-FINANCING RATE %]]</f>
        <v>476200.09850000002</v>
      </c>
      <c r="P1743" s="51">
        <f>Ugovori_OPULJP[[#This Row],[Bespovratna sredstva - EU dio - HRK]]/7.5345</f>
        <v>63202.614440241552</v>
      </c>
      <c r="Q1743" s="50">
        <f>Ugovori_OPULJP[[#This Row],[Bespovratna sredstva - Ukupno (EU+Nac) HRK
= Ukupna ugovorena vrijednost bespovratnih sredstava]]*Ugovori_OPULJP[[#This Row],[STOPA NACIONALNOG SUFINANCIRANJA %]]</f>
        <v>84035.311499999996</v>
      </c>
      <c r="R1743" s="51">
        <f>Ugovori_OPULJP[[#This Row],[Bespovratna sredstva - Nacionalni dio - HRK]]/7.5345</f>
        <v>11153.40254827792</v>
      </c>
      <c r="S1743" s="50">
        <v>560235.41</v>
      </c>
      <c r="T1743" s="51">
        <f>Ugovori_OPULJP[[#This Row],[Bespovratna sredstva - Ukupno (EU+Nac) HRK
= Ukupna ugovorena vrijednost bespovratnih sredstava]]/7.5345</f>
        <v>74356.016988519477</v>
      </c>
      <c r="U1743" s="50">
        <v>0</v>
      </c>
      <c r="V1743" s="51">
        <f>Ugovori_OPULJP[[#This Row],[Javni doprinos korisnika - HRK]]/7.5345</f>
        <v>0</v>
      </c>
      <c r="W1743" s="50">
        <v>0</v>
      </c>
      <c r="X1743" s="51">
        <f>Ugovori_OPULJP[[#This Row],[Privatni doprinos korisnika - HRK]]/7.5345</f>
        <v>0</v>
      </c>
      <c r="Y1743" s="52">
        <v>560235.41</v>
      </c>
      <c r="Z1743" s="53">
        <f>Ugovori_OPULJP[[#This Row],[UKUPNI PRIHVATLJIVI IZDACI
TOTAL ELIGIBLE EXPENDITURE
= Bespovratna sredstva ukupno + doprinos korisnika
= Ukupni prihvatljivi troškovi
= Ukupna ugovorena vrijednost projekta HRK]]/7.5345</f>
        <v>74356.016988519477</v>
      </c>
      <c r="AA1743" s="44" t="s">
        <v>38</v>
      </c>
      <c r="AB1743" s="44" t="s">
        <v>35</v>
      </c>
      <c r="AC1743" s="43" t="s">
        <v>6360</v>
      </c>
      <c r="AD1743" s="43" t="s">
        <v>747</v>
      </c>
    </row>
    <row r="1744" spans="1:30" ht="63.75" customHeight="1" x14ac:dyDescent="0.2">
      <c r="A1744" s="41" t="s">
        <v>6361</v>
      </c>
      <c r="B1744" s="42" t="s">
        <v>743</v>
      </c>
      <c r="C1744" s="43" t="s">
        <v>6342</v>
      </c>
      <c r="D1744" s="43" t="s">
        <v>6343</v>
      </c>
      <c r="E1744" s="57" t="s">
        <v>76</v>
      </c>
      <c r="F1744" s="45" t="s">
        <v>6362</v>
      </c>
      <c r="G1744" s="62" t="s">
        <v>144</v>
      </c>
      <c r="H1744" s="47">
        <v>43707</v>
      </c>
      <c r="I1744" s="47">
        <v>44165</v>
      </c>
      <c r="J1744" s="48" t="str">
        <f>IF(Ugovori_OPULJP[[#This Row],[DATUM ZAVRŠETKA OPERACIJE]]&gt;DATE(2024,3,31),"u provedbi","završen")</f>
        <v>završen</v>
      </c>
      <c r="K1744" s="46" t="s">
        <v>84</v>
      </c>
      <c r="L1744" s="46" t="s">
        <v>37</v>
      </c>
      <c r="M1744" s="49">
        <v>0.85</v>
      </c>
      <c r="N1744" s="49">
        <v>0.15</v>
      </c>
      <c r="O1744" s="50">
        <f>Ugovori_OPULJP[[#This Row],[Bespovratna sredstva - Ukupno (EU+Nac) HRK
= Ukupna ugovorena vrijednost bespovratnih sredstava]]*Ugovori_OPULJP[[#This Row],[EU STOPA SUFINANCIRANJA %
EU CO-FINANCING RATE %]]</f>
        <v>755628.93699999992</v>
      </c>
      <c r="P1744" s="51">
        <f>Ugovori_OPULJP[[#This Row],[Bespovratna sredstva - EU dio - HRK]]/7.5345</f>
        <v>100289.19463799852</v>
      </c>
      <c r="Q1744" s="50">
        <f>Ugovori_OPULJP[[#This Row],[Bespovratna sredstva - Ukupno (EU+Nac) HRK
= Ukupna ugovorena vrijednost bespovratnih sredstava]]*Ugovori_OPULJP[[#This Row],[STOPA NACIONALNOG SUFINANCIRANJA %]]</f>
        <v>133346.283</v>
      </c>
      <c r="R1744" s="51">
        <f>Ugovori_OPULJP[[#This Row],[Bespovratna sredstva - Nacionalni dio - HRK]]/7.5345</f>
        <v>17698.093171411507</v>
      </c>
      <c r="S1744" s="50">
        <v>888975.22</v>
      </c>
      <c r="T1744" s="51">
        <f>Ugovori_OPULJP[[#This Row],[Bespovratna sredstva - Ukupno (EU+Nac) HRK
= Ukupna ugovorena vrijednost bespovratnih sredstava]]/7.5345</f>
        <v>117987.28780941003</v>
      </c>
      <c r="U1744" s="50">
        <v>0</v>
      </c>
      <c r="V1744" s="51">
        <f>Ugovori_OPULJP[[#This Row],[Javni doprinos korisnika - HRK]]/7.5345</f>
        <v>0</v>
      </c>
      <c r="W1744" s="50">
        <v>0</v>
      </c>
      <c r="X1744" s="51">
        <f>Ugovori_OPULJP[[#This Row],[Privatni doprinos korisnika - HRK]]/7.5345</f>
        <v>0</v>
      </c>
      <c r="Y1744" s="52">
        <v>888975.22</v>
      </c>
      <c r="Z1744" s="53">
        <f>Ugovori_OPULJP[[#This Row],[UKUPNI PRIHVATLJIVI IZDACI
TOTAL ELIGIBLE EXPENDITURE
= Bespovratna sredstva ukupno + doprinos korisnika
= Ukupni prihvatljivi troškovi
= Ukupna ugovorena vrijednost projekta HRK]]/7.5345</f>
        <v>117987.28780941003</v>
      </c>
      <c r="AA1744" s="44" t="s">
        <v>38</v>
      </c>
      <c r="AB1744" s="44" t="s">
        <v>35</v>
      </c>
      <c r="AC1744" s="43" t="s">
        <v>6363</v>
      </c>
      <c r="AD1744" s="43" t="s">
        <v>747</v>
      </c>
    </row>
    <row r="1745" spans="1:30" ht="63.75" customHeight="1" x14ac:dyDescent="0.2">
      <c r="A1745" s="41" t="s">
        <v>6364</v>
      </c>
      <c r="B1745" s="42" t="s">
        <v>743</v>
      </c>
      <c r="C1745" s="43" t="s">
        <v>6342</v>
      </c>
      <c r="D1745" s="43" t="s">
        <v>6343</v>
      </c>
      <c r="E1745" s="57" t="s">
        <v>76</v>
      </c>
      <c r="F1745" s="45" t="s">
        <v>6365</v>
      </c>
      <c r="G1745" s="45" t="s">
        <v>1557</v>
      </c>
      <c r="H1745" s="47">
        <v>43707</v>
      </c>
      <c r="I1745" s="47">
        <v>44499</v>
      </c>
      <c r="J1745" s="48" t="str">
        <f>IF(Ugovori_OPULJP[[#This Row],[DATUM ZAVRŠETKA OPERACIJE]]&gt;DATE(2024,3,31),"u provedbi","završen")</f>
        <v>završen</v>
      </c>
      <c r="K1745" s="46" t="s">
        <v>84</v>
      </c>
      <c r="L1745" s="46" t="s">
        <v>84</v>
      </c>
      <c r="M1745" s="49">
        <v>0.85</v>
      </c>
      <c r="N1745" s="49">
        <v>0.15</v>
      </c>
      <c r="O1745" s="50">
        <f>Ugovori_OPULJP[[#This Row],[Bespovratna sredstva - Ukupno (EU+Nac) HRK
= Ukupna ugovorena vrijednost bespovratnih sredstava]]*Ugovori_OPULJP[[#This Row],[EU STOPA SUFINANCIRANJA %
EU CO-FINANCING RATE %]]</f>
        <v>1246703.2279999999</v>
      </c>
      <c r="P1745" s="51">
        <f>Ugovori_OPULJP[[#This Row],[Bespovratna sredstva - EU dio - HRK]]/7.5345</f>
        <v>165465.95367973985</v>
      </c>
      <c r="Q1745" s="50">
        <f>Ugovori_OPULJP[[#This Row],[Bespovratna sredstva - Ukupno (EU+Nac) HRK
= Ukupna ugovorena vrijednost bespovratnih sredstava]]*Ugovori_OPULJP[[#This Row],[STOPA NACIONALNOG SUFINANCIRANJA %]]</f>
        <v>220006.45199999999</v>
      </c>
      <c r="R1745" s="51">
        <f>Ugovori_OPULJP[[#This Row],[Bespovratna sredstva - Nacionalni dio - HRK]]/7.5345</f>
        <v>29199.87417877762</v>
      </c>
      <c r="S1745" s="50">
        <v>1466709.68</v>
      </c>
      <c r="T1745" s="51">
        <f>Ugovori_OPULJP[[#This Row],[Bespovratna sredstva - Ukupno (EU+Nac) HRK
= Ukupna ugovorena vrijednost bespovratnih sredstava]]/7.5345</f>
        <v>194665.82785851747</v>
      </c>
      <c r="U1745" s="50">
        <v>0</v>
      </c>
      <c r="V1745" s="51">
        <f>Ugovori_OPULJP[[#This Row],[Javni doprinos korisnika - HRK]]/7.5345</f>
        <v>0</v>
      </c>
      <c r="W1745" s="50">
        <v>0</v>
      </c>
      <c r="X1745" s="51">
        <f>Ugovori_OPULJP[[#This Row],[Privatni doprinos korisnika - HRK]]/7.5345</f>
        <v>0</v>
      </c>
      <c r="Y1745" s="52">
        <v>1466709.68</v>
      </c>
      <c r="Z1745" s="53">
        <f>Ugovori_OPULJP[[#This Row],[UKUPNI PRIHVATLJIVI IZDACI
TOTAL ELIGIBLE EXPENDITURE
= Bespovratna sredstva ukupno + doprinos korisnika
= Ukupni prihvatljivi troškovi
= Ukupna ugovorena vrijednost projekta HRK]]/7.5345</f>
        <v>194665.82785851747</v>
      </c>
      <c r="AA1745" s="44" t="s">
        <v>38</v>
      </c>
      <c r="AB1745" s="44" t="s">
        <v>35</v>
      </c>
      <c r="AC1745" s="43" t="s">
        <v>6366</v>
      </c>
      <c r="AD1745" s="43" t="s">
        <v>747</v>
      </c>
    </row>
    <row r="1746" spans="1:30" ht="63.75" customHeight="1" x14ac:dyDescent="0.2">
      <c r="A1746" s="41" t="s">
        <v>6367</v>
      </c>
      <c r="B1746" s="42" t="s">
        <v>743</v>
      </c>
      <c r="C1746" s="43" t="s">
        <v>6342</v>
      </c>
      <c r="D1746" s="43" t="s">
        <v>6343</v>
      </c>
      <c r="E1746" s="57" t="s">
        <v>76</v>
      </c>
      <c r="F1746" s="45" t="s">
        <v>6368</v>
      </c>
      <c r="G1746" s="45" t="s">
        <v>6369</v>
      </c>
      <c r="H1746" s="47">
        <v>43721</v>
      </c>
      <c r="I1746" s="47">
        <v>44087</v>
      </c>
      <c r="J1746" s="48" t="str">
        <f>IF(Ugovori_OPULJP[[#This Row],[DATUM ZAVRŠETKA OPERACIJE]]&gt;DATE(2024,3,31),"u provedbi","završen")</f>
        <v>završen</v>
      </c>
      <c r="K1746" s="46" t="s">
        <v>84</v>
      </c>
      <c r="L1746" s="46" t="s">
        <v>84</v>
      </c>
      <c r="M1746" s="49">
        <v>0.85</v>
      </c>
      <c r="N1746" s="49">
        <v>0.15</v>
      </c>
      <c r="O1746" s="50">
        <f>Ugovori_OPULJP[[#This Row],[Bespovratna sredstva - Ukupno (EU+Nac) HRK
= Ukupna ugovorena vrijednost bespovratnih sredstava]]*Ugovori_OPULJP[[#This Row],[EU STOPA SUFINANCIRANJA %
EU CO-FINANCING RATE %]]</f>
        <v>967087.5</v>
      </c>
      <c r="P1746" s="51">
        <f>Ugovori_OPULJP[[#This Row],[Bespovratna sredstva - EU dio - HRK]]/7.5345</f>
        <v>128354.56898267967</v>
      </c>
      <c r="Q1746" s="50">
        <f>Ugovori_OPULJP[[#This Row],[Bespovratna sredstva - Ukupno (EU+Nac) HRK
= Ukupna ugovorena vrijednost bespovratnih sredstava]]*Ugovori_OPULJP[[#This Row],[STOPA NACIONALNOG SUFINANCIRANJA %]]</f>
        <v>170662.5</v>
      </c>
      <c r="R1746" s="51">
        <f>Ugovori_OPULJP[[#This Row],[Bespovratna sredstva - Nacionalni dio - HRK]]/7.5345</f>
        <v>22650.806291061119</v>
      </c>
      <c r="S1746" s="50">
        <v>1137750</v>
      </c>
      <c r="T1746" s="51">
        <f>Ugovori_OPULJP[[#This Row],[Bespovratna sredstva - Ukupno (EU+Nac) HRK
= Ukupna ugovorena vrijednost bespovratnih sredstava]]/7.5345</f>
        <v>151005.37527374079</v>
      </c>
      <c r="U1746" s="50">
        <v>0</v>
      </c>
      <c r="V1746" s="51">
        <f>Ugovori_OPULJP[[#This Row],[Javni doprinos korisnika - HRK]]/7.5345</f>
        <v>0</v>
      </c>
      <c r="W1746" s="50">
        <v>0</v>
      </c>
      <c r="X1746" s="51">
        <f>Ugovori_OPULJP[[#This Row],[Privatni doprinos korisnika - HRK]]/7.5345</f>
        <v>0</v>
      </c>
      <c r="Y1746" s="52">
        <v>1137750</v>
      </c>
      <c r="Z1746" s="53">
        <f>Ugovori_OPULJP[[#This Row],[UKUPNI PRIHVATLJIVI IZDACI
TOTAL ELIGIBLE EXPENDITURE
= Bespovratna sredstva ukupno + doprinos korisnika
= Ukupni prihvatljivi troškovi
= Ukupna ugovorena vrijednost projekta HRK]]/7.5345</f>
        <v>151005.37527374079</v>
      </c>
      <c r="AA1746" s="44" t="s">
        <v>38</v>
      </c>
      <c r="AB1746" s="44" t="s">
        <v>35</v>
      </c>
      <c r="AC1746" s="43" t="s">
        <v>6370</v>
      </c>
      <c r="AD1746" s="43" t="s">
        <v>747</v>
      </c>
    </row>
    <row r="1747" spans="1:30" ht="63.75" customHeight="1" x14ac:dyDescent="0.2">
      <c r="A1747" s="41" t="s">
        <v>6371</v>
      </c>
      <c r="B1747" s="42" t="s">
        <v>743</v>
      </c>
      <c r="C1747" s="43" t="s">
        <v>6342</v>
      </c>
      <c r="D1747" s="43" t="s">
        <v>6343</v>
      </c>
      <c r="E1747" s="57" t="s">
        <v>76</v>
      </c>
      <c r="F1747" s="45" t="s">
        <v>6372</v>
      </c>
      <c r="G1747" s="45" t="s">
        <v>6373</v>
      </c>
      <c r="H1747" s="47">
        <v>43707</v>
      </c>
      <c r="I1747" s="47">
        <v>44165</v>
      </c>
      <c r="J1747" s="48" t="str">
        <f>IF(Ugovori_OPULJP[[#This Row],[DATUM ZAVRŠETKA OPERACIJE]]&gt;DATE(2024,3,31),"u provedbi","završen")</f>
        <v>završen</v>
      </c>
      <c r="K1747" s="46" t="s">
        <v>84</v>
      </c>
      <c r="L1747" s="46" t="s">
        <v>84</v>
      </c>
      <c r="M1747" s="49">
        <v>0.85</v>
      </c>
      <c r="N1747" s="49">
        <v>0.15</v>
      </c>
      <c r="O1747" s="50">
        <f>Ugovori_OPULJP[[#This Row],[Bespovratna sredstva - Ukupno (EU+Nac) HRK
= Ukupna ugovorena vrijednost bespovratnih sredstava]]*Ugovori_OPULJP[[#This Row],[EU STOPA SUFINANCIRANJA %
EU CO-FINANCING RATE %]]</f>
        <v>807696.36699999997</v>
      </c>
      <c r="P1747" s="51">
        <f>Ugovori_OPULJP[[#This Row],[Bespovratna sredstva - EU dio - HRK]]/7.5345</f>
        <v>107199.73017453049</v>
      </c>
      <c r="Q1747" s="50">
        <f>Ugovori_OPULJP[[#This Row],[Bespovratna sredstva - Ukupno (EU+Nac) HRK
= Ukupna ugovorena vrijednost bespovratnih sredstava]]*Ugovori_OPULJP[[#This Row],[STOPA NACIONALNOG SUFINANCIRANJA %]]</f>
        <v>142534.65299999999</v>
      </c>
      <c r="R1747" s="51">
        <f>Ugovori_OPULJP[[#This Row],[Bespovratna sredstva - Nacionalni dio - HRK]]/7.5345</f>
        <v>18917.599442564202</v>
      </c>
      <c r="S1747" s="50">
        <v>950231.02</v>
      </c>
      <c r="T1747" s="51">
        <f>Ugovori_OPULJP[[#This Row],[Bespovratna sredstva - Ukupno (EU+Nac) HRK
= Ukupna ugovorena vrijednost bespovratnih sredstava]]/7.5345</f>
        <v>126117.3296170947</v>
      </c>
      <c r="U1747" s="50">
        <v>0</v>
      </c>
      <c r="V1747" s="51">
        <f>Ugovori_OPULJP[[#This Row],[Javni doprinos korisnika - HRK]]/7.5345</f>
        <v>0</v>
      </c>
      <c r="W1747" s="50">
        <v>0</v>
      </c>
      <c r="X1747" s="51">
        <f>Ugovori_OPULJP[[#This Row],[Privatni doprinos korisnika - HRK]]/7.5345</f>
        <v>0</v>
      </c>
      <c r="Y1747" s="52">
        <v>950231.02</v>
      </c>
      <c r="Z1747" s="53">
        <f>Ugovori_OPULJP[[#This Row],[UKUPNI PRIHVATLJIVI IZDACI
TOTAL ELIGIBLE EXPENDITURE
= Bespovratna sredstva ukupno + doprinos korisnika
= Ukupni prihvatljivi troškovi
= Ukupna ugovorena vrijednost projekta HRK]]/7.5345</f>
        <v>126117.3296170947</v>
      </c>
      <c r="AA1747" s="44" t="s">
        <v>38</v>
      </c>
      <c r="AB1747" s="44" t="s">
        <v>35</v>
      </c>
      <c r="AC1747" s="43" t="s">
        <v>6374</v>
      </c>
      <c r="AD1747" s="43" t="s">
        <v>747</v>
      </c>
    </row>
    <row r="1748" spans="1:30" ht="63.75" customHeight="1" x14ac:dyDescent="0.2">
      <c r="A1748" s="41" t="s">
        <v>6375</v>
      </c>
      <c r="B1748" s="42" t="s">
        <v>743</v>
      </c>
      <c r="C1748" s="43" t="s">
        <v>6342</v>
      </c>
      <c r="D1748" s="43" t="s">
        <v>6343</v>
      </c>
      <c r="E1748" s="57" t="s">
        <v>76</v>
      </c>
      <c r="F1748" s="45" t="s">
        <v>6376</v>
      </c>
      <c r="G1748" s="45" t="s">
        <v>6377</v>
      </c>
      <c r="H1748" s="47">
        <v>43707</v>
      </c>
      <c r="I1748" s="47">
        <v>44226</v>
      </c>
      <c r="J1748" s="48" t="str">
        <f>IF(Ugovori_OPULJP[[#This Row],[DATUM ZAVRŠETKA OPERACIJE]]&gt;DATE(2024,3,31),"u provedbi","završen")</f>
        <v>završen</v>
      </c>
      <c r="K1748" s="46" t="s">
        <v>84</v>
      </c>
      <c r="L1748" s="46" t="s">
        <v>84</v>
      </c>
      <c r="M1748" s="49">
        <v>0.85</v>
      </c>
      <c r="N1748" s="49">
        <v>0.15</v>
      </c>
      <c r="O1748" s="50">
        <f>Ugovori_OPULJP[[#This Row],[Bespovratna sredstva - Ukupno (EU+Nac) HRK
= Ukupna ugovorena vrijednost bespovratnih sredstava]]*Ugovori_OPULJP[[#This Row],[EU STOPA SUFINANCIRANJA %
EU CO-FINANCING RATE %]]</f>
        <v>496310.24</v>
      </c>
      <c r="P1748" s="51">
        <f>Ugovori_OPULJP[[#This Row],[Bespovratna sredstva - EU dio - HRK]]/7.5345</f>
        <v>65871.688897737069</v>
      </c>
      <c r="Q1748" s="50">
        <f>Ugovori_OPULJP[[#This Row],[Bespovratna sredstva - Ukupno (EU+Nac) HRK
= Ukupna ugovorena vrijednost bespovratnih sredstava]]*Ugovori_OPULJP[[#This Row],[STOPA NACIONALNOG SUFINANCIRANJA %]]</f>
        <v>87584.16</v>
      </c>
      <c r="R1748" s="51">
        <f>Ugovori_OPULJP[[#This Row],[Bespovratna sredstva - Nacionalni dio - HRK]]/7.5345</f>
        <v>11624.415687835954</v>
      </c>
      <c r="S1748" s="50">
        <v>583894.4</v>
      </c>
      <c r="T1748" s="51">
        <f>Ugovori_OPULJP[[#This Row],[Bespovratna sredstva - Ukupno (EU+Nac) HRK
= Ukupna ugovorena vrijednost bespovratnih sredstava]]/7.5345</f>
        <v>77496.104585573034</v>
      </c>
      <c r="U1748" s="50">
        <v>0</v>
      </c>
      <c r="V1748" s="51">
        <f>Ugovori_OPULJP[[#This Row],[Javni doprinos korisnika - HRK]]/7.5345</f>
        <v>0</v>
      </c>
      <c r="W1748" s="50">
        <v>0</v>
      </c>
      <c r="X1748" s="51">
        <f>Ugovori_OPULJP[[#This Row],[Privatni doprinos korisnika - HRK]]/7.5345</f>
        <v>0</v>
      </c>
      <c r="Y1748" s="52">
        <v>583894.4</v>
      </c>
      <c r="Z1748" s="53">
        <f>Ugovori_OPULJP[[#This Row],[UKUPNI PRIHVATLJIVI IZDACI
TOTAL ELIGIBLE EXPENDITURE
= Bespovratna sredstva ukupno + doprinos korisnika
= Ukupni prihvatljivi troškovi
= Ukupna ugovorena vrijednost projekta HRK]]/7.5345</f>
        <v>77496.104585573034</v>
      </c>
      <c r="AA1748" s="44" t="s">
        <v>38</v>
      </c>
      <c r="AB1748" s="44" t="s">
        <v>35</v>
      </c>
      <c r="AC1748" s="43" t="s">
        <v>6378</v>
      </c>
      <c r="AD1748" s="43" t="s">
        <v>747</v>
      </c>
    </row>
    <row r="1749" spans="1:30" ht="63.75" customHeight="1" x14ac:dyDescent="0.2">
      <c r="A1749" s="41" t="s">
        <v>6379</v>
      </c>
      <c r="B1749" s="42" t="s">
        <v>743</v>
      </c>
      <c r="C1749" s="43" t="s">
        <v>6342</v>
      </c>
      <c r="D1749" s="43" t="s">
        <v>6343</v>
      </c>
      <c r="E1749" s="57" t="s">
        <v>76</v>
      </c>
      <c r="F1749" s="45" t="s">
        <v>6380</v>
      </c>
      <c r="G1749" s="45" t="s">
        <v>6381</v>
      </c>
      <c r="H1749" s="47">
        <v>43707</v>
      </c>
      <c r="I1749" s="47">
        <v>44316</v>
      </c>
      <c r="J1749" s="48" t="str">
        <f>IF(Ugovori_OPULJP[[#This Row],[DATUM ZAVRŠETKA OPERACIJE]]&gt;DATE(2024,3,31),"u provedbi","završen")</f>
        <v>završen</v>
      </c>
      <c r="K1749" s="46" t="s">
        <v>84</v>
      </c>
      <c r="L1749" s="46" t="s">
        <v>84</v>
      </c>
      <c r="M1749" s="49">
        <v>0.85</v>
      </c>
      <c r="N1749" s="49">
        <v>0.15</v>
      </c>
      <c r="O1749" s="50">
        <f>Ugovori_OPULJP[[#This Row],[Bespovratna sredstva - Ukupno (EU+Nac) HRK
= Ukupna ugovorena vrijednost bespovratnih sredstava]]*Ugovori_OPULJP[[#This Row],[EU STOPA SUFINANCIRANJA %
EU CO-FINANCING RATE %]]</f>
        <v>786846.47049999994</v>
      </c>
      <c r="P1749" s="51">
        <f>Ugovori_OPULJP[[#This Row],[Bespovratna sredstva - EU dio - HRK]]/7.5345</f>
        <v>104432.4733558962</v>
      </c>
      <c r="Q1749" s="50">
        <f>Ugovori_OPULJP[[#This Row],[Bespovratna sredstva - Ukupno (EU+Nac) HRK
= Ukupna ugovorena vrijednost bespovratnih sredstava]]*Ugovori_OPULJP[[#This Row],[STOPA NACIONALNOG SUFINANCIRANJA %]]</f>
        <v>138855.25949999999</v>
      </c>
      <c r="R1749" s="51">
        <f>Ugovori_OPULJP[[#This Row],[Bespovratna sredstva - Nacionalni dio - HRK]]/7.5345</f>
        <v>18429.260003981683</v>
      </c>
      <c r="S1749" s="50">
        <v>925701.73</v>
      </c>
      <c r="T1749" s="51">
        <f>Ugovori_OPULJP[[#This Row],[Bespovratna sredstva - Ukupno (EU+Nac) HRK
= Ukupna ugovorena vrijednost bespovratnih sredstava]]/7.5345</f>
        <v>122861.73335987788</v>
      </c>
      <c r="U1749" s="50">
        <v>0</v>
      </c>
      <c r="V1749" s="51">
        <f>Ugovori_OPULJP[[#This Row],[Javni doprinos korisnika - HRK]]/7.5345</f>
        <v>0</v>
      </c>
      <c r="W1749" s="50">
        <v>0</v>
      </c>
      <c r="X1749" s="51">
        <f>Ugovori_OPULJP[[#This Row],[Privatni doprinos korisnika - HRK]]/7.5345</f>
        <v>0</v>
      </c>
      <c r="Y1749" s="52">
        <v>925701.73</v>
      </c>
      <c r="Z1749" s="53">
        <f>Ugovori_OPULJP[[#This Row],[UKUPNI PRIHVATLJIVI IZDACI
TOTAL ELIGIBLE EXPENDITURE
= Bespovratna sredstva ukupno + doprinos korisnika
= Ukupni prihvatljivi troškovi
= Ukupna ugovorena vrijednost projekta HRK]]/7.5345</f>
        <v>122861.73335987788</v>
      </c>
      <c r="AA1749" s="44" t="s">
        <v>38</v>
      </c>
      <c r="AB1749" s="44" t="s">
        <v>35</v>
      </c>
      <c r="AC1749" s="43" t="s">
        <v>6382</v>
      </c>
      <c r="AD1749" s="43" t="s">
        <v>747</v>
      </c>
    </row>
    <row r="1750" spans="1:30" ht="63.75" customHeight="1" x14ac:dyDescent="0.2">
      <c r="A1750" s="41" t="s">
        <v>6383</v>
      </c>
      <c r="B1750" s="42" t="s">
        <v>743</v>
      </c>
      <c r="C1750" s="43" t="s">
        <v>6342</v>
      </c>
      <c r="D1750" s="43" t="s">
        <v>6343</v>
      </c>
      <c r="E1750" s="57" t="s">
        <v>76</v>
      </c>
      <c r="F1750" s="45" t="s">
        <v>6384</v>
      </c>
      <c r="G1750" s="45" t="s">
        <v>6385</v>
      </c>
      <c r="H1750" s="47">
        <v>43707</v>
      </c>
      <c r="I1750" s="47">
        <v>44346</v>
      </c>
      <c r="J1750" s="48" t="str">
        <f>IF(Ugovori_OPULJP[[#This Row],[DATUM ZAVRŠETKA OPERACIJE]]&gt;DATE(2024,3,31),"u provedbi","završen")</f>
        <v>završen</v>
      </c>
      <c r="K1750" s="46" t="s">
        <v>84</v>
      </c>
      <c r="L1750" s="46" t="s">
        <v>37</v>
      </c>
      <c r="M1750" s="49">
        <v>0.85</v>
      </c>
      <c r="N1750" s="49">
        <v>0.15</v>
      </c>
      <c r="O1750" s="50">
        <f>Ugovori_OPULJP[[#This Row],[Bespovratna sredstva - Ukupno (EU+Nac) HRK
= Ukupna ugovorena vrijednost bespovratnih sredstava]]*Ugovori_OPULJP[[#This Row],[EU STOPA SUFINANCIRANJA %
EU CO-FINANCING RATE %]]</f>
        <v>888439.54149999993</v>
      </c>
      <c r="P1750" s="51">
        <f>Ugovori_OPULJP[[#This Row],[Bespovratna sredstva - EU dio - HRK]]/7.5345</f>
        <v>117916.1910544827</v>
      </c>
      <c r="Q1750" s="50">
        <f>Ugovori_OPULJP[[#This Row],[Bespovratna sredstva - Ukupno (EU+Nac) HRK
= Ukupna ugovorena vrijednost bespovratnih sredstava]]*Ugovori_OPULJP[[#This Row],[STOPA NACIONALNOG SUFINANCIRANJA %]]</f>
        <v>156783.4485</v>
      </c>
      <c r="R1750" s="51">
        <f>Ugovori_OPULJP[[#This Row],[Bespovratna sredstva - Nacionalni dio - HRK]]/7.5345</f>
        <v>20808.73959784989</v>
      </c>
      <c r="S1750" s="50">
        <v>1045222.99</v>
      </c>
      <c r="T1750" s="51">
        <f>Ugovori_OPULJP[[#This Row],[Bespovratna sredstva - Ukupno (EU+Nac) HRK
= Ukupna ugovorena vrijednost bespovratnih sredstava]]/7.5345</f>
        <v>138724.93065233261</v>
      </c>
      <c r="U1750" s="50">
        <v>0</v>
      </c>
      <c r="V1750" s="51">
        <f>Ugovori_OPULJP[[#This Row],[Javni doprinos korisnika - HRK]]/7.5345</f>
        <v>0</v>
      </c>
      <c r="W1750" s="50">
        <v>0</v>
      </c>
      <c r="X1750" s="51">
        <f>Ugovori_OPULJP[[#This Row],[Privatni doprinos korisnika - HRK]]/7.5345</f>
        <v>0</v>
      </c>
      <c r="Y1750" s="52">
        <v>1045222.99</v>
      </c>
      <c r="Z1750" s="53">
        <f>Ugovori_OPULJP[[#This Row],[UKUPNI PRIHVATLJIVI IZDACI
TOTAL ELIGIBLE EXPENDITURE
= Bespovratna sredstva ukupno + doprinos korisnika
= Ukupni prihvatljivi troškovi
= Ukupna ugovorena vrijednost projekta HRK]]/7.5345</f>
        <v>138724.93065233261</v>
      </c>
      <c r="AA1750" s="44" t="s">
        <v>38</v>
      </c>
      <c r="AB1750" s="44" t="s">
        <v>35</v>
      </c>
      <c r="AC1750" s="43" t="s">
        <v>6386</v>
      </c>
      <c r="AD1750" s="43" t="s">
        <v>747</v>
      </c>
    </row>
    <row r="1751" spans="1:30" ht="63.75" customHeight="1" x14ac:dyDescent="0.2">
      <c r="A1751" s="41" t="s">
        <v>6387</v>
      </c>
      <c r="B1751" s="42" t="s">
        <v>743</v>
      </c>
      <c r="C1751" s="43" t="s">
        <v>6342</v>
      </c>
      <c r="D1751" s="43" t="s">
        <v>6343</v>
      </c>
      <c r="E1751" s="57" t="s">
        <v>76</v>
      </c>
      <c r="F1751" s="45" t="s">
        <v>6388</v>
      </c>
      <c r="G1751" s="45" t="s">
        <v>6389</v>
      </c>
      <c r="H1751" s="47">
        <v>43712</v>
      </c>
      <c r="I1751" s="47">
        <v>44808</v>
      </c>
      <c r="J1751" s="48" t="str">
        <f>IF(Ugovori_OPULJP[[#This Row],[DATUM ZAVRŠETKA OPERACIJE]]&gt;DATE(2024,3,31),"u provedbi","završen")</f>
        <v>završen</v>
      </c>
      <c r="K1751" s="46" t="s">
        <v>425</v>
      </c>
      <c r="L1751" s="46" t="s">
        <v>425</v>
      </c>
      <c r="M1751" s="49">
        <v>0.85</v>
      </c>
      <c r="N1751" s="49">
        <v>0.15</v>
      </c>
      <c r="O1751" s="50">
        <f>Ugovori_OPULJP[[#This Row],[Bespovratna sredstva - Ukupno (EU+Nac) HRK
= Ukupna ugovorena vrijednost bespovratnih sredstava]]*Ugovori_OPULJP[[#This Row],[EU STOPA SUFINANCIRANJA %
EU CO-FINANCING RATE %]]</f>
        <v>1269381.5</v>
      </c>
      <c r="P1751" s="51">
        <f>Ugovori_OPULJP[[#This Row],[Bespovratna sredstva - EU dio - HRK]]/7.5345</f>
        <v>168475.87762957063</v>
      </c>
      <c r="Q1751" s="50">
        <f>Ugovori_OPULJP[[#This Row],[Bespovratna sredstva - Ukupno (EU+Nac) HRK
= Ukupna ugovorena vrijednost bespovratnih sredstava]]*Ugovori_OPULJP[[#This Row],[STOPA NACIONALNOG SUFINANCIRANJA %]]</f>
        <v>224008.5</v>
      </c>
      <c r="R1751" s="51">
        <f>Ugovori_OPULJP[[#This Row],[Bespovratna sredstva - Nacionalni dio - HRK]]/7.5345</f>
        <v>29731.037228747758</v>
      </c>
      <c r="S1751" s="50">
        <v>1493390</v>
      </c>
      <c r="T1751" s="51">
        <f>Ugovori_OPULJP[[#This Row],[Bespovratna sredstva - Ukupno (EU+Nac) HRK
= Ukupna ugovorena vrijednost bespovratnih sredstava]]/7.5345</f>
        <v>198206.9148583184</v>
      </c>
      <c r="U1751" s="50">
        <v>0</v>
      </c>
      <c r="V1751" s="51">
        <f>Ugovori_OPULJP[[#This Row],[Javni doprinos korisnika - HRK]]/7.5345</f>
        <v>0</v>
      </c>
      <c r="W1751" s="50">
        <v>0</v>
      </c>
      <c r="X1751" s="51">
        <f>Ugovori_OPULJP[[#This Row],[Privatni doprinos korisnika - HRK]]/7.5345</f>
        <v>0</v>
      </c>
      <c r="Y1751" s="52">
        <v>1493390</v>
      </c>
      <c r="Z1751" s="53">
        <f>Ugovori_OPULJP[[#This Row],[UKUPNI PRIHVATLJIVI IZDACI
TOTAL ELIGIBLE EXPENDITURE
= Bespovratna sredstva ukupno + doprinos korisnika
= Ukupni prihvatljivi troškovi
= Ukupna ugovorena vrijednost projekta HRK]]/7.5345</f>
        <v>198206.9148583184</v>
      </c>
      <c r="AA1751" s="44" t="s">
        <v>38</v>
      </c>
      <c r="AB1751" s="44" t="s">
        <v>35</v>
      </c>
      <c r="AC1751" s="43" t="s">
        <v>6390</v>
      </c>
      <c r="AD1751" s="43" t="s">
        <v>747</v>
      </c>
    </row>
    <row r="1752" spans="1:30" ht="63.75" customHeight="1" x14ac:dyDescent="0.2">
      <c r="A1752" s="41" t="s">
        <v>6391</v>
      </c>
      <c r="B1752" s="42" t="s">
        <v>743</v>
      </c>
      <c r="C1752" s="43" t="s">
        <v>6342</v>
      </c>
      <c r="D1752" s="43" t="s">
        <v>6343</v>
      </c>
      <c r="E1752" s="57" t="s">
        <v>76</v>
      </c>
      <c r="F1752" s="45" t="s">
        <v>6392</v>
      </c>
      <c r="G1752" s="45" t="s">
        <v>6393</v>
      </c>
      <c r="H1752" s="47">
        <v>43707</v>
      </c>
      <c r="I1752" s="47">
        <v>44316</v>
      </c>
      <c r="J1752" s="48" t="str">
        <f>IF(Ugovori_OPULJP[[#This Row],[DATUM ZAVRŠETKA OPERACIJE]]&gt;DATE(2024,3,31),"u provedbi","završen")</f>
        <v>završen</v>
      </c>
      <c r="K1752" s="46" t="s">
        <v>84</v>
      </c>
      <c r="L1752" s="46" t="s">
        <v>84</v>
      </c>
      <c r="M1752" s="49">
        <v>0.85</v>
      </c>
      <c r="N1752" s="49">
        <v>0.15</v>
      </c>
      <c r="O1752" s="50">
        <f>Ugovori_OPULJP[[#This Row],[Bespovratna sredstva - Ukupno (EU+Nac) HRK
= Ukupna ugovorena vrijednost bespovratnih sredstava]]*Ugovori_OPULJP[[#This Row],[EU STOPA SUFINANCIRANJA %
EU CO-FINANCING RATE %]]</f>
        <v>992915.68500000006</v>
      </c>
      <c r="P1752" s="51">
        <f>Ugovori_OPULJP[[#This Row],[Bespovratna sredstva - EU dio - HRK]]/7.5345</f>
        <v>131782.5582321322</v>
      </c>
      <c r="Q1752" s="50">
        <f>Ugovori_OPULJP[[#This Row],[Bespovratna sredstva - Ukupno (EU+Nac) HRK
= Ukupna ugovorena vrijednost bespovratnih sredstava]]*Ugovori_OPULJP[[#This Row],[STOPA NACIONALNOG SUFINANCIRANJA %]]</f>
        <v>175220.41500000001</v>
      </c>
      <c r="R1752" s="51">
        <f>Ugovori_OPULJP[[#This Row],[Bespovratna sredstva - Nacionalni dio - HRK]]/7.5345</f>
        <v>23255.745570376268</v>
      </c>
      <c r="S1752" s="50">
        <v>1168136.1000000001</v>
      </c>
      <c r="T1752" s="51">
        <f>Ugovori_OPULJP[[#This Row],[Bespovratna sredstva - Ukupno (EU+Nac) HRK
= Ukupna ugovorena vrijednost bespovratnih sredstava]]/7.5345</f>
        <v>155038.30380250845</v>
      </c>
      <c r="U1752" s="50">
        <v>0</v>
      </c>
      <c r="V1752" s="51">
        <f>Ugovori_OPULJP[[#This Row],[Javni doprinos korisnika - HRK]]/7.5345</f>
        <v>0</v>
      </c>
      <c r="W1752" s="50">
        <v>0</v>
      </c>
      <c r="X1752" s="51">
        <f>Ugovori_OPULJP[[#This Row],[Privatni doprinos korisnika - HRK]]/7.5345</f>
        <v>0</v>
      </c>
      <c r="Y1752" s="52">
        <v>1168136.1000000001</v>
      </c>
      <c r="Z1752" s="53">
        <f>Ugovori_OPULJP[[#This Row],[UKUPNI PRIHVATLJIVI IZDACI
TOTAL ELIGIBLE EXPENDITURE
= Bespovratna sredstva ukupno + doprinos korisnika
= Ukupni prihvatljivi troškovi
= Ukupna ugovorena vrijednost projekta HRK]]/7.5345</f>
        <v>155038.30380250845</v>
      </c>
      <c r="AA1752" s="44" t="s">
        <v>38</v>
      </c>
      <c r="AB1752" s="44" t="s">
        <v>35</v>
      </c>
      <c r="AC1752" s="43" t="s">
        <v>6394</v>
      </c>
      <c r="AD1752" s="43" t="s">
        <v>747</v>
      </c>
    </row>
    <row r="1753" spans="1:30" ht="63.75" customHeight="1" x14ac:dyDescent="0.2">
      <c r="A1753" s="41" t="s">
        <v>6395</v>
      </c>
      <c r="B1753" s="42" t="s">
        <v>743</v>
      </c>
      <c r="C1753" s="43" t="s">
        <v>6342</v>
      </c>
      <c r="D1753" s="43" t="s">
        <v>6343</v>
      </c>
      <c r="E1753" s="57" t="s">
        <v>76</v>
      </c>
      <c r="F1753" s="45" t="s">
        <v>6396</v>
      </c>
      <c r="G1753" s="45" t="s">
        <v>6397</v>
      </c>
      <c r="H1753" s="47">
        <v>43707</v>
      </c>
      <c r="I1753" s="47">
        <v>44530</v>
      </c>
      <c r="J1753" s="48" t="str">
        <f>IF(Ugovori_OPULJP[[#This Row],[DATUM ZAVRŠETKA OPERACIJE]]&gt;DATE(2024,3,31),"u provedbi","završen")</f>
        <v>završen</v>
      </c>
      <c r="K1753" s="46" t="s">
        <v>84</v>
      </c>
      <c r="L1753" s="46" t="s">
        <v>84</v>
      </c>
      <c r="M1753" s="49">
        <v>0.85</v>
      </c>
      <c r="N1753" s="49">
        <v>0.15</v>
      </c>
      <c r="O1753" s="50">
        <f>Ugovori_OPULJP[[#This Row],[Bespovratna sredstva - Ukupno (EU+Nac) HRK
= Ukupna ugovorena vrijednost bespovratnih sredstava]]*Ugovori_OPULJP[[#This Row],[EU STOPA SUFINANCIRANJA %
EU CO-FINANCING RATE %]]</f>
        <v>1174920.0225</v>
      </c>
      <c r="P1753" s="51">
        <f>Ugovori_OPULJP[[#This Row],[Bespovratna sredstva - EU dio - HRK]]/7.5345</f>
        <v>155938.68504877563</v>
      </c>
      <c r="Q1753" s="50">
        <f>Ugovori_OPULJP[[#This Row],[Bespovratna sredstva - Ukupno (EU+Nac) HRK
= Ukupna ugovorena vrijednost bespovratnih sredstava]]*Ugovori_OPULJP[[#This Row],[STOPA NACIONALNOG SUFINANCIRANJA %]]</f>
        <v>207338.82750000001</v>
      </c>
      <c r="R1753" s="51">
        <f>Ugovori_OPULJP[[#This Row],[Bespovratna sredstva - Nacionalni dio - HRK]]/7.5345</f>
        <v>27518.5914791957</v>
      </c>
      <c r="S1753" s="50">
        <v>1382258.85</v>
      </c>
      <c r="T1753" s="51">
        <f>Ugovori_OPULJP[[#This Row],[Bespovratna sredstva - Ukupno (EU+Nac) HRK
= Ukupna ugovorena vrijednost bespovratnih sredstava]]/7.5345</f>
        <v>183457.27652797132</v>
      </c>
      <c r="U1753" s="50">
        <v>0</v>
      </c>
      <c r="V1753" s="51">
        <f>Ugovori_OPULJP[[#This Row],[Javni doprinos korisnika - HRK]]/7.5345</f>
        <v>0</v>
      </c>
      <c r="W1753" s="50">
        <v>0</v>
      </c>
      <c r="X1753" s="51">
        <f>Ugovori_OPULJP[[#This Row],[Privatni doprinos korisnika - HRK]]/7.5345</f>
        <v>0</v>
      </c>
      <c r="Y1753" s="52">
        <v>1382258.85</v>
      </c>
      <c r="Z1753" s="53">
        <f>Ugovori_OPULJP[[#This Row],[UKUPNI PRIHVATLJIVI IZDACI
TOTAL ELIGIBLE EXPENDITURE
= Bespovratna sredstva ukupno + doprinos korisnika
= Ukupni prihvatljivi troškovi
= Ukupna ugovorena vrijednost projekta HRK]]/7.5345</f>
        <v>183457.27652797132</v>
      </c>
      <c r="AA1753" s="44" t="s">
        <v>38</v>
      </c>
      <c r="AB1753" s="44" t="s">
        <v>35</v>
      </c>
      <c r="AC1753" s="43" t="s">
        <v>6398</v>
      </c>
      <c r="AD1753" s="43" t="s">
        <v>747</v>
      </c>
    </row>
    <row r="1754" spans="1:30" ht="63.75" customHeight="1" x14ac:dyDescent="0.2">
      <c r="A1754" s="41" t="s">
        <v>6399</v>
      </c>
      <c r="B1754" s="42" t="s">
        <v>743</v>
      </c>
      <c r="C1754" s="43" t="s">
        <v>6342</v>
      </c>
      <c r="D1754" s="43" t="s">
        <v>6343</v>
      </c>
      <c r="E1754" s="57" t="s">
        <v>76</v>
      </c>
      <c r="F1754" s="45" t="s">
        <v>6400</v>
      </c>
      <c r="G1754" s="45" t="s">
        <v>6401</v>
      </c>
      <c r="H1754" s="47">
        <v>43707</v>
      </c>
      <c r="I1754" s="47">
        <v>44255</v>
      </c>
      <c r="J1754" s="48" t="str">
        <f>IF(Ugovori_OPULJP[[#This Row],[DATUM ZAVRŠETKA OPERACIJE]]&gt;DATE(2024,3,31),"u provedbi","završen")</f>
        <v>završen</v>
      </c>
      <c r="K1754" s="46" t="s">
        <v>84</v>
      </c>
      <c r="L1754" s="46" t="s">
        <v>37</v>
      </c>
      <c r="M1754" s="49">
        <v>0.85</v>
      </c>
      <c r="N1754" s="49">
        <v>0.15</v>
      </c>
      <c r="O1754" s="50">
        <f>Ugovori_OPULJP[[#This Row],[Bespovratna sredstva - Ukupno (EU+Nac) HRK
= Ukupna ugovorena vrijednost bespovratnih sredstava]]*Ugovori_OPULJP[[#This Row],[EU STOPA SUFINANCIRANJA %
EU CO-FINANCING RATE %]]</f>
        <v>771925.41749999998</v>
      </c>
      <c r="P1754" s="51">
        <f>Ugovori_OPULJP[[#This Row],[Bespovratna sredstva - EU dio - HRK]]/7.5345</f>
        <v>102452.10929723272</v>
      </c>
      <c r="Q1754" s="50">
        <f>Ugovori_OPULJP[[#This Row],[Bespovratna sredstva - Ukupno (EU+Nac) HRK
= Ukupna ugovorena vrijednost bespovratnih sredstava]]*Ugovori_OPULJP[[#This Row],[STOPA NACIONALNOG SUFINANCIRANJA %]]</f>
        <v>136222.13250000001</v>
      </c>
      <c r="R1754" s="51">
        <f>Ugovori_OPULJP[[#This Row],[Bespovratna sredstva - Nacionalni dio - HRK]]/7.5345</f>
        <v>18079.783993629306</v>
      </c>
      <c r="S1754" s="50">
        <v>908147.55</v>
      </c>
      <c r="T1754" s="51">
        <f>Ugovori_OPULJP[[#This Row],[Bespovratna sredstva - Ukupno (EU+Nac) HRK
= Ukupna ugovorena vrijednost bespovratnih sredstava]]/7.5345</f>
        <v>120531.89329086203</v>
      </c>
      <c r="U1754" s="50">
        <v>0</v>
      </c>
      <c r="V1754" s="51">
        <f>Ugovori_OPULJP[[#This Row],[Javni doprinos korisnika - HRK]]/7.5345</f>
        <v>0</v>
      </c>
      <c r="W1754" s="50">
        <v>0</v>
      </c>
      <c r="X1754" s="51">
        <f>Ugovori_OPULJP[[#This Row],[Privatni doprinos korisnika - HRK]]/7.5345</f>
        <v>0</v>
      </c>
      <c r="Y1754" s="52">
        <v>908147.55</v>
      </c>
      <c r="Z1754" s="53">
        <f>Ugovori_OPULJP[[#This Row],[UKUPNI PRIHVATLJIVI IZDACI
TOTAL ELIGIBLE EXPENDITURE
= Bespovratna sredstva ukupno + doprinos korisnika
= Ukupni prihvatljivi troškovi
= Ukupna ugovorena vrijednost projekta HRK]]/7.5345</f>
        <v>120531.89329086203</v>
      </c>
      <c r="AA1754" s="44" t="s">
        <v>38</v>
      </c>
      <c r="AB1754" s="44" t="s">
        <v>35</v>
      </c>
      <c r="AC1754" s="43" t="s">
        <v>6402</v>
      </c>
      <c r="AD1754" s="43" t="s">
        <v>747</v>
      </c>
    </row>
    <row r="1755" spans="1:30" ht="63.75" customHeight="1" x14ac:dyDescent="0.2">
      <c r="A1755" s="41" t="s">
        <v>6403</v>
      </c>
      <c r="B1755" s="42" t="s">
        <v>743</v>
      </c>
      <c r="C1755" s="43" t="s">
        <v>6342</v>
      </c>
      <c r="D1755" s="43" t="s">
        <v>6343</v>
      </c>
      <c r="E1755" s="57" t="s">
        <v>76</v>
      </c>
      <c r="F1755" s="45" t="s">
        <v>6404</v>
      </c>
      <c r="G1755" s="62" t="s">
        <v>5622</v>
      </c>
      <c r="H1755" s="47">
        <v>43707</v>
      </c>
      <c r="I1755" s="47">
        <v>44499</v>
      </c>
      <c r="J1755" s="48" t="str">
        <f>IF(Ugovori_OPULJP[[#This Row],[DATUM ZAVRŠETKA OPERACIJE]]&gt;DATE(2024,3,31),"u provedbi","završen")</f>
        <v>završen</v>
      </c>
      <c r="K1755" s="46" t="s">
        <v>84</v>
      </c>
      <c r="L1755" s="46" t="s">
        <v>84</v>
      </c>
      <c r="M1755" s="49">
        <v>0.85</v>
      </c>
      <c r="N1755" s="49">
        <v>0.15</v>
      </c>
      <c r="O1755" s="50">
        <f>Ugovori_OPULJP[[#This Row],[Bespovratna sredstva - Ukupno (EU+Nac) HRK
= Ukupna ugovorena vrijednost bespovratnih sredstava]]*Ugovori_OPULJP[[#This Row],[EU STOPA SUFINANCIRANJA %
EU CO-FINANCING RATE %]]</f>
        <v>1274534.6845</v>
      </c>
      <c r="P1755" s="51">
        <f>Ugovori_OPULJP[[#This Row],[Bespovratna sredstva - EU dio - HRK]]/7.5345</f>
        <v>169159.82274868936</v>
      </c>
      <c r="Q1755" s="50">
        <f>Ugovori_OPULJP[[#This Row],[Bespovratna sredstva - Ukupno (EU+Nac) HRK
= Ukupna ugovorena vrijednost bespovratnih sredstava]]*Ugovori_OPULJP[[#This Row],[STOPA NACIONALNOG SUFINANCIRANJA %]]</f>
        <v>224917.8855</v>
      </c>
      <c r="R1755" s="51">
        <f>Ugovori_OPULJP[[#This Row],[Bespovratna sredstva - Nacionalni dio - HRK]]/7.5345</f>
        <v>29851.733426239298</v>
      </c>
      <c r="S1755" s="50">
        <v>1499452.57</v>
      </c>
      <c r="T1755" s="51">
        <f>Ugovori_OPULJP[[#This Row],[Bespovratna sredstva - Ukupno (EU+Nac) HRK
= Ukupna ugovorena vrijednost bespovratnih sredstava]]/7.5345</f>
        <v>199011.55617492867</v>
      </c>
      <c r="U1755" s="50">
        <v>0</v>
      </c>
      <c r="V1755" s="51">
        <f>Ugovori_OPULJP[[#This Row],[Javni doprinos korisnika - HRK]]/7.5345</f>
        <v>0</v>
      </c>
      <c r="W1755" s="50">
        <v>0</v>
      </c>
      <c r="X1755" s="51">
        <f>Ugovori_OPULJP[[#This Row],[Privatni doprinos korisnika - HRK]]/7.5345</f>
        <v>0</v>
      </c>
      <c r="Y1755" s="52">
        <v>1499452.57</v>
      </c>
      <c r="Z1755" s="53">
        <f>Ugovori_OPULJP[[#This Row],[UKUPNI PRIHVATLJIVI IZDACI
TOTAL ELIGIBLE EXPENDITURE
= Bespovratna sredstva ukupno + doprinos korisnika
= Ukupni prihvatljivi troškovi
= Ukupna ugovorena vrijednost projekta HRK]]/7.5345</f>
        <v>199011.55617492867</v>
      </c>
      <c r="AA1755" s="44" t="s">
        <v>38</v>
      </c>
      <c r="AB1755" s="44" t="s">
        <v>35</v>
      </c>
      <c r="AC1755" s="43" t="s">
        <v>6405</v>
      </c>
      <c r="AD1755" s="43" t="s">
        <v>747</v>
      </c>
    </row>
    <row r="1756" spans="1:30" ht="63.75" customHeight="1" x14ac:dyDescent="0.2">
      <c r="A1756" s="41" t="s">
        <v>6406</v>
      </c>
      <c r="B1756" s="42" t="s">
        <v>743</v>
      </c>
      <c r="C1756" s="43" t="s">
        <v>6342</v>
      </c>
      <c r="D1756" s="43" t="s">
        <v>6343</v>
      </c>
      <c r="E1756" s="57" t="s">
        <v>76</v>
      </c>
      <c r="F1756" s="45" t="s">
        <v>6407</v>
      </c>
      <c r="G1756" s="45" t="s">
        <v>6408</v>
      </c>
      <c r="H1756" s="47">
        <v>43707</v>
      </c>
      <c r="I1756" s="47">
        <v>44255</v>
      </c>
      <c r="J1756" s="48" t="str">
        <f>IF(Ugovori_OPULJP[[#This Row],[DATUM ZAVRŠETKA OPERACIJE]]&gt;DATE(2024,3,31),"u provedbi","završen")</f>
        <v>završen</v>
      </c>
      <c r="K1756" s="46" t="s">
        <v>84</v>
      </c>
      <c r="L1756" s="46" t="s">
        <v>84</v>
      </c>
      <c r="M1756" s="49">
        <v>0.85</v>
      </c>
      <c r="N1756" s="49">
        <v>0.15</v>
      </c>
      <c r="O1756" s="50">
        <f>Ugovori_OPULJP[[#This Row],[Bespovratna sredstva - Ukupno (EU+Nac) HRK
= Ukupna ugovorena vrijednost bespovratnih sredstava]]*Ugovori_OPULJP[[#This Row],[EU STOPA SUFINANCIRANJA %
EU CO-FINANCING RATE %]]</f>
        <v>528614.91500000004</v>
      </c>
      <c r="P1756" s="51">
        <f>Ugovori_OPULJP[[#This Row],[Bespovratna sredstva - EU dio - HRK]]/7.5345</f>
        <v>70159.256088658833</v>
      </c>
      <c r="Q1756" s="50">
        <f>Ugovori_OPULJP[[#This Row],[Bespovratna sredstva - Ukupno (EU+Nac) HRK
= Ukupna ugovorena vrijednost bespovratnih sredstava]]*Ugovori_OPULJP[[#This Row],[STOPA NACIONALNOG SUFINANCIRANJA %]]</f>
        <v>93284.985000000001</v>
      </c>
      <c r="R1756" s="51">
        <f>Ugovori_OPULJP[[#This Row],[Bespovratna sredstva - Nacionalni dio - HRK]]/7.5345</f>
        <v>12381.045192116264</v>
      </c>
      <c r="S1756" s="50">
        <v>621899.9</v>
      </c>
      <c r="T1756" s="51">
        <f>Ugovori_OPULJP[[#This Row],[Bespovratna sredstva - Ukupno (EU+Nac) HRK
= Ukupna ugovorena vrijednost bespovratnih sredstava]]/7.5345</f>
        <v>82540.301280775093</v>
      </c>
      <c r="U1756" s="50">
        <v>0</v>
      </c>
      <c r="V1756" s="51">
        <f>Ugovori_OPULJP[[#This Row],[Javni doprinos korisnika - HRK]]/7.5345</f>
        <v>0</v>
      </c>
      <c r="W1756" s="50">
        <v>0</v>
      </c>
      <c r="X1756" s="51">
        <f>Ugovori_OPULJP[[#This Row],[Privatni doprinos korisnika - HRK]]/7.5345</f>
        <v>0</v>
      </c>
      <c r="Y1756" s="52">
        <v>621899.9</v>
      </c>
      <c r="Z1756" s="53">
        <f>Ugovori_OPULJP[[#This Row],[UKUPNI PRIHVATLJIVI IZDACI
TOTAL ELIGIBLE EXPENDITURE
= Bespovratna sredstva ukupno + doprinos korisnika
= Ukupni prihvatljivi troškovi
= Ukupna ugovorena vrijednost projekta HRK]]/7.5345</f>
        <v>82540.301280775093</v>
      </c>
      <c r="AA1756" s="44" t="s">
        <v>38</v>
      </c>
      <c r="AB1756" s="44" t="s">
        <v>35</v>
      </c>
      <c r="AC1756" s="43" t="s">
        <v>6409</v>
      </c>
      <c r="AD1756" s="43" t="s">
        <v>747</v>
      </c>
    </row>
    <row r="1757" spans="1:30" ht="63.75" customHeight="1" x14ac:dyDescent="0.2">
      <c r="A1757" s="41" t="s">
        <v>6410</v>
      </c>
      <c r="B1757" s="42" t="s">
        <v>743</v>
      </c>
      <c r="C1757" s="43" t="s">
        <v>6342</v>
      </c>
      <c r="D1757" s="43" t="s">
        <v>6343</v>
      </c>
      <c r="E1757" s="57" t="s">
        <v>76</v>
      </c>
      <c r="F1757" s="45" t="s">
        <v>6411</v>
      </c>
      <c r="G1757" s="45" t="s">
        <v>2115</v>
      </c>
      <c r="H1757" s="47">
        <v>43867</v>
      </c>
      <c r="I1757" s="47">
        <v>44598</v>
      </c>
      <c r="J1757" s="48" t="str">
        <f>IF(Ugovori_OPULJP[[#This Row],[DATUM ZAVRŠETKA OPERACIJE]]&gt;DATE(2024,3,31),"u provedbi","završen")</f>
        <v>završen</v>
      </c>
      <c r="K1757" s="46" t="s">
        <v>99</v>
      </c>
      <c r="L1757" s="46" t="s">
        <v>99</v>
      </c>
      <c r="M1757" s="49">
        <v>0.85</v>
      </c>
      <c r="N1757" s="49">
        <v>0.15</v>
      </c>
      <c r="O1757" s="50">
        <f>Ugovori_OPULJP[[#This Row],[Bespovratna sredstva - Ukupno (EU+Nac) HRK
= Ukupna ugovorena vrijednost bespovratnih sredstava]]*Ugovori_OPULJP[[#This Row],[EU STOPA SUFINANCIRANJA %
EU CO-FINANCING RATE %]]</f>
        <v>1076072.5789999999</v>
      </c>
      <c r="P1757" s="51">
        <f>Ugovori_OPULJP[[#This Row],[Bespovratna sredstva - EU dio - HRK]]/7.5345</f>
        <v>142819.37474284953</v>
      </c>
      <c r="Q1757" s="50">
        <f>Ugovori_OPULJP[[#This Row],[Bespovratna sredstva - Ukupno (EU+Nac) HRK
= Ukupna ugovorena vrijednost bespovratnih sredstava]]*Ugovori_OPULJP[[#This Row],[STOPA NACIONALNOG SUFINANCIRANJA %]]</f>
        <v>189895.16099999999</v>
      </c>
      <c r="R1757" s="51">
        <f>Ugovori_OPULJP[[#This Row],[Bespovratna sredstva - Nacionalni dio - HRK]]/7.5345</f>
        <v>25203.419072267567</v>
      </c>
      <c r="S1757" s="50">
        <v>1265967.74</v>
      </c>
      <c r="T1757" s="51">
        <f>Ugovori_OPULJP[[#This Row],[Bespovratna sredstva - Ukupno (EU+Nac) HRK
= Ukupna ugovorena vrijednost bespovratnih sredstava]]/7.5345</f>
        <v>168022.79381511713</v>
      </c>
      <c r="U1757" s="50">
        <v>0</v>
      </c>
      <c r="V1757" s="51">
        <f>Ugovori_OPULJP[[#This Row],[Javni doprinos korisnika - HRK]]/7.5345</f>
        <v>0</v>
      </c>
      <c r="W1757" s="50">
        <v>0</v>
      </c>
      <c r="X1757" s="51">
        <f>Ugovori_OPULJP[[#This Row],[Privatni doprinos korisnika - HRK]]/7.5345</f>
        <v>0</v>
      </c>
      <c r="Y1757" s="52">
        <v>1265967.74</v>
      </c>
      <c r="Z1757" s="53">
        <f>Ugovori_OPULJP[[#This Row],[UKUPNI PRIHVATLJIVI IZDACI
TOTAL ELIGIBLE EXPENDITURE
= Bespovratna sredstva ukupno + doprinos korisnika
= Ukupni prihvatljivi troškovi
= Ukupna ugovorena vrijednost projekta HRK]]/7.5345</f>
        <v>168022.79381511713</v>
      </c>
      <c r="AA1757" s="44" t="s">
        <v>38</v>
      </c>
      <c r="AB1757" s="44" t="s">
        <v>35</v>
      </c>
      <c r="AC1757" s="43" t="s">
        <v>6412</v>
      </c>
      <c r="AD1757" s="43" t="s">
        <v>747</v>
      </c>
    </row>
    <row r="1758" spans="1:30" ht="63.75" customHeight="1" x14ac:dyDescent="0.2">
      <c r="A1758" s="41" t="s">
        <v>6413</v>
      </c>
      <c r="B1758" s="42" t="s">
        <v>743</v>
      </c>
      <c r="C1758" s="43" t="s">
        <v>6342</v>
      </c>
      <c r="D1758" s="43" t="s">
        <v>6343</v>
      </c>
      <c r="E1758" s="57" t="s">
        <v>76</v>
      </c>
      <c r="F1758" s="45" t="s">
        <v>6414</v>
      </c>
      <c r="G1758" s="62" t="s">
        <v>83</v>
      </c>
      <c r="H1758" s="47">
        <v>43867</v>
      </c>
      <c r="I1758" s="47">
        <v>44963</v>
      </c>
      <c r="J1758" s="48" t="str">
        <f>IF(Ugovori_OPULJP[[#This Row],[DATUM ZAVRŠETKA OPERACIJE]]&gt;DATE(2024,3,31),"u provedbi","završen")</f>
        <v>završen</v>
      </c>
      <c r="K1758" s="46" t="s">
        <v>84</v>
      </c>
      <c r="L1758" s="46" t="s">
        <v>84</v>
      </c>
      <c r="M1758" s="49">
        <v>0.85</v>
      </c>
      <c r="N1758" s="49">
        <v>0.15</v>
      </c>
      <c r="O1758" s="50">
        <f>Ugovori_OPULJP[[#This Row],[Bespovratna sredstva - Ukupno (EU+Nac) HRK
= Ukupna ugovorena vrijednost bespovratnih sredstava]]*Ugovori_OPULJP[[#This Row],[EU STOPA SUFINANCIRANJA %
EU CO-FINANCING RATE %]]</f>
        <v>1274902.5899999999</v>
      </c>
      <c r="P1758" s="51">
        <f>Ugovori_OPULJP[[#This Row],[Bespovratna sredstva - EU dio - HRK]]/7.5345</f>
        <v>169208.65219988051</v>
      </c>
      <c r="Q1758" s="50">
        <f>Ugovori_OPULJP[[#This Row],[Bespovratna sredstva - Ukupno (EU+Nac) HRK
= Ukupna ugovorena vrijednost bespovratnih sredstava]]*Ugovori_OPULJP[[#This Row],[STOPA NACIONALNOG SUFINANCIRANJA %]]</f>
        <v>224982.80999999997</v>
      </c>
      <c r="R1758" s="51">
        <f>Ugovori_OPULJP[[#This Row],[Bespovratna sredstva - Nacionalni dio - HRK]]/7.5345</f>
        <v>29860.35038821421</v>
      </c>
      <c r="S1758" s="50">
        <v>1499885.4</v>
      </c>
      <c r="T1758" s="51">
        <f>Ugovori_OPULJP[[#This Row],[Bespovratna sredstva - Ukupno (EU+Nac) HRK
= Ukupna ugovorena vrijednost bespovratnih sredstava]]/7.5345</f>
        <v>199069.00258809474</v>
      </c>
      <c r="U1758" s="50">
        <v>0</v>
      </c>
      <c r="V1758" s="51">
        <f>Ugovori_OPULJP[[#This Row],[Javni doprinos korisnika - HRK]]/7.5345</f>
        <v>0</v>
      </c>
      <c r="W1758" s="50">
        <v>0</v>
      </c>
      <c r="X1758" s="51">
        <f>Ugovori_OPULJP[[#This Row],[Privatni doprinos korisnika - HRK]]/7.5345</f>
        <v>0</v>
      </c>
      <c r="Y1758" s="52">
        <v>1499885.4</v>
      </c>
      <c r="Z1758" s="53">
        <f>Ugovori_OPULJP[[#This Row],[UKUPNI PRIHVATLJIVI IZDACI
TOTAL ELIGIBLE EXPENDITURE
= Bespovratna sredstva ukupno + doprinos korisnika
= Ukupni prihvatljivi troškovi
= Ukupna ugovorena vrijednost projekta HRK]]/7.5345</f>
        <v>199069.00258809474</v>
      </c>
      <c r="AA1758" s="44" t="s">
        <v>38</v>
      </c>
      <c r="AB1758" s="44" t="s">
        <v>35</v>
      </c>
      <c r="AC1758" s="43" t="s">
        <v>6415</v>
      </c>
      <c r="AD1758" s="43" t="s">
        <v>747</v>
      </c>
    </row>
    <row r="1759" spans="1:30" ht="63.75" customHeight="1" x14ac:dyDescent="0.2">
      <c r="A1759" s="41" t="s">
        <v>6416</v>
      </c>
      <c r="B1759" s="42" t="s">
        <v>743</v>
      </c>
      <c r="C1759" s="43" t="s">
        <v>6342</v>
      </c>
      <c r="D1759" s="43" t="s">
        <v>6343</v>
      </c>
      <c r="E1759" s="57" t="s">
        <v>76</v>
      </c>
      <c r="F1759" s="45" t="s">
        <v>6417</v>
      </c>
      <c r="G1759" s="45" t="s">
        <v>6418</v>
      </c>
      <c r="H1759" s="47">
        <v>43867</v>
      </c>
      <c r="I1759" s="47">
        <v>44598</v>
      </c>
      <c r="J1759" s="48" t="str">
        <f>IF(Ugovori_OPULJP[[#This Row],[DATUM ZAVRŠETKA OPERACIJE]]&gt;DATE(2024,3,31),"u provedbi","završen")</f>
        <v>završen</v>
      </c>
      <c r="K1759" s="46" t="s">
        <v>84</v>
      </c>
      <c r="L1759" s="46" t="s">
        <v>84</v>
      </c>
      <c r="M1759" s="49">
        <v>0.85</v>
      </c>
      <c r="N1759" s="49">
        <v>0.15</v>
      </c>
      <c r="O1759" s="50">
        <f>Ugovori_OPULJP[[#This Row],[Bespovratna sredstva - Ukupno (EU+Nac) HRK
= Ukupna ugovorena vrijednost bespovratnih sredstava]]*Ugovori_OPULJP[[#This Row],[EU STOPA SUFINANCIRANJA %
EU CO-FINANCING RATE %]]</f>
        <v>1047625</v>
      </c>
      <c r="P1759" s="51">
        <f>Ugovori_OPULJP[[#This Row],[Bespovratna sredstva - EU dio - HRK]]/7.5345</f>
        <v>139043.73216537261</v>
      </c>
      <c r="Q1759" s="50">
        <f>Ugovori_OPULJP[[#This Row],[Bespovratna sredstva - Ukupno (EU+Nac) HRK
= Ukupna ugovorena vrijednost bespovratnih sredstava]]*Ugovori_OPULJP[[#This Row],[STOPA NACIONALNOG SUFINANCIRANJA %]]</f>
        <v>184875</v>
      </c>
      <c r="R1759" s="51">
        <f>Ugovori_OPULJP[[#This Row],[Bespovratna sredstva - Nacionalni dio - HRK]]/7.5345</f>
        <v>24537.12920565399</v>
      </c>
      <c r="S1759" s="50">
        <v>1232500</v>
      </c>
      <c r="T1759" s="51">
        <f>Ugovori_OPULJP[[#This Row],[Bespovratna sredstva - Ukupno (EU+Nac) HRK
= Ukupna ugovorena vrijednost bespovratnih sredstava]]/7.5345</f>
        <v>163580.86137102661</v>
      </c>
      <c r="U1759" s="50">
        <v>0</v>
      </c>
      <c r="V1759" s="51">
        <f>Ugovori_OPULJP[[#This Row],[Javni doprinos korisnika - HRK]]/7.5345</f>
        <v>0</v>
      </c>
      <c r="W1759" s="50">
        <v>0</v>
      </c>
      <c r="X1759" s="51">
        <f>Ugovori_OPULJP[[#This Row],[Privatni doprinos korisnika - HRK]]/7.5345</f>
        <v>0</v>
      </c>
      <c r="Y1759" s="52">
        <v>1232500</v>
      </c>
      <c r="Z1759" s="53">
        <f>Ugovori_OPULJP[[#This Row],[UKUPNI PRIHVATLJIVI IZDACI
TOTAL ELIGIBLE EXPENDITURE
= Bespovratna sredstva ukupno + doprinos korisnika
= Ukupni prihvatljivi troškovi
= Ukupna ugovorena vrijednost projekta HRK]]/7.5345</f>
        <v>163580.86137102661</v>
      </c>
      <c r="AA1759" s="44" t="s">
        <v>38</v>
      </c>
      <c r="AB1759" s="44" t="s">
        <v>35</v>
      </c>
      <c r="AC1759" s="43" t="s">
        <v>6419</v>
      </c>
      <c r="AD1759" s="43" t="s">
        <v>747</v>
      </c>
    </row>
    <row r="1760" spans="1:30" ht="63.75" customHeight="1" x14ac:dyDescent="0.2">
      <c r="A1760" s="41" t="s">
        <v>6420</v>
      </c>
      <c r="B1760" s="42" t="s">
        <v>743</v>
      </c>
      <c r="C1760" s="43" t="s">
        <v>6342</v>
      </c>
      <c r="D1760" s="43" t="s">
        <v>6343</v>
      </c>
      <c r="E1760" s="57" t="s">
        <v>76</v>
      </c>
      <c r="F1760" s="45" t="s">
        <v>6421</v>
      </c>
      <c r="G1760" s="45" t="s">
        <v>1091</v>
      </c>
      <c r="H1760" s="47">
        <v>43867</v>
      </c>
      <c r="I1760" s="47">
        <v>44963</v>
      </c>
      <c r="J1760" s="48" t="str">
        <f>IF(Ugovori_OPULJP[[#This Row],[DATUM ZAVRŠETKA OPERACIJE]]&gt;DATE(2024,3,31),"u provedbi","završen")</f>
        <v>završen</v>
      </c>
      <c r="K1760" s="46" t="s">
        <v>84</v>
      </c>
      <c r="L1760" s="46" t="s">
        <v>84</v>
      </c>
      <c r="M1760" s="49">
        <v>0.85</v>
      </c>
      <c r="N1760" s="49">
        <v>0.15</v>
      </c>
      <c r="O1760" s="50">
        <f>Ugovori_OPULJP[[#This Row],[Bespovratna sredstva - Ukupno (EU+Nac) HRK
= Ukupna ugovorena vrijednost bespovratnih sredstava]]*Ugovori_OPULJP[[#This Row],[EU STOPA SUFINANCIRANJA %
EU CO-FINANCING RATE %]]</f>
        <v>1227820.189</v>
      </c>
      <c r="P1760" s="51">
        <f>Ugovori_OPULJP[[#This Row],[Bespovratna sredstva - EU dio - HRK]]/7.5345</f>
        <v>162959.74371225695</v>
      </c>
      <c r="Q1760" s="50">
        <f>Ugovori_OPULJP[[#This Row],[Bespovratna sredstva - Ukupno (EU+Nac) HRK
= Ukupna ugovorena vrijednost bespovratnih sredstava]]*Ugovori_OPULJP[[#This Row],[STOPA NACIONALNOG SUFINANCIRANJA %]]</f>
        <v>216674.15100000001</v>
      </c>
      <c r="R1760" s="51">
        <f>Ugovori_OPULJP[[#This Row],[Bespovratna sredstva - Nacionalni dio - HRK]]/7.5345</f>
        <v>28757.601831574757</v>
      </c>
      <c r="S1760" s="50">
        <v>1444494.34</v>
      </c>
      <c r="T1760" s="51">
        <f>Ugovori_OPULJP[[#This Row],[Bespovratna sredstva - Ukupno (EU+Nac) HRK
= Ukupna ugovorena vrijednost bespovratnih sredstava]]/7.5345</f>
        <v>191717.3455438317</v>
      </c>
      <c r="U1760" s="50">
        <v>0</v>
      </c>
      <c r="V1760" s="51">
        <f>Ugovori_OPULJP[[#This Row],[Javni doprinos korisnika - HRK]]/7.5345</f>
        <v>0</v>
      </c>
      <c r="W1760" s="50">
        <v>0</v>
      </c>
      <c r="X1760" s="51">
        <f>Ugovori_OPULJP[[#This Row],[Privatni doprinos korisnika - HRK]]/7.5345</f>
        <v>0</v>
      </c>
      <c r="Y1760" s="52">
        <v>1444494.34</v>
      </c>
      <c r="Z1760" s="53">
        <f>Ugovori_OPULJP[[#This Row],[UKUPNI PRIHVATLJIVI IZDACI
TOTAL ELIGIBLE EXPENDITURE
= Bespovratna sredstva ukupno + doprinos korisnika
= Ukupni prihvatljivi troškovi
= Ukupna ugovorena vrijednost projekta HRK]]/7.5345</f>
        <v>191717.3455438317</v>
      </c>
      <c r="AA1760" s="44" t="s">
        <v>38</v>
      </c>
      <c r="AB1760" s="44" t="s">
        <v>35</v>
      </c>
      <c r="AC1760" s="43" t="s">
        <v>6422</v>
      </c>
      <c r="AD1760" s="43" t="s">
        <v>747</v>
      </c>
    </row>
    <row r="1761" spans="1:30" ht="63.75" customHeight="1" x14ac:dyDescent="0.2">
      <c r="A1761" s="41" t="s">
        <v>6423</v>
      </c>
      <c r="B1761" s="42" t="s">
        <v>743</v>
      </c>
      <c r="C1761" s="43" t="s">
        <v>6342</v>
      </c>
      <c r="D1761" s="43" t="s">
        <v>6343</v>
      </c>
      <c r="E1761" s="57" t="s">
        <v>76</v>
      </c>
      <c r="F1761" s="45" t="s">
        <v>6424</v>
      </c>
      <c r="G1761" s="45" t="s">
        <v>6425</v>
      </c>
      <c r="H1761" s="47">
        <v>43871</v>
      </c>
      <c r="I1761" s="47">
        <v>44602</v>
      </c>
      <c r="J1761" s="48" t="str">
        <f>IF(Ugovori_OPULJP[[#This Row],[DATUM ZAVRŠETKA OPERACIJE]]&gt;DATE(2024,3,31),"u provedbi","završen")</f>
        <v>završen</v>
      </c>
      <c r="K1761" s="46" t="s">
        <v>84</v>
      </c>
      <c r="L1761" s="46" t="s">
        <v>84</v>
      </c>
      <c r="M1761" s="49">
        <v>0.85</v>
      </c>
      <c r="N1761" s="49">
        <v>0.15</v>
      </c>
      <c r="O1761" s="50">
        <f>Ugovori_OPULJP[[#This Row],[Bespovratna sredstva - Ukupno (EU+Nac) HRK
= Ukupna ugovorena vrijednost bespovratnih sredstava]]*Ugovori_OPULJP[[#This Row],[EU STOPA SUFINANCIRANJA %
EU CO-FINANCING RATE %]]</f>
        <v>1189969.3999999999</v>
      </c>
      <c r="P1761" s="51">
        <f>Ugovori_OPULJP[[#This Row],[Bespovratna sredstva - EU dio - HRK]]/7.5345</f>
        <v>157936.08069546751</v>
      </c>
      <c r="Q1761" s="50">
        <f>Ugovori_OPULJP[[#This Row],[Bespovratna sredstva - Ukupno (EU+Nac) HRK
= Ukupna ugovorena vrijednost bespovratnih sredstava]]*Ugovori_OPULJP[[#This Row],[STOPA NACIONALNOG SUFINANCIRANJA %]]</f>
        <v>209994.6</v>
      </c>
      <c r="R1761" s="51">
        <f>Ugovori_OPULJP[[#This Row],[Bespovratna sredstva - Nacionalni dio - HRK]]/7.5345</f>
        <v>27871.073063906031</v>
      </c>
      <c r="S1761" s="50">
        <v>1399964</v>
      </c>
      <c r="T1761" s="51">
        <f>Ugovori_OPULJP[[#This Row],[Bespovratna sredstva - Ukupno (EU+Nac) HRK
= Ukupna ugovorena vrijednost bespovratnih sredstava]]/7.5345</f>
        <v>185807.15375937353</v>
      </c>
      <c r="U1761" s="50">
        <v>0</v>
      </c>
      <c r="V1761" s="51">
        <f>Ugovori_OPULJP[[#This Row],[Javni doprinos korisnika - HRK]]/7.5345</f>
        <v>0</v>
      </c>
      <c r="W1761" s="50">
        <v>0</v>
      </c>
      <c r="X1761" s="51">
        <f>Ugovori_OPULJP[[#This Row],[Privatni doprinos korisnika - HRK]]/7.5345</f>
        <v>0</v>
      </c>
      <c r="Y1761" s="52">
        <v>1399964</v>
      </c>
      <c r="Z1761" s="53">
        <f>Ugovori_OPULJP[[#This Row],[UKUPNI PRIHVATLJIVI IZDACI
TOTAL ELIGIBLE EXPENDITURE
= Bespovratna sredstva ukupno + doprinos korisnika
= Ukupni prihvatljivi troškovi
= Ukupna ugovorena vrijednost projekta HRK]]/7.5345</f>
        <v>185807.15375937353</v>
      </c>
      <c r="AA1761" s="44" t="s">
        <v>38</v>
      </c>
      <c r="AB1761" s="44" t="s">
        <v>35</v>
      </c>
      <c r="AC1761" s="43" t="s">
        <v>6426</v>
      </c>
      <c r="AD1761" s="43" t="s">
        <v>747</v>
      </c>
    </row>
    <row r="1762" spans="1:30" ht="63.75" customHeight="1" x14ac:dyDescent="0.2">
      <c r="A1762" s="41" t="s">
        <v>6427</v>
      </c>
      <c r="B1762" s="42" t="s">
        <v>743</v>
      </c>
      <c r="C1762" s="43" t="s">
        <v>6342</v>
      </c>
      <c r="D1762" s="43" t="s">
        <v>6343</v>
      </c>
      <c r="E1762" s="57" t="s">
        <v>76</v>
      </c>
      <c r="F1762" s="45" t="s">
        <v>6428</v>
      </c>
      <c r="G1762" s="45" t="s">
        <v>6429</v>
      </c>
      <c r="H1762" s="47">
        <v>43867</v>
      </c>
      <c r="I1762" s="47">
        <v>44414</v>
      </c>
      <c r="J1762" s="48" t="str">
        <f>IF(Ugovori_OPULJP[[#This Row],[DATUM ZAVRŠETKA OPERACIJE]]&gt;DATE(2024,3,31),"u provedbi","završen")</f>
        <v>završen</v>
      </c>
      <c r="K1762" s="46" t="s">
        <v>84</v>
      </c>
      <c r="L1762" s="46" t="s">
        <v>84</v>
      </c>
      <c r="M1762" s="49">
        <v>0.85</v>
      </c>
      <c r="N1762" s="49">
        <v>0.15</v>
      </c>
      <c r="O1762" s="50">
        <f>Ugovori_OPULJP[[#This Row],[Bespovratna sredstva - Ukupno (EU+Nac) HRK
= Ukupna ugovorena vrijednost bespovratnih sredstava]]*Ugovori_OPULJP[[#This Row],[EU STOPA SUFINANCIRANJA %
EU CO-FINANCING RATE %]]</f>
        <v>541360.75</v>
      </c>
      <c r="P1762" s="51">
        <f>Ugovori_OPULJP[[#This Row],[Bespovratna sredstva - EU dio - HRK]]/7.5345</f>
        <v>71850.919105448265</v>
      </c>
      <c r="Q1762" s="50">
        <f>Ugovori_OPULJP[[#This Row],[Bespovratna sredstva - Ukupno (EU+Nac) HRK
= Ukupna ugovorena vrijednost bespovratnih sredstava]]*Ugovori_OPULJP[[#This Row],[STOPA NACIONALNOG SUFINANCIRANJA %]]</f>
        <v>95534.25</v>
      </c>
      <c r="R1762" s="51">
        <f>Ugovori_OPULJP[[#This Row],[Bespovratna sredstva - Nacionalni dio - HRK]]/7.5345</f>
        <v>12679.573959784988</v>
      </c>
      <c r="S1762" s="50">
        <v>636895</v>
      </c>
      <c r="T1762" s="51">
        <f>Ugovori_OPULJP[[#This Row],[Bespovratna sredstva - Ukupno (EU+Nac) HRK
= Ukupna ugovorena vrijednost bespovratnih sredstava]]/7.5345</f>
        <v>84530.493065233255</v>
      </c>
      <c r="U1762" s="50">
        <v>0</v>
      </c>
      <c r="V1762" s="51">
        <f>Ugovori_OPULJP[[#This Row],[Javni doprinos korisnika - HRK]]/7.5345</f>
        <v>0</v>
      </c>
      <c r="W1762" s="50">
        <v>0</v>
      </c>
      <c r="X1762" s="51">
        <f>Ugovori_OPULJP[[#This Row],[Privatni doprinos korisnika - HRK]]/7.5345</f>
        <v>0</v>
      </c>
      <c r="Y1762" s="52">
        <v>636895</v>
      </c>
      <c r="Z1762" s="53">
        <f>Ugovori_OPULJP[[#This Row],[UKUPNI PRIHVATLJIVI IZDACI
TOTAL ELIGIBLE EXPENDITURE
= Bespovratna sredstva ukupno + doprinos korisnika
= Ukupni prihvatljivi troškovi
= Ukupna ugovorena vrijednost projekta HRK]]/7.5345</f>
        <v>84530.493065233255</v>
      </c>
      <c r="AA1762" s="44" t="s">
        <v>38</v>
      </c>
      <c r="AB1762" s="44" t="s">
        <v>35</v>
      </c>
      <c r="AC1762" s="43" t="s">
        <v>6430</v>
      </c>
      <c r="AD1762" s="43" t="s">
        <v>747</v>
      </c>
    </row>
    <row r="1763" spans="1:30" ht="63.75" customHeight="1" x14ac:dyDescent="0.2">
      <c r="A1763" s="41" t="s">
        <v>6431</v>
      </c>
      <c r="B1763" s="42" t="s">
        <v>743</v>
      </c>
      <c r="C1763" s="43" t="s">
        <v>6342</v>
      </c>
      <c r="D1763" s="43" t="s">
        <v>6343</v>
      </c>
      <c r="E1763" s="57" t="s">
        <v>76</v>
      </c>
      <c r="F1763" s="45" t="s">
        <v>6432</v>
      </c>
      <c r="G1763" s="45" t="s">
        <v>3844</v>
      </c>
      <c r="H1763" s="47">
        <v>43867</v>
      </c>
      <c r="I1763" s="47">
        <v>44598</v>
      </c>
      <c r="J1763" s="48" t="str">
        <f>IF(Ugovori_OPULJP[[#This Row],[DATUM ZAVRŠETKA OPERACIJE]]&gt;DATE(2024,3,31),"u provedbi","završen")</f>
        <v>završen</v>
      </c>
      <c r="K1763" s="46" t="s">
        <v>99</v>
      </c>
      <c r="L1763" s="46" t="s">
        <v>99</v>
      </c>
      <c r="M1763" s="49">
        <v>0.85</v>
      </c>
      <c r="N1763" s="49">
        <v>0.15</v>
      </c>
      <c r="O1763" s="50">
        <f>Ugovori_OPULJP[[#This Row],[Bespovratna sredstva - Ukupno (EU+Nac) HRK
= Ukupna ugovorena vrijednost bespovratnih sredstava]]*Ugovori_OPULJP[[#This Row],[EU STOPA SUFINANCIRANJA %
EU CO-FINANCING RATE %]]</f>
        <v>1140831.75</v>
      </c>
      <c r="P1763" s="51">
        <f>Ugovori_OPULJP[[#This Row],[Bespovratna sredstva - EU dio - HRK]]/7.5345</f>
        <v>151414.39378857255</v>
      </c>
      <c r="Q1763" s="50">
        <f>Ugovori_OPULJP[[#This Row],[Bespovratna sredstva - Ukupno (EU+Nac) HRK
= Ukupna ugovorena vrijednost bespovratnih sredstava]]*Ugovori_OPULJP[[#This Row],[STOPA NACIONALNOG SUFINANCIRANJA %]]</f>
        <v>201323.25</v>
      </c>
      <c r="R1763" s="51">
        <f>Ugovori_OPULJP[[#This Row],[Bespovratna sredstva - Nacionalni dio - HRK]]/7.5345</f>
        <v>26720.187139159862</v>
      </c>
      <c r="S1763" s="50">
        <v>1342155</v>
      </c>
      <c r="T1763" s="51">
        <f>Ugovori_OPULJP[[#This Row],[Bespovratna sredstva - Ukupno (EU+Nac) HRK
= Ukupna ugovorena vrijednost bespovratnih sredstava]]/7.5345</f>
        <v>178134.58092773243</v>
      </c>
      <c r="U1763" s="50">
        <v>0</v>
      </c>
      <c r="V1763" s="51">
        <f>Ugovori_OPULJP[[#This Row],[Javni doprinos korisnika - HRK]]/7.5345</f>
        <v>0</v>
      </c>
      <c r="W1763" s="50">
        <v>0</v>
      </c>
      <c r="X1763" s="51">
        <f>Ugovori_OPULJP[[#This Row],[Privatni doprinos korisnika - HRK]]/7.5345</f>
        <v>0</v>
      </c>
      <c r="Y1763" s="52">
        <v>1342155</v>
      </c>
      <c r="Z1763" s="53">
        <f>Ugovori_OPULJP[[#This Row],[UKUPNI PRIHVATLJIVI IZDACI
TOTAL ELIGIBLE EXPENDITURE
= Bespovratna sredstva ukupno + doprinos korisnika
= Ukupni prihvatljivi troškovi
= Ukupna ugovorena vrijednost projekta HRK]]/7.5345</f>
        <v>178134.58092773243</v>
      </c>
      <c r="AA1763" s="44" t="s">
        <v>38</v>
      </c>
      <c r="AB1763" s="44" t="s">
        <v>35</v>
      </c>
      <c r="AC1763" s="43" t="s">
        <v>6433</v>
      </c>
      <c r="AD1763" s="43" t="s">
        <v>747</v>
      </c>
    </row>
    <row r="1764" spans="1:30" ht="63.75" customHeight="1" x14ac:dyDescent="0.2">
      <c r="A1764" s="41" t="s">
        <v>6434</v>
      </c>
      <c r="B1764" s="42" t="s">
        <v>743</v>
      </c>
      <c r="C1764" s="43" t="s">
        <v>6342</v>
      </c>
      <c r="D1764" s="43" t="s">
        <v>6343</v>
      </c>
      <c r="E1764" s="57" t="s">
        <v>76</v>
      </c>
      <c r="F1764" s="45" t="s">
        <v>6435</v>
      </c>
      <c r="G1764" s="45" t="s">
        <v>6436</v>
      </c>
      <c r="H1764" s="47">
        <v>43823</v>
      </c>
      <c r="I1764" s="47">
        <v>45010</v>
      </c>
      <c r="J1764" s="48" t="str">
        <f>IF(Ugovori_OPULJP[[#This Row],[DATUM ZAVRŠETKA OPERACIJE]]&gt;DATE(2024,3,31),"u provedbi","završen")</f>
        <v>završen</v>
      </c>
      <c r="K1764" s="46" t="s">
        <v>104</v>
      </c>
      <c r="L1764" s="46" t="s">
        <v>104</v>
      </c>
      <c r="M1764" s="49">
        <v>0.85</v>
      </c>
      <c r="N1764" s="49">
        <v>0.15</v>
      </c>
      <c r="O1764" s="50">
        <f>Ugovori_OPULJP[[#This Row],[Bespovratna sredstva - Ukupno (EU+Nac) HRK
= Ukupna ugovorena vrijednost bespovratnih sredstava]]*Ugovori_OPULJP[[#This Row],[EU STOPA SUFINANCIRANJA %
EU CO-FINANCING RATE %]]</f>
        <v>1130976.6459999999</v>
      </c>
      <c r="P1764" s="51">
        <f>Ugovori_OPULJP[[#This Row],[Bespovratna sredstva - EU dio - HRK]]/7.5345</f>
        <v>150106.39670847435</v>
      </c>
      <c r="Q1764" s="50">
        <f>Ugovori_OPULJP[[#This Row],[Bespovratna sredstva - Ukupno (EU+Nac) HRK
= Ukupna ugovorena vrijednost bespovratnih sredstava]]*Ugovori_OPULJP[[#This Row],[STOPA NACIONALNOG SUFINANCIRANJA %]]</f>
        <v>199584.114</v>
      </c>
      <c r="R1764" s="51">
        <f>Ugovori_OPULJP[[#This Row],[Bespovratna sredstva - Nacionalni dio - HRK]]/7.5345</f>
        <v>26489.364125024884</v>
      </c>
      <c r="S1764" s="50">
        <v>1330560.76</v>
      </c>
      <c r="T1764" s="51">
        <f>Ugovori_OPULJP[[#This Row],[Bespovratna sredstva - Ukupno (EU+Nac) HRK
= Ukupna ugovorena vrijednost bespovratnih sredstava]]/7.5345</f>
        <v>176595.76083349923</v>
      </c>
      <c r="U1764" s="50">
        <v>0</v>
      </c>
      <c r="V1764" s="51">
        <f>Ugovori_OPULJP[[#This Row],[Javni doprinos korisnika - HRK]]/7.5345</f>
        <v>0</v>
      </c>
      <c r="W1764" s="50">
        <v>0</v>
      </c>
      <c r="X1764" s="51">
        <f>Ugovori_OPULJP[[#This Row],[Privatni doprinos korisnika - HRK]]/7.5345</f>
        <v>0</v>
      </c>
      <c r="Y1764" s="52">
        <v>1330560.76</v>
      </c>
      <c r="Z1764" s="53">
        <f>Ugovori_OPULJP[[#This Row],[UKUPNI PRIHVATLJIVI IZDACI
TOTAL ELIGIBLE EXPENDITURE
= Bespovratna sredstva ukupno + doprinos korisnika
= Ukupni prihvatljivi troškovi
= Ukupna ugovorena vrijednost projekta HRK]]/7.5345</f>
        <v>176595.76083349923</v>
      </c>
      <c r="AA1764" s="44" t="s">
        <v>38</v>
      </c>
      <c r="AB1764" s="44" t="s">
        <v>35</v>
      </c>
      <c r="AC1764" s="43" t="s">
        <v>6437</v>
      </c>
      <c r="AD1764" s="43" t="s">
        <v>747</v>
      </c>
    </row>
    <row r="1765" spans="1:30" ht="63.75" customHeight="1" x14ac:dyDescent="0.2">
      <c r="A1765" s="41" t="s">
        <v>6438</v>
      </c>
      <c r="B1765" s="42" t="s">
        <v>743</v>
      </c>
      <c r="C1765" s="43" t="s">
        <v>6342</v>
      </c>
      <c r="D1765" s="43" t="s">
        <v>6343</v>
      </c>
      <c r="E1765" s="57" t="s">
        <v>76</v>
      </c>
      <c r="F1765" s="45" t="s">
        <v>6439</v>
      </c>
      <c r="G1765" s="45" t="s">
        <v>2661</v>
      </c>
      <c r="H1765" s="47">
        <v>43867</v>
      </c>
      <c r="I1765" s="47">
        <v>44963</v>
      </c>
      <c r="J1765" s="48" t="str">
        <f>IF(Ugovori_OPULJP[[#This Row],[DATUM ZAVRŠETKA OPERACIJE]]&gt;DATE(2024,3,31),"u provedbi","završen")</f>
        <v>završen</v>
      </c>
      <c r="K1765" s="46" t="s">
        <v>99</v>
      </c>
      <c r="L1765" s="46" t="s">
        <v>99</v>
      </c>
      <c r="M1765" s="49">
        <v>0.85</v>
      </c>
      <c r="N1765" s="49">
        <v>0.15</v>
      </c>
      <c r="O1765" s="50">
        <f>Ugovori_OPULJP[[#This Row],[Bespovratna sredstva - Ukupno (EU+Nac) HRK
= Ukupna ugovorena vrijednost bespovratnih sredstava]]*Ugovori_OPULJP[[#This Row],[EU STOPA SUFINANCIRANJA %
EU CO-FINANCING RATE %]]</f>
        <v>1024992.8574999999</v>
      </c>
      <c r="P1765" s="51">
        <f>Ugovori_OPULJP[[#This Row],[Bespovratna sredstva - EU dio - HRK]]/7.5345</f>
        <v>136039.93065233258</v>
      </c>
      <c r="Q1765" s="50">
        <f>Ugovori_OPULJP[[#This Row],[Bespovratna sredstva - Ukupno (EU+Nac) HRK
= Ukupna ugovorena vrijednost bespovratnih sredstava]]*Ugovori_OPULJP[[#This Row],[STOPA NACIONALNOG SUFINANCIRANJA %]]</f>
        <v>180881.0925</v>
      </c>
      <c r="R1765" s="51">
        <f>Ugovori_OPULJP[[#This Row],[Bespovratna sredstva - Nacionalni dio - HRK]]/7.5345</f>
        <v>24007.046585705753</v>
      </c>
      <c r="S1765" s="50">
        <v>1205873.95</v>
      </c>
      <c r="T1765" s="51">
        <f>Ugovori_OPULJP[[#This Row],[Bespovratna sredstva - Ukupno (EU+Nac) HRK
= Ukupna ugovorena vrijednost bespovratnih sredstava]]/7.5345</f>
        <v>160046.97723803835</v>
      </c>
      <c r="U1765" s="50">
        <v>0</v>
      </c>
      <c r="V1765" s="51">
        <f>Ugovori_OPULJP[[#This Row],[Javni doprinos korisnika - HRK]]/7.5345</f>
        <v>0</v>
      </c>
      <c r="W1765" s="50">
        <v>0</v>
      </c>
      <c r="X1765" s="51">
        <f>Ugovori_OPULJP[[#This Row],[Privatni doprinos korisnika - HRK]]/7.5345</f>
        <v>0</v>
      </c>
      <c r="Y1765" s="52">
        <v>1205873.95</v>
      </c>
      <c r="Z1765" s="53">
        <f>Ugovori_OPULJP[[#This Row],[UKUPNI PRIHVATLJIVI IZDACI
TOTAL ELIGIBLE EXPENDITURE
= Bespovratna sredstva ukupno + doprinos korisnika
= Ukupni prihvatljivi troškovi
= Ukupna ugovorena vrijednost projekta HRK]]/7.5345</f>
        <v>160046.97723803835</v>
      </c>
      <c r="AA1765" s="44" t="s">
        <v>38</v>
      </c>
      <c r="AB1765" s="44" t="s">
        <v>35</v>
      </c>
      <c r="AC1765" s="43" t="s">
        <v>6440</v>
      </c>
      <c r="AD1765" s="43" t="s">
        <v>747</v>
      </c>
    </row>
    <row r="1766" spans="1:30" ht="63.75" customHeight="1" x14ac:dyDescent="0.2">
      <c r="A1766" s="41" t="s">
        <v>6441</v>
      </c>
      <c r="B1766" s="42" t="s">
        <v>743</v>
      </c>
      <c r="C1766" s="43" t="s">
        <v>6342</v>
      </c>
      <c r="D1766" s="43" t="s">
        <v>6343</v>
      </c>
      <c r="E1766" s="57" t="s">
        <v>76</v>
      </c>
      <c r="F1766" s="45" t="s">
        <v>6442</v>
      </c>
      <c r="G1766" s="45" t="s">
        <v>4663</v>
      </c>
      <c r="H1766" s="47">
        <v>43867</v>
      </c>
      <c r="I1766" s="47">
        <v>44658</v>
      </c>
      <c r="J1766" s="48" t="str">
        <f>IF(Ugovori_OPULJP[[#This Row],[DATUM ZAVRŠETKA OPERACIJE]]&gt;DATE(2024,3,31),"u provedbi","završen")</f>
        <v>završen</v>
      </c>
      <c r="K1766" s="46" t="s">
        <v>211</v>
      </c>
      <c r="L1766" s="46" t="s">
        <v>211</v>
      </c>
      <c r="M1766" s="49">
        <v>0.85</v>
      </c>
      <c r="N1766" s="49">
        <v>0.15</v>
      </c>
      <c r="O1766" s="50">
        <f>Ugovori_OPULJP[[#This Row],[Bespovratna sredstva - Ukupno (EU+Nac) HRK
= Ukupna ugovorena vrijednost bespovratnih sredstava]]*Ugovori_OPULJP[[#This Row],[EU STOPA SUFINANCIRANJA %
EU CO-FINANCING RATE %]]</f>
        <v>843894.96</v>
      </c>
      <c r="P1766" s="51">
        <f>Ugovori_OPULJP[[#This Row],[Bespovratna sredstva - EU dio - HRK]]/7.5345</f>
        <v>112004.1090981485</v>
      </c>
      <c r="Q1766" s="50">
        <f>Ugovori_OPULJP[[#This Row],[Bespovratna sredstva - Ukupno (EU+Nac) HRK
= Ukupna ugovorena vrijednost bespovratnih sredstava]]*Ugovori_OPULJP[[#This Row],[STOPA NACIONALNOG SUFINANCIRANJA %]]</f>
        <v>148922.63999999998</v>
      </c>
      <c r="R1766" s="51">
        <f>Ugovori_OPULJP[[#This Row],[Bespovratna sredstva - Nacionalni dio - HRK]]/7.5345</f>
        <v>19765.431017320323</v>
      </c>
      <c r="S1766" s="50">
        <v>992817.6</v>
      </c>
      <c r="T1766" s="51">
        <f>Ugovori_OPULJP[[#This Row],[Bespovratna sredstva - Ukupno (EU+Nac) HRK
= Ukupna ugovorena vrijednost bespovratnih sredstava]]/7.5345</f>
        <v>131769.54011546884</v>
      </c>
      <c r="U1766" s="50">
        <v>0</v>
      </c>
      <c r="V1766" s="51">
        <f>Ugovori_OPULJP[[#This Row],[Javni doprinos korisnika - HRK]]/7.5345</f>
        <v>0</v>
      </c>
      <c r="W1766" s="50">
        <v>0</v>
      </c>
      <c r="X1766" s="51">
        <f>Ugovori_OPULJP[[#This Row],[Privatni doprinos korisnika - HRK]]/7.5345</f>
        <v>0</v>
      </c>
      <c r="Y1766" s="52">
        <v>992817.6</v>
      </c>
      <c r="Z1766" s="53">
        <f>Ugovori_OPULJP[[#This Row],[UKUPNI PRIHVATLJIVI IZDACI
TOTAL ELIGIBLE EXPENDITURE
= Bespovratna sredstva ukupno + doprinos korisnika
= Ukupni prihvatljivi troškovi
= Ukupna ugovorena vrijednost projekta HRK]]/7.5345</f>
        <v>131769.54011546884</v>
      </c>
      <c r="AA1766" s="44" t="s">
        <v>38</v>
      </c>
      <c r="AB1766" s="44" t="s">
        <v>35</v>
      </c>
      <c r="AC1766" s="43" t="s">
        <v>6443</v>
      </c>
      <c r="AD1766" s="43" t="s">
        <v>747</v>
      </c>
    </row>
    <row r="1767" spans="1:30" ht="63.75" customHeight="1" x14ac:dyDescent="0.2">
      <c r="A1767" s="41" t="s">
        <v>6444</v>
      </c>
      <c r="B1767" s="42" t="s">
        <v>743</v>
      </c>
      <c r="C1767" s="43" t="s">
        <v>6342</v>
      </c>
      <c r="D1767" s="43" t="s">
        <v>6343</v>
      </c>
      <c r="E1767" s="57" t="s">
        <v>76</v>
      </c>
      <c r="F1767" s="45" t="s">
        <v>6445</v>
      </c>
      <c r="G1767" s="45" t="s">
        <v>6446</v>
      </c>
      <c r="H1767" s="47">
        <v>43867</v>
      </c>
      <c r="I1767" s="47">
        <v>44598</v>
      </c>
      <c r="J1767" s="48" t="str">
        <f>IF(Ugovori_OPULJP[[#This Row],[DATUM ZAVRŠETKA OPERACIJE]]&gt;DATE(2024,3,31),"u provedbi","završen")</f>
        <v>završen</v>
      </c>
      <c r="K1767" s="46" t="s">
        <v>99</v>
      </c>
      <c r="L1767" s="46" t="s">
        <v>99</v>
      </c>
      <c r="M1767" s="49">
        <v>0.85</v>
      </c>
      <c r="N1767" s="49">
        <v>0.15</v>
      </c>
      <c r="O1767" s="50">
        <f>Ugovori_OPULJP[[#This Row],[Bespovratna sredstva - Ukupno (EU+Nac) HRK
= Ukupna ugovorena vrijednost bespovratnih sredstava]]*Ugovori_OPULJP[[#This Row],[EU STOPA SUFINANCIRANJA %
EU CO-FINANCING RATE %]]</f>
        <v>1196740.5</v>
      </c>
      <c r="P1767" s="51">
        <f>Ugovori_OPULJP[[#This Row],[Bespovratna sredstva - EU dio - HRK]]/7.5345</f>
        <v>158834.76010352379</v>
      </c>
      <c r="Q1767" s="50">
        <f>Ugovori_OPULJP[[#This Row],[Bespovratna sredstva - Ukupno (EU+Nac) HRK
= Ukupna ugovorena vrijednost bespovratnih sredstava]]*Ugovori_OPULJP[[#This Row],[STOPA NACIONALNOG SUFINANCIRANJA %]]</f>
        <v>211189.5</v>
      </c>
      <c r="R1767" s="51">
        <f>Ugovori_OPULJP[[#This Row],[Bespovratna sredstva - Nacionalni dio - HRK]]/7.5345</f>
        <v>28029.663547680666</v>
      </c>
      <c r="S1767" s="50">
        <v>1407930</v>
      </c>
      <c r="T1767" s="51">
        <f>Ugovori_OPULJP[[#This Row],[Bespovratna sredstva - Ukupno (EU+Nac) HRK
= Ukupna ugovorena vrijednost bespovratnih sredstava]]/7.5345</f>
        <v>186864.42365120444</v>
      </c>
      <c r="U1767" s="50">
        <v>0</v>
      </c>
      <c r="V1767" s="51">
        <f>Ugovori_OPULJP[[#This Row],[Javni doprinos korisnika - HRK]]/7.5345</f>
        <v>0</v>
      </c>
      <c r="W1767" s="50">
        <v>0</v>
      </c>
      <c r="X1767" s="51">
        <f>Ugovori_OPULJP[[#This Row],[Privatni doprinos korisnika - HRK]]/7.5345</f>
        <v>0</v>
      </c>
      <c r="Y1767" s="52">
        <v>1407930</v>
      </c>
      <c r="Z1767" s="53">
        <f>Ugovori_OPULJP[[#This Row],[UKUPNI PRIHVATLJIVI IZDACI
TOTAL ELIGIBLE EXPENDITURE
= Bespovratna sredstva ukupno + doprinos korisnika
= Ukupni prihvatljivi troškovi
= Ukupna ugovorena vrijednost projekta HRK]]/7.5345</f>
        <v>186864.42365120444</v>
      </c>
      <c r="AA1767" s="44" t="s">
        <v>38</v>
      </c>
      <c r="AB1767" s="44" t="s">
        <v>35</v>
      </c>
      <c r="AC1767" s="43" t="s">
        <v>6447</v>
      </c>
      <c r="AD1767" s="43" t="s">
        <v>747</v>
      </c>
    </row>
    <row r="1768" spans="1:30" ht="63.75" customHeight="1" x14ac:dyDescent="0.2">
      <c r="A1768" s="41" t="s">
        <v>6448</v>
      </c>
      <c r="B1768" s="42" t="s">
        <v>743</v>
      </c>
      <c r="C1768" s="43" t="s">
        <v>6342</v>
      </c>
      <c r="D1768" s="43" t="s">
        <v>6343</v>
      </c>
      <c r="E1768" s="57" t="s">
        <v>76</v>
      </c>
      <c r="F1768" s="45" t="s">
        <v>6449</v>
      </c>
      <c r="G1768" s="45" t="s">
        <v>6450</v>
      </c>
      <c r="H1768" s="47">
        <v>43826</v>
      </c>
      <c r="I1768" s="47">
        <v>44739</v>
      </c>
      <c r="J1768" s="48" t="str">
        <f>IF(Ugovori_OPULJP[[#This Row],[DATUM ZAVRŠETKA OPERACIJE]]&gt;DATE(2024,3,31),"u provedbi","završen")</f>
        <v>završen</v>
      </c>
      <c r="K1768" s="46" t="s">
        <v>104</v>
      </c>
      <c r="L1768" s="46" t="s">
        <v>104</v>
      </c>
      <c r="M1768" s="49">
        <v>0.85</v>
      </c>
      <c r="N1768" s="49">
        <v>0.15</v>
      </c>
      <c r="O1768" s="50">
        <f>Ugovori_OPULJP[[#This Row],[Bespovratna sredstva - Ukupno (EU+Nac) HRK
= Ukupna ugovorena vrijednost bespovratnih sredstava]]*Ugovori_OPULJP[[#This Row],[EU STOPA SUFINANCIRANJA %
EU CO-FINANCING RATE %]]</f>
        <v>1069222.1654999999</v>
      </c>
      <c r="P1768" s="51">
        <f>Ugovori_OPULJP[[#This Row],[Bespovratna sredstva - EU dio - HRK]]/7.5345</f>
        <v>141910.16862432807</v>
      </c>
      <c r="Q1768" s="50">
        <f>Ugovori_OPULJP[[#This Row],[Bespovratna sredstva - Ukupno (EU+Nac) HRK
= Ukupna ugovorena vrijednost bespovratnih sredstava]]*Ugovori_OPULJP[[#This Row],[STOPA NACIONALNOG SUFINANCIRANJA %]]</f>
        <v>188686.26449999999</v>
      </c>
      <c r="R1768" s="51">
        <f>Ugovori_OPULJP[[#This Row],[Bespovratna sredstva - Nacionalni dio - HRK]]/7.5345</f>
        <v>25042.970933704953</v>
      </c>
      <c r="S1768" s="50">
        <v>1257908.43</v>
      </c>
      <c r="T1768" s="51">
        <f>Ugovori_OPULJP[[#This Row],[Bespovratna sredstva - Ukupno (EU+Nac) HRK
= Ukupna ugovorena vrijednost bespovratnih sredstava]]/7.5345</f>
        <v>166953.13955803303</v>
      </c>
      <c r="U1768" s="50">
        <v>0</v>
      </c>
      <c r="V1768" s="51">
        <f>Ugovori_OPULJP[[#This Row],[Javni doprinos korisnika - HRK]]/7.5345</f>
        <v>0</v>
      </c>
      <c r="W1768" s="50">
        <v>0</v>
      </c>
      <c r="X1768" s="51">
        <f>Ugovori_OPULJP[[#This Row],[Privatni doprinos korisnika - HRK]]/7.5345</f>
        <v>0</v>
      </c>
      <c r="Y1768" s="52">
        <v>1257908.43</v>
      </c>
      <c r="Z1768" s="53">
        <f>Ugovori_OPULJP[[#This Row],[UKUPNI PRIHVATLJIVI IZDACI
TOTAL ELIGIBLE EXPENDITURE
= Bespovratna sredstva ukupno + doprinos korisnika
= Ukupni prihvatljivi troškovi
= Ukupna ugovorena vrijednost projekta HRK]]/7.5345</f>
        <v>166953.13955803303</v>
      </c>
      <c r="AA1768" s="44" t="s">
        <v>38</v>
      </c>
      <c r="AB1768" s="44" t="s">
        <v>35</v>
      </c>
      <c r="AC1768" s="43" t="s">
        <v>6451</v>
      </c>
      <c r="AD1768" s="43" t="s">
        <v>747</v>
      </c>
    </row>
    <row r="1769" spans="1:30" ht="63.75" customHeight="1" x14ac:dyDescent="0.2">
      <c r="A1769" s="41" t="s">
        <v>6452</v>
      </c>
      <c r="B1769" s="42" t="s">
        <v>743</v>
      </c>
      <c r="C1769" s="43" t="s">
        <v>6342</v>
      </c>
      <c r="D1769" s="43" t="s">
        <v>6343</v>
      </c>
      <c r="E1769" s="57" t="s">
        <v>76</v>
      </c>
      <c r="F1769" s="45" t="s">
        <v>6453</v>
      </c>
      <c r="G1769" s="45" t="s">
        <v>2867</v>
      </c>
      <c r="H1769" s="47">
        <v>43823</v>
      </c>
      <c r="I1769" s="47">
        <v>44919</v>
      </c>
      <c r="J1769" s="48" t="str">
        <f>IF(Ugovori_OPULJP[[#This Row],[DATUM ZAVRŠETKA OPERACIJE]]&gt;DATE(2024,3,31),"u provedbi","završen")</f>
        <v>završen</v>
      </c>
      <c r="K1769" s="46" t="s">
        <v>104</v>
      </c>
      <c r="L1769" s="46" t="s">
        <v>104</v>
      </c>
      <c r="M1769" s="49">
        <v>0.85</v>
      </c>
      <c r="N1769" s="49">
        <v>0.15</v>
      </c>
      <c r="O1769" s="50">
        <f>Ugovori_OPULJP[[#This Row],[Bespovratna sredstva - Ukupno (EU+Nac) HRK
= Ukupna ugovorena vrijednost bespovratnih sredstava]]*Ugovori_OPULJP[[#This Row],[EU STOPA SUFINANCIRANJA %
EU CO-FINANCING RATE %]]</f>
        <v>1209950.673</v>
      </c>
      <c r="P1769" s="51">
        <f>Ugovori_OPULJP[[#This Row],[Bespovratna sredstva - EU dio - HRK]]/7.5345</f>
        <v>160588.05136372685</v>
      </c>
      <c r="Q1769" s="50">
        <f>Ugovori_OPULJP[[#This Row],[Bespovratna sredstva - Ukupno (EU+Nac) HRK
= Ukupna ugovorena vrijednost bespovratnih sredstava]]*Ugovori_OPULJP[[#This Row],[STOPA NACIONALNOG SUFINANCIRANJA %]]</f>
        <v>213520.70699999997</v>
      </c>
      <c r="R1769" s="51">
        <f>Ugovori_OPULJP[[#This Row],[Bespovratna sredstva - Nacionalni dio - HRK]]/7.5345</f>
        <v>28339.067887716497</v>
      </c>
      <c r="S1769" s="50">
        <v>1423471.38</v>
      </c>
      <c r="T1769" s="51">
        <f>Ugovori_OPULJP[[#This Row],[Bespovratna sredstva - Ukupno (EU+Nac) HRK
= Ukupna ugovorena vrijednost bespovratnih sredstava]]/7.5345</f>
        <v>188927.11925144334</v>
      </c>
      <c r="U1769" s="50">
        <v>0</v>
      </c>
      <c r="V1769" s="51">
        <f>Ugovori_OPULJP[[#This Row],[Javni doprinos korisnika - HRK]]/7.5345</f>
        <v>0</v>
      </c>
      <c r="W1769" s="50">
        <v>0</v>
      </c>
      <c r="X1769" s="51">
        <f>Ugovori_OPULJP[[#This Row],[Privatni doprinos korisnika - HRK]]/7.5345</f>
        <v>0</v>
      </c>
      <c r="Y1769" s="52">
        <v>1423471.38</v>
      </c>
      <c r="Z1769" s="53">
        <f>Ugovori_OPULJP[[#This Row],[UKUPNI PRIHVATLJIVI IZDACI
TOTAL ELIGIBLE EXPENDITURE
= Bespovratna sredstva ukupno + doprinos korisnika
= Ukupni prihvatljivi troškovi
= Ukupna ugovorena vrijednost projekta HRK]]/7.5345</f>
        <v>188927.11925144334</v>
      </c>
      <c r="AA1769" s="44" t="s">
        <v>38</v>
      </c>
      <c r="AB1769" s="44" t="s">
        <v>35</v>
      </c>
      <c r="AC1769" s="43" t="s">
        <v>6454</v>
      </c>
      <c r="AD1769" s="43" t="s">
        <v>747</v>
      </c>
    </row>
    <row r="1770" spans="1:30" ht="63.75" customHeight="1" x14ac:dyDescent="0.2">
      <c r="A1770" s="41" t="s">
        <v>6455</v>
      </c>
      <c r="B1770" s="42" t="s">
        <v>743</v>
      </c>
      <c r="C1770" s="43" t="s">
        <v>6342</v>
      </c>
      <c r="D1770" s="43" t="s">
        <v>6343</v>
      </c>
      <c r="E1770" s="57" t="s">
        <v>76</v>
      </c>
      <c r="F1770" s="45" t="s">
        <v>6456</v>
      </c>
      <c r="G1770" s="45" t="s">
        <v>6457</v>
      </c>
      <c r="H1770" s="47">
        <v>43867</v>
      </c>
      <c r="I1770" s="47">
        <v>44963</v>
      </c>
      <c r="J1770" s="48" t="str">
        <f>IF(Ugovori_OPULJP[[#This Row],[DATUM ZAVRŠETKA OPERACIJE]]&gt;DATE(2024,3,31),"u provedbi","završen")</f>
        <v>završen</v>
      </c>
      <c r="K1770" s="46" t="s">
        <v>99</v>
      </c>
      <c r="L1770" s="46" t="s">
        <v>99</v>
      </c>
      <c r="M1770" s="49">
        <v>0.85</v>
      </c>
      <c r="N1770" s="49">
        <v>0.15</v>
      </c>
      <c r="O1770" s="50">
        <f>Ugovori_OPULJP[[#This Row],[Bespovratna sredstva - Ukupno (EU+Nac) HRK
= Ukupna ugovorena vrijednost bespovratnih sredstava]]*Ugovori_OPULJP[[#This Row],[EU STOPA SUFINANCIRANJA %
EU CO-FINANCING RATE %]]</f>
        <v>1136314</v>
      </c>
      <c r="P1770" s="51">
        <f>Ugovori_OPULJP[[#This Row],[Bespovratna sredstva - EU dio - HRK]]/7.5345</f>
        <v>150814.78532085739</v>
      </c>
      <c r="Q1770" s="50">
        <f>Ugovori_OPULJP[[#This Row],[Bespovratna sredstva - Ukupno (EU+Nac) HRK
= Ukupna ugovorena vrijednost bespovratnih sredstava]]*Ugovori_OPULJP[[#This Row],[STOPA NACIONALNOG SUFINANCIRANJA %]]</f>
        <v>200526</v>
      </c>
      <c r="R1770" s="51">
        <f>Ugovori_OPULJP[[#This Row],[Bespovratna sredstva - Nacionalni dio - HRK]]/7.5345</f>
        <v>26614.373880151303</v>
      </c>
      <c r="S1770" s="50">
        <v>1336840</v>
      </c>
      <c r="T1770" s="51">
        <f>Ugovori_OPULJP[[#This Row],[Bespovratna sredstva - Ukupno (EU+Nac) HRK
= Ukupna ugovorena vrijednost bespovratnih sredstava]]/7.5345</f>
        <v>177429.15920100868</v>
      </c>
      <c r="U1770" s="50">
        <v>0</v>
      </c>
      <c r="V1770" s="51">
        <f>Ugovori_OPULJP[[#This Row],[Javni doprinos korisnika - HRK]]/7.5345</f>
        <v>0</v>
      </c>
      <c r="W1770" s="50">
        <v>0</v>
      </c>
      <c r="X1770" s="51">
        <f>Ugovori_OPULJP[[#This Row],[Privatni doprinos korisnika - HRK]]/7.5345</f>
        <v>0</v>
      </c>
      <c r="Y1770" s="52">
        <v>1336840</v>
      </c>
      <c r="Z1770" s="53">
        <f>Ugovori_OPULJP[[#This Row],[UKUPNI PRIHVATLJIVI IZDACI
TOTAL ELIGIBLE EXPENDITURE
= Bespovratna sredstva ukupno + doprinos korisnika
= Ukupni prihvatljivi troškovi
= Ukupna ugovorena vrijednost projekta HRK]]/7.5345</f>
        <v>177429.15920100868</v>
      </c>
      <c r="AA1770" s="44" t="s">
        <v>38</v>
      </c>
      <c r="AB1770" s="44" t="s">
        <v>35</v>
      </c>
      <c r="AC1770" s="43" t="s">
        <v>6458</v>
      </c>
      <c r="AD1770" s="43" t="s">
        <v>747</v>
      </c>
    </row>
    <row r="1771" spans="1:30" ht="63.75" customHeight="1" x14ac:dyDescent="0.2">
      <c r="A1771" s="41" t="s">
        <v>6459</v>
      </c>
      <c r="B1771" s="42" t="s">
        <v>743</v>
      </c>
      <c r="C1771" s="43" t="s">
        <v>6342</v>
      </c>
      <c r="D1771" s="43" t="s">
        <v>6343</v>
      </c>
      <c r="E1771" s="57" t="s">
        <v>76</v>
      </c>
      <c r="F1771" s="45" t="s">
        <v>6460</v>
      </c>
      <c r="G1771" s="45" t="s">
        <v>2855</v>
      </c>
      <c r="H1771" s="47">
        <v>43826</v>
      </c>
      <c r="I1771" s="47">
        <v>44678</v>
      </c>
      <c r="J1771" s="48" t="str">
        <f>IF(Ugovori_OPULJP[[#This Row],[DATUM ZAVRŠETKA OPERACIJE]]&gt;DATE(2024,3,31),"u provedbi","završen")</f>
        <v>završen</v>
      </c>
      <c r="K1771" s="46" t="s">
        <v>104</v>
      </c>
      <c r="L1771" s="46" t="s">
        <v>104</v>
      </c>
      <c r="M1771" s="49">
        <v>0.85</v>
      </c>
      <c r="N1771" s="49">
        <v>0.15</v>
      </c>
      <c r="O1771" s="50">
        <f>Ugovori_OPULJP[[#This Row],[Bespovratna sredstva - Ukupno (EU+Nac) HRK
= Ukupna ugovorena vrijednost bespovratnih sredstava]]*Ugovori_OPULJP[[#This Row],[EU STOPA SUFINANCIRANJA %
EU CO-FINANCING RATE %]]</f>
        <v>1236299.3725000001</v>
      </c>
      <c r="P1771" s="51">
        <f>Ugovori_OPULJP[[#This Row],[Bespovratna sredstva - EU dio - HRK]]/7.5345</f>
        <v>164085.1247594399</v>
      </c>
      <c r="Q1771" s="50">
        <f>Ugovori_OPULJP[[#This Row],[Bespovratna sredstva - Ukupno (EU+Nac) HRK
= Ukupna ugovorena vrijednost bespovratnih sredstava]]*Ugovori_OPULJP[[#This Row],[STOPA NACIONALNOG SUFINANCIRANJA %]]</f>
        <v>218170.47750000001</v>
      </c>
      <c r="R1771" s="51">
        <f>Ugovori_OPULJP[[#This Row],[Bespovratna sredstva - Nacionalni dio - HRK]]/7.5345</f>
        <v>28956.198486959984</v>
      </c>
      <c r="S1771" s="50">
        <v>1454469.85</v>
      </c>
      <c r="T1771" s="51">
        <f>Ugovori_OPULJP[[#This Row],[Bespovratna sredstva - Ukupno (EU+Nac) HRK
= Ukupna ugovorena vrijednost bespovratnih sredstava]]/7.5345</f>
        <v>193041.3232463999</v>
      </c>
      <c r="U1771" s="50">
        <v>0</v>
      </c>
      <c r="V1771" s="51">
        <f>Ugovori_OPULJP[[#This Row],[Javni doprinos korisnika - HRK]]/7.5345</f>
        <v>0</v>
      </c>
      <c r="W1771" s="50">
        <v>0</v>
      </c>
      <c r="X1771" s="51">
        <f>Ugovori_OPULJP[[#This Row],[Privatni doprinos korisnika - HRK]]/7.5345</f>
        <v>0</v>
      </c>
      <c r="Y1771" s="52">
        <v>1454469.85</v>
      </c>
      <c r="Z1771" s="53">
        <f>Ugovori_OPULJP[[#This Row],[UKUPNI PRIHVATLJIVI IZDACI
TOTAL ELIGIBLE EXPENDITURE
= Bespovratna sredstva ukupno + doprinos korisnika
= Ukupni prihvatljivi troškovi
= Ukupna ugovorena vrijednost projekta HRK]]/7.5345</f>
        <v>193041.3232463999</v>
      </c>
      <c r="AA1771" s="44" t="s">
        <v>38</v>
      </c>
      <c r="AB1771" s="44" t="s">
        <v>35</v>
      </c>
      <c r="AC1771" s="43" t="s">
        <v>6461</v>
      </c>
      <c r="AD1771" s="43" t="s">
        <v>747</v>
      </c>
    </row>
    <row r="1772" spans="1:30" ht="63.75" customHeight="1" x14ac:dyDescent="0.2">
      <c r="A1772" s="41" t="s">
        <v>6462</v>
      </c>
      <c r="B1772" s="42" t="s">
        <v>743</v>
      </c>
      <c r="C1772" s="43" t="s">
        <v>6342</v>
      </c>
      <c r="D1772" s="43" t="s">
        <v>6343</v>
      </c>
      <c r="E1772" s="57" t="s">
        <v>76</v>
      </c>
      <c r="F1772" s="45" t="s">
        <v>6463</v>
      </c>
      <c r="G1772" s="45" t="s">
        <v>6464</v>
      </c>
      <c r="H1772" s="47">
        <v>43867</v>
      </c>
      <c r="I1772" s="47">
        <v>45019</v>
      </c>
      <c r="J1772" s="48" t="str">
        <f>IF(Ugovori_OPULJP[[#This Row],[DATUM ZAVRŠETKA OPERACIJE]]&gt;DATE(2024,3,31),"u provedbi","završen")</f>
        <v>završen</v>
      </c>
      <c r="K1772" s="46" t="s">
        <v>211</v>
      </c>
      <c r="L1772" s="46" t="s">
        <v>211</v>
      </c>
      <c r="M1772" s="49">
        <v>0.85</v>
      </c>
      <c r="N1772" s="49">
        <v>0.15</v>
      </c>
      <c r="O1772" s="50">
        <f>Ugovori_OPULJP[[#This Row],[Bespovratna sredstva - Ukupno (EU+Nac) HRK
= Ukupna ugovorena vrijednost bespovratnih sredstava]]*Ugovori_OPULJP[[#This Row],[EU STOPA SUFINANCIRANJA %
EU CO-FINANCING RATE %]]</f>
        <v>1218935.4449999998</v>
      </c>
      <c r="P1772" s="51">
        <f>Ugovori_OPULJP[[#This Row],[Bespovratna sredstva - EU dio - HRK]]/7.5345</f>
        <v>161780.53553653191</v>
      </c>
      <c r="Q1772" s="50">
        <f>Ugovori_OPULJP[[#This Row],[Bespovratna sredstva - Ukupno (EU+Nac) HRK
= Ukupna ugovorena vrijednost bespovratnih sredstava]]*Ugovori_OPULJP[[#This Row],[STOPA NACIONALNOG SUFINANCIRANJA %]]</f>
        <v>215106.25499999998</v>
      </c>
      <c r="R1772" s="51">
        <f>Ugovori_OPULJP[[#This Row],[Bespovratna sredstva - Nacionalni dio - HRK]]/7.5345</f>
        <v>28549.506271152692</v>
      </c>
      <c r="S1772" s="50">
        <v>1434041.7</v>
      </c>
      <c r="T1772" s="51">
        <f>Ugovori_OPULJP[[#This Row],[Bespovratna sredstva - Ukupno (EU+Nac) HRK
= Ukupna ugovorena vrijednost bespovratnih sredstava]]/7.5345</f>
        <v>190330.04180768464</v>
      </c>
      <c r="U1772" s="50">
        <v>0</v>
      </c>
      <c r="V1772" s="51">
        <f>Ugovori_OPULJP[[#This Row],[Javni doprinos korisnika - HRK]]/7.5345</f>
        <v>0</v>
      </c>
      <c r="W1772" s="50">
        <v>0</v>
      </c>
      <c r="X1772" s="51">
        <f>Ugovori_OPULJP[[#This Row],[Privatni doprinos korisnika - HRK]]/7.5345</f>
        <v>0</v>
      </c>
      <c r="Y1772" s="52">
        <v>1434041.7</v>
      </c>
      <c r="Z1772" s="53">
        <f>Ugovori_OPULJP[[#This Row],[UKUPNI PRIHVATLJIVI IZDACI
TOTAL ELIGIBLE EXPENDITURE
= Bespovratna sredstva ukupno + doprinos korisnika
= Ukupni prihvatljivi troškovi
= Ukupna ugovorena vrijednost projekta HRK]]/7.5345</f>
        <v>190330.04180768464</v>
      </c>
      <c r="AA1772" s="44" t="s">
        <v>38</v>
      </c>
      <c r="AB1772" s="44" t="s">
        <v>35</v>
      </c>
      <c r="AC1772" s="43" t="s">
        <v>6465</v>
      </c>
      <c r="AD1772" s="43" t="s">
        <v>747</v>
      </c>
    </row>
    <row r="1773" spans="1:30" ht="63.75" customHeight="1" x14ac:dyDescent="0.2">
      <c r="A1773" s="41" t="s">
        <v>6466</v>
      </c>
      <c r="B1773" s="42" t="s">
        <v>743</v>
      </c>
      <c r="C1773" s="43" t="s">
        <v>6342</v>
      </c>
      <c r="D1773" s="43" t="s">
        <v>6343</v>
      </c>
      <c r="E1773" s="57" t="s">
        <v>76</v>
      </c>
      <c r="F1773" s="42" t="s">
        <v>6467</v>
      </c>
      <c r="G1773" s="45" t="s">
        <v>1302</v>
      </c>
      <c r="H1773" s="47">
        <v>43826</v>
      </c>
      <c r="I1773" s="47">
        <v>44557</v>
      </c>
      <c r="J1773" s="48" t="str">
        <f>IF(Ugovori_OPULJP[[#This Row],[DATUM ZAVRŠETKA OPERACIJE]]&gt;DATE(2024,3,31),"u provedbi","završen")</f>
        <v>završen</v>
      </c>
      <c r="K1773" s="46" t="s">
        <v>104</v>
      </c>
      <c r="L1773" s="46" t="s">
        <v>104</v>
      </c>
      <c r="M1773" s="49">
        <v>0.85</v>
      </c>
      <c r="N1773" s="49">
        <v>0.15</v>
      </c>
      <c r="O1773" s="50">
        <f>Ugovori_OPULJP[[#This Row],[Bespovratna sredstva - Ukupno (EU+Nac) HRK
= Ukupna ugovorena vrijednost bespovratnih sredstava]]*Ugovori_OPULJP[[#This Row],[EU STOPA SUFINANCIRANJA %
EU CO-FINANCING RATE %]]</f>
        <v>1271014.7749999999</v>
      </c>
      <c r="P1773" s="51">
        <f>Ugovori_OPULJP[[#This Row],[Bespovratna sredstva - EU dio - HRK]]/7.5345</f>
        <v>168692.65047448402</v>
      </c>
      <c r="Q1773" s="50">
        <f>Ugovori_OPULJP[[#This Row],[Bespovratna sredstva - Ukupno (EU+Nac) HRK
= Ukupna ugovorena vrijednost bespovratnih sredstava]]*Ugovori_OPULJP[[#This Row],[STOPA NACIONALNOG SUFINANCIRANJA %]]</f>
        <v>224296.72500000001</v>
      </c>
      <c r="R1773" s="51">
        <f>Ugovori_OPULJP[[#This Row],[Bespovratna sredstva - Nacionalni dio - HRK]]/7.5345</f>
        <v>29769.291260203066</v>
      </c>
      <c r="S1773" s="50">
        <v>1495311.5</v>
      </c>
      <c r="T1773" s="51">
        <f>Ugovori_OPULJP[[#This Row],[Bespovratna sredstva - Ukupno (EU+Nac) HRK
= Ukupna ugovorena vrijednost bespovratnih sredstava]]/7.5345</f>
        <v>198461.94173468711</v>
      </c>
      <c r="U1773" s="50">
        <v>0</v>
      </c>
      <c r="V1773" s="51">
        <f>Ugovori_OPULJP[[#This Row],[Javni doprinos korisnika - HRK]]/7.5345</f>
        <v>0</v>
      </c>
      <c r="W1773" s="50">
        <v>0</v>
      </c>
      <c r="X1773" s="51">
        <f>Ugovori_OPULJP[[#This Row],[Privatni doprinos korisnika - HRK]]/7.5345</f>
        <v>0</v>
      </c>
      <c r="Y1773" s="52">
        <v>1495311.5</v>
      </c>
      <c r="Z1773" s="53">
        <f>Ugovori_OPULJP[[#This Row],[UKUPNI PRIHVATLJIVI IZDACI
TOTAL ELIGIBLE EXPENDITURE
= Bespovratna sredstva ukupno + doprinos korisnika
= Ukupni prihvatljivi troškovi
= Ukupna ugovorena vrijednost projekta HRK]]/7.5345</f>
        <v>198461.94173468711</v>
      </c>
      <c r="AA1773" s="44" t="s">
        <v>38</v>
      </c>
      <c r="AB1773" s="44" t="s">
        <v>35</v>
      </c>
      <c r="AC1773" s="43" t="s">
        <v>6468</v>
      </c>
      <c r="AD1773" s="43" t="s">
        <v>747</v>
      </c>
    </row>
    <row r="1774" spans="1:30" ht="63.75" customHeight="1" x14ac:dyDescent="0.2">
      <c r="A1774" s="41" t="s">
        <v>6469</v>
      </c>
      <c r="B1774" s="42" t="s">
        <v>743</v>
      </c>
      <c r="C1774" s="43" t="s">
        <v>6342</v>
      </c>
      <c r="D1774" s="43" t="s">
        <v>6343</v>
      </c>
      <c r="E1774" s="57" t="s">
        <v>76</v>
      </c>
      <c r="F1774" s="45" t="s">
        <v>6470</v>
      </c>
      <c r="G1774" s="45" t="s">
        <v>6471</v>
      </c>
      <c r="H1774" s="47">
        <v>43824</v>
      </c>
      <c r="I1774" s="47">
        <v>44737</v>
      </c>
      <c r="J1774" s="48" t="str">
        <f>IF(Ugovori_OPULJP[[#This Row],[DATUM ZAVRŠETKA OPERACIJE]]&gt;DATE(2024,3,31),"u provedbi","završen")</f>
        <v>završen</v>
      </c>
      <c r="K1774" s="46" t="s">
        <v>104</v>
      </c>
      <c r="L1774" s="46" t="s">
        <v>104</v>
      </c>
      <c r="M1774" s="49">
        <v>0.85</v>
      </c>
      <c r="N1774" s="49">
        <v>0.15</v>
      </c>
      <c r="O1774" s="50">
        <f>Ugovori_OPULJP[[#This Row],[Bespovratna sredstva - Ukupno (EU+Nac) HRK
= Ukupna ugovorena vrijednost bespovratnih sredstava]]*Ugovori_OPULJP[[#This Row],[EU STOPA SUFINANCIRANJA %
EU CO-FINANCING RATE %]]</f>
        <v>1227796.0744999999</v>
      </c>
      <c r="P1774" s="51">
        <f>Ugovori_OPULJP[[#This Row],[Bespovratna sredstva - EU dio - HRK]]/7.5345</f>
        <v>162956.5431680934</v>
      </c>
      <c r="Q1774" s="50">
        <f>Ugovori_OPULJP[[#This Row],[Bespovratna sredstva - Ukupno (EU+Nac) HRK
= Ukupna ugovorena vrijednost bespovratnih sredstava]]*Ugovori_OPULJP[[#This Row],[STOPA NACIONALNOG SUFINANCIRANJA %]]</f>
        <v>216669.89549999998</v>
      </c>
      <c r="R1774" s="51">
        <f>Ugovori_OPULJP[[#This Row],[Bespovratna sredstva - Nacionalni dio - HRK]]/7.5345</f>
        <v>28757.037029663545</v>
      </c>
      <c r="S1774" s="50">
        <v>1444465.97</v>
      </c>
      <c r="T1774" s="51">
        <f>Ugovori_OPULJP[[#This Row],[Bespovratna sredstva - Ukupno (EU+Nac) HRK
= Ukupna ugovorena vrijednost bespovratnih sredstava]]/7.5345</f>
        <v>191713.58019775696</v>
      </c>
      <c r="U1774" s="50">
        <v>0</v>
      </c>
      <c r="V1774" s="51">
        <f>Ugovori_OPULJP[[#This Row],[Javni doprinos korisnika - HRK]]/7.5345</f>
        <v>0</v>
      </c>
      <c r="W1774" s="50">
        <v>0</v>
      </c>
      <c r="X1774" s="51">
        <f>Ugovori_OPULJP[[#This Row],[Privatni doprinos korisnika - HRK]]/7.5345</f>
        <v>0</v>
      </c>
      <c r="Y1774" s="52">
        <v>1444465.97</v>
      </c>
      <c r="Z1774" s="53">
        <f>Ugovori_OPULJP[[#This Row],[UKUPNI PRIHVATLJIVI IZDACI
TOTAL ELIGIBLE EXPENDITURE
= Bespovratna sredstva ukupno + doprinos korisnika
= Ukupni prihvatljivi troškovi
= Ukupna ugovorena vrijednost projekta HRK]]/7.5345</f>
        <v>191713.58019775696</v>
      </c>
      <c r="AA1774" s="44" t="s">
        <v>38</v>
      </c>
      <c r="AB1774" s="44" t="s">
        <v>35</v>
      </c>
      <c r="AC1774" s="43" t="s">
        <v>6472</v>
      </c>
      <c r="AD1774" s="43" t="s">
        <v>747</v>
      </c>
    </row>
    <row r="1775" spans="1:30" ht="63.75" customHeight="1" x14ac:dyDescent="0.2">
      <c r="A1775" s="41" t="s">
        <v>6473</v>
      </c>
      <c r="B1775" s="42" t="s">
        <v>743</v>
      </c>
      <c r="C1775" s="43" t="s">
        <v>6342</v>
      </c>
      <c r="D1775" s="43" t="s">
        <v>6343</v>
      </c>
      <c r="E1775" s="57" t="s">
        <v>76</v>
      </c>
      <c r="F1775" s="45" t="s">
        <v>6474</v>
      </c>
      <c r="G1775" s="45" t="s">
        <v>1494</v>
      </c>
      <c r="H1775" s="47">
        <v>43867</v>
      </c>
      <c r="I1775" s="65">
        <v>44506</v>
      </c>
      <c r="J1775" s="48" t="str">
        <f>IF(Ugovori_OPULJP[[#This Row],[DATUM ZAVRŠETKA OPERACIJE]]&gt;DATE(2024,3,31),"u provedbi","završen")</f>
        <v>završen</v>
      </c>
      <c r="K1775" s="46" t="s">
        <v>99</v>
      </c>
      <c r="L1775" s="46" t="s">
        <v>99</v>
      </c>
      <c r="M1775" s="49">
        <v>0.85</v>
      </c>
      <c r="N1775" s="49">
        <v>0.15</v>
      </c>
      <c r="O1775" s="50">
        <f>Ugovori_OPULJP[[#This Row],[Bespovratna sredstva - Ukupno (EU+Nac) HRK
= Ukupna ugovorena vrijednost bespovratnih sredstava]]*Ugovori_OPULJP[[#This Row],[EU STOPA SUFINANCIRANJA %
EU CO-FINANCING RATE %]]</f>
        <v>1228672.5350000001</v>
      </c>
      <c r="P1775" s="51">
        <f>Ugovori_OPULJP[[#This Row],[Bespovratna sredstva - EU dio - HRK]]/7.5345</f>
        <v>163072.86946711794</v>
      </c>
      <c r="Q1775" s="50">
        <f>Ugovori_OPULJP[[#This Row],[Bespovratna sredstva - Ukupno (EU+Nac) HRK
= Ukupna ugovorena vrijednost bespovratnih sredstava]]*Ugovori_OPULJP[[#This Row],[STOPA NACIONALNOG SUFINANCIRANJA %]]</f>
        <v>216824.565</v>
      </c>
      <c r="R1775" s="51">
        <f>Ugovori_OPULJP[[#This Row],[Bespovratna sredstva - Nacionalni dio - HRK]]/7.5345</f>
        <v>28777.565200079633</v>
      </c>
      <c r="S1775" s="50">
        <v>1445497.1</v>
      </c>
      <c r="T1775" s="51">
        <f>Ugovori_OPULJP[[#This Row],[Bespovratna sredstva - Ukupno (EU+Nac) HRK
= Ukupna ugovorena vrijednost bespovratnih sredstava]]/7.5345</f>
        <v>191850.43466719755</v>
      </c>
      <c r="U1775" s="50">
        <v>0</v>
      </c>
      <c r="V1775" s="51">
        <f>Ugovori_OPULJP[[#This Row],[Javni doprinos korisnika - HRK]]/7.5345</f>
        <v>0</v>
      </c>
      <c r="W1775" s="50">
        <v>0</v>
      </c>
      <c r="X1775" s="51">
        <f>Ugovori_OPULJP[[#This Row],[Privatni doprinos korisnika - HRK]]/7.5345</f>
        <v>0</v>
      </c>
      <c r="Y1775" s="52">
        <v>1445497.1</v>
      </c>
      <c r="Z1775" s="53">
        <f>Ugovori_OPULJP[[#This Row],[UKUPNI PRIHVATLJIVI IZDACI
TOTAL ELIGIBLE EXPENDITURE
= Bespovratna sredstva ukupno + doprinos korisnika
= Ukupni prihvatljivi troškovi
= Ukupna ugovorena vrijednost projekta HRK]]/7.5345</f>
        <v>191850.43466719755</v>
      </c>
      <c r="AA1775" s="44" t="s">
        <v>38</v>
      </c>
      <c r="AB1775" s="44" t="s">
        <v>35</v>
      </c>
      <c r="AC1775" s="43" t="s">
        <v>6475</v>
      </c>
      <c r="AD1775" s="43" t="s">
        <v>747</v>
      </c>
    </row>
    <row r="1776" spans="1:30" ht="63.75" customHeight="1" x14ac:dyDescent="0.2">
      <c r="A1776" s="41" t="s">
        <v>6476</v>
      </c>
      <c r="B1776" s="42" t="s">
        <v>743</v>
      </c>
      <c r="C1776" s="43" t="s">
        <v>6342</v>
      </c>
      <c r="D1776" s="43" t="s">
        <v>6343</v>
      </c>
      <c r="E1776" s="57" t="s">
        <v>76</v>
      </c>
      <c r="F1776" s="45" t="s">
        <v>6477</v>
      </c>
      <c r="G1776" s="45" t="s">
        <v>6478</v>
      </c>
      <c r="H1776" s="47">
        <v>43825</v>
      </c>
      <c r="I1776" s="47">
        <v>44921</v>
      </c>
      <c r="J1776" s="48" t="str">
        <f>IF(Ugovori_OPULJP[[#This Row],[DATUM ZAVRŠETKA OPERACIJE]]&gt;DATE(2024,3,31),"u provedbi","završen")</f>
        <v>završen</v>
      </c>
      <c r="K1776" s="46" t="s">
        <v>104</v>
      </c>
      <c r="L1776" s="46" t="s">
        <v>104</v>
      </c>
      <c r="M1776" s="49">
        <v>0.85</v>
      </c>
      <c r="N1776" s="49">
        <v>0.15</v>
      </c>
      <c r="O1776" s="50">
        <f>Ugovori_OPULJP[[#This Row],[Bespovratna sredstva - Ukupno (EU+Nac) HRK
= Ukupna ugovorena vrijednost bespovratnih sredstava]]*Ugovori_OPULJP[[#This Row],[EU STOPA SUFINANCIRANJA %
EU CO-FINANCING RATE %]]</f>
        <v>1106058.5475000001</v>
      </c>
      <c r="P1776" s="51">
        <f>Ugovori_OPULJP[[#This Row],[Bespovratna sredstva - EU dio - HRK]]/7.5345</f>
        <v>146799.19669520209</v>
      </c>
      <c r="Q1776" s="50">
        <f>Ugovori_OPULJP[[#This Row],[Bespovratna sredstva - Ukupno (EU+Nac) HRK
= Ukupna ugovorena vrijednost bespovratnih sredstava]]*Ugovori_OPULJP[[#This Row],[STOPA NACIONALNOG SUFINANCIRANJA %]]</f>
        <v>195186.80250000002</v>
      </c>
      <c r="R1776" s="51">
        <f>Ugovori_OPULJP[[#This Row],[Bespovratna sredstva - Nacionalni dio - HRK]]/7.5345</f>
        <v>25905.740593270955</v>
      </c>
      <c r="S1776" s="50">
        <v>1301245.3500000001</v>
      </c>
      <c r="T1776" s="51">
        <f>Ugovori_OPULJP[[#This Row],[Bespovratna sredstva - Ukupno (EU+Nac) HRK
= Ukupna ugovorena vrijednost bespovratnih sredstava]]/7.5345</f>
        <v>172704.93728847304</v>
      </c>
      <c r="U1776" s="50">
        <v>0</v>
      </c>
      <c r="V1776" s="51">
        <f>Ugovori_OPULJP[[#This Row],[Javni doprinos korisnika - HRK]]/7.5345</f>
        <v>0</v>
      </c>
      <c r="W1776" s="50">
        <v>0</v>
      </c>
      <c r="X1776" s="51">
        <f>Ugovori_OPULJP[[#This Row],[Privatni doprinos korisnika - HRK]]/7.5345</f>
        <v>0</v>
      </c>
      <c r="Y1776" s="52">
        <v>1301245.3500000001</v>
      </c>
      <c r="Z1776" s="53">
        <f>Ugovori_OPULJP[[#This Row],[UKUPNI PRIHVATLJIVI IZDACI
TOTAL ELIGIBLE EXPENDITURE
= Bespovratna sredstva ukupno + doprinos korisnika
= Ukupni prihvatljivi troškovi
= Ukupna ugovorena vrijednost projekta HRK]]/7.5345</f>
        <v>172704.93728847304</v>
      </c>
      <c r="AA1776" s="44" t="s">
        <v>38</v>
      </c>
      <c r="AB1776" s="44" t="s">
        <v>35</v>
      </c>
      <c r="AC1776" s="43" t="s">
        <v>6479</v>
      </c>
      <c r="AD1776" s="43" t="s">
        <v>747</v>
      </c>
    </row>
    <row r="1777" spans="1:30" ht="63.75" customHeight="1" x14ac:dyDescent="0.2">
      <c r="A1777" s="41" t="s">
        <v>6480</v>
      </c>
      <c r="B1777" s="42" t="s">
        <v>743</v>
      </c>
      <c r="C1777" s="43" t="s">
        <v>6342</v>
      </c>
      <c r="D1777" s="43" t="s">
        <v>6343</v>
      </c>
      <c r="E1777" s="57" t="s">
        <v>76</v>
      </c>
      <c r="F1777" s="45" t="s">
        <v>6481</v>
      </c>
      <c r="G1777" s="45" t="s">
        <v>673</v>
      </c>
      <c r="H1777" s="47">
        <v>43829</v>
      </c>
      <c r="I1777" s="47">
        <v>44560</v>
      </c>
      <c r="J1777" s="48" t="str">
        <f>IF(Ugovori_OPULJP[[#This Row],[DATUM ZAVRŠETKA OPERACIJE]]&gt;DATE(2024,3,31),"u provedbi","završen")</f>
        <v>završen</v>
      </c>
      <c r="K1777" s="46" t="s">
        <v>104</v>
      </c>
      <c r="L1777" s="46" t="s">
        <v>104</v>
      </c>
      <c r="M1777" s="49">
        <v>0.85</v>
      </c>
      <c r="N1777" s="49">
        <v>0.15</v>
      </c>
      <c r="O1777" s="50">
        <f>Ugovori_OPULJP[[#This Row],[Bespovratna sredstva - Ukupno (EU+Nac) HRK
= Ukupna ugovorena vrijednost bespovratnih sredstava]]*Ugovori_OPULJP[[#This Row],[EU STOPA SUFINANCIRANJA %
EU CO-FINANCING RATE %]]</f>
        <v>1181533.6429999999</v>
      </c>
      <c r="P1777" s="51">
        <f>Ugovori_OPULJP[[#This Row],[Bespovratna sredstva - EU dio - HRK]]/7.5345</f>
        <v>156816.46333532417</v>
      </c>
      <c r="Q1777" s="50">
        <f>Ugovori_OPULJP[[#This Row],[Bespovratna sredstva - Ukupno (EU+Nac) HRK
= Ukupna ugovorena vrijednost bespovratnih sredstava]]*Ugovori_OPULJP[[#This Row],[STOPA NACIONALNOG SUFINANCIRANJA %]]</f>
        <v>208505.93700000001</v>
      </c>
      <c r="R1777" s="51">
        <f>Ugovori_OPULJP[[#This Row],[Bespovratna sredstva - Nacionalni dio - HRK]]/7.5345</f>
        <v>27673.493529763087</v>
      </c>
      <c r="S1777" s="50">
        <v>1390039.58</v>
      </c>
      <c r="T1777" s="51">
        <f>Ugovori_OPULJP[[#This Row],[Bespovratna sredstva - Ukupno (EU+Nac) HRK
= Ukupna ugovorena vrijednost bespovratnih sredstava]]/7.5345</f>
        <v>184489.95686508727</v>
      </c>
      <c r="U1777" s="50">
        <v>0</v>
      </c>
      <c r="V1777" s="51">
        <f>Ugovori_OPULJP[[#This Row],[Javni doprinos korisnika - HRK]]/7.5345</f>
        <v>0</v>
      </c>
      <c r="W1777" s="50">
        <v>78935.959999999963</v>
      </c>
      <c r="X1777" s="51">
        <f>Ugovori_OPULJP[[#This Row],[Privatni doprinos korisnika - HRK]]/7.5345</f>
        <v>10476.60229610458</v>
      </c>
      <c r="Y1777" s="52">
        <v>1468975.54</v>
      </c>
      <c r="Z1777" s="53">
        <f>Ugovori_OPULJP[[#This Row],[UKUPNI PRIHVATLJIVI IZDACI
TOTAL ELIGIBLE EXPENDITURE
= Bespovratna sredstva ukupno + doprinos korisnika
= Ukupni prihvatljivi troškovi
= Ukupna ugovorena vrijednost projekta HRK]]/7.5345</f>
        <v>194966.55916119184</v>
      </c>
      <c r="AA1777" s="44" t="s">
        <v>38</v>
      </c>
      <c r="AB1777" s="44" t="s">
        <v>35</v>
      </c>
      <c r="AC1777" s="43" t="s">
        <v>6482</v>
      </c>
      <c r="AD1777" s="43" t="s">
        <v>747</v>
      </c>
    </row>
    <row r="1778" spans="1:30" ht="63.75" customHeight="1" x14ac:dyDescent="0.2">
      <c r="A1778" s="41" t="s">
        <v>6483</v>
      </c>
      <c r="B1778" s="42" t="s">
        <v>743</v>
      </c>
      <c r="C1778" s="43" t="s">
        <v>6342</v>
      </c>
      <c r="D1778" s="43" t="s">
        <v>6343</v>
      </c>
      <c r="E1778" s="57" t="s">
        <v>76</v>
      </c>
      <c r="F1778" s="45" t="s">
        <v>6484</v>
      </c>
      <c r="G1778" s="45" t="s">
        <v>2823</v>
      </c>
      <c r="H1778" s="47">
        <v>43823</v>
      </c>
      <c r="I1778" s="47">
        <v>44371</v>
      </c>
      <c r="J1778" s="48" t="str">
        <f>IF(Ugovori_OPULJP[[#This Row],[DATUM ZAVRŠETKA OPERACIJE]]&gt;DATE(2024,3,31),"u provedbi","završen")</f>
        <v>završen</v>
      </c>
      <c r="K1778" s="46" t="s">
        <v>104</v>
      </c>
      <c r="L1778" s="46" t="s">
        <v>104</v>
      </c>
      <c r="M1778" s="49">
        <v>0.85</v>
      </c>
      <c r="N1778" s="49">
        <v>0.15</v>
      </c>
      <c r="O1778" s="50">
        <f>Ugovori_OPULJP[[#This Row],[Bespovratna sredstva - Ukupno (EU+Nac) HRK
= Ukupna ugovorena vrijednost bespovratnih sredstava]]*Ugovori_OPULJP[[#This Row],[EU STOPA SUFINANCIRANJA %
EU CO-FINANCING RATE %]]</f>
        <v>1068951.9165000001</v>
      </c>
      <c r="P1778" s="51">
        <f>Ugovori_OPULJP[[#This Row],[Bespovratna sredstva - EU dio - HRK]]/7.5345</f>
        <v>141874.30041807683</v>
      </c>
      <c r="Q1778" s="50">
        <f>Ugovori_OPULJP[[#This Row],[Bespovratna sredstva - Ukupno (EU+Nac) HRK
= Ukupna ugovorena vrijednost bespovratnih sredstava]]*Ugovori_OPULJP[[#This Row],[STOPA NACIONALNOG SUFINANCIRANJA %]]</f>
        <v>188638.5735</v>
      </c>
      <c r="R1778" s="51">
        <f>Ugovori_OPULJP[[#This Row],[Bespovratna sredstva - Nacionalni dio - HRK]]/7.5345</f>
        <v>25036.641250248853</v>
      </c>
      <c r="S1778" s="50">
        <v>1257590.49</v>
      </c>
      <c r="T1778" s="51">
        <f>Ugovori_OPULJP[[#This Row],[Bespovratna sredstva - Ukupno (EU+Nac) HRK
= Ukupna ugovorena vrijednost bespovratnih sredstava]]/7.5345</f>
        <v>166910.94166832569</v>
      </c>
      <c r="U1778" s="50">
        <v>0</v>
      </c>
      <c r="V1778" s="51">
        <f>Ugovori_OPULJP[[#This Row],[Javni doprinos korisnika - HRK]]/7.5345</f>
        <v>0</v>
      </c>
      <c r="W1778" s="50">
        <v>0</v>
      </c>
      <c r="X1778" s="51">
        <f>Ugovori_OPULJP[[#This Row],[Privatni doprinos korisnika - HRK]]/7.5345</f>
        <v>0</v>
      </c>
      <c r="Y1778" s="52">
        <v>1257590.49</v>
      </c>
      <c r="Z1778" s="53">
        <f>Ugovori_OPULJP[[#This Row],[UKUPNI PRIHVATLJIVI IZDACI
TOTAL ELIGIBLE EXPENDITURE
= Bespovratna sredstva ukupno + doprinos korisnika
= Ukupni prihvatljivi troškovi
= Ukupna ugovorena vrijednost projekta HRK]]/7.5345</f>
        <v>166910.94166832569</v>
      </c>
      <c r="AA1778" s="44" t="s">
        <v>38</v>
      </c>
      <c r="AB1778" s="44" t="s">
        <v>35</v>
      </c>
      <c r="AC1778" s="43" t="s">
        <v>6485</v>
      </c>
      <c r="AD1778" s="43" t="s">
        <v>747</v>
      </c>
    </row>
    <row r="1779" spans="1:30" ht="63.75" customHeight="1" x14ac:dyDescent="0.2">
      <c r="A1779" s="41" t="s">
        <v>6486</v>
      </c>
      <c r="B1779" s="42" t="s">
        <v>743</v>
      </c>
      <c r="C1779" s="43" t="s">
        <v>6342</v>
      </c>
      <c r="D1779" s="43" t="s">
        <v>6343</v>
      </c>
      <c r="E1779" s="57" t="s">
        <v>76</v>
      </c>
      <c r="F1779" s="45" t="s">
        <v>6487</v>
      </c>
      <c r="G1779" s="45" t="s">
        <v>6488</v>
      </c>
      <c r="H1779" s="47">
        <v>43827</v>
      </c>
      <c r="I1779" s="47">
        <v>44558</v>
      </c>
      <c r="J1779" s="48" t="str">
        <f>IF(Ugovori_OPULJP[[#This Row],[DATUM ZAVRŠETKA OPERACIJE]]&gt;DATE(2024,3,31),"u provedbi","završen")</f>
        <v>završen</v>
      </c>
      <c r="K1779" s="46" t="s">
        <v>104</v>
      </c>
      <c r="L1779" s="46" t="s">
        <v>104</v>
      </c>
      <c r="M1779" s="49">
        <v>0.85</v>
      </c>
      <c r="N1779" s="49">
        <v>0.15</v>
      </c>
      <c r="O1779" s="50">
        <f>Ugovori_OPULJP[[#This Row],[Bespovratna sredstva - Ukupno (EU+Nac) HRK
= Ukupna ugovorena vrijednost bespovratnih sredstava]]*Ugovori_OPULJP[[#This Row],[EU STOPA SUFINANCIRANJA %
EU CO-FINANCING RATE %]]</f>
        <v>1216323.0719999999</v>
      </c>
      <c r="P1779" s="51">
        <f>Ugovori_OPULJP[[#This Row],[Bespovratna sredstva - EU dio - HRK]]/7.5345</f>
        <v>161433.8140553454</v>
      </c>
      <c r="Q1779" s="50">
        <f>Ugovori_OPULJP[[#This Row],[Bespovratna sredstva - Ukupno (EU+Nac) HRK
= Ukupna ugovorena vrijednost bespovratnih sredstava]]*Ugovori_OPULJP[[#This Row],[STOPA NACIONALNOG SUFINANCIRANJA %]]</f>
        <v>214645.24799999999</v>
      </c>
      <c r="R1779" s="51">
        <f>Ugovori_OPULJP[[#This Row],[Bespovratna sredstva - Nacionalni dio - HRK]]/7.5345</f>
        <v>28488.320127413892</v>
      </c>
      <c r="S1779" s="50">
        <v>1430968.3200000001</v>
      </c>
      <c r="T1779" s="51">
        <f>Ugovori_OPULJP[[#This Row],[Bespovratna sredstva - Ukupno (EU+Nac) HRK
= Ukupna ugovorena vrijednost bespovratnih sredstava]]/7.5345</f>
        <v>189922.1341827593</v>
      </c>
      <c r="U1779" s="50">
        <v>0</v>
      </c>
      <c r="V1779" s="51">
        <f>Ugovori_OPULJP[[#This Row],[Javni doprinos korisnika - HRK]]/7.5345</f>
        <v>0</v>
      </c>
      <c r="W1779" s="50">
        <v>0</v>
      </c>
      <c r="X1779" s="51">
        <f>Ugovori_OPULJP[[#This Row],[Privatni doprinos korisnika - HRK]]/7.5345</f>
        <v>0</v>
      </c>
      <c r="Y1779" s="52">
        <v>1430968.3200000001</v>
      </c>
      <c r="Z1779" s="53">
        <f>Ugovori_OPULJP[[#This Row],[UKUPNI PRIHVATLJIVI IZDACI
TOTAL ELIGIBLE EXPENDITURE
= Bespovratna sredstva ukupno + doprinos korisnika
= Ukupni prihvatljivi troškovi
= Ukupna ugovorena vrijednost projekta HRK]]/7.5345</f>
        <v>189922.1341827593</v>
      </c>
      <c r="AA1779" s="44" t="s">
        <v>38</v>
      </c>
      <c r="AB1779" s="44" t="s">
        <v>35</v>
      </c>
      <c r="AC1779" s="43" t="s">
        <v>6489</v>
      </c>
      <c r="AD1779" s="43" t="s">
        <v>747</v>
      </c>
    </row>
    <row r="1780" spans="1:30" ht="63.75" customHeight="1" x14ac:dyDescent="0.2">
      <c r="A1780" s="41" t="s">
        <v>6490</v>
      </c>
      <c r="B1780" s="42" t="s">
        <v>743</v>
      </c>
      <c r="C1780" s="43" t="s">
        <v>6342</v>
      </c>
      <c r="D1780" s="43" t="s">
        <v>6343</v>
      </c>
      <c r="E1780" s="57" t="s">
        <v>76</v>
      </c>
      <c r="F1780" s="45" t="s">
        <v>6491</v>
      </c>
      <c r="G1780" s="45" t="s">
        <v>6492</v>
      </c>
      <c r="H1780" s="47">
        <v>43990</v>
      </c>
      <c r="I1780" s="47">
        <v>45085</v>
      </c>
      <c r="J1780" s="48" t="str">
        <f>IF(Ugovori_OPULJP[[#This Row],[DATUM ZAVRŠETKA OPERACIJE]]&gt;DATE(2024,3,31),"u provedbi","završen")</f>
        <v>završen</v>
      </c>
      <c r="K1780" s="46" t="s">
        <v>6493</v>
      </c>
      <c r="L1780" s="46" t="s">
        <v>425</v>
      </c>
      <c r="M1780" s="49">
        <v>0.85</v>
      </c>
      <c r="N1780" s="49">
        <v>0.15</v>
      </c>
      <c r="O1780" s="50">
        <f>Ugovori_OPULJP[[#This Row],[Bespovratna sredstva - Ukupno (EU+Nac) HRK
= Ukupna ugovorena vrijednost bespovratnih sredstava]]*Ugovori_OPULJP[[#This Row],[EU STOPA SUFINANCIRANJA %
EU CO-FINANCING RATE %]]</f>
        <v>1049379.3659999999</v>
      </c>
      <c r="P1780" s="51">
        <f>Ugovori_OPULJP[[#This Row],[Bespovratna sredstva - EU dio - HRK]]/7.5345</f>
        <v>139276.57654787973</v>
      </c>
      <c r="Q1780" s="50">
        <f>Ugovori_OPULJP[[#This Row],[Bespovratna sredstva - Ukupno (EU+Nac) HRK
= Ukupna ugovorena vrijednost bespovratnih sredstava]]*Ugovori_OPULJP[[#This Row],[STOPA NACIONALNOG SUFINANCIRANJA %]]</f>
        <v>185184.59399999998</v>
      </c>
      <c r="R1780" s="51">
        <f>Ugovori_OPULJP[[#This Row],[Bespovratna sredstva - Nacionalni dio - HRK]]/7.5345</f>
        <v>24578.219390802307</v>
      </c>
      <c r="S1780" s="50">
        <v>1234563.96</v>
      </c>
      <c r="T1780" s="51">
        <f>Ugovori_OPULJP[[#This Row],[Bespovratna sredstva - Ukupno (EU+Nac) HRK
= Ukupna ugovorena vrijednost bespovratnih sredstava]]/7.5345</f>
        <v>163854.79593868204</v>
      </c>
      <c r="U1780" s="50">
        <v>0</v>
      </c>
      <c r="V1780" s="51">
        <f>Ugovori_OPULJP[[#This Row],[Javni doprinos korisnika - HRK]]/7.5345</f>
        <v>0</v>
      </c>
      <c r="W1780" s="50">
        <v>0</v>
      </c>
      <c r="X1780" s="51">
        <f>Ugovori_OPULJP[[#This Row],[Privatni doprinos korisnika - HRK]]/7.5345</f>
        <v>0</v>
      </c>
      <c r="Y1780" s="52">
        <v>1234563.96</v>
      </c>
      <c r="Z1780" s="53">
        <f>Ugovori_OPULJP[[#This Row],[UKUPNI PRIHVATLJIVI IZDACI
TOTAL ELIGIBLE EXPENDITURE
= Bespovratna sredstva ukupno + doprinos korisnika
= Ukupni prihvatljivi troškovi
= Ukupna ugovorena vrijednost projekta HRK]]/7.5345</f>
        <v>163854.79593868204</v>
      </c>
      <c r="AA1780" s="44" t="s">
        <v>38</v>
      </c>
      <c r="AB1780" s="44" t="s">
        <v>35</v>
      </c>
      <c r="AC1780" s="43" t="s">
        <v>6494</v>
      </c>
      <c r="AD1780" s="43" t="s">
        <v>747</v>
      </c>
    </row>
    <row r="1781" spans="1:30" ht="63.75" customHeight="1" x14ac:dyDescent="0.2">
      <c r="A1781" s="41" t="s">
        <v>6495</v>
      </c>
      <c r="B1781" s="42" t="s">
        <v>743</v>
      </c>
      <c r="C1781" s="43" t="s">
        <v>6342</v>
      </c>
      <c r="D1781" s="43" t="s">
        <v>6343</v>
      </c>
      <c r="E1781" s="57" t="s">
        <v>76</v>
      </c>
      <c r="F1781" s="45" t="s">
        <v>6496</v>
      </c>
      <c r="G1781" s="45" t="s">
        <v>2540</v>
      </c>
      <c r="H1781" s="47">
        <v>43965</v>
      </c>
      <c r="I1781" s="47">
        <v>45060</v>
      </c>
      <c r="J1781" s="48" t="str">
        <f>IF(Ugovori_OPULJP[[#This Row],[DATUM ZAVRŠETKA OPERACIJE]]&gt;DATE(2024,3,31),"u provedbi","završen")</f>
        <v>završen</v>
      </c>
      <c r="K1781" s="46" t="s">
        <v>6493</v>
      </c>
      <c r="L1781" s="46" t="s">
        <v>425</v>
      </c>
      <c r="M1781" s="49">
        <v>0.85</v>
      </c>
      <c r="N1781" s="49">
        <v>0.15</v>
      </c>
      <c r="O1781" s="50">
        <f>Ugovori_OPULJP[[#This Row],[Bespovratna sredstva - Ukupno (EU+Nac) HRK
= Ukupna ugovorena vrijednost bespovratnih sredstava]]*Ugovori_OPULJP[[#This Row],[EU STOPA SUFINANCIRANJA %
EU CO-FINANCING RATE %]]</f>
        <v>1225013.625</v>
      </c>
      <c r="P1781" s="51">
        <f>Ugovori_OPULJP[[#This Row],[Bespovratna sredstva - EU dio - HRK]]/7.5345</f>
        <v>162587.24865618156</v>
      </c>
      <c r="Q1781" s="50">
        <f>Ugovori_OPULJP[[#This Row],[Bespovratna sredstva - Ukupno (EU+Nac) HRK
= Ukupna ugovorena vrijednost bespovratnih sredstava]]*Ugovori_OPULJP[[#This Row],[STOPA NACIONALNOG SUFINANCIRANJA %]]</f>
        <v>216178.875</v>
      </c>
      <c r="R1781" s="51">
        <f>Ugovori_OPULJP[[#This Row],[Bespovratna sredstva - Nacionalni dio - HRK]]/7.5345</f>
        <v>28691.867409914394</v>
      </c>
      <c r="S1781" s="50">
        <v>1441192.5</v>
      </c>
      <c r="T1781" s="51">
        <f>Ugovori_OPULJP[[#This Row],[Bespovratna sredstva - Ukupno (EU+Nac) HRK
= Ukupna ugovorena vrijednost bespovratnih sredstava]]/7.5345</f>
        <v>191279.11606609594</v>
      </c>
      <c r="U1781" s="50">
        <v>0</v>
      </c>
      <c r="V1781" s="51">
        <f>Ugovori_OPULJP[[#This Row],[Javni doprinos korisnika - HRK]]/7.5345</f>
        <v>0</v>
      </c>
      <c r="W1781" s="50">
        <v>0</v>
      </c>
      <c r="X1781" s="51">
        <f>Ugovori_OPULJP[[#This Row],[Privatni doprinos korisnika - HRK]]/7.5345</f>
        <v>0</v>
      </c>
      <c r="Y1781" s="52">
        <v>1441192.5</v>
      </c>
      <c r="Z1781" s="53">
        <f>Ugovori_OPULJP[[#This Row],[UKUPNI PRIHVATLJIVI IZDACI
TOTAL ELIGIBLE EXPENDITURE
= Bespovratna sredstva ukupno + doprinos korisnika
= Ukupni prihvatljivi troškovi
= Ukupna ugovorena vrijednost projekta HRK]]/7.5345</f>
        <v>191279.11606609594</v>
      </c>
      <c r="AA1781" s="44" t="s">
        <v>38</v>
      </c>
      <c r="AB1781" s="44" t="s">
        <v>35</v>
      </c>
      <c r="AC1781" s="43" t="s">
        <v>6497</v>
      </c>
      <c r="AD1781" s="43" t="s">
        <v>747</v>
      </c>
    </row>
    <row r="1782" spans="1:30" ht="63.75" customHeight="1" x14ac:dyDescent="0.2">
      <c r="A1782" s="41" t="s">
        <v>6498</v>
      </c>
      <c r="B1782" s="42" t="s">
        <v>743</v>
      </c>
      <c r="C1782" s="43" t="s">
        <v>6342</v>
      </c>
      <c r="D1782" s="43" t="s">
        <v>6343</v>
      </c>
      <c r="E1782" s="57" t="s">
        <v>76</v>
      </c>
      <c r="F1782" s="45" t="s">
        <v>6499</v>
      </c>
      <c r="G1782" s="45" t="s">
        <v>6500</v>
      </c>
      <c r="H1782" s="47">
        <v>43923</v>
      </c>
      <c r="I1782" s="47">
        <v>44471</v>
      </c>
      <c r="J1782" s="48" t="str">
        <f>IF(Ugovori_OPULJP[[#This Row],[DATUM ZAVRŠETKA OPERACIJE]]&gt;DATE(2024,3,31),"u provedbi","završen")</f>
        <v>završen</v>
      </c>
      <c r="K1782" s="46" t="s">
        <v>211</v>
      </c>
      <c r="L1782" s="46" t="s">
        <v>211</v>
      </c>
      <c r="M1782" s="49">
        <v>0.85</v>
      </c>
      <c r="N1782" s="49">
        <v>0.15</v>
      </c>
      <c r="O1782" s="50">
        <f>Ugovori_OPULJP[[#This Row],[Bespovratna sredstva - Ukupno (EU+Nac) HRK
= Ukupna ugovorena vrijednost bespovratnih sredstava]]*Ugovori_OPULJP[[#This Row],[EU STOPA SUFINANCIRANJA %
EU CO-FINANCING RATE %]]</f>
        <v>1041184.0824999999</v>
      </c>
      <c r="P1782" s="51">
        <f>Ugovori_OPULJP[[#This Row],[Bespovratna sredstva - EU dio - HRK]]/7.5345</f>
        <v>138188.87550600569</v>
      </c>
      <c r="Q1782" s="50">
        <f>Ugovori_OPULJP[[#This Row],[Bespovratna sredstva - Ukupno (EU+Nac) HRK
= Ukupna ugovorena vrijednost bespovratnih sredstava]]*Ugovori_OPULJP[[#This Row],[STOPA NACIONALNOG SUFINANCIRANJA %]]</f>
        <v>183738.36749999999</v>
      </c>
      <c r="R1782" s="51">
        <f>Ugovori_OPULJP[[#This Row],[Bespovratna sredstva - Nacionalni dio - HRK]]/7.5345</f>
        <v>24386.272148118653</v>
      </c>
      <c r="S1782" s="50">
        <v>1224922.45</v>
      </c>
      <c r="T1782" s="51">
        <f>Ugovori_OPULJP[[#This Row],[Bespovratna sredstva - Ukupno (EU+Nac) HRK
= Ukupna ugovorena vrijednost bespovratnih sredstava]]/7.5345</f>
        <v>162575.14765412433</v>
      </c>
      <c r="U1782" s="50">
        <v>0</v>
      </c>
      <c r="V1782" s="51">
        <f>Ugovori_OPULJP[[#This Row],[Javni doprinos korisnika - HRK]]/7.5345</f>
        <v>0</v>
      </c>
      <c r="W1782" s="50">
        <v>0</v>
      </c>
      <c r="X1782" s="51">
        <f>Ugovori_OPULJP[[#This Row],[Privatni doprinos korisnika - HRK]]/7.5345</f>
        <v>0</v>
      </c>
      <c r="Y1782" s="52">
        <v>1224922.45</v>
      </c>
      <c r="Z1782" s="53">
        <f>Ugovori_OPULJP[[#This Row],[UKUPNI PRIHVATLJIVI IZDACI
TOTAL ELIGIBLE EXPENDITURE
= Bespovratna sredstva ukupno + doprinos korisnika
= Ukupni prihvatljivi troškovi
= Ukupna ugovorena vrijednost projekta HRK]]/7.5345</f>
        <v>162575.14765412433</v>
      </c>
      <c r="AA1782" s="44" t="s">
        <v>38</v>
      </c>
      <c r="AB1782" s="44" t="s">
        <v>35</v>
      </c>
      <c r="AC1782" s="43" t="s">
        <v>6501</v>
      </c>
      <c r="AD1782" s="43" t="s">
        <v>747</v>
      </c>
    </row>
    <row r="1783" spans="1:30" ht="63.75" customHeight="1" x14ac:dyDescent="0.2">
      <c r="A1783" s="41" t="s">
        <v>6502</v>
      </c>
      <c r="B1783" s="42" t="s">
        <v>743</v>
      </c>
      <c r="C1783" s="43" t="s">
        <v>6342</v>
      </c>
      <c r="D1783" s="43" t="s">
        <v>6343</v>
      </c>
      <c r="E1783" s="57" t="s">
        <v>76</v>
      </c>
      <c r="F1783" s="45" t="s">
        <v>6503</v>
      </c>
      <c r="G1783" s="45" t="s">
        <v>1159</v>
      </c>
      <c r="H1783" s="47">
        <v>43924</v>
      </c>
      <c r="I1783" s="47">
        <v>44654</v>
      </c>
      <c r="J1783" s="48" t="str">
        <f>IF(Ugovori_OPULJP[[#This Row],[DATUM ZAVRŠETKA OPERACIJE]]&gt;DATE(2024,3,31),"u provedbi","završen")</f>
        <v>završen</v>
      </c>
      <c r="K1783" s="46" t="s">
        <v>211</v>
      </c>
      <c r="L1783" s="46" t="s">
        <v>211</v>
      </c>
      <c r="M1783" s="49">
        <v>0.85</v>
      </c>
      <c r="N1783" s="49">
        <v>0.15</v>
      </c>
      <c r="O1783" s="50">
        <f>Ugovori_OPULJP[[#This Row],[Bespovratna sredstva - Ukupno (EU+Nac) HRK
= Ukupna ugovorena vrijednost bespovratnih sredstava]]*Ugovori_OPULJP[[#This Row],[EU STOPA SUFINANCIRANJA %
EU CO-FINANCING RATE %]]</f>
        <v>1149132.0255</v>
      </c>
      <c r="P1783" s="51">
        <f>Ugovori_OPULJP[[#This Row],[Bespovratna sredstva - EU dio - HRK]]/7.5345</f>
        <v>152516.02966354767</v>
      </c>
      <c r="Q1783" s="50">
        <f>Ugovori_OPULJP[[#This Row],[Bespovratna sredstva - Ukupno (EU+Nac) HRK
= Ukupna ugovorena vrijednost bespovratnih sredstava]]*Ugovori_OPULJP[[#This Row],[STOPA NACIONALNOG SUFINANCIRANJA %]]</f>
        <v>202788.00450000001</v>
      </c>
      <c r="R1783" s="51">
        <f>Ugovori_OPULJP[[#This Row],[Bespovratna sredstva - Nacionalni dio - HRK]]/7.5345</f>
        <v>26914.593470037828</v>
      </c>
      <c r="S1783" s="50">
        <v>1351920.03</v>
      </c>
      <c r="T1783" s="51">
        <f>Ugovori_OPULJP[[#This Row],[Bespovratna sredstva - Ukupno (EU+Nac) HRK
= Ukupna ugovorena vrijednost bespovratnih sredstava]]/7.5345</f>
        <v>179430.6231335855</v>
      </c>
      <c r="U1783" s="50">
        <v>0</v>
      </c>
      <c r="V1783" s="51">
        <f>Ugovori_OPULJP[[#This Row],[Javni doprinos korisnika - HRK]]/7.5345</f>
        <v>0</v>
      </c>
      <c r="W1783" s="50">
        <v>0</v>
      </c>
      <c r="X1783" s="51">
        <f>Ugovori_OPULJP[[#This Row],[Privatni doprinos korisnika - HRK]]/7.5345</f>
        <v>0</v>
      </c>
      <c r="Y1783" s="52">
        <v>1351920.03</v>
      </c>
      <c r="Z1783" s="53">
        <f>Ugovori_OPULJP[[#This Row],[UKUPNI PRIHVATLJIVI IZDACI
TOTAL ELIGIBLE EXPENDITURE
= Bespovratna sredstva ukupno + doprinos korisnika
= Ukupni prihvatljivi troškovi
= Ukupna ugovorena vrijednost projekta HRK]]/7.5345</f>
        <v>179430.6231335855</v>
      </c>
      <c r="AA1783" s="44" t="s">
        <v>38</v>
      </c>
      <c r="AB1783" s="44" t="s">
        <v>35</v>
      </c>
      <c r="AC1783" s="43" t="s">
        <v>6504</v>
      </c>
      <c r="AD1783" s="43" t="s">
        <v>747</v>
      </c>
    </row>
    <row r="1784" spans="1:30" ht="63.75" customHeight="1" x14ac:dyDescent="0.2">
      <c r="A1784" s="41" t="s">
        <v>6505</v>
      </c>
      <c r="B1784" s="42" t="s">
        <v>743</v>
      </c>
      <c r="C1784" s="43" t="s">
        <v>6342</v>
      </c>
      <c r="D1784" s="43" t="s">
        <v>6343</v>
      </c>
      <c r="E1784" s="57" t="s">
        <v>76</v>
      </c>
      <c r="F1784" s="45" t="s">
        <v>6506</v>
      </c>
      <c r="G1784" s="45" t="s">
        <v>689</v>
      </c>
      <c r="H1784" s="47">
        <v>43928</v>
      </c>
      <c r="I1784" s="47">
        <v>44719</v>
      </c>
      <c r="J1784" s="48" t="str">
        <f>IF(Ugovori_OPULJP[[#This Row],[DATUM ZAVRŠETKA OPERACIJE]]&gt;DATE(2024,3,31),"u provedbi","završen")</f>
        <v>završen</v>
      </c>
      <c r="K1784" s="46" t="s">
        <v>211</v>
      </c>
      <c r="L1784" s="46" t="s">
        <v>211</v>
      </c>
      <c r="M1784" s="49">
        <v>0.85</v>
      </c>
      <c r="N1784" s="49">
        <v>0.15</v>
      </c>
      <c r="O1784" s="50">
        <f>Ugovori_OPULJP[[#This Row],[Bespovratna sredstva - Ukupno (EU+Nac) HRK
= Ukupna ugovorena vrijednost bespovratnih sredstava]]*Ugovori_OPULJP[[#This Row],[EU STOPA SUFINANCIRANJA %
EU CO-FINANCING RATE %]]</f>
        <v>1207333.2</v>
      </c>
      <c r="P1784" s="51">
        <f>Ugovori_OPULJP[[#This Row],[Bespovratna sredstva - EU dio - HRK]]/7.5345</f>
        <v>160240.6529962174</v>
      </c>
      <c r="Q1784" s="50">
        <f>Ugovori_OPULJP[[#This Row],[Bespovratna sredstva - Ukupno (EU+Nac) HRK
= Ukupna ugovorena vrijednost bespovratnih sredstava]]*Ugovori_OPULJP[[#This Row],[STOPA NACIONALNOG SUFINANCIRANJA %]]</f>
        <v>213058.8</v>
      </c>
      <c r="R1784" s="51">
        <f>Ugovori_OPULJP[[#This Row],[Bespovratna sredstva - Nacionalni dio - HRK]]/7.5345</f>
        <v>28277.762293450127</v>
      </c>
      <c r="S1784" s="50">
        <v>1420392</v>
      </c>
      <c r="T1784" s="51">
        <f>Ugovori_OPULJP[[#This Row],[Bespovratna sredstva - Ukupno (EU+Nac) HRK
= Ukupna ugovorena vrijednost bespovratnih sredstava]]/7.5345</f>
        <v>188518.41528966752</v>
      </c>
      <c r="U1784" s="50">
        <v>0</v>
      </c>
      <c r="V1784" s="51">
        <f>Ugovori_OPULJP[[#This Row],[Javni doprinos korisnika - HRK]]/7.5345</f>
        <v>0</v>
      </c>
      <c r="W1784" s="50">
        <v>0</v>
      </c>
      <c r="X1784" s="51">
        <f>Ugovori_OPULJP[[#This Row],[Privatni doprinos korisnika - HRK]]/7.5345</f>
        <v>0</v>
      </c>
      <c r="Y1784" s="52">
        <v>1420392</v>
      </c>
      <c r="Z1784" s="53">
        <f>Ugovori_OPULJP[[#This Row],[UKUPNI PRIHVATLJIVI IZDACI
TOTAL ELIGIBLE EXPENDITURE
= Bespovratna sredstva ukupno + doprinos korisnika
= Ukupni prihvatljivi troškovi
= Ukupna ugovorena vrijednost projekta HRK]]/7.5345</f>
        <v>188518.41528966752</v>
      </c>
      <c r="AA1784" s="44" t="s">
        <v>38</v>
      </c>
      <c r="AB1784" s="44" t="s">
        <v>35</v>
      </c>
      <c r="AC1784" s="43" t="s">
        <v>6507</v>
      </c>
      <c r="AD1784" s="43" t="s">
        <v>747</v>
      </c>
    </row>
    <row r="1785" spans="1:30" ht="63.75" customHeight="1" x14ac:dyDescent="0.2">
      <c r="A1785" s="41" t="s">
        <v>6508</v>
      </c>
      <c r="B1785" s="42" t="s">
        <v>743</v>
      </c>
      <c r="C1785" s="43" t="s">
        <v>6342</v>
      </c>
      <c r="D1785" s="43" t="s">
        <v>6343</v>
      </c>
      <c r="E1785" s="57" t="s">
        <v>76</v>
      </c>
      <c r="F1785" s="45" t="s">
        <v>6509</v>
      </c>
      <c r="G1785" s="45" t="s">
        <v>1198</v>
      </c>
      <c r="H1785" s="47">
        <v>43928</v>
      </c>
      <c r="I1785" s="47">
        <v>44717</v>
      </c>
      <c r="J1785" s="48" t="str">
        <f>IF(Ugovori_OPULJP[[#This Row],[DATUM ZAVRŠETKA OPERACIJE]]&gt;DATE(2024,3,31),"u provedbi","završen")</f>
        <v>završen</v>
      </c>
      <c r="K1785" s="46" t="s">
        <v>211</v>
      </c>
      <c r="L1785" s="46" t="s">
        <v>211</v>
      </c>
      <c r="M1785" s="49">
        <v>0.85</v>
      </c>
      <c r="N1785" s="49">
        <v>0.15</v>
      </c>
      <c r="O1785" s="50">
        <f>Ugovori_OPULJP[[#This Row],[Bespovratna sredstva - Ukupno (EU+Nac) HRK
= Ukupna ugovorena vrijednost bespovratnih sredstava]]*Ugovori_OPULJP[[#This Row],[EU STOPA SUFINANCIRANJA %
EU CO-FINANCING RATE %]]</f>
        <v>1266959</v>
      </c>
      <c r="P1785" s="51">
        <f>Ugovori_OPULJP[[#This Row],[Bespovratna sredstva - EU dio - HRK]]/7.5345</f>
        <v>168154.3566261862</v>
      </c>
      <c r="Q1785" s="50">
        <f>Ugovori_OPULJP[[#This Row],[Bespovratna sredstva - Ukupno (EU+Nac) HRK
= Ukupna ugovorena vrijednost bespovratnih sredstava]]*Ugovori_OPULJP[[#This Row],[STOPA NACIONALNOG SUFINANCIRANJA %]]</f>
        <v>223581</v>
      </c>
      <c r="R1785" s="51">
        <f>Ugovori_OPULJP[[#This Row],[Bespovratna sredstva - Nacionalni dio - HRK]]/7.5345</f>
        <v>29674.298228150506</v>
      </c>
      <c r="S1785" s="50">
        <v>1490540</v>
      </c>
      <c r="T1785" s="51">
        <f>Ugovori_OPULJP[[#This Row],[Bespovratna sredstva - Ukupno (EU+Nac) HRK
= Ukupna ugovorena vrijednost bespovratnih sredstava]]/7.5345</f>
        <v>197828.6548543367</v>
      </c>
      <c r="U1785" s="50">
        <v>0</v>
      </c>
      <c r="V1785" s="51">
        <f>Ugovori_OPULJP[[#This Row],[Javni doprinos korisnika - HRK]]/7.5345</f>
        <v>0</v>
      </c>
      <c r="W1785" s="50">
        <v>0</v>
      </c>
      <c r="X1785" s="51">
        <f>Ugovori_OPULJP[[#This Row],[Privatni doprinos korisnika - HRK]]/7.5345</f>
        <v>0</v>
      </c>
      <c r="Y1785" s="52">
        <v>1490540</v>
      </c>
      <c r="Z1785" s="53">
        <f>Ugovori_OPULJP[[#This Row],[UKUPNI PRIHVATLJIVI IZDACI
TOTAL ELIGIBLE EXPENDITURE
= Bespovratna sredstva ukupno + doprinos korisnika
= Ukupni prihvatljivi troškovi
= Ukupna ugovorena vrijednost projekta HRK]]/7.5345</f>
        <v>197828.6548543367</v>
      </c>
      <c r="AA1785" s="44" t="s">
        <v>38</v>
      </c>
      <c r="AB1785" s="44" t="s">
        <v>35</v>
      </c>
      <c r="AC1785" s="43" t="s">
        <v>6510</v>
      </c>
      <c r="AD1785" s="43" t="s">
        <v>747</v>
      </c>
    </row>
    <row r="1786" spans="1:30" ht="63.75" customHeight="1" x14ac:dyDescent="0.2">
      <c r="A1786" s="41" t="s">
        <v>6511</v>
      </c>
      <c r="B1786" s="42" t="s">
        <v>743</v>
      </c>
      <c r="C1786" s="43" t="s">
        <v>6342</v>
      </c>
      <c r="D1786" s="43" t="s">
        <v>6343</v>
      </c>
      <c r="E1786" s="57" t="s">
        <v>76</v>
      </c>
      <c r="F1786" s="45" t="s">
        <v>6512</v>
      </c>
      <c r="G1786" s="45" t="s">
        <v>6513</v>
      </c>
      <c r="H1786" s="47">
        <v>43937</v>
      </c>
      <c r="I1786" s="47">
        <v>44667</v>
      </c>
      <c r="J1786" s="48" t="str">
        <f>IF(Ugovori_OPULJP[[#This Row],[DATUM ZAVRŠETKA OPERACIJE]]&gt;DATE(2024,3,31),"u provedbi","završen")</f>
        <v>završen</v>
      </c>
      <c r="K1786" s="46" t="s">
        <v>211</v>
      </c>
      <c r="L1786" s="46" t="s">
        <v>211</v>
      </c>
      <c r="M1786" s="49">
        <v>0.85</v>
      </c>
      <c r="N1786" s="49">
        <v>0.15</v>
      </c>
      <c r="O1786" s="50">
        <f>Ugovori_OPULJP[[#This Row],[Bespovratna sredstva - Ukupno (EU+Nac) HRK
= Ukupna ugovorena vrijednost bespovratnih sredstava]]*Ugovori_OPULJP[[#This Row],[EU STOPA SUFINANCIRANJA %
EU CO-FINANCING RATE %]]</f>
        <v>851743.98749999993</v>
      </c>
      <c r="P1786" s="51">
        <f>Ugovori_OPULJP[[#This Row],[Bespovratna sredstva - EU dio - HRK]]/7.5345</f>
        <v>113045.85407127213</v>
      </c>
      <c r="Q1786" s="50">
        <f>Ugovori_OPULJP[[#This Row],[Bespovratna sredstva - Ukupno (EU+Nac) HRK
= Ukupna ugovorena vrijednost bespovratnih sredstava]]*Ugovori_OPULJP[[#This Row],[STOPA NACIONALNOG SUFINANCIRANJA %]]</f>
        <v>150307.76249999998</v>
      </c>
      <c r="R1786" s="51">
        <f>Ugovori_OPULJP[[#This Row],[Bespovratna sredstva - Nacionalni dio - HRK]]/7.5345</f>
        <v>19949.268365518612</v>
      </c>
      <c r="S1786" s="50">
        <v>1002051.75</v>
      </c>
      <c r="T1786" s="51">
        <f>Ugovori_OPULJP[[#This Row],[Bespovratna sredstva - Ukupno (EU+Nac) HRK
= Ukupna ugovorena vrijednost bespovratnih sredstava]]/7.5345</f>
        <v>132995.12243679076</v>
      </c>
      <c r="U1786" s="50">
        <v>0</v>
      </c>
      <c r="V1786" s="51">
        <f>Ugovori_OPULJP[[#This Row],[Javni doprinos korisnika - HRK]]/7.5345</f>
        <v>0</v>
      </c>
      <c r="W1786" s="50">
        <v>0</v>
      </c>
      <c r="X1786" s="51">
        <f>Ugovori_OPULJP[[#This Row],[Privatni doprinos korisnika - HRK]]/7.5345</f>
        <v>0</v>
      </c>
      <c r="Y1786" s="52">
        <v>1002051.75</v>
      </c>
      <c r="Z1786" s="53">
        <f>Ugovori_OPULJP[[#This Row],[UKUPNI PRIHVATLJIVI IZDACI
TOTAL ELIGIBLE EXPENDITURE
= Bespovratna sredstva ukupno + doprinos korisnika
= Ukupni prihvatljivi troškovi
= Ukupna ugovorena vrijednost projekta HRK]]/7.5345</f>
        <v>132995.12243679076</v>
      </c>
      <c r="AA1786" s="44" t="s">
        <v>38</v>
      </c>
      <c r="AB1786" s="44" t="s">
        <v>35</v>
      </c>
      <c r="AC1786" s="43" t="s">
        <v>6514</v>
      </c>
      <c r="AD1786" s="43" t="s">
        <v>747</v>
      </c>
    </row>
    <row r="1787" spans="1:30" ht="63.75" customHeight="1" x14ac:dyDescent="0.2">
      <c r="A1787" s="41" t="s">
        <v>6515</v>
      </c>
      <c r="B1787" s="42" t="s">
        <v>743</v>
      </c>
      <c r="C1787" s="43" t="s">
        <v>6342</v>
      </c>
      <c r="D1787" s="43" t="s">
        <v>6343</v>
      </c>
      <c r="E1787" s="57" t="s">
        <v>76</v>
      </c>
      <c r="F1787" s="45" t="s">
        <v>6516</v>
      </c>
      <c r="G1787" s="45" t="s">
        <v>6517</v>
      </c>
      <c r="H1787" s="47">
        <v>44022</v>
      </c>
      <c r="I1787" s="47">
        <v>44995</v>
      </c>
      <c r="J1787" s="48" t="str">
        <f>IF(Ugovori_OPULJP[[#This Row],[DATUM ZAVRŠETKA OPERACIJE]]&gt;DATE(2024,3,31),"u provedbi","završen")</f>
        <v>završen</v>
      </c>
      <c r="K1787" s="46" t="s">
        <v>211</v>
      </c>
      <c r="L1787" s="46" t="s">
        <v>211</v>
      </c>
      <c r="M1787" s="49">
        <v>0.85</v>
      </c>
      <c r="N1787" s="49">
        <v>0.15</v>
      </c>
      <c r="O1787" s="50">
        <f>Ugovori_OPULJP[[#This Row],[Bespovratna sredstva - Ukupno (EU+Nac) HRK
= Ukupna ugovorena vrijednost bespovratnih sredstava]]*Ugovori_OPULJP[[#This Row],[EU STOPA SUFINANCIRANJA %
EU CO-FINANCING RATE %]]</f>
        <v>866162.83499999996</v>
      </c>
      <c r="P1787" s="51">
        <f>Ugovori_OPULJP[[#This Row],[Bespovratna sredstva - EU dio - HRK]]/7.5345</f>
        <v>114959.56400557434</v>
      </c>
      <c r="Q1787" s="50">
        <f>Ugovori_OPULJP[[#This Row],[Bespovratna sredstva - Ukupno (EU+Nac) HRK
= Ukupna ugovorena vrijednost bespovratnih sredstava]]*Ugovori_OPULJP[[#This Row],[STOPA NACIONALNOG SUFINANCIRANJA %]]</f>
        <v>152852.26499999998</v>
      </c>
      <c r="R1787" s="51">
        <f>Ugovori_OPULJP[[#This Row],[Bespovratna sredstva - Nacionalni dio - HRK]]/7.5345</f>
        <v>20286.981883336648</v>
      </c>
      <c r="S1787" s="50">
        <v>1019015.1</v>
      </c>
      <c r="T1787" s="51">
        <f>Ugovori_OPULJP[[#This Row],[Bespovratna sredstva - Ukupno (EU+Nac) HRK
= Ukupna ugovorena vrijednost bespovratnih sredstava]]/7.5345</f>
        <v>135246.545888911</v>
      </c>
      <c r="U1787" s="50">
        <v>0</v>
      </c>
      <c r="V1787" s="51">
        <f>Ugovori_OPULJP[[#This Row],[Javni doprinos korisnika - HRK]]/7.5345</f>
        <v>0</v>
      </c>
      <c r="W1787" s="50">
        <v>0</v>
      </c>
      <c r="X1787" s="51">
        <f>Ugovori_OPULJP[[#This Row],[Privatni doprinos korisnika - HRK]]/7.5345</f>
        <v>0</v>
      </c>
      <c r="Y1787" s="52">
        <v>1019015.1</v>
      </c>
      <c r="Z1787" s="53">
        <f>Ugovori_OPULJP[[#This Row],[UKUPNI PRIHVATLJIVI IZDACI
TOTAL ELIGIBLE EXPENDITURE
= Bespovratna sredstva ukupno + doprinos korisnika
= Ukupni prihvatljivi troškovi
= Ukupna ugovorena vrijednost projekta HRK]]/7.5345</f>
        <v>135246.545888911</v>
      </c>
      <c r="AA1787" s="44" t="s">
        <v>38</v>
      </c>
      <c r="AB1787" s="44" t="s">
        <v>35</v>
      </c>
      <c r="AC1787" s="43" t="s">
        <v>6518</v>
      </c>
      <c r="AD1787" s="43" t="s">
        <v>747</v>
      </c>
    </row>
    <row r="1788" spans="1:30" ht="63.75" customHeight="1" x14ac:dyDescent="0.2">
      <c r="A1788" s="41" t="s">
        <v>6519</v>
      </c>
      <c r="B1788" s="42" t="s">
        <v>743</v>
      </c>
      <c r="C1788" s="43" t="s">
        <v>6342</v>
      </c>
      <c r="D1788" s="43" t="s">
        <v>6343</v>
      </c>
      <c r="E1788" s="57" t="s">
        <v>76</v>
      </c>
      <c r="F1788" s="45" t="s">
        <v>6520</v>
      </c>
      <c r="G1788" s="45" t="s">
        <v>6521</v>
      </c>
      <c r="H1788" s="47">
        <v>43924</v>
      </c>
      <c r="I1788" s="47">
        <v>44654</v>
      </c>
      <c r="J1788" s="48" t="str">
        <f>IF(Ugovori_OPULJP[[#This Row],[DATUM ZAVRŠETKA OPERACIJE]]&gt;DATE(2024,3,31),"u provedbi","završen")</f>
        <v>završen</v>
      </c>
      <c r="K1788" s="46" t="s">
        <v>425</v>
      </c>
      <c r="L1788" s="46" t="s">
        <v>425</v>
      </c>
      <c r="M1788" s="49">
        <v>0.85</v>
      </c>
      <c r="N1788" s="49">
        <v>0.15</v>
      </c>
      <c r="O1788" s="50">
        <f>Ugovori_OPULJP[[#This Row],[Bespovratna sredstva - Ukupno (EU+Nac) HRK
= Ukupna ugovorena vrijednost bespovratnih sredstava]]*Ugovori_OPULJP[[#This Row],[EU STOPA SUFINANCIRANJA %
EU CO-FINANCING RATE %]]</f>
        <v>1274915</v>
      </c>
      <c r="P1788" s="51">
        <f>Ugovori_OPULJP[[#This Row],[Bespovratna sredstva - EU dio - HRK]]/7.5345</f>
        <v>169210.29928993297</v>
      </c>
      <c r="Q1788" s="50">
        <f>Ugovori_OPULJP[[#This Row],[Bespovratna sredstva - Ukupno (EU+Nac) HRK
= Ukupna ugovorena vrijednost bespovratnih sredstava]]*Ugovori_OPULJP[[#This Row],[STOPA NACIONALNOG SUFINANCIRANJA %]]</f>
        <v>224985</v>
      </c>
      <c r="R1788" s="51">
        <f>Ugovori_OPULJP[[#This Row],[Bespovratna sredstva - Nacionalni dio - HRK]]/7.5345</f>
        <v>29860.641051164643</v>
      </c>
      <c r="S1788" s="50">
        <v>1499900</v>
      </c>
      <c r="T1788" s="51">
        <f>Ugovori_OPULJP[[#This Row],[Bespovratna sredstva - Ukupno (EU+Nac) HRK
= Ukupna ugovorena vrijednost bespovratnih sredstava]]/7.5345</f>
        <v>199070.94034109759</v>
      </c>
      <c r="U1788" s="50">
        <v>0</v>
      </c>
      <c r="V1788" s="51">
        <f>Ugovori_OPULJP[[#This Row],[Javni doprinos korisnika - HRK]]/7.5345</f>
        <v>0</v>
      </c>
      <c r="W1788" s="50">
        <v>0</v>
      </c>
      <c r="X1788" s="51">
        <f>Ugovori_OPULJP[[#This Row],[Privatni doprinos korisnika - HRK]]/7.5345</f>
        <v>0</v>
      </c>
      <c r="Y1788" s="52">
        <v>1499900</v>
      </c>
      <c r="Z1788" s="53">
        <f>Ugovori_OPULJP[[#This Row],[UKUPNI PRIHVATLJIVI IZDACI
TOTAL ELIGIBLE EXPENDITURE
= Bespovratna sredstva ukupno + doprinos korisnika
= Ukupni prihvatljivi troškovi
= Ukupna ugovorena vrijednost projekta HRK]]/7.5345</f>
        <v>199070.94034109759</v>
      </c>
      <c r="AA1788" s="44" t="s">
        <v>38</v>
      </c>
      <c r="AB1788" s="44" t="s">
        <v>35</v>
      </c>
      <c r="AC1788" s="43" t="s">
        <v>6522</v>
      </c>
      <c r="AD1788" s="43" t="s">
        <v>747</v>
      </c>
    </row>
    <row r="1789" spans="1:30" ht="63.75" customHeight="1" x14ac:dyDescent="0.2">
      <c r="A1789" s="41" t="s">
        <v>6523</v>
      </c>
      <c r="B1789" s="42" t="s">
        <v>743</v>
      </c>
      <c r="C1789" s="43" t="s">
        <v>6342</v>
      </c>
      <c r="D1789" s="43" t="s">
        <v>6343</v>
      </c>
      <c r="E1789" s="57" t="s">
        <v>76</v>
      </c>
      <c r="F1789" s="45" t="s">
        <v>6524</v>
      </c>
      <c r="G1789" s="45" t="s">
        <v>6525</v>
      </c>
      <c r="H1789" s="47">
        <v>43937</v>
      </c>
      <c r="I1789" s="47">
        <v>44667</v>
      </c>
      <c r="J1789" s="48" t="str">
        <f>IF(Ugovori_OPULJP[[#This Row],[DATUM ZAVRŠETKA OPERACIJE]]&gt;DATE(2024,3,31),"u provedbi","završen")</f>
        <v>završen</v>
      </c>
      <c r="K1789" s="46" t="s">
        <v>211</v>
      </c>
      <c r="L1789" s="46" t="s">
        <v>211</v>
      </c>
      <c r="M1789" s="49">
        <v>0.85</v>
      </c>
      <c r="N1789" s="49">
        <v>0.15</v>
      </c>
      <c r="O1789" s="50">
        <f>Ugovori_OPULJP[[#This Row],[Bespovratna sredstva - Ukupno (EU+Nac) HRK
= Ukupna ugovorena vrijednost bespovratnih sredstava]]*Ugovori_OPULJP[[#This Row],[EU STOPA SUFINANCIRANJA %
EU CO-FINANCING RATE %]]</f>
        <v>779331.19549999991</v>
      </c>
      <c r="P1789" s="51">
        <f>Ugovori_OPULJP[[#This Row],[Bespovratna sredstva - EU dio - HRK]]/7.5345</f>
        <v>103435.02495188797</v>
      </c>
      <c r="Q1789" s="50">
        <f>Ugovori_OPULJP[[#This Row],[Bespovratna sredstva - Ukupno (EU+Nac) HRK
= Ukupna ugovorena vrijednost bespovratnih sredstava]]*Ugovori_OPULJP[[#This Row],[STOPA NACIONALNOG SUFINANCIRANJA %]]</f>
        <v>137529.03449999998</v>
      </c>
      <c r="R1789" s="51">
        <f>Ugovori_OPULJP[[#This Row],[Bespovratna sredstva - Nacionalni dio - HRK]]/7.5345</f>
        <v>18253.239697391993</v>
      </c>
      <c r="S1789" s="50">
        <v>916860.23</v>
      </c>
      <c r="T1789" s="51">
        <f>Ugovori_OPULJP[[#This Row],[Bespovratna sredstva - Ukupno (EU+Nac) HRK
= Ukupna ugovorena vrijednost bespovratnih sredstava]]/7.5345</f>
        <v>121688.26464927997</v>
      </c>
      <c r="U1789" s="50">
        <v>0</v>
      </c>
      <c r="V1789" s="51">
        <f>Ugovori_OPULJP[[#This Row],[Javni doprinos korisnika - HRK]]/7.5345</f>
        <v>0</v>
      </c>
      <c r="W1789" s="50">
        <v>0</v>
      </c>
      <c r="X1789" s="51">
        <f>Ugovori_OPULJP[[#This Row],[Privatni doprinos korisnika - HRK]]/7.5345</f>
        <v>0</v>
      </c>
      <c r="Y1789" s="52">
        <v>916860.23</v>
      </c>
      <c r="Z1789" s="53">
        <f>Ugovori_OPULJP[[#This Row],[UKUPNI PRIHVATLJIVI IZDACI
TOTAL ELIGIBLE EXPENDITURE
= Bespovratna sredstva ukupno + doprinos korisnika
= Ukupni prihvatljivi troškovi
= Ukupna ugovorena vrijednost projekta HRK]]/7.5345</f>
        <v>121688.26464927997</v>
      </c>
      <c r="AA1789" s="44" t="s">
        <v>38</v>
      </c>
      <c r="AB1789" s="44" t="s">
        <v>35</v>
      </c>
      <c r="AC1789" s="43" t="s">
        <v>6526</v>
      </c>
      <c r="AD1789" s="43" t="s">
        <v>747</v>
      </c>
    </row>
    <row r="1790" spans="1:30" ht="63.75" customHeight="1" x14ac:dyDescent="0.2">
      <c r="A1790" s="41" t="s">
        <v>6527</v>
      </c>
      <c r="B1790" s="42" t="s">
        <v>743</v>
      </c>
      <c r="C1790" s="43" t="s">
        <v>6342</v>
      </c>
      <c r="D1790" s="43" t="s">
        <v>6343</v>
      </c>
      <c r="E1790" s="57" t="s">
        <v>76</v>
      </c>
      <c r="F1790" s="45" t="s">
        <v>6528</v>
      </c>
      <c r="G1790" s="45" t="s">
        <v>6529</v>
      </c>
      <c r="H1790" s="47">
        <v>44001</v>
      </c>
      <c r="I1790" s="47">
        <v>44611</v>
      </c>
      <c r="J1790" s="48" t="str">
        <f>IF(Ugovori_OPULJP[[#This Row],[DATUM ZAVRŠETKA OPERACIJE]]&gt;DATE(2024,3,31),"u provedbi","završen")</f>
        <v>završen</v>
      </c>
      <c r="K1790" s="46" t="s">
        <v>211</v>
      </c>
      <c r="L1790" s="46" t="s">
        <v>37</v>
      </c>
      <c r="M1790" s="49">
        <v>0.85</v>
      </c>
      <c r="N1790" s="49">
        <v>0.15</v>
      </c>
      <c r="O1790" s="50">
        <f>Ugovori_OPULJP[[#This Row],[Bespovratna sredstva - Ukupno (EU+Nac) HRK
= Ukupna ugovorena vrijednost bespovratnih sredstava]]*Ugovori_OPULJP[[#This Row],[EU STOPA SUFINANCIRANJA %
EU CO-FINANCING RATE %]]</f>
        <v>1247237.3</v>
      </c>
      <c r="P1790" s="51">
        <f>Ugovori_OPULJP[[#This Row],[Bespovratna sredstva - EU dio - HRK]]/7.5345</f>
        <v>165536.83721547548</v>
      </c>
      <c r="Q1790" s="50">
        <f>Ugovori_OPULJP[[#This Row],[Bespovratna sredstva - Ukupno (EU+Nac) HRK
= Ukupna ugovorena vrijednost bespovratnih sredstava]]*Ugovori_OPULJP[[#This Row],[STOPA NACIONALNOG SUFINANCIRANJA %]]</f>
        <v>220100.69999999998</v>
      </c>
      <c r="R1790" s="51">
        <f>Ugovori_OPULJP[[#This Row],[Bespovratna sredstva - Nacionalni dio - HRK]]/7.5345</f>
        <v>29212.38303802508</v>
      </c>
      <c r="S1790" s="50">
        <v>1467338</v>
      </c>
      <c r="T1790" s="51">
        <f>Ugovori_OPULJP[[#This Row],[Bespovratna sredstva - Ukupno (EU+Nac) HRK
= Ukupna ugovorena vrijednost bespovratnih sredstava]]/7.5345</f>
        <v>194749.22025350056</v>
      </c>
      <c r="U1790" s="50">
        <v>0</v>
      </c>
      <c r="V1790" s="51">
        <f>Ugovori_OPULJP[[#This Row],[Javni doprinos korisnika - HRK]]/7.5345</f>
        <v>0</v>
      </c>
      <c r="W1790" s="50">
        <v>0</v>
      </c>
      <c r="X1790" s="51">
        <f>Ugovori_OPULJP[[#This Row],[Privatni doprinos korisnika - HRK]]/7.5345</f>
        <v>0</v>
      </c>
      <c r="Y1790" s="52">
        <v>1467338</v>
      </c>
      <c r="Z1790" s="53">
        <f>Ugovori_OPULJP[[#This Row],[UKUPNI PRIHVATLJIVI IZDACI
TOTAL ELIGIBLE EXPENDITURE
= Bespovratna sredstva ukupno + doprinos korisnika
= Ukupni prihvatljivi troškovi
= Ukupna ugovorena vrijednost projekta HRK]]/7.5345</f>
        <v>194749.22025350056</v>
      </c>
      <c r="AA1790" s="44" t="s">
        <v>38</v>
      </c>
      <c r="AB1790" s="44" t="s">
        <v>35</v>
      </c>
      <c r="AC1790" s="43" t="s">
        <v>6530</v>
      </c>
      <c r="AD1790" s="43" t="s">
        <v>747</v>
      </c>
    </row>
    <row r="1791" spans="1:30" ht="63.75" customHeight="1" x14ac:dyDescent="0.2">
      <c r="A1791" s="41" t="s">
        <v>6531</v>
      </c>
      <c r="B1791" s="42" t="s">
        <v>743</v>
      </c>
      <c r="C1791" s="43" t="s">
        <v>6342</v>
      </c>
      <c r="D1791" s="43" t="s">
        <v>6343</v>
      </c>
      <c r="E1791" s="57" t="s">
        <v>76</v>
      </c>
      <c r="F1791" s="45" t="s">
        <v>6532</v>
      </c>
      <c r="G1791" s="45" t="s">
        <v>6533</v>
      </c>
      <c r="H1791" s="47">
        <v>43991</v>
      </c>
      <c r="I1791" s="47">
        <v>44813</v>
      </c>
      <c r="J1791" s="48" t="str">
        <f>IF(Ugovori_OPULJP[[#This Row],[DATUM ZAVRŠETKA OPERACIJE]]&gt;DATE(2024,3,31),"u provedbi","završen")</f>
        <v>završen</v>
      </c>
      <c r="K1791" s="46" t="s">
        <v>211</v>
      </c>
      <c r="L1791" s="46" t="s">
        <v>211</v>
      </c>
      <c r="M1791" s="49">
        <v>0.85</v>
      </c>
      <c r="N1791" s="49">
        <v>0.15</v>
      </c>
      <c r="O1791" s="50">
        <f>Ugovori_OPULJP[[#This Row],[Bespovratna sredstva - Ukupno (EU+Nac) HRK
= Ukupna ugovorena vrijednost bespovratnih sredstava]]*Ugovori_OPULJP[[#This Row],[EU STOPA SUFINANCIRANJA %
EU CO-FINANCING RATE %]]</f>
        <v>790598.68499999994</v>
      </c>
      <c r="P1791" s="51">
        <f>Ugovori_OPULJP[[#This Row],[Bespovratna sredstva - EU dio - HRK]]/7.5345</f>
        <v>104930.47780211028</v>
      </c>
      <c r="Q1791" s="50">
        <f>Ugovori_OPULJP[[#This Row],[Bespovratna sredstva - Ukupno (EU+Nac) HRK
= Ukupna ugovorena vrijednost bespovratnih sredstava]]*Ugovori_OPULJP[[#This Row],[STOPA NACIONALNOG SUFINANCIRANJA %]]</f>
        <v>139517.41499999998</v>
      </c>
      <c r="R1791" s="51">
        <f>Ugovori_OPULJP[[#This Row],[Bespovratna sredstva - Nacionalni dio - HRK]]/7.5345</f>
        <v>18517.14314154887</v>
      </c>
      <c r="S1791" s="50">
        <v>930116.1</v>
      </c>
      <c r="T1791" s="51">
        <f>Ugovori_OPULJP[[#This Row],[Bespovratna sredstva - Ukupno (EU+Nac) HRK
= Ukupna ugovorena vrijednost bespovratnih sredstava]]/7.5345</f>
        <v>123447.62094365916</v>
      </c>
      <c r="U1791" s="50">
        <v>0</v>
      </c>
      <c r="V1791" s="51">
        <f>Ugovori_OPULJP[[#This Row],[Javni doprinos korisnika - HRK]]/7.5345</f>
        <v>0</v>
      </c>
      <c r="W1791" s="50">
        <v>0</v>
      </c>
      <c r="X1791" s="51">
        <f>Ugovori_OPULJP[[#This Row],[Privatni doprinos korisnika - HRK]]/7.5345</f>
        <v>0</v>
      </c>
      <c r="Y1791" s="52">
        <v>930116.1</v>
      </c>
      <c r="Z1791" s="53">
        <f>Ugovori_OPULJP[[#This Row],[UKUPNI PRIHVATLJIVI IZDACI
TOTAL ELIGIBLE EXPENDITURE
= Bespovratna sredstva ukupno + doprinos korisnika
= Ukupni prihvatljivi troškovi
= Ukupna ugovorena vrijednost projekta HRK]]/7.5345</f>
        <v>123447.62094365916</v>
      </c>
      <c r="AA1791" s="44" t="s">
        <v>38</v>
      </c>
      <c r="AB1791" s="44" t="s">
        <v>35</v>
      </c>
      <c r="AC1791" s="43" t="s">
        <v>6534</v>
      </c>
      <c r="AD1791" s="43" t="s">
        <v>747</v>
      </c>
    </row>
    <row r="1792" spans="1:30" ht="63.75" customHeight="1" x14ac:dyDescent="0.2">
      <c r="A1792" s="41" t="s">
        <v>6535</v>
      </c>
      <c r="B1792" s="42" t="s">
        <v>743</v>
      </c>
      <c r="C1792" s="43" t="s">
        <v>6342</v>
      </c>
      <c r="D1792" s="43" t="s">
        <v>6343</v>
      </c>
      <c r="E1792" s="57" t="s">
        <v>76</v>
      </c>
      <c r="F1792" s="45" t="s">
        <v>6536</v>
      </c>
      <c r="G1792" s="45" t="s">
        <v>6537</v>
      </c>
      <c r="H1792" s="47">
        <v>43936</v>
      </c>
      <c r="I1792" s="47">
        <v>44474</v>
      </c>
      <c r="J1792" s="48" t="str">
        <f>IF(Ugovori_OPULJP[[#This Row],[DATUM ZAVRŠETKA OPERACIJE]]&gt;DATE(2024,3,31),"u provedbi","završen")</f>
        <v>završen</v>
      </c>
      <c r="K1792" s="46" t="s">
        <v>211</v>
      </c>
      <c r="L1792" s="46" t="s">
        <v>211</v>
      </c>
      <c r="M1792" s="49">
        <v>0.85</v>
      </c>
      <c r="N1792" s="49">
        <v>0.15</v>
      </c>
      <c r="O1792" s="50">
        <f>Ugovori_OPULJP[[#This Row],[Bespovratna sredstva - Ukupno (EU+Nac) HRK
= Ukupna ugovorena vrijednost bespovratnih sredstava]]*Ugovori_OPULJP[[#This Row],[EU STOPA SUFINANCIRANJA %
EU CO-FINANCING RATE %]]</f>
        <v>554158.99600000004</v>
      </c>
      <c r="P1792" s="51">
        <f>Ugovori_OPULJP[[#This Row],[Bespovratna sredstva - EU dio - HRK]]/7.5345</f>
        <v>73549.53825734953</v>
      </c>
      <c r="Q1792" s="50">
        <f>Ugovori_OPULJP[[#This Row],[Bespovratna sredstva - Ukupno (EU+Nac) HRK
= Ukupna ugovorena vrijednost bespovratnih sredstava]]*Ugovori_OPULJP[[#This Row],[STOPA NACIONALNOG SUFINANCIRANJA %]]</f>
        <v>97792.763999999996</v>
      </c>
      <c r="R1792" s="51">
        <f>Ugovori_OPULJP[[#This Row],[Bespovratna sredstva - Nacionalni dio - HRK]]/7.5345</f>
        <v>12979.330280708738</v>
      </c>
      <c r="S1792" s="50">
        <v>651951.76</v>
      </c>
      <c r="T1792" s="51">
        <f>Ugovori_OPULJP[[#This Row],[Bespovratna sredstva - Ukupno (EU+Nac) HRK
= Ukupna ugovorena vrijednost bespovratnih sredstava]]/7.5345</f>
        <v>86528.868538058261</v>
      </c>
      <c r="U1792" s="50">
        <v>0</v>
      </c>
      <c r="V1792" s="51">
        <f>Ugovori_OPULJP[[#This Row],[Javni doprinos korisnika - HRK]]/7.5345</f>
        <v>0</v>
      </c>
      <c r="W1792" s="50">
        <v>0</v>
      </c>
      <c r="X1792" s="51">
        <f>Ugovori_OPULJP[[#This Row],[Privatni doprinos korisnika - HRK]]/7.5345</f>
        <v>0</v>
      </c>
      <c r="Y1792" s="52">
        <v>651951.76</v>
      </c>
      <c r="Z1792" s="53">
        <f>Ugovori_OPULJP[[#This Row],[UKUPNI PRIHVATLJIVI IZDACI
TOTAL ELIGIBLE EXPENDITURE
= Bespovratna sredstva ukupno + doprinos korisnika
= Ukupni prihvatljivi troškovi
= Ukupna ugovorena vrijednost projekta HRK]]/7.5345</f>
        <v>86528.868538058261</v>
      </c>
      <c r="AA1792" s="44" t="s">
        <v>38</v>
      </c>
      <c r="AB1792" s="44" t="s">
        <v>35</v>
      </c>
      <c r="AC1792" s="43" t="s">
        <v>6538</v>
      </c>
      <c r="AD1792" s="43" t="s">
        <v>747</v>
      </c>
    </row>
    <row r="1793" spans="1:30" ht="63.75" customHeight="1" x14ac:dyDescent="0.2">
      <c r="A1793" s="41" t="s">
        <v>6539</v>
      </c>
      <c r="B1793" s="42" t="s">
        <v>743</v>
      </c>
      <c r="C1793" s="43" t="s">
        <v>6342</v>
      </c>
      <c r="D1793" s="43" t="s">
        <v>6343</v>
      </c>
      <c r="E1793" s="57" t="s">
        <v>76</v>
      </c>
      <c r="F1793" s="45" t="s">
        <v>6540</v>
      </c>
      <c r="G1793" s="45" t="s">
        <v>6541</v>
      </c>
      <c r="H1793" s="47">
        <v>43924</v>
      </c>
      <c r="I1793" s="47">
        <v>44472</v>
      </c>
      <c r="J1793" s="48" t="str">
        <f>IF(Ugovori_OPULJP[[#This Row],[DATUM ZAVRŠETKA OPERACIJE]]&gt;DATE(2024,3,31),"u provedbi","završen")</f>
        <v>završen</v>
      </c>
      <c r="K1793" s="46" t="s">
        <v>425</v>
      </c>
      <c r="L1793" s="46" t="s">
        <v>425</v>
      </c>
      <c r="M1793" s="49">
        <v>0.85</v>
      </c>
      <c r="N1793" s="49">
        <v>0.15</v>
      </c>
      <c r="O1793" s="50">
        <f>Ugovori_OPULJP[[#This Row],[Bespovratna sredstva - Ukupno (EU+Nac) HRK
= Ukupna ugovorena vrijednost bespovratnih sredstava]]*Ugovori_OPULJP[[#This Row],[EU STOPA SUFINANCIRANJA %
EU CO-FINANCING RATE %]]</f>
        <v>1142224.4749999999</v>
      </c>
      <c r="P1793" s="51">
        <f>Ugovori_OPULJP[[#This Row],[Bespovratna sredstva - EU dio - HRK]]/7.5345</f>
        <v>151599.2401619218</v>
      </c>
      <c r="Q1793" s="50">
        <f>Ugovori_OPULJP[[#This Row],[Bespovratna sredstva - Ukupno (EU+Nac) HRK
= Ukupna ugovorena vrijednost bespovratnih sredstava]]*Ugovori_OPULJP[[#This Row],[STOPA NACIONALNOG SUFINANCIRANJA %]]</f>
        <v>201569.02499999999</v>
      </c>
      <c r="R1793" s="51">
        <f>Ugovori_OPULJP[[#This Row],[Bespovratna sredstva - Nacionalni dio - HRK]]/7.5345</f>
        <v>26752.807087397967</v>
      </c>
      <c r="S1793" s="50">
        <v>1343793.5</v>
      </c>
      <c r="T1793" s="51">
        <f>Ugovori_OPULJP[[#This Row],[Bespovratna sredstva - Ukupno (EU+Nac) HRK
= Ukupna ugovorena vrijednost bespovratnih sredstava]]/7.5345</f>
        <v>178352.04724931979</v>
      </c>
      <c r="U1793" s="50">
        <v>0</v>
      </c>
      <c r="V1793" s="51">
        <f>Ugovori_OPULJP[[#This Row],[Javni doprinos korisnika - HRK]]/7.5345</f>
        <v>0</v>
      </c>
      <c r="W1793" s="50">
        <v>0</v>
      </c>
      <c r="X1793" s="51">
        <f>Ugovori_OPULJP[[#This Row],[Privatni doprinos korisnika - HRK]]/7.5345</f>
        <v>0</v>
      </c>
      <c r="Y1793" s="52">
        <v>1343793.5</v>
      </c>
      <c r="Z1793" s="53">
        <f>Ugovori_OPULJP[[#This Row],[UKUPNI PRIHVATLJIVI IZDACI
TOTAL ELIGIBLE EXPENDITURE
= Bespovratna sredstva ukupno + doprinos korisnika
= Ukupni prihvatljivi troškovi
= Ukupna ugovorena vrijednost projekta HRK]]/7.5345</f>
        <v>178352.04724931979</v>
      </c>
      <c r="AA1793" s="44" t="s">
        <v>38</v>
      </c>
      <c r="AB1793" s="44" t="s">
        <v>35</v>
      </c>
      <c r="AC1793" s="43" t="s">
        <v>6542</v>
      </c>
      <c r="AD1793" s="43" t="s">
        <v>747</v>
      </c>
    </row>
    <row r="1794" spans="1:30" ht="63.75" customHeight="1" x14ac:dyDescent="0.2">
      <c r="A1794" s="41" t="s">
        <v>6543</v>
      </c>
      <c r="B1794" s="42" t="s">
        <v>743</v>
      </c>
      <c r="C1794" s="43" t="s">
        <v>6342</v>
      </c>
      <c r="D1794" s="43" t="s">
        <v>6343</v>
      </c>
      <c r="E1794" s="57" t="s">
        <v>76</v>
      </c>
      <c r="F1794" s="45" t="s">
        <v>6544</v>
      </c>
      <c r="G1794" s="45" t="s">
        <v>6545</v>
      </c>
      <c r="H1794" s="47">
        <v>43924</v>
      </c>
      <c r="I1794" s="47">
        <v>44654</v>
      </c>
      <c r="J1794" s="48" t="str">
        <f>IF(Ugovori_OPULJP[[#This Row],[DATUM ZAVRŠETKA OPERACIJE]]&gt;DATE(2024,3,31),"u provedbi","završen")</f>
        <v>završen</v>
      </c>
      <c r="K1794" s="46" t="s">
        <v>425</v>
      </c>
      <c r="L1794" s="46" t="s">
        <v>425</v>
      </c>
      <c r="M1794" s="49">
        <v>0.85</v>
      </c>
      <c r="N1794" s="49">
        <v>0.15</v>
      </c>
      <c r="O1794" s="50">
        <f>Ugovori_OPULJP[[#This Row],[Bespovratna sredstva - Ukupno (EU+Nac) HRK
= Ukupna ugovorena vrijednost bespovratnih sredstava]]*Ugovori_OPULJP[[#This Row],[EU STOPA SUFINANCIRANJA %
EU CO-FINANCING RATE %]]</f>
        <v>982431.7</v>
      </c>
      <c r="P1794" s="51">
        <f>Ugovori_OPULJP[[#This Row],[Bespovratna sredstva - EU dio - HRK]]/7.5345</f>
        <v>130391.09429955536</v>
      </c>
      <c r="Q1794" s="50">
        <f>Ugovori_OPULJP[[#This Row],[Bespovratna sredstva - Ukupno (EU+Nac) HRK
= Ukupna ugovorena vrijednost bespovratnih sredstava]]*Ugovori_OPULJP[[#This Row],[STOPA NACIONALNOG SUFINANCIRANJA %]]</f>
        <v>173370.3</v>
      </c>
      <c r="R1794" s="51">
        <f>Ugovori_OPULJP[[#This Row],[Bespovratna sredstva - Nacionalni dio - HRK]]/7.5345</f>
        <v>23010.19311168624</v>
      </c>
      <c r="S1794" s="50">
        <v>1155802</v>
      </c>
      <c r="T1794" s="51">
        <f>Ugovori_OPULJP[[#This Row],[Bespovratna sredstva - Ukupno (EU+Nac) HRK
= Ukupna ugovorena vrijednost bespovratnih sredstava]]/7.5345</f>
        <v>153401.28741124162</v>
      </c>
      <c r="U1794" s="50">
        <v>0</v>
      </c>
      <c r="V1794" s="51">
        <f>Ugovori_OPULJP[[#This Row],[Javni doprinos korisnika - HRK]]/7.5345</f>
        <v>0</v>
      </c>
      <c r="W1794" s="50">
        <v>0</v>
      </c>
      <c r="X1794" s="51">
        <f>Ugovori_OPULJP[[#This Row],[Privatni doprinos korisnika - HRK]]/7.5345</f>
        <v>0</v>
      </c>
      <c r="Y1794" s="52">
        <v>1155802</v>
      </c>
      <c r="Z1794" s="53">
        <f>Ugovori_OPULJP[[#This Row],[UKUPNI PRIHVATLJIVI IZDACI
TOTAL ELIGIBLE EXPENDITURE
= Bespovratna sredstva ukupno + doprinos korisnika
= Ukupni prihvatljivi troškovi
= Ukupna ugovorena vrijednost projekta HRK]]/7.5345</f>
        <v>153401.28741124162</v>
      </c>
      <c r="AA1794" s="44" t="s">
        <v>38</v>
      </c>
      <c r="AB1794" s="44" t="s">
        <v>35</v>
      </c>
      <c r="AC1794" s="43" t="s">
        <v>6546</v>
      </c>
      <c r="AD1794" s="43" t="s">
        <v>747</v>
      </c>
    </row>
    <row r="1795" spans="1:30" ht="63.75" customHeight="1" x14ac:dyDescent="0.2">
      <c r="A1795" s="41" t="s">
        <v>6547</v>
      </c>
      <c r="B1795" s="42" t="s">
        <v>743</v>
      </c>
      <c r="C1795" s="43" t="s">
        <v>6342</v>
      </c>
      <c r="D1795" s="43" t="s">
        <v>6343</v>
      </c>
      <c r="E1795" s="57" t="s">
        <v>76</v>
      </c>
      <c r="F1795" s="45" t="s">
        <v>6548</v>
      </c>
      <c r="G1795" s="45" t="s">
        <v>6549</v>
      </c>
      <c r="H1795" s="47">
        <v>43928</v>
      </c>
      <c r="I1795" s="47">
        <v>44749</v>
      </c>
      <c r="J1795" s="48" t="str">
        <f>IF(Ugovori_OPULJP[[#This Row],[DATUM ZAVRŠETKA OPERACIJE]]&gt;DATE(2024,3,31),"u provedbi","završen")</f>
        <v>završen</v>
      </c>
      <c r="K1795" s="46" t="s">
        <v>425</v>
      </c>
      <c r="L1795" s="46" t="s">
        <v>425</v>
      </c>
      <c r="M1795" s="49">
        <v>0.85</v>
      </c>
      <c r="N1795" s="49">
        <v>0.15</v>
      </c>
      <c r="O1795" s="50">
        <f>Ugovori_OPULJP[[#This Row],[Bespovratna sredstva - Ukupno (EU+Nac) HRK
= Ukupna ugovorena vrijednost bespovratnih sredstava]]*Ugovori_OPULJP[[#This Row],[EU STOPA SUFINANCIRANJA %
EU CO-FINANCING RATE %]]</f>
        <v>1172637.8999999999</v>
      </c>
      <c r="P1795" s="51">
        <f>Ugovori_OPULJP[[#This Row],[Bespovratna sredstva - EU dio - HRK]]/7.5345</f>
        <v>155635.79534142942</v>
      </c>
      <c r="Q1795" s="50">
        <f>Ugovori_OPULJP[[#This Row],[Bespovratna sredstva - Ukupno (EU+Nac) HRK
= Ukupna ugovorena vrijednost bespovratnih sredstava]]*Ugovori_OPULJP[[#This Row],[STOPA NACIONALNOG SUFINANCIRANJA %]]</f>
        <v>206936.1</v>
      </c>
      <c r="R1795" s="51">
        <f>Ugovori_OPULJP[[#This Row],[Bespovratna sredstva - Nacionalni dio - HRK]]/7.5345</f>
        <v>27465.140354369898</v>
      </c>
      <c r="S1795" s="50">
        <v>1379574</v>
      </c>
      <c r="T1795" s="51">
        <f>Ugovori_OPULJP[[#This Row],[Bespovratna sredstva - Ukupno (EU+Nac) HRK
= Ukupna ugovorena vrijednost bespovratnih sredstava]]/7.5345</f>
        <v>183100.9356957993</v>
      </c>
      <c r="U1795" s="50">
        <v>0</v>
      </c>
      <c r="V1795" s="51">
        <f>Ugovori_OPULJP[[#This Row],[Javni doprinos korisnika - HRK]]/7.5345</f>
        <v>0</v>
      </c>
      <c r="W1795" s="50">
        <v>0</v>
      </c>
      <c r="X1795" s="51">
        <f>Ugovori_OPULJP[[#This Row],[Privatni doprinos korisnika - HRK]]/7.5345</f>
        <v>0</v>
      </c>
      <c r="Y1795" s="52">
        <v>1379574</v>
      </c>
      <c r="Z1795" s="53">
        <f>Ugovori_OPULJP[[#This Row],[UKUPNI PRIHVATLJIVI IZDACI
TOTAL ELIGIBLE EXPENDITURE
= Bespovratna sredstva ukupno + doprinos korisnika
= Ukupni prihvatljivi troškovi
= Ukupna ugovorena vrijednost projekta HRK]]/7.5345</f>
        <v>183100.9356957993</v>
      </c>
      <c r="AA1795" s="44" t="s">
        <v>38</v>
      </c>
      <c r="AB1795" s="44" t="s">
        <v>35</v>
      </c>
      <c r="AC1795" s="43" t="s">
        <v>6550</v>
      </c>
      <c r="AD1795" s="43" t="s">
        <v>747</v>
      </c>
    </row>
    <row r="1796" spans="1:30" ht="63.75" customHeight="1" x14ac:dyDescent="0.2">
      <c r="A1796" s="41" t="s">
        <v>6551</v>
      </c>
      <c r="B1796" s="42" t="s">
        <v>743</v>
      </c>
      <c r="C1796" s="43" t="s">
        <v>6342</v>
      </c>
      <c r="D1796" s="43" t="s">
        <v>6343</v>
      </c>
      <c r="E1796" s="57" t="s">
        <v>76</v>
      </c>
      <c r="F1796" s="45" t="s">
        <v>6552</v>
      </c>
      <c r="G1796" s="45" t="s">
        <v>6553</v>
      </c>
      <c r="H1796" s="47">
        <v>44015</v>
      </c>
      <c r="I1796" s="47">
        <v>44380</v>
      </c>
      <c r="J1796" s="48" t="str">
        <f>IF(Ugovori_OPULJP[[#This Row],[DATUM ZAVRŠETKA OPERACIJE]]&gt;DATE(2024,3,31),"u provedbi","završen")</f>
        <v>završen</v>
      </c>
      <c r="K1796" s="46" t="s">
        <v>425</v>
      </c>
      <c r="L1796" s="46" t="s">
        <v>425</v>
      </c>
      <c r="M1796" s="49">
        <v>0.85</v>
      </c>
      <c r="N1796" s="49">
        <v>0.15</v>
      </c>
      <c r="O1796" s="50">
        <f>Ugovori_OPULJP[[#This Row],[Bespovratna sredstva - Ukupno (EU+Nac) HRK
= Ukupna ugovorena vrijednost bespovratnih sredstava]]*Ugovori_OPULJP[[#This Row],[EU STOPA SUFINANCIRANJA %
EU CO-FINANCING RATE %]]</f>
        <v>651378.79999999993</v>
      </c>
      <c r="P1796" s="51">
        <f>Ugovori_OPULJP[[#This Row],[Bespovratna sredstva - EU dio - HRK]]/7.5345</f>
        <v>86452.823677749009</v>
      </c>
      <c r="Q1796" s="50">
        <f>Ugovori_OPULJP[[#This Row],[Bespovratna sredstva - Ukupno (EU+Nac) HRK
= Ukupna ugovorena vrijednost bespovratnih sredstava]]*Ugovori_OPULJP[[#This Row],[STOPA NACIONALNOG SUFINANCIRANJA %]]</f>
        <v>114949.2</v>
      </c>
      <c r="R1796" s="51">
        <f>Ugovori_OPULJP[[#This Row],[Bespovratna sredstva - Nacionalni dio - HRK]]/7.5345</f>
        <v>15256.380649014533</v>
      </c>
      <c r="S1796" s="50">
        <v>766328</v>
      </c>
      <c r="T1796" s="51">
        <f>Ugovori_OPULJP[[#This Row],[Bespovratna sredstva - Ukupno (EU+Nac) HRK
= Ukupna ugovorena vrijednost bespovratnih sredstava]]/7.5345</f>
        <v>101709.20432676355</v>
      </c>
      <c r="U1796" s="50">
        <v>0</v>
      </c>
      <c r="V1796" s="51">
        <f>Ugovori_OPULJP[[#This Row],[Javni doprinos korisnika - HRK]]/7.5345</f>
        <v>0</v>
      </c>
      <c r="W1796" s="50">
        <v>0</v>
      </c>
      <c r="X1796" s="51">
        <f>Ugovori_OPULJP[[#This Row],[Privatni doprinos korisnika - HRK]]/7.5345</f>
        <v>0</v>
      </c>
      <c r="Y1796" s="52">
        <v>766328</v>
      </c>
      <c r="Z1796" s="53">
        <f>Ugovori_OPULJP[[#This Row],[UKUPNI PRIHVATLJIVI IZDACI
TOTAL ELIGIBLE EXPENDITURE
= Bespovratna sredstva ukupno + doprinos korisnika
= Ukupni prihvatljivi troškovi
= Ukupna ugovorena vrijednost projekta HRK]]/7.5345</f>
        <v>101709.20432676355</v>
      </c>
      <c r="AA1796" s="44" t="s">
        <v>38</v>
      </c>
      <c r="AB1796" s="44" t="s">
        <v>35</v>
      </c>
      <c r="AC1796" s="43" t="s">
        <v>6554</v>
      </c>
      <c r="AD1796" s="43" t="s">
        <v>747</v>
      </c>
    </row>
    <row r="1797" spans="1:30" ht="63.75" customHeight="1" x14ac:dyDescent="0.2">
      <c r="A1797" s="41" t="s">
        <v>6555</v>
      </c>
      <c r="B1797" s="42" t="s">
        <v>743</v>
      </c>
      <c r="C1797" s="43" t="s">
        <v>6342</v>
      </c>
      <c r="D1797" s="43" t="s">
        <v>6343</v>
      </c>
      <c r="E1797" s="57" t="s">
        <v>76</v>
      </c>
      <c r="F1797" s="45" t="s">
        <v>6556</v>
      </c>
      <c r="G1797" s="45" t="s">
        <v>6557</v>
      </c>
      <c r="H1797" s="47">
        <v>43998</v>
      </c>
      <c r="I1797" s="47">
        <v>44728</v>
      </c>
      <c r="J1797" s="48" t="str">
        <f>IF(Ugovori_OPULJP[[#This Row],[DATUM ZAVRŠETKA OPERACIJE]]&gt;DATE(2024,3,31),"u provedbi","završen")</f>
        <v>završen</v>
      </c>
      <c r="K1797" s="46" t="s">
        <v>425</v>
      </c>
      <c r="L1797" s="46" t="s">
        <v>425</v>
      </c>
      <c r="M1797" s="49">
        <v>0.85</v>
      </c>
      <c r="N1797" s="49">
        <v>0.15</v>
      </c>
      <c r="O1797" s="50">
        <f>Ugovori_OPULJP[[#This Row],[Bespovratna sredstva - Ukupno (EU+Nac) HRK
= Ukupna ugovorena vrijednost bespovratnih sredstava]]*Ugovori_OPULJP[[#This Row],[EU STOPA SUFINANCIRANJA %
EU CO-FINANCING RATE %]]</f>
        <v>1033929.7999999999</v>
      </c>
      <c r="P1797" s="51">
        <f>Ugovori_OPULJP[[#This Row],[Bespovratna sredstva - EU dio - HRK]]/7.5345</f>
        <v>137226.06675957263</v>
      </c>
      <c r="Q1797" s="50">
        <f>Ugovori_OPULJP[[#This Row],[Bespovratna sredstva - Ukupno (EU+Nac) HRK
= Ukupna ugovorena vrijednost bespovratnih sredstava]]*Ugovori_OPULJP[[#This Row],[STOPA NACIONALNOG SUFINANCIRANJA %]]</f>
        <v>182458.19999999998</v>
      </c>
      <c r="R1797" s="51">
        <f>Ugovori_OPULJP[[#This Row],[Bespovratna sredstva - Nacionalni dio - HRK]]/7.5345</f>
        <v>24216.364722277518</v>
      </c>
      <c r="S1797" s="50">
        <v>1216388</v>
      </c>
      <c r="T1797" s="51">
        <f>Ugovori_OPULJP[[#This Row],[Bespovratna sredstva - Ukupno (EU+Nac) HRK
= Ukupna ugovorena vrijednost bespovratnih sredstava]]/7.5345</f>
        <v>161442.43148185016</v>
      </c>
      <c r="U1797" s="50">
        <v>0</v>
      </c>
      <c r="V1797" s="51">
        <f>Ugovori_OPULJP[[#This Row],[Javni doprinos korisnika - HRK]]/7.5345</f>
        <v>0</v>
      </c>
      <c r="W1797" s="50">
        <v>0</v>
      </c>
      <c r="X1797" s="51">
        <f>Ugovori_OPULJP[[#This Row],[Privatni doprinos korisnika - HRK]]/7.5345</f>
        <v>0</v>
      </c>
      <c r="Y1797" s="52">
        <v>1216388</v>
      </c>
      <c r="Z1797" s="53">
        <f>Ugovori_OPULJP[[#This Row],[UKUPNI PRIHVATLJIVI IZDACI
TOTAL ELIGIBLE EXPENDITURE
= Bespovratna sredstva ukupno + doprinos korisnika
= Ukupni prihvatljivi troškovi
= Ukupna ugovorena vrijednost projekta HRK]]/7.5345</f>
        <v>161442.43148185016</v>
      </c>
      <c r="AA1797" s="44" t="s">
        <v>38</v>
      </c>
      <c r="AB1797" s="44" t="s">
        <v>35</v>
      </c>
      <c r="AC1797" s="43" t="s">
        <v>6558</v>
      </c>
      <c r="AD1797" s="43" t="s">
        <v>747</v>
      </c>
    </row>
    <row r="1798" spans="1:30" ht="63.75" customHeight="1" x14ac:dyDescent="0.2">
      <c r="A1798" s="41" t="s">
        <v>6559</v>
      </c>
      <c r="B1798" s="42" t="s">
        <v>743</v>
      </c>
      <c r="C1798" s="43" t="s">
        <v>6342</v>
      </c>
      <c r="D1798" s="43" t="s">
        <v>6343</v>
      </c>
      <c r="E1798" s="57" t="s">
        <v>76</v>
      </c>
      <c r="F1798" s="45" t="s">
        <v>6560</v>
      </c>
      <c r="G1798" s="45" t="s">
        <v>6561</v>
      </c>
      <c r="H1798" s="47">
        <v>44014</v>
      </c>
      <c r="I1798" s="47">
        <v>44379</v>
      </c>
      <c r="J1798" s="48" t="str">
        <f>IF(Ugovori_OPULJP[[#This Row],[DATUM ZAVRŠETKA OPERACIJE]]&gt;DATE(2024,3,31),"u provedbi","završen")</f>
        <v>završen</v>
      </c>
      <c r="K1798" s="46" t="s">
        <v>425</v>
      </c>
      <c r="L1798" s="46" t="s">
        <v>425</v>
      </c>
      <c r="M1798" s="49">
        <v>0.85</v>
      </c>
      <c r="N1798" s="49">
        <v>0.15</v>
      </c>
      <c r="O1798" s="50">
        <f>Ugovori_OPULJP[[#This Row],[Bespovratna sredstva - Ukupno (EU+Nac) HRK
= Ukupna ugovorena vrijednost bespovratnih sredstava]]*Ugovori_OPULJP[[#This Row],[EU STOPA SUFINANCIRANJA %
EU CO-FINANCING RATE %]]</f>
        <v>827818.4</v>
      </c>
      <c r="P1798" s="51">
        <f>Ugovori_OPULJP[[#This Row],[Bespovratna sredstva - EU dio - HRK]]/7.5345</f>
        <v>109870.38290530228</v>
      </c>
      <c r="Q1798" s="50">
        <f>Ugovori_OPULJP[[#This Row],[Bespovratna sredstva - Ukupno (EU+Nac) HRK
= Ukupna ugovorena vrijednost bespovratnih sredstava]]*Ugovori_OPULJP[[#This Row],[STOPA NACIONALNOG SUFINANCIRANJA %]]</f>
        <v>146085.6</v>
      </c>
      <c r="R1798" s="51">
        <f>Ugovori_OPULJP[[#This Row],[Bespovratna sredstva - Nacionalni dio - HRK]]/7.5345</f>
        <v>19388.891100935696</v>
      </c>
      <c r="S1798" s="50">
        <v>973904</v>
      </c>
      <c r="T1798" s="51">
        <f>Ugovori_OPULJP[[#This Row],[Bespovratna sredstva - Ukupno (EU+Nac) HRK
= Ukupna ugovorena vrijednost bespovratnih sredstava]]/7.5345</f>
        <v>129259.27400623796</v>
      </c>
      <c r="U1798" s="50">
        <v>0</v>
      </c>
      <c r="V1798" s="51">
        <f>Ugovori_OPULJP[[#This Row],[Javni doprinos korisnika - HRK]]/7.5345</f>
        <v>0</v>
      </c>
      <c r="W1798" s="50">
        <v>0</v>
      </c>
      <c r="X1798" s="51">
        <f>Ugovori_OPULJP[[#This Row],[Privatni doprinos korisnika - HRK]]/7.5345</f>
        <v>0</v>
      </c>
      <c r="Y1798" s="52">
        <v>973904</v>
      </c>
      <c r="Z1798" s="53">
        <f>Ugovori_OPULJP[[#This Row],[UKUPNI PRIHVATLJIVI IZDACI
TOTAL ELIGIBLE EXPENDITURE
= Bespovratna sredstva ukupno + doprinos korisnika
= Ukupni prihvatljivi troškovi
= Ukupna ugovorena vrijednost projekta HRK]]/7.5345</f>
        <v>129259.27400623796</v>
      </c>
      <c r="AA1798" s="44" t="s">
        <v>38</v>
      </c>
      <c r="AB1798" s="44" t="s">
        <v>35</v>
      </c>
      <c r="AC1798" s="43" t="s">
        <v>6562</v>
      </c>
      <c r="AD1798" s="43" t="s">
        <v>747</v>
      </c>
    </row>
    <row r="1799" spans="1:30" ht="63.75" customHeight="1" x14ac:dyDescent="0.2">
      <c r="A1799" s="41" t="s">
        <v>6563</v>
      </c>
      <c r="B1799" s="42" t="s">
        <v>743</v>
      </c>
      <c r="C1799" s="43" t="s">
        <v>6342</v>
      </c>
      <c r="D1799" s="43" t="s">
        <v>6343</v>
      </c>
      <c r="E1799" s="44" t="s">
        <v>76</v>
      </c>
      <c r="F1799" s="45" t="s">
        <v>6564</v>
      </c>
      <c r="G1799" s="45" t="s">
        <v>6565</v>
      </c>
      <c r="H1799" s="47">
        <v>43924</v>
      </c>
      <c r="I1799" s="47">
        <v>44564</v>
      </c>
      <c r="J1799" s="48" t="str">
        <f>IF(Ugovori_OPULJP[[#This Row],[DATUM ZAVRŠETKA OPERACIJE]]&gt;DATE(2024,3,31),"u provedbi","završen")</f>
        <v>završen</v>
      </c>
      <c r="K1799" s="46" t="s">
        <v>425</v>
      </c>
      <c r="L1799" s="46" t="s">
        <v>425</v>
      </c>
      <c r="M1799" s="49">
        <v>0.85</v>
      </c>
      <c r="N1799" s="49">
        <v>0.15</v>
      </c>
      <c r="O1799" s="50">
        <f>Ugovori_OPULJP[[#This Row],[Bespovratna sredstva - Ukupno (EU+Nac) HRK
= Ukupna ugovorena vrijednost bespovratnih sredstava]]*Ugovori_OPULJP[[#This Row],[EU STOPA SUFINANCIRANJA %
EU CO-FINANCING RATE %]]</f>
        <v>1088765.425</v>
      </c>
      <c r="P1799" s="51">
        <f>Ugovori_OPULJP[[#This Row],[Bespovratna sredstva - EU dio - HRK]]/7.5345</f>
        <v>144504.00491074391</v>
      </c>
      <c r="Q1799" s="50">
        <f>Ugovori_OPULJP[[#This Row],[Bespovratna sredstva - Ukupno (EU+Nac) HRK
= Ukupna ugovorena vrijednost bespovratnih sredstava]]*Ugovori_OPULJP[[#This Row],[STOPA NACIONALNOG SUFINANCIRANJA %]]</f>
        <v>192135.07499999998</v>
      </c>
      <c r="R1799" s="51">
        <f>Ugovori_OPULJP[[#This Row],[Bespovratna sredstva - Nacionalni dio - HRK]]/7.5345</f>
        <v>25500.706748954803</v>
      </c>
      <c r="S1799" s="50">
        <v>1280900.5</v>
      </c>
      <c r="T1799" s="51">
        <f>Ugovori_OPULJP[[#This Row],[Bespovratna sredstva - Ukupno (EU+Nac) HRK
= Ukupna ugovorena vrijednost bespovratnih sredstava]]/7.5345</f>
        <v>170004.71165969872</v>
      </c>
      <c r="U1799" s="50">
        <v>0</v>
      </c>
      <c r="V1799" s="51">
        <f>Ugovori_OPULJP[[#This Row],[Javni doprinos korisnika - HRK]]/7.5345</f>
        <v>0</v>
      </c>
      <c r="W1799" s="50">
        <v>0</v>
      </c>
      <c r="X1799" s="51">
        <f>Ugovori_OPULJP[[#This Row],[Privatni doprinos korisnika - HRK]]/7.5345</f>
        <v>0</v>
      </c>
      <c r="Y1799" s="52">
        <v>1280900.5</v>
      </c>
      <c r="Z1799" s="53">
        <f>Ugovori_OPULJP[[#This Row],[UKUPNI PRIHVATLJIVI IZDACI
TOTAL ELIGIBLE EXPENDITURE
= Bespovratna sredstva ukupno + doprinos korisnika
= Ukupni prihvatljivi troškovi
= Ukupna ugovorena vrijednost projekta HRK]]/7.5345</f>
        <v>170004.71165969872</v>
      </c>
      <c r="AA1799" s="44" t="s">
        <v>38</v>
      </c>
      <c r="AB1799" s="44" t="s">
        <v>35</v>
      </c>
      <c r="AC1799" s="43" t="s">
        <v>6566</v>
      </c>
      <c r="AD1799" s="43" t="s">
        <v>747</v>
      </c>
    </row>
    <row r="1800" spans="1:30" ht="63.75" customHeight="1" x14ac:dyDescent="0.2">
      <c r="A1800" s="41" t="s">
        <v>6567</v>
      </c>
      <c r="B1800" s="42" t="s">
        <v>743</v>
      </c>
      <c r="C1800" s="43" t="s">
        <v>6342</v>
      </c>
      <c r="D1800" s="43" t="s">
        <v>6343</v>
      </c>
      <c r="E1800" s="44" t="s">
        <v>76</v>
      </c>
      <c r="F1800" s="45" t="s">
        <v>6568</v>
      </c>
      <c r="G1800" s="45" t="s">
        <v>6569</v>
      </c>
      <c r="H1800" s="47">
        <v>44040</v>
      </c>
      <c r="I1800" s="47">
        <v>44558</v>
      </c>
      <c r="J1800" s="48" t="str">
        <f>IF(Ugovori_OPULJP[[#This Row],[DATUM ZAVRŠETKA OPERACIJE]]&gt;DATE(2024,3,31),"u provedbi","završen")</f>
        <v>završen</v>
      </c>
      <c r="K1800" s="46" t="s">
        <v>425</v>
      </c>
      <c r="L1800" s="46" t="s">
        <v>425</v>
      </c>
      <c r="M1800" s="49">
        <v>0.85</v>
      </c>
      <c r="N1800" s="49">
        <v>0.15</v>
      </c>
      <c r="O1800" s="50">
        <f>Ugovori_OPULJP[[#This Row],[Bespovratna sredstva - Ukupno (EU+Nac) HRK
= Ukupna ugovorena vrijednost bespovratnih sredstava]]*Ugovori_OPULJP[[#This Row],[EU STOPA SUFINANCIRANJA %
EU CO-FINANCING RATE %]]</f>
        <v>605746.125</v>
      </c>
      <c r="P1800" s="51">
        <f>Ugovori_OPULJP[[#This Row],[Bespovratna sredstva - EU dio - HRK]]/7.5345</f>
        <v>80396.326896277125</v>
      </c>
      <c r="Q1800" s="50">
        <f>Ugovori_OPULJP[[#This Row],[Bespovratna sredstva - Ukupno (EU+Nac) HRK
= Ukupna ugovorena vrijednost bespovratnih sredstava]]*Ugovori_OPULJP[[#This Row],[STOPA NACIONALNOG SUFINANCIRANJA %]]</f>
        <v>106896.375</v>
      </c>
      <c r="R1800" s="51">
        <f>Ugovori_OPULJP[[#This Row],[Bespovratna sredstva - Nacionalni dio - HRK]]/7.5345</f>
        <v>14187.587099343022</v>
      </c>
      <c r="S1800" s="50">
        <v>712642.5</v>
      </c>
      <c r="T1800" s="51">
        <f>Ugovori_OPULJP[[#This Row],[Bespovratna sredstva - Ukupno (EU+Nac) HRK
= Ukupna ugovorena vrijednost bespovratnih sredstava]]/7.5345</f>
        <v>94583.91399562014</v>
      </c>
      <c r="U1800" s="50">
        <v>0</v>
      </c>
      <c r="V1800" s="51">
        <f>Ugovori_OPULJP[[#This Row],[Javni doprinos korisnika - HRK]]/7.5345</f>
        <v>0</v>
      </c>
      <c r="W1800" s="50">
        <v>0</v>
      </c>
      <c r="X1800" s="51">
        <f>Ugovori_OPULJP[[#This Row],[Privatni doprinos korisnika - HRK]]/7.5345</f>
        <v>0</v>
      </c>
      <c r="Y1800" s="52">
        <v>712642.5</v>
      </c>
      <c r="Z1800" s="53">
        <f>Ugovori_OPULJP[[#This Row],[UKUPNI PRIHVATLJIVI IZDACI
TOTAL ELIGIBLE EXPENDITURE
= Bespovratna sredstva ukupno + doprinos korisnika
= Ukupni prihvatljivi troškovi
= Ukupna ugovorena vrijednost projekta HRK]]/7.5345</f>
        <v>94583.91399562014</v>
      </c>
      <c r="AA1800" s="44" t="s">
        <v>38</v>
      </c>
      <c r="AB1800" s="44" t="s">
        <v>35</v>
      </c>
      <c r="AC1800" s="43" t="s">
        <v>6570</v>
      </c>
      <c r="AD1800" s="43" t="s">
        <v>747</v>
      </c>
    </row>
    <row r="1801" spans="1:30" ht="63.75" customHeight="1" x14ac:dyDescent="0.2">
      <c r="A1801" s="41" t="s">
        <v>6571</v>
      </c>
      <c r="B1801" s="42" t="s">
        <v>743</v>
      </c>
      <c r="C1801" s="43" t="s">
        <v>6342</v>
      </c>
      <c r="D1801" s="43" t="s">
        <v>6572</v>
      </c>
      <c r="E1801" s="44" t="s">
        <v>34</v>
      </c>
      <c r="F1801" s="45" t="s">
        <v>6573</v>
      </c>
      <c r="G1801" s="45" t="s">
        <v>6574</v>
      </c>
      <c r="H1801" s="47">
        <v>43466</v>
      </c>
      <c r="I1801" s="47">
        <v>45107</v>
      </c>
      <c r="J1801" s="48" t="str">
        <f>IF(Ugovori_OPULJP[[#This Row],[DATUM ZAVRŠETKA OPERACIJE]]&gt;DATE(2024,3,31),"u provedbi","završen")</f>
        <v>završen</v>
      </c>
      <c r="K1801" s="46" t="s">
        <v>211</v>
      </c>
      <c r="L1801" s="46" t="s">
        <v>211</v>
      </c>
      <c r="M1801" s="49">
        <v>0.85</v>
      </c>
      <c r="N1801" s="49">
        <v>0.15</v>
      </c>
      <c r="O1801" s="50">
        <f>Ugovori_OPULJP[[#This Row],[Bespovratna sredstva - Ukupno (EU+Nac) HRK
= Ukupna ugovorena vrijednost bespovratnih sredstava]]*Ugovori_OPULJP[[#This Row],[EU STOPA SUFINANCIRANJA %
EU CO-FINANCING RATE %]]</f>
        <v>8449415.4800000004</v>
      </c>
      <c r="P1801" s="51">
        <f>Ugovori_OPULJP[[#This Row],[Bespovratna sredstva - EU dio - HRK]]/7.5345</f>
        <v>1121430.1519676156</v>
      </c>
      <c r="Q1801" s="50">
        <f>Ugovori_OPULJP[[#This Row],[Bespovratna sredstva - Ukupno (EU+Nac) HRK
= Ukupna ugovorena vrijednost bespovratnih sredstava]]*Ugovori_OPULJP[[#This Row],[STOPA NACIONALNOG SUFINANCIRANJA %]]</f>
        <v>1491073.32</v>
      </c>
      <c r="R1801" s="51">
        <f>Ugovori_OPULJP[[#This Row],[Bespovratna sredstva - Nacionalni dio - HRK]]/7.5345</f>
        <v>197899.43858252041</v>
      </c>
      <c r="S1801" s="50">
        <v>9940488.8000000007</v>
      </c>
      <c r="T1801" s="51">
        <f>Ugovori_OPULJP[[#This Row],[Bespovratna sredstva - Ukupno (EU+Nac) HRK
= Ukupna ugovorena vrijednost bespovratnih sredstava]]/7.5345</f>
        <v>1319329.5905501361</v>
      </c>
      <c r="U1801" s="50">
        <v>0</v>
      </c>
      <c r="V1801" s="51">
        <f>Ugovori_OPULJP[[#This Row],[Javni doprinos korisnika - HRK]]/7.5345</f>
        <v>0</v>
      </c>
      <c r="W1801" s="50">
        <v>0</v>
      </c>
      <c r="X1801" s="51">
        <f>Ugovori_OPULJP[[#This Row],[Privatni doprinos korisnika - HRK]]/7.5345</f>
        <v>0</v>
      </c>
      <c r="Y1801" s="52">
        <v>9940488.8000000007</v>
      </c>
      <c r="Z1801" s="53">
        <f>Ugovori_OPULJP[[#This Row],[UKUPNI PRIHVATLJIVI IZDACI
TOTAL ELIGIBLE EXPENDITURE
= Bespovratna sredstva ukupno + doprinos korisnika
= Ukupni prihvatljivi troškovi
= Ukupna ugovorena vrijednost projekta HRK]]/7.5345</f>
        <v>1319329.5905501361</v>
      </c>
      <c r="AA1801" s="44" t="s">
        <v>38</v>
      </c>
      <c r="AB1801" s="44" t="s">
        <v>35</v>
      </c>
      <c r="AC1801" s="43" t="s">
        <v>6575</v>
      </c>
      <c r="AD1801" s="43" t="s">
        <v>747</v>
      </c>
    </row>
    <row r="1802" spans="1:30" ht="63.75" customHeight="1" x14ac:dyDescent="0.2">
      <c r="A1802" s="41" t="s">
        <v>6576</v>
      </c>
      <c r="B1802" s="42" t="s">
        <v>743</v>
      </c>
      <c r="C1802" s="43" t="s">
        <v>6342</v>
      </c>
      <c r="D1802" s="43" t="s">
        <v>6577</v>
      </c>
      <c r="E1802" s="44" t="s">
        <v>34</v>
      </c>
      <c r="F1802" s="45" t="s">
        <v>6577</v>
      </c>
      <c r="G1802" s="45" t="s">
        <v>6578</v>
      </c>
      <c r="H1802" s="47">
        <v>43951</v>
      </c>
      <c r="I1802" s="47">
        <v>45046</v>
      </c>
      <c r="J1802" s="48" t="str">
        <f>IF(Ugovori_OPULJP[[#This Row],[DATUM ZAVRŠETKA OPERACIJE]]&gt;DATE(2024,3,31),"u provedbi","završen")</f>
        <v>završen</v>
      </c>
      <c r="K1802" s="46" t="s">
        <v>99</v>
      </c>
      <c r="L1802" s="46" t="s">
        <v>99</v>
      </c>
      <c r="M1802" s="49">
        <v>0.85</v>
      </c>
      <c r="N1802" s="49">
        <v>0.15</v>
      </c>
      <c r="O1802" s="50">
        <f>Ugovori_OPULJP[[#This Row],[Bespovratna sredstva - Ukupno (EU+Nac) HRK
= Ukupna ugovorena vrijednost bespovratnih sredstava]]*Ugovori_OPULJP[[#This Row],[EU STOPA SUFINANCIRANJA %
EU CO-FINANCING RATE %]]</f>
        <v>1461699.0999999999</v>
      </c>
      <c r="P1802" s="51">
        <f>Ugovori_OPULJP[[#This Row],[Bespovratna sredstva - EU dio - HRK]]/7.5345</f>
        <v>194000.80960913131</v>
      </c>
      <c r="Q1802" s="50">
        <f>Ugovori_OPULJP[[#This Row],[Bespovratna sredstva - Ukupno (EU+Nac) HRK
= Ukupna ugovorena vrijednost bespovratnih sredstava]]*Ugovori_OPULJP[[#This Row],[STOPA NACIONALNOG SUFINANCIRANJA %]]</f>
        <v>257946.9</v>
      </c>
      <c r="R1802" s="51">
        <f>Ugovori_OPULJP[[#This Row],[Bespovratna sredstva - Nacionalni dio - HRK]]/7.5345</f>
        <v>34235.436989846705</v>
      </c>
      <c r="S1802" s="50">
        <v>1719646</v>
      </c>
      <c r="T1802" s="51">
        <f>Ugovori_OPULJP[[#This Row],[Bespovratna sredstva - Ukupno (EU+Nac) HRK
= Ukupna ugovorena vrijednost bespovratnih sredstava]]/7.5345</f>
        <v>228236.24659897803</v>
      </c>
      <c r="U1802" s="50">
        <v>0</v>
      </c>
      <c r="V1802" s="51">
        <f>Ugovori_OPULJP[[#This Row],[Javni doprinos korisnika - HRK]]/7.5345</f>
        <v>0</v>
      </c>
      <c r="W1802" s="50">
        <v>0</v>
      </c>
      <c r="X1802" s="51">
        <f>Ugovori_OPULJP[[#This Row],[Privatni doprinos korisnika - HRK]]/7.5345</f>
        <v>0</v>
      </c>
      <c r="Y1802" s="52">
        <v>1719646</v>
      </c>
      <c r="Z1802" s="53">
        <f>Ugovori_OPULJP[[#This Row],[UKUPNI PRIHVATLJIVI IZDACI
TOTAL ELIGIBLE EXPENDITURE
= Bespovratna sredstva ukupno + doprinos korisnika
= Ukupni prihvatljivi troškovi
= Ukupna ugovorena vrijednost projekta HRK]]/7.5345</f>
        <v>228236.24659897803</v>
      </c>
      <c r="AA1802" s="44" t="s">
        <v>38</v>
      </c>
      <c r="AB1802" s="44" t="s">
        <v>35</v>
      </c>
      <c r="AC1802" s="43" t="s">
        <v>6579</v>
      </c>
      <c r="AD1802" s="43" t="s">
        <v>747</v>
      </c>
    </row>
    <row r="1803" spans="1:30" ht="63.75" customHeight="1" x14ac:dyDescent="0.2">
      <c r="A1803" s="100" t="s">
        <v>6580</v>
      </c>
      <c r="B1803" s="42" t="s">
        <v>743</v>
      </c>
      <c r="C1803" s="43" t="s">
        <v>6342</v>
      </c>
      <c r="D1803" s="88" t="s">
        <v>6581</v>
      </c>
      <c r="E1803" s="44" t="s">
        <v>34</v>
      </c>
      <c r="F1803" s="72" t="s">
        <v>6581</v>
      </c>
      <c r="G1803" s="72" t="s">
        <v>6525</v>
      </c>
      <c r="H1803" s="90">
        <v>44288</v>
      </c>
      <c r="I1803" s="90">
        <v>45107</v>
      </c>
      <c r="J1803" s="48" t="str">
        <f>IF(Ugovori_OPULJP[[#This Row],[DATUM ZAVRŠETKA OPERACIJE]]&gt;DATE(2024,3,31),"u provedbi","završen")</f>
        <v>završen</v>
      </c>
      <c r="K1803" s="67" t="s">
        <v>211</v>
      </c>
      <c r="L1803" s="67" t="s">
        <v>211</v>
      </c>
      <c r="M1803" s="49">
        <v>0.85</v>
      </c>
      <c r="N1803" s="49">
        <v>0.15</v>
      </c>
      <c r="O1803" s="91">
        <f>Ugovori_OPULJP[[#This Row],[Bespovratna sredstva - Ukupno (EU+Nac) HRK
= Ukupna ugovorena vrijednost bespovratnih sredstava]]*Ugovori_OPULJP[[#This Row],[EU STOPA SUFINANCIRANJA %
EU CO-FINANCING RATE %]]</f>
        <v>2125000</v>
      </c>
      <c r="P1803" s="92">
        <f>Ugovori_OPULJP[[#This Row],[Bespovratna sredstva - EU dio - HRK]]/7.5345</f>
        <v>282035.96788108035</v>
      </c>
      <c r="Q1803" s="91">
        <f>Ugovori_OPULJP[[#This Row],[Bespovratna sredstva - Ukupno (EU+Nac) HRK
= Ukupna ugovorena vrijednost bespovratnih sredstava]]*Ugovori_OPULJP[[#This Row],[STOPA NACIONALNOG SUFINANCIRANJA %]]</f>
        <v>375000</v>
      </c>
      <c r="R1803" s="92">
        <f>Ugovori_OPULJP[[#This Row],[Bespovratna sredstva - Nacionalni dio - HRK]]/7.5345</f>
        <v>49771.053155484769</v>
      </c>
      <c r="S1803" s="93">
        <v>2500000</v>
      </c>
      <c r="T1803" s="94">
        <f>Ugovori_OPULJP[[#This Row],[Bespovratna sredstva - Ukupno (EU+Nac) HRK
= Ukupna ugovorena vrijednost bespovratnih sredstava]]/7.5345</f>
        <v>331807.02103656513</v>
      </c>
      <c r="U1803" s="50">
        <v>0</v>
      </c>
      <c r="V1803" s="51">
        <f>Ugovori_OPULJP[[#This Row],[Javni doprinos korisnika - HRK]]/7.5345</f>
        <v>0</v>
      </c>
      <c r="W1803" s="50">
        <v>0</v>
      </c>
      <c r="X1803" s="51">
        <f>Ugovori_OPULJP[[#This Row],[Privatni doprinos korisnika - HRK]]/7.5345</f>
        <v>0</v>
      </c>
      <c r="Y1803" s="93">
        <v>2500000</v>
      </c>
      <c r="Z1803" s="94">
        <f>Ugovori_OPULJP[[#This Row],[UKUPNI PRIHVATLJIVI IZDACI
TOTAL ELIGIBLE EXPENDITURE
= Bespovratna sredstva ukupno + doprinos korisnika
= Ukupni prihvatljivi troškovi
= Ukupna ugovorena vrijednost projekta HRK]]/7.5345</f>
        <v>331807.02103656513</v>
      </c>
      <c r="AA1803" s="44" t="s">
        <v>38</v>
      </c>
      <c r="AB1803" s="44" t="s">
        <v>35</v>
      </c>
      <c r="AC1803" s="88" t="s">
        <v>6582</v>
      </c>
      <c r="AD1803" s="43" t="s">
        <v>747</v>
      </c>
    </row>
    <row r="1804" spans="1:30" ht="63.75" customHeight="1" x14ac:dyDescent="0.2">
      <c r="A1804" s="41" t="s">
        <v>6583</v>
      </c>
      <c r="B1804" s="42" t="s">
        <v>743</v>
      </c>
      <c r="C1804" s="43" t="s">
        <v>6342</v>
      </c>
      <c r="D1804" s="43" t="s">
        <v>6584</v>
      </c>
      <c r="E1804" s="44" t="s">
        <v>34</v>
      </c>
      <c r="F1804" s="45" t="s">
        <v>6584</v>
      </c>
      <c r="G1804" s="45" t="s">
        <v>1494</v>
      </c>
      <c r="H1804" s="47">
        <v>44109</v>
      </c>
      <c r="I1804" s="47">
        <v>45204</v>
      </c>
      <c r="J1804" s="48" t="str">
        <f>IF(Ugovori_OPULJP[[#This Row],[DATUM ZAVRŠETKA OPERACIJE]]&gt;DATE(2024,3,31),"u provedbi","završen")</f>
        <v>završen</v>
      </c>
      <c r="K1804" s="46" t="s">
        <v>99</v>
      </c>
      <c r="L1804" s="46" t="s">
        <v>99</v>
      </c>
      <c r="M1804" s="49">
        <v>0.85</v>
      </c>
      <c r="N1804" s="49">
        <v>0.15</v>
      </c>
      <c r="O1804" s="50">
        <f>Ugovori_OPULJP[[#This Row],[Bespovratna sredstva - Ukupno (EU+Nac) HRK
= Ukupna ugovorena vrijednost bespovratnih sredstava]]*Ugovori_OPULJP[[#This Row],[EU STOPA SUFINANCIRANJA %
EU CO-FINANCING RATE %]]</f>
        <v>2890000</v>
      </c>
      <c r="P1804" s="51">
        <f>Ugovori_OPULJP[[#This Row],[Bespovratna sredstva - EU dio - HRK]]/7.5345</f>
        <v>383568.91631826927</v>
      </c>
      <c r="Q1804" s="50">
        <f>Ugovori_OPULJP[[#This Row],[Bespovratna sredstva - Ukupno (EU+Nac) HRK
= Ukupna ugovorena vrijednost bespovratnih sredstava]]*Ugovori_OPULJP[[#This Row],[STOPA NACIONALNOG SUFINANCIRANJA %]]</f>
        <v>510000</v>
      </c>
      <c r="R1804" s="51">
        <f>Ugovori_OPULJP[[#This Row],[Bespovratna sredstva - Nacionalni dio - HRK]]/7.5345</f>
        <v>67688.632291459289</v>
      </c>
      <c r="S1804" s="50">
        <v>3400000</v>
      </c>
      <c r="T1804" s="51">
        <f>Ugovori_OPULJP[[#This Row],[Bespovratna sredstva - Ukupno (EU+Nac) HRK
= Ukupna ugovorena vrijednost bespovratnih sredstava]]/7.5345</f>
        <v>451257.54860972858</v>
      </c>
      <c r="U1804" s="50">
        <v>0</v>
      </c>
      <c r="V1804" s="51">
        <f>Ugovori_OPULJP[[#This Row],[Javni doprinos korisnika - HRK]]/7.5345</f>
        <v>0</v>
      </c>
      <c r="W1804" s="50">
        <v>0</v>
      </c>
      <c r="X1804" s="51">
        <f>Ugovori_OPULJP[[#This Row],[Privatni doprinos korisnika - HRK]]/7.5345</f>
        <v>0</v>
      </c>
      <c r="Y1804" s="52">
        <v>3400000</v>
      </c>
      <c r="Z1804" s="53">
        <f>Ugovori_OPULJP[[#This Row],[UKUPNI PRIHVATLJIVI IZDACI
TOTAL ELIGIBLE EXPENDITURE
= Bespovratna sredstva ukupno + doprinos korisnika
= Ukupni prihvatljivi troškovi
= Ukupna ugovorena vrijednost projekta HRK]]/7.5345</f>
        <v>451257.54860972858</v>
      </c>
      <c r="AA1804" s="44" t="s">
        <v>38</v>
      </c>
      <c r="AB1804" s="44" t="s">
        <v>35</v>
      </c>
      <c r="AC1804" s="43" t="s">
        <v>6585</v>
      </c>
      <c r="AD1804" s="43" t="s">
        <v>747</v>
      </c>
    </row>
    <row r="1805" spans="1:30" ht="63.75" customHeight="1" x14ac:dyDescent="0.2">
      <c r="A1805" s="61" t="s">
        <v>6586</v>
      </c>
      <c r="B1805" s="55" t="s">
        <v>743</v>
      </c>
      <c r="C1805" s="56" t="s">
        <v>6342</v>
      </c>
      <c r="D1805" s="101" t="s">
        <v>6587</v>
      </c>
      <c r="E1805" s="57" t="s">
        <v>34</v>
      </c>
      <c r="F1805" s="62" t="s">
        <v>6587</v>
      </c>
      <c r="G1805" s="62" t="s">
        <v>6578</v>
      </c>
      <c r="H1805" s="59">
        <v>44013</v>
      </c>
      <c r="I1805" s="59">
        <v>45107</v>
      </c>
      <c r="J1805" s="48" t="str">
        <f>IF(Ugovori_OPULJP[[#This Row],[DATUM ZAVRŠETKA OPERACIJE]]&gt;DATE(2024,3,31),"u provedbi","završen")</f>
        <v>završen</v>
      </c>
      <c r="K1805" s="67" t="s">
        <v>99</v>
      </c>
      <c r="L1805" s="58" t="s">
        <v>99</v>
      </c>
      <c r="M1805" s="49">
        <v>0.85</v>
      </c>
      <c r="N1805" s="49">
        <v>0.15</v>
      </c>
      <c r="O1805" s="50">
        <f>Ugovori_OPULJP[[#This Row],[Bespovratna sredstva - Ukupno (EU+Nac) HRK
= Ukupna ugovorena vrijednost bespovratnih sredstava]]*Ugovori_OPULJP[[#This Row],[EU STOPA SUFINANCIRANJA %
EU CO-FINANCING RATE %]]</f>
        <v>1854764.26</v>
      </c>
      <c r="P1805" s="51">
        <f>Ugovori_OPULJP[[#This Row],[Bespovratna sredstva - EU dio - HRK]]/7.5345</f>
        <v>246169.52153427564</v>
      </c>
      <c r="Q1805" s="50">
        <f>Ugovori_OPULJP[[#This Row],[Bespovratna sredstva - Ukupno (EU+Nac) HRK
= Ukupna ugovorena vrijednost bespovratnih sredstava]]*Ugovori_OPULJP[[#This Row],[STOPA NACIONALNOG SUFINANCIRANJA %]]</f>
        <v>327311.34000000003</v>
      </c>
      <c r="R1805" s="51">
        <f>Ugovori_OPULJP[[#This Row],[Bespovratna sredstva - Nacionalni dio - HRK]]/7.5345</f>
        <v>43441.680270754528</v>
      </c>
      <c r="S1805" s="52">
        <v>2182075.6</v>
      </c>
      <c r="T1805" s="53">
        <f>Ugovori_OPULJP[[#This Row],[Bespovratna sredstva - Ukupno (EU+Nac) HRK
= Ukupna ugovorena vrijednost bespovratnih sredstava]]/7.5345</f>
        <v>289611.20180503017</v>
      </c>
      <c r="U1805" s="50">
        <v>0</v>
      </c>
      <c r="V1805" s="51">
        <f>Ugovori_OPULJP[[#This Row],[Javni doprinos korisnika - HRK]]/7.5345</f>
        <v>0</v>
      </c>
      <c r="W1805" s="50">
        <v>0</v>
      </c>
      <c r="X1805" s="51">
        <f>Ugovori_OPULJP[[#This Row],[Privatni doprinos korisnika - HRK]]/7.5345</f>
        <v>0</v>
      </c>
      <c r="Y1805" s="52">
        <v>2182075.6</v>
      </c>
      <c r="Z1805" s="53">
        <f>Ugovori_OPULJP[[#This Row],[UKUPNI PRIHVATLJIVI IZDACI
TOTAL ELIGIBLE EXPENDITURE
= Bespovratna sredstva ukupno + doprinos korisnika
= Ukupni prihvatljivi troškovi
= Ukupna ugovorena vrijednost projekta HRK]]/7.5345</f>
        <v>289611.20180503017</v>
      </c>
      <c r="AA1805" s="57" t="s">
        <v>38</v>
      </c>
      <c r="AB1805" s="44" t="s">
        <v>35</v>
      </c>
      <c r="AC1805" s="56" t="s">
        <v>6588</v>
      </c>
      <c r="AD1805" s="56" t="s">
        <v>747</v>
      </c>
    </row>
    <row r="1806" spans="1:30" ht="63.75" customHeight="1" x14ac:dyDescent="0.2">
      <c r="A1806" s="41" t="s">
        <v>6589</v>
      </c>
      <c r="B1806" s="42" t="s">
        <v>743</v>
      </c>
      <c r="C1806" s="43" t="s">
        <v>6590</v>
      </c>
      <c r="D1806" s="43" t="s">
        <v>6591</v>
      </c>
      <c r="E1806" s="44" t="s">
        <v>34</v>
      </c>
      <c r="F1806" s="45" t="s">
        <v>6591</v>
      </c>
      <c r="G1806" s="45" t="s">
        <v>6592</v>
      </c>
      <c r="H1806" s="47">
        <v>42711</v>
      </c>
      <c r="I1806" s="47">
        <v>45199</v>
      </c>
      <c r="J1806" s="48" t="str">
        <f>IF(Ugovori_OPULJP[[#This Row],[DATUM ZAVRŠETKA OPERACIJE]]&gt;DATE(2024,3,31),"u provedbi","završen")</f>
        <v>završen</v>
      </c>
      <c r="K1806" s="46" t="s">
        <v>36</v>
      </c>
      <c r="L1806" s="46" t="s">
        <v>37</v>
      </c>
      <c r="M1806" s="49">
        <v>0.85</v>
      </c>
      <c r="N1806" s="49">
        <v>0.15</v>
      </c>
      <c r="O1806" s="50">
        <f>Ugovori_OPULJP[[#This Row],[Bespovratna sredstva - Ukupno (EU+Nac) HRK
= Ukupna ugovorena vrijednost bespovratnih sredstava]]*Ugovori_OPULJP[[#This Row],[EU STOPA SUFINANCIRANJA %
EU CO-FINANCING RATE %]]</f>
        <v>25817304.456</v>
      </c>
      <c r="P1806" s="51">
        <f>Ugovori_OPULJP[[#This Row],[Bespovratna sredstva - EU dio - HRK]]/7.5345</f>
        <v>3426545.1530957595</v>
      </c>
      <c r="Q1806" s="50">
        <f>Ugovori_OPULJP[[#This Row],[Bespovratna sredstva - Ukupno (EU+Nac) HRK
= Ukupna ugovorena vrijednost bespovratnih sredstava]]*Ugovori_OPULJP[[#This Row],[STOPA NACIONALNOG SUFINANCIRANJA %]]</f>
        <v>4555994.9040000001</v>
      </c>
      <c r="R1806" s="51">
        <f>Ugovori_OPULJP[[#This Row],[Bespovratna sredstva - Nacionalni dio - HRK]]/7.5345</f>
        <v>604684.43878160464</v>
      </c>
      <c r="S1806" s="50">
        <v>30373299.359999999</v>
      </c>
      <c r="T1806" s="51">
        <f>Ugovori_OPULJP[[#This Row],[Bespovratna sredstva - Ukupno (EU+Nac) HRK
= Ukupna ugovorena vrijednost bespovratnih sredstava]]/7.5345</f>
        <v>4031229.5918773636</v>
      </c>
      <c r="U1806" s="50">
        <v>0</v>
      </c>
      <c r="V1806" s="51">
        <f>Ugovori_OPULJP[[#This Row],[Javni doprinos korisnika - HRK]]/7.5345</f>
        <v>0</v>
      </c>
      <c r="W1806" s="50">
        <v>0</v>
      </c>
      <c r="X1806" s="51">
        <f>Ugovori_OPULJP[[#This Row],[Privatni doprinos korisnika - HRK]]/7.5345</f>
        <v>0</v>
      </c>
      <c r="Y1806" s="52">
        <v>30373299.359999999</v>
      </c>
      <c r="Z1806" s="53">
        <f>Ugovori_OPULJP[[#This Row],[UKUPNI PRIHVATLJIVI IZDACI
TOTAL ELIGIBLE EXPENDITURE
= Bespovratna sredstva ukupno + doprinos korisnika
= Ukupni prihvatljivi troškovi
= Ukupna ugovorena vrijednost projekta HRK]]/7.5345</f>
        <v>4031229.5918773636</v>
      </c>
      <c r="AA1806" s="44" t="s">
        <v>6593</v>
      </c>
      <c r="AB1806" s="44" t="s">
        <v>35</v>
      </c>
      <c r="AC1806" s="43" t="s">
        <v>6594</v>
      </c>
      <c r="AD1806" s="43" t="s">
        <v>6595</v>
      </c>
    </row>
    <row r="1807" spans="1:30" ht="63.75" customHeight="1" x14ac:dyDescent="0.2">
      <c r="A1807" s="41" t="s">
        <v>6596</v>
      </c>
      <c r="B1807" s="42" t="s">
        <v>743</v>
      </c>
      <c r="C1807" s="43" t="s">
        <v>6590</v>
      </c>
      <c r="D1807" s="43" t="s">
        <v>6597</v>
      </c>
      <c r="E1807" s="44" t="s">
        <v>34</v>
      </c>
      <c r="F1807" s="45" t="s">
        <v>6597</v>
      </c>
      <c r="G1807" s="45" t="s">
        <v>6598</v>
      </c>
      <c r="H1807" s="47">
        <v>42832</v>
      </c>
      <c r="I1807" s="47">
        <v>45270</v>
      </c>
      <c r="J1807" s="48" t="str">
        <f>IF(Ugovori_OPULJP[[#This Row],[DATUM ZAVRŠETKA OPERACIJE]]&gt;DATE(2024,3,31),"u provedbi","završen")</f>
        <v>završen</v>
      </c>
      <c r="K1807" s="46" t="s">
        <v>36</v>
      </c>
      <c r="L1807" s="46" t="s">
        <v>37</v>
      </c>
      <c r="M1807" s="49">
        <v>0.85</v>
      </c>
      <c r="N1807" s="49">
        <v>0.15</v>
      </c>
      <c r="O1807" s="50">
        <f>Ugovori_OPULJP[[#This Row],[Bespovratna sredstva - Ukupno (EU+Nac) HRK
= Ukupna ugovorena vrijednost bespovratnih sredstava]]*Ugovori_OPULJP[[#This Row],[EU STOPA SUFINANCIRANJA %
EU CO-FINANCING RATE %]]</f>
        <v>25484020</v>
      </c>
      <c r="P1807" s="51">
        <f>Ugovori_OPULJP[[#This Row],[Bespovratna sredstva - EU dio - HRK]]/7.5345</f>
        <v>3382310.7040944984</v>
      </c>
      <c r="Q1807" s="50">
        <f>Ugovori_OPULJP[[#This Row],[Bespovratna sredstva - Ukupno (EU+Nac) HRK
= Ukupna ugovorena vrijednost bespovratnih sredstava]]*Ugovori_OPULJP[[#This Row],[STOPA NACIONALNOG SUFINANCIRANJA %]]</f>
        <v>4497180</v>
      </c>
      <c r="R1807" s="51">
        <f>Ugovori_OPULJP[[#This Row],[Bespovratna sredstva - Nacionalni dio - HRK]]/7.5345</f>
        <v>596878.35954608792</v>
      </c>
      <c r="S1807" s="50">
        <v>29981200</v>
      </c>
      <c r="T1807" s="51">
        <f>Ugovori_OPULJP[[#This Row],[Bespovratna sredstva - Ukupno (EU+Nac) HRK
= Ukupna ugovorena vrijednost bespovratnih sredstava]]/7.5345</f>
        <v>3979189.0636405866</v>
      </c>
      <c r="U1807" s="50">
        <v>0</v>
      </c>
      <c r="V1807" s="51">
        <f>Ugovori_OPULJP[[#This Row],[Javni doprinos korisnika - HRK]]/7.5345</f>
        <v>0</v>
      </c>
      <c r="W1807" s="50">
        <v>0</v>
      </c>
      <c r="X1807" s="51">
        <f>Ugovori_OPULJP[[#This Row],[Privatni doprinos korisnika - HRK]]/7.5345</f>
        <v>0</v>
      </c>
      <c r="Y1807" s="52">
        <v>29981200</v>
      </c>
      <c r="Z1807" s="53">
        <f>Ugovori_OPULJP[[#This Row],[UKUPNI PRIHVATLJIVI IZDACI
TOTAL ELIGIBLE EXPENDITURE
= Bespovratna sredstva ukupno + doprinos korisnika
= Ukupni prihvatljivi troškovi
= Ukupna ugovorena vrijednost projekta HRK]]/7.5345</f>
        <v>3979189.0636405866</v>
      </c>
      <c r="AA1807" s="44" t="s">
        <v>6593</v>
      </c>
      <c r="AB1807" s="44" t="s">
        <v>35</v>
      </c>
      <c r="AC1807" s="43" t="s">
        <v>6599</v>
      </c>
      <c r="AD1807" s="43" t="s">
        <v>6595</v>
      </c>
    </row>
    <row r="1808" spans="1:30" ht="63.75" customHeight="1" x14ac:dyDescent="0.2">
      <c r="A1808" s="41" t="s">
        <v>6600</v>
      </c>
      <c r="B1808" s="42" t="s">
        <v>743</v>
      </c>
      <c r="C1808" s="43" t="s">
        <v>6590</v>
      </c>
      <c r="D1808" s="43" t="s">
        <v>6601</v>
      </c>
      <c r="E1808" s="44" t="s">
        <v>6602</v>
      </c>
      <c r="F1808" s="45" t="s">
        <v>6603</v>
      </c>
      <c r="G1808" s="45" t="s">
        <v>6604</v>
      </c>
      <c r="H1808" s="47">
        <v>43140</v>
      </c>
      <c r="I1808" s="47">
        <v>45147</v>
      </c>
      <c r="J1808" s="48" t="str">
        <f>IF(Ugovori_OPULJP[[#This Row],[DATUM ZAVRŠETKA OPERACIJE]]&gt;DATE(2024,3,31),"u provedbi","završen")</f>
        <v>završen</v>
      </c>
      <c r="K1808" s="46" t="s">
        <v>155</v>
      </c>
      <c r="L1808" s="46" t="s">
        <v>155</v>
      </c>
      <c r="M1808" s="49">
        <v>0.85</v>
      </c>
      <c r="N1808" s="49">
        <v>0.15</v>
      </c>
      <c r="O1808" s="50">
        <f>Ugovori_OPULJP[[#This Row],[Bespovratna sredstva - Ukupno (EU+Nac) HRK
= Ukupna ugovorena vrijednost bespovratnih sredstava]]*Ugovori_OPULJP[[#This Row],[EU STOPA SUFINANCIRANJA %
EU CO-FINANCING RATE %]]</f>
        <v>11757795</v>
      </c>
      <c r="P1808" s="51">
        <f>Ugovori_OPULJP[[#This Row],[Bespovratna sredstva - EU dio - HRK]]/7.5345</f>
        <v>1560527.5731634481</v>
      </c>
      <c r="Q1808" s="50">
        <f>Ugovori_OPULJP[[#This Row],[Bespovratna sredstva - Ukupno (EU+Nac) HRK
= Ukupna ugovorena vrijednost bespovratnih sredstava]]*Ugovori_OPULJP[[#This Row],[STOPA NACIONALNOG SUFINANCIRANJA %]]</f>
        <v>2074905</v>
      </c>
      <c r="R1808" s="51">
        <f>Ugovori_OPULJP[[#This Row],[Bespovratna sredstva - Nacionalni dio - HRK]]/7.5345</f>
        <v>275387.21879354963</v>
      </c>
      <c r="S1808" s="50">
        <v>13832700</v>
      </c>
      <c r="T1808" s="51">
        <f>Ugovori_OPULJP[[#This Row],[Bespovratna sredstva - Ukupno (EU+Nac) HRK
= Ukupna ugovorena vrijednost bespovratnih sredstava]]/7.5345</f>
        <v>1835914.7919569977</v>
      </c>
      <c r="U1808" s="50">
        <v>0</v>
      </c>
      <c r="V1808" s="51">
        <f>Ugovori_OPULJP[[#This Row],[Javni doprinos korisnika - HRK]]/7.5345</f>
        <v>0</v>
      </c>
      <c r="W1808" s="50">
        <v>0</v>
      </c>
      <c r="X1808" s="51">
        <f>Ugovori_OPULJP[[#This Row],[Privatni doprinos korisnika - HRK]]/7.5345</f>
        <v>0</v>
      </c>
      <c r="Y1808" s="52">
        <v>13832700</v>
      </c>
      <c r="Z1808" s="53">
        <f>Ugovori_OPULJP[[#This Row],[UKUPNI PRIHVATLJIVI IZDACI
TOTAL ELIGIBLE EXPENDITURE
= Bespovratna sredstva ukupno + doprinos korisnika
= Ukupni prihvatljivi troškovi
= Ukupna ugovorena vrijednost projekta HRK]]/7.5345</f>
        <v>1835914.7919569977</v>
      </c>
      <c r="AA1808" s="44" t="s">
        <v>6593</v>
      </c>
      <c r="AB1808" s="44" t="s">
        <v>35</v>
      </c>
      <c r="AC1808" s="43" t="s">
        <v>6605</v>
      </c>
      <c r="AD1808" s="43" t="s">
        <v>6595</v>
      </c>
    </row>
    <row r="1809" spans="1:30" ht="63.75" customHeight="1" x14ac:dyDescent="0.2">
      <c r="A1809" s="41" t="s">
        <v>6606</v>
      </c>
      <c r="B1809" s="42" t="s">
        <v>743</v>
      </c>
      <c r="C1809" s="43" t="s">
        <v>6590</v>
      </c>
      <c r="D1809" s="43" t="s">
        <v>6601</v>
      </c>
      <c r="E1809" s="44" t="s">
        <v>6602</v>
      </c>
      <c r="F1809" s="45" t="s">
        <v>6607</v>
      </c>
      <c r="G1809" s="45" t="s">
        <v>6608</v>
      </c>
      <c r="H1809" s="47">
        <v>43140</v>
      </c>
      <c r="I1809" s="47">
        <v>45239</v>
      </c>
      <c r="J1809" s="48" t="str">
        <f>IF(Ugovori_OPULJP[[#This Row],[DATUM ZAVRŠETKA OPERACIJE]]&gt;DATE(2024,3,31),"u provedbi","završen")</f>
        <v>završen</v>
      </c>
      <c r="K1809" s="46" t="s">
        <v>271</v>
      </c>
      <c r="L1809" s="46" t="s">
        <v>271</v>
      </c>
      <c r="M1809" s="49">
        <v>0.85</v>
      </c>
      <c r="N1809" s="49">
        <v>0.15</v>
      </c>
      <c r="O1809" s="50">
        <f>Ugovori_OPULJP[[#This Row],[Bespovratna sredstva - Ukupno (EU+Nac) HRK
= Ukupna ugovorena vrijednost bespovratnih sredstava]]*Ugovori_OPULJP[[#This Row],[EU STOPA SUFINANCIRANJA %
EU CO-FINANCING RATE %]]</f>
        <v>765897.36199999996</v>
      </c>
      <c r="P1809" s="51">
        <f>Ugovori_OPULJP[[#This Row],[Bespovratna sredstva - EU dio - HRK]]/7.5345</f>
        <v>101652.04884199348</v>
      </c>
      <c r="Q1809" s="50">
        <f>Ugovori_OPULJP[[#This Row],[Bespovratna sredstva - Ukupno (EU+Nac) HRK
= Ukupna ugovorena vrijednost bespovratnih sredstava]]*Ugovori_OPULJP[[#This Row],[STOPA NACIONALNOG SUFINANCIRANJA %]]</f>
        <v>135158.35799999998</v>
      </c>
      <c r="R1809" s="51">
        <f>Ugovori_OPULJP[[#This Row],[Bespovratna sredstva - Nacionalni dio - HRK]]/7.5345</f>
        <v>17938.596854469437</v>
      </c>
      <c r="S1809" s="50">
        <v>901055.72</v>
      </c>
      <c r="T1809" s="51">
        <f>Ugovori_OPULJP[[#This Row],[Bespovratna sredstva - Ukupno (EU+Nac) HRK
= Ukupna ugovorena vrijednost bespovratnih sredstava]]/7.5345</f>
        <v>119590.64569646293</v>
      </c>
      <c r="U1809" s="50">
        <v>0</v>
      </c>
      <c r="V1809" s="51">
        <f>Ugovori_OPULJP[[#This Row],[Javni doprinos korisnika - HRK]]/7.5345</f>
        <v>0</v>
      </c>
      <c r="W1809" s="50">
        <v>0</v>
      </c>
      <c r="X1809" s="51">
        <f>Ugovori_OPULJP[[#This Row],[Privatni doprinos korisnika - HRK]]/7.5345</f>
        <v>0</v>
      </c>
      <c r="Y1809" s="52">
        <v>901055.72</v>
      </c>
      <c r="Z1809" s="53">
        <f>Ugovori_OPULJP[[#This Row],[UKUPNI PRIHVATLJIVI IZDACI
TOTAL ELIGIBLE EXPENDITURE
= Bespovratna sredstva ukupno + doprinos korisnika
= Ukupni prihvatljivi troškovi
= Ukupna ugovorena vrijednost projekta HRK]]/7.5345</f>
        <v>119590.64569646293</v>
      </c>
      <c r="AA1809" s="44" t="s">
        <v>6593</v>
      </c>
      <c r="AB1809" s="44" t="s">
        <v>35</v>
      </c>
      <c r="AC1809" s="43" t="s">
        <v>6609</v>
      </c>
      <c r="AD1809" s="43" t="s">
        <v>6595</v>
      </c>
    </row>
    <row r="1810" spans="1:30" ht="63.75" customHeight="1" x14ac:dyDescent="0.2">
      <c r="A1810" s="41" t="s">
        <v>6610</v>
      </c>
      <c r="B1810" s="42" t="s">
        <v>743</v>
      </c>
      <c r="C1810" s="43" t="s">
        <v>6590</v>
      </c>
      <c r="D1810" s="43" t="s">
        <v>6601</v>
      </c>
      <c r="E1810" s="44" t="s">
        <v>6602</v>
      </c>
      <c r="F1810" s="45" t="s">
        <v>6611</v>
      </c>
      <c r="G1810" s="45" t="s">
        <v>6612</v>
      </c>
      <c r="H1810" s="47">
        <v>43140</v>
      </c>
      <c r="I1810" s="47">
        <v>45239</v>
      </c>
      <c r="J1810" s="48" t="str">
        <f>IF(Ugovori_OPULJP[[#This Row],[DATUM ZAVRŠETKA OPERACIJE]]&gt;DATE(2024,3,31),"u provedbi","završen")</f>
        <v>završen</v>
      </c>
      <c r="K1810" s="46" t="s">
        <v>599</v>
      </c>
      <c r="L1810" s="46" t="s">
        <v>599</v>
      </c>
      <c r="M1810" s="49">
        <v>0.85</v>
      </c>
      <c r="N1810" s="49">
        <v>0.15</v>
      </c>
      <c r="O1810" s="50">
        <f>Ugovori_OPULJP[[#This Row],[Bespovratna sredstva - Ukupno (EU+Nac) HRK
= Ukupna ugovorena vrijednost bespovratnih sredstava]]*Ugovori_OPULJP[[#This Row],[EU STOPA SUFINANCIRANJA %
EU CO-FINANCING RATE %]]</f>
        <v>989132.70900000003</v>
      </c>
      <c r="P1810" s="51">
        <f>Ugovori_OPULJP[[#This Row],[Bespovratna sredstva - EU dio - HRK]]/7.5345</f>
        <v>131280.47103324707</v>
      </c>
      <c r="Q1810" s="50">
        <f>Ugovori_OPULJP[[#This Row],[Bespovratna sredstva - Ukupno (EU+Nac) HRK
= Ukupna ugovorena vrijednost bespovratnih sredstava]]*Ugovori_OPULJP[[#This Row],[STOPA NACIONALNOG SUFINANCIRANJA %]]</f>
        <v>174552.83100000001</v>
      </c>
      <c r="R1810" s="51">
        <f>Ugovori_OPULJP[[#This Row],[Bespovratna sredstva - Nacionalni dio - HRK]]/7.5345</f>
        <v>23167.141947043598</v>
      </c>
      <c r="S1810" s="50">
        <v>1163685.54</v>
      </c>
      <c r="T1810" s="51">
        <f>Ugovori_OPULJP[[#This Row],[Bespovratna sredstva - Ukupno (EU+Nac) HRK
= Ukupna ugovorena vrijednost bespovratnih sredstava]]/7.5345</f>
        <v>154447.61298029067</v>
      </c>
      <c r="U1810" s="50">
        <v>0</v>
      </c>
      <c r="V1810" s="51">
        <f>Ugovori_OPULJP[[#This Row],[Javni doprinos korisnika - HRK]]/7.5345</f>
        <v>0</v>
      </c>
      <c r="W1810" s="50">
        <v>0</v>
      </c>
      <c r="X1810" s="51">
        <f>Ugovori_OPULJP[[#This Row],[Privatni doprinos korisnika - HRK]]/7.5345</f>
        <v>0</v>
      </c>
      <c r="Y1810" s="52">
        <v>1163685.54</v>
      </c>
      <c r="Z1810" s="53">
        <f>Ugovori_OPULJP[[#This Row],[UKUPNI PRIHVATLJIVI IZDACI
TOTAL ELIGIBLE EXPENDITURE
= Bespovratna sredstva ukupno + doprinos korisnika
= Ukupni prihvatljivi troškovi
= Ukupna ugovorena vrijednost projekta HRK]]/7.5345</f>
        <v>154447.61298029067</v>
      </c>
      <c r="AA1810" s="44" t="s">
        <v>6593</v>
      </c>
      <c r="AB1810" s="44" t="s">
        <v>35</v>
      </c>
      <c r="AC1810" s="43" t="s">
        <v>6613</v>
      </c>
      <c r="AD1810" s="43" t="s">
        <v>6595</v>
      </c>
    </row>
    <row r="1811" spans="1:30" ht="63.75" customHeight="1" x14ac:dyDescent="0.2">
      <c r="A1811" s="41" t="s">
        <v>6614</v>
      </c>
      <c r="B1811" s="42" t="s">
        <v>743</v>
      </c>
      <c r="C1811" s="43" t="s">
        <v>6590</v>
      </c>
      <c r="D1811" s="43" t="s">
        <v>6601</v>
      </c>
      <c r="E1811" s="44" t="s">
        <v>6602</v>
      </c>
      <c r="F1811" s="45" t="s">
        <v>6615</v>
      </c>
      <c r="G1811" s="45" t="s">
        <v>6616</v>
      </c>
      <c r="H1811" s="47">
        <v>43140</v>
      </c>
      <c r="I1811" s="47">
        <v>45239</v>
      </c>
      <c r="J1811" s="48" t="str">
        <f>IF(Ugovori_OPULJP[[#This Row],[DATUM ZAVRŠETKA OPERACIJE]]&gt;DATE(2024,3,31),"u provedbi","završen")</f>
        <v>završen</v>
      </c>
      <c r="K1811" s="46" t="s">
        <v>271</v>
      </c>
      <c r="L1811" s="46" t="s">
        <v>271</v>
      </c>
      <c r="M1811" s="49">
        <v>0.85</v>
      </c>
      <c r="N1811" s="49">
        <v>0.15</v>
      </c>
      <c r="O1811" s="50">
        <f>Ugovori_OPULJP[[#This Row],[Bespovratna sredstva - Ukupno (EU+Nac) HRK
= Ukupna ugovorena vrijednost bespovratnih sredstava]]*Ugovori_OPULJP[[#This Row],[EU STOPA SUFINANCIRANJA %
EU CO-FINANCING RATE %]]</f>
        <v>767844.91599999997</v>
      </c>
      <c r="P1811" s="51">
        <f>Ugovori_OPULJP[[#This Row],[Bespovratna sredstva - EU dio - HRK]]/7.5345</f>
        <v>101910.53367841263</v>
      </c>
      <c r="Q1811" s="50">
        <f>Ugovori_OPULJP[[#This Row],[Bespovratna sredstva - Ukupno (EU+Nac) HRK
= Ukupna ugovorena vrijednost bespovratnih sredstava]]*Ugovori_OPULJP[[#This Row],[STOPA NACIONALNOG SUFINANCIRANJA %]]</f>
        <v>135502.04399999999</v>
      </c>
      <c r="R1811" s="51">
        <f>Ugovori_OPULJP[[#This Row],[Bespovratna sredstva - Nacionalni dio - HRK]]/7.5345</f>
        <v>17984.21182560223</v>
      </c>
      <c r="S1811" s="50">
        <v>903346.96</v>
      </c>
      <c r="T1811" s="51">
        <f>Ugovori_OPULJP[[#This Row],[Bespovratna sredstva - Ukupno (EU+Nac) HRK
= Ukupna ugovorena vrijednost bespovratnih sredstava]]/7.5345</f>
        <v>119894.74550401485</v>
      </c>
      <c r="U1811" s="50">
        <v>0</v>
      </c>
      <c r="V1811" s="51">
        <f>Ugovori_OPULJP[[#This Row],[Javni doprinos korisnika - HRK]]/7.5345</f>
        <v>0</v>
      </c>
      <c r="W1811" s="50">
        <v>0</v>
      </c>
      <c r="X1811" s="51">
        <f>Ugovori_OPULJP[[#This Row],[Privatni doprinos korisnika - HRK]]/7.5345</f>
        <v>0</v>
      </c>
      <c r="Y1811" s="52">
        <v>903346.96</v>
      </c>
      <c r="Z1811" s="53">
        <f>Ugovori_OPULJP[[#This Row],[UKUPNI PRIHVATLJIVI IZDACI
TOTAL ELIGIBLE EXPENDITURE
= Bespovratna sredstva ukupno + doprinos korisnika
= Ukupni prihvatljivi troškovi
= Ukupna ugovorena vrijednost projekta HRK]]/7.5345</f>
        <v>119894.74550401485</v>
      </c>
      <c r="AA1811" s="44" t="s">
        <v>6593</v>
      </c>
      <c r="AB1811" s="44" t="s">
        <v>35</v>
      </c>
      <c r="AC1811" s="43" t="s">
        <v>6617</v>
      </c>
      <c r="AD1811" s="43" t="s">
        <v>6595</v>
      </c>
    </row>
    <row r="1812" spans="1:30" ht="63.75" customHeight="1" x14ac:dyDescent="0.2">
      <c r="A1812" s="41" t="s">
        <v>6618</v>
      </c>
      <c r="B1812" s="42" t="s">
        <v>743</v>
      </c>
      <c r="C1812" s="43" t="s">
        <v>6590</v>
      </c>
      <c r="D1812" s="43" t="s">
        <v>6601</v>
      </c>
      <c r="E1812" s="44" t="s">
        <v>6602</v>
      </c>
      <c r="F1812" s="45" t="s">
        <v>6619</v>
      </c>
      <c r="G1812" s="45" t="s">
        <v>6620</v>
      </c>
      <c r="H1812" s="47">
        <v>43140</v>
      </c>
      <c r="I1812" s="47">
        <v>44782</v>
      </c>
      <c r="J1812" s="48" t="str">
        <f>IF(Ugovori_OPULJP[[#This Row],[DATUM ZAVRŠETKA OPERACIJE]]&gt;DATE(2024,3,31),"u provedbi","završen")</f>
        <v>završen</v>
      </c>
      <c r="K1812" s="46" t="s">
        <v>271</v>
      </c>
      <c r="L1812" s="46" t="s">
        <v>271</v>
      </c>
      <c r="M1812" s="49">
        <v>0.85</v>
      </c>
      <c r="N1812" s="49">
        <v>0.15</v>
      </c>
      <c r="O1812" s="50">
        <f>Ugovori_OPULJP[[#This Row],[Bespovratna sredstva - Ukupno (EU+Nac) HRK
= Ukupna ugovorena vrijednost bespovratnih sredstava]]*Ugovori_OPULJP[[#This Row],[EU STOPA SUFINANCIRANJA %
EU CO-FINANCING RATE %]]</f>
        <v>789225.66300000006</v>
      </c>
      <c r="P1812" s="51">
        <f>Ugovori_OPULJP[[#This Row],[Bespovratna sredstva - EU dio - HRK]]/7.5345</f>
        <v>104748.24646625522</v>
      </c>
      <c r="Q1812" s="50">
        <f>Ugovori_OPULJP[[#This Row],[Bespovratna sredstva - Ukupno (EU+Nac) HRK
= Ukupna ugovorena vrijednost bespovratnih sredstava]]*Ugovori_OPULJP[[#This Row],[STOPA NACIONALNOG SUFINANCIRANJA %]]</f>
        <v>139275.117</v>
      </c>
      <c r="R1812" s="51">
        <f>Ugovori_OPULJP[[#This Row],[Bespovratna sredstva - Nacionalni dio - HRK]]/7.5345</f>
        <v>18484.984670515627</v>
      </c>
      <c r="S1812" s="50">
        <v>928500.78</v>
      </c>
      <c r="T1812" s="51">
        <f>Ugovori_OPULJP[[#This Row],[Bespovratna sredstva - Ukupno (EU+Nac) HRK
= Ukupna ugovorena vrijednost bespovratnih sredstava]]/7.5345</f>
        <v>123233.23113677085</v>
      </c>
      <c r="U1812" s="50">
        <v>0</v>
      </c>
      <c r="V1812" s="51">
        <f>Ugovori_OPULJP[[#This Row],[Javni doprinos korisnika - HRK]]/7.5345</f>
        <v>0</v>
      </c>
      <c r="W1812" s="50">
        <v>0</v>
      </c>
      <c r="X1812" s="51">
        <f>Ugovori_OPULJP[[#This Row],[Privatni doprinos korisnika - HRK]]/7.5345</f>
        <v>0</v>
      </c>
      <c r="Y1812" s="52">
        <v>928500.78</v>
      </c>
      <c r="Z1812" s="53">
        <f>Ugovori_OPULJP[[#This Row],[UKUPNI PRIHVATLJIVI IZDACI
TOTAL ELIGIBLE EXPENDITURE
= Bespovratna sredstva ukupno + doprinos korisnika
= Ukupni prihvatljivi troškovi
= Ukupna ugovorena vrijednost projekta HRK]]/7.5345</f>
        <v>123233.23113677085</v>
      </c>
      <c r="AA1812" s="44" t="s">
        <v>6593</v>
      </c>
      <c r="AB1812" s="44" t="s">
        <v>35</v>
      </c>
      <c r="AC1812" s="43" t="s">
        <v>6621</v>
      </c>
      <c r="AD1812" s="43" t="s">
        <v>6595</v>
      </c>
    </row>
    <row r="1813" spans="1:30" ht="63.75" customHeight="1" x14ac:dyDescent="0.2">
      <c r="A1813" s="41" t="s">
        <v>6622</v>
      </c>
      <c r="B1813" s="42" t="s">
        <v>743</v>
      </c>
      <c r="C1813" s="43" t="s">
        <v>6590</v>
      </c>
      <c r="D1813" s="43" t="s">
        <v>6601</v>
      </c>
      <c r="E1813" s="44" t="s">
        <v>6602</v>
      </c>
      <c r="F1813" s="45" t="s">
        <v>6623</v>
      </c>
      <c r="G1813" s="45" t="s">
        <v>6624</v>
      </c>
      <c r="H1813" s="47">
        <v>43140</v>
      </c>
      <c r="I1813" s="47">
        <v>45147</v>
      </c>
      <c r="J1813" s="48" t="str">
        <f>IF(Ugovori_OPULJP[[#This Row],[DATUM ZAVRŠETKA OPERACIJE]]&gt;DATE(2024,3,31),"u provedbi","završen")</f>
        <v>završen</v>
      </c>
      <c r="K1813" s="46" t="s">
        <v>37</v>
      </c>
      <c r="L1813" s="46" t="s">
        <v>37</v>
      </c>
      <c r="M1813" s="49">
        <v>0.85</v>
      </c>
      <c r="N1813" s="49">
        <v>0.15</v>
      </c>
      <c r="O1813" s="50">
        <f>Ugovori_OPULJP[[#This Row],[Bespovratna sredstva - Ukupno (EU+Nac) HRK
= Ukupna ugovorena vrijednost bespovratnih sredstava]]*Ugovori_OPULJP[[#This Row],[EU STOPA SUFINANCIRANJA %
EU CO-FINANCING RATE %]]</f>
        <v>10064559.299999999</v>
      </c>
      <c r="P1813" s="51">
        <f>Ugovori_OPULJP[[#This Row],[Bespovratna sredstva - EU dio - HRK]]/7.5345</f>
        <v>1335796.5757515426</v>
      </c>
      <c r="Q1813" s="50">
        <f>Ugovori_OPULJP[[#This Row],[Bespovratna sredstva - Ukupno (EU+Nac) HRK
= Ukupna ugovorena vrijednost bespovratnih sredstava]]*Ugovori_OPULJP[[#This Row],[STOPA NACIONALNOG SUFINANCIRANJA %]]</f>
        <v>1776098.7</v>
      </c>
      <c r="R1813" s="51">
        <f>Ugovori_OPULJP[[#This Row],[Bespovratna sredstva - Nacionalni dio - HRK]]/7.5345</f>
        <v>235728.80748556639</v>
      </c>
      <c r="S1813" s="50">
        <v>11840658</v>
      </c>
      <c r="T1813" s="51">
        <f>Ugovori_OPULJP[[#This Row],[Bespovratna sredstva - Ukupno (EU+Nac) HRK
= Ukupna ugovorena vrijednost bespovratnih sredstava]]/7.5345</f>
        <v>1571525.3832371093</v>
      </c>
      <c r="U1813" s="50">
        <v>0</v>
      </c>
      <c r="V1813" s="51">
        <f>Ugovori_OPULJP[[#This Row],[Javni doprinos korisnika - HRK]]/7.5345</f>
        <v>0</v>
      </c>
      <c r="W1813" s="50">
        <v>0</v>
      </c>
      <c r="X1813" s="51">
        <f>Ugovori_OPULJP[[#This Row],[Privatni doprinos korisnika - HRK]]/7.5345</f>
        <v>0</v>
      </c>
      <c r="Y1813" s="52">
        <v>11840658</v>
      </c>
      <c r="Z1813" s="53">
        <f>Ugovori_OPULJP[[#This Row],[UKUPNI PRIHVATLJIVI IZDACI
TOTAL ELIGIBLE EXPENDITURE
= Bespovratna sredstva ukupno + doprinos korisnika
= Ukupni prihvatljivi troškovi
= Ukupna ugovorena vrijednost projekta HRK]]/7.5345</f>
        <v>1571525.3832371093</v>
      </c>
      <c r="AA1813" s="44" t="s">
        <v>6593</v>
      </c>
      <c r="AB1813" s="44" t="s">
        <v>35</v>
      </c>
      <c r="AC1813" s="43" t="s">
        <v>6625</v>
      </c>
      <c r="AD1813" s="43" t="s">
        <v>6595</v>
      </c>
    </row>
    <row r="1814" spans="1:30" ht="63.75" customHeight="1" x14ac:dyDescent="0.2">
      <c r="A1814" s="41" t="s">
        <v>6626</v>
      </c>
      <c r="B1814" s="42" t="s">
        <v>743</v>
      </c>
      <c r="C1814" s="43" t="s">
        <v>6590</v>
      </c>
      <c r="D1814" s="43" t="s">
        <v>6601</v>
      </c>
      <c r="E1814" s="44" t="s">
        <v>6602</v>
      </c>
      <c r="F1814" s="45" t="s">
        <v>6627</v>
      </c>
      <c r="G1814" s="45" t="s">
        <v>6628</v>
      </c>
      <c r="H1814" s="47">
        <v>43146</v>
      </c>
      <c r="I1814" s="47">
        <v>45245</v>
      </c>
      <c r="J1814" s="48" t="str">
        <f>IF(Ugovori_OPULJP[[#This Row],[DATUM ZAVRŠETKA OPERACIJE]]&gt;DATE(2024,3,31),"u provedbi","završen")</f>
        <v>završen</v>
      </c>
      <c r="K1814" s="46" t="s">
        <v>173</v>
      </c>
      <c r="L1814" s="46" t="s">
        <v>173</v>
      </c>
      <c r="M1814" s="49">
        <v>0.85</v>
      </c>
      <c r="N1814" s="49">
        <v>0.15</v>
      </c>
      <c r="O1814" s="50">
        <f>Ugovori_OPULJP[[#This Row],[Bespovratna sredstva - Ukupno (EU+Nac) HRK
= Ukupna ugovorena vrijednost bespovratnih sredstava]]*Ugovori_OPULJP[[#This Row],[EU STOPA SUFINANCIRANJA %
EU CO-FINANCING RATE %]]</f>
        <v>1034777.624</v>
      </c>
      <c r="P1814" s="51">
        <f>Ugovori_OPULJP[[#This Row],[Bespovratna sredstva - EU dio - HRK]]/7.5345</f>
        <v>137338.59234189393</v>
      </c>
      <c r="Q1814" s="50">
        <f>Ugovori_OPULJP[[#This Row],[Bespovratna sredstva - Ukupno (EU+Nac) HRK
= Ukupna ugovorena vrijednost bespovratnih sredstava]]*Ugovori_OPULJP[[#This Row],[STOPA NACIONALNOG SUFINANCIRANJA %]]</f>
        <v>182607.81599999999</v>
      </c>
      <c r="R1814" s="51">
        <f>Ugovori_OPULJP[[#This Row],[Bespovratna sredstva - Nacionalni dio - HRK]]/7.5345</f>
        <v>24236.222177981283</v>
      </c>
      <c r="S1814" s="50">
        <v>1217385.44</v>
      </c>
      <c r="T1814" s="51">
        <f>Ugovori_OPULJP[[#This Row],[Bespovratna sredstva - Ukupno (EU+Nac) HRK
= Ukupna ugovorena vrijednost bespovratnih sredstava]]/7.5345</f>
        <v>161574.81451987522</v>
      </c>
      <c r="U1814" s="50">
        <v>0</v>
      </c>
      <c r="V1814" s="51">
        <f>Ugovori_OPULJP[[#This Row],[Javni doprinos korisnika - HRK]]/7.5345</f>
        <v>0</v>
      </c>
      <c r="W1814" s="50">
        <v>0</v>
      </c>
      <c r="X1814" s="51">
        <f>Ugovori_OPULJP[[#This Row],[Privatni doprinos korisnika - HRK]]/7.5345</f>
        <v>0</v>
      </c>
      <c r="Y1814" s="52">
        <v>1217385.44</v>
      </c>
      <c r="Z1814" s="53">
        <f>Ugovori_OPULJP[[#This Row],[UKUPNI PRIHVATLJIVI IZDACI
TOTAL ELIGIBLE EXPENDITURE
= Bespovratna sredstva ukupno + doprinos korisnika
= Ukupni prihvatljivi troškovi
= Ukupna ugovorena vrijednost projekta HRK]]/7.5345</f>
        <v>161574.81451987522</v>
      </c>
      <c r="AA1814" s="44" t="s">
        <v>6593</v>
      </c>
      <c r="AB1814" s="44" t="s">
        <v>35</v>
      </c>
      <c r="AC1814" s="43" t="s">
        <v>6629</v>
      </c>
      <c r="AD1814" s="43" t="s">
        <v>6595</v>
      </c>
    </row>
    <row r="1815" spans="1:30" ht="63.75" customHeight="1" x14ac:dyDescent="0.2">
      <c r="A1815" s="41" t="s">
        <v>6630</v>
      </c>
      <c r="B1815" s="42" t="s">
        <v>743</v>
      </c>
      <c r="C1815" s="43" t="s">
        <v>6590</v>
      </c>
      <c r="D1815" s="43" t="s">
        <v>6601</v>
      </c>
      <c r="E1815" s="44" t="s">
        <v>6602</v>
      </c>
      <c r="F1815" s="45" t="s">
        <v>6631</v>
      </c>
      <c r="G1815" s="45" t="s">
        <v>6632</v>
      </c>
      <c r="H1815" s="47">
        <v>43146</v>
      </c>
      <c r="I1815" s="47">
        <v>45245</v>
      </c>
      <c r="J1815" s="48" t="str">
        <f>IF(Ugovori_OPULJP[[#This Row],[DATUM ZAVRŠETKA OPERACIJE]]&gt;DATE(2024,3,31),"u provedbi","završen")</f>
        <v>završen</v>
      </c>
      <c r="K1815" s="46" t="s">
        <v>173</v>
      </c>
      <c r="L1815" s="46" t="s">
        <v>173</v>
      </c>
      <c r="M1815" s="49">
        <v>0.85</v>
      </c>
      <c r="N1815" s="49">
        <v>0.15</v>
      </c>
      <c r="O1815" s="50">
        <f>Ugovori_OPULJP[[#This Row],[Bespovratna sredstva - Ukupno (EU+Nac) HRK
= Ukupna ugovorena vrijednost bespovratnih sredstava]]*Ugovori_OPULJP[[#This Row],[EU STOPA SUFINANCIRANJA %
EU CO-FINANCING RATE %]]</f>
        <v>8967983.0379999988</v>
      </c>
      <c r="P1815" s="51">
        <f>Ugovori_OPULJP[[#This Row],[Bespovratna sredstva - EU dio - HRK]]/7.5345</f>
        <v>1190255.8946180898</v>
      </c>
      <c r="Q1815" s="50">
        <f>Ugovori_OPULJP[[#This Row],[Bespovratna sredstva - Ukupno (EU+Nac) HRK
= Ukupna ugovorena vrijednost bespovratnih sredstava]]*Ugovori_OPULJP[[#This Row],[STOPA NACIONALNOG SUFINANCIRANJA %]]</f>
        <v>1582585.2419999999</v>
      </c>
      <c r="R1815" s="51">
        <f>Ugovori_OPULJP[[#This Row],[Bespovratna sredstva - Nacionalni dio - HRK]]/7.5345</f>
        <v>210045.15787378058</v>
      </c>
      <c r="S1815" s="50">
        <v>10550568.279999999</v>
      </c>
      <c r="T1815" s="51">
        <f>Ugovori_OPULJP[[#This Row],[Bespovratna sredstva - Ukupno (EU+Nac) HRK
= Ukupna ugovorena vrijednost bespovratnih sredstava]]/7.5345</f>
        <v>1400301.0524918705</v>
      </c>
      <c r="U1815" s="50">
        <v>0</v>
      </c>
      <c r="V1815" s="51">
        <f>Ugovori_OPULJP[[#This Row],[Javni doprinos korisnika - HRK]]/7.5345</f>
        <v>0</v>
      </c>
      <c r="W1815" s="50">
        <v>0</v>
      </c>
      <c r="X1815" s="51">
        <f>Ugovori_OPULJP[[#This Row],[Privatni doprinos korisnika - HRK]]/7.5345</f>
        <v>0</v>
      </c>
      <c r="Y1815" s="52">
        <v>10550568.279999999</v>
      </c>
      <c r="Z1815" s="53">
        <f>Ugovori_OPULJP[[#This Row],[UKUPNI PRIHVATLJIVI IZDACI
TOTAL ELIGIBLE EXPENDITURE
= Bespovratna sredstva ukupno + doprinos korisnika
= Ukupni prihvatljivi troškovi
= Ukupna ugovorena vrijednost projekta HRK]]/7.5345</f>
        <v>1400301.0524918705</v>
      </c>
      <c r="AA1815" s="44" t="s">
        <v>6593</v>
      </c>
      <c r="AB1815" s="44" t="s">
        <v>35</v>
      </c>
      <c r="AC1815" s="43" t="s">
        <v>6633</v>
      </c>
      <c r="AD1815" s="43" t="s">
        <v>6595</v>
      </c>
    </row>
    <row r="1816" spans="1:30" ht="63.75" customHeight="1" x14ac:dyDescent="0.2">
      <c r="A1816" s="41" t="s">
        <v>6634</v>
      </c>
      <c r="B1816" s="42" t="s">
        <v>743</v>
      </c>
      <c r="C1816" s="43" t="s">
        <v>6590</v>
      </c>
      <c r="D1816" s="43" t="s">
        <v>6601</v>
      </c>
      <c r="E1816" s="44" t="s">
        <v>6602</v>
      </c>
      <c r="F1816" s="45" t="s">
        <v>6635</v>
      </c>
      <c r="G1816" s="45" t="s">
        <v>6636</v>
      </c>
      <c r="H1816" s="47">
        <v>43140</v>
      </c>
      <c r="I1816" s="47">
        <v>44782</v>
      </c>
      <c r="J1816" s="48" t="str">
        <f>IF(Ugovori_OPULJP[[#This Row],[DATUM ZAVRŠETKA OPERACIJE]]&gt;DATE(2024,3,31),"u provedbi","završen")</f>
        <v>završen</v>
      </c>
      <c r="K1816" s="46" t="s">
        <v>104</v>
      </c>
      <c r="L1816" s="46" t="s">
        <v>104</v>
      </c>
      <c r="M1816" s="49">
        <v>0.85</v>
      </c>
      <c r="N1816" s="49">
        <v>0.15</v>
      </c>
      <c r="O1816" s="50">
        <f>Ugovori_OPULJP[[#This Row],[Bespovratna sredstva - Ukupno (EU+Nac) HRK
= Ukupna ugovorena vrijednost bespovratnih sredstava]]*Ugovori_OPULJP[[#This Row],[EU STOPA SUFINANCIRANJA %
EU CO-FINANCING RATE %]]</f>
        <v>1872920.175</v>
      </c>
      <c r="P1816" s="51">
        <f>Ugovori_OPULJP[[#This Row],[Bespovratna sredstva - EU dio - HRK]]/7.5345</f>
        <v>248579.2255624129</v>
      </c>
      <c r="Q1816" s="50">
        <f>Ugovori_OPULJP[[#This Row],[Bespovratna sredstva - Ukupno (EU+Nac) HRK
= Ukupna ugovorena vrijednost bespovratnih sredstava]]*Ugovori_OPULJP[[#This Row],[STOPA NACIONALNOG SUFINANCIRANJA %]]</f>
        <v>330515.32500000001</v>
      </c>
      <c r="R1816" s="51">
        <f>Ugovori_OPULJP[[#This Row],[Bespovratna sredstva - Nacionalni dio - HRK]]/7.5345</f>
        <v>43866.922158072863</v>
      </c>
      <c r="S1816" s="50">
        <v>2203435.5</v>
      </c>
      <c r="T1816" s="51">
        <f>Ugovori_OPULJP[[#This Row],[Bespovratna sredstva - Ukupno (EU+Nac) HRK
= Ukupna ugovorena vrijednost bespovratnih sredstava]]/7.5345</f>
        <v>292446.14772048575</v>
      </c>
      <c r="U1816" s="50">
        <v>0</v>
      </c>
      <c r="V1816" s="51">
        <f>Ugovori_OPULJP[[#This Row],[Javni doprinos korisnika - HRK]]/7.5345</f>
        <v>0</v>
      </c>
      <c r="W1816" s="50">
        <v>0</v>
      </c>
      <c r="X1816" s="51">
        <f>Ugovori_OPULJP[[#This Row],[Privatni doprinos korisnika - HRK]]/7.5345</f>
        <v>0</v>
      </c>
      <c r="Y1816" s="52">
        <v>2203435.5</v>
      </c>
      <c r="Z1816" s="53">
        <f>Ugovori_OPULJP[[#This Row],[UKUPNI PRIHVATLJIVI IZDACI
TOTAL ELIGIBLE EXPENDITURE
= Bespovratna sredstva ukupno + doprinos korisnika
= Ukupni prihvatljivi troškovi
= Ukupna ugovorena vrijednost projekta HRK]]/7.5345</f>
        <v>292446.14772048575</v>
      </c>
      <c r="AA1816" s="44" t="s">
        <v>6593</v>
      </c>
      <c r="AB1816" s="44" t="s">
        <v>35</v>
      </c>
      <c r="AC1816" s="43" t="s">
        <v>6637</v>
      </c>
      <c r="AD1816" s="43" t="s">
        <v>6595</v>
      </c>
    </row>
    <row r="1817" spans="1:30" ht="63.75" customHeight="1" x14ac:dyDescent="0.2">
      <c r="A1817" s="41" t="s">
        <v>6638</v>
      </c>
      <c r="B1817" s="42" t="s">
        <v>743</v>
      </c>
      <c r="C1817" s="43" t="s">
        <v>6590</v>
      </c>
      <c r="D1817" s="43" t="s">
        <v>6601</v>
      </c>
      <c r="E1817" s="44" t="s">
        <v>6602</v>
      </c>
      <c r="F1817" s="45" t="s">
        <v>6639</v>
      </c>
      <c r="G1817" s="45" t="s">
        <v>6640</v>
      </c>
      <c r="H1817" s="47">
        <v>43186</v>
      </c>
      <c r="I1817" s="47">
        <v>45287</v>
      </c>
      <c r="J1817" s="48" t="str">
        <f>IF(Ugovori_OPULJP[[#This Row],[DATUM ZAVRŠETKA OPERACIJE]]&gt;DATE(2024,3,31),"u provedbi","završen")</f>
        <v>završen</v>
      </c>
      <c r="K1817" s="46" t="s">
        <v>249</v>
      </c>
      <c r="L1817" s="46" t="s">
        <v>249</v>
      </c>
      <c r="M1817" s="49">
        <v>0.85</v>
      </c>
      <c r="N1817" s="49">
        <v>0.15</v>
      </c>
      <c r="O1817" s="50">
        <f>Ugovori_OPULJP[[#This Row],[Bespovratna sredstva - Ukupno (EU+Nac) HRK
= Ukupna ugovorena vrijednost bespovratnih sredstava]]*Ugovori_OPULJP[[#This Row],[EU STOPA SUFINANCIRANJA %
EU CO-FINANCING RATE %]]</f>
        <v>22210528.083999999</v>
      </c>
      <c r="P1817" s="51">
        <f>Ugovori_OPULJP[[#This Row],[Bespovratna sredstva - EU dio - HRK]]/7.5345</f>
        <v>2947843.663680403</v>
      </c>
      <c r="Q1817" s="50">
        <f>Ugovori_OPULJP[[#This Row],[Bespovratna sredstva - Ukupno (EU+Nac) HRK
= Ukupna ugovorena vrijednost bespovratnih sredstava]]*Ugovori_OPULJP[[#This Row],[STOPA NACIONALNOG SUFINANCIRANJA %]]</f>
        <v>3919504.9559999998</v>
      </c>
      <c r="R1817" s="51">
        <f>Ugovori_OPULJP[[#This Row],[Bespovratna sredstva - Nacionalni dio - HRK]]/7.5345</f>
        <v>520207.70535536524</v>
      </c>
      <c r="S1817" s="50">
        <v>26130033.039999999</v>
      </c>
      <c r="T1817" s="51">
        <f>Ugovori_OPULJP[[#This Row],[Bespovratna sredstva - Ukupno (EU+Nac) HRK
= Ukupna ugovorena vrijednost bespovratnih sredstava]]/7.5345</f>
        <v>3468051.3690357683</v>
      </c>
      <c r="U1817" s="50">
        <v>0</v>
      </c>
      <c r="V1817" s="51">
        <f>Ugovori_OPULJP[[#This Row],[Javni doprinos korisnika - HRK]]/7.5345</f>
        <v>0</v>
      </c>
      <c r="W1817" s="50">
        <v>0</v>
      </c>
      <c r="X1817" s="51">
        <f>Ugovori_OPULJP[[#This Row],[Privatni doprinos korisnika - HRK]]/7.5345</f>
        <v>0</v>
      </c>
      <c r="Y1817" s="52">
        <v>26130033.039999999</v>
      </c>
      <c r="Z1817" s="53">
        <f>Ugovori_OPULJP[[#This Row],[UKUPNI PRIHVATLJIVI IZDACI
TOTAL ELIGIBLE EXPENDITURE
= Bespovratna sredstva ukupno + doprinos korisnika
= Ukupni prihvatljivi troškovi
= Ukupna ugovorena vrijednost projekta HRK]]/7.5345</f>
        <v>3468051.3690357683</v>
      </c>
      <c r="AA1817" s="44" t="s">
        <v>6593</v>
      </c>
      <c r="AB1817" s="44" t="s">
        <v>35</v>
      </c>
      <c r="AC1817" s="43" t="s">
        <v>6641</v>
      </c>
      <c r="AD1817" s="43" t="s">
        <v>6595</v>
      </c>
    </row>
    <row r="1818" spans="1:30" ht="63.75" customHeight="1" x14ac:dyDescent="0.2">
      <c r="A1818" s="41" t="s">
        <v>6642</v>
      </c>
      <c r="B1818" s="42" t="s">
        <v>743</v>
      </c>
      <c r="C1818" s="43" t="s">
        <v>6590</v>
      </c>
      <c r="D1818" s="43" t="s">
        <v>6601</v>
      </c>
      <c r="E1818" s="44" t="s">
        <v>6602</v>
      </c>
      <c r="F1818" s="45" t="s">
        <v>6643</v>
      </c>
      <c r="G1818" s="45" t="s">
        <v>6644</v>
      </c>
      <c r="H1818" s="47">
        <v>43140</v>
      </c>
      <c r="I1818" s="47">
        <v>44782</v>
      </c>
      <c r="J1818" s="48" t="str">
        <f>IF(Ugovori_OPULJP[[#This Row],[DATUM ZAVRŠETKA OPERACIJE]]&gt;DATE(2024,3,31),"u provedbi","završen")</f>
        <v>završen</v>
      </c>
      <c r="K1818" s="46" t="s">
        <v>244</v>
      </c>
      <c r="L1818" s="46" t="s">
        <v>244</v>
      </c>
      <c r="M1818" s="49">
        <v>0.85</v>
      </c>
      <c r="N1818" s="49">
        <v>0.15</v>
      </c>
      <c r="O1818" s="50">
        <f>Ugovori_OPULJP[[#This Row],[Bespovratna sredstva - Ukupno (EU+Nac) HRK
= Ukupna ugovorena vrijednost bespovratnih sredstava]]*Ugovori_OPULJP[[#This Row],[EU STOPA SUFINANCIRANJA %
EU CO-FINANCING RATE %]]</f>
        <v>685630.79949999996</v>
      </c>
      <c r="P1818" s="51">
        <f>Ugovori_OPULJP[[#This Row],[Bespovratna sredstva - EU dio - HRK]]/7.5345</f>
        <v>90998.845245205375</v>
      </c>
      <c r="Q1818" s="50">
        <f>Ugovori_OPULJP[[#This Row],[Bespovratna sredstva - Ukupno (EU+Nac) HRK
= Ukupna ugovorena vrijednost bespovratnih sredstava]]*Ugovori_OPULJP[[#This Row],[STOPA NACIONALNOG SUFINANCIRANJA %]]</f>
        <v>120993.67049999999</v>
      </c>
      <c r="R1818" s="51">
        <f>Ugovori_OPULJP[[#This Row],[Bespovratna sredstva - Nacionalni dio - HRK]]/7.5345</f>
        <v>16058.61974915389</v>
      </c>
      <c r="S1818" s="50">
        <v>806624.47</v>
      </c>
      <c r="T1818" s="51">
        <f>Ugovori_OPULJP[[#This Row],[Bespovratna sredstva - Ukupno (EU+Nac) HRK
= Ukupna ugovorena vrijednost bespovratnih sredstava]]/7.5345</f>
        <v>107057.46499435927</v>
      </c>
      <c r="U1818" s="50">
        <v>0</v>
      </c>
      <c r="V1818" s="51">
        <f>Ugovori_OPULJP[[#This Row],[Javni doprinos korisnika - HRK]]/7.5345</f>
        <v>0</v>
      </c>
      <c r="W1818" s="50">
        <v>0</v>
      </c>
      <c r="X1818" s="51">
        <f>Ugovori_OPULJP[[#This Row],[Privatni doprinos korisnika - HRK]]/7.5345</f>
        <v>0</v>
      </c>
      <c r="Y1818" s="52">
        <v>806624.47</v>
      </c>
      <c r="Z1818" s="53">
        <f>Ugovori_OPULJP[[#This Row],[UKUPNI PRIHVATLJIVI IZDACI
TOTAL ELIGIBLE EXPENDITURE
= Bespovratna sredstva ukupno + doprinos korisnika
= Ukupni prihvatljivi troškovi
= Ukupna ugovorena vrijednost projekta HRK]]/7.5345</f>
        <v>107057.46499435927</v>
      </c>
      <c r="AA1818" s="44" t="s">
        <v>6593</v>
      </c>
      <c r="AB1818" s="44" t="s">
        <v>35</v>
      </c>
      <c r="AC1818" s="43" t="s">
        <v>6645</v>
      </c>
      <c r="AD1818" s="43" t="s">
        <v>6595</v>
      </c>
    </row>
    <row r="1819" spans="1:30" ht="63.75" customHeight="1" x14ac:dyDescent="0.2">
      <c r="A1819" s="41" t="s">
        <v>6646</v>
      </c>
      <c r="B1819" s="42" t="s">
        <v>743</v>
      </c>
      <c r="C1819" s="43" t="s">
        <v>6590</v>
      </c>
      <c r="D1819" s="43" t="s">
        <v>6601</v>
      </c>
      <c r="E1819" s="44" t="s">
        <v>6602</v>
      </c>
      <c r="F1819" s="45" t="s">
        <v>6647</v>
      </c>
      <c r="G1819" s="45" t="s">
        <v>6648</v>
      </c>
      <c r="H1819" s="47">
        <v>43140</v>
      </c>
      <c r="I1819" s="47">
        <v>45147</v>
      </c>
      <c r="J1819" s="48" t="str">
        <f>IF(Ugovori_OPULJP[[#This Row],[DATUM ZAVRŠETKA OPERACIJE]]&gt;DATE(2024,3,31),"u provedbi","završen")</f>
        <v>završen</v>
      </c>
      <c r="K1819" s="46" t="s">
        <v>244</v>
      </c>
      <c r="L1819" s="46" t="s">
        <v>244</v>
      </c>
      <c r="M1819" s="49">
        <v>0.85</v>
      </c>
      <c r="N1819" s="49">
        <v>0.15</v>
      </c>
      <c r="O1819" s="50">
        <f>Ugovori_OPULJP[[#This Row],[Bespovratna sredstva - Ukupno (EU+Nac) HRK
= Ukupna ugovorena vrijednost bespovratnih sredstava]]*Ugovori_OPULJP[[#This Row],[EU STOPA SUFINANCIRANJA %
EU CO-FINANCING RATE %]]</f>
        <v>1013577.4</v>
      </c>
      <c r="P1819" s="51">
        <f>Ugovori_OPULJP[[#This Row],[Bespovratna sredstva - EU dio - HRK]]/7.5345</f>
        <v>134524.83907359481</v>
      </c>
      <c r="Q1819" s="50">
        <f>Ugovori_OPULJP[[#This Row],[Bespovratna sredstva - Ukupno (EU+Nac) HRK
= Ukupna ugovorena vrijednost bespovratnih sredstava]]*Ugovori_OPULJP[[#This Row],[STOPA NACIONALNOG SUFINANCIRANJA %]]</f>
        <v>178866.6</v>
      </c>
      <c r="R1819" s="51">
        <f>Ugovori_OPULJP[[#This Row],[Bespovratna sredstva - Nacionalni dio - HRK]]/7.5345</f>
        <v>23739.677483575553</v>
      </c>
      <c r="S1819" s="50">
        <v>1192444</v>
      </c>
      <c r="T1819" s="51">
        <f>Ugovori_OPULJP[[#This Row],[Bespovratna sredstva - Ukupno (EU+Nac) HRK
= Ukupna ugovorena vrijednost bespovratnih sredstava]]/7.5345</f>
        <v>158264.51655717034</v>
      </c>
      <c r="U1819" s="50">
        <v>0</v>
      </c>
      <c r="V1819" s="51">
        <f>Ugovori_OPULJP[[#This Row],[Javni doprinos korisnika - HRK]]/7.5345</f>
        <v>0</v>
      </c>
      <c r="W1819" s="50">
        <v>0</v>
      </c>
      <c r="X1819" s="51">
        <f>Ugovori_OPULJP[[#This Row],[Privatni doprinos korisnika - HRK]]/7.5345</f>
        <v>0</v>
      </c>
      <c r="Y1819" s="52">
        <v>1192444</v>
      </c>
      <c r="Z1819" s="53">
        <f>Ugovori_OPULJP[[#This Row],[UKUPNI PRIHVATLJIVI IZDACI
TOTAL ELIGIBLE EXPENDITURE
= Bespovratna sredstva ukupno + doprinos korisnika
= Ukupni prihvatljivi troškovi
= Ukupna ugovorena vrijednost projekta HRK]]/7.5345</f>
        <v>158264.51655717034</v>
      </c>
      <c r="AA1819" s="44" t="s">
        <v>6593</v>
      </c>
      <c r="AB1819" s="44" t="s">
        <v>35</v>
      </c>
      <c r="AC1819" s="43" t="s">
        <v>6649</v>
      </c>
      <c r="AD1819" s="43" t="s">
        <v>6595</v>
      </c>
    </row>
    <row r="1820" spans="1:30" ht="63.75" customHeight="1" x14ac:dyDescent="0.2">
      <c r="A1820" s="41" t="s">
        <v>6650</v>
      </c>
      <c r="B1820" s="42" t="s">
        <v>743</v>
      </c>
      <c r="C1820" s="43" t="s">
        <v>6590</v>
      </c>
      <c r="D1820" s="43" t="s">
        <v>6601</v>
      </c>
      <c r="E1820" s="44" t="s">
        <v>6602</v>
      </c>
      <c r="F1820" s="45" t="s">
        <v>6651</v>
      </c>
      <c r="G1820" s="45" t="s">
        <v>6652</v>
      </c>
      <c r="H1820" s="47">
        <v>43146</v>
      </c>
      <c r="I1820" s="47">
        <v>44788</v>
      </c>
      <c r="J1820" s="48" t="str">
        <f>IF(Ugovori_OPULJP[[#This Row],[DATUM ZAVRŠETKA OPERACIJE]]&gt;DATE(2024,3,31),"u provedbi","završen")</f>
        <v>završen</v>
      </c>
      <c r="K1820" s="46" t="s">
        <v>186</v>
      </c>
      <c r="L1820" s="46" t="s">
        <v>186</v>
      </c>
      <c r="M1820" s="49">
        <v>0.85</v>
      </c>
      <c r="N1820" s="49">
        <v>0.15</v>
      </c>
      <c r="O1820" s="50">
        <f>Ugovori_OPULJP[[#This Row],[Bespovratna sredstva - Ukupno (EU+Nac) HRK
= Ukupna ugovorena vrijednost bespovratnih sredstava]]*Ugovori_OPULJP[[#This Row],[EU STOPA SUFINANCIRANJA %
EU CO-FINANCING RATE %]]</f>
        <v>860017.98099999991</v>
      </c>
      <c r="P1820" s="51">
        <f>Ugovori_OPULJP[[#This Row],[Bespovratna sredstva - EU dio - HRK]]/7.5345</f>
        <v>114144.00172539649</v>
      </c>
      <c r="Q1820" s="50">
        <f>Ugovori_OPULJP[[#This Row],[Bespovratna sredstva - Ukupno (EU+Nac) HRK
= Ukupna ugovorena vrijednost bespovratnih sredstava]]*Ugovori_OPULJP[[#This Row],[STOPA NACIONALNOG SUFINANCIRANJA %]]</f>
        <v>151767.87899999999</v>
      </c>
      <c r="R1820" s="51">
        <f>Ugovori_OPULJP[[#This Row],[Bespovratna sredstva - Nacionalni dio - HRK]]/7.5345</f>
        <v>20143.059128011148</v>
      </c>
      <c r="S1820" s="50">
        <v>1011785.86</v>
      </c>
      <c r="T1820" s="51">
        <f>Ugovori_OPULJP[[#This Row],[Bespovratna sredstva - Ukupno (EU+Nac) HRK
= Ukupna ugovorena vrijednost bespovratnih sredstava]]/7.5345</f>
        <v>134287.06085340766</v>
      </c>
      <c r="U1820" s="50">
        <v>0</v>
      </c>
      <c r="V1820" s="51">
        <f>Ugovori_OPULJP[[#This Row],[Javni doprinos korisnika - HRK]]/7.5345</f>
        <v>0</v>
      </c>
      <c r="W1820" s="50">
        <v>0</v>
      </c>
      <c r="X1820" s="51">
        <f>Ugovori_OPULJP[[#This Row],[Privatni doprinos korisnika - HRK]]/7.5345</f>
        <v>0</v>
      </c>
      <c r="Y1820" s="52">
        <v>1011785.86</v>
      </c>
      <c r="Z1820" s="53">
        <f>Ugovori_OPULJP[[#This Row],[UKUPNI PRIHVATLJIVI IZDACI
TOTAL ELIGIBLE EXPENDITURE
= Bespovratna sredstva ukupno + doprinos korisnika
= Ukupni prihvatljivi troškovi
= Ukupna ugovorena vrijednost projekta HRK]]/7.5345</f>
        <v>134287.06085340766</v>
      </c>
      <c r="AA1820" s="44" t="s">
        <v>6593</v>
      </c>
      <c r="AB1820" s="44" t="s">
        <v>35</v>
      </c>
      <c r="AC1820" s="43" t="s">
        <v>6653</v>
      </c>
      <c r="AD1820" s="43" t="s">
        <v>6595</v>
      </c>
    </row>
    <row r="1821" spans="1:30" ht="63.75" customHeight="1" x14ac:dyDescent="0.2">
      <c r="A1821" s="41" t="s">
        <v>6654</v>
      </c>
      <c r="B1821" s="42" t="s">
        <v>743</v>
      </c>
      <c r="C1821" s="43" t="s">
        <v>6590</v>
      </c>
      <c r="D1821" s="43" t="s">
        <v>6601</v>
      </c>
      <c r="E1821" s="44" t="s">
        <v>6602</v>
      </c>
      <c r="F1821" s="45" t="s">
        <v>6655</v>
      </c>
      <c r="G1821" s="45" t="s">
        <v>6656</v>
      </c>
      <c r="H1821" s="47">
        <v>43146</v>
      </c>
      <c r="I1821" s="47">
        <v>45153</v>
      </c>
      <c r="J1821" s="48" t="str">
        <f>IF(Ugovori_OPULJP[[#This Row],[DATUM ZAVRŠETKA OPERACIJE]]&gt;DATE(2024,3,31),"u provedbi","završen")</f>
        <v>završen</v>
      </c>
      <c r="K1821" s="46" t="s">
        <v>99</v>
      </c>
      <c r="L1821" s="46" t="s">
        <v>99</v>
      </c>
      <c r="M1821" s="49">
        <v>0.85</v>
      </c>
      <c r="N1821" s="49">
        <v>0.15</v>
      </c>
      <c r="O1821" s="50">
        <f>Ugovori_OPULJP[[#This Row],[Bespovratna sredstva - Ukupno (EU+Nac) HRK
= Ukupna ugovorena vrijednost bespovratnih sredstava]]*Ugovori_OPULJP[[#This Row],[EU STOPA SUFINANCIRANJA %
EU CO-FINANCING RATE %]]</f>
        <v>1497597.9404999998</v>
      </c>
      <c r="P1821" s="51">
        <f>Ugovori_OPULJP[[#This Row],[Bespovratna sredstva - EU dio - HRK]]/7.5345</f>
        <v>198765.40453912001</v>
      </c>
      <c r="Q1821" s="50">
        <f>Ugovori_OPULJP[[#This Row],[Bespovratna sredstva - Ukupno (EU+Nac) HRK
= Ukupna ugovorena vrijednost bespovratnih sredstava]]*Ugovori_OPULJP[[#This Row],[STOPA NACIONALNOG SUFINANCIRANJA %]]</f>
        <v>264281.98949999997</v>
      </c>
      <c r="R1821" s="51">
        <f>Ugovori_OPULJP[[#This Row],[Bespovratna sredstva - Nacionalni dio - HRK]]/7.5345</f>
        <v>35076.247859844705</v>
      </c>
      <c r="S1821" s="50">
        <v>1761879.93</v>
      </c>
      <c r="T1821" s="51">
        <f>Ugovori_OPULJP[[#This Row],[Bespovratna sredstva - Ukupno (EU+Nac) HRK
= Ukupna ugovorena vrijednost bespovratnih sredstava]]/7.5345</f>
        <v>233841.65239896474</v>
      </c>
      <c r="U1821" s="50">
        <v>0</v>
      </c>
      <c r="V1821" s="51">
        <f>Ugovori_OPULJP[[#This Row],[Javni doprinos korisnika - HRK]]/7.5345</f>
        <v>0</v>
      </c>
      <c r="W1821" s="50">
        <v>0</v>
      </c>
      <c r="X1821" s="51">
        <f>Ugovori_OPULJP[[#This Row],[Privatni doprinos korisnika - HRK]]/7.5345</f>
        <v>0</v>
      </c>
      <c r="Y1821" s="52">
        <v>1761879.93</v>
      </c>
      <c r="Z1821" s="53">
        <f>Ugovori_OPULJP[[#This Row],[UKUPNI PRIHVATLJIVI IZDACI
TOTAL ELIGIBLE EXPENDITURE
= Bespovratna sredstva ukupno + doprinos korisnika
= Ukupni prihvatljivi troškovi
= Ukupna ugovorena vrijednost projekta HRK]]/7.5345</f>
        <v>233841.65239896474</v>
      </c>
      <c r="AA1821" s="44" t="s">
        <v>6593</v>
      </c>
      <c r="AB1821" s="44" t="s">
        <v>35</v>
      </c>
      <c r="AC1821" s="43" t="s">
        <v>6657</v>
      </c>
      <c r="AD1821" s="43" t="s">
        <v>6595</v>
      </c>
    </row>
    <row r="1822" spans="1:30" ht="63.75" customHeight="1" x14ac:dyDescent="0.2">
      <c r="A1822" s="41" t="s">
        <v>6658</v>
      </c>
      <c r="B1822" s="42" t="s">
        <v>743</v>
      </c>
      <c r="C1822" s="43" t="s">
        <v>6590</v>
      </c>
      <c r="D1822" s="43" t="s">
        <v>6601</v>
      </c>
      <c r="E1822" s="44" t="s">
        <v>6602</v>
      </c>
      <c r="F1822" s="45" t="s">
        <v>6659</v>
      </c>
      <c r="G1822" s="45" t="s">
        <v>6660</v>
      </c>
      <c r="H1822" s="47">
        <v>43146</v>
      </c>
      <c r="I1822" s="47">
        <v>45245</v>
      </c>
      <c r="J1822" s="48" t="str">
        <f>IF(Ugovori_OPULJP[[#This Row],[DATUM ZAVRŠETKA OPERACIJE]]&gt;DATE(2024,3,31),"u provedbi","završen")</f>
        <v>završen</v>
      </c>
      <c r="K1822" s="46" t="s">
        <v>425</v>
      </c>
      <c r="L1822" s="46" t="s">
        <v>425</v>
      </c>
      <c r="M1822" s="49">
        <v>0.85</v>
      </c>
      <c r="N1822" s="49">
        <v>0.15</v>
      </c>
      <c r="O1822" s="50">
        <f>Ugovori_OPULJP[[#This Row],[Bespovratna sredstva - Ukupno (EU+Nac) HRK
= Ukupna ugovorena vrijednost bespovratnih sredstava]]*Ugovori_OPULJP[[#This Row],[EU STOPA SUFINANCIRANJA %
EU CO-FINANCING RATE %]]</f>
        <v>6752073.2685000002</v>
      </c>
      <c r="P1822" s="51">
        <f>Ugovori_OPULJP[[#This Row],[Bespovratna sredstva - EU dio - HRK]]/7.5345</f>
        <v>896154.1268166434</v>
      </c>
      <c r="Q1822" s="50">
        <f>Ugovori_OPULJP[[#This Row],[Bespovratna sredstva - Ukupno (EU+Nac) HRK
= Ukupna ugovorena vrijednost bespovratnih sredstava]]*Ugovori_OPULJP[[#This Row],[STOPA NACIONALNOG SUFINANCIRANJA %]]</f>
        <v>1191542.3415000001</v>
      </c>
      <c r="R1822" s="51">
        <f>Ugovori_OPULJP[[#This Row],[Bespovratna sredstva - Nacionalni dio - HRK]]/7.5345</f>
        <v>158144.84590881944</v>
      </c>
      <c r="S1822" s="50">
        <v>7943615.6100000003</v>
      </c>
      <c r="T1822" s="51">
        <f>Ugovori_OPULJP[[#This Row],[Bespovratna sredstva - Ukupno (EU+Nac) HRK
= Ukupna ugovorena vrijednost bespovratnih sredstava]]/7.5345</f>
        <v>1054298.9727254629</v>
      </c>
      <c r="U1822" s="50">
        <v>0</v>
      </c>
      <c r="V1822" s="51">
        <f>Ugovori_OPULJP[[#This Row],[Javni doprinos korisnika - HRK]]/7.5345</f>
        <v>0</v>
      </c>
      <c r="W1822" s="50">
        <v>0</v>
      </c>
      <c r="X1822" s="51">
        <f>Ugovori_OPULJP[[#This Row],[Privatni doprinos korisnika - HRK]]/7.5345</f>
        <v>0</v>
      </c>
      <c r="Y1822" s="52">
        <v>7943615.6100000003</v>
      </c>
      <c r="Z1822" s="53">
        <f>Ugovori_OPULJP[[#This Row],[UKUPNI PRIHVATLJIVI IZDACI
TOTAL ELIGIBLE EXPENDITURE
= Bespovratna sredstva ukupno + doprinos korisnika
= Ukupni prihvatljivi troškovi
= Ukupna ugovorena vrijednost projekta HRK]]/7.5345</f>
        <v>1054298.9727254629</v>
      </c>
      <c r="AA1822" s="44" t="s">
        <v>6593</v>
      </c>
      <c r="AB1822" s="44" t="s">
        <v>35</v>
      </c>
      <c r="AC1822" s="43" t="s">
        <v>6661</v>
      </c>
      <c r="AD1822" s="43" t="s">
        <v>6595</v>
      </c>
    </row>
    <row r="1823" spans="1:30" ht="63.75" customHeight="1" x14ac:dyDescent="0.2">
      <c r="A1823" s="41" t="s">
        <v>6662</v>
      </c>
      <c r="B1823" s="42" t="s">
        <v>743</v>
      </c>
      <c r="C1823" s="43" t="s">
        <v>6590</v>
      </c>
      <c r="D1823" s="43" t="s">
        <v>6601</v>
      </c>
      <c r="E1823" s="44" t="s">
        <v>6602</v>
      </c>
      <c r="F1823" s="45" t="s">
        <v>6663</v>
      </c>
      <c r="G1823" s="45" t="s">
        <v>6664</v>
      </c>
      <c r="H1823" s="47">
        <v>43235</v>
      </c>
      <c r="I1823" s="47">
        <v>45245</v>
      </c>
      <c r="J1823" s="48" t="str">
        <f>IF(Ugovori_OPULJP[[#This Row],[DATUM ZAVRŠETKA OPERACIJE]]&gt;DATE(2024,3,31),"u provedbi","završen")</f>
        <v>završen</v>
      </c>
      <c r="K1823" s="46" t="s">
        <v>99</v>
      </c>
      <c r="L1823" s="46" t="s">
        <v>99</v>
      </c>
      <c r="M1823" s="49">
        <v>0.85</v>
      </c>
      <c r="N1823" s="49">
        <v>0.15</v>
      </c>
      <c r="O1823" s="50">
        <f>Ugovori_OPULJP[[#This Row],[Bespovratna sredstva - Ukupno (EU+Nac) HRK
= Ukupna ugovorena vrijednost bespovratnih sredstava]]*Ugovori_OPULJP[[#This Row],[EU STOPA SUFINANCIRANJA %
EU CO-FINANCING RATE %]]</f>
        <v>13740600.030000001</v>
      </c>
      <c r="P1823" s="51">
        <f>Ugovori_OPULJP[[#This Row],[Bespovratna sredstva - EU dio - HRK]]/7.5345</f>
        <v>1823691.025283695</v>
      </c>
      <c r="Q1823" s="50">
        <f>Ugovori_OPULJP[[#This Row],[Bespovratna sredstva - Ukupno (EU+Nac) HRK
= Ukupna ugovorena vrijednost bespovratnih sredstava]]*Ugovori_OPULJP[[#This Row],[STOPA NACIONALNOG SUFINANCIRANJA %]]</f>
        <v>2424811.77</v>
      </c>
      <c r="R1823" s="51">
        <f>Ugovori_OPULJP[[#This Row],[Bespovratna sredstva - Nacionalni dio - HRK]]/7.5345</f>
        <v>321827.82799124025</v>
      </c>
      <c r="S1823" s="50">
        <v>16165411.800000001</v>
      </c>
      <c r="T1823" s="51">
        <f>Ugovori_OPULJP[[#This Row],[Bespovratna sredstva - Ukupno (EU+Nac) HRK
= Ukupna ugovorena vrijednost bespovratnih sredstava]]/7.5345</f>
        <v>2145518.8532749354</v>
      </c>
      <c r="U1823" s="50">
        <v>0</v>
      </c>
      <c r="V1823" s="51">
        <f>Ugovori_OPULJP[[#This Row],[Javni doprinos korisnika - HRK]]/7.5345</f>
        <v>0</v>
      </c>
      <c r="W1823" s="50">
        <v>0</v>
      </c>
      <c r="X1823" s="51">
        <f>Ugovori_OPULJP[[#This Row],[Privatni doprinos korisnika - HRK]]/7.5345</f>
        <v>0</v>
      </c>
      <c r="Y1823" s="52">
        <v>16165411.800000001</v>
      </c>
      <c r="Z1823" s="53">
        <f>Ugovori_OPULJP[[#This Row],[UKUPNI PRIHVATLJIVI IZDACI
TOTAL ELIGIBLE EXPENDITURE
= Bespovratna sredstva ukupno + doprinos korisnika
= Ukupni prihvatljivi troškovi
= Ukupna ugovorena vrijednost projekta HRK]]/7.5345</f>
        <v>2145518.8532749354</v>
      </c>
      <c r="AA1823" s="44" t="s">
        <v>6593</v>
      </c>
      <c r="AB1823" s="44" t="s">
        <v>35</v>
      </c>
      <c r="AC1823" s="43" t="s">
        <v>6665</v>
      </c>
      <c r="AD1823" s="43" t="s">
        <v>6595</v>
      </c>
    </row>
    <row r="1824" spans="1:30" ht="63.75" customHeight="1" x14ac:dyDescent="0.2">
      <c r="A1824" s="41" t="s">
        <v>6666</v>
      </c>
      <c r="B1824" s="42" t="s">
        <v>743</v>
      </c>
      <c r="C1824" s="43" t="s">
        <v>6590</v>
      </c>
      <c r="D1824" s="43" t="s">
        <v>6601</v>
      </c>
      <c r="E1824" s="44" t="s">
        <v>6602</v>
      </c>
      <c r="F1824" s="45" t="s">
        <v>6667</v>
      </c>
      <c r="G1824" s="45" t="s">
        <v>6668</v>
      </c>
      <c r="H1824" s="47">
        <v>43146</v>
      </c>
      <c r="I1824" s="47">
        <v>45245</v>
      </c>
      <c r="J1824" s="48" t="str">
        <f>IF(Ugovori_OPULJP[[#This Row],[DATUM ZAVRŠETKA OPERACIJE]]&gt;DATE(2024,3,31),"u provedbi","završen")</f>
        <v>završen</v>
      </c>
      <c r="K1824" s="46" t="s">
        <v>130</v>
      </c>
      <c r="L1824" s="46" t="s">
        <v>130</v>
      </c>
      <c r="M1824" s="49">
        <v>0.85</v>
      </c>
      <c r="N1824" s="49">
        <v>0.15</v>
      </c>
      <c r="O1824" s="50">
        <f>Ugovori_OPULJP[[#This Row],[Bespovratna sredstva - Ukupno (EU+Nac) HRK
= Ukupna ugovorena vrijednost bespovratnih sredstava]]*Ugovori_OPULJP[[#This Row],[EU STOPA SUFINANCIRANJA %
EU CO-FINANCING RATE %]]</f>
        <v>12563492.048</v>
      </c>
      <c r="P1824" s="51">
        <f>Ugovori_OPULJP[[#This Row],[Bespovratna sredstva - EU dio - HRK]]/7.5345</f>
        <v>1667461.9481053818</v>
      </c>
      <c r="Q1824" s="50">
        <f>Ugovori_OPULJP[[#This Row],[Bespovratna sredstva - Ukupno (EU+Nac) HRK
= Ukupna ugovorena vrijednost bespovratnih sredstava]]*Ugovori_OPULJP[[#This Row],[STOPA NACIONALNOG SUFINANCIRANJA %]]</f>
        <v>2217086.8319999999</v>
      </c>
      <c r="R1824" s="51">
        <f>Ugovori_OPULJP[[#This Row],[Bespovratna sredstva - Nacionalni dio - HRK]]/7.5345</f>
        <v>294257.99084212619</v>
      </c>
      <c r="S1824" s="50">
        <v>14780578.880000001</v>
      </c>
      <c r="T1824" s="51">
        <f>Ugovori_OPULJP[[#This Row],[Bespovratna sredstva - Ukupno (EU+Nac) HRK
= Ukupna ugovorena vrijednost bespovratnih sredstava]]/7.5345</f>
        <v>1961719.9389475081</v>
      </c>
      <c r="U1824" s="50">
        <v>0</v>
      </c>
      <c r="V1824" s="51">
        <f>Ugovori_OPULJP[[#This Row],[Javni doprinos korisnika - HRK]]/7.5345</f>
        <v>0</v>
      </c>
      <c r="W1824" s="50">
        <v>0</v>
      </c>
      <c r="X1824" s="51">
        <f>Ugovori_OPULJP[[#This Row],[Privatni doprinos korisnika - HRK]]/7.5345</f>
        <v>0</v>
      </c>
      <c r="Y1824" s="52">
        <v>14780578.880000001</v>
      </c>
      <c r="Z1824" s="53">
        <f>Ugovori_OPULJP[[#This Row],[UKUPNI PRIHVATLJIVI IZDACI
TOTAL ELIGIBLE EXPENDITURE
= Bespovratna sredstva ukupno + doprinos korisnika
= Ukupni prihvatljivi troškovi
= Ukupna ugovorena vrijednost projekta HRK]]/7.5345</f>
        <v>1961719.9389475081</v>
      </c>
      <c r="AA1824" s="44" t="s">
        <v>6593</v>
      </c>
      <c r="AB1824" s="44" t="s">
        <v>35</v>
      </c>
      <c r="AC1824" s="43" t="s">
        <v>6669</v>
      </c>
      <c r="AD1824" s="43" t="s">
        <v>6595</v>
      </c>
    </row>
    <row r="1825" spans="1:30" ht="63.75" customHeight="1" x14ac:dyDescent="0.2">
      <c r="A1825" s="41" t="s">
        <v>6670</v>
      </c>
      <c r="B1825" s="42" t="s">
        <v>743</v>
      </c>
      <c r="C1825" s="43" t="s">
        <v>6590</v>
      </c>
      <c r="D1825" s="43" t="s">
        <v>6601</v>
      </c>
      <c r="E1825" s="44" t="s">
        <v>6602</v>
      </c>
      <c r="F1825" s="45" t="s">
        <v>6627</v>
      </c>
      <c r="G1825" s="45" t="s">
        <v>6671</v>
      </c>
      <c r="H1825" s="47">
        <v>43234</v>
      </c>
      <c r="I1825" s="47">
        <v>45068</v>
      </c>
      <c r="J1825" s="48" t="str">
        <f>IF(Ugovori_OPULJP[[#This Row],[DATUM ZAVRŠETKA OPERACIJE]]&gt;DATE(2024,3,31),"u provedbi","završen")</f>
        <v>završen</v>
      </c>
      <c r="K1825" s="46" t="s">
        <v>130</v>
      </c>
      <c r="L1825" s="46" t="s">
        <v>130</v>
      </c>
      <c r="M1825" s="49">
        <v>0.85</v>
      </c>
      <c r="N1825" s="49">
        <v>0.15</v>
      </c>
      <c r="O1825" s="50">
        <f>Ugovori_OPULJP[[#This Row],[Bespovratna sredstva - Ukupno (EU+Nac) HRK
= Ukupna ugovorena vrijednost bespovratnih sredstava]]*Ugovori_OPULJP[[#This Row],[EU STOPA SUFINANCIRANJA %
EU CO-FINANCING RATE %]]</f>
        <v>1036461.2869999999</v>
      </c>
      <c r="P1825" s="51">
        <f>Ugovori_OPULJP[[#This Row],[Bespovratna sredstva - EU dio - HRK]]/7.5345</f>
        <v>137562.05282367772</v>
      </c>
      <c r="Q1825" s="50">
        <f>Ugovori_OPULJP[[#This Row],[Bespovratna sredstva - Ukupno (EU+Nac) HRK
= Ukupna ugovorena vrijednost bespovratnih sredstava]]*Ugovori_OPULJP[[#This Row],[STOPA NACIONALNOG SUFINANCIRANJA %]]</f>
        <v>182904.93299999999</v>
      </c>
      <c r="R1825" s="51">
        <f>Ugovori_OPULJP[[#This Row],[Bespovratna sredstva - Nacionalni dio - HRK]]/7.5345</f>
        <v>24275.656380649012</v>
      </c>
      <c r="S1825" s="50">
        <v>1219366.22</v>
      </c>
      <c r="T1825" s="51">
        <f>Ugovori_OPULJP[[#This Row],[Bespovratna sredstva - Ukupno (EU+Nac) HRK
= Ukupna ugovorena vrijednost bespovratnih sredstava]]/7.5345</f>
        <v>161837.70920432676</v>
      </c>
      <c r="U1825" s="50">
        <v>0</v>
      </c>
      <c r="V1825" s="51">
        <f>Ugovori_OPULJP[[#This Row],[Javni doprinos korisnika - HRK]]/7.5345</f>
        <v>0</v>
      </c>
      <c r="W1825" s="50">
        <v>0</v>
      </c>
      <c r="X1825" s="51">
        <f>Ugovori_OPULJP[[#This Row],[Privatni doprinos korisnika - HRK]]/7.5345</f>
        <v>0</v>
      </c>
      <c r="Y1825" s="52">
        <v>1219366.22</v>
      </c>
      <c r="Z1825" s="53">
        <f>Ugovori_OPULJP[[#This Row],[UKUPNI PRIHVATLJIVI IZDACI
TOTAL ELIGIBLE EXPENDITURE
= Bespovratna sredstva ukupno + doprinos korisnika
= Ukupni prihvatljivi troškovi
= Ukupna ugovorena vrijednost projekta HRK]]/7.5345</f>
        <v>161837.70920432676</v>
      </c>
      <c r="AA1825" s="44" t="s">
        <v>6593</v>
      </c>
      <c r="AB1825" s="44" t="s">
        <v>35</v>
      </c>
      <c r="AC1825" s="43" t="s">
        <v>6672</v>
      </c>
      <c r="AD1825" s="43" t="s">
        <v>6595</v>
      </c>
    </row>
    <row r="1826" spans="1:30" ht="63.75" customHeight="1" x14ac:dyDescent="0.2">
      <c r="A1826" s="41" t="s">
        <v>6673</v>
      </c>
      <c r="B1826" s="42" t="s">
        <v>743</v>
      </c>
      <c r="C1826" s="43" t="s">
        <v>6590</v>
      </c>
      <c r="D1826" s="43" t="s">
        <v>6601</v>
      </c>
      <c r="E1826" s="44" t="s">
        <v>6602</v>
      </c>
      <c r="F1826" s="45" t="s">
        <v>6674</v>
      </c>
      <c r="G1826" s="45" t="s">
        <v>6675</v>
      </c>
      <c r="H1826" s="47">
        <v>43235</v>
      </c>
      <c r="I1826" s="47">
        <v>44880</v>
      </c>
      <c r="J1826" s="48" t="str">
        <f>IF(Ugovori_OPULJP[[#This Row],[DATUM ZAVRŠETKA OPERACIJE]]&gt;DATE(2024,3,31),"u provedbi","završen")</f>
        <v>završen</v>
      </c>
      <c r="K1826" s="46" t="s">
        <v>104</v>
      </c>
      <c r="L1826" s="46" t="s">
        <v>104</v>
      </c>
      <c r="M1826" s="49">
        <v>0.85</v>
      </c>
      <c r="N1826" s="49">
        <v>0.15</v>
      </c>
      <c r="O1826" s="50">
        <f>Ugovori_OPULJP[[#This Row],[Bespovratna sredstva - Ukupno (EU+Nac) HRK
= Ukupna ugovorena vrijednost bespovratnih sredstava]]*Ugovori_OPULJP[[#This Row],[EU STOPA SUFINANCIRANJA %
EU CO-FINANCING RATE %]]</f>
        <v>1841986.176</v>
      </c>
      <c r="P1826" s="51">
        <f>Ugovori_OPULJP[[#This Row],[Bespovratna sredstva - EU dio - HRK]]/7.5345</f>
        <v>244473.57833963766</v>
      </c>
      <c r="Q1826" s="50">
        <f>Ugovori_OPULJP[[#This Row],[Bespovratna sredstva - Ukupno (EU+Nac) HRK
= Ukupna ugovorena vrijednost bespovratnih sredstava]]*Ugovori_OPULJP[[#This Row],[STOPA NACIONALNOG SUFINANCIRANJA %]]</f>
        <v>325056.38400000002</v>
      </c>
      <c r="R1826" s="51">
        <f>Ugovori_OPULJP[[#This Row],[Bespovratna sredstva - Nacionalni dio - HRK]]/7.5345</f>
        <v>43142.396177583119</v>
      </c>
      <c r="S1826" s="50">
        <v>2167042.56</v>
      </c>
      <c r="T1826" s="51">
        <f>Ugovori_OPULJP[[#This Row],[Bespovratna sredstva - Ukupno (EU+Nac) HRK
= Ukupna ugovorena vrijednost bespovratnih sredstava]]/7.5345</f>
        <v>287615.97451722075</v>
      </c>
      <c r="U1826" s="50">
        <v>0</v>
      </c>
      <c r="V1826" s="51">
        <f>Ugovori_OPULJP[[#This Row],[Javni doprinos korisnika - HRK]]/7.5345</f>
        <v>0</v>
      </c>
      <c r="W1826" s="50">
        <v>0</v>
      </c>
      <c r="X1826" s="51">
        <f>Ugovori_OPULJP[[#This Row],[Privatni doprinos korisnika - HRK]]/7.5345</f>
        <v>0</v>
      </c>
      <c r="Y1826" s="52">
        <v>2167042.56</v>
      </c>
      <c r="Z1826" s="53">
        <f>Ugovori_OPULJP[[#This Row],[UKUPNI PRIHVATLJIVI IZDACI
TOTAL ELIGIBLE EXPENDITURE
= Bespovratna sredstva ukupno + doprinos korisnika
= Ukupni prihvatljivi troškovi
= Ukupna ugovorena vrijednost projekta HRK]]/7.5345</f>
        <v>287615.97451722075</v>
      </c>
      <c r="AA1826" s="44" t="s">
        <v>6593</v>
      </c>
      <c r="AB1826" s="44" t="s">
        <v>35</v>
      </c>
      <c r="AC1826" s="43" t="s">
        <v>6676</v>
      </c>
      <c r="AD1826" s="43" t="s">
        <v>6595</v>
      </c>
    </row>
    <row r="1827" spans="1:30" ht="63.75" customHeight="1" x14ac:dyDescent="0.2">
      <c r="A1827" s="41" t="s">
        <v>6677</v>
      </c>
      <c r="B1827" s="42" t="s">
        <v>743</v>
      </c>
      <c r="C1827" s="43" t="s">
        <v>6590</v>
      </c>
      <c r="D1827" s="43" t="s">
        <v>6601</v>
      </c>
      <c r="E1827" s="44" t="s">
        <v>6602</v>
      </c>
      <c r="F1827" s="45" t="s">
        <v>6678</v>
      </c>
      <c r="G1827" s="45" t="s">
        <v>6679</v>
      </c>
      <c r="H1827" s="47">
        <v>43185</v>
      </c>
      <c r="I1827" s="47">
        <v>45195</v>
      </c>
      <c r="J1827" s="48" t="str">
        <f>IF(Ugovori_OPULJP[[#This Row],[DATUM ZAVRŠETKA OPERACIJE]]&gt;DATE(2024,3,31),"u provedbi","završen")</f>
        <v>završen</v>
      </c>
      <c r="K1827" s="46" t="s">
        <v>244</v>
      </c>
      <c r="L1827" s="46" t="s">
        <v>244</v>
      </c>
      <c r="M1827" s="49">
        <v>0.85</v>
      </c>
      <c r="N1827" s="49">
        <v>0.15</v>
      </c>
      <c r="O1827" s="50">
        <f>Ugovori_OPULJP[[#This Row],[Bespovratna sredstva - Ukupno (EU+Nac) HRK
= Ukupna ugovorena vrijednost bespovratnih sredstava]]*Ugovori_OPULJP[[#This Row],[EU STOPA SUFINANCIRANJA %
EU CO-FINANCING RATE %]]</f>
        <v>939707.9375</v>
      </c>
      <c r="P1827" s="51">
        <f>Ugovori_OPULJP[[#This Row],[Bespovratna sredstva - EU dio - HRK]]/7.5345</f>
        <v>124720.67655451589</v>
      </c>
      <c r="Q1827" s="50">
        <f>Ugovori_OPULJP[[#This Row],[Bespovratna sredstva - Ukupno (EU+Nac) HRK
= Ukupna ugovorena vrijednost bespovratnih sredstava]]*Ugovori_OPULJP[[#This Row],[STOPA NACIONALNOG SUFINANCIRANJA %]]</f>
        <v>165830.8125</v>
      </c>
      <c r="R1827" s="51">
        <f>Ugovori_OPULJP[[#This Row],[Bespovratna sredstva - Nacionalni dio - HRK]]/7.5345</f>
        <v>22009.531156679273</v>
      </c>
      <c r="S1827" s="50">
        <v>1105538.75</v>
      </c>
      <c r="T1827" s="51">
        <f>Ugovori_OPULJP[[#This Row],[Bespovratna sredstva - Ukupno (EU+Nac) HRK
= Ukupna ugovorena vrijednost bespovratnih sredstava]]/7.5345</f>
        <v>146730.20771119517</v>
      </c>
      <c r="U1827" s="50">
        <v>0</v>
      </c>
      <c r="V1827" s="51">
        <f>Ugovori_OPULJP[[#This Row],[Javni doprinos korisnika - HRK]]/7.5345</f>
        <v>0</v>
      </c>
      <c r="W1827" s="50">
        <v>0</v>
      </c>
      <c r="X1827" s="51">
        <f>Ugovori_OPULJP[[#This Row],[Privatni doprinos korisnika - HRK]]/7.5345</f>
        <v>0</v>
      </c>
      <c r="Y1827" s="52">
        <v>1105538.75</v>
      </c>
      <c r="Z1827" s="53">
        <f>Ugovori_OPULJP[[#This Row],[UKUPNI PRIHVATLJIVI IZDACI
TOTAL ELIGIBLE EXPENDITURE
= Bespovratna sredstva ukupno + doprinos korisnika
= Ukupni prihvatljivi troškovi
= Ukupna ugovorena vrijednost projekta HRK]]/7.5345</f>
        <v>146730.20771119517</v>
      </c>
      <c r="AA1827" s="44" t="s">
        <v>6593</v>
      </c>
      <c r="AB1827" s="44" t="s">
        <v>35</v>
      </c>
      <c r="AC1827" s="43" t="s">
        <v>6680</v>
      </c>
      <c r="AD1827" s="43" t="s">
        <v>6595</v>
      </c>
    </row>
    <row r="1828" spans="1:30" ht="63.75" customHeight="1" x14ac:dyDescent="0.2">
      <c r="A1828" s="41" t="s">
        <v>6681</v>
      </c>
      <c r="B1828" s="42" t="s">
        <v>743</v>
      </c>
      <c r="C1828" s="43" t="s">
        <v>6590</v>
      </c>
      <c r="D1828" s="43" t="s">
        <v>6601</v>
      </c>
      <c r="E1828" s="44" t="s">
        <v>6602</v>
      </c>
      <c r="F1828" s="45" t="s">
        <v>6682</v>
      </c>
      <c r="G1828" s="45" t="s">
        <v>6683</v>
      </c>
      <c r="H1828" s="47">
        <v>43235</v>
      </c>
      <c r="I1828" s="47">
        <v>45245</v>
      </c>
      <c r="J1828" s="48" t="str">
        <f>IF(Ugovori_OPULJP[[#This Row],[DATUM ZAVRŠETKA OPERACIJE]]&gt;DATE(2024,3,31),"u provedbi","završen")</f>
        <v>završen</v>
      </c>
      <c r="K1828" s="46" t="s">
        <v>104</v>
      </c>
      <c r="L1828" s="46" t="s">
        <v>104</v>
      </c>
      <c r="M1828" s="49">
        <v>0.85</v>
      </c>
      <c r="N1828" s="49">
        <v>0.15</v>
      </c>
      <c r="O1828" s="50">
        <f>Ugovori_OPULJP[[#This Row],[Bespovratna sredstva - Ukupno (EU+Nac) HRK
= Ukupna ugovorena vrijednost bespovratnih sredstava]]*Ugovori_OPULJP[[#This Row],[EU STOPA SUFINANCIRANJA %
EU CO-FINANCING RATE %]]</f>
        <v>3187124.1979999999</v>
      </c>
      <c r="P1828" s="51">
        <f>Ugovori_OPULJP[[#This Row],[Bespovratna sredstva - EU dio - HRK]]/7.5345</f>
        <v>423004.07432477269</v>
      </c>
      <c r="Q1828" s="50">
        <f>Ugovori_OPULJP[[#This Row],[Bespovratna sredstva - Ukupno (EU+Nac) HRK
= Ukupna ugovorena vrijednost bespovratnih sredstava]]*Ugovori_OPULJP[[#This Row],[STOPA NACIONALNOG SUFINANCIRANJA %]]</f>
        <v>562433.68199999991</v>
      </c>
      <c r="R1828" s="51">
        <f>Ugovori_OPULJP[[#This Row],[Bespovratna sredstva - Nacionalni dio - HRK]]/7.5345</f>
        <v>74647.777822018703</v>
      </c>
      <c r="S1828" s="50">
        <v>3749557.88</v>
      </c>
      <c r="T1828" s="51">
        <f>Ugovori_OPULJP[[#This Row],[Bespovratna sredstva - Ukupno (EU+Nac) HRK
= Ukupna ugovorena vrijednost bespovratnih sredstava]]/7.5345</f>
        <v>497651.85214679141</v>
      </c>
      <c r="U1828" s="50">
        <v>0</v>
      </c>
      <c r="V1828" s="51">
        <f>Ugovori_OPULJP[[#This Row],[Javni doprinos korisnika - HRK]]/7.5345</f>
        <v>0</v>
      </c>
      <c r="W1828" s="50">
        <v>0</v>
      </c>
      <c r="X1828" s="51">
        <f>Ugovori_OPULJP[[#This Row],[Privatni doprinos korisnika - HRK]]/7.5345</f>
        <v>0</v>
      </c>
      <c r="Y1828" s="52">
        <v>3749557.88</v>
      </c>
      <c r="Z1828" s="53">
        <f>Ugovori_OPULJP[[#This Row],[UKUPNI PRIHVATLJIVI IZDACI
TOTAL ELIGIBLE EXPENDITURE
= Bespovratna sredstva ukupno + doprinos korisnika
= Ukupni prihvatljivi troškovi
= Ukupna ugovorena vrijednost projekta HRK]]/7.5345</f>
        <v>497651.85214679141</v>
      </c>
      <c r="AA1828" s="44" t="s">
        <v>6593</v>
      </c>
      <c r="AB1828" s="44" t="s">
        <v>35</v>
      </c>
      <c r="AC1828" s="43" t="s">
        <v>6684</v>
      </c>
      <c r="AD1828" s="43" t="s">
        <v>6595</v>
      </c>
    </row>
    <row r="1829" spans="1:30" ht="63.75" customHeight="1" x14ac:dyDescent="0.2">
      <c r="A1829" s="41" t="s">
        <v>6685</v>
      </c>
      <c r="B1829" s="42" t="s">
        <v>743</v>
      </c>
      <c r="C1829" s="43" t="s">
        <v>6590</v>
      </c>
      <c r="D1829" s="43" t="s">
        <v>6601</v>
      </c>
      <c r="E1829" s="44" t="s">
        <v>6602</v>
      </c>
      <c r="F1829" s="45" t="s">
        <v>6686</v>
      </c>
      <c r="G1829" s="45" t="s">
        <v>6687</v>
      </c>
      <c r="H1829" s="47">
        <v>43236</v>
      </c>
      <c r="I1829" s="47">
        <v>45246</v>
      </c>
      <c r="J1829" s="48" t="str">
        <f>IF(Ugovori_OPULJP[[#This Row],[DATUM ZAVRŠETKA OPERACIJE]]&gt;DATE(2024,3,31),"u provedbi","završen")</f>
        <v>završen</v>
      </c>
      <c r="K1829" s="46" t="s">
        <v>594</v>
      </c>
      <c r="L1829" s="46" t="s">
        <v>594</v>
      </c>
      <c r="M1829" s="49">
        <v>0.85</v>
      </c>
      <c r="N1829" s="49">
        <v>0.15</v>
      </c>
      <c r="O1829" s="50">
        <f>Ugovori_OPULJP[[#This Row],[Bespovratna sredstva - Ukupno (EU+Nac) HRK
= Ukupna ugovorena vrijednost bespovratnih sredstava]]*Ugovori_OPULJP[[#This Row],[EU STOPA SUFINANCIRANJA %
EU CO-FINANCING RATE %]]</f>
        <v>2237126.1944999998</v>
      </c>
      <c r="P1829" s="51">
        <f>Ugovori_OPULJP[[#This Row],[Bespovratna sredstva - EU dio - HRK]]/7.5345</f>
        <v>296917.67131196492</v>
      </c>
      <c r="Q1829" s="50">
        <f>Ugovori_OPULJP[[#This Row],[Bespovratna sredstva - Ukupno (EU+Nac) HRK
= Ukupna ugovorena vrijednost bespovratnih sredstava]]*Ugovori_OPULJP[[#This Row],[STOPA NACIONALNOG SUFINANCIRANJA %]]</f>
        <v>394786.9755</v>
      </c>
      <c r="R1829" s="51">
        <f>Ugovori_OPULJP[[#This Row],[Bespovratna sredstva - Nacionalni dio - HRK]]/7.5345</f>
        <v>52397.23611387617</v>
      </c>
      <c r="S1829" s="50">
        <v>2631913.17</v>
      </c>
      <c r="T1829" s="51">
        <f>Ugovori_OPULJP[[#This Row],[Bespovratna sredstva - Ukupno (EU+Nac) HRK
= Ukupna ugovorena vrijednost bespovratnih sredstava]]/7.5345</f>
        <v>349314.90742584108</v>
      </c>
      <c r="U1829" s="50">
        <v>0</v>
      </c>
      <c r="V1829" s="51">
        <f>Ugovori_OPULJP[[#This Row],[Javni doprinos korisnika - HRK]]/7.5345</f>
        <v>0</v>
      </c>
      <c r="W1829" s="50">
        <v>0</v>
      </c>
      <c r="X1829" s="51">
        <f>Ugovori_OPULJP[[#This Row],[Privatni doprinos korisnika - HRK]]/7.5345</f>
        <v>0</v>
      </c>
      <c r="Y1829" s="52">
        <v>2631913.17</v>
      </c>
      <c r="Z1829" s="53">
        <f>Ugovori_OPULJP[[#This Row],[UKUPNI PRIHVATLJIVI IZDACI
TOTAL ELIGIBLE EXPENDITURE
= Bespovratna sredstva ukupno + doprinos korisnika
= Ukupni prihvatljivi troškovi
= Ukupna ugovorena vrijednost projekta HRK]]/7.5345</f>
        <v>349314.90742584108</v>
      </c>
      <c r="AA1829" s="44" t="s">
        <v>6593</v>
      </c>
      <c r="AB1829" s="44" t="s">
        <v>35</v>
      </c>
      <c r="AC1829" s="43" t="s">
        <v>6688</v>
      </c>
      <c r="AD1829" s="43" t="s">
        <v>6595</v>
      </c>
    </row>
    <row r="1830" spans="1:30" ht="63.75" customHeight="1" x14ac:dyDescent="0.2">
      <c r="A1830" s="41" t="s">
        <v>6689</v>
      </c>
      <c r="B1830" s="42" t="s">
        <v>743</v>
      </c>
      <c r="C1830" s="43" t="s">
        <v>6590</v>
      </c>
      <c r="D1830" s="43" t="s">
        <v>6601</v>
      </c>
      <c r="E1830" s="44" t="s">
        <v>6602</v>
      </c>
      <c r="F1830" s="45" t="s">
        <v>6690</v>
      </c>
      <c r="G1830" s="45" t="s">
        <v>6691</v>
      </c>
      <c r="H1830" s="47">
        <v>43245</v>
      </c>
      <c r="I1830" s="59">
        <v>45291</v>
      </c>
      <c r="J1830" s="48" t="str">
        <f>IF(Ugovori_OPULJP[[#This Row],[DATUM ZAVRŠETKA OPERACIJE]]&gt;DATE(2024,3,31),"u provedbi","završen")</f>
        <v>završen</v>
      </c>
      <c r="K1830" s="46" t="s">
        <v>84</v>
      </c>
      <c r="L1830" s="46" t="s">
        <v>84</v>
      </c>
      <c r="M1830" s="49">
        <v>0.85</v>
      </c>
      <c r="N1830" s="49">
        <v>0.15</v>
      </c>
      <c r="O1830" s="50">
        <f>Ugovori_OPULJP[[#This Row],[Bespovratna sredstva - Ukupno (EU+Nac) HRK
= Ukupna ugovorena vrijednost bespovratnih sredstava]]*Ugovori_OPULJP[[#This Row],[EU STOPA SUFINANCIRANJA %
EU CO-FINANCING RATE %]]</f>
        <v>1481305.1064999998</v>
      </c>
      <c r="P1830" s="51">
        <f>Ugovori_OPULJP[[#This Row],[Bespovratna sredstva - EU dio - HRK]]/7.5345</f>
        <v>196602.9738536067</v>
      </c>
      <c r="Q1830" s="50">
        <f>Ugovori_OPULJP[[#This Row],[Bespovratna sredstva - Ukupno (EU+Nac) HRK
= Ukupna ugovorena vrijednost bespovratnih sredstava]]*Ugovori_OPULJP[[#This Row],[STOPA NACIONALNOG SUFINANCIRANJA %]]</f>
        <v>261406.78349999996</v>
      </c>
      <c r="R1830" s="51">
        <f>Ugovori_OPULJP[[#This Row],[Bespovratna sredstva - Nacionalni dio - HRK]]/7.5345</f>
        <v>34694.642444754121</v>
      </c>
      <c r="S1830" s="50">
        <v>1742711.89</v>
      </c>
      <c r="T1830" s="51">
        <f>Ugovori_OPULJP[[#This Row],[Bespovratna sredstva - Ukupno (EU+Nac) HRK
= Ukupna ugovorena vrijednost bespovratnih sredstava]]/7.5345</f>
        <v>231297.61629836084</v>
      </c>
      <c r="U1830" s="50">
        <v>0</v>
      </c>
      <c r="V1830" s="51">
        <f>Ugovori_OPULJP[[#This Row],[Javni doprinos korisnika - HRK]]/7.5345</f>
        <v>0</v>
      </c>
      <c r="W1830" s="50">
        <v>0</v>
      </c>
      <c r="X1830" s="51">
        <f>Ugovori_OPULJP[[#This Row],[Privatni doprinos korisnika - HRK]]/7.5345</f>
        <v>0</v>
      </c>
      <c r="Y1830" s="52">
        <v>1742711.89</v>
      </c>
      <c r="Z1830" s="53">
        <f>Ugovori_OPULJP[[#This Row],[UKUPNI PRIHVATLJIVI IZDACI
TOTAL ELIGIBLE EXPENDITURE
= Bespovratna sredstva ukupno + doprinos korisnika
= Ukupni prihvatljivi troškovi
= Ukupna ugovorena vrijednost projekta HRK]]/7.5345</f>
        <v>231297.61629836084</v>
      </c>
      <c r="AA1830" s="44" t="s">
        <v>6593</v>
      </c>
      <c r="AB1830" s="44" t="s">
        <v>35</v>
      </c>
      <c r="AC1830" s="43" t="s">
        <v>6692</v>
      </c>
      <c r="AD1830" s="43" t="s">
        <v>6595</v>
      </c>
    </row>
    <row r="1831" spans="1:30" ht="63.75" customHeight="1" x14ac:dyDescent="0.2">
      <c r="A1831" s="41" t="s">
        <v>6693</v>
      </c>
      <c r="B1831" s="42" t="s">
        <v>743</v>
      </c>
      <c r="C1831" s="43" t="s">
        <v>6590</v>
      </c>
      <c r="D1831" s="43" t="s">
        <v>6601</v>
      </c>
      <c r="E1831" s="44" t="s">
        <v>6602</v>
      </c>
      <c r="F1831" s="45" t="s">
        <v>6694</v>
      </c>
      <c r="G1831" s="45" t="s">
        <v>6695</v>
      </c>
      <c r="H1831" s="47">
        <v>43234</v>
      </c>
      <c r="I1831" s="47">
        <v>45244</v>
      </c>
      <c r="J1831" s="48" t="str">
        <f>IF(Ugovori_OPULJP[[#This Row],[DATUM ZAVRŠETKA OPERACIJE]]&gt;DATE(2024,3,31),"u provedbi","završen")</f>
        <v>završen</v>
      </c>
      <c r="K1831" s="46" t="s">
        <v>99</v>
      </c>
      <c r="L1831" s="46" t="s">
        <v>99</v>
      </c>
      <c r="M1831" s="49">
        <v>0.85</v>
      </c>
      <c r="N1831" s="49">
        <v>0.15</v>
      </c>
      <c r="O1831" s="50">
        <f>Ugovori_OPULJP[[#This Row],[Bespovratna sredstva - Ukupno (EU+Nac) HRK
= Ukupna ugovorena vrijednost bespovratnih sredstava]]*Ugovori_OPULJP[[#This Row],[EU STOPA SUFINANCIRANJA %
EU CO-FINANCING RATE %]]</f>
        <v>1076352.382</v>
      </c>
      <c r="P1831" s="51">
        <f>Ugovori_OPULJP[[#This Row],[Bespovratna sredstva - EU dio - HRK]]/7.5345</f>
        <v>142856.51098281238</v>
      </c>
      <c r="Q1831" s="50">
        <f>Ugovori_OPULJP[[#This Row],[Bespovratna sredstva - Ukupno (EU+Nac) HRK
= Ukupna ugovorena vrijednost bespovratnih sredstava]]*Ugovori_OPULJP[[#This Row],[STOPA NACIONALNOG SUFINANCIRANJA %]]</f>
        <v>189944.53799999997</v>
      </c>
      <c r="R1831" s="51">
        <f>Ugovori_OPULJP[[#This Row],[Bespovratna sredstva - Nacionalni dio - HRK]]/7.5345</f>
        <v>25209.972526378653</v>
      </c>
      <c r="S1831" s="50">
        <v>1266296.92</v>
      </c>
      <c r="T1831" s="51">
        <f>Ugovori_OPULJP[[#This Row],[Bespovratna sredstva - Ukupno (EU+Nac) HRK
= Ukupna ugovorena vrijednost bespovratnih sredstava]]/7.5345</f>
        <v>168066.48350919102</v>
      </c>
      <c r="U1831" s="50">
        <v>0</v>
      </c>
      <c r="V1831" s="51">
        <f>Ugovori_OPULJP[[#This Row],[Javni doprinos korisnika - HRK]]/7.5345</f>
        <v>0</v>
      </c>
      <c r="W1831" s="50">
        <v>0</v>
      </c>
      <c r="X1831" s="51">
        <f>Ugovori_OPULJP[[#This Row],[Privatni doprinos korisnika - HRK]]/7.5345</f>
        <v>0</v>
      </c>
      <c r="Y1831" s="52">
        <v>1266296.92</v>
      </c>
      <c r="Z1831" s="53">
        <f>Ugovori_OPULJP[[#This Row],[UKUPNI PRIHVATLJIVI IZDACI
TOTAL ELIGIBLE EXPENDITURE
= Bespovratna sredstva ukupno + doprinos korisnika
= Ukupni prihvatljivi troškovi
= Ukupna ugovorena vrijednost projekta HRK]]/7.5345</f>
        <v>168066.48350919102</v>
      </c>
      <c r="AA1831" s="44" t="s">
        <v>6593</v>
      </c>
      <c r="AB1831" s="44" t="s">
        <v>35</v>
      </c>
      <c r="AC1831" s="43" t="s">
        <v>6696</v>
      </c>
      <c r="AD1831" s="43" t="s">
        <v>6595</v>
      </c>
    </row>
    <row r="1832" spans="1:30" ht="63.75" customHeight="1" x14ac:dyDescent="0.2">
      <c r="A1832" s="41" t="s">
        <v>6697</v>
      </c>
      <c r="B1832" s="42" t="s">
        <v>743</v>
      </c>
      <c r="C1832" s="43" t="s">
        <v>6590</v>
      </c>
      <c r="D1832" s="43" t="s">
        <v>6601</v>
      </c>
      <c r="E1832" s="44" t="s">
        <v>6602</v>
      </c>
      <c r="F1832" s="45" t="s">
        <v>6698</v>
      </c>
      <c r="G1832" s="45" t="s">
        <v>6699</v>
      </c>
      <c r="H1832" s="47">
        <v>43234</v>
      </c>
      <c r="I1832" s="47">
        <v>45274</v>
      </c>
      <c r="J1832" s="48" t="str">
        <f>IF(Ugovori_OPULJP[[#This Row],[DATUM ZAVRŠETKA OPERACIJE]]&gt;DATE(2024,3,31),"u provedbi","završen")</f>
        <v>završen</v>
      </c>
      <c r="K1832" s="46" t="s">
        <v>599</v>
      </c>
      <c r="L1832" s="46" t="s">
        <v>599</v>
      </c>
      <c r="M1832" s="49">
        <v>0.85</v>
      </c>
      <c r="N1832" s="49">
        <v>0.15</v>
      </c>
      <c r="O1832" s="50">
        <f>Ugovori_OPULJP[[#This Row],[Bespovratna sredstva - Ukupno (EU+Nac) HRK
= Ukupna ugovorena vrijednost bespovratnih sredstava]]*Ugovori_OPULJP[[#This Row],[EU STOPA SUFINANCIRANJA %
EU CO-FINANCING RATE %]]</f>
        <v>791787.52899999998</v>
      </c>
      <c r="P1832" s="51">
        <f>Ugovori_OPULJP[[#This Row],[Bespovratna sredstva - EU dio - HRK]]/7.5345</f>
        <v>105088.26451655716</v>
      </c>
      <c r="Q1832" s="50">
        <f>Ugovori_OPULJP[[#This Row],[Bespovratna sredstva - Ukupno (EU+Nac) HRK
= Ukupna ugovorena vrijednost bespovratnih sredstava]]*Ugovori_OPULJP[[#This Row],[STOPA NACIONALNOG SUFINANCIRANJA %]]</f>
        <v>139727.21099999998</v>
      </c>
      <c r="R1832" s="51">
        <f>Ugovori_OPULJP[[#This Row],[Bespovratna sredstva - Nacionalni dio - HRK]]/7.5345</f>
        <v>18544.987855863026</v>
      </c>
      <c r="S1832" s="50">
        <v>931514.74</v>
      </c>
      <c r="T1832" s="51">
        <f>Ugovori_OPULJP[[#This Row],[Bespovratna sredstva - Ukupno (EU+Nac) HRK
= Ukupna ugovorena vrijednost bespovratnih sredstava]]/7.5345</f>
        <v>123633.25237242019</v>
      </c>
      <c r="U1832" s="50">
        <v>0</v>
      </c>
      <c r="V1832" s="51">
        <f>Ugovori_OPULJP[[#This Row],[Javni doprinos korisnika - HRK]]/7.5345</f>
        <v>0</v>
      </c>
      <c r="W1832" s="50">
        <v>0</v>
      </c>
      <c r="X1832" s="51">
        <f>Ugovori_OPULJP[[#This Row],[Privatni doprinos korisnika - HRK]]/7.5345</f>
        <v>0</v>
      </c>
      <c r="Y1832" s="52">
        <v>931514.74</v>
      </c>
      <c r="Z1832" s="53">
        <f>Ugovori_OPULJP[[#This Row],[UKUPNI PRIHVATLJIVI IZDACI
TOTAL ELIGIBLE EXPENDITURE
= Bespovratna sredstva ukupno + doprinos korisnika
= Ukupni prihvatljivi troškovi
= Ukupna ugovorena vrijednost projekta HRK]]/7.5345</f>
        <v>123633.25237242019</v>
      </c>
      <c r="AA1832" s="44" t="s">
        <v>6593</v>
      </c>
      <c r="AB1832" s="44" t="s">
        <v>35</v>
      </c>
      <c r="AC1832" s="43" t="s">
        <v>6700</v>
      </c>
      <c r="AD1832" s="43" t="s">
        <v>6595</v>
      </c>
    </row>
    <row r="1833" spans="1:30" ht="63.75" customHeight="1" x14ac:dyDescent="0.2">
      <c r="A1833" s="41" t="s">
        <v>6701</v>
      </c>
      <c r="B1833" s="42" t="s">
        <v>743</v>
      </c>
      <c r="C1833" s="43" t="s">
        <v>6590</v>
      </c>
      <c r="D1833" s="43" t="s">
        <v>6601</v>
      </c>
      <c r="E1833" s="44" t="s">
        <v>6602</v>
      </c>
      <c r="F1833" s="45" t="s">
        <v>6702</v>
      </c>
      <c r="G1833" s="45" t="s">
        <v>6703</v>
      </c>
      <c r="H1833" s="47">
        <v>43234</v>
      </c>
      <c r="I1833" s="47">
        <v>44879</v>
      </c>
      <c r="J1833" s="48" t="str">
        <f>IF(Ugovori_OPULJP[[#This Row],[DATUM ZAVRŠETKA OPERACIJE]]&gt;DATE(2024,3,31),"u provedbi","završen")</f>
        <v>završen</v>
      </c>
      <c r="K1833" s="46" t="s">
        <v>37</v>
      </c>
      <c r="L1833" s="46" t="s">
        <v>37</v>
      </c>
      <c r="M1833" s="49">
        <v>0.85</v>
      </c>
      <c r="N1833" s="49">
        <v>0.15</v>
      </c>
      <c r="O1833" s="50">
        <f>Ugovori_OPULJP[[#This Row],[Bespovratna sredstva - Ukupno (EU+Nac) HRK
= Ukupna ugovorena vrijednost bespovratnih sredstava]]*Ugovori_OPULJP[[#This Row],[EU STOPA SUFINANCIRANJA %
EU CO-FINANCING RATE %]]</f>
        <v>730128.08699999994</v>
      </c>
      <c r="P1833" s="51">
        <f>Ugovori_OPULJP[[#This Row],[Bespovratna sredstva - EU dio - HRK]]/7.5345</f>
        <v>96904.650209038417</v>
      </c>
      <c r="Q1833" s="50">
        <f>Ugovori_OPULJP[[#This Row],[Bespovratna sredstva - Ukupno (EU+Nac) HRK
= Ukupna ugovorena vrijednost bespovratnih sredstava]]*Ugovori_OPULJP[[#This Row],[STOPA NACIONALNOG SUFINANCIRANJA %]]</f>
        <v>128846.13299999999</v>
      </c>
      <c r="R1833" s="51">
        <f>Ugovori_OPULJP[[#This Row],[Bespovratna sredstva - Nacionalni dio - HRK]]/7.5345</f>
        <v>17100.820625124426</v>
      </c>
      <c r="S1833" s="50">
        <v>858974.22</v>
      </c>
      <c r="T1833" s="51">
        <f>Ugovori_OPULJP[[#This Row],[Bespovratna sredstva - Ukupno (EU+Nac) HRK
= Ukupna ugovorena vrijednost bespovratnih sredstava]]/7.5345</f>
        <v>114005.47083416284</v>
      </c>
      <c r="U1833" s="50">
        <v>0</v>
      </c>
      <c r="V1833" s="51">
        <f>Ugovori_OPULJP[[#This Row],[Javni doprinos korisnika - HRK]]/7.5345</f>
        <v>0</v>
      </c>
      <c r="W1833" s="50">
        <v>0</v>
      </c>
      <c r="X1833" s="51">
        <f>Ugovori_OPULJP[[#This Row],[Privatni doprinos korisnika - HRK]]/7.5345</f>
        <v>0</v>
      </c>
      <c r="Y1833" s="52">
        <v>858974.22</v>
      </c>
      <c r="Z1833" s="53">
        <f>Ugovori_OPULJP[[#This Row],[UKUPNI PRIHVATLJIVI IZDACI
TOTAL ELIGIBLE EXPENDITURE
= Bespovratna sredstva ukupno + doprinos korisnika
= Ukupni prihvatljivi troškovi
= Ukupna ugovorena vrijednost projekta HRK]]/7.5345</f>
        <v>114005.47083416284</v>
      </c>
      <c r="AA1833" s="44" t="s">
        <v>6593</v>
      </c>
      <c r="AB1833" s="44" t="s">
        <v>35</v>
      </c>
      <c r="AC1833" s="43" t="s">
        <v>6704</v>
      </c>
      <c r="AD1833" s="43" t="s">
        <v>6595</v>
      </c>
    </row>
    <row r="1834" spans="1:30" ht="63.75" customHeight="1" x14ac:dyDescent="0.2">
      <c r="A1834" s="41" t="s">
        <v>6705</v>
      </c>
      <c r="B1834" s="42" t="s">
        <v>743</v>
      </c>
      <c r="C1834" s="43" t="s">
        <v>6590</v>
      </c>
      <c r="D1834" s="43" t="s">
        <v>6601</v>
      </c>
      <c r="E1834" s="44" t="s">
        <v>6602</v>
      </c>
      <c r="F1834" s="45" t="s">
        <v>6706</v>
      </c>
      <c r="G1834" s="45" t="s">
        <v>6707</v>
      </c>
      <c r="H1834" s="47">
        <v>43146</v>
      </c>
      <c r="I1834" s="47">
        <v>44788</v>
      </c>
      <c r="J1834" s="48" t="str">
        <f>IF(Ugovori_OPULJP[[#This Row],[DATUM ZAVRŠETKA OPERACIJE]]&gt;DATE(2024,3,31),"u provedbi","završen")</f>
        <v>završen</v>
      </c>
      <c r="K1834" s="46" t="s">
        <v>99</v>
      </c>
      <c r="L1834" s="46" t="s">
        <v>99</v>
      </c>
      <c r="M1834" s="49">
        <v>0.85</v>
      </c>
      <c r="N1834" s="49">
        <v>0.15</v>
      </c>
      <c r="O1834" s="50">
        <f>Ugovori_OPULJP[[#This Row],[Bespovratna sredstva - Ukupno (EU+Nac) HRK
= Ukupna ugovorena vrijednost bespovratnih sredstava]]*Ugovori_OPULJP[[#This Row],[EU STOPA SUFINANCIRANJA %
EU CO-FINANCING RATE %]]</f>
        <v>1608378.5</v>
      </c>
      <c r="P1834" s="51">
        <f>Ugovori_OPULJP[[#This Row],[Bespovratna sredstva - EU dio - HRK]]/7.5345</f>
        <v>213468.51151370362</v>
      </c>
      <c r="Q1834" s="50">
        <f>Ugovori_OPULJP[[#This Row],[Bespovratna sredstva - Ukupno (EU+Nac) HRK
= Ukupna ugovorena vrijednost bespovratnih sredstava]]*Ugovori_OPULJP[[#This Row],[STOPA NACIONALNOG SUFINANCIRANJA %]]</f>
        <v>283831.5</v>
      </c>
      <c r="R1834" s="51">
        <f>Ugovori_OPULJP[[#This Row],[Bespovratna sredstva - Nacionalni dio - HRK]]/7.5345</f>
        <v>37670.913796535933</v>
      </c>
      <c r="S1834" s="50">
        <v>1892210</v>
      </c>
      <c r="T1834" s="51">
        <f>Ugovori_OPULJP[[#This Row],[Bespovratna sredstva - Ukupno (EU+Nac) HRK
= Ukupna ugovorena vrijednost bespovratnih sredstava]]/7.5345</f>
        <v>251139.42531023955</v>
      </c>
      <c r="U1834" s="50">
        <v>0</v>
      </c>
      <c r="V1834" s="51">
        <f>Ugovori_OPULJP[[#This Row],[Javni doprinos korisnika - HRK]]/7.5345</f>
        <v>0</v>
      </c>
      <c r="W1834" s="50">
        <v>0</v>
      </c>
      <c r="X1834" s="51">
        <f>Ugovori_OPULJP[[#This Row],[Privatni doprinos korisnika - HRK]]/7.5345</f>
        <v>0</v>
      </c>
      <c r="Y1834" s="52">
        <v>1892210</v>
      </c>
      <c r="Z1834" s="53">
        <f>Ugovori_OPULJP[[#This Row],[UKUPNI PRIHVATLJIVI IZDACI
TOTAL ELIGIBLE EXPENDITURE
= Bespovratna sredstva ukupno + doprinos korisnika
= Ukupni prihvatljivi troškovi
= Ukupna ugovorena vrijednost projekta HRK]]/7.5345</f>
        <v>251139.42531023955</v>
      </c>
      <c r="AA1834" s="44" t="s">
        <v>6593</v>
      </c>
      <c r="AB1834" s="44" t="s">
        <v>35</v>
      </c>
      <c r="AC1834" s="43" t="s">
        <v>6708</v>
      </c>
      <c r="AD1834" s="43" t="s">
        <v>6595</v>
      </c>
    </row>
    <row r="1835" spans="1:30" ht="63.75" customHeight="1" x14ac:dyDescent="0.2">
      <c r="A1835" s="41" t="s">
        <v>6709</v>
      </c>
      <c r="B1835" s="42" t="s">
        <v>743</v>
      </c>
      <c r="C1835" s="43" t="s">
        <v>6590</v>
      </c>
      <c r="D1835" s="43" t="s">
        <v>6601</v>
      </c>
      <c r="E1835" s="44" t="s">
        <v>6602</v>
      </c>
      <c r="F1835" s="45" t="s">
        <v>6710</v>
      </c>
      <c r="G1835" s="45" t="s">
        <v>6711</v>
      </c>
      <c r="H1835" s="47">
        <v>43245</v>
      </c>
      <c r="I1835" s="47">
        <v>44890</v>
      </c>
      <c r="J1835" s="48" t="str">
        <f>IF(Ugovori_OPULJP[[#This Row],[DATUM ZAVRŠETKA OPERACIJE]]&gt;DATE(2024,3,31),"u provedbi","završen")</f>
        <v>završen</v>
      </c>
      <c r="K1835" s="46" t="s">
        <v>211</v>
      </c>
      <c r="L1835" s="46" t="s">
        <v>211</v>
      </c>
      <c r="M1835" s="49">
        <v>0.85</v>
      </c>
      <c r="N1835" s="49">
        <v>0.15</v>
      </c>
      <c r="O1835" s="50">
        <f>Ugovori_OPULJP[[#This Row],[Bespovratna sredstva - Ukupno (EU+Nac) HRK
= Ukupna ugovorena vrijednost bespovratnih sredstava]]*Ugovori_OPULJP[[#This Row],[EU STOPA SUFINANCIRANJA %
EU CO-FINANCING RATE %]]</f>
        <v>919953.87799999991</v>
      </c>
      <c r="P1835" s="51">
        <f>Ugovori_OPULJP[[#This Row],[Bespovratna sredstva - EU dio - HRK]]/7.5345</f>
        <v>122098.86230008626</v>
      </c>
      <c r="Q1835" s="50">
        <f>Ugovori_OPULJP[[#This Row],[Bespovratna sredstva - Ukupno (EU+Nac) HRK
= Ukupna ugovorena vrijednost bespovratnih sredstava]]*Ugovori_OPULJP[[#This Row],[STOPA NACIONALNOG SUFINANCIRANJA %]]</f>
        <v>162344.802</v>
      </c>
      <c r="R1835" s="51">
        <f>Ugovori_OPULJP[[#This Row],[Bespovratna sredstva - Nacionalni dio - HRK]]/7.5345</f>
        <v>21546.858052956399</v>
      </c>
      <c r="S1835" s="50">
        <v>1082298.68</v>
      </c>
      <c r="T1835" s="51">
        <f>Ugovori_OPULJP[[#This Row],[Bespovratna sredstva - Ukupno (EU+Nac) HRK
= Ukupna ugovorena vrijednost bespovratnih sredstava]]/7.5345</f>
        <v>143645.72035304265</v>
      </c>
      <c r="U1835" s="50">
        <v>0</v>
      </c>
      <c r="V1835" s="51">
        <f>Ugovori_OPULJP[[#This Row],[Javni doprinos korisnika - HRK]]/7.5345</f>
        <v>0</v>
      </c>
      <c r="W1835" s="50">
        <v>0</v>
      </c>
      <c r="X1835" s="51">
        <f>Ugovori_OPULJP[[#This Row],[Privatni doprinos korisnika - HRK]]/7.5345</f>
        <v>0</v>
      </c>
      <c r="Y1835" s="52">
        <v>1082298.68</v>
      </c>
      <c r="Z1835" s="53">
        <f>Ugovori_OPULJP[[#This Row],[UKUPNI PRIHVATLJIVI IZDACI
TOTAL ELIGIBLE EXPENDITURE
= Bespovratna sredstva ukupno + doprinos korisnika
= Ukupni prihvatljivi troškovi
= Ukupna ugovorena vrijednost projekta HRK]]/7.5345</f>
        <v>143645.72035304265</v>
      </c>
      <c r="AA1835" s="44" t="s">
        <v>6593</v>
      </c>
      <c r="AB1835" s="44" t="s">
        <v>35</v>
      </c>
      <c r="AC1835" s="43" t="s">
        <v>6712</v>
      </c>
      <c r="AD1835" s="43" t="s">
        <v>6595</v>
      </c>
    </row>
    <row r="1836" spans="1:30" ht="63.75" customHeight="1" x14ac:dyDescent="0.2">
      <c r="A1836" s="41" t="s">
        <v>6713</v>
      </c>
      <c r="B1836" s="42" t="s">
        <v>743</v>
      </c>
      <c r="C1836" s="43" t="s">
        <v>6590</v>
      </c>
      <c r="D1836" s="43" t="s">
        <v>6601</v>
      </c>
      <c r="E1836" s="44" t="s">
        <v>6602</v>
      </c>
      <c r="F1836" s="45" t="s">
        <v>6714</v>
      </c>
      <c r="G1836" s="45" t="s">
        <v>6715</v>
      </c>
      <c r="H1836" s="47">
        <v>43185</v>
      </c>
      <c r="I1836" s="47">
        <v>45286</v>
      </c>
      <c r="J1836" s="48" t="str">
        <f>IF(Ugovori_OPULJP[[#This Row],[DATUM ZAVRŠETKA OPERACIJE]]&gt;DATE(2024,3,31),"u provedbi","završen")</f>
        <v>završen</v>
      </c>
      <c r="K1836" s="46" t="s">
        <v>84</v>
      </c>
      <c r="L1836" s="46" t="s">
        <v>84</v>
      </c>
      <c r="M1836" s="49">
        <v>0.85</v>
      </c>
      <c r="N1836" s="49">
        <v>0.15</v>
      </c>
      <c r="O1836" s="50">
        <f>Ugovori_OPULJP[[#This Row],[Bespovratna sredstva - Ukupno (EU+Nac) HRK
= Ukupna ugovorena vrijednost bespovratnih sredstava]]*Ugovori_OPULJP[[#This Row],[EU STOPA SUFINANCIRANJA %
EU CO-FINANCING RATE %]]</f>
        <v>1166855.4859999998</v>
      </c>
      <c r="P1836" s="51">
        <f>Ugovori_OPULJP[[#This Row],[Bespovratna sredstva - EU dio - HRK]]/7.5345</f>
        <v>154868.33711593333</v>
      </c>
      <c r="Q1836" s="50">
        <f>Ugovori_OPULJP[[#This Row],[Bespovratna sredstva - Ukupno (EU+Nac) HRK
= Ukupna ugovorena vrijednost bespovratnih sredstava]]*Ugovori_OPULJP[[#This Row],[STOPA NACIONALNOG SUFINANCIRANJA %]]</f>
        <v>205915.67399999997</v>
      </c>
      <c r="R1836" s="51">
        <f>Ugovori_OPULJP[[#This Row],[Bespovratna sredstva - Nacionalni dio - HRK]]/7.5345</f>
        <v>27329.706549870589</v>
      </c>
      <c r="S1836" s="50">
        <v>1372771.16</v>
      </c>
      <c r="T1836" s="51">
        <f>Ugovori_OPULJP[[#This Row],[Bespovratna sredstva - Ukupno (EU+Nac) HRK
= Ukupna ugovorena vrijednost bespovratnih sredstava]]/7.5345</f>
        <v>182198.04366580394</v>
      </c>
      <c r="U1836" s="50">
        <v>0</v>
      </c>
      <c r="V1836" s="51">
        <f>Ugovori_OPULJP[[#This Row],[Javni doprinos korisnika - HRK]]/7.5345</f>
        <v>0</v>
      </c>
      <c r="W1836" s="50">
        <v>0</v>
      </c>
      <c r="X1836" s="51">
        <f>Ugovori_OPULJP[[#This Row],[Privatni doprinos korisnika - HRK]]/7.5345</f>
        <v>0</v>
      </c>
      <c r="Y1836" s="52">
        <v>1372771.16</v>
      </c>
      <c r="Z1836" s="53">
        <f>Ugovori_OPULJP[[#This Row],[UKUPNI PRIHVATLJIVI IZDACI
TOTAL ELIGIBLE EXPENDITURE
= Bespovratna sredstva ukupno + doprinos korisnika
= Ukupni prihvatljivi troškovi
= Ukupna ugovorena vrijednost projekta HRK]]/7.5345</f>
        <v>182198.04366580394</v>
      </c>
      <c r="AA1836" s="44" t="s">
        <v>6593</v>
      </c>
      <c r="AB1836" s="44" t="s">
        <v>35</v>
      </c>
      <c r="AC1836" s="43" t="s">
        <v>6716</v>
      </c>
      <c r="AD1836" s="43" t="s">
        <v>6595</v>
      </c>
    </row>
    <row r="1837" spans="1:30" ht="63.75" customHeight="1" x14ac:dyDescent="0.2">
      <c r="A1837" s="41" t="s">
        <v>6717</v>
      </c>
      <c r="B1837" s="42" t="s">
        <v>743</v>
      </c>
      <c r="C1837" s="43" t="s">
        <v>6590</v>
      </c>
      <c r="D1837" s="43" t="s">
        <v>6601</v>
      </c>
      <c r="E1837" s="44" t="s">
        <v>6602</v>
      </c>
      <c r="F1837" s="45" t="s">
        <v>6718</v>
      </c>
      <c r="G1837" s="45" t="s">
        <v>6719</v>
      </c>
      <c r="H1837" s="47">
        <v>43186</v>
      </c>
      <c r="I1837" s="47">
        <v>45287</v>
      </c>
      <c r="J1837" s="48" t="str">
        <f>IF(Ugovori_OPULJP[[#This Row],[DATUM ZAVRŠETKA OPERACIJE]]&gt;DATE(2024,3,31),"u provedbi","završen")</f>
        <v>završen</v>
      </c>
      <c r="K1837" s="46" t="s">
        <v>425</v>
      </c>
      <c r="L1837" s="46" t="s">
        <v>425</v>
      </c>
      <c r="M1837" s="49">
        <v>0.85</v>
      </c>
      <c r="N1837" s="49">
        <v>0.15</v>
      </c>
      <c r="O1837" s="50">
        <f>Ugovori_OPULJP[[#This Row],[Bespovratna sredstva - Ukupno (EU+Nac) HRK
= Ukupna ugovorena vrijednost bespovratnih sredstava]]*Ugovori_OPULJP[[#This Row],[EU STOPA SUFINANCIRANJA %
EU CO-FINANCING RATE %]]</f>
        <v>1200272.0715000001</v>
      </c>
      <c r="P1837" s="51">
        <f>Ugovori_OPULJP[[#This Row],[Bespovratna sredstva - EU dio - HRK]]/7.5345</f>
        <v>159303.48019112085</v>
      </c>
      <c r="Q1837" s="50">
        <f>Ugovori_OPULJP[[#This Row],[Bespovratna sredstva - Ukupno (EU+Nac) HRK
= Ukupna ugovorena vrijednost bespovratnih sredstava]]*Ugovori_OPULJP[[#This Row],[STOPA NACIONALNOG SUFINANCIRANJA %]]</f>
        <v>211812.71849999999</v>
      </c>
      <c r="R1837" s="51">
        <f>Ugovori_OPULJP[[#This Row],[Bespovratna sredstva - Nacionalni dio - HRK]]/7.5345</f>
        <v>28112.378857256615</v>
      </c>
      <c r="S1837" s="50">
        <v>1412084.79</v>
      </c>
      <c r="T1837" s="51">
        <f>Ugovori_OPULJP[[#This Row],[Bespovratna sredstva - Ukupno (EU+Nac) HRK
= Ukupna ugovorena vrijednost bespovratnih sredstava]]/7.5345</f>
        <v>187415.85904837746</v>
      </c>
      <c r="U1837" s="50">
        <v>0</v>
      </c>
      <c r="V1837" s="51">
        <f>Ugovori_OPULJP[[#This Row],[Javni doprinos korisnika - HRK]]/7.5345</f>
        <v>0</v>
      </c>
      <c r="W1837" s="50">
        <v>0</v>
      </c>
      <c r="X1837" s="51">
        <f>Ugovori_OPULJP[[#This Row],[Privatni doprinos korisnika - HRK]]/7.5345</f>
        <v>0</v>
      </c>
      <c r="Y1837" s="52">
        <v>1412084.79</v>
      </c>
      <c r="Z1837" s="53">
        <f>Ugovori_OPULJP[[#This Row],[UKUPNI PRIHVATLJIVI IZDACI
TOTAL ELIGIBLE EXPENDITURE
= Bespovratna sredstva ukupno + doprinos korisnika
= Ukupni prihvatljivi troškovi
= Ukupna ugovorena vrijednost projekta HRK]]/7.5345</f>
        <v>187415.85904837746</v>
      </c>
      <c r="AA1837" s="44" t="s">
        <v>6593</v>
      </c>
      <c r="AB1837" s="44" t="s">
        <v>35</v>
      </c>
      <c r="AC1837" s="43" t="s">
        <v>6720</v>
      </c>
      <c r="AD1837" s="43" t="s">
        <v>6595</v>
      </c>
    </row>
    <row r="1838" spans="1:30" ht="63.75" customHeight="1" x14ac:dyDescent="0.2">
      <c r="A1838" s="41" t="s">
        <v>6721</v>
      </c>
      <c r="B1838" s="42" t="s">
        <v>743</v>
      </c>
      <c r="C1838" s="43" t="s">
        <v>6590</v>
      </c>
      <c r="D1838" s="43" t="s">
        <v>6601</v>
      </c>
      <c r="E1838" s="44" t="s">
        <v>6602</v>
      </c>
      <c r="F1838" s="45" t="s">
        <v>6722</v>
      </c>
      <c r="G1838" s="45" t="s">
        <v>6723</v>
      </c>
      <c r="H1838" s="47">
        <v>43146</v>
      </c>
      <c r="I1838" s="47">
        <v>45153</v>
      </c>
      <c r="J1838" s="48" t="str">
        <f>IF(Ugovori_OPULJP[[#This Row],[DATUM ZAVRŠETKA OPERACIJE]]&gt;DATE(2024,3,31),"u provedbi","završen")</f>
        <v>završen</v>
      </c>
      <c r="K1838" s="46" t="s">
        <v>599</v>
      </c>
      <c r="L1838" s="46" t="s">
        <v>599</v>
      </c>
      <c r="M1838" s="49">
        <v>0.85</v>
      </c>
      <c r="N1838" s="49">
        <v>0.15</v>
      </c>
      <c r="O1838" s="50">
        <f>Ugovori_OPULJP[[#This Row],[Bespovratna sredstva - Ukupno (EU+Nac) HRK
= Ukupna ugovorena vrijednost bespovratnih sredstava]]*Ugovori_OPULJP[[#This Row],[EU STOPA SUFINANCIRANJA %
EU CO-FINANCING RATE %]]</f>
        <v>1130410.3504999999</v>
      </c>
      <c r="P1838" s="51">
        <f>Ugovori_OPULJP[[#This Row],[Bespovratna sredstva - EU dio - HRK]]/7.5345</f>
        <v>150031.23637932178</v>
      </c>
      <c r="Q1838" s="50">
        <f>Ugovori_OPULJP[[#This Row],[Bespovratna sredstva - Ukupno (EU+Nac) HRK
= Ukupna ugovorena vrijednost bespovratnih sredstava]]*Ugovori_OPULJP[[#This Row],[STOPA NACIONALNOG SUFINANCIRANJA %]]</f>
        <v>199484.1795</v>
      </c>
      <c r="R1838" s="51">
        <f>Ugovori_OPULJP[[#This Row],[Bespovratna sredstva - Nacionalni dio - HRK]]/7.5345</f>
        <v>26476.100537527371</v>
      </c>
      <c r="S1838" s="50">
        <v>1329894.53</v>
      </c>
      <c r="T1838" s="51">
        <f>Ugovori_OPULJP[[#This Row],[Bespovratna sredstva - Ukupno (EU+Nac) HRK
= Ukupna ugovorena vrijednost bespovratnih sredstava]]/7.5345</f>
        <v>176507.33691684916</v>
      </c>
      <c r="U1838" s="50">
        <v>0</v>
      </c>
      <c r="V1838" s="51">
        <f>Ugovori_OPULJP[[#This Row],[Javni doprinos korisnika - HRK]]/7.5345</f>
        <v>0</v>
      </c>
      <c r="W1838" s="50">
        <v>0</v>
      </c>
      <c r="X1838" s="51">
        <f>Ugovori_OPULJP[[#This Row],[Privatni doprinos korisnika - HRK]]/7.5345</f>
        <v>0</v>
      </c>
      <c r="Y1838" s="52">
        <v>1329894.53</v>
      </c>
      <c r="Z1838" s="53">
        <f>Ugovori_OPULJP[[#This Row],[UKUPNI PRIHVATLJIVI IZDACI
TOTAL ELIGIBLE EXPENDITURE
= Bespovratna sredstva ukupno + doprinos korisnika
= Ukupni prihvatljivi troškovi
= Ukupna ugovorena vrijednost projekta HRK]]/7.5345</f>
        <v>176507.33691684916</v>
      </c>
      <c r="AA1838" s="44" t="s">
        <v>6593</v>
      </c>
      <c r="AB1838" s="44" t="s">
        <v>35</v>
      </c>
      <c r="AC1838" s="43" t="s">
        <v>6724</v>
      </c>
      <c r="AD1838" s="43" t="s">
        <v>6595</v>
      </c>
    </row>
    <row r="1839" spans="1:30" ht="63.75" customHeight="1" x14ac:dyDescent="0.2">
      <c r="A1839" s="41" t="s">
        <v>6725</v>
      </c>
      <c r="B1839" s="42" t="s">
        <v>743</v>
      </c>
      <c r="C1839" s="43" t="s">
        <v>6590</v>
      </c>
      <c r="D1839" s="43" t="s">
        <v>6601</v>
      </c>
      <c r="E1839" s="44" t="s">
        <v>6602</v>
      </c>
      <c r="F1839" s="45" t="s">
        <v>6726</v>
      </c>
      <c r="G1839" s="45" t="s">
        <v>6727</v>
      </c>
      <c r="H1839" s="47">
        <v>43245</v>
      </c>
      <c r="I1839" s="47">
        <v>45255</v>
      </c>
      <c r="J1839" s="48" t="str">
        <f>IF(Ugovori_OPULJP[[#This Row],[DATUM ZAVRŠETKA OPERACIJE]]&gt;DATE(2024,3,31),"u provedbi","završen")</f>
        <v>završen</v>
      </c>
      <c r="K1839" s="46" t="s">
        <v>37</v>
      </c>
      <c r="L1839" s="46" t="s">
        <v>37</v>
      </c>
      <c r="M1839" s="49">
        <v>0.85</v>
      </c>
      <c r="N1839" s="49">
        <v>0.15</v>
      </c>
      <c r="O1839" s="50">
        <f>Ugovori_OPULJP[[#This Row],[Bespovratna sredstva - Ukupno (EU+Nac) HRK
= Ukupna ugovorena vrijednost bespovratnih sredstava]]*Ugovori_OPULJP[[#This Row],[EU STOPA SUFINANCIRANJA %
EU CO-FINANCING RATE %]]</f>
        <v>1021463.088</v>
      </c>
      <c r="P1839" s="51">
        <f>Ugovori_OPULJP[[#This Row],[Bespovratna sredstva - EU dio - HRK]]/7.5345</f>
        <v>135571.44973123629</v>
      </c>
      <c r="Q1839" s="50">
        <f>Ugovori_OPULJP[[#This Row],[Bespovratna sredstva - Ukupno (EU+Nac) HRK
= Ukupna ugovorena vrijednost bespovratnih sredstava]]*Ugovori_OPULJP[[#This Row],[STOPA NACIONALNOG SUFINANCIRANJA %]]</f>
        <v>180258.19200000001</v>
      </c>
      <c r="R1839" s="51">
        <f>Ugovori_OPULJP[[#This Row],[Bespovratna sredstva - Nacionalni dio - HRK]]/7.5345</f>
        <v>23924.373481982879</v>
      </c>
      <c r="S1839" s="50">
        <v>1201721.28</v>
      </c>
      <c r="T1839" s="51">
        <f>Ugovori_OPULJP[[#This Row],[Bespovratna sredstva - Ukupno (EU+Nac) HRK
= Ukupna ugovorena vrijednost bespovratnih sredstava]]/7.5345</f>
        <v>159495.82321321918</v>
      </c>
      <c r="U1839" s="50">
        <v>0</v>
      </c>
      <c r="V1839" s="51">
        <f>Ugovori_OPULJP[[#This Row],[Javni doprinos korisnika - HRK]]/7.5345</f>
        <v>0</v>
      </c>
      <c r="W1839" s="50">
        <v>0</v>
      </c>
      <c r="X1839" s="51">
        <f>Ugovori_OPULJP[[#This Row],[Privatni doprinos korisnika - HRK]]/7.5345</f>
        <v>0</v>
      </c>
      <c r="Y1839" s="52">
        <v>1201721.28</v>
      </c>
      <c r="Z1839" s="53">
        <f>Ugovori_OPULJP[[#This Row],[UKUPNI PRIHVATLJIVI IZDACI
TOTAL ELIGIBLE EXPENDITURE
= Bespovratna sredstva ukupno + doprinos korisnika
= Ukupni prihvatljivi troškovi
= Ukupna ugovorena vrijednost projekta HRK]]/7.5345</f>
        <v>159495.82321321918</v>
      </c>
      <c r="AA1839" s="44" t="s">
        <v>6593</v>
      </c>
      <c r="AB1839" s="44" t="s">
        <v>35</v>
      </c>
      <c r="AC1839" s="43" t="s">
        <v>6728</v>
      </c>
      <c r="AD1839" s="43" t="s">
        <v>6595</v>
      </c>
    </row>
    <row r="1840" spans="1:30" ht="63.75" customHeight="1" x14ac:dyDescent="0.2">
      <c r="A1840" s="41" t="s">
        <v>6729</v>
      </c>
      <c r="B1840" s="42" t="s">
        <v>743</v>
      </c>
      <c r="C1840" s="43" t="s">
        <v>6590</v>
      </c>
      <c r="D1840" s="43" t="s">
        <v>6601</v>
      </c>
      <c r="E1840" s="44" t="s">
        <v>6602</v>
      </c>
      <c r="F1840" s="45" t="s">
        <v>6730</v>
      </c>
      <c r="G1840" s="45" t="s">
        <v>6727</v>
      </c>
      <c r="H1840" s="47">
        <v>43245</v>
      </c>
      <c r="I1840" s="47">
        <v>45255</v>
      </c>
      <c r="J1840" s="48" t="str">
        <f>IF(Ugovori_OPULJP[[#This Row],[DATUM ZAVRŠETKA OPERACIJE]]&gt;DATE(2024,3,31),"u provedbi","završen")</f>
        <v>završen</v>
      </c>
      <c r="K1840" s="46" t="s">
        <v>37</v>
      </c>
      <c r="L1840" s="46" t="s">
        <v>37</v>
      </c>
      <c r="M1840" s="49">
        <v>0.85</v>
      </c>
      <c r="N1840" s="49">
        <v>0.15</v>
      </c>
      <c r="O1840" s="50">
        <f>Ugovori_OPULJP[[#This Row],[Bespovratna sredstva - Ukupno (EU+Nac) HRK
= Ukupna ugovorena vrijednost bespovratnih sredstava]]*Ugovori_OPULJP[[#This Row],[EU STOPA SUFINANCIRANJA %
EU CO-FINANCING RATE %]]</f>
        <v>1036978.3845</v>
      </c>
      <c r="P1840" s="51">
        <f>Ugovori_OPULJP[[#This Row],[Bespovratna sredstva - EU dio - HRK]]/7.5345</f>
        <v>137630.68345610192</v>
      </c>
      <c r="Q1840" s="50">
        <f>Ugovori_OPULJP[[#This Row],[Bespovratna sredstva - Ukupno (EU+Nac) HRK
= Ukupna ugovorena vrijednost bespovratnih sredstava]]*Ugovori_OPULJP[[#This Row],[STOPA NACIONALNOG SUFINANCIRANJA %]]</f>
        <v>182996.18549999999</v>
      </c>
      <c r="R1840" s="51">
        <f>Ugovori_OPULJP[[#This Row],[Bespovratna sredstva - Nacionalni dio - HRK]]/7.5345</f>
        <v>24287.767668723867</v>
      </c>
      <c r="S1840" s="50">
        <v>1219974.57</v>
      </c>
      <c r="T1840" s="51">
        <f>Ugovori_OPULJP[[#This Row],[Bespovratna sredstva - Ukupno (EU+Nac) HRK
= Ukupna ugovorena vrijednost bespovratnih sredstava]]/7.5345</f>
        <v>161918.45112482581</v>
      </c>
      <c r="U1840" s="50">
        <v>0</v>
      </c>
      <c r="V1840" s="51">
        <f>Ugovori_OPULJP[[#This Row],[Javni doprinos korisnika - HRK]]/7.5345</f>
        <v>0</v>
      </c>
      <c r="W1840" s="50">
        <v>0</v>
      </c>
      <c r="X1840" s="51">
        <f>Ugovori_OPULJP[[#This Row],[Privatni doprinos korisnika - HRK]]/7.5345</f>
        <v>0</v>
      </c>
      <c r="Y1840" s="52">
        <v>1219974.57</v>
      </c>
      <c r="Z1840" s="53">
        <f>Ugovori_OPULJP[[#This Row],[UKUPNI PRIHVATLJIVI IZDACI
TOTAL ELIGIBLE EXPENDITURE
= Bespovratna sredstva ukupno + doprinos korisnika
= Ukupni prihvatljivi troškovi
= Ukupna ugovorena vrijednost projekta HRK]]/7.5345</f>
        <v>161918.45112482581</v>
      </c>
      <c r="AA1840" s="44" t="s">
        <v>6593</v>
      </c>
      <c r="AB1840" s="44" t="s">
        <v>35</v>
      </c>
      <c r="AC1840" s="43" t="s">
        <v>6728</v>
      </c>
      <c r="AD1840" s="43" t="s">
        <v>6595</v>
      </c>
    </row>
    <row r="1841" spans="1:30" ht="63.75" customHeight="1" x14ac:dyDescent="0.2">
      <c r="A1841" s="41" t="s">
        <v>6731</v>
      </c>
      <c r="B1841" s="42" t="s">
        <v>743</v>
      </c>
      <c r="C1841" s="43" t="s">
        <v>6590</v>
      </c>
      <c r="D1841" s="43" t="s">
        <v>6601</v>
      </c>
      <c r="E1841" s="44" t="s">
        <v>6602</v>
      </c>
      <c r="F1841" s="45" t="s">
        <v>6732</v>
      </c>
      <c r="G1841" s="45" t="s">
        <v>6727</v>
      </c>
      <c r="H1841" s="47">
        <v>43245</v>
      </c>
      <c r="I1841" s="47">
        <v>45255</v>
      </c>
      <c r="J1841" s="48" t="str">
        <f>IF(Ugovori_OPULJP[[#This Row],[DATUM ZAVRŠETKA OPERACIJE]]&gt;DATE(2024,3,31),"u provedbi","završen")</f>
        <v>završen</v>
      </c>
      <c r="K1841" s="46" t="s">
        <v>37</v>
      </c>
      <c r="L1841" s="46" t="s">
        <v>37</v>
      </c>
      <c r="M1841" s="49">
        <v>0.85</v>
      </c>
      <c r="N1841" s="49">
        <v>0.15</v>
      </c>
      <c r="O1841" s="50">
        <f>Ugovori_OPULJP[[#This Row],[Bespovratna sredstva - Ukupno (EU+Nac) HRK
= Ukupna ugovorena vrijednost bespovratnih sredstava]]*Ugovori_OPULJP[[#This Row],[EU STOPA SUFINANCIRANJA %
EU CO-FINANCING RATE %]]</f>
        <v>1040796.5505</v>
      </c>
      <c r="P1841" s="51">
        <f>Ugovori_OPULJP[[#This Row],[Bespovratna sredstva - EU dio - HRK]]/7.5345</f>
        <v>138137.44117061517</v>
      </c>
      <c r="Q1841" s="50">
        <f>Ugovori_OPULJP[[#This Row],[Bespovratna sredstva - Ukupno (EU+Nac) HRK
= Ukupna ugovorena vrijednost bespovratnih sredstava]]*Ugovori_OPULJP[[#This Row],[STOPA NACIONALNOG SUFINANCIRANJA %]]</f>
        <v>183669.97949999999</v>
      </c>
      <c r="R1841" s="51">
        <f>Ugovori_OPULJP[[#This Row],[Bespovratna sredstva - Nacionalni dio - HRK]]/7.5345</f>
        <v>24377.195500696791</v>
      </c>
      <c r="S1841" s="50">
        <v>1224466.53</v>
      </c>
      <c r="T1841" s="51">
        <f>Ugovori_OPULJP[[#This Row],[Bespovratna sredstva - Ukupno (EU+Nac) HRK
= Ukupna ugovorena vrijednost bespovratnih sredstava]]/7.5345</f>
        <v>162514.63667131195</v>
      </c>
      <c r="U1841" s="50">
        <v>0</v>
      </c>
      <c r="V1841" s="51">
        <f>Ugovori_OPULJP[[#This Row],[Javni doprinos korisnika - HRK]]/7.5345</f>
        <v>0</v>
      </c>
      <c r="W1841" s="50">
        <v>0</v>
      </c>
      <c r="X1841" s="51">
        <f>Ugovori_OPULJP[[#This Row],[Privatni doprinos korisnika - HRK]]/7.5345</f>
        <v>0</v>
      </c>
      <c r="Y1841" s="52">
        <v>1224466.53</v>
      </c>
      <c r="Z1841" s="53">
        <f>Ugovori_OPULJP[[#This Row],[UKUPNI PRIHVATLJIVI IZDACI
TOTAL ELIGIBLE EXPENDITURE
= Bespovratna sredstva ukupno + doprinos korisnika
= Ukupni prihvatljivi troškovi
= Ukupna ugovorena vrijednost projekta HRK]]/7.5345</f>
        <v>162514.63667131195</v>
      </c>
      <c r="AA1841" s="44" t="s">
        <v>6593</v>
      </c>
      <c r="AB1841" s="44" t="s">
        <v>35</v>
      </c>
      <c r="AC1841" s="43" t="s">
        <v>6728</v>
      </c>
      <c r="AD1841" s="43" t="s">
        <v>6595</v>
      </c>
    </row>
    <row r="1842" spans="1:30" ht="63.75" customHeight="1" x14ac:dyDescent="0.2">
      <c r="A1842" s="41" t="s">
        <v>6733</v>
      </c>
      <c r="B1842" s="42" t="s">
        <v>743</v>
      </c>
      <c r="C1842" s="43" t="s">
        <v>6590</v>
      </c>
      <c r="D1842" s="43" t="s">
        <v>6601</v>
      </c>
      <c r="E1842" s="44" t="s">
        <v>6602</v>
      </c>
      <c r="F1842" s="45" t="s">
        <v>6734</v>
      </c>
      <c r="G1842" s="45" t="s">
        <v>6735</v>
      </c>
      <c r="H1842" s="47">
        <v>43245</v>
      </c>
      <c r="I1842" s="47">
        <v>45255</v>
      </c>
      <c r="J1842" s="48" t="str">
        <f>IF(Ugovori_OPULJP[[#This Row],[DATUM ZAVRŠETKA OPERACIJE]]&gt;DATE(2024,3,31),"u provedbi","završen")</f>
        <v>završen</v>
      </c>
      <c r="K1842" s="46" t="s">
        <v>599</v>
      </c>
      <c r="L1842" s="46" t="s">
        <v>599</v>
      </c>
      <c r="M1842" s="49">
        <v>0.85</v>
      </c>
      <c r="N1842" s="49">
        <v>0.15</v>
      </c>
      <c r="O1842" s="50">
        <f>Ugovori_OPULJP[[#This Row],[Bespovratna sredstva - Ukupno (EU+Nac) HRK
= Ukupna ugovorena vrijednost bespovratnih sredstava]]*Ugovori_OPULJP[[#This Row],[EU STOPA SUFINANCIRANJA %
EU CO-FINANCING RATE %]]</f>
        <v>1016863.9079999999</v>
      </c>
      <c r="P1842" s="51">
        <f>Ugovori_OPULJP[[#This Row],[Bespovratna sredstva - EU dio - HRK]]/7.5345</f>
        <v>134961.03364523192</v>
      </c>
      <c r="Q1842" s="50">
        <f>Ugovori_OPULJP[[#This Row],[Bespovratna sredstva - Ukupno (EU+Nac) HRK
= Ukupna ugovorena vrijednost bespovratnih sredstava]]*Ugovori_OPULJP[[#This Row],[STOPA NACIONALNOG SUFINANCIRANJA %]]</f>
        <v>179446.57199999999</v>
      </c>
      <c r="R1842" s="51">
        <f>Ugovori_OPULJP[[#This Row],[Bespovratna sredstva - Nacionalni dio - HRK]]/7.5345</f>
        <v>23816.652996217395</v>
      </c>
      <c r="S1842" s="50">
        <v>1196310.48</v>
      </c>
      <c r="T1842" s="51">
        <f>Ugovori_OPULJP[[#This Row],[Bespovratna sredstva - Ukupno (EU+Nac) HRK
= Ukupna ugovorena vrijednost bespovratnih sredstava]]/7.5345</f>
        <v>158777.68664144931</v>
      </c>
      <c r="U1842" s="50">
        <v>0</v>
      </c>
      <c r="V1842" s="51">
        <f>Ugovori_OPULJP[[#This Row],[Javni doprinos korisnika - HRK]]/7.5345</f>
        <v>0</v>
      </c>
      <c r="W1842" s="50">
        <v>0</v>
      </c>
      <c r="X1842" s="51">
        <f>Ugovori_OPULJP[[#This Row],[Privatni doprinos korisnika - HRK]]/7.5345</f>
        <v>0</v>
      </c>
      <c r="Y1842" s="52">
        <v>1196310.48</v>
      </c>
      <c r="Z1842" s="53">
        <f>Ugovori_OPULJP[[#This Row],[UKUPNI PRIHVATLJIVI IZDACI
TOTAL ELIGIBLE EXPENDITURE
= Bespovratna sredstva ukupno + doprinos korisnika
= Ukupni prihvatljivi troškovi
= Ukupna ugovorena vrijednost projekta HRK]]/7.5345</f>
        <v>158777.68664144931</v>
      </c>
      <c r="AA1842" s="44" t="s">
        <v>6593</v>
      </c>
      <c r="AB1842" s="44" t="s">
        <v>35</v>
      </c>
      <c r="AC1842" s="43" t="s">
        <v>6736</v>
      </c>
      <c r="AD1842" s="43" t="s">
        <v>6595</v>
      </c>
    </row>
    <row r="1843" spans="1:30" ht="63.75" customHeight="1" x14ac:dyDescent="0.2">
      <c r="A1843" s="41" t="s">
        <v>6737</v>
      </c>
      <c r="B1843" s="42" t="s">
        <v>743</v>
      </c>
      <c r="C1843" s="43" t="s">
        <v>6590</v>
      </c>
      <c r="D1843" s="43" t="s">
        <v>6601</v>
      </c>
      <c r="E1843" s="44" t="s">
        <v>6602</v>
      </c>
      <c r="F1843" s="45" t="s">
        <v>6738</v>
      </c>
      <c r="G1843" s="45" t="s">
        <v>6739</v>
      </c>
      <c r="H1843" s="47">
        <v>43245</v>
      </c>
      <c r="I1843" s="47">
        <v>45255</v>
      </c>
      <c r="J1843" s="48" t="str">
        <f>IF(Ugovori_OPULJP[[#This Row],[DATUM ZAVRŠETKA OPERACIJE]]&gt;DATE(2024,3,31),"u provedbi","završen")</f>
        <v>završen</v>
      </c>
      <c r="K1843" s="46" t="s">
        <v>249</v>
      </c>
      <c r="L1843" s="46" t="s">
        <v>249</v>
      </c>
      <c r="M1843" s="49">
        <v>0.85</v>
      </c>
      <c r="N1843" s="49">
        <v>0.15</v>
      </c>
      <c r="O1843" s="50">
        <f>Ugovori_OPULJP[[#This Row],[Bespovratna sredstva - Ukupno (EU+Nac) HRK
= Ukupna ugovorena vrijednost bespovratnih sredstava]]*Ugovori_OPULJP[[#This Row],[EU STOPA SUFINANCIRANJA %
EU CO-FINANCING RATE %]]</f>
        <v>1046545.3470000001</v>
      </c>
      <c r="P1843" s="51">
        <f>Ugovori_OPULJP[[#This Row],[Bespovratna sredstva - EU dio - HRK]]/7.5345</f>
        <v>138900.43758709935</v>
      </c>
      <c r="Q1843" s="50">
        <f>Ugovori_OPULJP[[#This Row],[Bespovratna sredstva - Ukupno (EU+Nac) HRK
= Ukupna ugovorena vrijednost bespovratnih sredstava]]*Ugovori_OPULJP[[#This Row],[STOPA NACIONALNOG SUFINANCIRANJA %]]</f>
        <v>184684.473</v>
      </c>
      <c r="R1843" s="51">
        <f>Ugovori_OPULJP[[#This Row],[Bespovratna sredstva - Nacionalni dio - HRK]]/7.5345</f>
        <v>24511.841927135178</v>
      </c>
      <c r="S1843" s="50">
        <v>1231229.82</v>
      </c>
      <c r="T1843" s="51">
        <f>Ugovori_OPULJP[[#This Row],[Bespovratna sredstva - Ukupno (EU+Nac) HRK
= Ukupna ugovorena vrijednost bespovratnih sredstava]]/7.5345</f>
        <v>163412.27951423451</v>
      </c>
      <c r="U1843" s="50">
        <v>0</v>
      </c>
      <c r="V1843" s="51">
        <f>Ugovori_OPULJP[[#This Row],[Javni doprinos korisnika - HRK]]/7.5345</f>
        <v>0</v>
      </c>
      <c r="W1843" s="50">
        <v>0</v>
      </c>
      <c r="X1843" s="51">
        <f>Ugovori_OPULJP[[#This Row],[Privatni doprinos korisnika - HRK]]/7.5345</f>
        <v>0</v>
      </c>
      <c r="Y1843" s="52">
        <v>1231229.82</v>
      </c>
      <c r="Z1843" s="53">
        <f>Ugovori_OPULJP[[#This Row],[UKUPNI PRIHVATLJIVI IZDACI
TOTAL ELIGIBLE EXPENDITURE
= Bespovratna sredstva ukupno + doprinos korisnika
= Ukupni prihvatljivi troškovi
= Ukupna ugovorena vrijednost projekta HRK]]/7.5345</f>
        <v>163412.27951423451</v>
      </c>
      <c r="AA1843" s="44" t="s">
        <v>6593</v>
      </c>
      <c r="AB1843" s="44" t="s">
        <v>35</v>
      </c>
      <c r="AC1843" s="43" t="s">
        <v>6740</v>
      </c>
      <c r="AD1843" s="43" t="s">
        <v>6595</v>
      </c>
    </row>
    <row r="1844" spans="1:30" ht="63.75" customHeight="1" x14ac:dyDescent="0.2">
      <c r="A1844" s="41" t="s">
        <v>6741</v>
      </c>
      <c r="B1844" s="42" t="s">
        <v>743</v>
      </c>
      <c r="C1844" s="43" t="s">
        <v>6590</v>
      </c>
      <c r="D1844" s="43" t="s">
        <v>6601</v>
      </c>
      <c r="E1844" s="44" t="s">
        <v>6602</v>
      </c>
      <c r="F1844" s="45" t="s">
        <v>6742</v>
      </c>
      <c r="G1844" s="45" t="s">
        <v>6739</v>
      </c>
      <c r="H1844" s="47">
        <v>43245</v>
      </c>
      <c r="I1844" s="47">
        <v>45255</v>
      </c>
      <c r="J1844" s="48" t="str">
        <f>IF(Ugovori_OPULJP[[#This Row],[DATUM ZAVRŠETKA OPERACIJE]]&gt;DATE(2024,3,31),"u provedbi","završen")</f>
        <v>završen</v>
      </c>
      <c r="K1844" s="46" t="s">
        <v>249</v>
      </c>
      <c r="L1844" s="46" t="s">
        <v>249</v>
      </c>
      <c r="M1844" s="49">
        <v>0.85</v>
      </c>
      <c r="N1844" s="49">
        <v>0.15</v>
      </c>
      <c r="O1844" s="50">
        <f>Ugovori_OPULJP[[#This Row],[Bespovratna sredstva - Ukupno (EU+Nac) HRK
= Ukupna ugovorena vrijednost bespovratnih sredstava]]*Ugovori_OPULJP[[#This Row],[EU STOPA SUFINANCIRANJA %
EU CO-FINANCING RATE %]]</f>
        <v>1048675.6340000001</v>
      </c>
      <c r="P1844" s="51">
        <f>Ugovori_OPULJP[[#This Row],[Bespovratna sredstva - EU dio - HRK]]/7.5345</f>
        <v>139183.1752604685</v>
      </c>
      <c r="Q1844" s="50">
        <f>Ugovori_OPULJP[[#This Row],[Bespovratna sredstva - Ukupno (EU+Nac) HRK
= Ukupna ugovorena vrijednost bespovratnih sredstava]]*Ugovori_OPULJP[[#This Row],[STOPA NACIONALNOG SUFINANCIRANJA %]]</f>
        <v>185060.40599999999</v>
      </c>
      <c r="R1844" s="51">
        <f>Ugovori_OPULJP[[#This Row],[Bespovratna sredstva - Nacionalni dio - HRK]]/7.5345</f>
        <v>24561.736810670911</v>
      </c>
      <c r="S1844" s="50">
        <v>1233736.04</v>
      </c>
      <c r="T1844" s="51">
        <f>Ugovori_OPULJP[[#This Row],[Bespovratna sredstva - Ukupno (EU+Nac) HRK
= Ukupna ugovorena vrijednost bespovratnih sredstava]]/7.5345</f>
        <v>163744.91207113944</v>
      </c>
      <c r="U1844" s="50">
        <v>0</v>
      </c>
      <c r="V1844" s="51">
        <f>Ugovori_OPULJP[[#This Row],[Javni doprinos korisnika - HRK]]/7.5345</f>
        <v>0</v>
      </c>
      <c r="W1844" s="50">
        <v>0</v>
      </c>
      <c r="X1844" s="51">
        <f>Ugovori_OPULJP[[#This Row],[Privatni doprinos korisnika - HRK]]/7.5345</f>
        <v>0</v>
      </c>
      <c r="Y1844" s="52">
        <v>1233736.04</v>
      </c>
      <c r="Z1844" s="53">
        <f>Ugovori_OPULJP[[#This Row],[UKUPNI PRIHVATLJIVI IZDACI
TOTAL ELIGIBLE EXPENDITURE
= Bespovratna sredstva ukupno + doprinos korisnika
= Ukupni prihvatljivi troškovi
= Ukupna ugovorena vrijednost projekta HRK]]/7.5345</f>
        <v>163744.91207113944</v>
      </c>
      <c r="AA1844" s="44" t="s">
        <v>6593</v>
      </c>
      <c r="AB1844" s="44" t="s">
        <v>35</v>
      </c>
      <c r="AC1844" s="43" t="s">
        <v>6740</v>
      </c>
      <c r="AD1844" s="43" t="s">
        <v>6595</v>
      </c>
    </row>
    <row r="1845" spans="1:30" ht="63.75" customHeight="1" x14ac:dyDescent="0.2">
      <c r="A1845" s="41" t="s">
        <v>6743</v>
      </c>
      <c r="B1845" s="42" t="s">
        <v>743</v>
      </c>
      <c r="C1845" s="43" t="s">
        <v>6590</v>
      </c>
      <c r="D1845" s="43" t="s">
        <v>6601</v>
      </c>
      <c r="E1845" s="44" t="s">
        <v>6602</v>
      </c>
      <c r="F1845" s="45" t="s">
        <v>6744</v>
      </c>
      <c r="G1845" s="45" t="s">
        <v>6739</v>
      </c>
      <c r="H1845" s="47">
        <v>43245</v>
      </c>
      <c r="I1845" s="47">
        <v>45255</v>
      </c>
      <c r="J1845" s="48" t="str">
        <f>IF(Ugovori_OPULJP[[#This Row],[DATUM ZAVRŠETKA OPERACIJE]]&gt;DATE(2024,3,31),"u provedbi","završen")</f>
        <v>završen</v>
      </c>
      <c r="K1845" s="46" t="s">
        <v>249</v>
      </c>
      <c r="L1845" s="46" t="s">
        <v>249</v>
      </c>
      <c r="M1845" s="49">
        <v>0.85</v>
      </c>
      <c r="N1845" s="49">
        <v>0.15</v>
      </c>
      <c r="O1845" s="50">
        <f>Ugovori_OPULJP[[#This Row],[Bespovratna sredstva - Ukupno (EU+Nac) HRK
= Ukupna ugovorena vrijednost bespovratnih sredstava]]*Ugovori_OPULJP[[#This Row],[EU STOPA SUFINANCIRANJA %
EU CO-FINANCING RATE %]]</f>
        <v>1095426.858</v>
      </c>
      <c r="P1845" s="51">
        <f>Ugovori_OPULJP[[#This Row],[Bespovratna sredstva - EU dio - HRK]]/7.5345</f>
        <v>145388.12900656977</v>
      </c>
      <c r="Q1845" s="50">
        <f>Ugovori_OPULJP[[#This Row],[Bespovratna sredstva - Ukupno (EU+Nac) HRK
= Ukupna ugovorena vrijednost bespovratnih sredstava]]*Ugovori_OPULJP[[#This Row],[STOPA NACIONALNOG SUFINANCIRANJA %]]</f>
        <v>193310.622</v>
      </c>
      <c r="R1845" s="51">
        <f>Ugovori_OPULJP[[#This Row],[Bespovratna sredstva - Nacionalni dio - HRK]]/7.5345</f>
        <v>25656.728648218195</v>
      </c>
      <c r="S1845" s="50">
        <v>1288737.48</v>
      </c>
      <c r="T1845" s="51">
        <f>Ugovori_OPULJP[[#This Row],[Bespovratna sredstva - Ukupno (EU+Nac) HRK
= Ukupna ugovorena vrijednost bespovratnih sredstava]]/7.5345</f>
        <v>171044.85765478795</v>
      </c>
      <c r="U1845" s="50">
        <v>0</v>
      </c>
      <c r="V1845" s="51">
        <f>Ugovori_OPULJP[[#This Row],[Javni doprinos korisnika - HRK]]/7.5345</f>
        <v>0</v>
      </c>
      <c r="W1845" s="50">
        <v>0</v>
      </c>
      <c r="X1845" s="51">
        <f>Ugovori_OPULJP[[#This Row],[Privatni doprinos korisnika - HRK]]/7.5345</f>
        <v>0</v>
      </c>
      <c r="Y1845" s="52">
        <v>1288737.48</v>
      </c>
      <c r="Z1845" s="53">
        <f>Ugovori_OPULJP[[#This Row],[UKUPNI PRIHVATLJIVI IZDACI
TOTAL ELIGIBLE EXPENDITURE
= Bespovratna sredstva ukupno + doprinos korisnika
= Ukupni prihvatljivi troškovi
= Ukupna ugovorena vrijednost projekta HRK]]/7.5345</f>
        <v>171044.85765478795</v>
      </c>
      <c r="AA1845" s="44" t="s">
        <v>6593</v>
      </c>
      <c r="AB1845" s="44" t="s">
        <v>35</v>
      </c>
      <c r="AC1845" s="43" t="s">
        <v>6745</v>
      </c>
      <c r="AD1845" s="43" t="s">
        <v>6595</v>
      </c>
    </row>
    <row r="1846" spans="1:30" ht="63.75" customHeight="1" x14ac:dyDescent="0.2">
      <c r="A1846" s="41" t="s">
        <v>6746</v>
      </c>
      <c r="B1846" s="42" t="s">
        <v>743</v>
      </c>
      <c r="C1846" s="43" t="s">
        <v>6590</v>
      </c>
      <c r="D1846" s="43" t="s">
        <v>6601</v>
      </c>
      <c r="E1846" s="44" t="s">
        <v>6602</v>
      </c>
      <c r="F1846" s="45" t="s">
        <v>6747</v>
      </c>
      <c r="G1846" s="45" t="s">
        <v>6739</v>
      </c>
      <c r="H1846" s="47">
        <v>43245</v>
      </c>
      <c r="I1846" s="47">
        <v>45255</v>
      </c>
      <c r="J1846" s="48" t="str">
        <f>IF(Ugovori_OPULJP[[#This Row],[DATUM ZAVRŠETKA OPERACIJE]]&gt;DATE(2024,3,31),"u provedbi","završen")</f>
        <v>završen</v>
      </c>
      <c r="K1846" s="46" t="s">
        <v>249</v>
      </c>
      <c r="L1846" s="46" t="s">
        <v>249</v>
      </c>
      <c r="M1846" s="49">
        <v>0.85</v>
      </c>
      <c r="N1846" s="49">
        <v>0.15</v>
      </c>
      <c r="O1846" s="50">
        <f>Ugovori_OPULJP[[#This Row],[Bespovratna sredstva - Ukupno (EU+Nac) HRK
= Ukupna ugovorena vrijednost bespovratnih sredstava]]*Ugovori_OPULJP[[#This Row],[EU STOPA SUFINANCIRANJA %
EU CO-FINANCING RATE %]]</f>
        <v>1095426.858</v>
      </c>
      <c r="P1846" s="51">
        <f>Ugovori_OPULJP[[#This Row],[Bespovratna sredstva - EU dio - HRK]]/7.5345</f>
        <v>145388.12900656977</v>
      </c>
      <c r="Q1846" s="50">
        <f>Ugovori_OPULJP[[#This Row],[Bespovratna sredstva - Ukupno (EU+Nac) HRK
= Ukupna ugovorena vrijednost bespovratnih sredstava]]*Ugovori_OPULJP[[#This Row],[STOPA NACIONALNOG SUFINANCIRANJA %]]</f>
        <v>193310.622</v>
      </c>
      <c r="R1846" s="51">
        <f>Ugovori_OPULJP[[#This Row],[Bespovratna sredstva - Nacionalni dio - HRK]]/7.5345</f>
        <v>25656.728648218195</v>
      </c>
      <c r="S1846" s="50">
        <v>1288737.48</v>
      </c>
      <c r="T1846" s="51">
        <f>Ugovori_OPULJP[[#This Row],[Bespovratna sredstva - Ukupno (EU+Nac) HRK
= Ukupna ugovorena vrijednost bespovratnih sredstava]]/7.5345</f>
        <v>171044.85765478795</v>
      </c>
      <c r="U1846" s="50">
        <v>0</v>
      </c>
      <c r="V1846" s="51">
        <f>Ugovori_OPULJP[[#This Row],[Javni doprinos korisnika - HRK]]/7.5345</f>
        <v>0</v>
      </c>
      <c r="W1846" s="50">
        <v>0</v>
      </c>
      <c r="X1846" s="51">
        <f>Ugovori_OPULJP[[#This Row],[Privatni doprinos korisnika - HRK]]/7.5345</f>
        <v>0</v>
      </c>
      <c r="Y1846" s="52">
        <v>1288737.48</v>
      </c>
      <c r="Z1846" s="53">
        <f>Ugovori_OPULJP[[#This Row],[UKUPNI PRIHVATLJIVI IZDACI
TOTAL ELIGIBLE EXPENDITURE
= Bespovratna sredstva ukupno + doprinos korisnika
= Ukupni prihvatljivi troškovi
= Ukupna ugovorena vrijednost projekta HRK]]/7.5345</f>
        <v>171044.85765478795</v>
      </c>
      <c r="AA1846" s="44" t="s">
        <v>6593</v>
      </c>
      <c r="AB1846" s="44" t="s">
        <v>35</v>
      </c>
      <c r="AC1846" s="43" t="s">
        <v>6748</v>
      </c>
      <c r="AD1846" s="43" t="s">
        <v>6595</v>
      </c>
    </row>
    <row r="1847" spans="1:30" ht="63.75" customHeight="1" x14ac:dyDescent="0.2">
      <c r="A1847" s="41" t="s">
        <v>6749</v>
      </c>
      <c r="B1847" s="42" t="s">
        <v>743</v>
      </c>
      <c r="C1847" s="43" t="s">
        <v>6590</v>
      </c>
      <c r="D1847" s="43" t="s">
        <v>6601</v>
      </c>
      <c r="E1847" s="44" t="s">
        <v>6602</v>
      </c>
      <c r="F1847" s="45" t="s">
        <v>6750</v>
      </c>
      <c r="G1847" s="45" t="s">
        <v>6739</v>
      </c>
      <c r="H1847" s="47">
        <v>43245</v>
      </c>
      <c r="I1847" s="47">
        <v>45291</v>
      </c>
      <c r="J1847" s="48" t="str">
        <f>IF(Ugovori_OPULJP[[#This Row],[DATUM ZAVRŠETKA OPERACIJE]]&gt;DATE(2024,3,31),"u provedbi","završen")</f>
        <v>završen</v>
      </c>
      <c r="K1847" s="46" t="s">
        <v>249</v>
      </c>
      <c r="L1847" s="46" t="s">
        <v>249</v>
      </c>
      <c r="M1847" s="49">
        <v>0.85</v>
      </c>
      <c r="N1847" s="49">
        <v>0.15</v>
      </c>
      <c r="O1847" s="50">
        <f>Ugovori_OPULJP[[#This Row],[Bespovratna sredstva - Ukupno (EU+Nac) HRK
= Ukupna ugovorena vrijednost bespovratnih sredstava]]*Ugovori_OPULJP[[#This Row],[EU STOPA SUFINANCIRANJA %
EU CO-FINANCING RATE %]]</f>
        <v>1042760.8409999999</v>
      </c>
      <c r="P1847" s="51">
        <f>Ugovori_OPULJP[[#This Row],[Bespovratna sredstva - EU dio - HRK]]/7.5345</f>
        <v>138398.14732231732</v>
      </c>
      <c r="Q1847" s="50">
        <f>Ugovori_OPULJP[[#This Row],[Bespovratna sredstva - Ukupno (EU+Nac) HRK
= Ukupna ugovorena vrijednost bespovratnih sredstava]]*Ugovori_OPULJP[[#This Row],[STOPA NACIONALNOG SUFINANCIRANJA %]]</f>
        <v>184016.61899999998</v>
      </c>
      <c r="R1847" s="51">
        <f>Ugovori_OPULJP[[#This Row],[Bespovratna sredstva - Nacionalni dio - HRK]]/7.5345</f>
        <v>24423.202468644231</v>
      </c>
      <c r="S1847" s="50">
        <v>1226777.46</v>
      </c>
      <c r="T1847" s="51">
        <f>Ugovori_OPULJP[[#This Row],[Bespovratna sredstva - Ukupno (EU+Nac) HRK
= Ukupna ugovorena vrijednost bespovratnih sredstava]]/7.5345</f>
        <v>162821.34979096157</v>
      </c>
      <c r="U1847" s="50">
        <v>0</v>
      </c>
      <c r="V1847" s="51">
        <f>Ugovori_OPULJP[[#This Row],[Javni doprinos korisnika - HRK]]/7.5345</f>
        <v>0</v>
      </c>
      <c r="W1847" s="50">
        <v>0</v>
      </c>
      <c r="X1847" s="51">
        <f>Ugovori_OPULJP[[#This Row],[Privatni doprinos korisnika - HRK]]/7.5345</f>
        <v>0</v>
      </c>
      <c r="Y1847" s="52">
        <v>1226777.46</v>
      </c>
      <c r="Z1847" s="53">
        <f>Ugovori_OPULJP[[#This Row],[UKUPNI PRIHVATLJIVI IZDACI
TOTAL ELIGIBLE EXPENDITURE
= Bespovratna sredstva ukupno + doprinos korisnika
= Ukupni prihvatljivi troškovi
= Ukupna ugovorena vrijednost projekta HRK]]/7.5345</f>
        <v>162821.34979096157</v>
      </c>
      <c r="AA1847" s="44" t="s">
        <v>6593</v>
      </c>
      <c r="AB1847" s="44" t="s">
        <v>35</v>
      </c>
      <c r="AC1847" s="43" t="s">
        <v>6740</v>
      </c>
      <c r="AD1847" s="43" t="s">
        <v>6595</v>
      </c>
    </row>
    <row r="1848" spans="1:30" ht="63.75" customHeight="1" x14ac:dyDescent="0.2">
      <c r="A1848" s="41" t="s">
        <v>6751</v>
      </c>
      <c r="B1848" s="42" t="s">
        <v>743</v>
      </c>
      <c r="C1848" s="43" t="s">
        <v>6590</v>
      </c>
      <c r="D1848" s="43" t="s">
        <v>6601</v>
      </c>
      <c r="E1848" s="44" t="s">
        <v>6602</v>
      </c>
      <c r="F1848" s="45" t="s">
        <v>6627</v>
      </c>
      <c r="G1848" s="45" t="s">
        <v>6752</v>
      </c>
      <c r="H1848" s="47">
        <v>43349</v>
      </c>
      <c r="I1848" s="47">
        <v>45357</v>
      </c>
      <c r="J1848" s="48" t="str">
        <f>IF(Ugovori_OPULJP[[#This Row],[DATUM ZAVRŠETKA OPERACIJE]]&gt;DATE(2024,3,31),"u provedbi","završen")</f>
        <v>završen</v>
      </c>
      <c r="K1848" s="46" t="s">
        <v>271</v>
      </c>
      <c r="L1848" s="46" t="s">
        <v>271</v>
      </c>
      <c r="M1848" s="49">
        <v>0.85</v>
      </c>
      <c r="N1848" s="49">
        <v>0.15</v>
      </c>
      <c r="O1848" s="50">
        <f>Ugovori_OPULJP[[#This Row],[Bespovratna sredstva - Ukupno (EU+Nac) HRK
= Ukupna ugovorena vrijednost bespovratnih sredstava]]*Ugovori_OPULJP[[#This Row],[EU STOPA SUFINANCIRANJA %
EU CO-FINANCING RATE %]]</f>
        <v>1034890.1810000001</v>
      </c>
      <c r="P1848" s="51">
        <f>Ugovori_OPULJP[[#This Row],[Bespovratna sredstva - EU dio - HRK]]/7.5345</f>
        <v>137353.53122304069</v>
      </c>
      <c r="Q1848" s="50">
        <f>Ugovori_OPULJP[[#This Row],[Bespovratna sredstva - Ukupno (EU+Nac) HRK
= Ukupna ugovorena vrijednost bespovratnih sredstava]]*Ugovori_OPULJP[[#This Row],[STOPA NACIONALNOG SUFINANCIRANJA %]]</f>
        <v>182627.679</v>
      </c>
      <c r="R1848" s="51">
        <f>Ugovori_OPULJP[[#This Row],[Bespovratna sredstva - Nacionalni dio - HRK]]/7.5345</f>
        <v>24238.858451124826</v>
      </c>
      <c r="S1848" s="50">
        <v>1217517.8600000001</v>
      </c>
      <c r="T1848" s="51">
        <f>Ugovori_OPULJP[[#This Row],[Bespovratna sredstva - Ukupno (EU+Nac) HRK
= Ukupna ugovorena vrijednost bespovratnih sredstava]]/7.5345</f>
        <v>161592.38967416552</v>
      </c>
      <c r="U1848" s="50">
        <v>0</v>
      </c>
      <c r="V1848" s="51">
        <f>Ugovori_OPULJP[[#This Row],[Javni doprinos korisnika - HRK]]/7.5345</f>
        <v>0</v>
      </c>
      <c r="W1848" s="50">
        <v>0</v>
      </c>
      <c r="X1848" s="51">
        <f>Ugovori_OPULJP[[#This Row],[Privatni doprinos korisnika - HRK]]/7.5345</f>
        <v>0</v>
      </c>
      <c r="Y1848" s="52">
        <v>1217517.8600000001</v>
      </c>
      <c r="Z1848" s="53">
        <f>Ugovori_OPULJP[[#This Row],[UKUPNI PRIHVATLJIVI IZDACI
TOTAL ELIGIBLE EXPENDITURE
= Bespovratna sredstva ukupno + doprinos korisnika
= Ukupni prihvatljivi troškovi
= Ukupna ugovorena vrijednost projekta HRK]]/7.5345</f>
        <v>161592.38967416552</v>
      </c>
      <c r="AA1848" s="44" t="s">
        <v>6593</v>
      </c>
      <c r="AB1848" s="44" t="s">
        <v>35</v>
      </c>
      <c r="AC1848" s="43" t="s">
        <v>6753</v>
      </c>
      <c r="AD1848" s="43" t="s">
        <v>6595</v>
      </c>
    </row>
    <row r="1849" spans="1:30" ht="63.75" customHeight="1" x14ac:dyDescent="0.2">
      <c r="A1849" s="41" t="s">
        <v>6754</v>
      </c>
      <c r="B1849" s="42" t="s">
        <v>743</v>
      </c>
      <c r="C1849" s="43" t="s">
        <v>6590</v>
      </c>
      <c r="D1849" s="43" t="s">
        <v>6601</v>
      </c>
      <c r="E1849" s="44" t="s">
        <v>6602</v>
      </c>
      <c r="F1849" s="45" t="s">
        <v>6755</v>
      </c>
      <c r="G1849" s="45" t="s">
        <v>6756</v>
      </c>
      <c r="H1849" s="47">
        <v>43350</v>
      </c>
      <c r="I1849" s="47">
        <v>45358</v>
      </c>
      <c r="J1849" s="48" t="str">
        <f>IF(Ugovori_OPULJP[[#This Row],[DATUM ZAVRŠETKA OPERACIJE]]&gt;DATE(2024,3,31),"u provedbi","završen")</f>
        <v>završen</v>
      </c>
      <c r="K1849" s="46" t="s">
        <v>79</v>
      </c>
      <c r="L1849" s="46" t="s">
        <v>79</v>
      </c>
      <c r="M1849" s="49">
        <v>0.85</v>
      </c>
      <c r="N1849" s="49">
        <v>0.15</v>
      </c>
      <c r="O1849" s="50">
        <f>Ugovori_OPULJP[[#This Row],[Bespovratna sredstva - Ukupno (EU+Nac) HRK
= Ukupna ugovorena vrijednost bespovratnih sredstava]]*Ugovori_OPULJP[[#This Row],[EU STOPA SUFINANCIRANJA %
EU CO-FINANCING RATE %]]</f>
        <v>4311043.7529999996</v>
      </c>
      <c r="P1849" s="51">
        <f>Ugovori_OPULJP[[#This Row],[Bespovratna sredstva - EU dio - HRK]]/7.5345</f>
        <v>572173.83409648936</v>
      </c>
      <c r="Q1849" s="50">
        <f>Ugovori_OPULJP[[#This Row],[Bespovratna sredstva - Ukupno (EU+Nac) HRK
= Ukupna ugovorena vrijednost bespovratnih sredstava]]*Ugovori_OPULJP[[#This Row],[STOPA NACIONALNOG SUFINANCIRANJA %]]</f>
        <v>760772.42699999991</v>
      </c>
      <c r="R1849" s="51">
        <f>Ugovori_OPULJP[[#This Row],[Bespovratna sredstva - Nacionalni dio - HRK]]/7.5345</f>
        <v>100971.85307585106</v>
      </c>
      <c r="S1849" s="50">
        <v>5071816.18</v>
      </c>
      <c r="T1849" s="51">
        <f>Ugovori_OPULJP[[#This Row],[Bespovratna sredstva - Ukupno (EU+Nac) HRK
= Ukupna ugovorena vrijednost bespovratnih sredstava]]/7.5345</f>
        <v>673145.68717234046</v>
      </c>
      <c r="U1849" s="50">
        <v>0</v>
      </c>
      <c r="V1849" s="51">
        <f>Ugovori_OPULJP[[#This Row],[Javni doprinos korisnika - HRK]]/7.5345</f>
        <v>0</v>
      </c>
      <c r="W1849" s="50">
        <v>0</v>
      </c>
      <c r="X1849" s="51">
        <f>Ugovori_OPULJP[[#This Row],[Privatni doprinos korisnika - HRK]]/7.5345</f>
        <v>0</v>
      </c>
      <c r="Y1849" s="52">
        <v>5071816.18</v>
      </c>
      <c r="Z1849" s="53">
        <f>Ugovori_OPULJP[[#This Row],[UKUPNI PRIHVATLJIVI IZDACI
TOTAL ELIGIBLE EXPENDITURE
= Bespovratna sredstva ukupno + doprinos korisnika
= Ukupni prihvatljivi troškovi
= Ukupna ugovorena vrijednost projekta HRK]]/7.5345</f>
        <v>673145.68717234046</v>
      </c>
      <c r="AA1849" s="44" t="s">
        <v>6593</v>
      </c>
      <c r="AB1849" s="44" t="s">
        <v>35</v>
      </c>
      <c r="AC1849" s="43" t="s">
        <v>6757</v>
      </c>
      <c r="AD1849" s="43" t="s">
        <v>6595</v>
      </c>
    </row>
    <row r="1850" spans="1:30" ht="63.75" customHeight="1" x14ac:dyDescent="0.2">
      <c r="A1850" s="41" t="s">
        <v>6758</v>
      </c>
      <c r="B1850" s="42" t="s">
        <v>743</v>
      </c>
      <c r="C1850" s="43" t="s">
        <v>6590</v>
      </c>
      <c r="D1850" s="43" t="s">
        <v>6601</v>
      </c>
      <c r="E1850" s="44" t="s">
        <v>6602</v>
      </c>
      <c r="F1850" s="45" t="s">
        <v>6759</v>
      </c>
      <c r="G1850" s="45" t="s">
        <v>6707</v>
      </c>
      <c r="H1850" s="47">
        <v>43245</v>
      </c>
      <c r="I1850" s="59">
        <v>45285</v>
      </c>
      <c r="J1850" s="48" t="str">
        <f>IF(Ugovori_OPULJP[[#This Row],[DATUM ZAVRŠETKA OPERACIJE]]&gt;DATE(2024,3,31),"u provedbi","završen")</f>
        <v>završen</v>
      </c>
      <c r="K1850" s="46" t="s">
        <v>99</v>
      </c>
      <c r="L1850" s="46" t="s">
        <v>99</v>
      </c>
      <c r="M1850" s="49">
        <v>0.85</v>
      </c>
      <c r="N1850" s="49">
        <v>0.15</v>
      </c>
      <c r="O1850" s="50">
        <f>Ugovori_OPULJP[[#This Row],[Bespovratna sredstva - Ukupno (EU+Nac) HRK
= Ukupna ugovorena vrijednost bespovratnih sredstava]]*Ugovori_OPULJP[[#This Row],[EU STOPA SUFINANCIRANJA %
EU CO-FINANCING RATE %]]</f>
        <v>815677.97750000004</v>
      </c>
      <c r="P1850" s="51">
        <f>Ugovori_OPULJP[[#This Row],[Bespovratna sredstva - EU dio - HRK]]/7.5345</f>
        <v>108259.07193576216</v>
      </c>
      <c r="Q1850" s="50">
        <f>Ugovori_OPULJP[[#This Row],[Bespovratna sredstva - Ukupno (EU+Nac) HRK
= Ukupna ugovorena vrijednost bespovratnih sredstava]]*Ugovori_OPULJP[[#This Row],[STOPA NACIONALNOG SUFINANCIRANJA %]]</f>
        <v>143943.17249999999</v>
      </c>
      <c r="R1850" s="51">
        <f>Ugovori_OPULJP[[#This Row],[Bespovratna sredstva - Nacionalni dio - HRK]]/7.5345</f>
        <v>19104.542106310968</v>
      </c>
      <c r="S1850" s="50">
        <v>959621.15</v>
      </c>
      <c r="T1850" s="51">
        <f>Ugovori_OPULJP[[#This Row],[Bespovratna sredstva - Ukupno (EU+Nac) HRK
= Ukupna ugovorena vrijednost bespovratnih sredstava]]/7.5345</f>
        <v>127363.61404207312</v>
      </c>
      <c r="U1850" s="50">
        <v>0</v>
      </c>
      <c r="V1850" s="51">
        <f>Ugovori_OPULJP[[#This Row],[Javni doprinos korisnika - HRK]]/7.5345</f>
        <v>0</v>
      </c>
      <c r="W1850" s="50">
        <v>0</v>
      </c>
      <c r="X1850" s="51">
        <f>Ugovori_OPULJP[[#This Row],[Privatni doprinos korisnika - HRK]]/7.5345</f>
        <v>0</v>
      </c>
      <c r="Y1850" s="52">
        <v>959621.15</v>
      </c>
      <c r="Z1850" s="53">
        <f>Ugovori_OPULJP[[#This Row],[UKUPNI PRIHVATLJIVI IZDACI
TOTAL ELIGIBLE EXPENDITURE
= Bespovratna sredstva ukupno + doprinos korisnika
= Ukupni prihvatljivi troškovi
= Ukupna ugovorena vrijednost projekta HRK]]/7.5345</f>
        <v>127363.61404207312</v>
      </c>
      <c r="AA1850" s="44" t="s">
        <v>6593</v>
      </c>
      <c r="AB1850" s="44" t="s">
        <v>35</v>
      </c>
      <c r="AC1850" s="43" t="s">
        <v>6760</v>
      </c>
      <c r="AD1850" s="43" t="s">
        <v>6595</v>
      </c>
    </row>
    <row r="1851" spans="1:30" ht="63.75" customHeight="1" x14ac:dyDescent="0.2">
      <c r="A1851" s="41" t="s">
        <v>6761</v>
      </c>
      <c r="B1851" s="42" t="s">
        <v>743</v>
      </c>
      <c r="C1851" s="43" t="s">
        <v>6590</v>
      </c>
      <c r="D1851" s="43" t="s">
        <v>6601</v>
      </c>
      <c r="E1851" s="44" t="s">
        <v>6602</v>
      </c>
      <c r="F1851" s="45" t="s">
        <v>6762</v>
      </c>
      <c r="G1851" s="45" t="s">
        <v>6763</v>
      </c>
      <c r="H1851" s="47">
        <v>43245</v>
      </c>
      <c r="I1851" s="47">
        <v>45255</v>
      </c>
      <c r="J1851" s="48" t="str">
        <f>IF(Ugovori_OPULJP[[#This Row],[DATUM ZAVRŠETKA OPERACIJE]]&gt;DATE(2024,3,31),"u provedbi","završen")</f>
        <v>završen</v>
      </c>
      <c r="K1851" s="46" t="s">
        <v>37</v>
      </c>
      <c r="L1851" s="46" t="s">
        <v>37</v>
      </c>
      <c r="M1851" s="49">
        <v>0.85</v>
      </c>
      <c r="N1851" s="49">
        <v>0.15</v>
      </c>
      <c r="O1851" s="50">
        <f>Ugovori_OPULJP[[#This Row],[Bespovratna sredstva - Ukupno (EU+Nac) HRK
= Ukupna ugovorena vrijednost bespovratnih sredstava]]*Ugovori_OPULJP[[#This Row],[EU STOPA SUFINANCIRANJA %
EU CO-FINANCING RATE %]]</f>
        <v>2971236.4889999996</v>
      </c>
      <c r="P1851" s="51">
        <f>Ugovori_OPULJP[[#This Row],[Bespovratna sredstva - EU dio - HRK]]/7.5345</f>
        <v>394350.85128409311</v>
      </c>
      <c r="Q1851" s="50">
        <f>Ugovori_OPULJP[[#This Row],[Bespovratna sredstva - Ukupno (EU+Nac) HRK
= Ukupna ugovorena vrijednost bespovratnih sredstava]]*Ugovori_OPULJP[[#This Row],[STOPA NACIONALNOG SUFINANCIRANJA %]]</f>
        <v>524335.85099999991</v>
      </c>
      <c r="R1851" s="51">
        <f>Ugovori_OPULJP[[#This Row],[Bespovratna sredstva - Nacionalni dio - HRK]]/7.5345</f>
        <v>69591.326697192897</v>
      </c>
      <c r="S1851" s="50">
        <v>3495572.34</v>
      </c>
      <c r="T1851" s="51">
        <f>Ugovori_OPULJP[[#This Row],[Bespovratna sredstva - Ukupno (EU+Nac) HRK
= Ukupna ugovorena vrijednost bespovratnih sredstava]]/7.5345</f>
        <v>463942.17798128602</v>
      </c>
      <c r="U1851" s="50">
        <v>0</v>
      </c>
      <c r="V1851" s="51">
        <f>Ugovori_OPULJP[[#This Row],[Javni doprinos korisnika - HRK]]/7.5345</f>
        <v>0</v>
      </c>
      <c r="W1851" s="50">
        <v>0</v>
      </c>
      <c r="X1851" s="51">
        <f>Ugovori_OPULJP[[#This Row],[Privatni doprinos korisnika - HRK]]/7.5345</f>
        <v>0</v>
      </c>
      <c r="Y1851" s="52">
        <v>3495572.34</v>
      </c>
      <c r="Z1851" s="53">
        <f>Ugovori_OPULJP[[#This Row],[UKUPNI PRIHVATLJIVI IZDACI
TOTAL ELIGIBLE EXPENDITURE
= Bespovratna sredstva ukupno + doprinos korisnika
= Ukupni prihvatljivi troškovi
= Ukupna ugovorena vrijednost projekta HRK]]/7.5345</f>
        <v>463942.17798128602</v>
      </c>
      <c r="AA1851" s="44" t="s">
        <v>6593</v>
      </c>
      <c r="AB1851" s="44" t="s">
        <v>35</v>
      </c>
      <c r="AC1851" s="43" t="s">
        <v>6764</v>
      </c>
      <c r="AD1851" s="43" t="s">
        <v>6595</v>
      </c>
    </row>
    <row r="1852" spans="1:30" ht="63.75" customHeight="1" x14ac:dyDescent="0.2">
      <c r="A1852" s="41" t="s">
        <v>6765</v>
      </c>
      <c r="B1852" s="42" t="s">
        <v>743</v>
      </c>
      <c r="C1852" s="43" t="s">
        <v>6590</v>
      </c>
      <c r="D1852" s="43" t="s">
        <v>6601</v>
      </c>
      <c r="E1852" s="44" t="s">
        <v>6602</v>
      </c>
      <c r="F1852" s="45" t="s">
        <v>6766</v>
      </c>
      <c r="G1852" s="45" t="s">
        <v>6767</v>
      </c>
      <c r="H1852" s="47">
        <v>43245</v>
      </c>
      <c r="I1852" s="47">
        <v>45347</v>
      </c>
      <c r="J1852" s="48" t="str">
        <f>IF(Ugovori_OPULJP[[#This Row],[DATUM ZAVRŠETKA OPERACIJE]]&gt;DATE(2024,3,31),"u provedbi","završen")</f>
        <v>završen</v>
      </c>
      <c r="K1852" s="46" t="s">
        <v>155</v>
      </c>
      <c r="L1852" s="46" t="s">
        <v>155</v>
      </c>
      <c r="M1852" s="49">
        <v>0.85</v>
      </c>
      <c r="N1852" s="49">
        <v>0.15</v>
      </c>
      <c r="O1852" s="50">
        <f>Ugovori_OPULJP[[#This Row],[Bespovratna sredstva - Ukupno (EU+Nac) HRK
= Ukupna ugovorena vrijednost bespovratnih sredstava]]*Ugovori_OPULJP[[#This Row],[EU STOPA SUFINANCIRANJA %
EU CO-FINANCING RATE %]]</f>
        <v>1947237.6044999999</v>
      </c>
      <c r="P1852" s="51">
        <f>Ugovori_OPULJP[[#This Row],[Bespovratna sredstva - EU dio - HRK]]/7.5345</f>
        <v>258442.84351980884</v>
      </c>
      <c r="Q1852" s="50">
        <f>Ugovori_OPULJP[[#This Row],[Bespovratna sredstva - Ukupno (EU+Nac) HRK
= Ukupna ugovorena vrijednost bespovratnih sredstava]]*Ugovori_OPULJP[[#This Row],[STOPA NACIONALNOG SUFINANCIRANJA %]]</f>
        <v>343630.1655</v>
      </c>
      <c r="R1852" s="51">
        <f>Ugovori_OPULJP[[#This Row],[Bespovratna sredstva - Nacionalni dio - HRK]]/7.5345</f>
        <v>45607.560621142744</v>
      </c>
      <c r="S1852" s="50">
        <v>2290867.77</v>
      </c>
      <c r="T1852" s="51">
        <f>Ugovori_OPULJP[[#This Row],[Bespovratna sredstva - Ukupno (EU+Nac) HRK
= Ukupna ugovorena vrijednost bespovratnih sredstava]]/7.5345</f>
        <v>304050.40414095164</v>
      </c>
      <c r="U1852" s="50">
        <v>0</v>
      </c>
      <c r="V1852" s="51">
        <f>Ugovori_OPULJP[[#This Row],[Javni doprinos korisnika - HRK]]/7.5345</f>
        <v>0</v>
      </c>
      <c r="W1852" s="50">
        <v>0</v>
      </c>
      <c r="X1852" s="51">
        <f>Ugovori_OPULJP[[#This Row],[Privatni doprinos korisnika - HRK]]/7.5345</f>
        <v>0</v>
      </c>
      <c r="Y1852" s="52">
        <v>2290867.77</v>
      </c>
      <c r="Z1852" s="53">
        <f>Ugovori_OPULJP[[#This Row],[UKUPNI PRIHVATLJIVI IZDACI
TOTAL ELIGIBLE EXPENDITURE
= Bespovratna sredstva ukupno + doprinos korisnika
= Ukupni prihvatljivi troškovi
= Ukupna ugovorena vrijednost projekta HRK]]/7.5345</f>
        <v>304050.40414095164</v>
      </c>
      <c r="AA1852" s="44" t="s">
        <v>6593</v>
      </c>
      <c r="AB1852" s="44" t="s">
        <v>35</v>
      </c>
      <c r="AC1852" s="43" t="s">
        <v>6768</v>
      </c>
      <c r="AD1852" s="43" t="s">
        <v>6595</v>
      </c>
    </row>
    <row r="1853" spans="1:30" ht="63.75" customHeight="1" x14ac:dyDescent="0.2">
      <c r="A1853" s="41" t="s">
        <v>6769</v>
      </c>
      <c r="B1853" s="42" t="s">
        <v>743</v>
      </c>
      <c r="C1853" s="43" t="s">
        <v>6590</v>
      </c>
      <c r="D1853" s="43" t="s">
        <v>6601</v>
      </c>
      <c r="E1853" s="44" t="s">
        <v>6602</v>
      </c>
      <c r="F1853" s="45" t="s">
        <v>6627</v>
      </c>
      <c r="G1853" s="45" t="s">
        <v>6770</v>
      </c>
      <c r="H1853" s="47">
        <v>43245</v>
      </c>
      <c r="I1853" s="47">
        <v>45347</v>
      </c>
      <c r="J1853" s="48" t="str">
        <f>IF(Ugovori_OPULJP[[#This Row],[DATUM ZAVRŠETKA OPERACIJE]]&gt;DATE(2024,3,31),"u provedbi","završen")</f>
        <v>završen</v>
      </c>
      <c r="K1853" s="46" t="s">
        <v>333</v>
      </c>
      <c r="L1853" s="46" t="s">
        <v>333</v>
      </c>
      <c r="M1853" s="49">
        <v>0.85</v>
      </c>
      <c r="N1853" s="49">
        <v>0.15</v>
      </c>
      <c r="O1853" s="50">
        <f>Ugovori_OPULJP[[#This Row],[Bespovratna sredstva - Ukupno (EU+Nac) HRK
= Ukupna ugovorena vrijednost bespovratnih sredstava]]*Ugovori_OPULJP[[#This Row],[EU STOPA SUFINANCIRANJA %
EU CO-FINANCING RATE %]]</f>
        <v>1119160.7704999999</v>
      </c>
      <c r="P1853" s="51">
        <f>Ugovori_OPULJP[[#This Row],[Bespovratna sredstva - EU dio - HRK]]/7.5345</f>
        <v>148538.16052823674</v>
      </c>
      <c r="Q1853" s="50">
        <f>Ugovori_OPULJP[[#This Row],[Bespovratna sredstva - Ukupno (EU+Nac) HRK
= Ukupna ugovorena vrijednost bespovratnih sredstava]]*Ugovori_OPULJP[[#This Row],[STOPA NACIONALNOG SUFINANCIRANJA %]]</f>
        <v>197498.9595</v>
      </c>
      <c r="R1853" s="51">
        <f>Ugovori_OPULJP[[#This Row],[Bespovratna sredstva - Nacionalni dio - HRK]]/7.5345</f>
        <v>26212.616563806489</v>
      </c>
      <c r="S1853" s="50">
        <v>1316659.73</v>
      </c>
      <c r="T1853" s="51">
        <f>Ugovori_OPULJP[[#This Row],[Bespovratna sredstva - Ukupno (EU+Nac) HRK
= Ukupna ugovorena vrijednost bespovratnih sredstava]]/7.5345</f>
        <v>174750.77709204325</v>
      </c>
      <c r="U1853" s="50">
        <v>0</v>
      </c>
      <c r="V1853" s="51">
        <f>Ugovori_OPULJP[[#This Row],[Javni doprinos korisnika - HRK]]/7.5345</f>
        <v>0</v>
      </c>
      <c r="W1853" s="50">
        <v>0</v>
      </c>
      <c r="X1853" s="51">
        <f>Ugovori_OPULJP[[#This Row],[Privatni doprinos korisnika - HRK]]/7.5345</f>
        <v>0</v>
      </c>
      <c r="Y1853" s="52">
        <v>1316659.73</v>
      </c>
      <c r="Z1853" s="53">
        <f>Ugovori_OPULJP[[#This Row],[UKUPNI PRIHVATLJIVI IZDACI
TOTAL ELIGIBLE EXPENDITURE
= Bespovratna sredstva ukupno + doprinos korisnika
= Ukupni prihvatljivi troškovi
= Ukupna ugovorena vrijednost projekta HRK]]/7.5345</f>
        <v>174750.77709204325</v>
      </c>
      <c r="AA1853" s="44" t="s">
        <v>6593</v>
      </c>
      <c r="AB1853" s="44" t="s">
        <v>35</v>
      </c>
      <c r="AC1853" s="43" t="s">
        <v>6771</v>
      </c>
      <c r="AD1853" s="43" t="s">
        <v>6595</v>
      </c>
    </row>
    <row r="1854" spans="1:30" ht="63.75" customHeight="1" x14ac:dyDescent="0.2">
      <c r="A1854" s="41" t="s">
        <v>6772</v>
      </c>
      <c r="B1854" s="42" t="s">
        <v>743</v>
      </c>
      <c r="C1854" s="43" t="s">
        <v>6590</v>
      </c>
      <c r="D1854" s="43" t="s">
        <v>6601</v>
      </c>
      <c r="E1854" s="44" t="s">
        <v>6602</v>
      </c>
      <c r="F1854" s="45" t="s">
        <v>6773</v>
      </c>
      <c r="G1854" s="45" t="s">
        <v>6774</v>
      </c>
      <c r="H1854" s="47">
        <v>43349</v>
      </c>
      <c r="I1854" s="47">
        <v>45449</v>
      </c>
      <c r="J1854" s="48" t="str">
        <f>IF(Ugovori_OPULJP[[#This Row],[DATUM ZAVRŠETKA OPERACIJE]]&gt;DATE(2024,3,31),"u provedbi","završen")</f>
        <v>u provedbi</v>
      </c>
      <c r="K1854" s="46" t="s">
        <v>200</v>
      </c>
      <c r="L1854" s="46" t="s">
        <v>200</v>
      </c>
      <c r="M1854" s="49">
        <v>0.85</v>
      </c>
      <c r="N1854" s="49">
        <v>0.15</v>
      </c>
      <c r="O1854" s="50">
        <f>Ugovori_OPULJP[[#This Row],[Bespovratna sredstva - Ukupno (EU+Nac) HRK
= Ukupna ugovorena vrijednost bespovratnih sredstava]]*Ugovori_OPULJP[[#This Row],[EU STOPA SUFINANCIRANJA %
EU CO-FINANCING RATE %]]</f>
        <v>5335629.9450000003</v>
      </c>
      <c r="P1854" s="51">
        <f>Ugovori_OPULJP[[#This Row],[Bespovratna sredstva - EU dio - HRK]]/7.5345</f>
        <v>708159.79096157674</v>
      </c>
      <c r="Q1854" s="50">
        <f>Ugovori_OPULJP[[#This Row],[Bespovratna sredstva - Ukupno (EU+Nac) HRK
= Ukupna ugovorena vrijednost bespovratnih sredstava]]*Ugovori_OPULJP[[#This Row],[STOPA NACIONALNOG SUFINANCIRANJA %]]</f>
        <v>941581.755</v>
      </c>
      <c r="R1854" s="51">
        <f>Ugovori_OPULJP[[#This Row],[Bespovratna sredstva - Nacionalni dio - HRK]]/7.5345</f>
        <v>124969.37487557236</v>
      </c>
      <c r="S1854" s="50">
        <v>6277211.7000000002</v>
      </c>
      <c r="T1854" s="51">
        <f>Ugovori_OPULJP[[#This Row],[Bespovratna sredstva - Ukupno (EU+Nac) HRK
= Ukupna ugovorena vrijednost bespovratnih sredstava]]/7.5345</f>
        <v>833129.16583714914</v>
      </c>
      <c r="U1854" s="50">
        <v>0</v>
      </c>
      <c r="V1854" s="51">
        <f>Ugovori_OPULJP[[#This Row],[Javni doprinos korisnika - HRK]]/7.5345</f>
        <v>0</v>
      </c>
      <c r="W1854" s="50">
        <v>0</v>
      </c>
      <c r="X1854" s="51">
        <f>Ugovori_OPULJP[[#This Row],[Privatni doprinos korisnika - HRK]]/7.5345</f>
        <v>0</v>
      </c>
      <c r="Y1854" s="52">
        <v>6277211.7000000002</v>
      </c>
      <c r="Z1854" s="53">
        <f>Ugovori_OPULJP[[#This Row],[UKUPNI PRIHVATLJIVI IZDACI
TOTAL ELIGIBLE EXPENDITURE
= Bespovratna sredstva ukupno + doprinos korisnika
= Ukupni prihvatljivi troškovi
= Ukupna ugovorena vrijednost projekta HRK]]/7.5345</f>
        <v>833129.16583714914</v>
      </c>
      <c r="AA1854" s="44" t="s">
        <v>6593</v>
      </c>
      <c r="AB1854" s="44" t="s">
        <v>35</v>
      </c>
      <c r="AC1854" s="43" t="s">
        <v>6775</v>
      </c>
      <c r="AD1854" s="43" t="s">
        <v>6595</v>
      </c>
    </row>
    <row r="1855" spans="1:30" ht="63.75" customHeight="1" x14ac:dyDescent="0.2">
      <c r="A1855" s="41" t="s">
        <v>6776</v>
      </c>
      <c r="B1855" s="42" t="s">
        <v>743</v>
      </c>
      <c r="C1855" s="43" t="s">
        <v>6590</v>
      </c>
      <c r="D1855" s="43" t="s">
        <v>6601</v>
      </c>
      <c r="E1855" s="44" t="s">
        <v>6602</v>
      </c>
      <c r="F1855" s="45" t="s">
        <v>6777</v>
      </c>
      <c r="G1855" s="45" t="s">
        <v>6778</v>
      </c>
      <c r="H1855" s="47">
        <v>43349</v>
      </c>
      <c r="I1855" s="47">
        <v>45449</v>
      </c>
      <c r="J1855" s="48" t="str">
        <f>IF(Ugovori_OPULJP[[#This Row],[DATUM ZAVRŠETKA OPERACIJE]]&gt;DATE(2024,3,31),"u provedbi","završen")</f>
        <v>u provedbi</v>
      </c>
      <c r="K1855" s="46" t="s">
        <v>37</v>
      </c>
      <c r="L1855" s="46" t="s">
        <v>37</v>
      </c>
      <c r="M1855" s="49">
        <v>0.85</v>
      </c>
      <c r="N1855" s="49">
        <v>0.15</v>
      </c>
      <c r="O1855" s="50">
        <f>Ugovori_OPULJP[[#This Row],[Bespovratna sredstva - Ukupno (EU+Nac) HRK
= Ukupna ugovorena vrijednost bespovratnih sredstava]]*Ugovori_OPULJP[[#This Row],[EU STOPA SUFINANCIRANJA %
EU CO-FINANCING RATE %]]</f>
        <v>7073830.4749999996</v>
      </c>
      <c r="P1855" s="51">
        <f>Ugovori_OPULJP[[#This Row],[Bespovratna sredstva - EU dio - HRK]]/7.5345</f>
        <v>938858.64689096808</v>
      </c>
      <c r="Q1855" s="50">
        <f>Ugovori_OPULJP[[#This Row],[Bespovratna sredstva - Ukupno (EU+Nac) HRK
= Ukupna ugovorena vrijednost bespovratnih sredstava]]*Ugovori_OPULJP[[#This Row],[STOPA NACIONALNOG SUFINANCIRANJA %]]</f>
        <v>1248323.0249999999</v>
      </c>
      <c r="R1855" s="51">
        <f>Ugovori_OPULJP[[#This Row],[Bespovratna sredstva - Nacionalni dio - HRK]]/7.5345</f>
        <v>165680.93768664144</v>
      </c>
      <c r="S1855" s="50">
        <v>8322153.5</v>
      </c>
      <c r="T1855" s="51">
        <f>Ugovori_OPULJP[[#This Row],[Bespovratna sredstva - Ukupno (EU+Nac) HRK
= Ukupna ugovorena vrijednost bespovratnih sredstava]]/7.5345</f>
        <v>1104539.5845776096</v>
      </c>
      <c r="U1855" s="50">
        <v>0</v>
      </c>
      <c r="V1855" s="51">
        <f>Ugovori_OPULJP[[#This Row],[Javni doprinos korisnika - HRK]]/7.5345</f>
        <v>0</v>
      </c>
      <c r="W1855" s="50">
        <v>0</v>
      </c>
      <c r="X1855" s="51">
        <f>Ugovori_OPULJP[[#This Row],[Privatni doprinos korisnika - HRK]]/7.5345</f>
        <v>0</v>
      </c>
      <c r="Y1855" s="52">
        <v>8322153.5</v>
      </c>
      <c r="Z1855" s="53">
        <f>Ugovori_OPULJP[[#This Row],[UKUPNI PRIHVATLJIVI IZDACI
TOTAL ELIGIBLE EXPENDITURE
= Bespovratna sredstva ukupno + doprinos korisnika
= Ukupni prihvatljivi troškovi
= Ukupna ugovorena vrijednost projekta HRK]]/7.5345</f>
        <v>1104539.5845776096</v>
      </c>
      <c r="AA1855" s="44" t="s">
        <v>6593</v>
      </c>
      <c r="AB1855" s="44" t="s">
        <v>35</v>
      </c>
      <c r="AC1855" s="43" t="s">
        <v>6779</v>
      </c>
      <c r="AD1855" s="43" t="s">
        <v>6595</v>
      </c>
    </row>
    <row r="1856" spans="1:30" ht="63.75" customHeight="1" x14ac:dyDescent="0.2">
      <c r="A1856" s="41" t="s">
        <v>6780</v>
      </c>
      <c r="B1856" s="42" t="s">
        <v>743</v>
      </c>
      <c r="C1856" s="43" t="s">
        <v>6590</v>
      </c>
      <c r="D1856" s="43" t="s">
        <v>6601</v>
      </c>
      <c r="E1856" s="44" t="s">
        <v>6602</v>
      </c>
      <c r="F1856" s="45" t="s">
        <v>6781</v>
      </c>
      <c r="G1856" s="45" t="s">
        <v>6782</v>
      </c>
      <c r="H1856" s="47">
        <v>43347</v>
      </c>
      <c r="I1856" s="47">
        <v>45447</v>
      </c>
      <c r="J1856" s="48" t="str">
        <f>IF(Ugovori_OPULJP[[#This Row],[DATUM ZAVRŠETKA OPERACIJE]]&gt;DATE(2024,3,31),"u provedbi","završen")</f>
        <v>u provedbi</v>
      </c>
      <c r="K1856" s="46" t="s">
        <v>79</v>
      </c>
      <c r="L1856" s="46" t="s">
        <v>79</v>
      </c>
      <c r="M1856" s="49">
        <v>0.85</v>
      </c>
      <c r="N1856" s="49">
        <v>0.15</v>
      </c>
      <c r="O1856" s="50">
        <f>Ugovori_OPULJP[[#This Row],[Bespovratna sredstva - Ukupno (EU+Nac) HRK
= Ukupna ugovorena vrijednost bespovratnih sredstava]]*Ugovori_OPULJP[[#This Row],[EU STOPA SUFINANCIRANJA %
EU CO-FINANCING RATE %]]</f>
        <v>8528698.193</v>
      </c>
      <c r="P1856" s="51">
        <f>Ugovori_OPULJP[[#This Row],[Bespovratna sredstva - EU dio - HRK]]/7.5345</f>
        <v>1131952.7762957064</v>
      </c>
      <c r="Q1856" s="50">
        <f>Ugovori_OPULJP[[#This Row],[Bespovratna sredstva - Ukupno (EU+Nac) HRK
= Ukupna ugovorena vrijednost bespovratnih sredstava]]*Ugovori_OPULJP[[#This Row],[STOPA NACIONALNOG SUFINANCIRANJA %]]</f>
        <v>1505064.3869999999</v>
      </c>
      <c r="R1856" s="51">
        <f>Ugovori_OPULJP[[#This Row],[Bespovratna sredstva - Nacionalni dio - HRK]]/7.5345</f>
        <v>199756.37228747757</v>
      </c>
      <c r="S1856" s="50">
        <v>10033762.58</v>
      </c>
      <c r="T1856" s="51">
        <f>Ugovori_OPULJP[[#This Row],[Bespovratna sredstva - Ukupno (EU+Nac) HRK
= Ukupna ugovorena vrijednost bespovratnih sredstava]]/7.5345</f>
        <v>1331709.148583184</v>
      </c>
      <c r="U1856" s="50">
        <v>0</v>
      </c>
      <c r="V1856" s="51">
        <f>Ugovori_OPULJP[[#This Row],[Javni doprinos korisnika - HRK]]/7.5345</f>
        <v>0</v>
      </c>
      <c r="W1856" s="50">
        <v>0</v>
      </c>
      <c r="X1856" s="51">
        <f>Ugovori_OPULJP[[#This Row],[Privatni doprinos korisnika - HRK]]/7.5345</f>
        <v>0</v>
      </c>
      <c r="Y1856" s="52">
        <v>10033762.58</v>
      </c>
      <c r="Z1856" s="53">
        <f>Ugovori_OPULJP[[#This Row],[UKUPNI PRIHVATLJIVI IZDACI
TOTAL ELIGIBLE EXPENDITURE
= Bespovratna sredstva ukupno + doprinos korisnika
= Ukupni prihvatljivi troškovi
= Ukupna ugovorena vrijednost projekta HRK]]/7.5345</f>
        <v>1331709.148583184</v>
      </c>
      <c r="AA1856" s="44" t="s">
        <v>6593</v>
      </c>
      <c r="AB1856" s="44" t="s">
        <v>35</v>
      </c>
      <c r="AC1856" s="43" t="s">
        <v>6783</v>
      </c>
      <c r="AD1856" s="43" t="s">
        <v>6595</v>
      </c>
    </row>
    <row r="1857" spans="1:30" ht="63.75" customHeight="1" x14ac:dyDescent="0.2">
      <c r="A1857" s="41" t="s">
        <v>6784</v>
      </c>
      <c r="B1857" s="42" t="s">
        <v>743</v>
      </c>
      <c r="C1857" s="43" t="s">
        <v>6590</v>
      </c>
      <c r="D1857" s="43" t="s">
        <v>6601</v>
      </c>
      <c r="E1857" s="44" t="s">
        <v>6602</v>
      </c>
      <c r="F1857" s="45" t="s">
        <v>6785</v>
      </c>
      <c r="G1857" s="45" t="s">
        <v>6786</v>
      </c>
      <c r="H1857" s="47">
        <v>43348</v>
      </c>
      <c r="I1857" s="47">
        <v>44990</v>
      </c>
      <c r="J1857" s="48" t="str">
        <f>IF(Ugovori_OPULJP[[#This Row],[DATUM ZAVRŠETKA OPERACIJE]]&gt;DATE(2024,3,31),"u provedbi","završen")</f>
        <v>završen</v>
      </c>
      <c r="K1857" s="46" t="s">
        <v>94</v>
      </c>
      <c r="L1857" s="46" t="s">
        <v>94</v>
      </c>
      <c r="M1857" s="49">
        <v>0.85</v>
      </c>
      <c r="N1857" s="49">
        <v>0.15</v>
      </c>
      <c r="O1857" s="50">
        <f>Ugovori_OPULJP[[#This Row],[Bespovratna sredstva - Ukupno (EU+Nac) HRK
= Ukupna ugovorena vrijednost bespovratnih sredstava]]*Ugovori_OPULJP[[#This Row],[EU STOPA SUFINANCIRANJA %
EU CO-FINANCING RATE %]]</f>
        <v>2824163.7514999998</v>
      </c>
      <c r="P1857" s="51">
        <f>Ugovori_OPULJP[[#This Row],[Bespovratna sredstva - EU dio - HRK]]/7.5345</f>
        <v>374830.94452186604</v>
      </c>
      <c r="Q1857" s="50">
        <f>Ugovori_OPULJP[[#This Row],[Bespovratna sredstva - Ukupno (EU+Nac) HRK
= Ukupna ugovorena vrijednost bespovratnih sredstava]]*Ugovori_OPULJP[[#This Row],[STOPA NACIONALNOG SUFINANCIRANJA %]]</f>
        <v>498381.83849999995</v>
      </c>
      <c r="R1857" s="51">
        <f>Ugovori_OPULJP[[#This Row],[Bespovratna sredstva - Nacionalni dio - HRK]]/7.5345</f>
        <v>66146.637268564591</v>
      </c>
      <c r="S1857" s="50">
        <v>3322545.59</v>
      </c>
      <c r="T1857" s="51">
        <f>Ugovori_OPULJP[[#This Row],[Bespovratna sredstva - Ukupno (EU+Nac) HRK
= Ukupna ugovorena vrijednost bespovratnih sredstava]]/7.5345</f>
        <v>440977.58179043065</v>
      </c>
      <c r="U1857" s="50">
        <v>0</v>
      </c>
      <c r="V1857" s="51">
        <f>Ugovori_OPULJP[[#This Row],[Javni doprinos korisnika - HRK]]/7.5345</f>
        <v>0</v>
      </c>
      <c r="W1857" s="50">
        <v>0</v>
      </c>
      <c r="X1857" s="51">
        <f>Ugovori_OPULJP[[#This Row],[Privatni doprinos korisnika - HRK]]/7.5345</f>
        <v>0</v>
      </c>
      <c r="Y1857" s="52">
        <v>3322545.59</v>
      </c>
      <c r="Z1857" s="53">
        <f>Ugovori_OPULJP[[#This Row],[UKUPNI PRIHVATLJIVI IZDACI
TOTAL ELIGIBLE EXPENDITURE
= Bespovratna sredstva ukupno + doprinos korisnika
= Ukupni prihvatljivi troškovi
= Ukupna ugovorena vrijednost projekta HRK]]/7.5345</f>
        <v>440977.58179043065</v>
      </c>
      <c r="AA1857" s="44" t="s">
        <v>6593</v>
      </c>
      <c r="AB1857" s="44" t="s">
        <v>35</v>
      </c>
      <c r="AC1857" s="43" t="s">
        <v>6787</v>
      </c>
      <c r="AD1857" s="43" t="s">
        <v>6595</v>
      </c>
    </row>
    <row r="1858" spans="1:30" ht="63.75" customHeight="1" x14ac:dyDescent="0.2">
      <c r="A1858" s="41" t="s">
        <v>6788</v>
      </c>
      <c r="B1858" s="42" t="s">
        <v>743</v>
      </c>
      <c r="C1858" s="43" t="s">
        <v>6590</v>
      </c>
      <c r="D1858" s="43" t="s">
        <v>6601</v>
      </c>
      <c r="E1858" s="44" t="s">
        <v>6602</v>
      </c>
      <c r="F1858" s="45" t="s">
        <v>6627</v>
      </c>
      <c r="G1858" s="45" t="s">
        <v>6752</v>
      </c>
      <c r="H1858" s="47">
        <v>43349</v>
      </c>
      <c r="I1858" s="47">
        <v>45449</v>
      </c>
      <c r="J1858" s="48" t="str">
        <f>IF(Ugovori_OPULJP[[#This Row],[DATUM ZAVRŠETKA OPERACIJE]]&gt;DATE(2024,3,31),"u provedbi","završen")</f>
        <v>u provedbi</v>
      </c>
      <c r="K1858" s="46" t="s">
        <v>271</v>
      </c>
      <c r="L1858" s="46" t="s">
        <v>271</v>
      </c>
      <c r="M1858" s="49">
        <v>0.85</v>
      </c>
      <c r="N1858" s="49">
        <v>0.15</v>
      </c>
      <c r="O1858" s="50">
        <f>Ugovori_OPULJP[[#This Row],[Bespovratna sredstva - Ukupno (EU+Nac) HRK
= Ukupna ugovorena vrijednost bespovratnih sredstava]]*Ugovori_OPULJP[[#This Row],[EU STOPA SUFINANCIRANJA %
EU CO-FINANCING RATE %]]</f>
        <v>1142765.5</v>
      </c>
      <c r="P1858" s="51">
        <f>Ugovori_OPULJP[[#This Row],[Bespovratna sredstva - EU dio - HRK]]/7.5345</f>
        <v>151671.04651934435</v>
      </c>
      <c r="Q1858" s="50">
        <f>Ugovori_OPULJP[[#This Row],[Bespovratna sredstva - Ukupno (EU+Nac) HRK
= Ukupna ugovorena vrijednost bespovratnih sredstava]]*Ugovori_OPULJP[[#This Row],[STOPA NACIONALNOG SUFINANCIRANJA %]]</f>
        <v>201664.5</v>
      </c>
      <c r="R1858" s="51">
        <f>Ugovori_OPULJP[[#This Row],[Bespovratna sredstva - Nacionalni dio - HRK]]/7.5345</f>
        <v>26765.478797531356</v>
      </c>
      <c r="S1858" s="50">
        <v>1344430</v>
      </c>
      <c r="T1858" s="51">
        <f>Ugovori_OPULJP[[#This Row],[Bespovratna sredstva - Ukupno (EU+Nac) HRK
= Ukupna ugovorena vrijednost bespovratnih sredstava]]/7.5345</f>
        <v>178436.52531687569</v>
      </c>
      <c r="U1858" s="50">
        <v>0</v>
      </c>
      <c r="V1858" s="51">
        <f>Ugovori_OPULJP[[#This Row],[Javni doprinos korisnika - HRK]]/7.5345</f>
        <v>0</v>
      </c>
      <c r="W1858" s="50">
        <v>0</v>
      </c>
      <c r="X1858" s="51">
        <f>Ugovori_OPULJP[[#This Row],[Privatni doprinos korisnika - HRK]]/7.5345</f>
        <v>0</v>
      </c>
      <c r="Y1858" s="52">
        <v>1344430</v>
      </c>
      <c r="Z1858" s="53">
        <f>Ugovori_OPULJP[[#This Row],[UKUPNI PRIHVATLJIVI IZDACI
TOTAL ELIGIBLE EXPENDITURE
= Bespovratna sredstva ukupno + doprinos korisnika
= Ukupni prihvatljivi troškovi
= Ukupna ugovorena vrijednost projekta HRK]]/7.5345</f>
        <v>178436.52531687569</v>
      </c>
      <c r="AA1858" s="44" t="s">
        <v>6593</v>
      </c>
      <c r="AB1858" s="44" t="s">
        <v>35</v>
      </c>
      <c r="AC1858" s="43" t="s">
        <v>6789</v>
      </c>
      <c r="AD1858" s="43" t="s">
        <v>6595</v>
      </c>
    </row>
    <row r="1859" spans="1:30" ht="63.75" customHeight="1" x14ac:dyDescent="0.2">
      <c r="A1859" s="41" t="s">
        <v>6790</v>
      </c>
      <c r="B1859" s="42" t="s">
        <v>743</v>
      </c>
      <c r="C1859" s="43" t="s">
        <v>6590</v>
      </c>
      <c r="D1859" s="43" t="s">
        <v>6601</v>
      </c>
      <c r="E1859" s="44" t="s">
        <v>6602</v>
      </c>
      <c r="F1859" s="45" t="s">
        <v>6791</v>
      </c>
      <c r="G1859" s="45" t="s">
        <v>6792</v>
      </c>
      <c r="H1859" s="47">
        <v>43348</v>
      </c>
      <c r="I1859" s="47">
        <v>45448</v>
      </c>
      <c r="J1859" s="48" t="str">
        <f>IF(Ugovori_OPULJP[[#This Row],[DATUM ZAVRŠETKA OPERACIJE]]&gt;DATE(2024,3,31),"u provedbi","završen")</f>
        <v>u provedbi</v>
      </c>
      <c r="K1859" s="46" t="s">
        <v>594</v>
      </c>
      <c r="L1859" s="46" t="s">
        <v>594</v>
      </c>
      <c r="M1859" s="49">
        <v>0.85</v>
      </c>
      <c r="N1859" s="49">
        <v>0.15</v>
      </c>
      <c r="O1859" s="50">
        <f>Ugovori_OPULJP[[#This Row],[Bespovratna sredstva - Ukupno (EU+Nac) HRK
= Ukupna ugovorena vrijednost bespovratnih sredstava]]*Ugovori_OPULJP[[#This Row],[EU STOPA SUFINANCIRANJA %
EU CO-FINANCING RATE %]]</f>
        <v>2554782.236</v>
      </c>
      <c r="P1859" s="51">
        <f>Ugovori_OPULJP[[#This Row],[Bespovratna sredstva - EU dio - HRK]]/7.5345</f>
        <v>339077.87324971793</v>
      </c>
      <c r="Q1859" s="50">
        <f>Ugovori_OPULJP[[#This Row],[Bespovratna sredstva - Ukupno (EU+Nac) HRK
= Ukupna ugovorena vrijednost bespovratnih sredstava]]*Ugovori_OPULJP[[#This Row],[STOPA NACIONALNOG SUFINANCIRANJA %]]</f>
        <v>450843.924</v>
      </c>
      <c r="R1859" s="51">
        <f>Ugovori_OPULJP[[#This Row],[Bespovratna sredstva - Nacionalni dio - HRK]]/7.5345</f>
        <v>59837.271749950225</v>
      </c>
      <c r="S1859" s="50">
        <v>3005626.16</v>
      </c>
      <c r="T1859" s="51">
        <f>Ugovori_OPULJP[[#This Row],[Bespovratna sredstva - Ukupno (EU+Nac) HRK
= Ukupna ugovorena vrijednost bespovratnih sredstava]]/7.5345</f>
        <v>398915.14499966818</v>
      </c>
      <c r="U1859" s="50">
        <v>0</v>
      </c>
      <c r="V1859" s="51">
        <f>Ugovori_OPULJP[[#This Row],[Javni doprinos korisnika - HRK]]/7.5345</f>
        <v>0</v>
      </c>
      <c r="W1859" s="50">
        <v>0</v>
      </c>
      <c r="X1859" s="51">
        <f>Ugovori_OPULJP[[#This Row],[Privatni doprinos korisnika - HRK]]/7.5345</f>
        <v>0</v>
      </c>
      <c r="Y1859" s="52">
        <v>3005626.16</v>
      </c>
      <c r="Z1859" s="53">
        <f>Ugovori_OPULJP[[#This Row],[UKUPNI PRIHVATLJIVI IZDACI
TOTAL ELIGIBLE EXPENDITURE
= Bespovratna sredstva ukupno + doprinos korisnika
= Ukupni prihvatljivi troškovi
= Ukupna ugovorena vrijednost projekta HRK]]/7.5345</f>
        <v>398915.14499966818</v>
      </c>
      <c r="AA1859" s="44" t="s">
        <v>6593</v>
      </c>
      <c r="AB1859" s="44" t="s">
        <v>35</v>
      </c>
      <c r="AC1859" s="43" t="s">
        <v>6793</v>
      </c>
      <c r="AD1859" s="43" t="s">
        <v>6595</v>
      </c>
    </row>
    <row r="1860" spans="1:30" ht="63.75" customHeight="1" x14ac:dyDescent="0.2">
      <c r="A1860" s="41" t="s">
        <v>6794</v>
      </c>
      <c r="B1860" s="42" t="s">
        <v>743</v>
      </c>
      <c r="C1860" s="43" t="s">
        <v>6590</v>
      </c>
      <c r="D1860" s="43" t="s">
        <v>6601</v>
      </c>
      <c r="E1860" s="44" t="s">
        <v>6602</v>
      </c>
      <c r="F1860" s="45" t="s">
        <v>6795</v>
      </c>
      <c r="G1860" s="45" t="s">
        <v>6796</v>
      </c>
      <c r="H1860" s="47">
        <v>43348</v>
      </c>
      <c r="I1860" s="47">
        <v>44656</v>
      </c>
      <c r="J1860" s="48" t="str">
        <f>IF(Ugovori_OPULJP[[#This Row],[DATUM ZAVRŠETKA OPERACIJE]]&gt;DATE(2024,3,31),"u provedbi","završen")</f>
        <v>završen</v>
      </c>
      <c r="K1860" s="46" t="s">
        <v>333</v>
      </c>
      <c r="L1860" s="46" t="s">
        <v>333</v>
      </c>
      <c r="M1860" s="49">
        <v>0.85</v>
      </c>
      <c r="N1860" s="49">
        <v>0.15</v>
      </c>
      <c r="O1860" s="50">
        <f>Ugovori_OPULJP[[#This Row],[Bespovratna sredstva - Ukupno (EU+Nac) HRK
= Ukupna ugovorena vrijednost bespovratnih sredstava]]*Ugovori_OPULJP[[#This Row],[EU STOPA SUFINANCIRANJA %
EU CO-FINANCING RATE %]]</f>
        <v>913060.26749999996</v>
      </c>
      <c r="P1860" s="51">
        <f>Ugovori_OPULJP[[#This Row],[Bespovratna sredstva - EU dio - HRK]]/7.5345</f>
        <v>121183.9229544097</v>
      </c>
      <c r="Q1860" s="50">
        <f>Ugovori_OPULJP[[#This Row],[Bespovratna sredstva - Ukupno (EU+Nac) HRK
= Ukupna ugovorena vrijednost bespovratnih sredstava]]*Ugovori_OPULJP[[#This Row],[STOPA NACIONALNOG SUFINANCIRANJA %]]</f>
        <v>161128.2825</v>
      </c>
      <c r="R1860" s="51">
        <f>Ugovori_OPULJP[[#This Row],[Bespovratna sredstva - Nacionalni dio - HRK]]/7.5345</f>
        <v>21385.398168425243</v>
      </c>
      <c r="S1860" s="50">
        <v>1074188.55</v>
      </c>
      <c r="T1860" s="51">
        <f>Ugovori_OPULJP[[#This Row],[Bespovratna sredstva - Ukupno (EU+Nac) HRK
= Ukupna ugovorena vrijednost bespovratnih sredstava]]/7.5345</f>
        <v>142569.32112283495</v>
      </c>
      <c r="U1860" s="50">
        <v>0</v>
      </c>
      <c r="V1860" s="51">
        <f>Ugovori_OPULJP[[#This Row],[Javni doprinos korisnika - HRK]]/7.5345</f>
        <v>0</v>
      </c>
      <c r="W1860" s="50">
        <v>0</v>
      </c>
      <c r="X1860" s="51">
        <f>Ugovori_OPULJP[[#This Row],[Privatni doprinos korisnika - HRK]]/7.5345</f>
        <v>0</v>
      </c>
      <c r="Y1860" s="52">
        <v>1074188.55</v>
      </c>
      <c r="Z1860" s="53">
        <f>Ugovori_OPULJP[[#This Row],[UKUPNI PRIHVATLJIVI IZDACI
TOTAL ELIGIBLE EXPENDITURE
= Bespovratna sredstva ukupno + doprinos korisnika
= Ukupni prihvatljivi troškovi
= Ukupna ugovorena vrijednost projekta HRK]]/7.5345</f>
        <v>142569.32112283495</v>
      </c>
      <c r="AA1860" s="44" t="s">
        <v>6593</v>
      </c>
      <c r="AB1860" s="44" t="s">
        <v>35</v>
      </c>
      <c r="AC1860" s="43" t="s">
        <v>6797</v>
      </c>
      <c r="AD1860" s="43" t="s">
        <v>6595</v>
      </c>
    </row>
    <row r="1861" spans="1:30" ht="76.5" customHeight="1" x14ac:dyDescent="0.2">
      <c r="A1861" s="41" t="s">
        <v>6798</v>
      </c>
      <c r="B1861" s="42" t="s">
        <v>743</v>
      </c>
      <c r="C1861" s="43" t="s">
        <v>6590</v>
      </c>
      <c r="D1861" s="43" t="s">
        <v>6601</v>
      </c>
      <c r="E1861" s="44" t="s">
        <v>6602</v>
      </c>
      <c r="F1861" s="45" t="s">
        <v>6799</v>
      </c>
      <c r="G1861" s="45" t="s">
        <v>6727</v>
      </c>
      <c r="H1861" s="47">
        <v>43346</v>
      </c>
      <c r="I1861" s="47">
        <v>45446</v>
      </c>
      <c r="J1861" s="48" t="str">
        <f>IF(Ugovori_OPULJP[[#This Row],[DATUM ZAVRŠETKA OPERACIJE]]&gt;DATE(2024,3,31),"u provedbi","završen")</f>
        <v>u provedbi</v>
      </c>
      <c r="K1861" s="46" t="s">
        <v>37</v>
      </c>
      <c r="L1861" s="46" t="s">
        <v>37</v>
      </c>
      <c r="M1861" s="49">
        <v>0.85</v>
      </c>
      <c r="N1861" s="49">
        <v>0.15</v>
      </c>
      <c r="O1861" s="50">
        <f>Ugovori_OPULJP[[#This Row],[Bespovratna sredstva - Ukupno (EU+Nac) HRK
= Ukupna ugovorena vrijednost bespovratnih sredstava]]*Ugovori_OPULJP[[#This Row],[EU STOPA SUFINANCIRANJA %
EU CO-FINANCING RATE %]]</f>
        <v>1059572.9569999999</v>
      </c>
      <c r="P1861" s="51">
        <f>Ugovori_OPULJP[[#This Row],[Bespovratna sredstva - EU dio - HRK]]/7.5345</f>
        <v>140629.49857322979</v>
      </c>
      <c r="Q1861" s="50">
        <f>Ugovori_OPULJP[[#This Row],[Bespovratna sredstva - Ukupno (EU+Nac) HRK
= Ukupna ugovorena vrijednost bespovratnih sredstava]]*Ugovori_OPULJP[[#This Row],[STOPA NACIONALNOG SUFINANCIRANJA %]]</f>
        <v>186983.46299999999</v>
      </c>
      <c r="R1861" s="51">
        <f>Ugovori_OPULJP[[#This Row],[Bespovratna sredstva - Nacionalni dio - HRK]]/7.5345</f>
        <v>24816.970336452316</v>
      </c>
      <c r="S1861" s="50">
        <v>1246556.42</v>
      </c>
      <c r="T1861" s="51">
        <f>Ugovori_OPULJP[[#This Row],[Bespovratna sredstva - Ukupno (EU+Nac) HRK
= Ukupna ugovorena vrijednost bespovratnih sredstava]]/7.5345</f>
        <v>165446.46890968212</v>
      </c>
      <c r="U1861" s="50">
        <v>0</v>
      </c>
      <c r="V1861" s="51">
        <f>Ugovori_OPULJP[[#This Row],[Javni doprinos korisnika - HRK]]/7.5345</f>
        <v>0</v>
      </c>
      <c r="W1861" s="50">
        <v>0</v>
      </c>
      <c r="X1861" s="51">
        <f>Ugovori_OPULJP[[#This Row],[Privatni doprinos korisnika - HRK]]/7.5345</f>
        <v>0</v>
      </c>
      <c r="Y1861" s="52">
        <v>1246556.42</v>
      </c>
      <c r="Z1861" s="53">
        <f>Ugovori_OPULJP[[#This Row],[UKUPNI PRIHVATLJIVI IZDACI
TOTAL ELIGIBLE EXPENDITURE
= Bespovratna sredstva ukupno + doprinos korisnika
= Ukupni prihvatljivi troškovi
= Ukupna ugovorena vrijednost projekta HRK]]/7.5345</f>
        <v>165446.46890968212</v>
      </c>
      <c r="AA1861" s="44" t="s">
        <v>6593</v>
      </c>
      <c r="AB1861" s="44" t="s">
        <v>35</v>
      </c>
      <c r="AC1861" s="43" t="s">
        <v>6800</v>
      </c>
      <c r="AD1861" s="43" t="s">
        <v>6595</v>
      </c>
    </row>
    <row r="1862" spans="1:30" ht="76.5" customHeight="1" x14ac:dyDescent="0.2">
      <c r="A1862" s="41" t="s">
        <v>6801</v>
      </c>
      <c r="B1862" s="42" t="s">
        <v>743</v>
      </c>
      <c r="C1862" s="43" t="s">
        <v>6590</v>
      </c>
      <c r="D1862" s="43" t="s">
        <v>6601</v>
      </c>
      <c r="E1862" s="44" t="s">
        <v>6602</v>
      </c>
      <c r="F1862" s="45" t="s">
        <v>6802</v>
      </c>
      <c r="G1862" s="45" t="s">
        <v>6739</v>
      </c>
      <c r="H1862" s="47">
        <v>43348</v>
      </c>
      <c r="I1862" s="47">
        <v>45448</v>
      </c>
      <c r="J1862" s="48" t="str">
        <f>IF(Ugovori_OPULJP[[#This Row],[DATUM ZAVRŠETKA OPERACIJE]]&gt;DATE(2024,3,31),"u provedbi","završen")</f>
        <v>u provedbi</v>
      </c>
      <c r="K1862" s="46" t="s">
        <v>249</v>
      </c>
      <c r="L1862" s="46" t="s">
        <v>249</v>
      </c>
      <c r="M1862" s="49">
        <v>0.85</v>
      </c>
      <c r="N1862" s="49">
        <v>0.15</v>
      </c>
      <c r="O1862" s="50">
        <f>Ugovori_OPULJP[[#This Row],[Bespovratna sredstva - Ukupno (EU+Nac) HRK
= Ukupna ugovorena vrijednost bespovratnih sredstava]]*Ugovori_OPULJP[[#This Row],[EU STOPA SUFINANCIRANJA %
EU CO-FINANCING RATE %]]</f>
        <v>1115718.5765</v>
      </c>
      <c r="P1862" s="51">
        <f>Ugovori_OPULJP[[#This Row],[Bespovratna sredstva - EU dio - HRK]]/7.5345</f>
        <v>148081.30287344879</v>
      </c>
      <c r="Q1862" s="50">
        <f>Ugovori_OPULJP[[#This Row],[Bespovratna sredstva - Ukupno (EU+Nac) HRK
= Ukupna ugovorena vrijednost bespovratnih sredstava]]*Ugovori_OPULJP[[#This Row],[STOPA NACIONALNOG SUFINANCIRANJA %]]</f>
        <v>196891.5135</v>
      </c>
      <c r="R1862" s="51">
        <f>Ugovori_OPULJP[[#This Row],[Bespovratna sredstva - Nacionalni dio - HRK]]/7.5345</f>
        <v>26131.99462472626</v>
      </c>
      <c r="S1862" s="50">
        <v>1312610.0900000001</v>
      </c>
      <c r="T1862" s="51">
        <f>Ugovori_OPULJP[[#This Row],[Bespovratna sredstva - Ukupno (EU+Nac) HRK
= Ukupna ugovorena vrijednost bespovratnih sredstava]]/7.5345</f>
        <v>174213.29749817506</v>
      </c>
      <c r="U1862" s="50">
        <v>0</v>
      </c>
      <c r="V1862" s="51">
        <f>Ugovori_OPULJP[[#This Row],[Javni doprinos korisnika - HRK]]/7.5345</f>
        <v>0</v>
      </c>
      <c r="W1862" s="50">
        <v>0</v>
      </c>
      <c r="X1862" s="51">
        <f>Ugovori_OPULJP[[#This Row],[Privatni doprinos korisnika - HRK]]/7.5345</f>
        <v>0</v>
      </c>
      <c r="Y1862" s="52">
        <v>1312610.0900000001</v>
      </c>
      <c r="Z1862" s="53">
        <f>Ugovori_OPULJP[[#This Row],[UKUPNI PRIHVATLJIVI IZDACI
TOTAL ELIGIBLE EXPENDITURE
= Bespovratna sredstva ukupno + doprinos korisnika
= Ukupni prihvatljivi troškovi
= Ukupna ugovorena vrijednost projekta HRK]]/7.5345</f>
        <v>174213.29749817506</v>
      </c>
      <c r="AA1862" s="44" t="s">
        <v>6593</v>
      </c>
      <c r="AB1862" s="44" t="s">
        <v>35</v>
      </c>
      <c r="AC1862" s="43" t="s">
        <v>6803</v>
      </c>
      <c r="AD1862" s="43" t="s">
        <v>6595</v>
      </c>
    </row>
    <row r="1863" spans="1:30" ht="76.5" customHeight="1" x14ac:dyDescent="0.2">
      <c r="A1863" s="41" t="s">
        <v>6804</v>
      </c>
      <c r="B1863" s="42" t="s">
        <v>743</v>
      </c>
      <c r="C1863" s="43" t="s">
        <v>6590</v>
      </c>
      <c r="D1863" s="43" t="s">
        <v>6601</v>
      </c>
      <c r="E1863" s="44" t="s">
        <v>6602</v>
      </c>
      <c r="F1863" s="45" t="s">
        <v>6805</v>
      </c>
      <c r="G1863" s="45" t="s">
        <v>6739</v>
      </c>
      <c r="H1863" s="47">
        <v>43348</v>
      </c>
      <c r="I1863" s="47">
        <v>45448</v>
      </c>
      <c r="J1863" s="48" t="str">
        <f>IF(Ugovori_OPULJP[[#This Row],[DATUM ZAVRŠETKA OPERACIJE]]&gt;DATE(2024,3,31),"u provedbi","završen")</f>
        <v>u provedbi</v>
      </c>
      <c r="K1863" s="46" t="s">
        <v>249</v>
      </c>
      <c r="L1863" s="46" t="s">
        <v>249</v>
      </c>
      <c r="M1863" s="49">
        <v>0.85</v>
      </c>
      <c r="N1863" s="49">
        <v>0.15</v>
      </c>
      <c r="O1863" s="50">
        <f>Ugovori_OPULJP[[#This Row],[Bespovratna sredstva - Ukupno (EU+Nac) HRK
= Ukupna ugovorena vrijednost bespovratnih sredstava]]*Ugovori_OPULJP[[#This Row],[EU STOPA SUFINANCIRANJA %
EU CO-FINANCING RATE %]]</f>
        <v>1106376.0649999999</v>
      </c>
      <c r="P1863" s="51">
        <f>Ugovori_OPULJP[[#This Row],[Bespovratna sredstva - EU dio - HRK]]/7.5345</f>
        <v>146841.33850952284</v>
      </c>
      <c r="Q1863" s="50">
        <f>Ugovori_OPULJP[[#This Row],[Bespovratna sredstva - Ukupno (EU+Nac) HRK
= Ukupna ugovorena vrijednost bespovratnih sredstava]]*Ugovori_OPULJP[[#This Row],[STOPA NACIONALNOG SUFINANCIRANJA %]]</f>
        <v>195242.83499999999</v>
      </c>
      <c r="R1863" s="51">
        <f>Ugovori_OPULJP[[#This Row],[Bespovratna sredstva - Nacionalni dio - HRK]]/7.5345</f>
        <v>25913.177384033443</v>
      </c>
      <c r="S1863" s="50">
        <v>1301618.8999999999</v>
      </c>
      <c r="T1863" s="51">
        <f>Ugovori_OPULJP[[#This Row],[Bespovratna sredstva - Ukupno (EU+Nac) HRK
= Ukupna ugovorena vrijednost bespovratnih sredstava]]/7.5345</f>
        <v>172754.51589355629</v>
      </c>
      <c r="U1863" s="50">
        <v>0</v>
      </c>
      <c r="V1863" s="51">
        <f>Ugovori_OPULJP[[#This Row],[Javni doprinos korisnika - HRK]]/7.5345</f>
        <v>0</v>
      </c>
      <c r="W1863" s="50">
        <v>0</v>
      </c>
      <c r="X1863" s="51">
        <f>Ugovori_OPULJP[[#This Row],[Privatni doprinos korisnika - HRK]]/7.5345</f>
        <v>0</v>
      </c>
      <c r="Y1863" s="52">
        <v>1301618.8999999999</v>
      </c>
      <c r="Z1863" s="53">
        <f>Ugovori_OPULJP[[#This Row],[UKUPNI PRIHVATLJIVI IZDACI
TOTAL ELIGIBLE EXPENDITURE
= Bespovratna sredstva ukupno + doprinos korisnika
= Ukupni prihvatljivi troškovi
= Ukupna ugovorena vrijednost projekta HRK]]/7.5345</f>
        <v>172754.51589355629</v>
      </c>
      <c r="AA1863" s="44" t="s">
        <v>6593</v>
      </c>
      <c r="AB1863" s="44" t="s">
        <v>35</v>
      </c>
      <c r="AC1863" s="43" t="s">
        <v>6740</v>
      </c>
      <c r="AD1863" s="43" t="s">
        <v>6595</v>
      </c>
    </row>
    <row r="1864" spans="1:30" ht="76.5" customHeight="1" x14ac:dyDescent="0.2">
      <c r="A1864" s="41" t="s">
        <v>6806</v>
      </c>
      <c r="B1864" s="42" t="s">
        <v>743</v>
      </c>
      <c r="C1864" s="43" t="s">
        <v>6590</v>
      </c>
      <c r="D1864" s="43" t="s">
        <v>6601</v>
      </c>
      <c r="E1864" s="44" t="s">
        <v>6602</v>
      </c>
      <c r="F1864" s="45" t="s">
        <v>6807</v>
      </c>
      <c r="G1864" s="45" t="s">
        <v>6739</v>
      </c>
      <c r="H1864" s="47">
        <v>43348</v>
      </c>
      <c r="I1864" s="47">
        <v>45448</v>
      </c>
      <c r="J1864" s="48" t="str">
        <f>IF(Ugovori_OPULJP[[#This Row],[DATUM ZAVRŠETKA OPERACIJE]]&gt;DATE(2024,3,31),"u provedbi","završen")</f>
        <v>u provedbi</v>
      </c>
      <c r="K1864" s="46" t="s">
        <v>249</v>
      </c>
      <c r="L1864" s="46" t="s">
        <v>249</v>
      </c>
      <c r="M1864" s="49">
        <v>0.85</v>
      </c>
      <c r="N1864" s="49">
        <v>0.15</v>
      </c>
      <c r="O1864" s="50">
        <f>Ugovori_OPULJP[[#This Row],[Bespovratna sredstva - Ukupno (EU+Nac) HRK
= Ukupna ugovorena vrijednost bespovratnih sredstava]]*Ugovori_OPULJP[[#This Row],[EU STOPA SUFINANCIRANJA %
EU CO-FINANCING RATE %]]</f>
        <v>1108433.5495</v>
      </c>
      <c r="P1864" s="51">
        <f>Ugovori_OPULJP[[#This Row],[Bespovratna sredstva - EU dio - HRK]]/7.5345</f>
        <v>147114.41363063242</v>
      </c>
      <c r="Q1864" s="50">
        <f>Ugovori_OPULJP[[#This Row],[Bespovratna sredstva - Ukupno (EU+Nac) HRK
= Ukupna ugovorena vrijednost bespovratnih sredstava]]*Ugovori_OPULJP[[#This Row],[STOPA NACIONALNOG SUFINANCIRANJA %]]</f>
        <v>195605.92049999998</v>
      </c>
      <c r="R1864" s="51">
        <f>Ugovori_OPULJP[[#This Row],[Bespovratna sredstva - Nacionalni dio - HRK]]/7.5345</f>
        <v>25961.367111288069</v>
      </c>
      <c r="S1864" s="50">
        <v>1304039.47</v>
      </c>
      <c r="T1864" s="51">
        <f>Ugovori_OPULJP[[#This Row],[Bespovratna sredstva - Ukupno (EU+Nac) HRK
= Ukupna ugovorena vrijednost bespovratnih sredstava]]/7.5345</f>
        <v>173075.78074192049</v>
      </c>
      <c r="U1864" s="50">
        <v>0</v>
      </c>
      <c r="V1864" s="51">
        <f>Ugovori_OPULJP[[#This Row],[Javni doprinos korisnika - HRK]]/7.5345</f>
        <v>0</v>
      </c>
      <c r="W1864" s="50">
        <v>0</v>
      </c>
      <c r="X1864" s="51">
        <f>Ugovori_OPULJP[[#This Row],[Privatni doprinos korisnika - HRK]]/7.5345</f>
        <v>0</v>
      </c>
      <c r="Y1864" s="52">
        <v>1304039.47</v>
      </c>
      <c r="Z1864" s="53">
        <f>Ugovori_OPULJP[[#This Row],[UKUPNI PRIHVATLJIVI IZDACI
TOTAL ELIGIBLE EXPENDITURE
= Bespovratna sredstva ukupno + doprinos korisnika
= Ukupni prihvatljivi troškovi
= Ukupna ugovorena vrijednost projekta HRK]]/7.5345</f>
        <v>173075.78074192049</v>
      </c>
      <c r="AA1864" s="44" t="s">
        <v>6593</v>
      </c>
      <c r="AB1864" s="44" t="s">
        <v>35</v>
      </c>
      <c r="AC1864" s="43" t="s">
        <v>6740</v>
      </c>
      <c r="AD1864" s="43" t="s">
        <v>6595</v>
      </c>
    </row>
    <row r="1865" spans="1:30" ht="76.5" customHeight="1" x14ac:dyDescent="0.2">
      <c r="A1865" s="41" t="s">
        <v>6808</v>
      </c>
      <c r="B1865" s="42" t="s">
        <v>743</v>
      </c>
      <c r="C1865" s="43" t="s">
        <v>6590</v>
      </c>
      <c r="D1865" s="43" t="s">
        <v>6601</v>
      </c>
      <c r="E1865" s="44" t="s">
        <v>6602</v>
      </c>
      <c r="F1865" s="45" t="s">
        <v>6809</v>
      </c>
      <c r="G1865" s="45" t="s">
        <v>6810</v>
      </c>
      <c r="H1865" s="47">
        <v>43349</v>
      </c>
      <c r="I1865" s="47">
        <v>45266</v>
      </c>
      <c r="J1865" s="48" t="str">
        <f>IF(Ugovori_OPULJP[[#This Row],[DATUM ZAVRŠETKA OPERACIJE]]&gt;DATE(2024,3,31),"u provedbi","završen")</f>
        <v>završen</v>
      </c>
      <c r="K1865" s="46" t="s">
        <v>99</v>
      </c>
      <c r="L1865" s="46" t="s">
        <v>99</v>
      </c>
      <c r="M1865" s="49">
        <v>0.85</v>
      </c>
      <c r="N1865" s="49">
        <v>0.15</v>
      </c>
      <c r="O1865" s="50">
        <f>Ugovori_OPULJP[[#This Row],[Bespovratna sredstva - Ukupno (EU+Nac) HRK
= Ukupna ugovorena vrijednost bespovratnih sredstava]]*Ugovori_OPULJP[[#This Row],[EU STOPA SUFINANCIRANJA %
EU CO-FINANCING RATE %]]</f>
        <v>903043.13649999991</v>
      </c>
      <c r="P1865" s="51">
        <f>Ugovori_OPULJP[[#This Row],[Bespovratna sredstva - EU dio - HRK]]/7.5345</f>
        <v>119854.42119583249</v>
      </c>
      <c r="Q1865" s="50">
        <f>Ugovori_OPULJP[[#This Row],[Bespovratna sredstva - Ukupno (EU+Nac) HRK
= Ukupna ugovorena vrijednost bespovratnih sredstava]]*Ugovori_OPULJP[[#This Row],[STOPA NACIONALNOG SUFINANCIRANJA %]]</f>
        <v>159360.55349999998</v>
      </c>
      <c r="R1865" s="51">
        <f>Ugovori_OPULJP[[#This Row],[Bespovratna sredstva - Nacionalni dio - HRK]]/7.5345</f>
        <v>21150.780211029261</v>
      </c>
      <c r="S1865" s="50">
        <v>1062403.69</v>
      </c>
      <c r="T1865" s="51">
        <f>Ugovori_OPULJP[[#This Row],[Bespovratna sredstva - Ukupno (EU+Nac) HRK
= Ukupna ugovorena vrijednost bespovratnih sredstava]]/7.5345</f>
        <v>141005.20140686174</v>
      </c>
      <c r="U1865" s="50">
        <v>0</v>
      </c>
      <c r="V1865" s="51">
        <f>Ugovori_OPULJP[[#This Row],[Javni doprinos korisnika - HRK]]/7.5345</f>
        <v>0</v>
      </c>
      <c r="W1865" s="50">
        <v>0</v>
      </c>
      <c r="X1865" s="51">
        <f>Ugovori_OPULJP[[#This Row],[Privatni doprinos korisnika - HRK]]/7.5345</f>
        <v>0</v>
      </c>
      <c r="Y1865" s="52">
        <v>1062403.69</v>
      </c>
      <c r="Z1865" s="53">
        <f>Ugovori_OPULJP[[#This Row],[UKUPNI PRIHVATLJIVI IZDACI
TOTAL ELIGIBLE EXPENDITURE
= Bespovratna sredstva ukupno + doprinos korisnika
= Ukupni prihvatljivi troškovi
= Ukupna ugovorena vrijednost projekta HRK]]/7.5345</f>
        <v>141005.20140686174</v>
      </c>
      <c r="AA1865" s="44" t="s">
        <v>6593</v>
      </c>
      <c r="AB1865" s="44" t="s">
        <v>35</v>
      </c>
      <c r="AC1865" s="43" t="s">
        <v>6811</v>
      </c>
      <c r="AD1865" s="43" t="s">
        <v>6595</v>
      </c>
    </row>
    <row r="1866" spans="1:30" ht="76.5" customHeight="1" x14ac:dyDescent="0.2">
      <c r="A1866" s="41" t="s">
        <v>6812</v>
      </c>
      <c r="B1866" s="42" t="s">
        <v>743</v>
      </c>
      <c r="C1866" s="43" t="s">
        <v>6590</v>
      </c>
      <c r="D1866" s="43" t="s">
        <v>6601</v>
      </c>
      <c r="E1866" s="44" t="s">
        <v>6602</v>
      </c>
      <c r="F1866" s="45" t="s">
        <v>6813</v>
      </c>
      <c r="G1866" s="45" t="s">
        <v>6814</v>
      </c>
      <c r="H1866" s="47">
        <v>43348</v>
      </c>
      <c r="I1866" s="47">
        <v>45448</v>
      </c>
      <c r="J1866" s="48" t="str">
        <f>IF(Ugovori_OPULJP[[#This Row],[DATUM ZAVRŠETKA OPERACIJE]]&gt;DATE(2024,3,31),"u provedbi","završen")</f>
        <v>u provedbi</v>
      </c>
      <c r="K1866" s="46" t="s">
        <v>99</v>
      </c>
      <c r="L1866" s="46" t="s">
        <v>99</v>
      </c>
      <c r="M1866" s="49">
        <v>0.85</v>
      </c>
      <c r="N1866" s="49">
        <v>0.15</v>
      </c>
      <c r="O1866" s="50">
        <f>Ugovori_OPULJP[[#This Row],[Bespovratna sredstva - Ukupno (EU+Nac) HRK
= Ukupna ugovorena vrijednost bespovratnih sredstava]]*Ugovori_OPULJP[[#This Row],[EU STOPA SUFINANCIRANJA %
EU CO-FINANCING RATE %]]</f>
        <v>2287072.8659999999</v>
      </c>
      <c r="P1866" s="51">
        <f>Ugovori_OPULJP[[#This Row],[Bespovratna sredstva - EU dio - HRK]]/7.5345</f>
        <v>303546.73382440768</v>
      </c>
      <c r="Q1866" s="50">
        <f>Ugovori_OPULJP[[#This Row],[Bespovratna sredstva - Ukupno (EU+Nac) HRK
= Ukupna ugovorena vrijednost bespovratnih sredstava]]*Ugovori_OPULJP[[#This Row],[STOPA NACIONALNOG SUFINANCIRANJA %]]</f>
        <v>403601.09399999998</v>
      </c>
      <c r="R1866" s="51">
        <f>Ugovori_OPULJP[[#This Row],[Bespovratna sredstva - Nacionalni dio - HRK]]/7.5345</f>
        <v>53567.070674895476</v>
      </c>
      <c r="S1866" s="50">
        <v>2690673.96</v>
      </c>
      <c r="T1866" s="51">
        <f>Ugovori_OPULJP[[#This Row],[Bespovratna sredstva - Ukupno (EU+Nac) HRK
= Ukupna ugovorena vrijednost bespovratnih sredstava]]/7.5345</f>
        <v>357113.80449930317</v>
      </c>
      <c r="U1866" s="50">
        <v>0</v>
      </c>
      <c r="V1866" s="51">
        <f>Ugovori_OPULJP[[#This Row],[Javni doprinos korisnika - HRK]]/7.5345</f>
        <v>0</v>
      </c>
      <c r="W1866" s="50">
        <v>0</v>
      </c>
      <c r="X1866" s="51">
        <f>Ugovori_OPULJP[[#This Row],[Privatni doprinos korisnika - HRK]]/7.5345</f>
        <v>0</v>
      </c>
      <c r="Y1866" s="52">
        <v>2690673.96</v>
      </c>
      <c r="Z1866" s="53">
        <f>Ugovori_OPULJP[[#This Row],[UKUPNI PRIHVATLJIVI IZDACI
TOTAL ELIGIBLE EXPENDITURE
= Bespovratna sredstva ukupno + doprinos korisnika
= Ukupni prihvatljivi troškovi
= Ukupna ugovorena vrijednost projekta HRK]]/7.5345</f>
        <v>357113.80449930317</v>
      </c>
      <c r="AA1866" s="44" t="s">
        <v>6593</v>
      </c>
      <c r="AB1866" s="44" t="s">
        <v>35</v>
      </c>
      <c r="AC1866" s="43" t="s">
        <v>6815</v>
      </c>
      <c r="AD1866" s="43" t="s">
        <v>6595</v>
      </c>
    </row>
    <row r="1867" spans="1:30" ht="76.5" customHeight="1" x14ac:dyDescent="0.2">
      <c r="A1867" s="41" t="s">
        <v>6816</v>
      </c>
      <c r="B1867" s="42" t="s">
        <v>743</v>
      </c>
      <c r="C1867" s="43" t="s">
        <v>6590</v>
      </c>
      <c r="D1867" s="43" t="s">
        <v>6601</v>
      </c>
      <c r="E1867" s="44" t="s">
        <v>6602</v>
      </c>
      <c r="F1867" s="45" t="s">
        <v>6817</v>
      </c>
      <c r="G1867" s="45" t="s">
        <v>6818</v>
      </c>
      <c r="H1867" s="47">
        <v>43348</v>
      </c>
      <c r="I1867" s="47">
        <v>44990</v>
      </c>
      <c r="J1867" s="48" t="str">
        <f>IF(Ugovori_OPULJP[[#This Row],[DATUM ZAVRŠETKA OPERACIJE]]&gt;DATE(2024,3,31),"u provedbi","završen")</f>
        <v>završen</v>
      </c>
      <c r="K1867" s="46" t="s">
        <v>200</v>
      </c>
      <c r="L1867" s="46" t="s">
        <v>200</v>
      </c>
      <c r="M1867" s="49">
        <v>0.85</v>
      </c>
      <c r="N1867" s="49">
        <v>0.15</v>
      </c>
      <c r="O1867" s="50">
        <f>Ugovori_OPULJP[[#This Row],[Bespovratna sredstva - Ukupno (EU+Nac) HRK
= Ukupna ugovorena vrijednost bespovratnih sredstava]]*Ugovori_OPULJP[[#This Row],[EU STOPA SUFINANCIRANJA %
EU CO-FINANCING RATE %]]</f>
        <v>2617551.9479999999</v>
      </c>
      <c r="P1867" s="51">
        <f>Ugovori_OPULJP[[#This Row],[Bespovratna sredstva - EU dio - HRK]]/7.5345</f>
        <v>347408.84570973518</v>
      </c>
      <c r="Q1867" s="50">
        <f>Ugovori_OPULJP[[#This Row],[Bespovratna sredstva - Ukupno (EU+Nac) HRK
= Ukupna ugovorena vrijednost bespovratnih sredstava]]*Ugovori_OPULJP[[#This Row],[STOPA NACIONALNOG SUFINANCIRANJA %]]</f>
        <v>461920.93199999997</v>
      </c>
      <c r="R1867" s="51">
        <f>Ugovori_OPULJP[[#This Row],[Bespovratna sredstva - Nacionalni dio - HRK]]/7.5345</f>
        <v>61307.443360541503</v>
      </c>
      <c r="S1867" s="50">
        <v>3079472.88</v>
      </c>
      <c r="T1867" s="51">
        <f>Ugovori_OPULJP[[#This Row],[Bespovratna sredstva - Ukupno (EU+Nac) HRK
= Ukupna ugovorena vrijednost bespovratnih sredstava]]/7.5345</f>
        <v>408716.28907027672</v>
      </c>
      <c r="U1867" s="50">
        <v>0</v>
      </c>
      <c r="V1867" s="51">
        <f>Ugovori_OPULJP[[#This Row],[Javni doprinos korisnika - HRK]]/7.5345</f>
        <v>0</v>
      </c>
      <c r="W1867" s="50">
        <v>0</v>
      </c>
      <c r="X1867" s="51">
        <f>Ugovori_OPULJP[[#This Row],[Privatni doprinos korisnika - HRK]]/7.5345</f>
        <v>0</v>
      </c>
      <c r="Y1867" s="52">
        <v>3079472.88</v>
      </c>
      <c r="Z1867" s="53">
        <f>Ugovori_OPULJP[[#This Row],[UKUPNI PRIHVATLJIVI IZDACI
TOTAL ELIGIBLE EXPENDITURE
= Bespovratna sredstva ukupno + doprinos korisnika
= Ukupni prihvatljivi troškovi
= Ukupna ugovorena vrijednost projekta HRK]]/7.5345</f>
        <v>408716.28907027672</v>
      </c>
      <c r="AA1867" s="44" t="s">
        <v>6593</v>
      </c>
      <c r="AB1867" s="44" t="s">
        <v>35</v>
      </c>
      <c r="AC1867" s="43" t="s">
        <v>6819</v>
      </c>
      <c r="AD1867" s="43" t="s">
        <v>6595</v>
      </c>
    </row>
    <row r="1868" spans="1:30" ht="76.5" customHeight="1" x14ac:dyDescent="0.2">
      <c r="A1868" s="41" t="s">
        <v>6820</v>
      </c>
      <c r="B1868" s="42" t="s">
        <v>743</v>
      </c>
      <c r="C1868" s="43" t="s">
        <v>6590</v>
      </c>
      <c r="D1868" s="43" t="s">
        <v>6601</v>
      </c>
      <c r="E1868" s="44" t="s">
        <v>6602</v>
      </c>
      <c r="F1868" s="45" t="s">
        <v>6817</v>
      </c>
      <c r="G1868" s="45" t="s">
        <v>6818</v>
      </c>
      <c r="H1868" s="47">
        <v>43348</v>
      </c>
      <c r="I1868" s="47">
        <v>45448</v>
      </c>
      <c r="J1868" s="48" t="str">
        <f>IF(Ugovori_OPULJP[[#This Row],[DATUM ZAVRŠETKA OPERACIJE]]&gt;DATE(2024,3,31),"u provedbi","završen")</f>
        <v>u provedbi</v>
      </c>
      <c r="K1868" s="46" t="s">
        <v>200</v>
      </c>
      <c r="L1868" s="46" t="s">
        <v>200</v>
      </c>
      <c r="M1868" s="49">
        <v>0.85</v>
      </c>
      <c r="N1868" s="49">
        <v>0.15</v>
      </c>
      <c r="O1868" s="50">
        <f>Ugovori_OPULJP[[#This Row],[Bespovratna sredstva - Ukupno (EU+Nac) HRK
= Ukupna ugovorena vrijednost bespovratnih sredstava]]*Ugovori_OPULJP[[#This Row],[EU STOPA SUFINANCIRANJA %
EU CO-FINANCING RATE %]]</f>
        <v>4200028.9165000003</v>
      </c>
      <c r="P1868" s="51">
        <f>Ugovori_OPULJP[[#This Row],[Bespovratna sredstva - EU dio - HRK]]/7.5345</f>
        <v>557439.63322051894</v>
      </c>
      <c r="Q1868" s="50">
        <f>Ugovori_OPULJP[[#This Row],[Bespovratna sredstva - Ukupno (EU+Nac) HRK
= Ukupna ugovorena vrijednost bespovratnih sredstava]]*Ugovori_OPULJP[[#This Row],[STOPA NACIONALNOG SUFINANCIRANJA %]]</f>
        <v>741181.57350000006</v>
      </c>
      <c r="R1868" s="51">
        <f>Ugovori_OPULJP[[#This Row],[Bespovratna sredstva - Nacionalni dio - HRK]]/7.5345</f>
        <v>98371.69998009158</v>
      </c>
      <c r="S1868" s="50">
        <v>4941210.49</v>
      </c>
      <c r="T1868" s="51">
        <f>Ugovori_OPULJP[[#This Row],[Bespovratna sredstva - Ukupno (EU+Nac) HRK
= Ukupna ugovorena vrijednost bespovratnih sredstava]]/7.5345</f>
        <v>655811.33320061048</v>
      </c>
      <c r="U1868" s="50">
        <v>0</v>
      </c>
      <c r="V1868" s="51">
        <f>Ugovori_OPULJP[[#This Row],[Javni doprinos korisnika - HRK]]/7.5345</f>
        <v>0</v>
      </c>
      <c r="W1868" s="50">
        <v>0</v>
      </c>
      <c r="X1868" s="51">
        <f>Ugovori_OPULJP[[#This Row],[Privatni doprinos korisnika - HRK]]/7.5345</f>
        <v>0</v>
      </c>
      <c r="Y1868" s="52">
        <v>4941210.49</v>
      </c>
      <c r="Z1868" s="53">
        <f>Ugovori_OPULJP[[#This Row],[UKUPNI PRIHVATLJIVI IZDACI
TOTAL ELIGIBLE EXPENDITURE
= Bespovratna sredstva ukupno + doprinos korisnika
= Ukupni prihvatljivi troškovi
= Ukupna ugovorena vrijednost projekta HRK]]/7.5345</f>
        <v>655811.33320061048</v>
      </c>
      <c r="AA1868" s="44" t="s">
        <v>6593</v>
      </c>
      <c r="AB1868" s="44" t="s">
        <v>35</v>
      </c>
      <c r="AC1868" s="43" t="s">
        <v>6821</v>
      </c>
      <c r="AD1868" s="43" t="s">
        <v>6595</v>
      </c>
    </row>
    <row r="1869" spans="1:30" ht="76.5" customHeight="1" x14ac:dyDescent="0.2">
      <c r="A1869" s="41" t="s">
        <v>6822</v>
      </c>
      <c r="B1869" s="42" t="s">
        <v>743</v>
      </c>
      <c r="C1869" s="43" t="s">
        <v>6590</v>
      </c>
      <c r="D1869" s="43" t="s">
        <v>6601</v>
      </c>
      <c r="E1869" s="44" t="s">
        <v>6602</v>
      </c>
      <c r="F1869" s="45" t="s">
        <v>6823</v>
      </c>
      <c r="G1869" s="45" t="s">
        <v>6824</v>
      </c>
      <c r="H1869" s="47">
        <v>43350</v>
      </c>
      <c r="I1869" s="47">
        <v>45358</v>
      </c>
      <c r="J1869" s="48" t="str">
        <f>IF(Ugovori_OPULJP[[#This Row],[DATUM ZAVRŠETKA OPERACIJE]]&gt;DATE(2024,3,31),"u provedbi","završen")</f>
        <v>završen</v>
      </c>
      <c r="K1869" s="46" t="s">
        <v>244</v>
      </c>
      <c r="L1869" s="46" t="s">
        <v>244</v>
      </c>
      <c r="M1869" s="49">
        <v>0.85</v>
      </c>
      <c r="N1869" s="49">
        <v>0.15</v>
      </c>
      <c r="O1869" s="50">
        <f>Ugovori_OPULJP[[#This Row],[Bespovratna sredstva - Ukupno (EU+Nac) HRK
= Ukupna ugovorena vrijednost bespovratnih sredstava]]*Ugovori_OPULJP[[#This Row],[EU STOPA SUFINANCIRANJA %
EU CO-FINANCING RATE %]]</f>
        <v>1123592.5260000001</v>
      </c>
      <c r="P1869" s="51">
        <f>Ugovori_OPULJP[[#This Row],[Bespovratna sredstva - EU dio - HRK]]/7.5345</f>
        <v>149126.35556440376</v>
      </c>
      <c r="Q1869" s="50">
        <f>Ugovori_OPULJP[[#This Row],[Bespovratna sredstva - Ukupno (EU+Nac) HRK
= Ukupna ugovorena vrijednost bespovratnih sredstava]]*Ugovori_OPULJP[[#This Row],[STOPA NACIONALNOG SUFINANCIRANJA %]]</f>
        <v>198281.03400000001</v>
      </c>
      <c r="R1869" s="51">
        <f>Ugovori_OPULJP[[#This Row],[Bespovratna sredstva - Nacionalni dio - HRK]]/7.5345</f>
        <v>26316.415687835954</v>
      </c>
      <c r="S1869" s="50">
        <v>1321873.56</v>
      </c>
      <c r="T1869" s="51">
        <f>Ugovori_OPULJP[[#This Row],[Bespovratna sredstva - Ukupno (EU+Nac) HRK
= Ukupna ugovorena vrijednost bespovratnih sredstava]]/7.5345</f>
        <v>175442.77125223971</v>
      </c>
      <c r="U1869" s="50">
        <v>0</v>
      </c>
      <c r="V1869" s="51">
        <f>Ugovori_OPULJP[[#This Row],[Javni doprinos korisnika - HRK]]/7.5345</f>
        <v>0</v>
      </c>
      <c r="W1869" s="50">
        <v>0</v>
      </c>
      <c r="X1869" s="51">
        <f>Ugovori_OPULJP[[#This Row],[Privatni doprinos korisnika - HRK]]/7.5345</f>
        <v>0</v>
      </c>
      <c r="Y1869" s="52">
        <v>1321873.56</v>
      </c>
      <c r="Z1869" s="53">
        <f>Ugovori_OPULJP[[#This Row],[UKUPNI PRIHVATLJIVI IZDACI
TOTAL ELIGIBLE EXPENDITURE
= Bespovratna sredstva ukupno + doprinos korisnika
= Ukupni prihvatljivi troškovi
= Ukupna ugovorena vrijednost projekta HRK]]/7.5345</f>
        <v>175442.77125223971</v>
      </c>
      <c r="AA1869" s="44" t="s">
        <v>6593</v>
      </c>
      <c r="AB1869" s="44" t="s">
        <v>35</v>
      </c>
      <c r="AC1869" s="43" t="s">
        <v>6825</v>
      </c>
      <c r="AD1869" s="43" t="s">
        <v>6595</v>
      </c>
    </row>
    <row r="1870" spans="1:30" ht="76.5" customHeight="1" x14ac:dyDescent="0.2">
      <c r="A1870" s="41" t="s">
        <v>6826</v>
      </c>
      <c r="B1870" s="42" t="s">
        <v>743</v>
      </c>
      <c r="C1870" s="43" t="s">
        <v>6590</v>
      </c>
      <c r="D1870" s="43" t="s">
        <v>6601</v>
      </c>
      <c r="E1870" s="44" t="s">
        <v>6602</v>
      </c>
      <c r="F1870" s="45" t="s">
        <v>6827</v>
      </c>
      <c r="G1870" s="45" t="s">
        <v>6828</v>
      </c>
      <c r="H1870" s="47">
        <v>43348</v>
      </c>
      <c r="I1870" s="47">
        <v>45448</v>
      </c>
      <c r="J1870" s="48" t="str">
        <f>IF(Ugovori_OPULJP[[#This Row],[DATUM ZAVRŠETKA OPERACIJE]]&gt;DATE(2024,3,31),"u provedbi","završen")</f>
        <v>u provedbi</v>
      </c>
      <c r="K1870" s="46" t="s">
        <v>211</v>
      </c>
      <c r="L1870" s="46" t="s">
        <v>211</v>
      </c>
      <c r="M1870" s="49">
        <v>0.85</v>
      </c>
      <c r="N1870" s="49">
        <v>0.15</v>
      </c>
      <c r="O1870" s="50">
        <f>Ugovori_OPULJP[[#This Row],[Bespovratna sredstva - Ukupno (EU+Nac) HRK
= Ukupna ugovorena vrijednost bespovratnih sredstava]]*Ugovori_OPULJP[[#This Row],[EU STOPA SUFINANCIRANJA %
EU CO-FINANCING RATE %]]</f>
        <v>1061137.0675000001</v>
      </c>
      <c r="P1870" s="51">
        <f>Ugovori_OPULJP[[#This Row],[Bespovratna sredstva - EU dio - HRK]]/7.5345</f>
        <v>140837.09171146061</v>
      </c>
      <c r="Q1870" s="50">
        <f>Ugovori_OPULJP[[#This Row],[Bespovratna sredstva - Ukupno (EU+Nac) HRK
= Ukupna ugovorena vrijednost bespovratnih sredstava]]*Ugovori_OPULJP[[#This Row],[STOPA NACIONALNOG SUFINANCIRANJA %]]</f>
        <v>187259.48250000001</v>
      </c>
      <c r="R1870" s="51">
        <f>Ugovori_OPULJP[[#This Row],[Bespovratna sredstva - Nacionalni dio - HRK]]/7.5345</f>
        <v>24853.604419669522</v>
      </c>
      <c r="S1870" s="50">
        <v>1248396.55</v>
      </c>
      <c r="T1870" s="51">
        <f>Ugovori_OPULJP[[#This Row],[Bespovratna sredstva - Ukupno (EU+Nac) HRK
= Ukupna ugovorena vrijednost bespovratnih sredstava]]/7.5345</f>
        <v>165690.69613113013</v>
      </c>
      <c r="U1870" s="50">
        <v>0</v>
      </c>
      <c r="V1870" s="51">
        <f>Ugovori_OPULJP[[#This Row],[Javni doprinos korisnika - HRK]]/7.5345</f>
        <v>0</v>
      </c>
      <c r="W1870" s="50">
        <v>0</v>
      </c>
      <c r="X1870" s="51">
        <f>Ugovori_OPULJP[[#This Row],[Privatni doprinos korisnika - HRK]]/7.5345</f>
        <v>0</v>
      </c>
      <c r="Y1870" s="52">
        <v>1248396.55</v>
      </c>
      <c r="Z1870" s="53">
        <f>Ugovori_OPULJP[[#This Row],[UKUPNI PRIHVATLJIVI IZDACI
TOTAL ELIGIBLE EXPENDITURE
= Bespovratna sredstva ukupno + doprinos korisnika
= Ukupni prihvatljivi troškovi
= Ukupna ugovorena vrijednost projekta HRK]]/7.5345</f>
        <v>165690.69613113013</v>
      </c>
      <c r="AA1870" s="44" t="s">
        <v>6593</v>
      </c>
      <c r="AB1870" s="44" t="s">
        <v>35</v>
      </c>
      <c r="AC1870" s="43" t="s">
        <v>6829</v>
      </c>
      <c r="AD1870" s="43" t="s">
        <v>6595</v>
      </c>
    </row>
    <row r="1871" spans="1:30" ht="76.5" customHeight="1" x14ac:dyDescent="0.2">
      <c r="A1871" s="41" t="s">
        <v>6830</v>
      </c>
      <c r="B1871" s="42" t="s">
        <v>743</v>
      </c>
      <c r="C1871" s="43" t="s">
        <v>6590</v>
      </c>
      <c r="D1871" s="43" t="s">
        <v>6831</v>
      </c>
      <c r="E1871" s="44" t="s">
        <v>34</v>
      </c>
      <c r="F1871" s="45" t="s">
        <v>6831</v>
      </c>
      <c r="G1871" s="45" t="s">
        <v>6832</v>
      </c>
      <c r="H1871" s="47">
        <v>43234</v>
      </c>
      <c r="I1871" s="47">
        <v>44971</v>
      </c>
      <c r="J1871" s="48" t="str">
        <f>IF(Ugovori_OPULJP[[#This Row],[DATUM ZAVRŠETKA OPERACIJE]]&gt;DATE(2024,3,31),"u provedbi","završen")</f>
        <v>završen</v>
      </c>
      <c r="K1871" s="46" t="s">
        <v>36</v>
      </c>
      <c r="L1871" s="46" t="s">
        <v>37</v>
      </c>
      <c r="M1871" s="49">
        <v>0.85</v>
      </c>
      <c r="N1871" s="49">
        <v>0.15</v>
      </c>
      <c r="O1871" s="50">
        <f>Ugovori_OPULJP[[#This Row],[Bespovratna sredstva - Ukupno (EU+Nac) HRK
= Ukupna ugovorena vrijednost bespovratnih sredstava]]*Ugovori_OPULJP[[#This Row],[EU STOPA SUFINANCIRANJA %
EU CO-FINANCING RATE %]]</f>
        <v>8002668.4849999994</v>
      </c>
      <c r="P1871" s="51">
        <f>Ugovori_OPULJP[[#This Row],[Bespovratna sredstva - EU dio - HRK]]/7.5345</f>
        <v>1062136.6361404206</v>
      </c>
      <c r="Q1871" s="50">
        <f>Ugovori_OPULJP[[#This Row],[Bespovratna sredstva - Ukupno (EU+Nac) HRK
= Ukupna ugovorena vrijednost bespovratnih sredstava]]*Ugovori_OPULJP[[#This Row],[STOPA NACIONALNOG SUFINANCIRANJA %]]</f>
        <v>1412235.615</v>
      </c>
      <c r="R1871" s="51">
        <f>Ugovori_OPULJP[[#This Row],[Bespovratna sredstva - Nacionalni dio - HRK]]/7.5345</f>
        <v>187435.87696595659</v>
      </c>
      <c r="S1871" s="50">
        <v>9414904.0999999996</v>
      </c>
      <c r="T1871" s="51">
        <f>Ugovori_OPULJP[[#This Row],[Bespovratna sredstva - Ukupno (EU+Nac) HRK
= Ukupna ugovorena vrijednost bespovratnih sredstava]]/7.5345</f>
        <v>1249572.5131063771</v>
      </c>
      <c r="U1871" s="50">
        <v>0</v>
      </c>
      <c r="V1871" s="51">
        <f>Ugovori_OPULJP[[#This Row],[Javni doprinos korisnika - HRK]]/7.5345</f>
        <v>0</v>
      </c>
      <c r="W1871" s="50">
        <v>0</v>
      </c>
      <c r="X1871" s="51">
        <f>Ugovori_OPULJP[[#This Row],[Privatni doprinos korisnika - HRK]]/7.5345</f>
        <v>0</v>
      </c>
      <c r="Y1871" s="52">
        <v>9414904.0999999996</v>
      </c>
      <c r="Z1871" s="53">
        <f>Ugovori_OPULJP[[#This Row],[UKUPNI PRIHVATLJIVI IZDACI
TOTAL ELIGIBLE EXPENDITURE
= Bespovratna sredstva ukupno + doprinos korisnika
= Ukupni prihvatljivi troškovi
= Ukupna ugovorena vrijednost projekta HRK]]/7.5345</f>
        <v>1249572.5131063771</v>
      </c>
      <c r="AA1871" s="44" t="s">
        <v>6593</v>
      </c>
      <c r="AB1871" s="44" t="s">
        <v>35</v>
      </c>
      <c r="AC1871" s="43" t="s">
        <v>6599</v>
      </c>
      <c r="AD1871" s="43" t="s">
        <v>6595</v>
      </c>
    </row>
    <row r="1872" spans="1:30" ht="76.5" customHeight="1" x14ac:dyDescent="0.2">
      <c r="A1872" s="41" t="s">
        <v>6833</v>
      </c>
      <c r="B1872" s="42" t="s">
        <v>743</v>
      </c>
      <c r="C1872" s="43" t="s">
        <v>6590</v>
      </c>
      <c r="D1872" s="43" t="s">
        <v>6834</v>
      </c>
      <c r="E1872" s="44" t="s">
        <v>76</v>
      </c>
      <c r="F1872" s="45" t="s">
        <v>6835</v>
      </c>
      <c r="G1872" s="45" t="s">
        <v>1392</v>
      </c>
      <c r="H1872" s="47">
        <v>43669</v>
      </c>
      <c r="I1872" s="47">
        <v>44219</v>
      </c>
      <c r="J1872" s="48" t="str">
        <f>IF(Ugovori_OPULJP[[#This Row],[DATUM ZAVRŠETKA OPERACIJE]]&gt;DATE(2024,3,31),"u provedbi","završen")</f>
        <v>završen</v>
      </c>
      <c r="K1872" s="46" t="s">
        <v>94</v>
      </c>
      <c r="L1872" s="46" t="s">
        <v>94</v>
      </c>
      <c r="M1872" s="49">
        <v>0.85</v>
      </c>
      <c r="N1872" s="49">
        <v>0.15</v>
      </c>
      <c r="O1872" s="50">
        <f>Ugovori_OPULJP[[#This Row],[Bespovratna sredstva - Ukupno (EU+Nac) HRK
= Ukupna ugovorena vrijednost bespovratnih sredstava]]*Ugovori_OPULJP[[#This Row],[EU STOPA SUFINANCIRANJA %
EU CO-FINANCING RATE %]]</f>
        <v>417402.19</v>
      </c>
      <c r="P1872" s="51">
        <f>Ugovori_OPULJP[[#This Row],[Bespovratna sredstva - EU dio - HRK]]/7.5345</f>
        <v>55398.790895215338</v>
      </c>
      <c r="Q1872" s="50">
        <f>Ugovori_OPULJP[[#This Row],[Bespovratna sredstva - Ukupno (EU+Nac) HRK
= Ukupna ugovorena vrijednost bespovratnih sredstava]]*Ugovori_OPULJP[[#This Row],[STOPA NACIONALNOG SUFINANCIRANJA %]]</f>
        <v>73659.210000000006</v>
      </c>
      <c r="R1872" s="51">
        <f>Ugovori_OPULJP[[#This Row],[Bespovratna sredstva - Nacionalni dio - HRK]]/7.5345</f>
        <v>9776.2572168027073</v>
      </c>
      <c r="S1872" s="50">
        <v>491061.4</v>
      </c>
      <c r="T1872" s="51">
        <f>Ugovori_OPULJP[[#This Row],[Bespovratna sredstva - Ukupno (EU+Nac) HRK
= Ukupna ugovorena vrijednost bespovratnih sredstava]]/7.5345</f>
        <v>65175.048112018048</v>
      </c>
      <c r="U1872" s="50">
        <v>0</v>
      </c>
      <c r="V1872" s="51">
        <f>Ugovori_OPULJP[[#This Row],[Javni doprinos korisnika - HRK]]/7.5345</f>
        <v>0</v>
      </c>
      <c r="W1872" s="50">
        <v>0</v>
      </c>
      <c r="X1872" s="51">
        <f>Ugovori_OPULJP[[#This Row],[Privatni doprinos korisnika - HRK]]/7.5345</f>
        <v>0</v>
      </c>
      <c r="Y1872" s="52">
        <v>491061.4</v>
      </c>
      <c r="Z1872" s="53">
        <f>Ugovori_OPULJP[[#This Row],[UKUPNI PRIHVATLJIVI IZDACI
TOTAL ELIGIBLE EXPENDITURE
= Bespovratna sredstva ukupno + doprinos korisnika
= Ukupni prihvatljivi troškovi
= Ukupna ugovorena vrijednost projekta HRK]]/7.5345</f>
        <v>65175.048112018048</v>
      </c>
      <c r="AA1872" s="44" t="s">
        <v>6593</v>
      </c>
      <c r="AB1872" s="44" t="s">
        <v>35</v>
      </c>
      <c r="AC1872" s="43" t="s">
        <v>6836</v>
      </c>
      <c r="AD1872" s="43" t="s">
        <v>6595</v>
      </c>
    </row>
    <row r="1873" spans="1:30" ht="76.5" customHeight="1" x14ac:dyDescent="0.2">
      <c r="A1873" s="41" t="s">
        <v>6837</v>
      </c>
      <c r="B1873" s="42" t="s">
        <v>743</v>
      </c>
      <c r="C1873" s="43" t="s">
        <v>6590</v>
      </c>
      <c r="D1873" s="43" t="s">
        <v>6834</v>
      </c>
      <c r="E1873" s="44" t="s">
        <v>76</v>
      </c>
      <c r="F1873" s="45" t="s">
        <v>6838</v>
      </c>
      <c r="G1873" s="45" t="s">
        <v>6695</v>
      </c>
      <c r="H1873" s="47">
        <v>43669</v>
      </c>
      <c r="I1873" s="47">
        <v>44629</v>
      </c>
      <c r="J1873" s="48" t="str">
        <f>IF(Ugovori_OPULJP[[#This Row],[DATUM ZAVRŠETKA OPERACIJE]]&gt;DATE(2024,3,31),"u provedbi","završen")</f>
        <v>završen</v>
      </c>
      <c r="K1873" s="46" t="s">
        <v>99</v>
      </c>
      <c r="L1873" s="46" t="s">
        <v>99</v>
      </c>
      <c r="M1873" s="49">
        <v>0.85</v>
      </c>
      <c r="N1873" s="49">
        <v>0.15</v>
      </c>
      <c r="O1873" s="50">
        <f>Ugovori_OPULJP[[#This Row],[Bespovratna sredstva - Ukupno (EU+Nac) HRK
= Ukupna ugovorena vrijednost bespovratnih sredstava]]*Ugovori_OPULJP[[#This Row],[EU STOPA SUFINANCIRANJA %
EU CO-FINANCING RATE %]]</f>
        <v>424999.8725</v>
      </c>
      <c r="P1873" s="51">
        <f>Ugovori_OPULJP[[#This Row],[Bespovratna sredstva - EU dio - HRK]]/7.5345</f>
        <v>56407.176654057999</v>
      </c>
      <c r="Q1873" s="50">
        <f>Ugovori_OPULJP[[#This Row],[Bespovratna sredstva - Ukupno (EU+Nac) HRK
= Ukupna ugovorena vrijednost bespovratnih sredstava]]*Ugovori_OPULJP[[#This Row],[STOPA NACIONALNOG SUFINANCIRANJA %]]</f>
        <v>74999.977499999994</v>
      </c>
      <c r="R1873" s="51">
        <f>Ugovori_OPULJP[[#This Row],[Bespovratna sredstva - Nacionalni dio - HRK]]/7.5345</f>
        <v>9954.207644833763</v>
      </c>
      <c r="S1873" s="50">
        <v>499999.85</v>
      </c>
      <c r="T1873" s="51">
        <f>Ugovori_OPULJP[[#This Row],[Bespovratna sredstva - Ukupno (EU+Nac) HRK
= Ukupna ugovorena vrijednost bespovratnih sredstava]]/7.5345</f>
        <v>66361.38429889176</v>
      </c>
      <c r="U1873" s="50">
        <v>4851.3800000000047</v>
      </c>
      <c r="V1873" s="51">
        <f>Ugovori_OPULJP[[#This Row],[Javni doprinos korisnika - HRK]]/7.5345</f>
        <v>643.88877828654915</v>
      </c>
      <c r="W1873" s="50">
        <v>0</v>
      </c>
      <c r="X1873" s="51">
        <f>Ugovori_OPULJP[[#This Row],[Privatni doprinos korisnika - HRK]]/7.5345</f>
        <v>0</v>
      </c>
      <c r="Y1873" s="52">
        <v>504851.23</v>
      </c>
      <c r="Z1873" s="53">
        <f>Ugovori_OPULJP[[#This Row],[UKUPNI PRIHVATLJIVI IZDACI
TOTAL ELIGIBLE EXPENDITURE
= Bespovratna sredstva ukupno + doprinos korisnika
= Ukupni prihvatljivi troškovi
= Ukupna ugovorena vrijednost projekta HRK]]/7.5345</f>
        <v>67005.27307717831</v>
      </c>
      <c r="AA1873" s="44" t="s">
        <v>6593</v>
      </c>
      <c r="AB1873" s="44" t="s">
        <v>35</v>
      </c>
      <c r="AC1873" s="43" t="s">
        <v>6839</v>
      </c>
      <c r="AD1873" s="43" t="s">
        <v>6595</v>
      </c>
    </row>
    <row r="1874" spans="1:30" ht="76.5" customHeight="1" x14ac:dyDescent="0.2">
      <c r="A1874" s="41" t="s">
        <v>6840</v>
      </c>
      <c r="B1874" s="42" t="s">
        <v>743</v>
      </c>
      <c r="C1874" s="43" t="s">
        <v>6590</v>
      </c>
      <c r="D1874" s="43" t="s">
        <v>6834</v>
      </c>
      <c r="E1874" s="44" t="s">
        <v>76</v>
      </c>
      <c r="F1874" s="45" t="s">
        <v>6841</v>
      </c>
      <c r="G1874" s="45" t="s">
        <v>6782</v>
      </c>
      <c r="H1874" s="47">
        <v>43669</v>
      </c>
      <c r="I1874" s="47">
        <v>44219</v>
      </c>
      <c r="J1874" s="48" t="str">
        <f>IF(Ugovori_OPULJP[[#This Row],[DATUM ZAVRŠETKA OPERACIJE]]&gt;DATE(2024,3,31),"u provedbi","završen")</f>
        <v>završen</v>
      </c>
      <c r="K1874" s="46" t="s">
        <v>79</v>
      </c>
      <c r="L1874" s="46" t="s">
        <v>79</v>
      </c>
      <c r="M1874" s="49">
        <v>0.85</v>
      </c>
      <c r="N1874" s="49">
        <v>0.15</v>
      </c>
      <c r="O1874" s="50">
        <f>Ugovori_OPULJP[[#This Row],[Bespovratna sredstva - Ukupno (EU+Nac) HRK
= Ukupna ugovorena vrijednost bespovratnih sredstava]]*Ugovori_OPULJP[[#This Row],[EU STOPA SUFINANCIRANJA %
EU CO-FINANCING RATE %]]</f>
        <v>788249.45500000007</v>
      </c>
      <c r="P1874" s="51">
        <f>Ugovori_OPULJP[[#This Row],[Bespovratna sredstva - EU dio - HRK]]/7.5345</f>
        <v>104618.68139889841</v>
      </c>
      <c r="Q1874" s="50">
        <f>Ugovori_OPULJP[[#This Row],[Bespovratna sredstva - Ukupno (EU+Nac) HRK
= Ukupna ugovorena vrijednost bespovratnih sredstava]]*Ugovori_OPULJP[[#This Row],[STOPA NACIONALNOG SUFINANCIRANJA %]]</f>
        <v>139102.845</v>
      </c>
      <c r="R1874" s="51">
        <f>Ugovori_OPULJP[[#This Row],[Bespovratna sredstva - Nacionalni dio - HRK]]/7.5345</f>
        <v>18462.120246864422</v>
      </c>
      <c r="S1874" s="50">
        <v>927352.3</v>
      </c>
      <c r="T1874" s="51">
        <f>Ugovori_OPULJP[[#This Row],[Bespovratna sredstva - Ukupno (EU+Nac) HRK
= Ukupna ugovorena vrijednost bespovratnih sredstava]]/7.5345</f>
        <v>123080.80164576283</v>
      </c>
      <c r="U1874" s="50">
        <v>72505</v>
      </c>
      <c r="V1874" s="51">
        <f>Ugovori_OPULJP[[#This Row],[Javni doprinos korisnika - HRK]]/7.5345</f>
        <v>9623.0672241024622</v>
      </c>
      <c r="W1874" s="50">
        <v>0</v>
      </c>
      <c r="X1874" s="51">
        <f>Ugovori_OPULJP[[#This Row],[Privatni doprinos korisnika - HRK]]/7.5345</f>
        <v>0</v>
      </c>
      <c r="Y1874" s="52">
        <v>999857.3</v>
      </c>
      <c r="Z1874" s="53">
        <f>Ugovori_OPULJP[[#This Row],[UKUPNI PRIHVATLJIVI IZDACI
TOTAL ELIGIBLE EXPENDITURE
= Bespovratna sredstva ukupno + doprinos korisnika
= Ukupni prihvatljivi troškovi
= Ukupna ugovorena vrijednost projekta HRK]]/7.5345</f>
        <v>132703.86886986528</v>
      </c>
      <c r="AA1874" s="44" t="s">
        <v>6593</v>
      </c>
      <c r="AB1874" s="44" t="s">
        <v>35</v>
      </c>
      <c r="AC1874" s="43" t="s">
        <v>6842</v>
      </c>
      <c r="AD1874" s="43" t="s">
        <v>6595</v>
      </c>
    </row>
    <row r="1875" spans="1:30" ht="76.5" customHeight="1" x14ac:dyDescent="0.2">
      <c r="A1875" s="41" t="s">
        <v>6843</v>
      </c>
      <c r="B1875" s="42" t="s">
        <v>743</v>
      </c>
      <c r="C1875" s="43" t="s">
        <v>6590</v>
      </c>
      <c r="D1875" s="43" t="s">
        <v>6834</v>
      </c>
      <c r="E1875" s="44" t="s">
        <v>76</v>
      </c>
      <c r="F1875" s="45" t="s">
        <v>6844</v>
      </c>
      <c r="G1875" s="45" t="s">
        <v>6782</v>
      </c>
      <c r="H1875" s="47">
        <v>43669</v>
      </c>
      <c r="I1875" s="47">
        <v>44127</v>
      </c>
      <c r="J1875" s="48" t="str">
        <f>IF(Ugovori_OPULJP[[#This Row],[DATUM ZAVRŠETKA OPERACIJE]]&gt;DATE(2024,3,31),"u provedbi","završen")</f>
        <v>završen</v>
      </c>
      <c r="K1875" s="46" t="s">
        <v>79</v>
      </c>
      <c r="L1875" s="46" t="s">
        <v>79</v>
      </c>
      <c r="M1875" s="49">
        <v>0.85</v>
      </c>
      <c r="N1875" s="49">
        <v>0.15</v>
      </c>
      <c r="O1875" s="50">
        <f>Ugovori_OPULJP[[#This Row],[Bespovratna sredstva - Ukupno (EU+Nac) HRK
= Ukupna ugovorena vrijednost bespovratnih sredstava]]*Ugovori_OPULJP[[#This Row],[EU STOPA SUFINANCIRANJA %
EU CO-FINANCING RATE %]]</f>
        <v>393488.32399999996</v>
      </c>
      <c r="P1875" s="51">
        <f>Ugovori_OPULJP[[#This Row],[Bespovratna sredstva - EU dio - HRK]]/7.5345</f>
        <v>52224.875439644296</v>
      </c>
      <c r="Q1875" s="50">
        <f>Ugovori_OPULJP[[#This Row],[Bespovratna sredstva - Ukupno (EU+Nac) HRK
= Ukupna ugovorena vrijednost bespovratnih sredstava]]*Ugovori_OPULJP[[#This Row],[STOPA NACIONALNOG SUFINANCIRANJA %]]</f>
        <v>69439.115999999995</v>
      </c>
      <c r="R1875" s="51">
        <f>Ugovori_OPULJP[[#This Row],[Bespovratna sredstva - Nacionalni dio - HRK]]/7.5345</f>
        <v>9216.1544893489936</v>
      </c>
      <c r="S1875" s="50">
        <v>462927.44</v>
      </c>
      <c r="T1875" s="51">
        <f>Ugovori_OPULJP[[#This Row],[Bespovratna sredstva - Ukupno (EU+Nac) HRK
= Ukupna ugovorena vrijednost bespovratnih sredstava]]/7.5345</f>
        <v>61441.029928993295</v>
      </c>
      <c r="U1875" s="50">
        <v>0</v>
      </c>
      <c r="V1875" s="51">
        <f>Ugovori_OPULJP[[#This Row],[Javni doprinos korisnika - HRK]]/7.5345</f>
        <v>0</v>
      </c>
      <c r="W1875" s="50">
        <v>0</v>
      </c>
      <c r="X1875" s="51">
        <f>Ugovori_OPULJP[[#This Row],[Privatni doprinos korisnika - HRK]]/7.5345</f>
        <v>0</v>
      </c>
      <c r="Y1875" s="52">
        <v>462927.44</v>
      </c>
      <c r="Z1875" s="53">
        <f>Ugovori_OPULJP[[#This Row],[UKUPNI PRIHVATLJIVI IZDACI
TOTAL ELIGIBLE EXPENDITURE
= Bespovratna sredstva ukupno + doprinos korisnika
= Ukupni prihvatljivi troškovi
= Ukupna ugovorena vrijednost projekta HRK]]/7.5345</f>
        <v>61441.029928993295</v>
      </c>
      <c r="AA1875" s="44" t="s">
        <v>6593</v>
      </c>
      <c r="AB1875" s="44" t="s">
        <v>35</v>
      </c>
      <c r="AC1875" s="43" t="s">
        <v>6845</v>
      </c>
      <c r="AD1875" s="43" t="s">
        <v>6595</v>
      </c>
    </row>
    <row r="1876" spans="1:30" ht="76.5" customHeight="1" x14ac:dyDescent="0.2">
      <c r="A1876" s="41" t="s">
        <v>6846</v>
      </c>
      <c r="B1876" s="42" t="s">
        <v>743</v>
      </c>
      <c r="C1876" s="43" t="s">
        <v>6590</v>
      </c>
      <c r="D1876" s="43" t="s">
        <v>6834</v>
      </c>
      <c r="E1876" s="44" t="s">
        <v>76</v>
      </c>
      <c r="F1876" s="45" t="s">
        <v>6847</v>
      </c>
      <c r="G1876" s="45" t="s">
        <v>6848</v>
      </c>
      <c r="H1876" s="47">
        <v>43669</v>
      </c>
      <c r="I1876" s="47">
        <v>44219</v>
      </c>
      <c r="J1876" s="48" t="str">
        <f>IF(Ugovori_OPULJP[[#This Row],[DATUM ZAVRŠETKA OPERACIJE]]&gt;DATE(2024,3,31),"u provedbi","završen")</f>
        <v>završen</v>
      </c>
      <c r="K1876" s="46" t="s">
        <v>371</v>
      </c>
      <c r="L1876" s="46" t="s">
        <v>371</v>
      </c>
      <c r="M1876" s="49">
        <v>0.85</v>
      </c>
      <c r="N1876" s="49">
        <v>0.15</v>
      </c>
      <c r="O1876" s="50">
        <f>Ugovori_OPULJP[[#This Row],[Bespovratna sredstva - Ukupno (EU+Nac) HRK
= Ukupna ugovorena vrijednost bespovratnih sredstava]]*Ugovori_OPULJP[[#This Row],[EU STOPA SUFINANCIRANJA %
EU CO-FINANCING RATE %]]</f>
        <v>417596.21099999995</v>
      </c>
      <c r="P1876" s="51">
        <f>Ugovori_OPULJP[[#This Row],[Bespovratna sredstva - EU dio - HRK]]/7.5345</f>
        <v>55424.541907226747</v>
      </c>
      <c r="Q1876" s="50">
        <f>Ugovori_OPULJP[[#This Row],[Bespovratna sredstva - Ukupno (EU+Nac) HRK
= Ukupna ugovorena vrijednost bespovratnih sredstava]]*Ugovori_OPULJP[[#This Row],[STOPA NACIONALNOG SUFINANCIRANJA %]]</f>
        <v>73693.448999999993</v>
      </c>
      <c r="R1876" s="51">
        <f>Ugovori_OPULJP[[#This Row],[Bespovratna sredstva - Nacionalni dio - HRK]]/7.5345</f>
        <v>9780.8015130400145</v>
      </c>
      <c r="S1876" s="50">
        <v>491289.66</v>
      </c>
      <c r="T1876" s="51">
        <f>Ugovori_OPULJP[[#This Row],[Bespovratna sredstva - Ukupno (EU+Nac) HRK
= Ukupna ugovorena vrijednost bespovratnih sredstava]]/7.5345</f>
        <v>65205.343420266763</v>
      </c>
      <c r="U1876" s="50">
        <v>0</v>
      </c>
      <c r="V1876" s="51">
        <f>Ugovori_OPULJP[[#This Row],[Javni doprinos korisnika - HRK]]/7.5345</f>
        <v>0</v>
      </c>
      <c r="W1876" s="50">
        <v>0</v>
      </c>
      <c r="X1876" s="51">
        <f>Ugovori_OPULJP[[#This Row],[Privatni doprinos korisnika - HRK]]/7.5345</f>
        <v>0</v>
      </c>
      <c r="Y1876" s="52">
        <v>491289.66</v>
      </c>
      <c r="Z1876" s="53">
        <f>Ugovori_OPULJP[[#This Row],[UKUPNI PRIHVATLJIVI IZDACI
TOTAL ELIGIBLE EXPENDITURE
= Bespovratna sredstva ukupno + doprinos korisnika
= Ukupni prihvatljivi troškovi
= Ukupna ugovorena vrijednost projekta HRK]]/7.5345</f>
        <v>65205.343420266763</v>
      </c>
      <c r="AA1876" s="44" t="s">
        <v>6593</v>
      </c>
      <c r="AB1876" s="44" t="s">
        <v>35</v>
      </c>
      <c r="AC1876" s="43" t="s">
        <v>6849</v>
      </c>
      <c r="AD1876" s="43" t="s">
        <v>6595</v>
      </c>
    </row>
    <row r="1877" spans="1:30" ht="76.5" customHeight="1" x14ac:dyDescent="0.2">
      <c r="A1877" s="41" t="s">
        <v>6850</v>
      </c>
      <c r="B1877" s="42" t="s">
        <v>743</v>
      </c>
      <c r="C1877" s="43" t="s">
        <v>6590</v>
      </c>
      <c r="D1877" s="43" t="s">
        <v>6834</v>
      </c>
      <c r="E1877" s="44" t="s">
        <v>76</v>
      </c>
      <c r="F1877" s="45" t="s">
        <v>6851</v>
      </c>
      <c r="G1877" s="45" t="s">
        <v>6852</v>
      </c>
      <c r="H1877" s="47">
        <v>43669</v>
      </c>
      <c r="I1877" s="47">
        <v>44219</v>
      </c>
      <c r="J1877" s="48" t="str">
        <f>IF(Ugovori_OPULJP[[#This Row],[DATUM ZAVRŠETKA OPERACIJE]]&gt;DATE(2024,3,31),"u provedbi","završen")</f>
        <v>završen</v>
      </c>
      <c r="K1877" s="46" t="s">
        <v>425</v>
      </c>
      <c r="L1877" s="46" t="s">
        <v>425</v>
      </c>
      <c r="M1877" s="49">
        <v>0.85</v>
      </c>
      <c r="N1877" s="49">
        <v>0.15</v>
      </c>
      <c r="O1877" s="50">
        <f>Ugovori_OPULJP[[#This Row],[Bespovratna sredstva - Ukupno (EU+Nac) HRK
= Ukupna ugovorena vrijednost bespovratnih sredstava]]*Ugovori_OPULJP[[#This Row],[EU STOPA SUFINANCIRANJA %
EU CO-FINANCING RATE %]]</f>
        <v>833095.90549999999</v>
      </c>
      <c r="P1877" s="51">
        <f>Ugovori_OPULJP[[#This Row],[Bespovratna sredstva - EU dio - HRK]]/7.5345</f>
        <v>110570.8282566859</v>
      </c>
      <c r="Q1877" s="50">
        <f>Ugovori_OPULJP[[#This Row],[Bespovratna sredstva - Ukupno (EU+Nac) HRK
= Ukupna ugovorena vrijednost bespovratnih sredstava]]*Ugovori_OPULJP[[#This Row],[STOPA NACIONALNOG SUFINANCIRANJA %]]</f>
        <v>147016.92449999999</v>
      </c>
      <c r="R1877" s="51">
        <f>Ugovori_OPULJP[[#This Row],[Bespovratna sredstva - Nacionalni dio - HRK]]/7.5345</f>
        <v>19512.499104121041</v>
      </c>
      <c r="S1877" s="50">
        <v>980112.83</v>
      </c>
      <c r="T1877" s="51">
        <f>Ugovori_OPULJP[[#This Row],[Bespovratna sredstva - Ukupno (EU+Nac) HRK
= Ukupna ugovorena vrijednost bespovratnih sredstava]]/7.5345</f>
        <v>130083.32736080694</v>
      </c>
      <c r="U1877" s="50">
        <v>0</v>
      </c>
      <c r="V1877" s="51">
        <f>Ugovori_OPULJP[[#This Row],[Javni doprinos korisnika - HRK]]/7.5345</f>
        <v>0</v>
      </c>
      <c r="W1877" s="50">
        <v>0</v>
      </c>
      <c r="X1877" s="51">
        <f>Ugovori_OPULJP[[#This Row],[Privatni doprinos korisnika - HRK]]/7.5345</f>
        <v>0</v>
      </c>
      <c r="Y1877" s="52">
        <v>980112.83</v>
      </c>
      <c r="Z1877" s="53">
        <f>Ugovori_OPULJP[[#This Row],[UKUPNI PRIHVATLJIVI IZDACI
TOTAL ELIGIBLE EXPENDITURE
= Bespovratna sredstva ukupno + doprinos korisnika
= Ukupni prihvatljivi troškovi
= Ukupna ugovorena vrijednost projekta HRK]]/7.5345</f>
        <v>130083.32736080694</v>
      </c>
      <c r="AA1877" s="44" t="s">
        <v>6593</v>
      </c>
      <c r="AB1877" s="44" t="s">
        <v>35</v>
      </c>
      <c r="AC1877" s="43" t="s">
        <v>6853</v>
      </c>
      <c r="AD1877" s="43" t="s">
        <v>6595</v>
      </c>
    </row>
    <row r="1878" spans="1:30" ht="76.5" customHeight="1" x14ac:dyDescent="0.2">
      <c r="A1878" s="41" t="s">
        <v>6854</v>
      </c>
      <c r="B1878" s="42" t="s">
        <v>743</v>
      </c>
      <c r="C1878" s="43" t="s">
        <v>6590</v>
      </c>
      <c r="D1878" s="43" t="s">
        <v>6834</v>
      </c>
      <c r="E1878" s="44" t="s">
        <v>76</v>
      </c>
      <c r="F1878" s="45" t="s">
        <v>6855</v>
      </c>
      <c r="G1878" s="45" t="s">
        <v>6763</v>
      </c>
      <c r="H1878" s="47">
        <v>43665</v>
      </c>
      <c r="I1878" s="47">
        <v>44215</v>
      </c>
      <c r="J1878" s="48" t="str">
        <f>IF(Ugovori_OPULJP[[#This Row],[DATUM ZAVRŠETKA OPERACIJE]]&gt;DATE(2024,3,31),"u provedbi","završen")</f>
        <v>završen</v>
      </c>
      <c r="K1878" s="46" t="s">
        <v>37</v>
      </c>
      <c r="L1878" s="46" t="s">
        <v>37</v>
      </c>
      <c r="M1878" s="49">
        <v>0.85</v>
      </c>
      <c r="N1878" s="49">
        <v>0.15</v>
      </c>
      <c r="O1878" s="50">
        <f>Ugovori_OPULJP[[#This Row],[Bespovratna sredstva - Ukupno (EU+Nac) HRK
= Ukupna ugovorena vrijednost bespovratnih sredstava]]*Ugovori_OPULJP[[#This Row],[EU STOPA SUFINANCIRANJA %
EU CO-FINANCING RATE %]]</f>
        <v>684949.29499999993</v>
      </c>
      <c r="P1878" s="51">
        <f>Ugovori_OPULJP[[#This Row],[Bespovratna sredstva - EU dio - HRK]]/7.5345</f>
        <v>90908.394054018165</v>
      </c>
      <c r="Q1878" s="50">
        <f>Ugovori_OPULJP[[#This Row],[Bespovratna sredstva - Ukupno (EU+Nac) HRK
= Ukupna ugovorena vrijednost bespovratnih sredstava]]*Ugovori_OPULJP[[#This Row],[STOPA NACIONALNOG SUFINANCIRANJA %]]</f>
        <v>120873.40499999998</v>
      </c>
      <c r="R1878" s="51">
        <f>Ugovori_OPULJP[[#This Row],[Bespovratna sredstva - Nacionalni dio - HRK]]/7.5345</f>
        <v>16042.6577742385</v>
      </c>
      <c r="S1878" s="50">
        <v>805822.7</v>
      </c>
      <c r="T1878" s="51">
        <f>Ugovori_OPULJP[[#This Row],[Bespovratna sredstva - Ukupno (EU+Nac) HRK
= Ukupna ugovorena vrijednost bespovratnih sredstava]]/7.5345</f>
        <v>106951.05182825668</v>
      </c>
      <c r="U1878" s="50">
        <v>0</v>
      </c>
      <c r="V1878" s="51">
        <f>Ugovori_OPULJP[[#This Row],[Javni doprinos korisnika - HRK]]/7.5345</f>
        <v>0</v>
      </c>
      <c r="W1878" s="50">
        <v>0</v>
      </c>
      <c r="X1878" s="51">
        <f>Ugovori_OPULJP[[#This Row],[Privatni doprinos korisnika - HRK]]/7.5345</f>
        <v>0</v>
      </c>
      <c r="Y1878" s="52">
        <v>805822.7</v>
      </c>
      <c r="Z1878" s="53">
        <f>Ugovori_OPULJP[[#This Row],[UKUPNI PRIHVATLJIVI IZDACI
TOTAL ELIGIBLE EXPENDITURE
= Bespovratna sredstva ukupno + doprinos korisnika
= Ukupni prihvatljivi troškovi
= Ukupna ugovorena vrijednost projekta HRK]]/7.5345</f>
        <v>106951.05182825668</v>
      </c>
      <c r="AA1878" s="44" t="s">
        <v>6593</v>
      </c>
      <c r="AB1878" s="44" t="s">
        <v>35</v>
      </c>
      <c r="AC1878" s="43" t="s">
        <v>6856</v>
      </c>
      <c r="AD1878" s="43" t="s">
        <v>6595</v>
      </c>
    </row>
    <row r="1879" spans="1:30" ht="76.5" customHeight="1" x14ac:dyDescent="0.2">
      <c r="A1879" s="41" t="s">
        <v>6857</v>
      </c>
      <c r="B1879" s="42" t="s">
        <v>743</v>
      </c>
      <c r="C1879" s="43" t="s">
        <v>6590</v>
      </c>
      <c r="D1879" s="43" t="s">
        <v>6834</v>
      </c>
      <c r="E1879" s="44" t="s">
        <v>76</v>
      </c>
      <c r="F1879" s="45" t="s">
        <v>6858</v>
      </c>
      <c r="G1879" s="45" t="s">
        <v>6859</v>
      </c>
      <c r="H1879" s="47">
        <v>43669</v>
      </c>
      <c r="I1879" s="47">
        <v>44311</v>
      </c>
      <c r="J1879" s="48" t="str">
        <f>IF(Ugovori_OPULJP[[#This Row],[DATUM ZAVRŠETKA OPERACIJE]]&gt;DATE(2024,3,31),"u provedbi","završen")</f>
        <v>završen</v>
      </c>
      <c r="K1879" s="46" t="s">
        <v>36</v>
      </c>
      <c r="L1879" s="46" t="s">
        <v>37</v>
      </c>
      <c r="M1879" s="49">
        <v>0.85</v>
      </c>
      <c r="N1879" s="49">
        <v>0.15</v>
      </c>
      <c r="O1879" s="50">
        <f>Ugovori_OPULJP[[#This Row],[Bespovratna sredstva - Ukupno (EU+Nac) HRK
= Ukupna ugovorena vrijednost bespovratnih sredstava]]*Ugovori_OPULJP[[#This Row],[EU STOPA SUFINANCIRANJA %
EU CO-FINANCING RATE %]]</f>
        <v>423787.05</v>
      </c>
      <c r="P1879" s="51">
        <f>Ugovori_OPULJP[[#This Row],[Bespovratna sredstva - EU dio - HRK]]/7.5345</f>
        <v>56246.207445749547</v>
      </c>
      <c r="Q1879" s="50">
        <f>Ugovori_OPULJP[[#This Row],[Bespovratna sredstva - Ukupno (EU+Nac) HRK
= Ukupna ugovorena vrijednost bespovratnih sredstava]]*Ugovori_OPULJP[[#This Row],[STOPA NACIONALNOG SUFINANCIRANJA %]]</f>
        <v>74785.95</v>
      </c>
      <c r="R1879" s="51">
        <f>Ugovori_OPULJP[[#This Row],[Bespovratna sredstva - Nacionalni dio - HRK]]/7.5345</f>
        <v>9925.8013139558025</v>
      </c>
      <c r="S1879" s="50">
        <v>498573</v>
      </c>
      <c r="T1879" s="51">
        <f>Ugovori_OPULJP[[#This Row],[Bespovratna sredstva - Ukupno (EU+Nac) HRK
= Ukupna ugovorena vrijednost bespovratnih sredstava]]/7.5345</f>
        <v>66172.00875970535</v>
      </c>
      <c r="U1879" s="50">
        <v>0</v>
      </c>
      <c r="V1879" s="51">
        <f>Ugovori_OPULJP[[#This Row],[Javni doprinos korisnika - HRK]]/7.5345</f>
        <v>0</v>
      </c>
      <c r="W1879" s="50">
        <v>0</v>
      </c>
      <c r="X1879" s="51">
        <f>Ugovori_OPULJP[[#This Row],[Privatni doprinos korisnika - HRK]]/7.5345</f>
        <v>0</v>
      </c>
      <c r="Y1879" s="52">
        <v>498573</v>
      </c>
      <c r="Z1879" s="53">
        <f>Ugovori_OPULJP[[#This Row],[UKUPNI PRIHVATLJIVI IZDACI
TOTAL ELIGIBLE EXPENDITURE
= Bespovratna sredstva ukupno + doprinos korisnika
= Ukupni prihvatljivi troškovi
= Ukupna ugovorena vrijednost projekta HRK]]/7.5345</f>
        <v>66172.00875970535</v>
      </c>
      <c r="AA1879" s="44" t="s">
        <v>6593</v>
      </c>
      <c r="AB1879" s="44" t="s">
        <v>35</v>
      </c>
      <c r="AC1879" s="43" t="s">
        <v>6860</v>
      </c>
      <c r="AD1879" s="43" t="s">
        <v>6595</v>
      </c>
    </row>
    <row r="1880" spans="1:30" ht="76.5" customHeight="1" x14ac:dyDescent="0.2">
      <c r="A1880" s="41" t="s">
        <v>6861</v>
      </c>
      <c r="B1880" s="42" t="s">
        <v>743</v>
      </c>
      <c r="C1880" s="43" t="s">
        <v>6590</v>
      </c>
      <c r="D1880" s="43" t="s">
        <v>6834</v>
      </c>
      <c r="E1880" s="44" t="s">
        <v>76</v>
      </c>
      <c r="F1880" s="45" t="s">
        <v>6862</v>
      </c>
      <c r="G1880" s="45" t="s">
        <v>6863</v>
      </c>
      <c r="H1880" s="47">
        <v>43669</v>
      </c>
      <c r="I1880" s="47">
        <v>44219</v>
      </c>
      <c r="J1880" s="48" t="str">
        <f>IF(Ugovori_OPULJP[[#This Row],[DATUM ZAVRŠETKA OPERACIJE]]&gt;DATE(2024,3,31),"u provedbi","završen")</f>
        <v>završen</v>
      </c>
      <c r="K1880" s="46" t="s">
        <v>99</v>
      </c>
      <c r="L1880" s="46" t="s">
        <v>99</v>
      </c>
      <c r="M1880" s="49">
        <v>0.85</v>
      </c>
      <c r="N1880" s="49">
        <v>0.15</v>
      </c>
      <c r="O1880" s="50">
        <f>Ugovori_OPULJP[[#This Row],[Bespovratna sredstva - Ukupno (EU+Nac) HRK
= Ukupna ugovorena vrijednost bespovratnih sredstava]]*Ugovori_OPULJP[[#This Row],[EU STOPA SUFINANCIRANJA %
EU CO-FINANCING RATE %]]</f>
        <v>424762.34</v>
      </c>
      <c r="P1880" s="51">
        <f>Ugovori_OPULJP[[#This Row],[Bespovratna sredstva - EU dio - HRK]]/7.5345</f>
        <v>56375.650673568256</v>
      </c>
      <c r="Q1880" s="50">
        <f>Ugovori_OPULJP[[#This Row],[Bespovratna sredstva - Ukupno (EU+Nac) HRK
= Ukupna ugovorena vrijednost bespovratnih sredstava]]*Ugovori_OPULJP[[#This Row],[STOPA NACIONALNOG SUFINANCIRANJA %]]</f>
        <v>74958.06</v>
      </c>
      <c r="R1880" s="51">
        <f>Ugovori_OPULJP[[#This Row],[Bespovratna sredstva - Nacionalni dio - HRK]]/7.5345</f>
        <v>9948.6442365120438</v>
      </c>
      <c r="S1880" s="50">
        <v>499720.4</v>
      </c>
      <c r="T1880" s="51">
        <f>Ugovori_OPULJP[[#This Row],[Bespovratna sredstva - Ukupno (EU+Nac) HRK
= Ukupna ugovorena vrijednost bespovratnih sredstava]]/7.5345</f>
        <v>66324.294910080294</v>
      </c>
      <c r="U1880" s="50">
        <v>7344.8199999999488</v>
      </c>
      <c r="V1880" s="51">
        <f>Ugovori_OPULJP[[#This Row],[Javni doprinos korisnika - HRK]]/7.5345</f>
        <v>974.82513769990692</v>
      </c>
      <c r="W1880" s="50">
        <v>0</v>
      </c>
      <c r="X1880" s="51">
        <f>Ugovori_OPULJP[[#This Row],[Privatni doprinos korisnika - HRK]]/7.5345</f>
        <v>0</v>
      </c>
      <c r="Y1880" s="52">
        <v>507065.22</v>
      </c>
      <c r="Z1880" s="53">
        <f>Ugovori_OPULJP[[#This Row],[UKUPNI PRIHVATLJIVI IZDACI
TOTAL ELIGIBLE EXPENDITURE
= Bespovratna sredstva ukupno + doprinos korisnika
= Ukupni prihvatljivi troškovi
= Ukupna ugovorena vrijednost projekta HRK]]/7.5345</f>
        <v>67299.120047780205</v>
      </c>
      <c r="AA1880" s="44" t="s">
        <v>6593</v>
      </c>
      <c r="AB1880" s="44" t="s">
        <v>35</v>
      </c>
      <c r="AC1880" s="43" t="s">
        <v>6864</v>
      </c>
      <c r="AD1880" s="43" t="s">
        <v>6595</v>
      </c>
    </row>
    <row r="1881" spans="1:30" ht="76.5" customHeight="1" x14ac:dyDescent="0.2">
      <c r="A1881" s="41" t="s">
        <v>6865</v>
      </c>
      <c r="B1881" s="42" t="s">
        <v>743</v>
      </c>
      <c r="C1881" s="43" t="s">
        <v>6590</v>
      </c>
      <c r="D1881" s="43" t="s">
        <v>6834</v>
      </c>
      <c r="E1881" s="44" t="s">
        <v>76</v>
      </c>
      <c r="F1881" s="45" t="s">
        <v>6866</v>
      </c>
      <c r="G1881" s="45" t="s">
        <v>1978</v>
      </c>
      <c r="H1881" s="47">
        <v>43669</v>
      </c>
      <c r="I1881" s="47">
        <v>44219</v>
      </c>
      <c r="J1881" s="48" t="str">
        <f>IF(Ugovori_OPULJP[[#This Row],[DATUM ZAVRŠETKA OPERACIJE]]&gt;DATE(2024,3,31),"u provedbi","završen")</f>
        <v>završen</v>
      </c>
      <c r="K1881" s="46" t="s">
        <v>599</v>
      </c>
      <c r="L1881" s="46" t="s">
        <v>599</v>
      </c>
      <c r="M1881" s="49">
        <v>0.85</v>
      </c>
      <c r="N1881" s="49">
        <v>0.15</v>
      </c>
      <c r="O1881" s="50">
        <f>Ugovori_OPULJP[[#This Row],[Bespovratna sredstva - Ukupno (EU+Nac) HRK
= Ukupna ugovorena vrijednost bespovratnih sredstava]]*Ugovori_OPULJP[[#This Row],[EU STOPA SUFINANCIRANJA %
EU CO-FINANCING RATE %]]</f>
        <v>224075.4615</v>
      </c>
      <c r="P1881" s="51">
        <f>Ugovori_OPULJP[[#This Row],[Bespovratna sredstva - EU dio - HRK]]/7.5345</f>
        <v>29739.924547083414</v>
      </c>
      <c r="Q1881" s="50">
        <f>Ugovori_OPULJP[[#This Row],[Bespovratna sredstva - Ukupno (EU+Nac) HRK
= Ukupna ugovorena vrijednost bespovratnih sredstava]]*Ugovori_OPULJP[[#This Row],[STOPA NACIONALNOG SUFINANCIRANJA %]]</f>
        <v>39542.728499999997</v>
      </c>
      <c r="R1881" s="51">
        <f>Ugovori_OPULJP[[#This Row],[Bespovratna sredstva - Nacionalni dio - HRK]]/7.5345</f>
        <v>5248.2219788970724</v>
      </c>
      <c r="S1881" s="50">
        <v>263618.19</v>
      </c>
      <c r="T1881" s="51">
        <f>Ugovori_OPULJP[[#This Row],[Bespovratna sredstva - Ukupno (EU+Nac) HRK
= Ukupna ugovorena vrijednost bespovratnih sredstava]]/7.5345</f>
        <v>34988.14652598049</v>
      </c>
      <c r="U1881" s="50">
        <v>0</v>
      </c>
      <c r="V1881" s="51">
        <f>Ugovori_OPULJP[[#This Row],[Javni doprinos korisnika - HRK]]/7.5345</f>
        <v>0</v>
      </c>
      <c r="W1881" s="50">
        <v>0</v>
      </c>
      <c r="X1881" s="51">
        <f>Ugovori_OPULJP[[#This Row],[Privatni doprinos korisnika - HRK]]/7.5345</f>
        <v>0</v>
      </c>
      <c r="Y1881" s="52">
        <v>263618.19</v>
      </c>
      <c r="Z1881" s="53">
        <f>Ugovori_OPULJP[[#This Row],[UKUPNI PRIHVATLJIVI IZDACI
TOTAL ELIGIBLE EXPENDITURE
= Bespovratna sredstva ukupno + doprinos korisnika
= Ukupni prihvatljivi troškovi
= Ukupna ugovorena vrijednost projekta HRK]]/7.5345</f>
        <v>34988.14652598049</v>
      </c>
      <c r="AA1881" s="44" t="s">
        <v>6593</v>
      </c>
      <c r="AB1881" s="44" t="s">
        <v>35</v>
      </c>
      <c r="AC1881" s="43" t="s">
        <v>6867</v>
      </c>
      <c r="AD1881" s="43" t="s">
        <v>6595</v>
      </c>
    </row>
    <row r="1882" spans="1:30" ht="76.5" customHeight="1" x14ac:dyDescent="0.2">
      <c r="A1882" s="41" t="s">
        <v>6868</v>
      </c>
      <c r="B1882" s="42" t="s">
        <v>743</v>
      </c>
      <c r="C1882" s="43" t="s">
        <v>6590</v>
      </c>
      <c r="D1882" s="43" t="s">
        <v>6834</v>
      </c>
      <c r="E1882" s="44" t="s">
        <v>76</v>
      </c>
      <c r="F1882" s="45" t="s">
        <v>6869</v>
      </c>
      <c r="G1882" s="45" t="s">
        <v>6870</v>
      </c>
      <c r="H1882" s="47">
        <v>43669</v>
      </c>
      <c r="I1882" s="47">
        <v>44295</v>
      </c>
      <c r="J1882" s="48" t="str">
        <f>IF(Ugovori_OPULJP[[#This Row],[DATUM ZAVRŠETKA OPERACIJE]]&gt;DATE(2024,3,31),"u provedbi","završen")</f>
        <v>završen</v>
      </c>
      <c r="K1882" s="46" t="s">
        <v>371</v>
      </c>
      <c r="L1882" s="46" t="s">
        <v>371</v>
      </c>
      <c r="M1882" s="49">
        <v>0.85</v>
      </c>
      <c r="N1882" s="49">
        <v>0.15</v>
      </c>
      <c r="O1882" s="50">
        <f>Ugovori_OPULJP[[#This Row],[Bespovratna sredstva - Ukupno (EU+Nac) HRK
= Ukupna ugovorena vrijednost bespovratnih sredstava]]*Ugovori_OPULJP[[#This Row],[EU STOPA SUFINANCIRANJA %
EU CO-FINANCING RATE %]]</f>
        <v>425000</v>
      </c>
      <c r="P1882" s="51">
        <f>Ugovori_OPULJP[[#This Row],[Bespovratna sredstva - EU dio - HRK]]/7.5345</f>
        <v>56407.193576216072</v>
      </c>
      <c r="Q1882" s="50">
        <f>Ugovori_OPULJP[[#This Row],[Bespovratna sredstva - Ukupno (EU+Nac) HRK
= Ukupna ugovorena vrijednost bespovratnih sredstava]]*Ugovori_OPULJP[[#This Row],[STOPA NACIONALNOG SUFINANCIRANJA %]]</f>
        <v>75000</v>
      </c>
      <c r="R1882" s="51">
        <f>Ugovori_OPULJP[[#This Row],[Bespovratna sredstva - Nacionalni dio - HRK]]/7.5345</f>
        <v>9954.2106310969539</v>
      </c>
      <c r="S1882" s="50">
        <v>500000</v>
      </c>
      <c r="T1882" s="51">
        <f>Ugovori_OPULJP[[#This Row],[Bespovratna sredstva - Ukupno (EU+Nac) HRK
= Ukupna ugovorena vrijednost bespovratnih sredstava]]/7.5345</f>
        <v>66361.404207313026</v>
      </c>
      <c r="U1882" s="50">
        <v>0</v>
      </c>
      <c r="V1882" s="51">
        <f>Ugovori_OPULJP[[#This Row],[Javni doprinos korisnika - HRK]]/7.5345</f>
        <v>0</v>
      </c>
      <c r="W1882" s="50">
        <v>0</v>
      </c>
      <c r="X1882" s="51">
        <f>Ugovori_OPULJP[[#This Row],[Privatni doprinos korisnika - HRK]]/7.5345</f>
        <v>0</v>
      </c>
      <c r="Y1882" s="52">
        <v>500000</v>
      </c>
      <c r="Z1882" s="53">
        <f>Ugovori_OPULJP[[#This Row],[UKUPNI PRIHVATLJIVI IZDACI
TOTAL ELIGIBLE EXPENDITURE
= Bespovratna sredstva ukupno + doprinos korisnika
= Ukupni prihvatljivi troškovi
= Ukupna ugovorena vrijednost projekta HRK]]/7.5345</f>
        <v>66361.404207313026</v>
      </c>
      <c r="AA1882" s="44" t="s">
        <v>6593</v>
      </c>
      <c r="AB1882" s="44" t="s">
        <v>35</v>
      </c>
      <c r="AC1882" s="43" t="s">
        <v>6871</v>
      </c>
      <c r="AD1882" s="43" t="s">
        <v>6595</v>
      </c>
    </row>
    <row r="1883" spans="1:30" ht="76.5" customHeight="1" x14ac:dyDescent="0.2">
      <c r="A1883" s="41" t="s">
        <v>6872</v>
      </c>
      <c r="B1883" s="42" t="s">
        <v>743</v>
      </c>
      <c r="C1883" s="43" t="s">
        <v>6590</v>
      </c>
      <c r="D1883" s="43" t="s">
        <v>6834</v>
      </c>
      <c r="E1883" s="44" t="s">
        <v>76</v>
      </c>
      <c r="F1883" s="45" t="s">
        <v>6873</v>
      </c>
      <c r="G1883" s="45" t="s">
        <v>2069</v>
      </c>
      <c r="H1883" s="47">
        <v>43760</v>
      </c>
      <c r="I1883" s="47">
        <v>44345</v>
      </c>
      <c r="J1883" s="48" t="str">
        <f>IF(Ugovori_OPULJP[[#This Row],[DATUM ZAVRŠETKA OPERACIJE]]&gt;DATE(2024,3,31),"u provedbi","završen")</f>
        <v>završen</v>
      </c>
      <c r="K1883" s="46" t="s">
        <v>79</v>
      </c>
      <c r="L1883" s="46" t="s">
        <v>79</v>
      </c>
      <c r="M1883" s="49">
        <v>0.85</v>
      </c>
      <c r="N1883" s="49">
        <v>0.15</v>
      </c>
      <c r="O1883" s="50">
        <f>Ugovori_OPULJP[[#This Row],[Bespovratna sredstva - Ukupno (EU+Nac) HRK
= Ukupna ugovorena vrijednost bespovratnih sredstava]]*Ugovori_OPULJP[[#This Row],[EU STOPA SUFINANCIRANJA %
EU CO-FINANCING RATE %]]</f>
        <v>422377.3505</v>
      </c>
      <c r="P1883" s="51">
        <f>Ugovori_OPULJP[[#This Row],[Bespovratna sredstva - EU dio - HRK]]/7.5345</f>
        <v>56059.108169088853</v>
      </c>
      <c r="Q1883" s="50">
        <f>Ugovori_OPULJP[[#This Row],[Bespovratna sredstva - Ukupno (EU+Nac) HRK
= Ukupna ugovorena vrijednost bespovratnih sredstava]]*Ugovori_OPULJP[[#This Row],[STOPA NACIONALNOG SUFINANCIRANJA %]]</f>
        <v>74537.179499999998</v>
      </c>
      <c r="R1883" s="51">
        <f>Ugovori_OPULJP[[#This Row],[Bespovratna sredstva - Nacionalni dio - HRK]]/7.5345</f>
        <v>9892.783794545092</v>
      </c>
      <c r="S1883" s="50">
        <v>496914.53</v>
      </c>
      <c r="T1883" s="51">
        <f>Ugovori_OPULJP[[#This Row],[Bespovratna sredstva - Ukupno (EU+Nac) HRK
= Ukupna ugovorena vrijednost bespovratnih sredstava]]/7.5345</f>
        <v>65951.891963633956</v>
      </c>
      <c r="U1883" s="50">
        <v>0</v>
      </c>
      <c r="V1883" s="51">
        <f>Ugovori_OPULJP[[#This Row],[Javni doprinos korisnika - HRK]]/7.5345</f>
        <v>0</v>
      </c>
      <c r="W1883" s="50">
        <v>0</v>
      </c>
      <c r="X1883" s="51">
        <f>Ugovori_OPULJP[[#This Row],[Privatni doprinos korisnika - HRK]]/7.5345</f>
        <v>0</v>
      </c>
      <c r="Y1883" s="52">
        <v>496914.53</v>
      </c>
      <c r="Z1883" s="53">
        <f>Ugovori_OPULJP[[#This Row],[UKUPNI PRIHVATLJIVI IZDACI
TOTAL ELIGIBLE EXPENDITURE
= Bespovratna sredstva ukupno + doprinos korisnika
= Ukupni prihvatljivi troškovi
= Ukupna ugovorena vrijednost projekta HRK]]/7.5345</f>
        <v>65951.891963633956</v>
      </c>
      <c r="AA1883" s="44" t="s">
        <v>6593</v>
      </c>
      <c r="AB1883" s="44" t="s">
        <v>35</v>
      </c>
      <c r="AC1883" s="43" t="s">
        <v>6874</v>
      </c>
      <c r="AD1883" s="43" t="s">
        <v>6595</v>
      </c>
    </row>
    <row r="1884" spans="1:30" ht="76.5" customHeight="1" x14ac:dyDescent="0.2">
      <c r="A1884" s="41" t="s">
        <v>6875</v>
      </c>
      <c r="B1884" s="42" t="s">
        <v>743</v>
      </c>
      <c r="C1884" s="43" t="s">
        <v>6590</v>
      </c>
      <c r="D1884" s="43" t="s">
        <v>6834</v>
      </c>
      <c r="E1884" s="44" t="s">
        <v>76</v>
      </c>
      <c r="F1884" s="45" t="s">
        <v>6876</v>
      </c>
      <c r="G1884" s="45" t="s">
        <v>6877</v>
      </c>
      <c r="H1884" s="47">
        <v>43669</v>
      </c>
      <c r="I1884" s="47">
        <v>44219</v>
      </c>
      <c r="J1884" s="48" t="str">
        <f>IF(Ugovori_OPULJP[[#This Row],[DATUM ZAVRŠETKA OPERACIJE]]&gt;DATE(2024,3,31),"u provedbi","završen")</f>
        <v>završen</v>
      </c>
      <c r="K1884" s="46" t="s">
        <v>173</v>
      </c>
      <c r="L1884" s="46" t="s">
        <v>173</v>
      </c>
      <c r="M1884" s="49">
        <v>0.85</v>
      </c>
      <c r="N1884" s="49">
        <v>0.15</v>
      </c>
      <c r="O1884" s="50">
        <f>Ugovori_OPULJP[[#This Row],[Bespovratna sredstva - Ukupno (EU+Nac) HRK
= Ukupna ugovorena vrijednost bespovratnih sredstava]]*Ugovori_OPULJP[[#This Row],[EU STOPA SUFINANCIRANJA %
EU CO-FINANCING RATE %]]</f>
        <v>407447.5</v>
      </c>
      <c r="P1884" s="51">
        <f>Ugovori_OPULJP[[#This Row],[Bespovratna sredstva - EU dio - HRK]]/7.5345</f>
        <v>54077.576481518343</v>
      </c>
      <c r="Q1884" s="50">
        <f>Ugovori_OPULJP[[#This Row],[Bespovratna sredstva - Ukupno (EU+Nac) HRK
= Ukupna ugovorena vrijednost bespovratnih sredstava]]*Ugovori_OPULJP[[#This Row],[STOPA NACIONALNOG SUFINANCIRANJA %]]</f>
        <v>71902.5</v>
      </c>
      <c r="R1884" s="51">
        <f>Ugovori_OPULJP[[#This Row],[Bespovratna sredstva - Nacionalni dio - HRK]]/7.5345</f>
        <v>9543.10173203265</v>
      </c>
      <c r="S1884" s="50">
        <v>479350</v>
      </c>
      <c r="T1884" s="51">
        <f>Ugovori_OPULJP[[#This Row],[Bespovratna sredstva - Ukupno (EU+Nac) HRK
= Ukupna ugovorena vrijednost bespovratnih sredstava]]/7.5345</f>
        <v>63620.678213550993</v>
      </c>
      <c r="U1884" s="50">
        <v>0</v>
      </c>
      <c r="V1884" s="51">
        <f>Ugovori_OPULJP[[#This Row],[Javni doprinos korisnika - HRK]]/7.5345</f>
        <v>0</v>
      </c>
      <c r="W1884" s="50">
        <v>0</v>
      </c>
      <c r="X1884" s="51">
        <f>Ugovori_OPULJP[[#This Row],[Privatni doprinos korisnika - HRK]]/7.5345</f>
        <v>0</v>
      </c>
      <c r="Y1884" s="52">
        <v>479350</v>
      </c>
      <c r="Z1884" s="53">
        <f>Ugovori_OPULJP[[#This Row],[UKUPNI PRIHVATLJIVI IZDACI
TOTAL ELIGIBLE EXPENDITURE
= Bespovratna sredstva ukupno + doprinos korisnika
= Ukupni prihvatljivi troškovi
= Ukupna ugovorena vrijednost projekta HRK]]/7.5345</f>
        <v>63620.678213550993</v>
      </c>
      <c r="AA1884" s="44" t="s">
        <v>6593</v>
      </c>
      <c r="AB1884" s="44" t="s">
        <v>35</v>
      </c>
      <c r="AC1884" s="43" t="s">
        <v>6878</v>
      </c>
      <c r="AD1884" s="43" t="s">
        <v>6595</v>
      </c>
    </row>
    <row r="1885" spans="1:30" ht="76.5" customHeight="1" x14ac:dyDescent="0.2">
      <c r="A1885" s="41" t="s">
        <v>6879</v>
      </c>
      <c r="B1885" s="42" t="s">
        <v>743</v>
      </c>
      <c r="C1885" s="43" t="s">
        <v>6590</v>
      </c>
      <c r="D1885" s="43" t="s">
        <v>6834</v>
      </c>
      <c r="E1885" s="44" t="s">
        <v>76</v>
      </c>
      <c r="F1885" s="45" t="s">
        <v>6880</v>
      </c>
      <c r="G1885" s="45" t="s">
        <v>6881</v>
      </c>
      <c r="H1885" s="47">
        <v>43760</v>
      </c>
      <c r="I1885" s="47">
        <v>44126</v>
      </c>
      <c r="J1885" s="48" t="str">
        <f>IF(Ugovori_OPULJP[[#This Row],[DATUM ZAVRŠETKA OPERACIJE]]&gt;DATE(2024,3,31),"u provedbi","završen")</f>
        <v>završen</v>
      </c>
      <c r="K1885" s="46" t="s">
        <v>37</v>
      </c>
      <c r="L1885" s="46" t="s">
        <v>37</v>
      </c>
      <c r="M1885" s="49">
        <v>0.85</v>
      </c>
      <c r="N1885" s="49">
        <v>0.15</v>
      </c>
      <c r="O1885" s="50">
        <f>Ugovori_OPULJP[[#This Row],[Bespovratna sredstva - Ukupno (EU+Nac) HRK
= Ukupna ugovorena vrijednost bespovratnih sredstava]]*Ugovori_OPULJP[[#This Row],[EU STOPA SUFINANCIRANJA %
EU CO-FINANCING RATE %]]</f>
        <v>424997.93449999997</v>
      </c>
      <c r="P1885" s="51">
        <f>Ugovori_OPULJP[[#This Row],[Bespovratna sredstva - EU dio - HRK]]/7.5345</f>
        <v>56406.919437255288</v>
      </c>
      <c r="Q1885" s="50">
        <f>Ugovori_OPULJP[[#This Row],[Bespovratna sredstva - Ukupno (EU+Nac) HRK
= Ukupna ugovorena vrijednost bespovratnih sredstava]]*Ugovori_OPULJP[[#This Row],[STOPA NACIONALNOG SUFINANCIRANJA %]]</f>
        <v>74999.635500000004</v>
      </c>
      <c r="R1885" s="51">
        <f>Ugovori_OPULJP[[#This Row],[Bespovratna sredstva - Nacionalni dio - HRK]]/7.5345</f>
        <v>9954.162253633287</v>
      </c>
      <c r="S1885" s="50">
        <v>499997.57</v>
      </c>
      <c r="T1885" s="51">
        <f>Ugovori_OPULJP[[#This Row],[Bespovratna sredstva - Ukupno (EU+Nac) HRK
= Ukupna ugovorena vrijednost bespovratnih sredstava]]/7.5345</f>
        <v>66361.081690888575</v>
      </c>
      <c r="U1885" s="50">
        <v>0</v>
      </c>
      <c r="V1885" s="51">
        <f>Ugovori_OPULJP[[#This Row],[Javni doprinos korisnika - HRK]]/7.5345</f>
        <v>0</v>
      </c>
      <c r="W1885" s="50">
        <v>0.89</v>
      </c>
      <c r="X1885" s="51">
        <f>Ugovori_OPULJP[[#This Row],[Privatni doprinos korisnika - HRK]]/7.5345</f>
        <v>0.11812329948901719</v>
      </c>
      <c r="Y1885" s="52">
        <v>499998.46</v>
      </c>
      <c r="Z1885" s="53">
        <f>Ugovori_OPULJP[[#This Row],[UKUPNI PRIHVATLJIVI IZDACI
TOTAL ELIGIBLE EXPENDITURE
= Bespovratna sredstva ukupno + doprinos korisnika
= Ukupni prihvatljivi troškovi
= Ukupna ugovorena vrijednost projekta HRK]]/7.5345</f>
        <v>66361.199814188061</v>
      </c>
      <c r="AA1885" s="44" t="s">
        <v>6593</v>
      </c>
      <c r="AB1885" s="44" t="s">
        <v>35</v>
      </c>
      <c r="AC1885" s="43" t="s">
        <v>6882</v>
      </c>
      <c r="AD1885" s="43" t="s">
        <v>6595</v>
      </c>
    </row>
    <row r="1886" spans="1:30" ht="76.5" customHeight="1" x14ac:dyDescent="0.2">
      <c r="A1886" s="41" t="s">
        <v>6883</v>
      </c>
      <c r="B1886" s="42" t="s">
        <v>743</v>
      </c>
      <c r="C1886" s="43" t="s">
        <v>6590</v>
      </c>
      <c r="D1886" s="43" t="s">
        <v>6834</v>
      </c>
      <c r="E1886" s="44" t="s">
        <v>76</v>
      </c>
      <c r="F1886" s="45" t="s">
        <v>6884</v>
      </c>
      <c r="G1886" s="62" t="s">
        <v>125</v>
      </c>
      <c r="H1886" s="47">
        <v>43760</v>
      </c>
      <c r="I1886" s="47">
        <v>44126</v>
      </c>
      <c r="J1886" s="48" t="str">
        <f>IF(Ugovori_OPULJP[[#This Row],[DATUM ZAVRŠETKA OPERACIJE]]&gt;DATE(2024,3,31),"u provedbi","završen")</f>
        <v>završen</v>
      </c>
      <c r="K1886" s="46" t="s">
        <v>6885</v>
      </c>
      <c r="L1886" s="46" t="s">
        <v>37</v>
      </c>
      <c r="M1886" s="49">
        <v>0.85</v>
      </c>
      <c r="N1886" s="49">
        <v>0.15</v>
      </c>
      <c r="O1886" s="50">
        <f>Ugovori_OPULJP[[#This Row],[Bespovratna sredstva - Ukupno (EU+Nac) HRK
= Ukupna ugovorena vrijednost bespovratnih sredstava]]*Ugovori_OPULJP[[#This Row],[EU STOPA SUFINANCIRANJA %
EU CO-FINANCING RATE %]]</f>
        <v>421491.86300000001</v>
      </c>
      <c r="P1886" s="51">
        <f>Ugovori_OPULJP[[#This Row],[Bespovratna sredstva - EU dio - HRK]]/7.5345</f>
        <v>55941.583781272813</v>
      </c>
      <c r="Q1886" s="50">
        <f>Ugovori_OPULJP[[#This Row],[Bespovratna sredstva - Ukupno (EU+Nac) HRK
= Ukupna ugovorena vrijednost bespovratnih sredstava]]*Ugovori_OPULJP[[#This Row],[STOPA NACIONALNOG SUFINANCIRANJA %]]</f>
        <v>74380.917000000001</v>
      </c>
      <c r="R1886" s="51">
        <f>Ugovori_OPULJP[[#This Row],[Bespovratna sredstva - Nacionalni dio - HRK]]/7.5345</f>
        <v>9872.0441966952021</v>
      </c>
      <c r="S1886" s="50">
        <v>495872.78</v>
      </c>
      <c r="T1886" s="51">
        <f>Ugovori_OPULJP[[#This Row],[Bespovratna sredstva - Ukupno (EU+Nac) HRK
= Ukupna ugovorena vrijednost bespovratnih sredstava]]/7.5345</f>
        <v>65813.627977968019</v>
      </c>
      <c r="U1886" s="50">
        <v>0</v>
      </c>
      <c r="V1886" s="51">
        <f>Ugovori_OPULJP[[#This Row],[Javni doprinos korisnika - HRK]]/7.5345</f>
        <v>0</v>
      </c>
      <c r="W1886" s="50">
        <v>0</v>
      </c>
      <c r="X1886" s="51">
        <f>Ugovori_OPULJP[[#This Row],[Privatni doprinos korisnika - HRK]]/7.5345</f>
        <v>0</v>
      </c>
      <c r="Y1886" s="52">
        <v>495872.78</v>
      </c>
      <c r="Z1886" s="53">
        <f>Ugovori_OPULJP[[#This Row],[UKUPNI PRIHVATLJIVI IZDACI
TOTAL ELIGIBLE EXPENDITURE
= Bespovratna sredstva ukupno + doprinos korisnika
= Ukupni prihvatljivi troškovi
= Ukupna ugovorena vrijednost projekta HRK]]/7.5345</f>
        <v>65813.627977968019</v>
      </c>
      <c r="AA1886" s="44" t="s">
        <v>6593</v>
      </c>
      <c r="AB1886" s="44" t="s">
        <v>35</v>
      </c>
      <c r="AC1886" s="43" t="s">
        <v>6886</v>
      </c>
      <c r="AD1886" s="43" t="s">
        <v>6595</v>
      </c>
    </row>
    <row r="1887" spans="1:30" ht="89.25" customHeight="1" x14ac:dyDescent="0.2">
      <c r="A1887" s="41" t="s">
        <v>6887</v>
      </c>
      <c r="B1887" s="42" t="s">
        <v>743</v>
      </c>
      <c r="C1887" s="43" t="s">
        <v>6590</v>
      </c>
      <c r="D1887" s="43" t="s">
        <v>6834</v>
      </c>
      <c r="E1887" s="44" t="s">
        <v>76</v>
      </c>
      <c r="F1887" s="45" t="s">
        <v>6888</v>
      </c>
      <c r="G1887" s="45" t="s">
        <v>6889</v>
      </c>
      <c r="H1887" s="47">
        <v>43760</v>
      </c>
      <c r="I1887" s="47">
        <v>44126</v>
      </c>
      <c r="J1887" s="48" t="str">
        <f>IF(Ugovori_OPULJP[[#This Row],[DATUM ZAVRŠETKA OPERACIJE]]&gt;DATE(2024,3,31),"u provedbi","završen")</f>
        <v>završen</v>
      </c>
      <c r="K1887" s="46" t="s">
        <v>6890</v>
      </c>
      <c r="L1887" s="46" t="s">
        <v>200</v>
      </c>
      <c r="M1887" s="49">
        <v>0.85</v>
      </c>
      <c r="N1887" s="49">
        <v>0.15</v>
      </c>
      <c r="O1887" s="50">
        <f>Ugovori_OPULJP[[#This Row],[Bespovratna sredstva - Ukupno (EU+Nac) HRK
= Ukupna ugovorena vrijednost bespovratnih sredstava]]*Ugovori_OPULJP[[#This Row],[EU STOPA SUFINANCIRANJA %
EU CO-FINANCING RATE %]]</f>
        <v>419179.87149999995</v>
      </c>
      <c r="P1887" s="51">
        <f>Ugovori_OPULJP[[#This Row],[Bespovratna sredstva - EU dio - HRK]]/7.5345</f>
        <v>55634.729776362059</v>
      </c>
      <c r="Q1887" s="50">
        <f>Ugovori_OPULJP[[#This Row],[Bespovratna sredstva - Ukupno (EU+Nac) HRK
= Ukupna ugovorena vrijednost bespovratnih sredstava]]*Ugovori_OPULJP[[#This Row],[STOPA NACIONALNOG SUFINANCIRANJA %]]</f>
        <v>73972.9185</v>
      </c>
      <c r="R1887" s="51">
        <f>Ugovori_OPULJP[[#This Row],[Bespovratna sredstva - Nacionalni dio - HRK]]/7.5345</f>
        <v>9817.8934899462474</v>
      </c>
      <c r="S1887" s="50">
        <v>493152.79</v>
      </c>
      <c r="T1887" s="51">
        <f>Ugovori_OPULJP[[#This Row],[Bespovratna sredstva - Ukupno (EU+Nac) HRK
= Ukupna ugovorena vrijednost bespovratnih sredstava]]/7.5345</f>
        <v>65452.623266308306</v>
      </c>
      <c r="U1887" s="50">
        <v>0</v>
      </c>
      <c r="V1887" s="51">
        <f>Ugovori_OPULJP[[#This Row],[Javni doprinos korisnika - HRK]]/7.5345</f>
        <v>0</v>
      </c>
      <c r="W1887" s="50">
        <v>0</v>
      </c>
      <c r="X1887" s="51">
        <f>Ugovori_OPULJP[[#This Row],[Privatni doprinos korisnika - HRK]]/7.5345</f>
        <v>0</v>
      </c>
      <c r="Y1887" s="52">
        <v>493152.79</v>
      </c>
      <c r="Z1887" s="53">
        <f>Ugovori_OPULJP[[#This Row],[UKUPNI PRIHVATLJIVI IZDACI
TOTAL ELIGIBLE EXPENDITURE
= Bespovratna sredstva ukupno + doprinos korisnika
= Ukupni prihvatljivi troškovi
= Ukupna ugovorena vrijednost projekta HRK]]/7.5345</f>
        <v>65452.623266308306</v>
      </c>
      <c r="AA1887" s="44" t="s">
        <v>6593</v>
      </c>
      <c r="AB1887" s="44" t="s">
        <v>35</v>
      </c>
      <c r="AC1887" s="43" t="s">
        <v>6891</v>
      </c>
      <c r="AD1887" s="43" t="s">
        <v>6595</v>
      </c>
    </row>
    <row r="1888" spans="1:30" ht="51" customHeight="1" x14ac:dyDescent="0.2">
      <c r="A1888" s="41" t="s">
        <v>6892</v>
      </c>
      <c r="B1888" s="42" t="s">
        <v>743</v>
      </c>
      <c r="C1888" s="43" t="s">
        <v>6590</v>
      </c>
      <c r="D1888" s="43" t="s">
        <v>6834</v>
      </c>
      <c r="E1888" s="44" t="s">
        <v>76</v>
      </c>
      <c r="F1888" s="45" t="s">
        <v>6893</v>
      </c>
      <c r="G1888" s="45" t="s">
        <v>6894</v>
      </c>
      <c r="H1888" s="47">
        <v>43760</v>
      </c>
      <c r="I1888" s="47">
        <v>44126</v>
      </c>
      <c r="J1888" s="48" t="str">
        <f>IF(Ugovori_OPULJP[[#This Row],[DATUM ZAVRŠETKA OPERACIJE]]&gt;DATE(2024,3,31),"u provedbi","završen")</f>
        <v>završen</v>
      </c>
      <c r="K1888" s="46" t="s">
        <v>37</v>
      </c>
      <c r="L1888" s="46" t="s">
        <v>37</v>
      </c>
      <c r="M1888" s="49">
        <v>0.85</v>
      </c>
      <c r="N1888" s="49">
        <v>0.15</v>
      </c>
      <c r="O1888" s="50">
        <f>Ugovori_OPULJP[[#This Row],[Bespovratna sredstva - Ukupno (EU+Nac) HRK
= Ukupna ugovorena vrijednost bespovratnih sredstava]]*Ugovori_OPULJP[[#This Row],[EU STOPA SUFINANCIRANJA %
EU CO-FINANCING RATE %]]</f>
        <v>424915</v>
      </c>
      <c r="P1888" s="51">
        <f>Ugovori_OPULJP[[#This Row],[Bespovratna sredstva - EU dio - HRK]]/7.5345</f>
        <v>56395.912137500825</v>
      </c>
      <c r="Q1888" s="50">
        <f>Ugovori_OPULJP[[#This Row],[Bespovratna sredstva - Ukupno (EU+Nac) HRK
= Ukupna ugovorena vrijednost bespovratnih sredstava]]*Ugovori_OPULJP[[#This Row],[STOPA NACIONALNOG SUFINANCIRANJA %]]</f>
        <v>74985</v>
      </c>
      <c r="R1888" s="51">
        <f>Ugovori_OPULJP[[#This Row],[Bespovratna sredstva - Nacionalni dio - HRK]]/7.5345</f>
        <v>9952.219788970735</v>
      </c>
      <c r="S1888" s="50">
        <v>499900</v>
      </c>
      <c r="T1888" s="51">
        <f>Ugovori_OPULJP[[#This Row],[Bespovratna sredstva - Ukupno (EU+Nac) HRK
= Ukupna ugovorena vrijednost bespovratnih sredstava]]/7.5345</f>
        <v>66348.131926471557</v>
      </c>
      <c r="U1888" s="50">
        <v>0</v>
      </c>
      <c r="V1888" s="51">
        <f>Ugovori_OPULJP[[#This Row],[Javni doprinos korisnika - HRK]]/7.5345</f>
        <v>0</v>
      </c>
      <c r="W1888" s="50">
        <v>0</v>
      </c>
      <c r="X1888" s="51">
        <f>Ugovori_OPULJP[[#This Row],[Privatni doprinos korisnika - HRK]]/7.5345</f>
        <v>0</v>
      </c>
      <c r="Y1888" s="52">
        <v>499900</v>
      </c>
      <c r="Z1888" s="53">
        <f>Ugovori_OPULJP[[#This Row],[UKUPNI PRIHVATLJIVI IZDACI
TOTAL ELIGIBLE EXPENDITURE
= Bespovratna sredstva ukupno + doprinos korisnika
= Ukupni prihvatljivi troškovi
= Ukupna ugovorena vrijednost projekta HRK]]/7.5345</f>
        <v>66348.131926471557</v>
      </c>
      <c r="AA1888" s="44" t="s">
        <v>6593</v>
      </c>
      <c r="AB1888" s="44" t="s">
        <v>35</v>
      </c>
      <c r="AC1888" s="43" t="s">
        <v>6895</v>
      </c>
      <c r="AD1888" s="43" t="s">
        <v>6595</v>
      </c>
    </row>
    <row r="1889" spans="1:30" ht="51" customHeight="1" x14ac:dyDescent="0.2">
      <c r="A1889" s="41" t="s">
        <v>6896</v>
      </c>
      <c r="B1889" s="42" t="s">
        <v>743</v>
      </c>
      <c r="C1889" s="43" t="s">
        <v>6590</v>
      </c>
      <c r="D1889" s="43" t="s">
        <v>6834</v>
      </c>
      <c r="E1889" s="44" t="s">
        <v>76</v>
      </c>
      <c r="F1889" s="45" t="s">
        <v>6897</v>
      </c>
      <c r="G1889" s="45" t="s">
        <v>6898</v>
      </c>
      <c r="H1889" s="47">
        <v>43760</v>
      </c>
      <c r="I1889" s="47">
        <v>44308</v>
      </c>
      <c r="J1889" s="48" t="str">
        <f>IF(Ugovori_OPULJP[[#This Row],[DATUM ZAVRŠETKA OPERACIJE]]&gt;DATE(2024,3,31),"u provedbi","završen")</f>
        <v>završen</v>
      </c>
      <c r="K1889" s="46" t="s">
        <v>79</v>
      </c>
      <c r="L1889" s="46" t="s">
        <v>79</v>
      </c>
      <c r="M1889" s="49">
        <v>0.85</v>
      </c>
      <c r="N1889" s="49">
        <v>0.15</v>
      </c>
      <c r="O1889" s="50">
        <f>Ugovori_OPULJP[[#This Row],[Bespovratna sredstva - Ukupno (EU+Nac) HRK
= Ukupna ugovorena vrijednost bespovratnih sredstava]]*Ugovori_OPULJP[[#This Row],[EU STOPA SUFINANCIRANJA %
EU CO-FINANCING RATE %]]</f>
        <v>424722.10950000002</v>
      </c>
      <c r="P1889" s="51">
        <f>Ugovori_OPULJP[[#This Row],[Bespovratna sredstva - EU dio - HRK]]/7.5345</f>
        <v>56370.311168624328</v>
      </c>
      <c r="Q1889" s="50">
        <f>Ugovori_OPULJP[[#This Row],[Bespovratna sredstva - Ukupno (EU+Nac) HRK
= Ukupna ugovorena vrijednost bespovratnih sredstava]]*Ugovori_OPULJP[[#This Row],[STOPA NACIONALNOG SUFINANCIRANJA %]]</f>
        <v>74950.960500000001</v>
      </c>
      <c r="R1889" s="51">
        <f>Ugovori_OPULJP[[#This Row],[Bespovratna sredstva - Nacionalni dio - HRK]]/7.5345</f>
        <v>9947.7019709337037</v>
      </c>
      <c r="S1889" s="50">
        <v>499673.07</v>
      </c>
      <c r="T1889" s="51">
        <f>Ugovori_OPULJP[[#This Row],[Bespovratna sredstva - Ukupno (EU+Nac) HRK
= Ukupna ugovorena vrijednost bespovratnih sredstava]]/7.5345</f>
        <v>66318.013139558025</v>
      </c>
      <c r="U1889" s="50">
        <v>0</v>
      </c>
      <c r="V1889" s="51">
        <f>Ugovori_OPULJP[[#This Row],[Javni doprinos korisnika - HRK]]/7.5345</f>
        <v>0</v>
      </c>
      <c r="W1889" s="50">
        <v>0</v>
      </c>
      <c r="X1889" s="51">
        <f>Ugovori_OPULJP[[#This Row],[Privatni doprinos korisnika - HRK]]/7.5345</f>
        <v>0</v>
      </c>
      <c r="Y1889" s="52">
        <v>499673.07</v>
      </c>
      <c r="Z1889" s="53">
        <f>Ugovori_OPULJP[[#This Row],[UKUPNI PRIHVATLJIVI IZDACI
TOTAL ELIGIBLE EXPENDITURE
= Bespovratna sredstva ukupno + doprinos korisnika
= Ukupni prihvatljivi troškovi
= Ukupna ugovorena vrijednost projekta HRK]]/7.5345</f>
        <v>66318.013139558025</v>
      </c>
      <c r="AA1889" s="44" t="s">
        <v>6593</v>
      </c>
      <c r="AB1889" s="44" t="s">
        <v>35</v>
      </c>
      <c r="AC1889" s="43" t="s">
        <v>6899</v>
      </c>
      <c r="AD1889" s="43" t="s">
        <v>6595</v>
      </c>
    </row>
    <row r="1890" spans="1:30" ht="51" customHeight="1" x14ac:dyDescent="0.2">
      <c r="A1890" s="41" t="s">
        <v>6900</v>
      </c>
      <c r="B1890" s="42" t="s">
        <v>743</v>
      </c>
      <c r="C1890" s="43" t="s">
        <v>6590</v>
      </c>
      <c r="D1890" s="43" t="s">
        <v>6834</v>
      </c>
      <c r="E1890" s="44" t="s">
        <v>76</v>
      </c>
      <c r="F1890" s="45" t="s">
        <v>6901</v>
      </c>
      <c r="G1890" s="62" t="s">
        <v>1529</v>
      </c>
      <c r="H1890" s="47">
        <v>43760</v>
      </c>
      <c r="I1890" s="47">
        <v>44308</v>
      </c>
      <c r="J1890" s="48" t="str">
        <f>IF(Ugovori_OPULJP[[#This Row],[DATUM ZAVRŠETKA OPERACIJE]]&gt;DATE(2024,3,31),"u provedbi","završen")</f>
        <v>završen</v>
      </c>
      <c r="K1890" s="46" t="s">
        <v>211</v>
      </c>
      <c r="L1890" s="46" t="s">
        <v>211</v>
      </c>
      <c r="M1890" s="49">
        <v>0.85</v>
      </c>
      <c r="N1890" s="49">
        <v>0.15</v>
      </c>
      <c r="O1890" s="50">
        <f>Ugovori_OPULJP[[#This Row],[Bespovratna sredstva - Ukupno (EU+Nac) HRK
= Ukupna ugovorena vrijednost bespovratnih sredstava]]*Ugovori_OPULJP[[#This Row],[EU STOPA SUFINANCIRANJA %
EU CO-FINANCING RATE %]]</f>
        <v>423653.50650000002</v>
      </c>
      <c r="P1890" s="51">
        <f>Ugovori_OPULJP[[#This Row],[Bespovratna sredstva - EU dio - HRK]]/7.5345</f>
        <v>56228.483177384034</v>
      </c>
      <c r="Q1890" s="50">
        <f>Ugovori_OPULJP[[#This Row],[Bespovratna sredstva - Ukupno (EU+Nac) HRK
= Ukupna ugovorena vrijednost bespovratnih sredstava]]*Ugovori_OPULJP[[#This Row],[STOPA NACIONALNOG SUFINANCIRANJA %]]</f>
        <v>74762.383499999996</v>
      </c>
      <c r="R1890" s="51">
        <f>Ugovori_OPULJP[[#This Row],[Bespovratna sredstva - Nacionalni dio - HRK]]/7.5345</f>
        <v>9922.6735018912987</v>
      </c>
      <c r="S1890" s="50">
        <v>498415.89</v>
      </c>
      <c r="T1890" s="51">
        <f>Ugovori_OPULJP[[#This Row],[Bespovratna sredstva - Ukupno (EU+Nac) HRK
= Ukupna ugovorena vrijednost bespovratnih sredstava]]/7.5345</f>
        <v>66151.156679275329</v>
      </c>
      <c r="U1890" s="50">
        <v>0</v>
      </c>
      <c r="V1890" s="51">
        <f>Ugovori_OPULJP[[#This Row],[Javni doprinos korisnika - HRK]]/7.5345</f>
        <v>0</v>
      </c>
      <c r="W1890" s="50">
        <v>0</v>
      </c>
      <c r="X1890" s="51">
        <f>Ugovori_OPULJP[[#This Row],[Privatni doprinos korisnika - HRK]]/7.5345</f>
        <v>0</v>
      </c>
      <c r="Y1890" s="52">
        <v>498415.89</v>
      </c>
      <c r="Z1890" s="53">
        <f>Ugovori_OPULJP[[#This Row],[UKUPNI PRIHVATLJIVI IZDACI
TOTAL ELIGIBLE EXPENDITURE
= Bespovratna sredstva ukupno + doprinos korisnika
= Ukupni prihvatljivi troškovi
= Ukupna ugovorena vrijednost projekta HRK]]/7.5345</f>
        <v>66151.156679275329</v>
      </c>
      <c r="AA1890" s="44" t="s">
        <v>6593</v>
      </c>
      <c r="AB1890" s="44" t="s">
        <v>35</v>
      </c>
      <c r="AC1890" s="43" t="s">
        <v>6902</v>
      </c>
      <c r="AD1890" s="43" t="s">
        <v>6595</v>
      </c>
    </row>
    <row r="1891" spans="1:30" ht="51" customHeight="1" x14ac:dyDescent="0.2">
      <c r="A1891" s="41" t="s">
        <v>6903</v>
      </c>
      <c r="B1891" s="42" t="s">
        <v>743</v>
      </c>
      <c r="C1891" s="43" t="s">
        <v>6590</v>
      </c>
      <c r="D1891" s="43" t="s">
        <v>6834</v>
      </c>
      <c r="E1891" s="44" t="s">
        <v>76</v>
      </c>
      <c r="F1891" s="45" t="s">
        <v>6904</v>
      </c>
      <c r="G1891" s="45" t="s">
        <v>6905</v>
      </c>
      <c r="H1891" s="47">
        <v>43760</v>
      </c>
      <c r="I1891" s="47">
        <v>44308</v>
      </c>
      <c r="J1891" s="48" t="str">
        <f>IF(Ugovori_OPULJP[[#This Row],[DATUM ZAVRŠETKA OPERACIJE]]&gt;DATE(2024,3,31),"u provedbi","završen")</f>
        <v>završen</v>
      </c>
      <c r="K1891" s="46" t="s">
        <v>36</v>
      </c>
      <c r="L1891" s="46" t="s">
        <v>37</v>
      </c>
      <c r="M1891" s="49">
        <v>0.85</v>
      </c>
      <c r="N1891" s="49">
        <v>0.15</v>
      </c>
      <c r="O1891" s="50">
        <f>Ugovori_OPULJP[[#This Row],[Bespovratna sredstva - Ukupno (EU+Nac) HRK
= Ukupna ugovorena vrijednost bespovratnih sredstava]]*Ugovori_OPULJP[[#This Row],[EU STOPA SUFINANCIRANJA %
EU CO-FINANCING RATE %]]</f>
        <v>375105</v>
      </c>
      <c r="P1891" s="51">
        <f>Ugovori_OPULJP[[#This Row],[Bespovratna sredstva - EU dio - HRK]]/7.5345</f>
        <v>49784.989050368305</v>
      </c>
      <c r="Q1891" s="50">
        <f>Ugovori_OPULJP[[#This Row],[Bespovratna sredstva - Ukupno (EU+Nac) HRK
= Ukupna ugovorena vrijednost bespovratnih sredstava]]*Ugovori_OPULJP[[#This Row],[STOPA NACIONALNOG SUFINANCIRANJA %]]</f>
        <v>66195</v>
      </c>
      <c r="R1891" s="51">
        <f>Ugovori_OPULJP[[#This Row],[Bespovratna sredstva - Nacionalni dio - HRK]]/7.5345</f>
        <v>8785.5863030061719</v>
      </c>
      <c r="S1891" s="50">
        <v>441300</v>
      </c>
      <c r="T1891" s="51">
        <f>Ugovori_OPULJP[[#This Row],[Bespovratna sredstva - Ukupno (EU+Nac) HRK
= Ukupna ugovorena vrijednost bespovratnih sredstava]]/7.5345</f>
        <v>58570.575353374472</v>
      </c>
      <c r="U1891" s="50">
        <v>0</v>
      </c>
      <c r="V1891" s="51">
        <f>Ugovori_OPULJP[[#This Row],[Javni doprinos korisnika - HRK]]/7.5345</f>
        <v>0</v>
      </c>
      <c r="W1891" s="50">
        <v>0</v>
      </c>
      <c r="X1891" s="51">
        <f>Ugovori_OPULJP[[#This Row],[Privatni doprinos korisnika - HRK]]/7.5345</f>
        <v>0</v>
      </c>
      <c r="Y1891" s="52">
        <v>441300</v>
      </c>
      <c r="Z1891" s="53">
        <f>Ugovori_OPULJP[[#This Row],[UKUPNI PRIHVATLJIVI IZDACI
TOTAL ELIGIBLE EXPENDITURE
= Bespovratna sredstva ukupno + doprinos korisnika
= Ukupni prihvatljivi troškovi
= Ukupna ugovorena vrijednost projekta HRK]]/7.5345</f>
        <v>58570.575353374472</v>
      </c>
      <c r="AA1891" s="44" t="s">
        <v>6593</v>
      </c>
      <c r="AB1891" s="44" t="s">
        <v>35</v>
      </c>
      <c r="AC1891" s="43" t="s">
        <v>6906</v>
      </c>
      <c r="AD1891" s="43" t="s">
        <v>6595</v>
      </c>
    </row>
    <row r="1892" spans="1:30" ht="51" customHeight="1" x14ac:dyDescent="0.2">
      <c r="A1892" s="41" t="s">
        <v>6907</v>
      </c>
      <c r="B1892" s="42" t="s">
        <v>743</v>
      </c>
      <c r="C1892" s="43" t="s">
        <v>6590</v>
      </c>
      <c r="D1892" s="43" t="s">
        <v>6834</v>
      </c>
      <c r="E1892" s="44" t="s">
        <v>76</v>
      </c>
      <c r="F1892" s="45" t="s">
        <v>6908</v>
      </c>
      <c r="G1892" s="45" t="s">
        <v>6909</v>
      </c>
      <c r="H1892" s="47">
        <v>43872</v>
      </c>
      <c r="I1892" s="47">
        <v>44377</v>
      </c>
      <c r="J1892" s="48" t="str">
        <f>IF(Ugovori_OPULJP[[#This Row],[DATUM ZAVRŠETKA OPERACIJE]]&gt;DATE(2024,3,31),"u provedbi","završen")</f>
        <v>završen</v>
      </c>
      <c r="K1892" s="46" t="s">
        <v>79</v>
      </c>
      <c r="L1892" s="46" t="s">
        <v>79</v>
      </c>
      <c r="M1892" s="49">
        <v>0.85</v>
      </c>
      <c r="N1892" s="49">
        <v>0.15</v>
      </c>
      <c r="O1892" s="50">
        <f>Ugovori_OPULJP[[#This Row],[Bespovratna sredstva - Ukupno (EU+Nac) HRK
= Ukupna ugovorena vrijednost bespovratnih sredstava]]*Ugovori_OPULJP[[#This Row],[EU STOPA SUFINANCIRANJA %
EU CO-FINANCING RATE %]]</f>
        <v>424997.82399999996</v>
      </c>
      <c r="P1892" s="51">
        <f>Ugovori_OPULJP[[#This Row],[Bespovratna sredstva - EU dio - HRK]]/7.5345</f>
        <v>56406.904771384958</v>
      </c>
      <c r="Q1892" s="50">
        <f>Ugovori_OPULJP[[#This Row],[Bespovratna sredstva - Ukupno (EU+Nac) HRK
= Ukupna ugovorena vrijednost bespovratnih sredstava]]*Ugovori_OPULJP[[#This Row],[STOPA NACIONALNOG SUFINANCIRANJA %]]</f>
        <v>74999.615999999995</v>
      </c>
      <c r="R1892" s="51">
        <f>Ugovori_OPULJP[[#This Row],[Bespovratna sredstva - Nacionalni dio - HRK]]/7.5345</f>
        <v>9954.1596655385219</v>
      </c>
      <c r="S1892" s="50">
        <v>499997.44</v>
      </c>
      <c r="T1892" s="51">
        <f>Ugovori_OPULJP[[#This Row],[Bespovratna sredstva - Ukupno (EU+Nac) HRK
= Ukupna ugovorena vrijednost bespovratnih sredstava]]/7.5345</f>
        <v>66361.06443692348</v>
      </c>
      <c r="U1892" s="50">
        <v>0</v>
      </c>
      <c r="V1892" s="51">
        <f>Ugovori_OPULJP[[#This Row],[Javni doprinos korisnika - HRK]]/7.5345</f>
        <v>0</v>
      </c>
      <c r="W1892" s="50">
        <v>0</v>
      </c>
      <c r="X1892" s="51">
        <f>Ugovori_OPULJP[[#This Row],[Privatni doprinos korisnika - HRK]]/7.5345</f>
        <v>0</v>
      </c>
      <c r="Y1892" s="52">
        <v>499997.44</v>
      </c>
      <c r="Z1892" s="53">
        <f>Ugovori_OPULJP[[#This Row],[UKUPNI PRIHVATLJIVI IZDACI
TOTAL ELIGIBLE EXPENDITURE
= Bespovratna sredstva ukupno + doprinos korisnika
= Ukupni prihvatljivi troškovi
= Ukupna ugovorena vrijednost projekta HRK]]/7.5345</f>
        <v>66361.06443692348</v>
      </c>
      <c r="AA1892" s="44" t="s">
        <v>6593</v>
      </c>
      <c r="AB1892" s="44" t="s">
        <v>35</v>
      </c>
      <c r="AC1892" s="43" t="s">
        <v>6910</v>
      </c>
      <c r="AD1892" s="43" t="s">
        <v>6595</v>
      </c>
    </row>
    <row r="1893" spans="1:30" ht="38.25" customHeight="1" x14ac:dyDescent="0.2">
      <c r="A1893" s="41" t="s">
        <v>6911</v>
      </c>
      <c r="B1893" s="42" t="s">
        <v>743</v>
      </c>
      <c r="C1893" s="43" t="s">
        <v>6590</v>
      </c>
      <c r="D1893" s="43" t="s">
        <v>6834</v>
      </c>
      <c r="E1893" s="44" t="s">
        <v>76</v>
      </c>
      <c r="F1893" s="45" t="s">
        <v>6912</v>
      </c>
      <c r="G1893" s="45" t="s">
        <v>6913</v>
      </c>
      <c r="H1893" s="47">
        <v>44085</v>
      </c>
      <c r="I1893" s="47">
        <v>44754</v>
      </c>
      <c r="J1893" s="48" t="str">
        <f>IF(Ugovori_OPULJP[[#This Row],[DATUM ZAVRŠETKA OPERACIJE]]&gt;DATE(2024,3,31),"u provedbi","završen")</f>
        <v>završen</v>
      </c>
      <c r="K1893" s="46" t="s">
        <v>244</v>
      </c>
      <c r="L1893" s="46" t="s">
        <v>244</v>
      </c>
      <c r="M1893" s="49">
        <v>0.85</v>
      </c>
      <c r="N1893" s="49">
        <v>0.15</v>
      </c>
      <c r="O1893" s="50">
        <f>Ugovori_OPULJP[[#This Row],[Bespovratna sredstva - Ukupno (EU+Nac) HRK
= Ukupna ugovorena vrijednost bespovratnih sredstava]]*Ugovori_OPULJP[[#This Row],[EU STOPA SUFINANCIRANJA %
EU CO-FINANCING RATE %]]</f>
        <v>356226.84</v>
      </c>
      <c r="P1893" s="51">
        <f>Ugovori_OPULJP[[#This Row],[Bespovratna sredstva - EU dio - HRK]]/7.5345</f>
        <v>47279.426637467652</v>
      </c>
      <c r="Q1893" s="50">
        <f>Ugovori_OPULJP[[#This Row],[Bespovratna sredstva - Ukupno (EU+Nac) HRK
= Ukupna ugovorena vrijednost bespovratnih sredstava]]*Ugovori_OPULJP[[#This Row],[STOPA NACIONALNOG SUFINANCIRANJA %]]</f>
        <v>62863.56</v>
      </c>
      <c r="R1893" s="51">
        <f>Ugovori_OPULJP[[#This Row],[Bespovratna sredstva - Nacionalni dio - HRK]]/7.5345</f>
        <v>8343.4282301413496</v>
      </c>
      <c r="S1893" s="50">
        <v>419090.4</v>
      </c>
      <c r="T1893" s="51">
        <f>Ugovori_OPULJP[[#This Row],[Bespovratna sredstva - Ukupno (EU+Nac) HRK
= Ukupna ugovorena vrijednost bespovratnih sredstava]]/7.5345</f>
        <v>55622.854867608999</v>
      </c>
      <c r="U1893" s="50">
        <v>0</v>
      </c>
      <c r="V1893" s="51">
        <f>Ugovori_OPULJP[[#This Row],[Javni doprinos korisnika - HRK]]/7.5345</f>
        <v>0</v>
      </c>
      <c r="W1893" s="50">
        <v>0</v>
      </c>
      <c r="X1893" s="51">
        <f>Ugovori_OPULJP[[#This Row],[Privatni doprinos korisnika - HRK]]/7.5345</f>
        <v>0</v>
      </c>
      <c r="Y1893" s="52">
        <v>419090.4</v>
      </c>
      <c r="Z1893" s="53">
        <f>Ugovori_OPULJP[[#This Row],[UKUPNI PRIHVATLJIVI IZDACI
TOTAL ELIGIBLE EXPENDITURE
= Bespovratna sredstva ukupno + doprinos korisnika
= Ukupni prihvatljivi troškovi
= Ukupna ugovorena vrijednost projekta HRK]]/7.5345</f>
        <v>55622.854867608999</v>
      </c>
      <c r="AA1893" s="44" t="s">
        <v>6593</v>
      </c>
      <c r="AB1893" s="44" t="s">
        <v>35</v>
      </c>
      <c r="AC1893" s="43" t="s">
        <v>6914</v>
      </c>
      <c r="AD1893" s="43" t="s">
        <v>6595</v>
      </c>
    </row>
    <row r="1894" spans="1:30" ht="51" customHeight="1" x14ac:dyDescent="0.2">
      <c r="A1894" s="41" t="s">
        <v>6915</v>
      </c>
      <c r="B1894" s="42" t="s">
        <v>743</v>
      </c>
      <c r="C1894" s="43" t="s">
        <v>6590</v>
      </c>
      <c r="D1894" s="43" t="s">
        <v>6834</v>
      </c>
      <c r="E1894" s="44" t="s">
        <v>76</v>
      </c>
      <c r="F1894" s="45" t="s">
        <v>6916</v>
      </c>
      <c r="G1894" s="45" t="s">
        <v>6917</v>
      </c>
      <c r="H1894" s="47">
        <v>44084</v>
      </c>
      <c r="I1894" s="47">
        <v>44630</v>
      </c>
      <c r="J1894" s="48" t="str">
        <f>IF(Ugovori_OPULJP[[#This Row],[DATUM ZAVRŠETKA OPERACIJE]]&gt;DATE(2024,3,31),"u provedbi","završen")</f>
        <v>završen</v>
      </c>
      <c r="K1894" s="46" t="s">
        <v>130</v>
      </c>
      <c r="L1894" s="46" t="s">
        <v>130</v>
      </c>
      <c r="M1894" s="49">
        <v>0.85</v>
      </c>
      <c r="N1894" s="49">
        <v>0.15</v>
      </c>
      <c r="O1894" s="50">
        <f>Ugovori_OPULJP[[#This Row],[Bespovratna sredstva - Ukupno (EU+Nac) HRK
= Ukupna ugovorena vrijednost bespovratnih sredstava]]*Ugovori_OPULJP[[#This Row],[EU STOPA SUFINANCIRANJA %
EU CO-FINANCING RATE %]]</f>
        <v>201781.47449999998</v>
      </c>
      <c r="P1894" s="51">
        <f>Ugovori_OPULJP[[#This Row],[Bespovratna sredstva - EU dio - HRK]]/7.5345</f>
        <v>26781.003981684247</v>
      </c>
      <c r="Q1894" s="50">
        <f>Ugovori_OPULJP[[#This Row],[Bespovratna sredstva - Ukupno (EU+Nac) HRK
= Ukupna ugovorena vrijednost bespovratnih sredstava]]*Ugovori_OPULJP[[#This Row],[STOPA NACIONALNOG SUFINANCIRANJA %]]</f>
        <v>35608.495499999997</v>
      </c>
      <c r="R1894" s="51">
        <f>Ugovori_OPULJP[[#This Row],[Bespovratna sredstva - Nacionalni dio - HRK]]/7.5345</f>
        <v>4726.0595261795734</v>
      </c>
      <c r="S1894" s="50">
        <v>237389.97</v>
      </c>
      <c r="T1894" s="51">
        <f>Ugovori_OPULJP[[#This Row],[Bespovratna sredstva - Ukupno (EU+Nac) HRK
= Ukupna ugovorena vrijednost bespovratnih sredstava]]/7.5345</f>
        <v>31507.063507863826</v>
      </c>
      <c r="U1894" s="50">
        <v>0</v>
      </c>
      <c r="V1894" s="51">
        <f>Ugovori_OPULJP[[#This Row],[Javni doprinos korisnika - HRK]]/7.5345</f>
        <v>0</v>
      </c>
      <c r="W1894" s="50">
        <v>0</v>
      </c>
      <c r="X1894" s="51">
        <f>Ugovori_OPULJP[[#This Row],[Privatni doprinos korisnika - HRK]]/7.5345</f>
        <v>0</v>
      </c>
      <c r="Y1894" s="52">
        <v>237389.97</v>
      </c>
      <c r="Z1894" s="53">
        <f>Ugovori_OPULJP[[#This Row],[UKUPNI PRIHVATLJIVI IZDACI
TOTAL ELIGIBLE EXPENDITURE
= Bespovratna sredstva ukupno + doprinos korisnika
= Ukupni prihvatljivi troškovi
= Ukupna ugovorena vrijednost projekta HRK]]/7.5345</f>
        <v>31507.063507863826</v>
      </c>
      <c r="AA1894" s="44" t="s">
        <v>6593</v>
      </c>
      <c r="AB1894" s="44" t="s">
        <v>35</v>
      </c>
      <c r="AC1894" s="43" t="s">
        <v>6918</v>
      </c>
      <c r="AD1894" s="43" t="s">
        <v>6595</v>
      </c>
    </row>
    <row r="1895" spans="1:30" ht="51" customHeight="1" x14ac:dyDescent="0.2">
      <c r="A1895" s="41" t="s">
        <v>6919</v>
      </c>
      <c r="B1895" s="42" t="s">
        <v>743</v>
      </c>
      <c r="C1895" s="43" t="s">
        <v>6590</v>
      </c>
      <c r="D1895" s="43" t="s">
        <v>6834</v>
      </c>
      <c r="E1895" s="44" t="s">
        <v>76</v>
      </c>
      <c r="F1895" s="45" t="s">
        <v>6920</v>
      </c>
      <c r="G1895" s="62" t="s">
        <v>3128</v>
      </c>
      <c r="H1895" s="47">
        <v>43760</v>
      </c>
      <c r="I1895" s="47">
        <v>44482</v>
      </c>
      <c r="J1895" s="48" t="str">
        <f>IF(Ugovori_OPULJP[[#This Row],[DATUM ZAVRŠETKA OPERACIJE]]&gt;DATE(2024,3,31),"u provedbi","završen")</f>
        <v>završen</v>
      </c>
      <c r="K1895" s="46" t="s">
        <v>6921</v>
      </c>
      <c r="L1895" s="46" t="s">
        <v>79</v>
      </c>
      <c r="M1895" s="49">
        <v>0.85</v>
      </c>
      <c r="N1895" s="49">
        <v>0.15</v>
      </c>
      <c r="O1895" s="50">
        <f>Ugovori_OPULJP[[#This Row],[Bespovratna sredstva - Ukupno (EU+Nac) HRK
= Ukupna ugovorena vrijednost bespovratnih sredstava]]*Ugovori_OPULJP[[#This Row],[EU STOPA SUFINANCIRANJA %
EU CO-FINANCING RATE %]]</f>
        <v>241410.50599999999</v>
      </c>
      <c r="P1895" s="51">
        <f>Ugovori_OPULJP[[#This Row],[Bespovratna sredstva - EU dio - HRK]]/7.5345</f>
        <v>32040.680337115929</v>
      </c>
      <c r="Q1895" s="50">
        <f>Ugovori_OPULJP[[#This Row],[Bespovratna sredstva - Ukupno (EU+Nac) HRK
= Ukupna ugovorena vrijednost bespovratnih sredstava]]*Ugovori_OPULJP[[#This Row],[STOPA NACIONALNOG SUFINANCIRANJA %]]</f>
        <v>42601.853999999999</v>
      </c>
      <c r="R1895" s="51">
        <f>Ugovori_OPULJP[[#This Row],[Bespovratna sredstva - Nacionalni dio - HRK]]/7.5345</f>
        <v>5654.2377065498704</v>
      </c>
      <c r="S1895" s="50">
        <v>284012.36</v>
      </c>
      <c r="T1895" s="51">
        <f>Ugovori_OPULJP[[#This Row],[Bespovratna sredstva - Ukupno (EU+Nac) HRK
= Ukupna ugovorena vrijednost bespovratnih sredstava]]/7.5345</f>
        <v>37694.918043665799</v>
      </c>
      <c r="U1895" s="50">
        <v>0</v>
      </c>
      <c r="V1895" s="51">
        <f>Ugovori_OPULJP[[#This Row],[Javni doprinos korisnika - HRK]]/7.5345</f>
        <v>0</v>
      </c>
      <c r="W1895" s="50">
        <v>0</v>
      </c>
      <c r="X1895" s="51">
        <f>Ugovori_OPULJP[[#This Row],[Privatni doprinos korisnika - HRK]]/7.5345</f>
        <v>0</v>
      </c>
      <c r="Y1895" s="52">
        <v>284012.36</v>
      </c>
      <c r="Z1895" s="53">
        <f>Ugovori_OPULJP[[#This Row],[UKUPNI PRIHVATLJIVI IZDACI
TOTAL ELIGIBLE EXPENDITURE
= Bespovratna sredstva ukupno + doprinos korisnika
= Ukupni prihvatljivi troškovi
= Ukupna ugovorena vrijednost projekta HRK]]/7.5345</f>
        <v>37694.918043665799</v>
      </c>
      <c r="AA1895" s="44" t="s">
        <v>6593</v>
      </c>
      <c r="AB1895" s="44" t="s">
        <v>35</v>
      </c>
      <c r="AC1895" s="43" t="s">
        <v>6922</v>
      </c>
      <c r="AD1895" s="43" t="s">
        <v>6595</v>
      </c>
    </row>
    <row r="1896" spans="1:30" ht="63.75" customHeight="1" x14ac:dyDescent="0.2">
      <c r="A1896" s="41" t="s">
        <v>6923</v>
      </c>
      <c r="B1896" s="42" t="s">
        <v>743</v>
      </c>
      <c r="C1896" s="43" t="s">
        <v>6590</v>
      </c>
      <c r="D1896" s="43" t="s">
        <v>6834</v>
      </c>
      <c r="E1896" s="44" t="s">
        <v>76</v>
      </c>
      <c r="F1896" s="45" t="s">
        <v>6924</v>
      </c>
      <c r="G1896" s="45" t="s">
        <v>6925</v>
      </c>
      <c r="H1896" s="47">
        <v>43760</v>
      </c>
      <c r="I1896" s="47">
        <v>44308</v>
      </c>
      <c r="J1896" s="48" t="str">
        <f>IF(Ugovori_OPULJP[[#This Row],[DATUM ZAVRŠETKA OPERACIJE]]&gt;DATE(2024,3,31),"u provedbi","završen")</f>
        <v>završen</v>
      </c>
      <c r="K1896" s="46" t="s">
        <v>6926</v>
      </c>
      <c r="L1896" s="46" t="s">
        <v>37</v>
      </c>
      <c r="M1896" s="49">
        <v>0.85</v>
      </c>
      <c r="N1896" s="49">
        <v>0.15</v>
      </c>
      <c r="O1896" s="50">
        <f>Ugovori_OPULJP[[#This Row],[Bespovratna sredstva - Ukupno (EU+Nac) HRK
= Ukupna ugovorena vrijednost bespovratnih sredstava]]*Ugovori_OPULJP[[#This Row],[EU STOPA SUFINANCIRANJA %
EU CO-FINANCING RATE %]]</f>
        <v>418710.1275</v>
      </c>
      <c r="P1896" s="51">
        <f>Ugovori_OPULJP[[#This Row],[Bespovratna sredstva - EU dio - HRK]]/7.5345</f>
        <v>55572.384033446142</v>
      </c>
      <c r="Q1896" s="50">
        <f>Ugovori_OPULJP[[#This Row],[Bespovratna sredstva - Ukupno (EU+Nac) HRK
= Ukupna ugovorena vrijednost bespovratnih sredstava]]*Ugovori_OPULJP[[#This Row],[STOPA NACIONALNOG SUFINANCIRANJA %]]</f>
        <v>73890.022500000006</v>
      </c>
      <c r="R1896" s="51">
        <f>Ugovori_OPULJP[[#This Row],[Bespovratna sredstva - Nacionalni dio - HRK]]/7.5345</f>
        <v>9806.8913000199082</v>
      </c>
      <c r="S1896" s="50">
        <v>492600.15</v>
      </c>
      <c r="T1896" s="51">
        <f>Ugovori_OPULJP[[#This Row],[Bespovratna sredstva - Ukupno (EU+Nac) HRK
= Ukupna ugovorena vrijednost bespovratnih sredstava]]/7.5345</f>
        <v>65379.275333466052</v>
      </c>
      <c r="U1896" s="50">
        <v>0</v>
      </c>
      <c r="V1896" s="51">
        <f>Ugovori_OPULJP[[#This Row],[Javni doprinos korisnika - HRK]]/7.5345</f>
        <v>0</v>
      </c>
      <c r="W1896" s="50">
        <v>0</v>
      </c>
      <c r="X1896" s="51">
        <f>Ugovori_OPULJP[[#This Row],[Privatni doprinos korisnika - HRK]]/7.5345</f>
        <v>0</v>
      </c>
      <c r="Y1896" s="52">
        <v>492600.15</v>
      </c>
      <c r="Z1896" s="53">
        <f>Ugovori_OPULJP[[#This Row],[UKUPNI PRIHVATLJIVI IZDACI
TOTAL ELIGIBLE EXPENDITURE
= Bespovratna sredstva ukupno + doprinos korisnika
= Ukupni prihvatljivi troškovi
= Ukupna ugovorena vrijednost projekta HRK]]/7.5345</f>
        <v>65379.275333466052</v>
      </c>
      <c r="AA1896" s="44" t="s">
        <v>6593</v>
      </c>
      <c r="AB1896" s="44" t="s">
        <v>35</v>
      </c>
      <c r="AC1896" s="43" t="s">
        <v>6927</v>
      </c>
      <c r="AD1896" s="43" t="s">
        <v>6595</v>
      </c>
    </row>
    <row r="1897" spans="1:30" ht="38.25" customHeight="1" x14ac:dyDescent="0.2">
      <c r="A1897" s="41" t="s">
        <v>6928</v>
      </c>
      <c r="B1897" s="42" t="s">
        <v>743</v>
      </c>
      <c r="C1897" s="43" t="s">
        <v>6590</v>
      </c>
      <c r="D1897" s="43" t="s">
        <v>6834</v>
      </c>
      <c r="E1897" s="44" t="s">
        <v>76</v>
      </c>
      <c r="F1897" s="45" t="s">
        <v>6929</v>
      </c>
      <c r="G1897" s="45" t="s">
        <v>6930</v>
      </c>
      <c r="H1897" s="47">
        <v>44082</v>
      </c>
      <c r="I1897" s="47">
        <v>44447</v>
      </c>
      <c r="J1897" s="48" t="str">
        <f>IF(Ugovori_OPULJP[[#This Row],[DATUM ZAVRŠETKA OPERACIJE]]&gt;DATE(2024,3,31),"u provedbi","završen")</f>
        <v>završen</v>
      </c>
      <c r="K1897" s="46" t="s">
        <v>6931</v>
      </c>
      <c r="L1897" s="46" t="s">
        <v>104</v>
      </c>
      <c r="M1897" s="49">
        <v>0.85</v>
      </c>
      <c r="N1897" s="49">
        <v>0.15</v>
      </c>
      <c r="O1897" s="50">
        <f>Ugovori_OPULJP[[#This Row],[Bespovratna sredstva - Ukupno (EU+Nac) HRK
= Ukupna ugovorena vrijednost bespovratnih sredstava]]*Ugovori_OPULJP[[#This Row],[EU STOPA SUFINANCIRANJA %
EU CO-FINANCING RATE %]]</f>
        <v>366238.42049999995</v>
      </c>
      <c r="P1897" s="51">
        <f>Ugovori_OPULJP[[#This Row],[Bespovratna sredstva - EU dio - HRK]]/7.5345</f>
        <v>48608.191718096743</v>
      </c>
      <c r="Q1897" s="50">
        <f>Ugovori_OPULJP[[#This Row],[Bespovratna sredstva - Ukupno (EU+Nac) HRK
= Ukupna ugovorena vrijednost bespovratnih sredstava]]*Ugovori_OPULJP[[#This Row],[STOPA NACIONALNOG SUFINANCIRANJA %]]</f>
        <v>64630.309499999996</v>
      </c>
      <c r="R1897" s="51">
        <f>Ugovori_OPULJP[[#This Row],[Bespovratna sredstva - Nacionalni dio - HRK]]/7.5345</f>
        <v>8577.9161855464845</v>
      </c>
      <c r="S1897" s="50">
        <v>430868.73</v>
      </c>
      <c r="T1897" s="51">
        <f>Ugovori_OPULJP[[#This Row],[Bespovratna sredstva - Ukupno (EU+Nac) HRK
= Ukupna ugovorena vrijednost bespovratnih sredstava]]/7.5345</f>
        <v>57186.107903643235</v>
      </c>
      <c r="U1897" s="50">
        <v>0</v>
      </c>
      <c r="V1897" s="51">
        <f>Ugovori_OPULJP[[#This Row],[Javni doprinos korisnika - HRK]]/7.5345</f>
        <v>0</v>
      </c>
      <c r="W1897" s="50">
        <v>0</v>
      </c>
      <c r="X1897" s="51">
        <f>Ugovori_OPULJP[[#This Row],[Privatni doprinos korisnika - HRK]]/7.5345</f>
        <v>0</v>
      </c>
      <c r="Y1897" s="52">
        <v>430868.73</v>
      </c>
      <c r="Z1897" s="53">
        <f>Ugovori_OPULJP[[#This Row],[UKUPNI PRIHVATLJIVI IZDACI
TOTAL ELIGIBLE EXPENDITURE
= Bespovratna sredstva ukupno + doprinos korisnika
= Ukupni prihvatljivi troškovi
= Ukupna ugovorena vrijednost projekta HRK]]/7.5345</f>
        <v>57186.107903643235</v>
      </c>
      <c r="AA1897" s="44" t="s">
        <v>6593</v>
      </c>
      <c r="AB1897" s="44" t="s">
        <v>35</v>
      </c>
      <c r="AC1897" s="70" t="s">
        <v>6932</v>
      </c>
      <c r="AD1897" s="43" t="s">
        <v>6595</v>
      </c>
    </row>
    <row r="1898" spans="1:30" ht="76.5" customHeight="1" x14ac:dyDescent="0.2">
      <c r="A1898" s="41" t="s">
        <v>6933</v>
      </c>
      <c r="B1898" s="42" t="s">
        <v>743</v>
      </c>
      <c r="C1898" s="43" t="s">
        <v>6590</v>
      </c>
      <c r="D1898" s="43" t="s">
        <v>6834</v>
      </c>
      <c r="E1898" s="44" t="s">
        <v>76</v>
      </c>
      <c r="F1898" s="45" t="s">
        <v>6934</v>
      </c>
      <c r="G1898" s="45" t="s">
        <v>963</v>
      </c>
      <c r="H1898" s="47">
        <v>44081</v>
      </c>
      <c r="I1898" s="47">
        <v>44627</v>
      </c>
      <c r="J1898" s="48" t="str">
        <f>IF(Ugovori_OPULJP[[#This Row],[DATUM ZAVRŠETKA OPERACIJE]]&gt;DATE(2024,3,31),"u provedbi","završen")</f>
        <v>završen</v>
      </c>
      <c r="K1898" s="46" t="s">
        <v>6935</v>
      </c>
      <c r="L1898" s="46" t="s">
        <v>200</v>
      </c>
      <c r="M1898" s="49">
        <v>0.85</v>
      </c>
      <c r="N1898" s="49">
        <v>0.15</v>
      </c>
      <c r="O1898" s="50">
        <f>Ugovori_OPULJP[[#This Row],[Bespovratna sredstva - Ukupno (EU+Nac) HRK
= Ukupna ugovorena vrijednost bespovratnih sredstava]]*Ugovori_OPULJP[[#This Row],[EU STOPA SUFINANCIRANJA %
EU CO-FINANCING RATE %]]</f>
        <v>389114.55550000002</v>
      </c>
      <c r="P1898" s="51">
        <f>Ugovori_OPULJP[[#This Row],[Bespovratna sredstva - EU dio - HRK]]/7.5345</f>
        <v>51644.376600968877</v>
      </c>
      <c r="Q1898" s="50">
        <f>Ugovori_OPULJP[[#This Row],[Bespovratna sredstva - Ukupno (EU+Nac) HRK
= Ukupna ugovorena vrijednost bespovratnih sredstava]]*Ugovori_OPULJP[[#This Row],[STOPA NACIONALNOG SUFINANCIRANJA %]]</f>
        <v>68667.2745</v>
      </c>
      <c r="R1898" s="51">
        <f>Ugovori_OPULJP[[#This Row],[Bespovratna sredstva - Nacionalni dio - HRK]]/7.5345</f>
        <v>9113.7135178180361</v>
      </c>
      <c r="S1898" s="50">
        <v>457781.83</v>
      </c>
      <c r="T1898" s="51">
        <f>Ugovori_OPULJP[[#This Row],[Bespovratna sredstva - Ukupno (EU+Nac) HRK
= Ukupna ugovorena vrijednost bespovratnih sredstava]]/7.5345</f>
        <v>60758.090118786909</v>
      </c>
      <c r="U1898" s="50">
        <v>0</v>
      </c>
      <c r="V1898" s="51">
        <f>Ugovori_OPULJP[[#This Row],[Javni doprinos korisnika - HRK]]/7.5345</f>
        <v>0</v>
      </c>
      <c r="W1898" s="50">
        <v>0</v>
      </c>
      <c r="X1898" s="51">
        <f>Ugovori_OPULJP[[#This Row],[Privatni doprinos korisnika - HRK]]/7.5345</f>
        <v>0</v>
      </c>
      <c r="Y1898" s="52">
        <v>457781.83</v>
      </c>
      <c r="Z1898" s="53">
        <f>Ugovori_OPULJP[[#This Row],[UKUPNI PRIHVATLJIVI IZDACI
TOTAL ELIGIBLE EXPENDITURE
= Bespovratna sredstva ukupno + doprinos korisnika
= Ukupni prihvatljivi troškovi
= Ukupna ugovorena vrijednost projekta HRK]]/7.5345</f>
        <v>60758.090118786909</v>
      </c>
      <c r="AA1898" s="44" t="s">
        <v>6593</v>
      </c>
      <c r="AB1898" s="44" t="s">
        <v>35</v>
      </c>
      <c r="AC1898" s="70" t="s">
        <v>6936</v>
      </c>
      <c r="AD1898" s="43" t="s">
        <v>6595</v>
      </c>
    </row>
    <row r="1899" spans="1:30" ht="51" customHeight="1" x14ac:dyDescent="0.2">
      <c r="A1899" s="41" t="s">
        <v>6937</v>
      </c>
      <c r="B1899" s="42" t="s">
        <v>743</v>
      </c>
      <c r="C1899" s="43" t="s">
        <v>6590</v>
      </c>
      <c r="D1899" s="43" t="s">
        <v>6834</v>
      </c>
      <c r="E1899" s="44" t="s">
        <v>76</v>
      </c>
      <c r="F1899" s="45" t="s">
        <v>6938</v>
      </c>
      <c r="G1899" s="45" t="s">
        <v>6939</v>
      </c>
      <c r="H1899" s="47">
        <v>44084</v>
      </c>
      <c r="I1899" s="47">
        <v>44630</v>
      </c>
      <c r="J1899" s="48" t="str">
        <f>IF(Ugovori_OPULJP[[#This Row],[DATUM ZAVRŠETKA OPERACIJE]]&gt;DATE(2024,3,31),"u provedbi","završen")</f>
        <v>završen</v>
      </c>
      <c r="K1899" s="46" t="s">
        <v>37</v>
      </c>
      <c r="L1899" s="46" t="s">
        <v>37</v>
      </c>
      <c r="M1899" s="49">
        <v>0.85</v>
      </c>
      <c r="N1899" s="49">
        <v>0.15</v>
      </c>
      <c r="O1899" s="50">
        <f>Ugovori_OPULJP[[#This Row],[Bespovratna sredstva - Ukupno (EU+Nac) HRK
= Ukupna ugovorena vrijednost bespovratnih sredstava]]*Ugovori_OPULJP[[#This Row],[EU STOPA SUFINANCIRANJA %
EU CO-FINANCING RATE %]]</f>
        <v>421728.72399999999</v>
      </c>
      <c r="P1899" s="51">
        <f>Ugovori_OPULJP[[#This Row],[Bespovratna sredstva - EU dio - HRK]]/7.5345</f>
        <v>55973.020638396702</v>
      </c>
      <c r="Q1899" s="50">
        <f>Ugovori_OPULJP[[#This Row],[Bespovratna sredstva - Ukupno (EU+Nac) HRK
= Ukupna ugovorena vrijednost bespovratnih sredstava]]*Ugovori_OPULJP[[#This Row],[STOPA NACIONALNOG SUFINANCIRANJA %]]</f>
        <v>74422.716</v>
      </c>
      <c r="R1899" s="51">
        <f>Ugovori_OPULJP[[#This Row],[Bespovratna sredstva - Nacionalni dio - HRK]]/7.5345</f>
        <v>9877.5918773641242</v>
      </c>
      <c r="S1899" s="50">
        <v>496151.44</v>
      </c>
      <c r="T1899" s="51">
        <f>Ugovori_OPULJP[[#This Row],[Bespovratna sredstva - Ukupno (EU+Nac) HRK
= Ukupna ugovorena vrijednost bespovratnih sredstava]]/7.5345</f>
        <v>65850.612515760833</v>
      </c>
      <c r="U1899" s="50">
        <v>0</v>
      </c>
      <c r="V1899" s="51">
        <f>Ugovori_OPULJP[[#This Row],[Javni doprinos korisnika - HRK]]/7.5345</f>
        <v>0</v>
      </c>
      <c r="W1899" s="50">
        <v>0</v>
      </c>
      <c r="X1899" s="51">
        <f>Ugovori_OPULJP[[#This Row],[Privatni doprinos korisnika - HRK]]/7.5345</f>
        <v>0</v>
      </c>
      <c r="Y1899" s="52">
        <v>496151.44</v>
      </c>
      <c r="Z1899" s="53">
        <f>Ugovori_OPULJP[[#This Row],[UKUPNI PRIHVATLJIVI IZDACI
TOTAL ELIGIBLE EXPENDITURE
= Bespovratna sredstva ukupno + doprinos korisnika
= Ukupni prihvatljivi troškovi
= Ukupna ugovorena vrijednost projekta HRK]]/7.5345</f>
        <v>65850.612515760833</v>
      </c>
      <c r="AA1899" s="44" t="s">
        <v>6593</v>
      </c>
      <c r="AB1899" s="44" t="s">
        <v>35</v>
      </c>
      <c r="AC1899" s="70" t="s">
        <v>6940</v>
      </c>
      <c r="AD1899" s="43" t="s">
        <v>6595</v>
      </c>
    </row>
    <row r="1900" spans="1:30" ht="51" customHeight="1" x14ac:dyDescent="0.2">
      <c r="A1900" s="41" t="s">
        <v>6941</v>
      </c>
      <c r="B1900" s="42" t="s">
        <v>743</v>
      </c>
      <c r="C1900" s="43" t="s">
        <v>6590</v>
      </c>
      <c r="D1900" s="43" t="s">
        <v>6834</v>
      </c>
      <c r="E1900" s="44" t="s">
        <v>76</v>
      </c>
      <c r="F1900" s="45" t="s">
        <v>6942</v>
      </c>
      <c r="G1900" s="45" t="s">
        <v>6943</v>
      </c>
      <c r="H1900" s="47">
        <v>44090</v>
      </c>
      <c r="I1900" s="47">
        <v>44636</v>
      </c>
      <c r="J1900" s="48" t="str">
        <f>IF(Ugovori_OPULJP[[#This Row],[DATUM ZAVRŠETKA OPERACIJE]]&gt;DATE(2024,3,31),"u provedbi","završen")</f>
        <v>završen</v>
      </c>
      <c r="K1900" s="46" t="s">
        <v>79</v>
      </c>
      <c r="L1900" s="46" t="s">
        <v>79</v>
      </c>
      <c r="M1900" s="49">
        <v>0.85</v>
      </c>
      <c r="N1900" s="49">
        <v>0.15</v>
      </c>
      <c r="O1900" s="50">
        <f>Ugovori_OPULJP[[#This Row],[Bespovratna sredstva - Ukupno (EU+Nac) HRK
= Ukupna ugovorena vrijednost bespovratnih sredstava]]*Ugovori_OPULJP[[#This Row],[EU STOPA SUFINANCIRANJA %
EU CO-FINANCING RATE %]]</f>
        <v>424999.23499999999</v>
      </c>
      <c r="P1900" s="51">
        <f>Ugovori_OPULJP[[#This Row],[Bespovratna sredstva - EU dio - HRK]]/7.5345</f>
        <v>56407.092043267628</v>
      </c>
      <c r="Q1900" s="50">
        <f>Ugovori_OPULJP[[#This Row],[Bespovratna sredstva - Ukupno (EU+Nac) HRK
= Ukupna ugovorena vrijednost bespovratnih sredstava]]*Ugovori_OPULJP[[#This Row],[STOPA NACIONALNOG SUFINANCIRANJA %]]</f>
        <v>74999.864999999991</v>
      </c>
      <c r="R1900" s="51">
        <f>Ugovori_OPULJP[[#This Row],[Bespovratna sredstva - Nacionalni dio - HRK]]/7.5345</f>
        <v>9954.1927135178157</v>
      </c>
      <c r="S1900" s="50">
        <v>499999.1</v>
      </c>
      <c r="T1900" s="51">
        <f>Ugovori_OPULJP[[#This Row],[Bespovratna sredstva - Ukupno (EU+Nac) HRK
= Ukupna ugovorena vrijednost bespovratnih sredstava]]/7.5345</f>
        <v>66361.284756785448</v>
      </c>
      <c r="U1900" s="50">
        <v>0</v>
      </c>
      <c r="V1900" s="51">
        <f>Ugovori_OPULJP[[#This Row],[Javni doprinos korisnika - HRK]]/7.5345</f>
        <v>0</v>
      </c>
      <c r="W1900" s="50">
        <v>0</v>
      </c>
      <c r="X1900" s="51">
        <f>Ugovori_OPULJP[[#This Row],[Privatni doprinos korisnika - HRK]]/7.5345</f>
        <v>0</v>
      </c>
      <c r="Y1900" s="52">
        <v>499999.1</v>
      </c>
      <c r="Z1900" s="53">
        <f>Ugovori_OPULJP[[#This Row],[UKUPNI PRIHVATLJIVI IZDACI
TOTAL ELIGIBLE EXPENDITURE
= Bespovratna sredstva ukupno + doprinos korisnika
= Ukupni prihvatljivi troškovi
= Ukupna ugovorena vrijednost projekta HRK]]/7.5345</f>
        <v>66361.284756785448</v>
      </c>
      <c r="AA1900" s="44" t="s">
        <v>6593</v>
      </c>
      <c r="AB1900" s="44" t="s">
        <v>35</v>
      </c>
      <c r="AC1900" s="43" t="s">
        <v>6944</v>
      </c>
      <c r="AD1900" s="43" t="s">
        <v>6595</v>
      </c>
    </row>
    <row r="1901" spans="1:30" ht="51" customHeight="1" x14ac:dyDescent="0.2">
      <c r="A1901" s="41" t="s">
        <v>6945</v>
      </c>
      <c r="B1901" s="42" t="s">
        <v>743</v>
      </c>
      <c r="C1901" s="43" t="s">
        <v>6590</v>
      </c>
      <c r="D1901" s="43" t="s">
        <v>6834</v>
      </c>
      <c r="E1901" s="44" t="s">
        <v>76</v>
      </c>
      <c r="F1901" s="45" t="s">
        <v>6946</v>
      </c>
      <c r="G1901" s="45" t="s">
        <v>6947</v>
      </c>
      <c r="H1901" s="47">
        <v>43872</v>
      </c>
      <c r="I1901" s="47">
        <v>44419</v>
      </c>
      <c r="J1901" s="48" t="str">
        <f>IF(Ugovori_OPULJP[[#This Row],[DATUM ZAVRŠETKA OPERACIJE]]&gt;DATE(2024,3,31),"u provedbi","završen")</f>
        <v>završen</v>
      </c>
      <c r="K1901" s="46" t="s">
        <v>249</v>
      </c>
      <c r="L1901" s="46" t="s">
        <v>249</v>
      </c>
      <c r="M1901" s="49">
        <v>0.85</v>
      </c>
      <c r="N1901" s="49">
        <v>0.15</v>
      </c>
      <c r="O1901" s="50">
        <f>Ugovori_OPULJP[[#This Row],[Bespovratna sredstva - Ukupno (EU+Nac) HRK
= Ukupna ugovorena vrijednost bespovratnih sredstava]]*Ugovori_OPULJP[[#This Row],[EU STOPA SUFINANCIRANJA %
EU CO-FINANCING RATE %]]</f>
        <v>786246.97399999993</v>
      </c>
      <c r="P1901" s="51">
        <f>Ugovori_OPULJP[[#This Row],[Bespovratna sredstva - EU dio - HRK]]/7.5345</f>
        <v>104352.90649678146</v>
      </c>
      <c r="Q1901" s="50">
        <f>Ugovori_OPULJP[[#This Row],[Bespovratna sredstva - Ukupno (EU+Nac) HRK
= Ukupna ugovorena vrijednost bespovratnih sredstava]]*Ugovori_OPULJP[[#This Row],[STOPA NACIONALNOG SUFINANCIRANJA %]]</f>
        <v>138749.46599999999</v>
      </c>
      <c r="R1901" s="51">
        <f>Ugovori_OPULJP[[#This Row],[Bespovratna sredstva - Nacionalni dio - HRK]]/7.5345</f>
        <v>18415.218793549669</v>
      </c>
      <c r="S1901" s="50">
        <v>924996.44</v>
      </c>
      <c r="T1901" s="51">
        <f>Ugovori_OPULJP[[#This Row],[Bespovratna sredstva - Ukupno (EU+Nac) HRK
= Ukupna ugovorena vrijednost bespovratnih sredstava]]/7.5345</f>
        <v>122768.12529033113</v>
      </c>
      <c r="U1901" s="50">
        <v>0</v>
      </c>
      <c r="V1901" s="51">
        <f>Ugovori_OPULJP[[#This Row],[Javni doprinos korisnika - HRK]]/7.5345</f>
        <v>0</v>
      </c>
      <c r="W1901" s="50">
        <v>0</v>
      </c>
      <c r="X1901" s="51">
        <f>Ugovori_OPULJP[[#This Row],[Privatni doprinos korisnika - HRK]]/7.5345</f>
        <v>0</v>
      </c>
      <c r="Y1901" s="52">
        <v>924996.44</v>
      </c>
      <c r="Z1901" s="53">
        <f>Ugovori_OPULJP[[#This Row],[UKUPNI PRIHVATLJIVI IZDACI
TOTAL ELIGIBLE EXPENDITURE
= Bespovratna sredstva ukupno + doprinos korisnika
= Ukupni prihvatljivi troškovi
= Ukupna ugovorena vrijednost projekta HRK]]/7.5345</f>
        <v>122768.12529033113</v>
      </c>
      <c r="AA1901" s="44" t="s">
        <v>6593</v>
      </c>
      <c r="AB1901" s="44" t="s">
        <v>35</v>
      </c>
      <c r="AC1901" s="43" t="s">
        <v>6948</v>
      </c>
      <c r="AD1901" s="43" t="s">
        <v>6595</v>
      </c>
    </row>
    <row r="1902" spans="1:30" ht="51" customHeight="1" x14ac:dyDescent="0.2">
      <c r="A1902" s="41" t="s">
        <v>6949</v>
      </c>
      <c r="B1902" s="42" t="s">
        <v>743</v>
      </c>
      <c r="C1902" s="43" t="s">
        <v>6590</v>
      </c>
      <c r="D1902" s="43" t="s">
        <v>6834</v>
      </c>
      <c r="E1902" s="44" t="s">
        <v>76</v>
      </c>
      <c r="F1902" s="45" t="s">
        <v>6950</v>
      </c>
      <c r="G1902" s="45" t="s">
        <v>6951</v>
      </c>
      <c r="H1902" s="47">
        <v>44081</v>
      </c>
      <c r="I1902" s="47">
        <v>44627</v>
      </c>
      <c r="J1902" s="48" t="str">
        <f>IF(Ugovori_OPULJP[[#This Row],[DATUM ZAVRŠETKA OPERACIJE]]&gt;DATE(2024,3,31),"u provedbi","završen")</f>
        <v>završen</v>
      </c>
      <c r="K1902" s="46" t="s">
        <v>249</v>
      </c>
      <c r="L1902" s="46" t="s">
        <v>249</v>
      </c>
      <c r="M1902" s="49">
        <v>0.85</v>
      </c>
      <c r="N1902" s="49">
        <v>0.15</v>
      </c>
      <c r="O1902" s="50">
        <f>Ugovori_OPULJP[[#This Row],[Bespovratna sredstva - Ukupno (EU+Nac) HRK
= Ukupna ugovorena vrijednost bespovratnih sredstava]]*Ugovori_OPULJP[[#This Row],[EU STOPA SUFINANCIRANJA %
EU CO-FINANCING RATE %]]</f>
        <v>421114.174</v>
      </c>
      <c r="P1902" s="51">
        <f>Ugovori_OPULJP[[#This Row],[Bespovratna sredstva - EU dio - HRK]]/7.5345</f>
        <v>55891.455836485497</v>
      </c>
      <c r="Q1902" s="50">
        <f>Ugovori_OPULJP[[#This Row],[Bespovratna sredstva - Ukupno (EU+Nac) HRK
= Ukupna ugovorena vrijednost bespovratnih sredstava]]*Ugovori_OPULJP[[#This Row],[STOPA NACIONALNOG SUFINANCIRANJA %]]</f>
        <v>74314.266000000003</v>
      </c>
      <c r="R1902" s="51">
        <f>Ugovori_OPULJP[[#This Row],[Bespovratna sredstva - Nacionalni dio - HRK]]/7.5345</f>
        <v>9863.1980887915579</v>
      </c>
      <c r="S1902" s="50">
        <v>495428.44</v>
      </c>
      <c r="T1902" s="51">
        <f>Ugovori_OPULJP[[#This Row],[Bespovratna sredstva - Ukupno (EU+Nac) HRK
= Ukupna ugovorena vrijednost bespovratnih sredstava]]/7.5345</f>
        <v>65754.65392527706</v>
      </c>
      <c r="U1902" s="50">
        <v>0</v>
      </c>
      <c r="V1902" s="51">
        <f>Ugovori_OPULJP[[#This Row],[Javni doprinos korisnika - HRK]]/7.5345</f>
        <v>0</v>
      </c>
      <c r="W1902" s="50">
        <v>0</v>
      </c>
      <c r="X1902" s="51">
        <f>Ugovori_OPULJP[[#This Row],[Privatni doprinos korisnika - HRK]]/7.5345</f>
        <v>0</v>
      </c>
      <c r="Y1902" s="52">
        <v>495428.44</v>
      </c>
      <c r="Z1902" s="53">
        <f>Ugovori_OPULJP[[#This Row],[UKUPNI PRIHVATLJIVI IZDACI
TOTAL ELIGIBLE EXPENDITURE
= Bespovratna sredstva ukupno + doprinos korisnika
= Ukupni prihvatljivi troškovi
= Ukupna ugovorena vrijednost projekta HRK]]/7.5345</f>
        <v>65754.65392527706</v>
      </c>
      <c r="AA1902" s="44" t="s">
        <v>6593</v>
      </c>
      <c r="AB1902" s="44" t="s">
        <v>35</v>
      </c>
      <c r="AC1902" s="70" t="s">
        <v>6952</v>
      </c>
      <c r="AD1902" s="43" t="s">
        <v>6595</v>
      </c>
    </row>
    <row r="1903" spans="1:30" ht="38.25" customHeight="1" x14ac:dyDescent="0.2">
      <c r="A1903" s="41" t="s">
        <v>6953</v>
      </c>
      <c r="B1903" s="42" t="s">
        <v>743</v>
      </c>
      <c r="C1903" s="43" t="s">
        <v>6590</v>
      </c>
      <c r="D1903" s="43" t="s">
        <v>6834</v>
      </c>
      <c r="E1903" s="44" t="s">
        <v>76</v>
      </c>
      <c r="F1903" s="45" t="s">
        <v>6954</v>
      </c>
      <c r="G1903" s="45" t="s">
        <v>1095</v>
      </c>
      <c r="H1903" s="47">
        <v>44083</v>
      </c>
      <c r="I1903" s="47">
        <v>44629</v>
      </c>
      <c r="J1903" s="48" t="str">
        <f>IF(Ugovori_OPULJP[[#This Row],[DATUM ZAVRŠETKA OPERACIJE]]&gt;DATE(2024,3,31),"u provedbi","završen")</f>
        <v>završen</v>
      </c>
      <c r="K1903" s="46" t="s">
        <v>200</v>
      </c>
      <c r="L1903" s="46" t="s">
        <v>200</v>
      </c>
      <c r="M1903" s="49">
        <v>0.85</v>
      </c>
      <c r="N1903" s="49">
        <v>0.15</v>
      </c>
      <c r="O1903" s="50">
        <f>Ugovori_OPULJP[[#This Row],[Bespovratna sredstva - Ukupno (EU+Nac) HRK
= Ukupna ugovorena vrijednost bespovratnih sredstava]]*Ugovori_OPULJP[[#This Row],[EU STOPA SUFINANCIRANJA %
EU CO-FINANCING RATE %]]</f>
        <v>423712.84499999997</v>
      </c>
      <c r="P1903" s="51">
        <f>Ugovori_OPULJP[[#This Row],[Bespovratna sredstva - EU dio - HRK]]/7.5345</f>
        <v>56236.35874975114</v>
      </c>
      <c r="Q1903" s="50">
        <f>Ugovori_OPULJP[[#This Row],[Bespovratna sredstva - Ukupno (EU+Nac) HRK
= Ukupna ugovorena vrijednost bespovratnih sredstava]]*Ugovori_OPULJP[[#This Row],[STOPA NACIONALNOG SUFINANCIRANJA %]]</f>
        <v>74772.854999999996</v>
      </c>
      <c r="R1903" s="51">
        <f>Ugovori_OPULJP[[#This Row],[Bespovratna sredstva - Nacionalni dio - HRK]]/7.5345</f>
        <v>9924.0633087796123</v>
      </c>
      <c r="S1903" s="50">
        <v>498485.7</v>
      </c>
      <c r="T1903" s="51">
        <f>Ugovori_OPULJP[[#This Row],[Bespovratna sredstva - Ukupno (EU+Nac) HRK
= Ukupna ugovorena vrijednost bespovratnih sredstava]]/7.5345</f>
        <v>66160.422058530763</v>
      </c>
      <c r="U1903" s="50">
        <v>0</v>
      </c>
      <c r="V1903" s="51">
        <f>Ugovori_OPULJP[[#This Row],[Javni doprinos korisnika - HRK]]/7.5345</f>
        <v>0</v>
      </c>
      <c r="W1903" s="50">
        <v>0</v>
      </c>
      <c r="X1903" s="51">
        <f>Ugovori_OPULJP[[#This Row],[Privatni doprinos korisnika - HRK]]/7.5345</f>
        <v>0</v>
      </c>
      <c r="Y1903" s="52">
        <v>498485.7</v>
      </c>
      <c r="Z1903" s="53">
        <f>Ugovori_OPULJP[[#This Row],[UKUPNI PRIHVATLJIVI IZDACI
TOTAL ELIGIBLE EXPENDITURE
= Bespovratna sredstva ukupno + doprinos korisnika
= Ukupni prihvatljivi troškovi
= Ukupna ugovorena vrijednost projekta HRK]]/7.5345</f>
        <v>66160.422058530763</v>
      </c>
      <c r="AA1903" s="44" t="s">
        <v>6593</v>
      </c>
      <c r="AB1903" s="44" t="s">
        <v>35</v>
      </c>
      <c r="AC1903" s="43" t="s">
        <v>6955</v>
      </c>
      <c r="AD1903" s="43" t="s">
        <v>6595</v>
      </c>
    </row>
    <row r="1904" spans="1:30" ht="51" customHeight="1" x14ac:dyDescent="0.2">
      <c r="A1904" s="41" t="s">
        <v>6956</v>
      </c>
      <c r="B1904" s="42" t="s">
        <v>743</v>
      </c>
      <c r="C1904" s="43" t="s">
        <v>6590</v>
      </c>
      <c r="D1904" s="43" t="s">
        <v>6834</v>
      </c>
      <c r="E1904" s="44" t="s">
        <v>76</v>
      </c>
      <c r="F1904" s="45" t="s">
        <v>6957</v>
      </c>
      <c r="G1904" s="45" t="s">
        <v>6624</v>
      </c>
      <c r="H1904" s="47">
        <v>43872</v>
      </c>
      <c r="I1904" s="47">
        <v>44419</v>
      </c>
      <c r="J1904" s="48" t="str">
        <f>IF(Ugovori_OPULJP[[#This Row],[DATUM ZAVRŠETKA OPERACIJE]]&gt;DATE(2024,3,31),"u provedbi","završen")</f>
        <v>završen</v>
      </c>
      <c r="K1904" s="46" t="s">
        <v>37</v>
      </c>
      <c r="L1904" s="46" t="s">
        <v>37</v>
      </c>
      <c r="M1904" s="49">
        <v>0.85</v>
      </c>
      <c r="N1904" s="49">
        <v>0.15</v>
      </c>
      <c r="O1904" s="50">
        <f>Ugovori_OPULJP[[#This Row],[Bespovratna sredstva - Ukupno (EU+Nac) HRK
= Ukupna ugovorena vrijednost bespovratnih sredstava]]*Ugovori_OPULJP[[#This Row],[EU STOPA SUFINANCIRANJA %
EU CO-FINANCING RATE %]]</f>
        <v>730833.64650000003</v>
      </c>
      <c r="P1904" s="51">
        <f>Ugovori_OPULJP[[#This Row],[Bespovratna sredstva - EU dio - HRK]]/7.5345</f>
        <v>96998.294047382034</v>
      </c>
      <c r="Q1904" s="50">
        <f>Ugovori_OPULJP[[#This Row],[Bespovratna sredstva - Ukupno (EU+Nac) HRK
= Ukupna ugovorena vrijednost bespovratnih sredstava]]*Ugovori_OPULJP[[#This Row],[STOPA NACIONALNOG SUFINANCIRANJA %]]</f>
        <v>128970.64350000001</v>
      </c>
      <c r="R1904" s="51">
        <f>Ugovori_OPULJP[[#This Row],[Bespovratna sredstva - Nacionalni dio - HRK]]/7.5345</f>
        <v>17117.346008361535</v>
      </c>
      <c r="S1904" s="50">
        <v>859804.29</v>
      </c>
      <c r="T1904" s="51">
        <f>Ugovori_OPULJP[[#This Row],[Bespovratna sredstva - Ukupno (EU+Nac) HRK
= Ukupna ugovorena vrijednost bespovratnih sredstava]]/7.5345</f>
        <v>114115.64005574358</v>
      </c>
      <c r="U1904" s="50">
        <v>0</v>
      </c>
      <c r="V1904" s="51">
        <f>Ugovori_OPULJP[[#This Row],[Javni doprinos korisnika - HRK]]/7.5345</f>
        <v>0</v>
      </c>
      <c r="W1904" s="50">
        <v>0</v>
      </c>
      <c r="X1904" s="51">
        <f>Ugovori_OPULJP[[#This Row],[Privatni doprinos korisnika - HRK]]/7.5345</f>
        <v>0</v>
      </c>
      <c r="Y1904" s="52">
        <v>859804.29</v>
      </c>
      <c r="Z1904" s="53">
        <f>Ugovori_OPULJP[[#This Row],[UKUPNI PRIHVATLJIVI IZDACI
TOTAL ELIGIBLE EXPENDITURE
= Bespovratna sredstva ukupno + doprinos korisnika
= Ukupni prihvatljivi troškovi
= Ukupna ugovorena vrijednost projekta HRK]]/7.5345</f>
        <v>114115.64005574358</v>
      </c>
      <c r="AA1904" s="44" t="s">
        <v>6593</v>
      </c>
      <c r="AB1904" s="44" t="s">
        <v>35</v>
      </c>
      <c r="AC1904" s="43" t="s">
        <v>6958</v>
      </c>
      <c r="AD1904" s="43" t="s">
        <v>6595</v>
      </c>
    </row>
    <row r="1905" spans="1:30" ht="51" customHeight="1" x14ac:dyDescent="0.2">
      <c r="A1905" s="41" t="s">
        <v>6959</v>
      </c>
      <c r="B1905" s="42" t="s">
        <v>743</v>
      </c>
      <c r="C1905" s="43" t="s">
        <v>6590</v>
      </c>
      <c r="D1905" s="43" t="s">
        <v>6834</v>
      </c>
      <c r="E1905" s="44" t="s">
        <v>76</v>
      </c>
      <c r="F1905" s="45" t="s">
        <v>6960</v>
      </c>
      <c r="G1905" s="45" t="s">
        <v>6961</v>
      </c>
      <c r="H1905" s="47">
        <v>43872</v>
      </c>
      <c r="I1905" s="47">
        <v>44572</v>
      </c>
      <c r="J1905" s="48" t="str">
        <f>IF(Ugovori_OPULJP[[#This Row],[DATUM ZAVRŠETKA OPERACIJE]]&gt;DATE(2024,3,31),"u provedbi","završen")</f>
        <v>završen</v>
      </c>
      <c r="K1905" s="46" t="s">
        <v>425</v>
      </c>
      <c r="L1905" s="46" t="s">
        <v>425</v>
      </c>
      <c r="M1905" s="49">
        <v>0.85</v>
      </c>
      <c r="N1905" s="49">
        <v>0.15</v>
      </c>
      <c r="O1905" s="50">
        <f>Ugovori_OPULJP[[#This Row],[Bespovratna sredstva - Ukupno (EU+Nac) HRK
= Ukupna ugovorena vrijednost bespovratnih sredstava]]*Ugovori_OPULJP[[#This Row],[EU STOPA SUFINANCIRANJA %
EU CO-FINANCING RATE %]]</f>
        <v>518029.76300000004</v>
      </c>
      <c r="P1905" s="51">
        <f>Ugovori_OPULJP[[#This Row],[Bespovratna sredstva - EU dio - HRK]]/7.5345</f>
        <v>68754.364987723136</v>
      </c>
      <c r="Q1905" s="50">
        <f>Ugovori_OPULJP[[#This Row],[Bespovratna sredstva - Ukupno (EU+Nac) HRK
= Ukupna ugovorena vrijednost bespovratnih sredstava]]*Ugovori_OPULJP[[#This Row],[STOPA NACIONALNOG SUFINANCIRANJA %]]</f>
        <v>91417.017000000007</v>
      </c>
      <c r="R1905" s="51">
        <f>Ugovori_OPULJP[[#This Row],[Bespovratna sredstva - Nacionalni dio - HRK]]/7.5345</f>
        <v>12133.123233127613</v>
      </c>
      <c r="S1905" s="50">
        <v>609446.78</v>
      </c>
      <c r="T1905" s="51">
        <f>Ugovori_OPULJP[[#This Row],[Bespovratna sredstva - Ukupno (EU+Nac) HRK
= Ukupna ugovorena vrijednost bespovratnih sredstava]]/7.5345</f>
        <v>80887.488220850748</v>
      </c>
      <c r="U1905" s="50">
        <v>0</v>
      </c>
      <c r="V1905" s="51">
        <f>Ugovori_OPULJP[[#This Row],[Javni doprinos korisnika - HRK]]/7.5345</f>
        <v>0</v>
      </c>
      <c r="W1905" s="50">
        <v>0</v>
      </c>
      <c r="X1905" s="51">
        <f>Ugovori_OPULJP[[#This Row],[Privatni doprinos korisnika - HRK]]/7.5345</f>
        <v>0</v>
      </c>
      <c r="Y1905" s="52">
        <v>609446.78</v>
      </c>
      <c r="Z1905" s="53">
        <f>Ugovori_OPULJP[[#This Row],[UKUPNI PRIHVATLJIVI IZDACI
TOTAL ELIGIBLE EXPENDITURE
= Bespovratna sredstva ukupno + doprinos korisnika
= Ukupni prihvatljivi troškovi
= Ukupna ugovorena vrijednost projekta HRK]]/7.5345</f>
        <v>80887.488220850748</v>
      </c>
      <c r="AA1905" s="44" t="s">
        <v>6593</v>
      </c>
      <c r="AB1905" s="44" t="s">
        <v>35</v>
      </c>
      <c r="AC1905" s="43" t="s">
        <v>6962</v>
      </c>
      <c r="AD1905" s="43" t="s">
        <v>6595</v>
      </c>
    </row>
    <row r="1906" spans="1:30" ht="38.25" customHeight="1" x14ac:dyDescent="0.2">
      <c r="A1906" s="41" t="s">
        <v>6963</v>
      </c>
      <c r="B1906" s="42" t="s">
        <v>743</v>
      </c>
      <c r="C1906" s="43" t="s">
        <v>6590</v>
      </c>
      <c r="D1906" s="43" t="s">
        <v>6834</v>
      </c>
      <c r="E1906" s="44" t="s">
        <v>76</v>
      </c>
      <c r="F1906" s="45" t="s">
        <v>6964</v>
      </c>
      <c r="G1906" s="45" t="s">
        <v>6898</v>
      </c>
      <c r="H1906" s="47">
        <v>43872</v>
      </c>
      <c r="I1906" s="47">
        <v>44660</v>
      </c>
      <c r="J1906" s="48" t="str">
        <f>IF(Ugovori_OPULJP[[#This Row],[DATUM ZAVRŠETKA OPERACIJE]]&gt;DATE(2024,3,31),"u provedbi","završen")</f>
        <v>završen</v>
      </c>
      <c r="K1906" s="46" t="s">
        <v>79</v>
      </c>
      <c r="L1906" s="46" t="s">
        <v>79</v>
      </c>
      <c r="M1906" s="49">
        <v>0.85</v>
      </c>
      <c r="N1906" s="49">
        <v>0.15</v>
      </c>
      <c r="O1906" s="50">
        <f>Ugovori_OPULJP[[#This Row],[Bespovratna sredstva - Ukupno (EU+Nac) HRK
= Ukupna ugovorena vrijednost bespovratnih sredstava]]*Ugovori_OPULJP[[#This Row],[EU STOPA SUFINANCIRANJA %
EU CO-FINANCING RATE %]]</f>
        <v>849470.65399999998</v>
      </c>
      <c r="P1906" s="51">
        <f>Ugovori_OPULJP[[#This Row],[Bespovratna sredstva - EU dio - HRK]]/7.5345</f>
        <v>112744.13086468908</v>
      </c>
      <c r="Q1906" s="50">
        <f>Ugovori_OPULJP[[#This Row],[Bespovratna sredstva - Ukupno (EU+Nac) HRK
= Ukupna ugovorena vrijednost bespovratnih sredstava]]*Ugovori_OPULJP[[#This Row],[STOPA NACIONALNOG SUFINANCIRANJA %]]</f>
        <v>149906.58599999998</v>
      </c>
      <c r="R1906" s="51">
        <f>Ugovori_OPULJP[[#This Row],[Bespovratna sredstva - Nacionalni dio - HRK]]/7.5345</f>
        <v>19896.023093768661</v>
      </c>
      <c r="S1906" s="50">
        <v>999377.24</v>
      </c>
      <c r="T1906" s="51">
        <f>Ugovori_OPULJP[[#This Row],[Bespovratna sredstva - Ukupno (EU+Nac) HRK
= Ukupna ugovorena vrijednost bespovratnih sredstava]]/7.5345</f>
        <v>132640.15395845775</v>
      </c>
      <c r="U1906" s="50">
        <v>0</v>
      </c>
      <c r="V1906" s="51">
        <f>Ugovori_OPULJP[[#This Row],[Javni doprinos korisnika - HRK]]/7.5345</f>
        <v>0</v>
      </c>
      <c r="W1906" s="50">
        <v>0</v>
      </c>
      <c r="X1906" s="51">
        <f>Ugovori_OPULJP[[#This Row],[Privatni doprinos korisnika - HRK]]/7.5345</f>
        <v>0</v>
      </c>
      <c r="Y1906" s="52">
        <v>999377.24</v>
      </c>
      <c r="Z1906" s="53">
        <f>Ugovori_OPULJP[[#This Row],[UKUPNI PRIHVATLJIVI IZDACI
TOTAL ELIGIBLE EXPENDITURE
= Bespovratna sredstva ukupno + doprinos korisnika
= Ukupni prihvatljivi troškovi
= Ukupna ugovorena vrijednost projekta HRK]]/7.5345</f>
        <v>132640.15395845775</v>
      </c>
      <c r="AA1906" s="44" t="s">
        <v>6593</v>
      </c>
      <c r="AB1906" s="44" t="s">
        <v>35</v>
      </c>
      <c r="AC1906" s="43" t="s">
        <v>6965</v>
      </c>
      <c r="AD1906" s="43" t="s">
        <v>6595</v>
      </c>
    </row>
    <row r="1907" spans="1:30" ht="51" customHeight="1" x14ac:dyDescent="0.2">
      <c r="A1907" s="41" t="s">
        <v>6966</v>
      </c>
      <c r="B1907" s="42" t="s">
        <v>743</v>
      </c>
      <c r="C1907" s="43" t="s">
        <v>6590</v>
      </c>
      <c r="D1907" s="43" t="s">
        <v>6834</v>
      </c>
      <c r="E1907" s="44" t="s">
        <v>76</v>
      </c>
      <c r="F1907" s="45" t="s">
        <v>6967</v>
      </c>
      <c r="G1907" s="45" t="s">
        <v>6968</v>
      </c>
      <c r="H1907" s="47">
        <v>43872</v>
      </c>
      <c r="I1907" s="47">
        <v>44419</v>
      </c>
      <c r="J1907" s="48" t="str">
        <f>IF(Ugovori_OPULJP[[#This Row],[DATUM ZAVRŠETKA OPERACIJE]]&gt;DATE(2024,3,31),"u provedbi","završen")</f>
        <v>završen</v>
      </c>
      <c r="K1907" s="46" t="s">
        <v>425</v>
      </c>
      <c r="L1907" s="46" t="s">
        <v>37</v>
      </c>
      <c r="M1907" s="49">
        <v>0.85</v>
      </c>
      <c r="N1907" s="49">
        <v>0.15</v>
      </c>
      <c r="O1907" s="50">
        <f>Ugovori_OPULJP[[#This Row],[Bespovratna sredstva - Ukupno (EU+Nac) HRK
= Ukupna ugovorena vrijednost bespovratnih sredstava]]*Ugovori_OPULJP[[#This Row],[EU STOPA SUFINANCIRANJA %
EU CO-FINANCING RATE %]]</f>
        <v>826811.92350000003</v>
      </c>
      <c r="P1907" s="51">
        <f>Ugovori_OPULJP[[#This Row],[Bespovratna sredstva - EU dio - HRK]]/7.5345</f>
        <v>109736.80051761895</v>
      </c>
      <c r="Q1907" s="50">
        <f>Ugovori_OPULJP[[#This Row],[Bespovratna sredstva - Ukupno (EU+Nac) HRK
= Ukupna ugovorena vrijednost bespovratnih sredstava]]*Ugovori_OPULJP[[#This Row],[STOPA NACIONALNOG SUFINANCIRANJA %]]</f>
        <v>145907.9865</v>
      </c>
      <c r="R1907" s="51">
        <f>Ugovori_OPULJP[[#This Row],[Bespovratna sredstva - Nacionalni dio - HRK]]/7.5345</f>
        <v>19365.317738403344</v>
      </c>
      <c r="S1907" s="50">
        <v>972719.91</v>
      </c>
      <c r="T1907" s="51">
        <f>Ugovori_OPULJP[[#This Row],[Bespovratna sredstva - Ukupno (EU+Nac) HRK
= Ukupna ugovorena vrijednost bespovratnih sredstava]]/7.5345</f>
        <v>129102.1182560223</v>
      </c>
      <c r="U1907" s="50">
        <v>0</v>
      </c>
      <c r="V1907" s="51">
        <f>Ugovori_OPULJP[[#This Row],[Javni doprinos korisnika - HRK]]/7.5345</f>
        <v>0</v>
      </c>
      <c r="W1907" s="50">
        <v>0</v>
      </c>
      <c r="X1907" s="51">
        <f>Ugovori_OPULJP[[#This Row],[Privatni doprinos korisnika - HRK]]/7.5345</f>
        <v>0</v>
      </c>
      <c r="Y1907" s="52">
        <v>972719.91</v>
      </c>
      <c r="Z1907" s="53">
        <f>Ugovori_OPULJP[[#This Row],[UKUPNI PRIHVATLJIVI IZDACI
TOTAL ELIGIBLE EXPENDITURE
= Bespovratna sredstva ukupno + doprinos korisnika
= Ukupni prihvatljivi troškovi
= Ukupna ugovorena vrijednost projekta HRK]]/7.5345</f>
        <v>129102.1182560223</v>
      </c>
      <c r="AA1907" s="44" t="s">
        <v>6593</v>
      </c>
      <c r="AB1907" s="44" t="s">
        <v>35</v>
      </c>
      <c r="AC1907" s="43" t="s">
        <v>6969</v>
      </c>
      <c r="AD1907" s="43" t="s">
        <v>6595</v>
      </c>
    </row>
    <row r="1908" spans="1:30" ht="51" customHeight="1" x14ac:dyDescent="0.2">
      <c r="A1908" s="41" t="s">
        <v>6970</v>
      </c>
      <c r="B1908" s="42" t="s">
        <v>743</v>
      </c>
      <c r="C1908" s="43" t="s">
        <v>6590</v>
      </c>
      <c r="D1908" s="43" t="s">
        <v>6834</v>
      </c>
      <c r="E1908" s="44" t="s">
        <v>76</v>
      </c>
      <c r="F1908" s="45" t="s">
        <v>6971</v>
      </c>
      <c r="G1908" s="45" t="s">
        <v>6972</v>
      </c>
      <c r="H1908" s="47">
        <v>43872</v>
      </c>
      <c r="I1908" s="47">
        <v>44419</v>
      </c>
      <c r="J1908" s="48" t="str">
        <f>IF(Ugovori_OPULJP[[#This Row],[DATUM ZAVRŠETKA OPERACIJE]]&gt;DATE(2024,3,31),"u provedbi","završen")</f>
        <v>završen</v>
      </c>
      <c r="K1908" s="46" t="s">
        <v>37</v>
      </c>
      <c r="L1908" s="46" t="s">
        <v>37</v>
      </c>
      <c r="M1908" s="49">
        <v>0.85</v>
      </c>
      <c r="N1908" s="49">
        <v>0.15</v>
      </c>
      <c r="O1908" s="50">
        <f>Ugovori_OPULJP[[#This Row],[Bespovratna sredstva - Ukupno (EU+Nac) HRK
= Ukupna ugovorena vrijednost bespovratnih sredstava]]*Ugovori_OPULJP[[#This Row],[EU STOPA SUFINANCIRANJA %
EU CO-FINANCING RATE %]]</f>
        <v>841312.34549999994</v>
      </c>
      <c r="P1908" s="51">
        <f>Ugovori_OPULJP[[#This Row],[Bespovratna sredstva - EU dio - HRK]]/7.5345</f>
        <v>111661.33724865617</v>
      </c>
      <c r="Q1908" s="50">
        <f>Ugovori_OPULJP[[#This Row],[Bespovratna sredstva - Ukupno (EU+Nac) HRK
= Ukupna ugovorena vrijednost bespovratnih sredstava]]*Ugovori_OPULJP[[#This Row],[STOPA NACIONALNOG SUFINANCIRANJA %]]</f>
        <v>148466.88449999999</v>
      </c>
      <c r="R1908" s="51">
        <f>Ugovori_OPULJP[[#This Row],[Bespovratna sredstva - Nacionalni dio - HRK]]/7.5345</f>
        <v>19704.941867409911</v>
      </c>
      <c r="S1908" s="50">
        <v>989779.23</v>
      </c>
      <c r="T1908" s="51">
        <f>Ugovori_OPULJP[[#This Row],[Bespovratna sredstva - Ukupno (EU+Nac) HRK
= Ukupna ugovorena vrijednost bespovratnih sredstava]]/7.5345</f>
        <v>131366.27911606609</v>
      </c>
      <c r="U1908" s="50">
        <v>0</v>
      </c>
      <c r="V1908" s="51">
        <f>Ugovori_OPULJP[[#This Row],[Javni doprinos korisnika - HRK]]/7.5345</f>
        <v>0</v>
      </c>
      <c r="W1908" s="50">
        <v>0</v>
      </c>
      <c r="X1908" s="51">
        <f>Ugovori_OPULJP[[#This Row],[Privatni doprinos korisnika - HRK]]/7.5345</f>
        <v>0</v>
      </c>
      <c r="Y1908" s="52">
        <v>989779.23</v>
      </c>
      <c r="Z1908" s="53">
        <f>Ugovori_OPULJP[[#This Row],[UKUPNI PRIHVATLJIVI IZDACI
TOTAL ELIGIBLE EXPENDITURE
= Bespovratna sredstva ukupno + doprinos korisnika
= Ukupni prihvatljivi troškovi
= Ukupna ugovorena vrijednost projekta HRK]]/7.5345</f>
        <v>131366.27911606609</v>
      </c>
      <c r="AA1908" s="44" t="s">
        <v>6593</v>
      </c>
      <c r="AB1908" s="44" t="s">
        <v>35</v>
      </c>
      <c r="AC1908" s="43" t="s">
        <v>6973</v>
      </c>
      <c r="AD1908" s="43" t="s">
        <v>6595</v>
      </c>
    </row>
    <row r="1909" spans="1:30" ht="51" customHeight="1" x14ac:dyDescent="0.2">
      <c r="A1909" s="41" t="s">
        <v>6974</v>
      </c>
      <c r="B1909" s="42" t="s">
        <v>743</v>
      </c>
      <c r="C1909" s="43" t="s">
        <v>6590</v>
      </c>
      <c r="D1909" s="43" t="s">
        <v>6834</v>
      </c>
      <c r="E1909" s="44" t="s">
        <v>76</v>
      </c>
      <c r="F1909" s="45" t="s">
        <v>6975</v>
      </c>
      <c r="G1909" s="45" t="s">
        <v>6976</v>
      </c>
      <c r="H1909" s="47">
        <v>43872</v>
      </c>
      <c r="I1909" s="47">
        <v>44419</v>
      </c>
      <c r="J1909" s="48" t="str">
        <f>IF(Ugovori_OPULJP[[#This Row],[DATUM ZAVRŠETKA OPERACIJE]]&gt;DATE(2024,3,31),"u provedbi","završen")</f>
        <v>završen</v>
      </c>
      <c r="K1909" s="46" t="s">
        <v>425</v>
      </c>
      <c r="L1909" s="46" t="s">
        <v>425</v>
      </c>
      <c r="M1909" s="49">
        <v>0.85</v>
      </c>
      <c r="N1909" s="49">
        <v>0.15</v>
      </c>
      <c r="O1909" s="50">
        <f>Ugovori_OPULJP[[#This Row],[Bespovratna sredstva - Ukupno (EU+Nac) HRK
= Ukupna ugovorena vrijednost bespovratnih sredstava]]*Ugovori_OPULJP[[#This Row],[EU STOPA SUFINANCIRANJA %
EU CO-FINANCING RATE %]]</f>
        <v>768775.45349999995</v>
      </c>
      <c r="P1909" s="51">
        <f>Ugovori_OPULJP[[#This Row],[Bespovratna sredstva - EU dio - HRK]]/7.5345</f>
        <v>102034.03722874775</v>
      </c>
      <c r="Q1909" s="50">
        <f>Ugovori_OPULJP[[#This Row],[Bespovratna sredstva - Ukupno (EU+Nac) HRK
= Ukupna ugovorena vrijednost bespovratnih sredstava]]*Ugovori_OPULJP[[#This Row],[STOPA NACIONALNOG SUFINANCIRANJA %]]</f>
        <v>135666.25649999999</v>
      </c>
      <c r="R1909" s="51">
        <f>Ugovori_OPULJP[[#This Row],[Bespovratna sredstva - Nacionalni dio - HRK]]/7.5345</f>
        <v>18006.006569779012</v>
      </c>
      <c r="S1909" s="50">
        <v>904441.71</v>
      </c>
      <c r="T1909" s="51">
        <f>Ugovori_OPULJP[[#This Row],[Bespovratna sredstva - Ukupno (EU+Nac) HRK
= Ukupna ugovorena vrijednost bespovratnih sredstava]]/7.5345</f>
        <v>120040.04379852676</v>
      </c>
      <c r="U1909" s="50">
        <v>0</v>
      </c>
      <c r="V1909" s="51">
        <f>Ugovori_OPULJP[[#This Row],[Javni doprinos korisnika - HRK]]/7.5345</f>
        <v>0</v>
      </c>
      <c r="W1909" s="50">
        <v>0</v>
      </c>
      <c r="X1909" s="51">
        <f>Ugovori_OPULJP[[#This Row],[Privatni doprinos korisnika - HRK]]/7.5345</f>
        <v>0</v>
      </c>
      <c r="Y1909" s="52">
        <v>904441.71</v>
      </c>
      <c r="Z1909" s="53">
        <f>Ugovori_OPULJP[[#This Row],[UKUPNI PRIHVATLJIVI IZDACI
TOTAL ELIGIBLE EXPENDITURE
= Bespovratna sredstva ukupno + doprinos korisnika
= Ukupni prihvatljivi troškovi
= Ukupna ugovorena vrijednost projekta HRK]]/7.5345</f>
        <v>120040.04379852676</v>
      </c>
      <c r="AA1909" s="44" t="s">
        <v>6593</v>
      </c>
      <c r="AB1909" s="44" t="s">
        <v>35</v>
      </c>
      <c r="AC1909" s="43" t="s">
        <v>6977</v>
      </c>
      <c r="AD1909" s="43" t="s">
        <v>6595</v>
      </c>
    </row>
    <row r="1910" spans="1:30" ht="38.25" customHeight="1" x14ac:dyDescent="0.2">
      <c r="A1910" s="41" t="s">
        <v>6978</v>
      </c>
      <c r="B1910" s="42" t="s">
        <v>743</v>
      </c>
      <c r="C1910" s="43" t="s">
        <v>6590</v>
      </c>
      <c r="D1910" s="43" t="s">
        <v>6834</v>
      </c>
      <c r="E1910" s="44" t="s">
        <v>76</v>
      </c>
      <c r="F1910" s="45" t="s">
        <v>6979</v>
      </c>
      <c r="G1910" s="45" t="s">
        <v>6980</v>
      </c>
      <c r="H1910" s="47">
        <v>43872</v>
      </c>
      <c r="I1910" s="47">
        <v>44472</v>
      </c>
      <c r="J1910" s="48" t="str">
        <f>IF(Ugovori_OPULJP[[#This Row],[DATUM ZAVRŠETKA OPERACIJE]]&gt;DATE(2024,3,31),"u provedbi","završen")</f>
        <v>završen</v>
      </c>
      <c r="K1910" s="46" t="s">
        <v>37</v>
      </c>
      <c r="L1910" s="46" t="s">
        <v>37</v>
      </c>
      <c r="M1910" s="49">
        <v>0.85</v>
      </c>
      <c r="N1910" s="49">
        <v>0.15</v>
      </c>
      <c r="O1910" s="50">
        <f>Ugovori_OPULJP[[#This Row],[Bespovratna sredstva - Ukupno (EU+Nac) HRK
= Ukupna ugovorena vrijednost bespovratnih sredstava]]*Ugovori_OPULJP[[#This Row],[EU STOPA SUFINANCIRANJA %
EU CO-FINANCING RATE %]]</f>
        <v>849296.30200000003</v>
      </c>
      <c r="P1910" s="51">
        <f>Ugovori_OPULJP[[#This Row],[Bespovratna sredstva - EU dio - HRK]]/7.5345</f>
        <v>112720.99037759639</v>
      </c>
      <c r="Q1910" s="50">
        <f>Ugovori_OPULJP[[#This Row],[Bespovratna sredstva - Ukupno (EU+Nac) HRK
= Ukupna ugovorena vrijednost bespovratnih sredstava]]*Ugovori_OPULJP[[#This Row],[STOPA NACIONALNOG SUFINANCIRANJA %]]</f>
        <v>149875.818</v>
      </c>
      <c r="R1910" s="51">
        <f>Ugovori_OPULJP[[#This Row],[Bespovratna sredstva - Nacionalni dio - HRK]]/7.5345</f>
        <v>19891.939478399363</v>
      </c>
      <c r="S1910" s="50">
        <v>999172.12</v>
      </c>
      <c r="T1910" s="51">
        <f>Ugovori_OPULJP[[#This Row],[Bespovratna sredstva - Ukupno (EU+Nac) HRK
= Ukupna ugovorena vrijednost bespovratnih sredstava]]/7.5345</f>
        <v>132612.92985599575</v>
      </c>
      <c r="U1910" s="50">
        <v>0</v>
      </c>
      <c r="V1910" s="51">
        <f>Ugovori_OPULJP[[#This Row],[Javni doprinos korisnika - HRK]]/7.5345</f>
        <v>0</v>
      </c>
      <c r="W1910" s="50">
        <v>0</v>
      </c>
      <c r="X1910" s="51">
        <f>Ugovori_OPULJP[[#This Row],[Privatni doprinos korisnika - HRK]]/7.5345</f>
        <v>0</v>
      </c>
      <c r="Y1910" s="52">
        <v>999172.12</v>
      </c>
      <c r="Z1910" s="53">
        <f>Ugovori_OPULJP[[#This Row],[UKUPNI PRIHVATLJIVI IZDACI
TOTAL ELIGIBLE EXPENDITURE
= Bespovratna sredstva ukupno + doprinos korisnika
= Ukupni prihvatljivi troškovi
= Ukupna ugovorena vrijednost projekta HRK]]/7.5345</f>
        <v>132612.92985599575</v>
      </c>
      <c r="AA1910" s="44" t="s">
        <v>6593</v>
      </c>
      <c r="AB1910" s="44" t="s">
        <v>35</v>
      </c>
      <c r="AC1910" s="43" t="s">
        <v>6981</v>
      </c>
      <c r="AD1910" s="43" t="s">
        <v>6595</v>
      </c>
    </row>
    <row r="1911" spans="1:30" ht="38.25" customHeight="1" x14ac:dyDescent="0.2">
      <c r="A1911" s="41" t="s">
        <v>6982</v>
      </c>
      <c r="B1911" s="42" t="s">
        <v>743</v>
      </c>
      <c r="C1911" s="43" t="s">
        <v>6590</v>
      </c>
      <c r="D1911" s="43" t="s">
        <v>6834</v>
      </c>
      <c r="E1911" s="44" t="s">
        <v>76</v>
      </c>
      <c r="F1911" s="45" t="s">
        <v>6983</v>
      </c>
      <c r="G1911" s="45" t="s">
        <v>6984</v>
      </c>
      <c r="H1911" s="47">
        <v>43872</v>
      </c>
      <c r="I1911" s="47">
        <v>44489</v>
      </c>
      <c r="J1911" s="48" t="str">
        <f>IF(Ugovori_OPULJP[[#This Row],[DATUM ZAVRŠETKA OPERACIJE]]&gt;DATE(2024,3,31),"u provedbi","završen")</f>
        <v>završen</v>
      </c>
      <c r="K1911" s="46" t="s">
        <v>6985</v>
      </c>
      <c r="L1911" s="46" t="s">
        <v>37</v>
      </c>
      <c r="M1911" s="49">
        <v>0.85</v>
      </c>
      <c r="N1911" s="49">
        <v>0.15</v>
      </c>
      <c r="O1911" s="50">
        <f>Ugovori_OPULJP[[#This Row],[Bespovratna sredstva - Ukupno (EU+Nac) HRK
= Ukupna ugovorena vrijednost bespovratnih sredstava]]*Ugovori_OPULJP[[#This Row],[EU STOPA SUFINANCIRANJA %
EU CO-FINANCING RATE %]]</f>
        <v>772311.49600000004</v>
      </c>
      <c r="P1911" s="51">
        <f>Ugovori_OPULJP[[#This Row],[Bespovratna sredstva - EU dio - HRK]]/7.5345</f>
        <v>102503.35072002123</v>
      </c>
      <c r="Q1911" s="50">
        <f>Ugovori_OPULJP[[#This Row],[Bespovratna sredstva - Ukupno (EU+Nac) HRK
= Ukupna ugovorena vrijednost bespovratnih sredstava]]*Ugovori_OPULJP[[#This Row],[STOPA NACIONALNOG SUFINANCIRANJA %]]</f>
        <v>136290.264</v>
      </c>
      <c r="R1911" s="51">
        <f>Ugovori_OPULJP[[#This Row],[Bespovratna sredstva - Nacionalni dio - HRK]]/7.5345</f>
        <v>18088.826597650805</v>
      </c>
      <c r="S1911" s="50">
        <v>908601.76</v>
      </c>
      <c r="T1911" s="51">
        <f>Ugovori_OPULJP[[#This Row],[Bespovratna sredstva - Ukupno (EU+Nac) HRK
= Ukupna ugovorena vrijednost bespovratnih sredstava]]/7.5345</f>
        <v>120592.17731767203</v>
      </c>
      <c r="U1911" s="50">
        <v>0</v>
      </c>
      <c r="V1911" s="51">
        <f>Ugovori_OPULJP[[#This Row],[Javni doprinos korisnika - HRK]]/7.5345</f>
        <v>0</v>
      </c>
      <c r="W1911" s="50">
        <v>0</v>
      </c>
      <c r="X1911" s="51">
        <f>Ugovori_OPULJP[[#This Row],[Privatni doprinos korisnika - HRK]]/7.5345</f>
        <v>0</v>
      </c>
      <c r="Y1911" s="52">
        <v>908601.76</v>
      </c>
      <c r="Z1911" s="53">
        <f>Ugovori_OPULJP[[#This Row],[UKUPNI PRIHVATLJIVI IZDACI
TOTAL ELIGIBLE EXPENDITURE
= Bespovratna sredstva ukupno + doprinos korisnika
= Ukupni prihvatljivi troškovi
= Ukupna ugovorena vrijednost projekta HRK]]/7.5345</f>
        <v>120592.17731767203</v>
      </c>
      <c r="AA1911" s="44" t="s">
        <v>6593</v>
      </c>
      <c r="AB1911" s="44" t="s">
        <v>35</v>
      </c>
      <c r="AC1911" s="43" t="s">
        <v>6986</v>
      </c>
      <c r="AD1911" s="43" t="s">
        <v>6595</v>
      </c>
    </row>
    <row r="1912" spans="1:30" ht="51" customHeight="1" x14ac:dyDescent="0.2">
      <c r="A1912" s="41" t="s">
        <v>6987</v>
      </c>
      <c r="B1912" s="42" t="s">
        <v>743</v>
      </c>
      <c r="C1912" s="43" t="s">
        <v>6590</v>
      </c>
      <c r="D1912" s="43" t="s">
        <v>6834</v>
      </c>
      <c r="E1912" s="44" t="s">
        <v>76</v>
      </c>
      <c r="F1912" s="45" t="s">
        <v>6988</v>
      </c>
      <c r="G1912" s="45" t="s">
        <v>6989</v>
      </c>
      <c r="H1912" s="47">
        <v>43872</v>
      </c>
      <c r="I1912" s="47">
        <v>44419</v>
      </c>
      <c r="J1912" s="48" t="str">
        <f>IF(Ugovori_OPULJP[[#This Row],[DATUM ZAVRŠETKA OPERACIJE]]&gt;DATE(2024,3,31),"u provedbi","završen")</f>
        <v>završen</v>
      </c>
      <c r="K1912" s="46" t="s">
        <v>79</v>
      </c>
      <c r="L1912" s="46" t="s">
        <v>79</v>
      </c>
      <c r="M1912" s="49">
        <v>0.85</v>
      </c>
      <c r="N1912" s="49">
        <v>0.15</v>
      </c>
      <c r="O1912" s="50">
        <f>Ugovori_OPULJP[[#This Row],[Bespovratna sredstva - Ukupno (EU+Nac) HRK
= Ukupna ugovorena vrijednost bespovratnih sredstava]]*Ugovori_OPULJP[[#This Row],[EU STOPA SUFINANCIRANJA %
EU CO-FINANCING RATE %]]</f>
        <v>804493.6094999999</v>
      </c>
      <c r="P1912" s="51">
        <f>Ugovori_OPULJP[[#This Row],[Bespovratna sredstva - EU dio - HRK]]/7.5345</f>
        <v>106774.65120445947</v>
      </c>
      <c r="Q1912" s="50">
        <f>Ugovori_OPULJP[[#This Row],[Bespovratna sredstva - Ukupno (EU+Nac) HRK
= Ukupna ugovorena vrijednost bespovratnih sredstava]]*Ugovori_OPULJP[[#This Row],[STOPA NACIONALNOG SUFINANCIRANJA %]]</f>
        <v>141969.46049999999</v>
      </c>
      <c r="R1912" s="51">
        <f>Ugovori_OPULJP[[#This Row],[Bespovratna sredstva - Nacionalni dio - HRK]]/7.5345</f>
        <v>18842.585506669318</v>
      </c>
      <c r="S1912" s="50">
        <v>946463.07</v>
      </c>
      <c r="T1912" s="51">
        <f>Ugovori_OPULJP[[#This Row],[Bespovratna sredstva - Ukupno (EU+Nac) HRK
= Ukupna ugovorena vrijednost bespovratnih sredstava]]/7.5345</f>
        <v>125617.23671112879</v>
      </c>
      <c r="U1912" s="50">
        <v>0</v>
      </c>
      <c r="V1912" s="51">
        <f>Ugovori_OPULJP[[#This Row],[Javni doprinos korisnika - HRK]]/7.5345</f>
        <v>0</v>
      </c>
      <c r="W1912" s="50">
        <v>0</v>
      </c>
      <c r="X1912" s="51">
        <f>Ugovori_OPULJP[[#This Row],[Privatni doprinos korisnika - HRK]]/7.5345</f>
        <v>0</v>
      </c>
      <c r="Y1912" s="52">
        <v>946463.07</v>
      </c>
      <c r="Z1912" s="53">
        <f>Ugovori_OPULJP[[#This Row],[UKUPNI PRIHVATLJIVI IZDACI
TOTAL ELIGIBLE EXPENDITURE
= Bespovratna sredstva ukupno + doprinos korisnika
= Ukupni prihvatljivi troškovi
= Ukupna ugovorena vrijednost projekta HRK]]/7.5345</f>
        <v>125617.23671112879</v>
      </c>
      <c r="AA1912" s="44" t="s">
        <v>6593</v>
      </c>
      <c r="AB1912" s="44" t="s">
        <v>35</v>
      </c>
      <c r="AC1912" s="43" t="s">
        <v>6990</v>
      </c>
      <c r="AD1912" s="43" t="s">
        <v>6595</v>
      </c>
    </row>
    <row r="1913" spans="1:30" ht="51" customHeight="1" x14ac:dyDescent="0.2">
      <c r="A1913" s="41" t="s">
        <v>6991</v>
      </c>
      <c r="B1913" s="42" t="s">
        <v>743</v>
      </c>
      <c r="C1913" s="43" t="s">
        <v>6590</v>
      </c>
      <c r="D1913" s="43" t="s">
        <v>6834</v>
      </c>
      <c r="E1913" s="44" t="s">
        <v>76</v>
      </c>
      <c r="F1913" s="45" t="s">
        <v>6992</v>
      </c>
      <c r="G1913" s="45" t="s">
        <v>6993</v>
      </c>
      <c r="H1913" s="47">
        <v>43872</v>
      </c>
      <c r="I1913" s="47">
        <v>44419</v>
      </c>
      <c r="J1913" s="48" t="str">
        <f>IF(Ugovori_OPULJP[[#This Row],[DATUM ZAVRŠETKA OPERACIJE]]&gt;DATE(2024,3,31),"u provedbi","završen")</f>
        <v>završen</v>
      </c>
      <c r="K1913" s="46" t="s">
        <v>37</v>
      </c>
      <c r="L1913" s="46" t="s">
        <v>37</v>
      </c>
      <c r="M1913" s="49">
        <v>0.85</v>
      </c>
      <c r="N1913" s="49">
        <v>0.15</v>
      </c>
      <c r="O1913" s="50">
        <f>Ugovori_OPULJP[[#This Row],[Bespovratna sredstva - Ukupno (EU+Nac) HRK
= Ukupna ugovorena vrijednost bespovratnih sredstava]]*Ugovori_OPULJP[[#This Row],[EU STOPA SUFINANCIRANJA %
EU CO-FINANCING RATE %]]</f>
        <v>848322.06599999999</v>
      </c>
      <c r="P1913" s="51">
        <f>Ugovori_OPULJP[[#This Row],[Bespovratna sredstva - EU dio - HRK]]/7.5345</f>
        <v>112591.68703961775</v>
      </c>
      <c r="Q1913" s="50">
        <f>Ugovori_OPULJP[[#This Row],[Bespovratna sredstva - Ukupno (EU+Nac) HRK
= Ukupna ugovorena vrijednost bespovratnih sredstava]]*Ugovori_OPULJP[[#This Row],[STOPA NACIONALNOG SUFINANCIRANJA %]]</f>
        <v>149703.894</v>
      </c>
      <c r="R1913" s="51">
        <f>Ugovori_OPULJP[[#This Row],[Bespovratna sredstva - Nacionalni dio - HRK]]/7.5345</f>
        <v>19869.121242285484</v>
      </c>
      <c r="S1913" s="50">
        <v>998025.96</v>
      </c>
      <c r="T1913" s="51">
        <f>Ugovori_OPULJP[[#This Row],[Bespovratna sredstva - Ukupno (EU+Nac) HRK
= Ukupna ugovorena vrijednost bespovratnih sredstava]]/7.5345</f>
        <v>132460.80828190324</v>
      </c>
      <c r="U1913" s="50">
        <v>0</v>
      </c>
      <c r="V1913" s="51">
        <f>Ugovori_OPULJP[[#This Row],[Javni doprinos korisnika - HRK]]/7.5345</f>
        <v>0</v>
      </c>
      <c r="W1913" s="50">
        <v>0</v>
      </c>
      <c r="X1913" s="51">
        <f>Ugovori_OPULJP[[#This Row],[Privatni doprinos korisnika - HRK]]/7.5345</f>
        <v>0</v>
      </c>
      <c r="Y1913" s="52">
        <v>998025.96</v>
      </c>
      <c r="Z1913" s="53">
        <f>Ugovori_OPULJP[[#This Row],[UKUPNI PRIHVATLJIVI IZDACI
TOTAL ELIGIBLE EXPENDITURE
= Bespovratna sredstva ukupno + doprinos korisnika
= Ukupni prihvatljivi troškovi
= Ukupna ugovorena vrijednost projekta HRK]]/7.5345</f>
        <v>132460.80828190324</v>
      </c>
      <c r="AA1913" s="44" t="s">
        <v>6593</v>
      </c>
      <c r="AB1913" s="44" t="s">
        <v>35</v>
      </c>
      <c r="AC1913" s="43" t="s">
        <v>6994</v>
      </c>
      <c r="AD1913" s="43" t="s">
        <v>6595</v>
      </c>
    </row>
    <row r="1914" spans="1:30" ht="51" customHeight="1" x14ac:dyDescent="0.2">
      <c r="A1914" s="41" t="s">
        <v>6995</v>
      </c>
      <c r="B1914" s="42" t="s">
        <v>743</v>
      </c>
      <c r="C1914" s="43" t="s">
        <v>6590</v>
      </c>
      <c r="D1914" s="43" t="s">
        <v>6834</v>
      </c>
      <c r="E1914" s="44" t="s">
        <v>76</v>
      </c>
      <c r="F1914" s="45" t="s">
        <v>6996</v>
      </c>
      <c r="G1914" s="45" t="s">
        <v>6997</v>
      </c>
      <c r="H1914" s="47">
        <v>43872</v>
      </c>
      <c r="I1914" s="65">
        <v>44419</v>
      </c>
      <c r="J1914" s="48" t="str">
        <f>IF(Ugovori_OPULJP[[#This Row],[DATUM ZAVRŠETKA OPERACIJE]]&gt;DATE(2024,3,31),"u provedbi","završen")</f>
        <v>završen</v>
      </c>
      <c r="K1914" s="46" t="s">
        <v>173</v>
      </c>
      <c r="L1914" s="46" t="s">
        <v>173</v>
      </c>
      <c r="M1914" s="49">
        <v>0.85</v>
      </c>
      <c r="N1914" s="49">
        <v>0.15</v>
      </c>
      <c r="O1914" s="50">
        <f>Ugovori_OPULJP[[#This Row],[Bespovratna sredstva - Ukupno (EU+Nac) HRK
= Ukupna ugovorena vrijednost bespovratnih sredstava]]*Ugovori_OPULJP[[#This Row],[EU STOPA SUFINANCIRANJA %
EU CO-FINANCING RATE %]]</f>
        <v>845070.92649999994</v>
      </c>
      <c r="P1914" s="51">
        <f>Ugovori_OPULJP[[#This Row],[Bespovratna sredstva - EU dio - HRK]]/7.5345</f>
        <v>112160.18667463002</v>
      </c>
      <c r="Q1914" s="50">
        <f>Ugovori_OPULJP[[#This Row],[Bespovratna sredstva - Ukupno (EU+Nac) HRK
= Ukupna ugovorena vrijednost bespovratnih sredstava]]*Ugovori_OPULJP[[#This Row],[STOPA NACIONALNOG SUFINANCIRANJA %]]</f>
        <v>149130.1635</v>
      </c>
      <c r="R1914" s="51">
        <f>Ugovori_OPULJP[[#This Row],[Bespovratna sredstva - Nacionalni dio - HRK]]/7.5345</f>
        <v>19792.974119052356</v>
      </c>
      <c r="S1914" s="50">
        <v>994201.09</v>
      </c>
      <c r="T1914" s="51">
        <f>Ugovori_OPULJP[[#This Row],[Bespovratna sredstva - Ukupno (EU+Nac) HRK
= Ukupna ugovorena vrijednost bespovratnih sredstava]]/7.5345</f>
        <v>131953.16079368239</v>
      </c>
      <c r="U1914" s="50">
        <v>0</v>
      </c>
      <c r="V1914" s="51">
        <f>Ugovori_OPULJP[[#This Row],[Javni doprinos korisnika - HRK]]/7.5345</f>
        <v>0</v>
      </c>
      <c r="W1914" s="50">
        <v>0</v>
      </c>
      <c r="X1914" s="51">
        <f>Ugovori_OPULJP[[#This Row],[Privatni doprinos korisnika - HRK]]/7.5345</f>
        <v>0</v>
      </c>
      <c r="Y1914" s="52">
        <v>994201.09</v>
      </c>
      <c r="Z1914" s="53">
        <f>Ugovori_OPULJP[[#This Row],[UKUPNI PRIHVATLJIVI IZDACI
TOTAL ELIGIBLE EXPENDITURE
= Bespovratna sredstva ukupno + doprinos korisnika
= Ukupni prihvatljivi troškovi
= Ukupna ugovorena vrijednost projekta HRK]]/7.5345</f>
        <v>131953.16079368239</v>
      </c>
      <c r="AA1914" s="44" t="s">
        <v>6593</v>
      </c>
      <c r="AB1914" s="44" t="s">
        <v>35</v>
      </c>
      <c r="AC1914" s="43" t="s">
        <v>6998</v>
      </c>
      <c r="AD1914" s="43" t="s">
        <v>6595</v>
      </c>
    </row>
    <row r="1915" spans="1:30" ht="38.25" customHeight="1" x14ac:dyDescent="0.2">
      <c r="A1915" s="41" t="s">
        <v>6999</v>
      </c>
      <c r="B1915" s="42" t="s">
        <v>743</v>
      </c>
      <c r="C1915" s="43" t="s">
        <v>6590</v>
      </c>
      <c r="D1915" s="43" t="s">
        <v>6834</v>
      </c>
      <c r="E1915" s="44" t="s">
        <v>76</v>
      </c>
      <c r="F1915" s="45" t="s">
        <v>7000</v>
      </c>
      <c r="G1915" s="45" t="s">
        <v>6881</v>
      </c>
      <c r="H1915" s="47">
        <v>43872</v>
      </c>
      <c r="I1915" s="47">
        <v>44419</v>
      </c>
      <c r="J1915" s="48" t="str">
        <f>IF(Ugovori_OPULJP[[#This Row],[DATUM ZAVRŠETKA OPERACIJE]]&gt;DATE(2024,3,31),"u provedbi","završen")</f>
        <v>završen</v>
      </c>
      <c r="K1915" s="46" t="s">
        <v>37</v>
      </c>
      <c r="L1915" s="46" t="s">
        <v>37</v>
      </c>
      <c r="M1915" s="49">
        <v>0.85</v>
      </c>
      <c r="N1915" s="49">
        <v>0.15</v>
      </c>
      <c r="O1915" s="50">
        <f>Ugovori_OPULJP[[#This Row],[Bespovratna sredstva - Ukupno (EU+Nac) HRK
= Ukupna ugovorena vrijednost bespovratnih sredstava]]*Ugovori_OPULJP[[#This Row],[EU STOPA SUFINANCIRANJA %
EU CO-FINANCING RATE %]]</f>
        <v>665848.5199999999</v>
      </c>
      <c r="P1915" s="51">
        <f>Ugovori_OPULJP[[#This Row],[Bespovratna sredstva - EU dio - HRK]]/7.5345</f>
        <v>88373.285553122289</v>
      </c>
      <c r="Q1915" s="50">
        <f>Ugovori_OPULJP[[#This Row],[Bespovratna sredstva - Ukupno (EU+Nac) HRK
= Ukupna ugovorena vrijednost bespovratnih sredstava]]*Ugovori_OPULJP[[#This Row],[STOPA NACIONALNOG SUFINANCIRANJA %]]</f>
        <v>117502.68</v>
      </c>
      <c r="R1915" s="51">
        <f>Ugovori_OPULJP[[#This Row],[Bespovratna sredstva - Nacionalni dio - HRK]]/7.5345</f>
        <v>15595.28568584511</v>
      </c>
      <c r="S1915" s="50">
        <v>783351.2</v>
      </c>
      <c r="T1915" s="51">
        <f>Ugovori_OPULJP[[#This Row],[Bespovratna sredstva - Ukupno (EU+Nac) HRK
= Ukupna ugovorena vrijednost bespovratnih sredstava]]/7.5345</f>
        <v>103968.5712389674</v>
      </c>
      <c r="U1915" s="50">
        <v>0</v>
      </c>
      <c r="V1915" s="51">
        <f>Ugovori_OPULJP[[#This Row],[Javni doprinos korisnika - HRK]]/7.5345</f>
        <v>0</v>
      </c>
      <c r="W1915" s="50">
        <v>0.01</v>
      </c>
      <c r="X1915" s="51">
        <f>Ugovori_OPULJP[[#This Row],[Privatni doprinos korisnika - HRK]]/7.5345</f>
        <v>1.3272280841462604E-3</v>
      </c>
      <c r="Y1915" s="52">
        <v>783351.21</v>
      </c>
      <c r="Z1915" s="53">
        <f>Ugovori_OPULJP[[#This Row],[UKUPNI PRIHVATLJIVI IZDACI
TOTAL ELIGIBLE EXPENDITURE
= Bespovratna sredstva ukupno + doprinos korisnika
= Ukupni prihvatljivi troškovi
= Ukupna ugovorena vrijednost projekta HRK]]/7.5345</f>
        <v>103968.57256619549</v>
      </c>
      <c r="AA1915" s="44" t="s">
        <v>6593</v>
      </c>
      <c r="AB1915" s="44" t="s">
        <v>35</v>
      </c>
      <c r="AC1915" s="43" t="s">
        <v>7001</v>
      </c>
      <c r="AD1915" s="43" t="s">
        <v>6595</v>
      </c>
    </row>
    <row r="1916" spans="1:30" ht="51" customHeight="1" x14ac:dyDescent="0.2">
      <c r="A1916" s="41" t="s">
        <v>7002</v>
      </c>
      <c r="B1916" s="42" t="s">
        <v>743</v>
      </c>
      <c r="C1916" s="43" t="s">
        <v>6590</v>
      </c>
      <c r="D1916" s="43" t="s">
        <v>6834</v>
      </c>
      <c r="E1916" s="44" t="s">
        <v>76</v>
      </c>
      <c r="F1916" s="45" t="s">
        <v>7003</v>
      </c>
      <c r="G1916" s="45" t="s">
        <v>7004</v>
      </c>
      <c r="H1916" s="47">
        <v>43669</v>
      </c>
      <c r="I1916" s="47">
        <v>44219</v>
      </c>
      <c r="J1916" s="48" t="str">
        <f>IF(Ugovori_OPULJP[[#This Row],[DATUM ZAVRŠETKA OPERACIJE]]&gt;DATE(2024,3,31),"u provedbi","završen")</f>
        <v>završen</v>
      </c>
      <c r="K1916" s="46" t="s">
        <v>84</v>
      </c>
      <c r="L1916" s="46" t="s">
        <v>84</v>
      </c>
      <c r="M1916" s="49">
        <v>0.85</v>
      </c>
      <c r="N1916" s="49">
        <v>0.15</v>
      </c>
      <c r="O1916" s="50">
        <f>Ugovori_OPULJP[[#This Row],[Bespovratna sredstva - Ukupno (EU+Nac) HRK
= Ukupna ugovorena vrijednost bespovratnih sredstava]]*Ugovori_OPULJP[[#This Row],[EU STOPA SUFINANCIRANJA %
EU CO-FINANCING RATE %]]</f>
        <v>737964.21149999998</v>
      </c>
      <c r="P1916" s="51">
        <f>Ugovori_OPULJP[[#This Row],[Bespovratna sredstva - EU dio - HRK]]/7.5345</f>
        <v>97944.682659765065</v>
      </c>
      <c r="Q1916" s="50">
        <f>Ugovori_OPULJP[[#This Row],[Bespovratna sredstva - Ukupno (EU+Nac) HRK
= Ukupna ugovorena vrijednost bespovratnih sredstava]]*Ugovori_OPULJP[[#This Row],[STOPA NACIONALNOG SUFINANCIRANJA %]]</f>
        <v>130228.97849999998</v>
      </c>
      <c r="R1916" s="51">
        <f>Ugovori_OPULJP[[#This Row],[Bespovratna sredstva - Nacionalni dio - HRK]]/7.5345</f>
        <v>17284.355763487951</v>
      </c>
      <c r="S1916" s="50">
        <v>868193.19</v>
      </c>
      <c r="T1916" s="51">
        <f>Ugovori_OPULJP[[#This Row],[Bespovratna sredstva - Ukupno (EU+Nac) HRK
= Ukupna ugovorena vrijednost bespovratnih sredstava]]/7.5345</f>
        <v>115229.03842325302</v>
      </c>
      <c r="U1916" s="50">
        <v>0</v>
      </c>
      <c r="V1916" s="51">
        <f>Ugovori_OPULJP[[#This Row],[Javni doprinos korisnika - HRK]]/7.5345</f>
        <v>0</v>
      </c>
      <c r="W1916" s="50">
        <v>0</v>
      </c>
      <c r="X1916" s="51">
        <f>Ugovori_OPULJP[[#This Row],[Privatni doprinos korisnika - HRK]]/7.5345</f>
        <v>0</v>
      </c>
      <c r="Y1916" s="52">
        <v>868193.19</v>
      </c>
      <c r="Z1916" s="53">
        <f>Ugovori_OPULJP[[#This Row],[UKUPNI PRIHVATLJIVI IZDACI
TOTAL ELIGIBLE EXPENDITURE
= Bespovratna sredstva ukupno + doprinos korisnika
= Ukupni prihvatljivi troškovi
= Ukupna ugovorena vrijednost projekta HRK]]/7.5345</f>
        <v>115229.03842325302</v>
      </c>
      <c r="AA1916" s="44" t="s">
        <v>6593</v>
      </c>
      <c r="AB1916" s="44" t="s">
        <v>35</v>
      </c>
      <c r="AC1916" s="43" t="s">
        <v>7005</v>
      </c>
      <c r="AD1916" s="43" t="s">
        <v>6595</v>
      </c>
    </row>
    <row r="1917" spans="1:30" ht="51" customHeight="1" x14ac:dyDescent="0.2">
      <c r="A1917" s="41" t="s">
        <v>7006</v>
      </c>
      <c r="B1917" s="42" t="s">
        <v>743</v>
      </c>
      <c r="C1917" s="43" t="s">
        <v>6590</v>
      </c>
      <c r="D1917" s="43" t="s">
        <v>6834</v>
      </c>
      <c r="E1917" s="44" t="s">
        <v>76</v>
      </c>
      <c r="F1917" s="45" t="s">
        <v>7007</v>
      </c>
      <c r="G1917" s="45" t="s">
        <v>7008</v>
      </c>
      <c r="H1917" s="47">
        <v>43872</v>
      </c>
      <c r="I1917" s="47">
        <v>44419</v>
      </c>
      <c r="J1917" s="48" t="str">
        <f>IF(Ugovori_OPULJP[[#This Row],[DATUM ZAVRŠETKA OPERACIJE]]&gt;DATE(2024,3,31),"u provedbi","završen")</f>
        <v>završen</v>
      </c>
      <c r="K1917" s="46" t="s">
        <v>130</v>
      </c>
      <c r="L1917" s="46" t="s">
        <v>130</v>
      </c>
      <c r="M1917" s="49">
        <v>0.85</v>
      </c>
      <c r="N1917" s="49">
        <v>0.15</v>
      </c>
      <c r="O1917" s="50">
        <f>Ugovori_OPULJP[[#This Row],[Bespovratna sredstva - Ukupno (EU+Nac) HRK
= Ukupna ugovorena vrijednost bespovratnih sredstava]]*Ugovori_OPULJP[[#This Row],[EU STOPA SUFINANCIRANJA %
EU CO-FINANCING RATE %]]</f>
        <v>492069.10549999995</v>
      </c>
      <c r="P1917" s="51">
        <f>Ugovori_OPULJP[[#This Row],[Bespovratna sredstva - EU dio - HRK]]/7.5345</f>
        <v>65308.793616032905</v>
      </c>
      <c r="Q1917" s="50">
        <f>Ugovori_OPULJP[[#This Row],[Bespovratna sredstva - Ukupno (EU+Nac) HRK
= Ukupna ugovorena vrijednost bespovratnih sredstava]]*Ugovori_OPULJP[[#This Row],[STOPA NACIONALNOG SUFINANCIRANJA %]]</f>
        <v>86835.724499999997</v>
      </c>
      <c r="R1917" s="51">
        <f>Ugovori_OPULJP[[#This Row],[Bespovratna sredstva - Nacionalni dio - HRK]]/7.5345</f>
        <v>11525.081226358749</v>
      </c>
      <c r="S1917" s="50">
        <v>578904.82999999996</v>
      </c>
      <c r="T1917" s="51">
        <f>Ugovori_OPULJP[[#This Row],[Bespovratna sredstva - Ukupno (EU+Nac) HRK
= Ukupna ugovorena vrijednost bespovratnih sredstava]]/7.5345</f>
        <v>76833.874842391655</v>
      </c>
      <c r="U1917" s="50">
        <v>0</v>
      </c>
      <c r="V1917" s="51">
        <f>Ugovori_OPULJP[[#This Row],[Javni doprinos korisnika - HRK]]/7.5345</f>
        <v>0</v>
      </c>
      <c r="W1917" s="50">
        <v>0</v>
      </c>
      <c r="X1917" s="51">
        <f>Ugovori_OPULJP[[#This Row],[Privatni doprinos korisnika - HRK]]/7.5345</f>
        <v>0</v>
      </c>
      <c r="Y1917" s="52">
        <v>578904.82999999996</v>
      </c>
      <c r="Z1917" s="53">
        <f>Ugovori_OPULJP[[#This Row],[UKUPNI PRIHVATLJIVI IZDACI
TOTAL ELIGIBLE EXPENDITURE
= Bespovratna sredstva ukupno + doprinos korisnika
= Ukupni prihvatljivi troškovi
= Ukupna ugovorena vrijednost projekta HRK]]/7.5345</f>
        <v>76833.874842391655</v>
      </c>
      <c r="AA1917" s="44" t="s">
        <v>6593</v>
      </c>
      <c r="AB1917" s="44" t="s">
        <v>35</v>
      </c>
      <c r="AC1917" s="43" t="s">
        <v>7009</v>
      </c>
      <c r="AD1917" s="43" t="s">
        <v>6595</v>
      </c>
    </row>
    <row r="1918" spans="1:30" ht="51" customHeight="1" x14ac:dyDescent="0.2">
      <c r="A1918" s="41" t="s">
        <v>7010</v>
      </c>
      <c r="B1918" s="42" t="s">
        <v>743</v>
      </c>
      <c r="C1918" s="43" t="s">
        <v>6590</v>
      </c>
      <c r="D1918" s="43" t="s">
        <v>6834</v>
      </c>
      <c r="E1918" s="44" t="s">
        <v>76</v>
      </c>
      <c r="F1918" s="45" t="s">
        <v>7011</v>
      </c>
      <c r="G1918" s="45" t="s">
        <v>7012</v>
      </c>
      <c r="H1918" s="47">
        <v>43872</v>
      </c>
      <c r="I1918" s="47">
        <v>44494</v>
      </c>
      <c r="J1918" s="48" t="str">
        <f>IF(Ugovori_OPULJP[[#This Row],[DATUM ZAVRŠETKA OPERACIJE]]&gt;DATE(2024,3,31),"u provedbi","završen")</f>
        <v>završen</v>
      </c>
      <c r="K1918" s="46" t="s">
        <v>338</v>
      </c>
      <c r="L1918" s="46" t="s">
        <v>338</v>
      </c>
      <c r="M1918" s="49">
        <v>0.85</v>
      </c>
      <c r="N1918" s="49">
        <v>0.15</v>
      </c>
      <c r="O1918" s="50">
        <f>Ugovori_OPULJP[[#This Row],[Bespovratna sredstva - Ukupno (EU+Nac) HRK
= Ukupna ugovorena vrijednost bespovratnih sredstava]]*Ugovori_OPULJP[[#This Row],[EU STOPA SUFINANCIRANJA %
EU CO-FINANCING RATE %]]</f>
        <v>429941.73</v>
      </c>
      <c r="P1918" s="51">
        <f>Ugovori_OPULJP[[#This Row],[Bespovratna sredstva - EU dio - HRK]]/7.5345</f>
        <v>57063.073860242876</v>
      </c>
      <c r="Q1918" s="50">
        <f>Ugovori_OPULJP[[#This Row],[Bespovratna sredstva - Ukupno (EU+Nac) HRK
= Ukupna ugovorena vrijednost bespovratnih sredstava]]*Ugovori_OPULJP[[#This Row],[STOPA NACIONALNOG SUFINANCIRANJA %]]</f>
        <v>75872.069999999992</v>
      </c>
      <c r="R1918" s="51">
        <f>Ugovori_OPULJP[[#This Row],[Bespovratna sredstva - Nacionalni dio - HRK]]/7.5345</f>
        <v>10069.954210631095</v>
      </c>
      <c r="S1918" s="50">
        <v>505813.8</v>
      </c>
      <c r="T1918" s="51">
        <f>Ugovori_OPULJP[[#This Row],[Bespovratna sredstva - Ukupno (EU+Nac) HRK
= Ukupna ugovorena vrijednost bespovratnih sredstava]]/7.5345</f>
        <v>67133.028070873974</v>
      </c>
      <c r="U1918" s="50">
        <v>0</v>
      </c>
      <c r="V1918" s="51">
        <f>Ugovori_OPULJP[[#This Row],[Javni doprinos korisnika - HRK]]/7.5345</f>
        <v>0</v>
      </c>
      <c r="W1918" s="50">
        <v>0</v>
      </c>
      <c r="X1918" s="51">
        <f>Ugovori_OPULJP[[#This Row],[Privatni doprinos korisnika - HRK]]/7.5345</f>
        <v>0</v>
      </c>
      <c r="Y1918" s="52">
        <v>505813.8</v>
      </c>
      <c r="Z1918" s="53">
        <f>Ugovori_OPULJP[[#This Row],[UKUPNI PRIHVATLJIVI IZDACI
TOTAL ELIGIBLE EXPENDITURE
= Bespovratna sredstva ukupno + doprinos korisnika
= Ukupni prihvatljivi troškovi
= Ukupna ugovorena vrijednost projekta HRK]]/7.5345</f>
        <v>67133.028070873974</v>
      </c>
      <c r="AA1918" s="44" t="s">
        <v>6593</v>
      </c>
      <c r="AB1918" s="44" t="s">
        <v>35</v>
      </c>
      <c r="AC1918" s="43" t="s">
        <v>7013</v>
      </c>
      <c r="AD1918" s="43" t="s">
        <v>6595</v>
      </c>
    </row>
    <row r="1919" spans="1:30" ht="38.25" customHeight="1" x14ac:dyDescent="0.2">
      <c r="A1919" s="41" t="s">
        <v>7014</v>
      </c>
      <c r="B1919" s="42" t="s">
        <v>743</v>
      </c>
      <c r="C1919" s="43" t="s">
        <v>6590</v>
      </c>
      <c r="D1919" s="43" t="s">
        <v>6834</v>
      </c>
      <c r="E1919" s="44" t="s">
        <v>76</v>
      </c>
      <c r="F1919" s="45" t="s">
        <v>7015</v>
      </c>
      <c r="G1919" s="45" t="s">
        <v>7016</v>
      </c>
      <c r="H1919" s="47">
        <v>44084</v>
      </c>
      <c r="I1919" s="47">
        <v>44709</v>
      </c>
      <c r="J1919" s="48" t="str">
        <f>IF(Ugovori_OPULJP[[#This Row],[DATUM ZAVRŠETKA OPERACIJE]]&gt;DATE(2024,3,31),"u provedbi","završen")</f>
        <v>završen</v>
      </c>
      <c r="K1919" s="46" t="s">
        <v>99</v>
      </c>
      <c r="L1919" s="46" t="s">
        <v>99</v>
      </c>
      <c r="M1919" s="49">
        <v>0.85</v>
      </c>
      <c r="N1919" s="49">
        <v>0.15</v>
      </c>
      <c r="O1919" s="50">
        <f>Ugovori_OPULJP[[#This Row],[Bespovratna sredstva - Ukupno (EU+Nac) HRK
= Ukupna ugovorena vrijednost bespovratnih sredstava]]*Ugovori_OPULJP[[#This Row],[EU STOPA SUFINANCIRANJA %
EU CO-FINANCING RATE %]]</f>
        <v>849952.4</v>
      </c>
      <c r="P1919" s="51">
        <f>Ugovori_OPULJP[[#This Row],[Bespovratna sredstva - EU dio - HRK]]/7.5345</f>
        <v>112808.06954675161</v>
      </c>
      <c r="Q1919" s="50">
        <f>Ugovori_OPULJP[[#This Row],[Bespovratna sredstva - Ukupno (EU+Nac) HRK
= Ukupna ugovorena vrijednost bespovratnih sredstava]]*Ugovori_OPULJP[[#This Row],[STOPA NACIONALNOG SUFINANCIRANJA %]]</f>
        <v>149991.6</v>
      </c>
      <c r="R1919" s="51">
        <f>Ugovori_OPULJP[[#This Row],[Bespovratna sredstva - Nacionalni dio - HRK]]/7.5345</f>
        <v>19907.306390603226</v>
      </c>
      <c r="S1919" s="50">
        <v>999944</v>
      </c>
      <c r="T1919" s="51">
        <f>Ugovori_OPULJP[[#This Row],[Bespovratna sredstva - Ukupno (EU+Nac) HRK
= Ukupna ugovorena vrijednost bespovratnih sredstava]]/7.5345</f>
        <v>132715.37593735484</v>
      </c>
      <c r="U1919" s="50">
        <v>0</v>
      </c>
      <c r="V1919" s="51">
        <f>Ugovori_OPULJP[[#This Row],[Javni doprinos korisnika - HRK]]/7.5345</f>
        <v>0</v>
      </c>
      <c r="W1919" s="50">
        <v>0</v>
      </c>
      <c r="X1919" s="51">
        <f>Ugovori_OPULJP[[#This Row],[Privatni doprinos korisnika - HRK]]/7.5345</f>
        <v>0</v>
      </c>
      <c r="Y1919" s="52">
        <v>999944</v>
      </c>
      <c r="Z1919" s="53">
        <f>Ugovori_OPULJP[[#This Row],[UKUPNI PRIHVATLJIVI IZDACI
TOTAL ELIGIBLE EXPENDITURE
= Bespovratna sredstva ukupno + doprinos korisnika
= Ukupni prihvatljivi troškovi
= Ukupna ugovorena vrijednost projekta HRK]]/7.5345</f>
        <v>132715.37593735484</v>
      </c>
      <c r="AA1919" s="44" t="s">
        <v>6593</v>
      </c>
      <c r="AB1919" s="44" t="s">
        <v>35</v>
      </c>
      <c r="AC1919" s="43" t="s">
        <v>7017</v>
      </c>
      <c r="AD1919" s="43" t="s">
        <v>6595</v>
      </c>
    </row>
    <row r="1920" spans="1:30" ht="140.25" customHeight="1" x14ac:dyDescent="0.2">
      <c r="A1920" s="41" t="s">
        <v>7018</v>
      </c>
      <c r="B1920" s="42" t="s">
        <v>743</v>
      </c>
      <c r="C1920" s="43" t="s">
        <v>6590</v>
      </c>
      <c r="D1920" s="43" t="s">
        <v>6834</v>
      </c>
      <c r="E1920" s="44" t="s">
        <v>76</v>
      </c>
      <c r="F1920" s="45" t="s">
        <v>7019</v>
      </c>
      <c r="G1920" s="45" t="s">
        <v>7020</v>
      </c>
      <c r="H1920" s="47">
        <v>44088</v>
      </c>
      <c r="I1920" s="47">
        <v>44634</v>
      </c>
      <c r="J1920" s="48" t="str">
        <f>IF(Ugovori_OPULJP[[#This Row],[DATUM ZAVRŠETKA OPERACIJE]]&gt;DATE(2024,3,31),"u provedbi","završen")</f>
        <v>završen</v>
      </c>
      <c r="K1920" s="46" t="s">
        <v>371</v>
      </c>
      <c r="L1920" s="46" t="s">
        <v>371</v>
      </c>
      <c r="M1920" s="49">
        <v>0.85</v>
      </c>
      <c r="N1920" s="49">
        <v>0.15</v>
      </c>
      <c r="O1920" s="50">
        <f>Ugovori_OPULJP[[#This Row],[Bespovratna sredstva - Ukupno (EU+Nac) HRK
= Ukupna ugovorena vrijednost bespovratnih sredstava]]*Ugovori_OPULJP[[#This Row],[EU STOPA SUFINANCIRANJA %
EU CO-FINANCING RATE %]]</f>
        <v>579493.50949999993</v>
      </c>
      <c r="P1920" s="51">
        <f>Ugovori_OPULJP[[#This Row],[Bespovratna sredstva - EU dio - HRK]]/7.5345</f>
        <v>76912.006038887776</v>
      </c>
      <c r="Q1920" s="50">
        <f>Ugovori_OPULJP[[#This Row],[Bespovratna sredstva - Ukupno (EU+Nac) HRK
= Ukupna ugovorena vrijednost bespovratnih sredstava]]*Ugovori_OPULJP[[#This Row],[STOPA NACIONALNOG SUFINANCIRANJA %]]</f>
        <v>102263.56049999999</v>
      </c>
      <c r="R1920" s="51">
        <f>Ugovori_OPULJP[[#This Row],[Bespovratna sredstva - Nacionalni dio - HRK]]/7.5345</f>
        <v>13572.706948039018</v>
      </c>
      <c r="S1920" s="50">
        <v>681757.07</v>
      </c>
      <c r="T1920" s="51">
        <f>Ugovori_OPULJP[[#This Row],[Bespovratna sredstva - Ukupno (EU+Nac) HRK
= Ukupna ugovorena vrijednost bespovratnih sredstava]]/7.5345</f>
        <v>90484.712986926796</v>
      </c>
      <c r="U1920" s="50">
        <v>0</v>
      </c>
      <c r="V1920" s="51">
        <f>Ugovori_OPULJP[[#This Row],[Javni doprinos korisnika - HRK]]/7.5345</f>
        <v>0</v>
      </c>
      <c r="W1920" s="50">
        <v>0</v>
      </c>
      <c r="X1920" s="51">
        <f>Ugovori_OPULJP[[#This Row],[Privatni doprinos korisnika - HRK]]/7.5345</f>
        <v>0</v>
      </c>
      <c r="Y1920" s="52">
        <v>681757.07</v>
      </c>
      <c r="Z1920" s="53">
        <f>Ugovori_OPULJP[[#This Row],[UKUPNI PRIHVATLJIVI IZDACI
TOTAL ELIGIBLE EXPENDITURE
= Bespovratna sredstva ukupno + doprinos korisnika
= Ukupni prihvatljivi troškovi
= Ukupna ugovorena vrijednost projekta HRK]]/7.5345</f>
        <v>90484.712986926796</v>
      </c>
      <c r="AA1920" s="44" t="s">
        <v>6593</v>
      </c>
      <c r="AB1920" s="44" t="s">
        <v>35</v>
      </c>
      <c r="AC1920" s="43" t="s">
        <v>6952</v>
      </c>
      <c r="AD1920" s="43" t="s">
        <v>6595</v>
      </c>
    </row>
    <row r="1921" spans="1:30" ht="51" customHeight="1" x14ac:dyDescent="0.2">
      <c r="A1921" s="41" t="s">
        <v>7021</v>
      </c>
      <c r="B1921" s="42" t="s">
        <v>743</v>
      </c>
      <c r="C1921" s="43" t="s">
        <v>6590</v>
      </c>
      <c r="D1921" s="43" t="s">
        <v>7022</v>
      </c>
      <c r="E1921" s="44" t="s">
        <v>34</v>
      </c>
      <c r="F1921" s="45" t="s">
        <v>7023</v>
      </c>
      <c r="G1921" s="45" t="s">
        <v>7024</v>
      </c>
      <c r="H1921" s="47">
        <v>43816</v>
      </c>
      <c r="I1921" s="47">
        <v>45290</v>
      </c>
      <c r="J1921" s="48" t="str">
        <f>IF(Ugovori_OPULJP[[#This Row],[DATUM ZAVRŠETKA OPERACIJE]]&gt;DATE(2024,3,31),"u provedbi","završen")</f>
        <v>završen</v>
      </c>
      <c r="K1921" s="46" t="s">
        <v>36</v>
      </c>
      <c r="L1921" s="46" t="s">
        <v>37</v>
      </c>
      <c r="M1921" s="49">
        <v>0.85</v>
      </c>
      <c r="N1921" s="49">
        <v>0.15</v>
      </c>
      <c r="O1921" s="50">
        <f>Ugovori_OPULJP[[#This Row],[Bespovratna sredstva - Ukupno (EU+Nac) HRK
= Ukupna ugovorena vrijednost bespovratnih sredstava]]*Ugovori_OPULJP[[#This Row],[EU STOPA SUFINANCIRANJA %
EU CO-FINANCING RATE %]]</f>
        <v>27675765.824999999</v>
      </c>
      <c r="P1921" s="51">
        <f>Ugovori_OPULJP[[#This Row],[Bespovratna sredstva - EU dio - HRK]]/7.5345</f>
        <v>3673205.36531953</v>
      </c>
      <c r="Q1921" s="50">
        <f>Ugovori_OPULJP[[#This Row],[Bespovratna sredstva - Ukupno (EU+Nac) HRK
= Ukupna ugovorena vrijednost bespovratnih sredstava]]*Ugovori_OPULJP[[#This Row],[STOPA NACIONALNOG SUFINANCIRANJA %]]</f>
        <v>4883958.6749999998</v>
      </c>
      <c r="R1921" s="51">
        <f>Ugovori_OPULJP[[#This Row],[Bespovratna sredstva - Nacionalni dio - HRK]]/7.5345</f>
        <v>648212.71152697585</v>
      </c>
      <c r="S1921" s="50">
        <v>32559724.5</v>
      </c>
      <c r="T1921" s="51">
        <f>Ugovori_OPULJP[[#This Row],[Bespovratna sredstva - Ukupno (EU+Nac) HRK
= Ukupna ugovorena vrijednost bespovratnih sredstava]]/7.5345</f>
        <v>4321418.0768465055</v>
      </c>
      <c r="U1921" s="50">
        <v>0</v>
      </c>
      <c r="V1921" s="51">
        <f>Ugovori_OPULJP[[#This Row],[Javni doprinos korisnika - HRK]]/7.5345</f>
        <v>0</v>
      </c>
      <c r="W1921" s="50">
        <v>0</v>
      </c>
      <c r="X1921" s="51">
        <f>Ugovori_OPULJP[[#This Row],[Privatni doprinos korisnika - HRK]]/7.5345</f>
        <v>0</v>
      </c>
      <c r="Y1921" s="52">
        <v>32559724.5</v>
      </c>
      <c r="Z1921" s="53">
        <f>Ugovori_OPULJP[[#This Row],[UKUPNI PRIHVATLJIVI IZDACI
TOTAL ELIGIBLE EXPENDITURE
= Bespovratna sredstva ukupno + doprinos korisnika
= Ukupni prihvatljivi troškovi
= Ukupna ugovorena vrijednost projekta HRK]]/7.5345</f>
        <v>4321418.0768465055</v>
      </c>
      <c r="AA1921" s="44" t="s">
        <v>6593</v>
      </c>
      <c r="AB1921" s="44" t="s">
        <v>35</v>
      </c>
      <c r="AC1921" s="43" t="s">
        <v>7025</v>
      </c>
      <c r="AD1921" s="43" t="s">
        <v>6595</v>
      </c>
    </row>
    <row r="1922" spans="1:30" ht="51" customHeight="1" x14ac:dyDescent="0.2">
      <c r="A1922" s="61" t="s">
        <v>7026</v>
      </c>
      <c r="B1922" s="55" t="s">
        <v>743</v>
      </c>
      <c r="C1922" s="56" t="s">
        <v>6590</v>
      </c>
      <c r="D1922" s="56" t="s">
        <v>7027</v>
      </c>
      <c r="E1922" s="57" t="s">
        <v>34</v>
      </c>
      <c r="F1922" s="55" t="s">
        <v>7028</v>
      </c>
      <c r="G1922" s="55" t="s">
        <v>7029</v>
      </c>
      <c r="H1922" s="59">
        <v>44249</v>
      </c>
      <c r="I1922" s="59">
        <v>45107</v>
      </c>
      <c r="J1922" s="48" t="str">
        <f>IF(Ugovori_OPULJP[[#This Row],[DATUM ZAVRŠETKA OPERACIJE]]&gt;DATE(2024,3,31),"u provedbi","završen")</f>
        <v>završen</v>
      </c>
      <c r="K1922" s="58" t="s">
        <v>37</v>
      </c>
      <c r="L1922" s="58" t="s">
        <v>37</v>
      </c>
      <c r="M1922" s="49">
        <v>0.85</v>
      </c>
      <c r="N1922" s="49">
        <v>0.15</v>
      </c>
      <c r="O1922" s="50">
        <f>Ugovori_OPULJP[[#This Row],[Bespovratna sredstva - Ukupno (EU+Nac) HRK
= Ukupna ugovorena vrijednost bespovratnih sredstava]]*Ugovori_OPULJP[[#This Row],[EU STOPA SUFINANCIRANJA %
EU CO-FINANCING RATE %]]</f>
        <v>8220528.2959999992</v>
      </c>
      <c r="P1922" s="51">
        <f>Ugovori_OPULJP[[#This Row],[Bespovratna sredstva - EU dio - HRK]]/7.5345</f>
        <v>1091051.6020970203</v>
      </c>
      <c r="Q1922" s="50">
        <f>Ugovori_OPULJP[[#This Row],[Bespovratna sredstva - Ukupno (EU+Nac) HRK
= Ukupna ugovorena vrijednost bespovratnih sredstava]]*Ugovori_OPULJP[[#This Row],[STOPA NACIONALNOG SUFINANCIRANJA %]]</f>
        <v>1450681.4639999999</v>
      </c>
      <c r="R1922" s="51">
        <f>Ugovori_OPULJP[[#This Row],[Bespovratna sredstva - Nacionalni dio - HRK]]/7.5345</f>
        <v>192538.51801712121</v>
      </c>
      <c r="S1922" s="52">
        <v>9671209.7599999998</v>
      </c>
      <c r="T1922" s="53">
        <f>Ugovori_OPULJP[[#This Row],[Bespovratna sredstva - Ukupno (EU+Nac) HRK
= Ukupna ugovorena vrijednost bespovratnih sredstava]]/7.5345</f>
        <v>1283590.1201141416</v>
      </c>
      <c r="U1922" s="50">
        <v>0</v>
      </c>
      <c r="V1922" s="51">
        <f>Ugovori_OPULJP[[#This Row],[Javni doprinos korisnika - HRK]]/7.5345</f>
        <v>0</v>
      </c>
      <c r="W1922" s="50">
        <v>0</v>
      </c>
      <c r="X1922" s="51">
        <f>Ugovori_OPULJP[[#This Row],[Privatni doprinos korisnika - HRK]]/7.5345</f>
        <v>0</v>
      </c>
      <c r="Y1922" s="52">
        <v>9671209.7599999998</v>
      </c>
      <c r="Z1922" s="53">
        <f>Ugovori_OPULJP[[#This Row],[UKUPNI PRIHVATLJIVI IZDACI
TOTAL ELIGIBLE EXPENDITURE
= Bespovratna sredstva ukupno + doprinos korisnika
= Ukupni prihvatljivi troškovi
= Ukupna ugovorena vrijednost projekta HRK]]/7.5345</f>
        <v>1283590.1201141416</v>
      </c>
      <c r="AA1922" s="57" t="s">
        <v>6593</v>
      </c>
      <c r="AB1922" s="57" t="s">
        <v>35</v>
      </c>
      <c r="AC1922" s="56" t="s">
        <v>7030</v>
      </c>
      <c r="AD1922" s="56" t="s">
        <v>6595</v>
      </c>
    </row>
    <row r="1923" spans="1:30" ht="51" customHeight="1" x14ac:dyDescent="0.2">
      <c r="A1923" s="61" t="s">
        <v>7031</v>
      </c>
      <c r="B1923" s="55" t="s">
        <v>743</v>
      </c>
      <c r="C1923" s="56" t="s">
        <v>6590</v>
      </c>
      <c r="D1923" s="56" t="s">
        <v>7032</v>
      </c>
      <c r="E1923" s="102" t="s">
        <v>34</v>
      </c>
      <c r="F1923" s="55" t="s">
        <v>7032</v>
      </c>
      <c r="G1923" s="55" t="s">
        <v>6832</v>
      </c>
      <c r="H1923" s="59">
        <v>44263</v>
      </c>
      <c r="I1923" s="59">
        <v>44993</v>
      </c>
      <c r="J1923" s="48" t="str">
        <f>IF(Ugovori_OPULJP[[#This Row],[DATUM ZAVRŠETKA OPERACIJE]]&gt;DATE(2024,3,31),"u provedbi","završen")</f>
        <v>završen</v>
      </c>
      <c r="K1923" s="58" t="s">
        <v>36</v>
      </c>
      <c r="L1923" s="58" t="s">
        <v>37</v>
      </c>
      <c r="M1923" s="49">
        <v>0.85</v>
      </c>
      <c r="N1923" s="49">
        <v>0.15</v>
      </c>
      <c r="O1923" s="50">
        <f>Ugovori_OPULJP[[#This Row],[Bespovratna sredstva - Ukupno (EU+Nac) HRK
= Ukupna ugovorena vrijednost bespovratnih sredstava]]*Ugovori_OPULJP[[#This Row],[EU STOPA SUFINANCIRANJA %
EU CO-FINANCING RATE %]]</f>
        <v>4030449.4539999999</v>
      </c>
      <c r="P1923" s="51">
        <f>Ugovori_OPULJP[[#This Row],[Bespovratna sredstva - EU dio - HRK]]/7.5345</f>
        <v>534932.57070807612</v>
      </c>
      <c r="Q1923" s="50">
        <f>Ugovori_OPULJP[[#This Row],[Bespovratna sredstva - Ukupno (EU+Nac) HRK
= Ukupna ugovorena vrijednost bespovratnih sredstava]]*Ugovori_OPULJP[[#This Row],[STOPA NACIONALNOG SUFINANCIRANJA %]]</f>
        <v>711255.78599999996</v>
      </c>
      <c r="R1923" s="51">
        <f>Ugovori_OPULJP[[#This Row],[Bespovratna sredstva - Nacionalni dio - HRK]]/7.5345</f>
        <v>94399.865419072259</v>
      </c>
      <c r="S1923" s="52">
        <v>4741705.24</v>
      </c>
      <c r="T1923" s="53">
        <f>Ugovori_OPULJP[[#This Row],[Bespovratna sredstva - Ukupno (EU+Nac) HRK
= Ukupna ugovorena vrijednost bespovratnih sredstava]]/7.5345</f>
        <v>629332.43612714845</v>
      </c>
      <c r="U1923" s="50">
        <v>0</v>
      </c>
      <c r="V1923" s="51">
        <f>Ugovori_OPULJP[[#This Row],[Javni doprinos korisnika - HRK]]/7.5345</f>
        <v>0</v>
      </c>
      <c r="W1923" s="50">
        <v>0</v>
      </c>
      <c r="X1923" s="51">
        <f>Ugovori_OPULJP[[#This Row],[Privatni doprinos korisnika - HRK]]/7.5345</f>
        <v>0</v>
      </c>
      <c r="Y1923" s="52">
        <v>4741705.24</v>
      </c>
      <c r="Z1923" s="53">
        <f>Ugovori_OPULJP[[#This Row],[UKUPNI PRIHVATLJIVI IZDACI
TOTAL ELIGIBLE EXPENDITURE
= Bespovratna sredstva ukupno + doprinos korisnika
= Ukupni prihvatljivi troškovi
= Ukupna ugovorena vrijednost projekta HRK]]/7.5345</f>
        <v>629332.43612714845</v>
      </c>
      <c r="AA1923" s="57" t="s">
        <v>6593</v>
      </c>
      <c r="AB1923" s="57" t="s">
        <v>35</v>
      </c>
      <c r="AC1923" s="56" t="s">
        <v>7033</v>
      </c>
      <c r="AD1923" s="56" t="s">
        <v>6595</v>
      </c>
    </row>
    <row r="1924" spans="1:30" ht="63.75" customHeight="1" x14ac:dyDescent="0.2">
      <c r="A1924" s="61" t="s">
        <v>7034</v>
      </c>
      <c r="B1924" s="55" t="s">
        <v>743</v>
      </c>
      <c r="C1924" s="43" t="s">
        <v>6590</v>
      </c>
      <c r="D1924" s="88" t="s">
        <v>7035</v>
      </c>
      <c r="E1924" s="44" t="s">
        <v>76</v>
      </c>
      <c r="F1924" s="62" t="s">
        <v>7036</v>
      </c>
      <c r="G1924" s="62" t="s">
        <v>7037</v>
      </c>
      <c r="H1924" s="59">
        <v>44742</v>
      </c>
      <c r="I1924" s="59">
        <v>45290</v>
      </c>
      <c r="J1924" s="48" t="str">
        <f>IF(Ugovori_OPULJP[[#This Row],[DATUM ZAVRŠETKA OPERACIJE]]&gt;DATE(2024,3,31),"u provedbi","završen")</f>
        <v>završen</v>
      </c>
      <c r="K1924" s="67" t="s">
        <v>7038</v>
      </c>
      <c r="L1924" s="58" t="s">
        <v>37</v>
      </c>
      <c r="M1924" s="49">
        <v>0.85</v>
      </c>
      <c r="N1924" s="49">
        <v>0.15</v>
      </c>
      <c r="O1924" s="50">
        <f>Ugovori_OPULJP[[#This Row],[Bespovratna sredstva - Ukupno (EU+Nac) HRK
= Ukupna ugovorena vrijednost bespovratnih sredstava]]*Ugovori_OPULJP[[#This Row],[EU STOPA SUFINANCIRANJA %
EU CO-FINANCING RATE %]]</f>
        <v>372267.00299999997</v>
      </c>
      <c r="P1924" s="51">
        <f>Ugovori_OPULJP[[#This Row],[Bespovratna sredstva - EU dio - HRK]]/7.5345</f>
        <v>49408.322118256016</v>
      </c>
      <c r="Q1924" s="50">
        <f>Ugovori_OPULJP[[#This Row],[Bespovratna sredstva - Ukupno (EU+Nac) HRK
= Ukupna ugovorena vrijednost bespovratnih sredstava]]*Ugovori_OPULJP[[#This Row],[STOPA NACIONALNOG SUFINANCIRANJA %]]</f>
        <v>65694.176999999996</v>
      </c>
      <c r="R1924" s="51">
        <f>Ugovori_OPULJP[[#This Row],[Bespovratna sredstva - Nacionalni dio - HRK]]/7.5345</f>
        <v>8719.1156679275318</v>
      </c>
      <c r="S1924" s="52">
        <v>437961.18</v>
      </c>
      <c r="T1924" s="51">
        <f>Ugovori_OPULJP[[#This Row],[Bespovratna sredstva - Ukupno (EU+Nac) HRK
= Ukupna ugovorena vrijednost bespovratnih sredstava]]/7.5345</f>
        <v>58127.437786183553</v>
      </c>
      <c r="U1924" s="50">
        <v>0</v>
      </c>
      <c r="V1924" s="51">
        <f>Ugovori_OPULJP[[#This Row],[Javni doprinos korisnika - HRK]]/7.5345</f>
        <v>0</v>
      </c>
      <c r="W1924" s="50">
        <v>0</v>
      </c>
      <c r="X1924" s="51">
        <f>Ugovori_OPULJP[[#This Row],[Privatni doprinos korisnika - HRK]]/7.5345</f>
        <v>0</v>
      </c>
      <c r="Y1924" s="52">
        <v>437961.18</v>
      </c>
      <c r="Z1924" s="53">
        <f>Ugovori_OPULJP[[#This Row],[UKUPNI PRIHVATLJIVI IZDACI
TOTAL ELIGIBLE EXPENDITURE
= Bespovratna sredstva ukupno + doprinos korisnika
= Ukupni prihvatljivi troškovi
= Ukupna ugovorena vrijednost projekta HRK]]/7.5345</f>
        <v>58127.437786183553</v>
      </c>
      <c r="AA1924" s="57" t="s">
        <v>6593</v>
      </c>
      <c r="AB1924" s="57" t="s">
        <v>35</v>
      </c>
      <c r="AC1924" s="56" t="s">
        <v>7039</v>
      </c>
      <c r="AD1924" s="43" t="s">
        <v>6595</v>
      </c>
    </row>
    <row r="1925" spans="1:30" ht="51" customHeight="1" x14ac:dyDescent="0.2">
      <c r="A1925" s="61" t="s">
        <v>7040</v>
      </c>
      <c r="B1925" s="55" t="s">
        <v>743</v>
      </c>
      <c r="C1925" s="43" t="s">
        <v>6590</v>
      </c>
      <c r="D1925" s="88" t="s">
        <v>7035</v>
      </c>
      <c r="E1925" s="44" t="s">
        <v>76</v>
      </c>
      <c r="F1925" s="62" t="s">
        <v>7041</v>
      </c>
      <c r="G1925" s="62" t="s">
        <v>7042</v>
      </c>
      <c r="H1925" s="59">
        <v>44705</v>
      </c>
      <c r="I1925" s="59">
        <v>45254</v>
      </c>
      <c r="J1925" s="48" t="str">
        <f>IF(Ugovori_OPULJP[[#This Row],[DATUM ZAVRŠETKA OPERACIJE]]&gt;DATE(2024,3,31),"u provedbi","završen")</f>
        <v>završen</v>
      </c>
      <c r="K1925" s="67" t="s">
        <v>7043</v>
      </c>
      <c r="L1925" s="67" t="s">
        <v>37</v>
      </c>
      <c r="M1925" s="49">
        <v>0.85</v>
      </c>
      <c r="N1925" s="49">
        <v>0.15</v>
      </c>
      <c r="O1925" s="50">
        <f>Ugovori_OPULJP[[#This Row],[Bespovratna sredstva - Ukupno (EU+Nac) HRK
= Ukupna ugovorena vrijednost bespovratnih sredstava]]*Ugovori_OPULJP[[#This Row],[EU STOPA SUFINANCIRANJA %
EU CO-FINANCING RATE %]]</f>
        <v>347369.46600000001</v>
      </c>
      <c r="P1925" s="51">
        <f>Ugovori_OPULJP[[#This Row],[Bespovratna sredstva - EU dio - HRK]]/7.5345</f>
        <v>46103.851085008959</v>
      </c>
      <c r="Q1925" s="50">
        <f>Ugovori_OPULJP[[#This Row],[Bespovratna sredstva - Ukupno (EU+Nac) HRK
= Ukupna ugovorena vrijednost bespovratnih sredstava]]*Ugovori_OPULJP[[#This Row],[STOPA NACIONALNOG SUFINANCIRANJA %]]</f>
        <v>61300.493999999999</v>
      </c>
      <c r="R1925" s="51">
        <f>Ugovori_OPULJP[[#This Row],[Bespovratna sredstva - Nacionalni dio - HRK]]/7.5345</f>
        <v>8135.9737208839333</v>
      </c>
      <c r="S1925" s="52">
        <v>408669.96</v>
      </c>
      <c r="T1925" s="53">
        <f>Ugovori_OPULJP[[#This Row],[Bespovratna sredstva - Ukupno (EU+Nac) HRK
= Ukupna ugovorena vrijednost bespovratnih sredstava]]/7.5345</f>
        <v>54239.824805892895</v>
      </c>
      <c r="U1925" s="50">
        <v>0</v>
      </c>
      <c r="V1925" s="51">
        <f>Ugovori_OPULJP[[#This Row],[Javni doprinos korisnika - HRK]]/7.5345</f>
        <v>0</v>
      </c>
      <c r="W1925" s="50">
        <v>0</v>
      </c>
      <c r="X1925" s="51">
        <f>Ugovori_OPULJP[[#This Row],[Privatni doprinos korisnika - HRK]]/7.5345</f>
        <v>0</v>
      </c>
      <c r="Y1925" s="52">
        <v>408669.96</v>
      </c>
      <c r="Z1925" s="53">
        <f>Ugovori_OPULJP[[#This Row],[UKUPNI PRIHVATLJIVI IZDACI
TOTAL ELIGIBLE EXPENDITURE
= Bespovratna sredstva ukupno + doprinos korisnika
= Ukupni prihvatljivi troškovi
= Ukupna ugovorena vrijednost projekta HRK]]/7.5345</f>
        <v>54239.824805892895</v>
      </c>
      <c r="AA1925" s="44" t="s">
        <v>6593</v>
      </c>
      <c r="AB1925" s="44" t="s">
        <v>35</v>
      </c>
      <c r="AC1925" s="56" t="s">
        <v>7044</v>
      </c>
      <c r="AD1925" s="43" t="s">
        <v>6595</v>
      </c>
    </row>
    <row r="1926" spans="1:30" ht="51" customHeight="1" x14ac:dyDescent="0.2">
      <c r="A1926" s="61" t="s">
        <v>7045</v>
      </c>
      <c r="B1926" s="55" t="s">
        <v>743</v>
      </c>
      <c r="C1926" s="43" t="s">
        <v>6590</v>
      </c>
      <c r="D1926" s="88" t="s">
        <v>7035</v>
      </c>
      <c r="E1926" s="44" t="s">
        <v>76</v>
      </c>
      <c r="F1926" s="62" t="s">
        <v>7046</v>
      </c>
      <c r="G1926" s="62" t="s">
        <v>6767</v>
      </c>
      <c r="H1926" s="59">
        <v>44704</v>
      </c>
      <c r="I1926" s="59">
        <v>45253</v>
      </c>
      <c r="J1926" s="48" t="str">
        <f>IF(Ugovori_OPULJP[[#This Row],[DATUM ZAVRŠETKA OPERACIJE]]&gt;DATE(2024,3,31),"u provedbi","završen")</f>
        <v>završen</v>
      </c>
      <c r="K1926" s="67" t="s">
        <v>155</v>
      </c>
      <c r="L1926" s="67" t="s">
        <v>155</v>
      </c>
      <c r="M1926" s="49">
        <v>0.85</v>
      </c>
      <c r="N1926" s="49">
        <v>0.15</v>
      </c>
      <c r="O1926" s="50">
        <f>Ugovori_OPULJP[[#This Row],[Bespovratna sredstva - Ukupno (EU+Nac) HRK
= Ukupna ugovorena vrijednost bespovratnih sredstava]]*Ugovori_OPULJP[[#This Row],[EU STOPA SUFINANCIRANJA %
EU CO-FINANCING RATE %]]</f>
        <v>285384.90750000003</v>
      </c>
      <c r="P1926" s="51">
        <f>Ugovori_OPULJP[[#This Row],[Bespovratna sredstva - EU dio - HRK]]/7.5345</f>
        <v>37877.086402548281</v>
      </c>
      <c r="Q1926" s="50">
        <f>Ugovori_OPULJP[[#This Row],[Bespovratna sredstva - Ukupno (EU+Nac) HRK
= Ukupna ugovorena vrijednost bespovratnih sredstava]]*Ugovori_OPULJP[[#This Row],[STOPA NACIONALNOG SUFINANCIRANJA %]]</f>
        <v>50362.042500000003</v>
      </c>
      <c r="R1926" s="51">
        <f>Ugovori_OPULJP[[#This Row],[Bespovratna sredstva - Nacionalni dio - HRK]]/7.5345</f>
        <v>6684.1917180967548</v>
      </c>
      <c r="S1926" s="52">
        <v>335746.95</v>
      </c>
      <c r="T1926" s="53">
        <f>Ugovori_OPULJP[[#This Row],[Bespovratna sredstva - Ukupno (EU+Nac) HRK
= Ukupna ugovorena vrijednost bespovratnih sredstava]]/7.5345</f>
        <v>44561.278120645031</v>
      </c>
      <c r="U1926" s="50">
        <v>0</v>
      </c>
      <c r="V1926" s="51">
        <f>Ugovori_OPULJP[[#This Row],[Javni doprinos korisnika - HRK]]/7.5345</f>
        <v>0</v>
      </c>
      <c r="W1926" s="50">
        <v>0</v>
      </c>
      <c r="X1926" s="51">
        <f>Ugovori_OPULJP[[#This Row],[Privatni doprinos korisnika - HRK]]/7.5345</f>
        <v>0</v>
      </c>
      <c r="Y1926" s="52">
        <v>335746.95</v>
      </c>
      <c r="Z1926" s="53">
        <f>Ugovori_OPULJP[[#This Row],[UKUPNI PRIHVATLJIVI IZDACI
TOTAL ELIGIBLE EXPENDITURE
= Bespovratna sredstva ukupno + doprinos korisnika
= Ukupni prihvatljivi troškovi
= Ukupna ugovorena vrijednost projekta HRK]]/7.5345</f>
        <v>44561.278120645031</v>
      </c>
      <c r="AA1926" s="44" t="s">
        <v>6593</v>
      </c>
      <c r="AB1926" s="44" t="s">
        <v>35</v>
      </c>
      <c r="AC1926" s="56" t="s">
        <v>7047</v>
      </c>
      <c r="AD1926" s="43" t="s">
        <v>6595</v>
      </c>
    </row>
    <row r="1927" spans="1:30" ht="51" customHeight="1" x14ac:dyDescent="0.2">
      <c r="A1927" s="61" t="s">
        <v>7048</v>
      </c>
      <c r="B1927" s="55" t="s">
        <v>743</v>
      </c>
      <c r="C1927" s="43" t="s">
        <v>6590</v>
      </c>
      <c r="D1927" s="88" t="s">
        <v>7035</v>
      </c>
      <c r="E1927" s="44" t="s">
        <v>76</v>
      </c>
      <c r="F1927" s="62" t="s">
        <v>7049</v>
      </c>
      <c r="G1927" s="62" t="s">
        <v>7050</v>
      </c>
      <c r="H1927" s="59">
        <v>44753</v>
      </c>
      <c r="I1927" s="59">
        <v>45149</v>
      </c>
      <c r="J1927" s="48" t="str">
        <f>IF(Ugovori_OPULJP[[#This Row],[DATUM ZAVRŠETKA OPERACIJE]]&gt;DATE(2024,3,31),"u provedbi","završen")</f>
        <v>završen</v>
      </c>
      <c r="K1927" s="46" t="s">
        <v>7051</v>
      </c>
      <c r="L1927" s="46" t="s">
        <v>173</v>
      </c>
      <c r="M1927" s="49">
        <v>0.85</v>
      </c>
      <c r="N1927" s="49">
        <v>0.15</v>
      </c>
      <c r="O1927" s="50">
        <f>Ugovori_OPULJP[[#This Row],[Bespovratna sredstva - Ukupno (EU+Nac) HRK
= Ukupna ugovorena vrijednost bespovratnih sredstava]]*Ugovori_OPULJP[[#This Row],[EU STOPA SUFINANCIRANJA %
EU CO-FINANCING RATE %]]</f>
        <v>424734.375</v>
      </c>
      <c r="P1927" s="51">
        <f>Ugovori_OPULJP[[#This Row],[Bespovratna sredstva - EU dio - HRK]]/7.5345</f>
        <v>56371.939080230935</v>
      </c>
      <c r="Q1927" s="50">
        <f>Ugovori_OPULJP[[#This Row],[Bespovratna sredstva - Ukupno (EU+Nac) HRK
= Ukupna ugovorena vrijednost bespovratnih sredstava]]*Ugovori_OPULJP[[#This Row],[STOPA NACIONALNOG SUFINANCIRANJA %]]</f>
        <v>74953.125</v>
      </c>
      <c r="R1927" s="51">
        <f>Ugovori_OPULJP[[#This Row],[Bespovratna sredstva - Nacionalni dio - HRK]]/7.5345</f>
        <v>9947.9892494525175</v>
      </c>
      <c r="S1927" s="52">
        <v>499687.5</v>
      </c>
      <c r="T1927" s="51">
        <f>Ugovori_OPULJP[[#This Row],[Bespovratna sredstva - Ukupno (EU+Nac) HRK
= Ukupna ugovorena vrijednost bespovratnih sredstava]]/7.5345</f>
        <v>66319.928329683447</v>
      </c>
      <c r="U1927" s="50">
        <v>0</v>
      </c>
      <c r="V1927" s="51">
        <f>Ugovori_OPULJP[[#This Row],[Javni doprinos korisnika - HRK]]/7.5345</f>
        <v>0</v>
      </c>
      <c r="W1927" s="50">
        <v>0</v>
      </c>
      <c r="X1927" s="51">
        <f>Ugovori_OPULJP[[#This Row],[Privatni doprinos korisnika - HRK]]/7.5345</f>
        <v>0</v>
      </c>
      <c r="Y1927" s="52">
        <v>499687.5</v>
      </c>
      <c r="Z1927" s="53">
        <f>Ugovori_OPULJP[[#This Row],[UKUPNI PRIHVATLJIVI IZDACI
TOTAL ELIGIBLE EXPENDITURE
= Bespovratna sredstva ukupno + doprinos korisnika
= Ukupni prihvatljivi troškovi
= Ukupna ugovorena vrijednost projekta HRK]]/7.5345</f>
        <v>66319.928329683447</v>
      </c>
      <c r="AA1927" s="57" t="s">
        <v>6593</v>
      </c>
      <c r="AB1927" s="57" t="s">
        <v>35</v>
      </c>
      <c r="AC1927" s="56" t="s">
        <v>7052</v>
      </c>
      <c r="AD1927" s="43" t="s">
        <v>6595</v>
      </c>
    </row>
    <row r="1928" spans="1:30" ht="63.75" customHeight="1" x14ac:dyDescent="0.2">
      <c r="A1928" s="61" t="s">
        <v>7053</v>
      </c>
      <c r="B1928" s="55" t="s">
        <v>743</v>
      </c>
      <c r="C1928" s="43" t="s">
        <v>6590</v>
      </c>
      <c r="D1928" s="88" t="s">
        <v>7035</v>
      </c>
      <c r="E1928" s="44" t="s">
        <v>76</v>
      </c>
      <c r="F1928" s="62" t="s">
        <v>7054</v>
      </c>
      <c r="G1928" s="62" t="s">
        <v>7055</v>
      </c>
      <c r="H1928" s="59">
        <v>44704</v>
      </c>
      <c r="I1928" s="59">
        <v>45253</v>
      </c>
      <c r="J1928" s="48" t="str">
        <f>IF(Ugovori_OPULJP[[#This Row],[DATUM ZAVRŠETKA OPERACIJE]]&gt;DATE(2024,3,31),"u provedbi","završen")</f>
        <v>završen</v>
      </c>
      <c r="K1928" s="67" t="s">
        <v>130</v>
      </c>
      <c r="L1928" s="67" t="s">
        <v>130</v>
      </c>
      <c r="M1928" s="49">
        <v>0.85</v>
      </c>
      <c r="N1928" s="49">
        <v>0.15</v>
      </c>
      <c r="O1928" s="50">
        <f>Ugovori_OPULJP[[#This Row],[Bespovratna sredstva - Ukupno (EU+Nac) HRK
= Ukupna ugovorena vrijednost bespovratnih sredstava]]*Ugovori_OPULJP[[#This Row],[EU STOPA SUFINANCIRANJA %
EU CO-FINANCING RATE %]]</f>
        <v>356667.20799999998</v>
      </c>
      <c r="P1928" s="51">
        <f>Ugovori_OPULJP[[#This Row],[Bespovratna sredstva - EU dio - HRK]]/7.5345</f>
        <v>47337.873515163577</v>
      </c>
      <c r="Q1928" s="50">
        <f>Ugovori_OPULJP[[#This Row],[Bespovratna sredstva - Ukupno (EU+Nac) HRK
= Ukupna ugovorena vrijednost bespovratnih sredstava]]*Ugovori_OPULJP[[#This Row],[STOPA NACIONALNOG SUFINANCIRANJA %]]</f>
        <v>62941.271999999997</v>
      </c>
      <c r="R1928" s="51">
        <f>Ugovori_OPULJP[[#This Row],[Bespovratna sredstva - Nacionalni dio - HRK]]/7.5345</f>
        <v>8353.7423850288669</v>
      </c>
      <c r="S1928" s="52">
        <v>419608.48</v>
      </c>
      <c r="T1928" s="53">
        <f>Ugovori_OPULJP[[#This Row],[Bespovratna sredstva - Ukupno (EU+Nac) HRK
= Ukupna ugovorena vrijednost bespovratnih sredstava]]/7.5345</f>
        <v>55691.615900192446</v>
      </c>
      <c r="U1928" s="50">
        <v>0</v>
      </c>
      <c r="V1928" s="51">
        <f>Ugovori_OPULJP[[#This Row],[Javni doprinos korisnika - HRK]]/7.5345</f>
        <v>0</v>
      </c>
      <c r="W1928" s="50">
        <v>0</v>
      </c>
      <c r="X1928" s="51">
        <f>Ugovori_OPULJP[[#This Row],[Privatni doprinos korisnika - HRK]]/7.5345</f>
        <v>0</v>
      </c>
      <c r="Y1928" s="52">
        <v>419608.48</v>
      </c>
      <c r="Z1928" s="53">
        <f>Ugovori_OPULJP[[#This Row],[UKUPNI PRIHVATLJIVI IZDACI
TOTAL ELIGIBLE EXPENDITURE
= Bespovratna sredstva ukupno + doprinos korisnika
= Ukupni prihvatljivi troškovi
= Ukupna ugovorena vrijednost projekta HRK]]/7.5345</f>
        <v>55691.615900192446</v>
      </c>
      <c r="AA1928" s="44" t="s">
        <v>6593</v>
      </c>
      <c r="AB1928" s="44" t="s">
        <v>35</v>
      </c>
      <c r="AC1928" s="56" t="s">
        <v>7056</v>
      </c>
      <c r="AD1928" s="43" t="s">
        <v>6595</v>
      </c>
    </row>
    <row r="1929" spans="1:30" ht="51" customHeight="1" x14ac:dyDescent="0.2">
      <c r="A1929" s="66" t="s">
        <v>7057</v>
      </c>
      <c r="B1929" s="55" t="s">
        <v>743</v>
      </c>
      <c r="C1929" s="43" t="s">
        <v>6590</v>
      </c>
      <c r="D1929" s="88" t="s">
        <v>7035</v>
      </c>
      <c r="E1929" s="44" t="s">
        <v>76</v>
      </c>
      <c r="F1929" s="62" t="s">
        <v>7058</v>
      </c>
      <c r="G1929" s="62" t="s">
        <v>7059</v>
      </c>
      <c r="H1929" s="59">
        <v>44718</v>
      </c>
      <c r="I1929" s="59">
        <v>45144</v>
      </c>
      <c r="J1929" s="48" t="str">
        <f>IF(Ugovori_OPULJP[[#This Row],[DATUM ZAVRŠETKA OPERACIJE]]&gt;DATE(2024,3,31),"u provedbi","završen")</f>
        <v>završen</v>
      </c>
      <c r="K1929" s="67" t="s">
        <v>271</v>
      </c>
      <c r="L1929" s="67" t="s">
        <v>271</v>
      </c>
      <c r="M1929" s="49">
        <v>0.85</v>
      </c>
      <c r="N1929" s="49">
        <v>0.15</v>
      </c>
      <c r="O1929" s="50">
        <f>Ugovori_OPULJP[[#This Row],[Bespovratna sredstva - Ukupno (EU+Nac) HRK
= Ukupna ugovorena vrijednost bespovratnih sredstava]]*Ugovori_OPULJP[[#This Row],[EU STOPA SUFINANCIRANJA %
EU CO-FINANCING RATE %]]</f>
        <v>415748.30249999999</v>
      </c>
      <c r="P1929" s="51">
        <f>Ugovori_OPULJP[[#This Row],[Bespovratna sredstva - EU dio - HRK]]/7.5345</f>
        <v>55179.282301413492</v>
      </c>
      <c r="Q1929" s="50">
        <f>Ugovori_OPULJP[[#This Row],[Bespovratna sredstva - Ukupno (EU+Nac) HRK
= Ukupna ugovorena vrijednost bespovratnih sredstava]]*Ugovori_OPULJP[[#This Row],[STOPA NACIONALNOG SUFINANCIRANJA %]]</f>
        <v>73367.347500000003</v>
      </c>
      <c r="R1929" s="51">
        <f>Ugovori_OPULJP[[#This Row],[Bespovratna sredstva - Nacionalni dio - HRK]]/7.5345</f>
        <v>9737.5204061317945</v>
      </c>
      <c r="S1929" s="52">
        <v>489115.65</v>
      </c>
      <c r="T1929" s="53">
        <f>Ugovori_OPULJP[[#This Row],[Bespovratna sredstva - Ukupno (EU+Nac) HRK
= Ukupna ugovorena vrijednost bespovratnih sredstava]]/7.5345</f>
        <v>64916.802707545292</v>
      </c>
      <c r="U1929" s="50">
        <v>0</v>
      </c>
      <c r="V1929" s="51">
        <f>Ugovori_OPULJP[[#This Row],[Javni doprinos korisnika - HRK]]/7.5345</f>
        <v>0</v>
      </c>
      <c r="W1929" s="50">
        <v>0</v>
      </c>
      <c r="X1929" s="51">
        <f>Ugovori_OPULJP[[#This Row],[Privatni doprinos korisnika - HRK]]/7.5345</f>
        <v>0</v>
      </c>
      <c r="Y1929" s="52">
        <v>489115.65</v>
      </c>
      <c r="Z1929" s="53">
        <f>Ugovori_OPULJP[[#This Row],[UKUPNI PRIHVATLJIVI IZDACI
TOTAL ELIGIBLE EXPENDITURE
= Bespovratna sredstva ukupno + doprinos korisnika
= Ukupni prihvatljivi troškovi
= Ukupna ugovorena vrijednost projekta HRK]]/7.5345</f>
        <v>64916.802707545292</v>
      </c>
      <c r="AA1929" s="44" t="s">
        <v>6593</v>
      </c>
      <c r="AB1929" s="44" t="s">
        <v>35</v>
      </c>
      <c r="AC1929" s="56" t="s">
        <v>7060</v>
      </c>
      <c r="AD1929" s="43" t="s">
        <v>6595</v>
      </c>
    </row>
    <row r="1930" spans="1:30" ht="63.75" customHeight="1" x14ac:dyDescent="0.2">
      <c r="A1930" s="66" t="s">
        <v>7061</v>
      </c>
      <c r="B1930" s="55" t="s">
        <v>743</v>
      </c>
      <c r="C1930" s="43" t="s">
        <v>6590</v>
      </c>
      <c r="D1930" s="88" t="s">
        <v>7035</v>
      </c>
      <c r="E1930" s="44" t="s">
        <v>76</v>
      </c>
      <c r="F1930" s="62" t="s">
        <v>7062</v>
      </c>
      <c r="G1930" s="62" t="s">
        <v>7063</v>
      </c>
      <c r="H1930" s="59">
        <v>44713</v>
      </c>
      <c r="I1930" s="59">
        <v>45261</v>
      </c>
      <c r="J1930" s="48" t="str">
        <f>IF(Ugovori_OPULJP[[#This Row],[DATUM ZAVRŠETKA OPERACIJE]]&gt;DATE(2024,3,31),"u provedbi","završen")</f>
        <v>završen</v>
      </c>
      <c r="K1930" s="67" t="s">
        <v>2992</v>
      </c>
      <c r="L1930" s="67" t="s">
        <v>155</v>
      </c>
      <c r="M1930" s="49">
        <v>0.85</v>
      </c>
      <c r="N1930" s="49">
        <v>0.15</v>
      </c>
      <c r="O1930" s="50">
        <f>Ugovori_OPULJP[[#This Row],[Bespovratna sredstva - Ukupno (EU+Nac) HRK
= Ukupna ugovorena vrijednost bespovratnih sredstava]]*Ugovori_OPULJP[[#This Row],[EU STOPA SUFINANCIRANJA %
EU CO-FINANCING RATE %]]</f>
        <v>422382</v>
      </c>
      <c r="P1930" s="51">
        <f>Ugovori_OPULJP[[#This Row],[Bespovratna sredstva - EU dio - HRK]]/7.5345</f>
        <v>56059.725263786582</v>
      </c>
      <c r="Q1930" s="50">
        <f>Ugovori_OPULJP[[#This Row],[Bespovratna sredstva - Ukupno (EU+Nac) HRK
= Ukupna ugovorena vrijednost bespovratnih sredstava]]*Ugovori_OPULJP[[#This Row],[STOPA NACIONALNOG SUFINANCIRANJA %]]</f>
        <v>74538</v>
      </c>
      <c r="R1930" s="51">
        <f>Ugovori_OPULJP[[#This Row],[Bespovratna sredstva - Nacionalni dio - HRK]]/7.5345</f>
        <v>9892.8926936093958</v>
      </c>
      <c r="S1930" s="52">
        <v>496920</v>
      </c>
      <c r="T1930" s="53">
        <f>Ugovori_OPULJP[[#This Row],[Bespovratna sredstva - Ukupno (EU+Nac) HRK
= Ukupna ugovorena vrijednost bespovratnih sredstava]]/7.5345</f>
        <v>65952.617957395982</v>
      </c>
      <c r="U1930" s="50">
        <v>0</v>
      </c>
      <c r="V1930" s="51">
        <f>Ugovori_OPULJP[[#This Row],[Javni doprinos korisnika - HRK]]/7.5345</f>
        <v>0</v>
      </c>
      <c r="W1930" s="50">
        <v>0</v>
      </c>
      <c r="X1930" s="51">
        <f>Ugovori_OPULJP[[#This Row],[Privatni doprinos korisnika - HRK]]/7.5345</f>
        <v>0</v>
      </c>
      <c r="Y1930" s="52">
        <v>496920</v>
      </c>
      <c r="Z1930" s="53">
        <f>Ugovori_OPULJP[[#This Row],[UKUPNI PRIHVATLJIVI IZDACI
TOTAL ELIGIBLE EXPENDITURE
= Bespovratna sredstva ukupno + doprinos korisnika
= Ukupni prihvatljivi troškovi
= Ukupna ugovorena vrijednost projekta HRK]]/7.5345</f>
        <v>65952.617957395982</v>
      </c>
      <c r="AA1930" s="44" t="s">
        <v>6593</v>
      </c>
      <c r="AB1930" s="44" t="s">
        <v>35</v>
      </c>
      <c r="AC1930" s="56" t="s">
        <v>7064</v>
      </c>
      <c r="AD1930" s="43" t="s">
        <v>6595</v>
      </c>
    </row>
    <row r="1931" spans="1:30" ht="51" customHeight="1" x14ac:dyDescent="0.2">
      <c r="A1931" s="61" t="s">
        <v>7065</v>
      </c>
      <c r="B1931" s="55" t="s">
        <v>743</v>
      </c>
      <c r="C1931" s="43" t="s">
        <v>6590</v>
      </c>
      <c r="D1931" s="88" t="s">
        <v>7035</v>
      </c>
      <c r="E1931" s="44" t="s">
        <v>76</v>
      </c>
      <c r="F1931" s="62" t="s">
        <v>7066</v>
      </c>
      <c r="G1931" s="62" t="s">
        <v>7067</v>
      </c>
      <c r="H1931" s="59">
        <v>44700</v>
      </c>
      <c r="I1931" s="59">
        <v>45126</v>
      </c>
      <c r="J1931" s="48" t="str">
        <f>IF(Ugovori_OPULJP[[#This Row],[DATUM ZAVRŠETKA OPERACIJE]]&gt;DATE(2024,3,31),"u provedbi","završen")</f>
        <v>završen</v>
      </c>
      <c r="K1931" s="67" t="s">
        <v>211</v>
      </c>
      <c r="L1931" s="67" t="s">
        <v>211</v>
      </c>
      <c r="M1931" s="49">
        <v>0.85</v>
      </c>
      <c r="N1931" s="49">
        <v>0.15</v>
      </c>
      <c r="O1931" s="50">
        <f>Ugovori_OPULJP[[#This Row],[Bespovratna sredstva - Ukupno (EU+Nac) HRK
= Ukupna ugovorena vrijednost bespovratnih sredstava]]*Ugovori_OPULJP[[#This Row],[EU STOPA SUFINANCIRANJA %
EU CO-FINANCING RATE %]]</f>
        <v>289367.897</v>
      </c>
      <c r="P1931" s="51">
        <f>Ugovori_OPULJP[[#This Row],[Bespovratna sredstva - EU dio - HRK]]/7.5345</f>
        <v>38405.719954874243</v>
      </c>
      <c r="Q1931" s="50">
        <f>Ugovori_OPULJP[[#This Row],[Bespovratna sredstva - Ukupno (EU+Nac) HRK
= Ukupna ugovorena vrijednost bespovratnih sredstava]]*Ugovori_OPULJP[[#This Row],[STOPA NACIONALNOG SUFINANCIRANJA %]]</f>
        <v>51064.923000000003</v>
      </c>
      <c r="R1931" s="51">
        <f>Ugovori_OPULJP[[#This Row],[Bespovratna sredstva - Nacionalni dio - HRK]]/7.5345</f>
        <v>6777.4799920366313</v>
      </c>
      <c r="S1931" s="52">
        <v>340432.82</v>
      </c>
      <c r="T1931" s="53">
        <f>Ugovori_OPULJP[[#This Row],[Bespovratna sredstva - Ukupno (EU+Nac) HRK
= Ukupna ugovorena vrijednost bespovratnih sredstava]]/7.5345</f>
        <v>45183.199946910878</v>
      </c>
      <c r="U1931" s="50">
        <v>0</v>
      </c>
      <c r="V1931" s="51">
        <f>Ugovori_OPULJP[[#This Row],[Javni doprinos korisnika - HRK]]/7.5345</f>
        <v>0</v>
      </c>
      <c r="W1931" s="50">
        <v>0</v>
      </c>
      <c r="X1931" s="51">
        <f>Ugovori_OPULJP[[#This Row],[Privatni doprinos korisnika - HRK]]/7.5345</f>
        <v>0</v>
      </c>
      <c r="Y1931" s="52">
        <v>340432.82</v>
      </c>
      <c r="Z1931" s="53">
        <f>Ugovori_OPULJP[[#This Row],[UKUPNI PRIHVATLJIVI IZDACI
TOTAL ELIGIBLE EXPENDITURE
= Bespovratna sredstva ukupno + doprinos korisnika
= Ukupni prihvatljivi troškovi
= Ukupna ugovorena vrijednost projekta HRK]]/7.5345</f>
        <v>45183.199946910878</v>
      </c>
      <c r="AA1931" s="44" t="s">
        <v>6593</v>
      </c>
      <c r="AB1931" s="44" t="s">
        <v>35</v>
      </c>
      <c r="AC1931" s="56" t="s">
        <v>7068</v>
      </c>
      <c r="AD1931" s="43" t="s">
        <v>6595</v>
      </c>
    </row>
    <row r="1932" spans="1:30" ht="51" customHeight="1" x14ac:dyDescent="0.2">
      <c r="A1932" s="61" t="s">
        <v>7069</v>
      </c>
      <c r="B1932" s="55" t="s">
        <v>743</v>
      </c>
      <c r="C1932" s="43" t="s">
        <v>6590</v>
      </c>
      <c r="D1932" s="88" t="s">
        <v>7035</v>
      </c>
      <c r="E1932" s="44" t="s">
        <v>76</v>
      </c>
      <c r="F1932" s="62" t="s">
        <v>7070</v>
      </c>
      <c r="G1932" s="62" t="s">
        <v>3278</v>
      </c>
      <c r="H1932" s="59">
        <v>44743</v>
      </c>
      <c r="I1932" s="59">
        <v>45292</v>
      </c>
      <c r="J1932" s="48" t="str">
        <f>IF(Ugovori_OPULJP[[#This Row],[DATUM ZAVRŠETKA OPERACIJE]]&gt;DATE(2024,3,31),"u provedbi","završen")</f>
        <v>završen</v>
      </c>
      <c r="K1932" s="58" t="s">
        <v>594</v>
      </c>
      <c r="L1932" s="58" t="s">
        <v>594</v>
      </c>
      <c r="M1932" s="49">
        <v>0.85</v>
      </c>
      <c r="N1932" s="49">
        <v>0.15</v>
      </c>
      <c r="O1932" s="50">
        <f>Ugovori_OPULJP[[#This Row],[Bespovratna sredstva - Ukupno (EU+Nac) HRK
= Ukupna ugovorena vrijednost bespovratnih sredstava]]*Ugovori_OPULJP[[#This Row],[EU STOPA SUFINANCIRANJA %
EU CO-FINANCING RATE %]]</f>
        <v>424925.18299999996</v>
      </c>
      <c r="P1932" s="51">
        <f>Ugovori_OPULJP[[#This Row],[Bespovratna sredstva - EU dio - HRK]]/7.5345</f>
        <v>56397.263653858907</v>
      </c>
      <c r="Q1932" s="50">
        <f>Ugovori_OPULJP[[#This Row],[Bespovratna sredstva - Ukupno (EU+Nac) HRK
= Ukupna ugovorena vrijednost bespovratnih sredstava]]*Ugovori_OPULJP[[#This Row],[STOPA NACIONALNOG SUFINANCIRANJA %]]</f>
        <v>74986.796999999991</v>
      </c>
      <c r="R1932" s="51">
        <f>Ugovori_OPULJP[[#This Row],[Bespovratna sredstva - Nacionalni dio - HRK]]/7.5345</f>
        <v>9952.4582918574542</v>
      </c>
      <c r="S1932" s="52">
        <v>499911.98</v>
      </c>
      <c r="T1932" s="51">
        <f>Ugovori_OPULJP[[#This Row],[Bespovratna sredstva - Ukupno (EU+Nac) HRK
= Ukupna ugovorena vrijednost bespovratnih sredstava]]/7.5345</f>
        <v>66349.721945716359</v>
      </c>
      <c r="U1932" s="50">
        <v>0</v>
      </c>
      <c r="V1932" s="51">
        <f>Ugovori_OPULJP[[#This Row],[Javni doprinos korisnika - HRK]]/7.5345</f>
        <v>0</v>
      </c>
      <c r="W1932" s="50">
        <v>0</v>
      </c>
      <c r="X1932" s="51">
        <f>Ugovori_OPULJP[[#This Row],[Privatni doprinos korisnika - HRK]]/7.5345</f>
        <v>0</v>
      </c>
      <c r="Y1932" s="52">
        <v>499911.98</v>
      </c>
      <c r="Z1932" s="53">
        <f>Ugovori_OPULJP[[#This Row],[UKUPNI PRIHVATLJIVI IZDACI
TOTAL ELIGIBLE EXPENDITURE
= Bespovratna sredstva ukupno + doprinos korisnika
= Ukupni prihvatljivi troškovi
= Ukupna ugovorena vrijednost projekta HRK]]/7.5345</f>
        <v>66349.721945716359</v>
      </c>
      <c r="AA1932" s="57" t="s">
        <v>6593</v>
      </c>
      <c r="AB1932" s="57" t="s">
        <v>35</v>
      </c>
      <c r="AC1932" s="56" t="s">
        <v>7071</v>
      </c>
      <c r="AD1932" s="43" t="s">
        <v>6595</v>
      </c>
    </row>
    <row r="1933" spans="1:30" ht="51" customHeight="1" x14ac:dyDescent="0.2">
      <c r="A1933" s="66" t="s">
        <v>7072</v>
      </c>
      <c r="B1933" s="55" t="s">
        <v>743</v>
      </c>
      <c r="C1933" s="43" t="s">
        <v>6590</v>
      </c>
      <c r="D1933" s="88" t="s">
        <v>7035</v>
      </c>
      <c r="E1933" s="44" t="s">
        <v>76</v>
      </c>
      <c r="F1933" s="62" t="s">
        <v>7073</v>
      </c>
      <c r="G1933" s="62" t="s">
        <v>7074</v>
      </c>
      <c r="H1933" s="59">
        <v>44713</v>
      </c>
      <c r="I1933" s="59">
        <v>45139</v>
      </c>
      <c r="J1933" s="48" t="str">
        <f>IF(Ugovori_OPULJP[[#This Row],[DATUM ZAVRŠETKA OPERACIJE]]&gt;DATE(2024,3,31),"u provedbi","završen")</f>
        <v>završen</v>
      </c>
      <c r="K1933" s="67" t="s">
        <v>271</v>
      </c>
      <c r="L1933" s="67" t="s">
        <v>271</v>
      </c>
      <c r="M1933" s="49">
        <v>0.85</v>
      </c>
      <c r="N1933" s="49">
        <v>0.15</v>
      </c>
      <c r="O1933" s="50">
        <f>Ugovori_OPULJP[[#This Row],[Bespovratna sredstva - Ukupno (EU+Nac) HRK
= Ukupna ugovorena vrijednost bespovratnih sredstava]]*Ugovori_OPULJP[[#This Row],[EU STOPA SUFINANCIRANJA %
EU CO-FINANCING RATE %]]</f>
        <v>388073.91749999998</v>
      </c>
      <c r="P1933" s="51">
        <f>Ugovori_OPULJP[[#This Row],[Bespovratna sredstva - EU dio - HRK]]/7.5345</f>
        <v>51506.260203065889</v>
      </c>
      <c r="Q1933" s="50">
        <f>Ugovori_OPULJP[[#This Row],[Bespovratna sredstva - Ukupno (EU+Nac) HRK
= Ukupna ugovorena vrijednost bespovratnih sredstava]]*Ugovori_OPULJP[[#This Row],[STOPA NACIONALNOG SUFINANCIRANJA %]]</f>
        <v>68483.632499999992</v>
      </c>
      <c r="R1933" s="51">
        <f>Ugovori_OPULJP[[#This Row],[Bespovratna sredstva - Nacionalni dio - HRK]]/7.5345</f>
        <v>9089.3400358351573</v>
      </c>
      <c r="S1933" s="52">
        <v>456557.55</v>
      </c>
      <c r="T1933" s="53">
        <f>Ugovori_OPULJP[[#This Row],[Bespovratna sredstva - Ukupno (EU+Nac) HRK
= Ukupna ugovorena vrijednost bespovratnih sredstava]]/7.5345</f>
        <v>60595.600238901054</v>
      </c>
      <c r="U1933" s="50">
        <v>0</v>
      </c>
      <c r="V1933" s="51">
        <f>Ugovori_OPULJP[[#This Row],[Javni doprinos korisnika - HRK]]/7.5345</f>
        <v>0</v>
      </c>
      <c r="W1933" s="50">
        <v>0</v>
      </c>
      <c r="X1933" s="51">
        <f>Ugovori_OPULJP[[#This Row],[Privatni doprinos korisnika - HRK]]/7.5345</f>
        <v>0</v>
      </c>
      <c r="Y1933" s="52">
        <v>456557.55</v>
      </c>
      <c r="Z1933" s="53">
        <f>Ugovori_OPULJP[[#This Row],[UKUPNI PRIHVATLJIVI IZDACI
TOTAL ELIGIBLE EXPENDITURE
= Bespovratna sredstva ukupno + doprinos korisnika
= Ukupni prihvatljivi troškovi
= Ukupna ugovorena vrijednost projekta HRK]]/7.5345</f>
        <v>60595.600238901054</v>
      </c>
      <c r="AA1933" s="44" t="s">
        <v>6593</v>
      </c>
      <c r="AB1933" s="44" t="s">
        <v>35</v>
      </c>
      <c r="AC1933" s="56" t="s">
        <v>7075</v>
      </c>
      <c r="AD1933" s="43" t="s">
        <v>6595</v>
      </c>
    </row>
    <row r="1934" spans="1:30" ht="78" customHeight="1" x14ac:dyDescent="0.2">
      <c r="A1934" s="61" t="s">
        <v>7076</v>
      </c>
      <c r="B1934" s="55" t="s">
        <v>743</v>
      </c>
      <c r="C1934" s="43" t="s">
        <v>6590</v>
      </c>
      <c r="D1934" s="88" t="s">
        <v>7035</v>
      </c>
      <c r="E1934" s="44" t="s">
        <v>76</v>
      </c>
      <c r="F1934" s="62" t="s">
        <v>7077</v>
      </c>
      <c r="G1934" s="45" t="s">
        <v>1075</v>
      </c>
      <c r="H1934" s="59">
        <v>44649</v>
      </c>
      <c r="I1934" s="59">
        <v>45014</v>
      </c>
      <c r="J1934" s="48" t="str">
        <f>IF(Ugovori_OPULJP[[#This Row],[DATUM ZAVRŠETKA OPERACIJE]]&gt;DATE(2024,3,31),"u provedbi","završen")</f>
        <v>završen</v>
      </c>
      <c r="K1934" s="67" t="s">
        <v>211</v>
      </c>
      <c r="L1934" s="67" t="s">
        <v>211</v>
      </c>
      <c r="M1934" s="49">
        <v>0.85</v>
      </c>
      <c r="N1934" s="49">
        <v>0.15</v>
      </c>
      <c r="O1934" s="50">
        <f>Ugovori_OPULJP[[#This Row],[Bespovratna sredstva - Ukupno (EU+Nac) HRK
= Ukupna ugovorena vrijednost bespovratnih sredstava]]*Ugovori_OPULJP[[#This Row],[EU STOPA SUFINANCIRANJA %
EU CO-FINANCING RATE %]]</f>
        <v>183176.82749999998</v>
      </c>
      <c r="P1934" s="51">
        <f>Ugovori_OPULJP[[#This Row],[Bespovratna sredstva - EU dio - HRK]]/7.5345</f>
        <v>24311.742982281503</v>
      </c>
      <c r="Q1934" s="50">
        <f>Ugovori_OPULJP[[#This Row],[Bespovratna sredstva - Ukupno (EU+Nac) HRK
= Ukupna ugovorena vrijednost bespovratnih sredstava]]*Ugovori_OPULJP[[#This Row],[STOPA NACIONALNOG SUFINANCIRANJA %]]</f>
        <v>32325.322499999998</v>
      </c>
      <c r="R1934" s="51">
        <f>Ugovori_OPULJP[[#This Row],[Bespovratna sredstva - Nacionalni dio - HRK]]/7.5345</f>
        <v>4290.3075851085005</v>
      </c>
      <c r="S1934" s="52">
        <v>215502.15</v>
      </c>
      <c r="T1934" s="53">
        <f>Ugovori_OPULJP[[#This Row],[Bespovratna sredstva - Ukupno (EU+Nac) HRK
= Ukupna ugovorena vrijednost bespovratnih sredstava]]/7.5345</f>
        <v>28602.050567390004</v>
      </c>
      <c r="U1934" s="50">
        <v>0</v>
      </c>
      <c r="V1934" s="51">
        <f>Ugovori_OPULJP[[#This Row],[Javni doprinos korisnika - HRK]]/7.5345</f>
        <v>0</v>
      </c>
      <c r="W1934" s="50">
        <v>0</v>
      </c>
      <c r="X1934" s="51">
        <f>Ugovori_OPULJP[[#This Row],[Privatni doprinos korisnika - HRK]]/7.5345</f>
        <v>0</v>
      </c>
      <c r="Y1934" s="52">
        <v>215502.15</v>
      </c>
      <c r="Z1934" s="53">
        <f>Ugovori_OPULJP[[#This Row],[UKUPNI PRIHVATLJIVI IZDACI
TOTAL ELIGIBLE EXPENDITURE
= Bespovratna sredstva ukupno + doprinos korisnika
= Ukupni prihvatljivi troškovi
= Ukupna ugovorena vrijednost projekta HRK]]/7.5345</f>
        <v>28602.050567390004</v>
      </c>
      <c r="AA1934" s="44" t="s">
        <v>6593</v>
      </c>
      <c r="AB1934" s="44" t="s">
        <v>35</v>
      </c>
      <c r="AC1934" s="56" t="s">
        <v>7078</v>
      </c>
      <c r="AD1934" s="43" t="s">
        <v>6595</v>
      </c>
    </row>
    <row r="1935" spans="1:30" ht="76.5" customHeight="1" x14ac:dyDescent="0.2">
      <c r="A1935" s="61" t="s">
        <v>7079</v>
      </c>
      <c r="B1935" s="55" t="s">
        <v>743</v>
      </c>
      <c r="C1935" s="43" t="s">
        <v>6590</v>
      </c>
      <c r="D1935" s="88" t="s">
        <v>7035</v>
      </c>
      <c r="E1935" s="44" t="s">
        <v>76</v>
      </c>
      <c r="F1935" s="62" t="s">
        <v>7080</v>
      </c>
      <c r="G1935" s="62" t="s">
        <v>1322</v>
      </c>
      <c r="H1935" s="59">
        <v>44712</v>
      </c>
      <c r="I1935" s="59">
        <v>45077</v>
      </c>
      <c r="J1935" s="48" t="str">
        <f>IF(Ugovori_OPULJP[[#This Row],[DATUM ZAVRŠETKA OPERACIJE]]&gt;DATE(2024,3,31),"u provedbi","završen")</f>
        <v>završen</v>
      </c>
      <c r="K1935" s="67" t="s">
        <v>109</v>
      </c>
      <c r="L1935" s="67" t="s">
        <v>104</v>
      </c>
      <c r="M1935" s="49">
        <v>0.85</v>
      </c>
      <c r="N1935" s="49">
        <v>0.15</v>
      </c>
      <c r="O1935" s="50">
        <f>Ugovori_OPULJP[[#This Row],[Bespovratna sredstva - Ukupno (EU+Nac) HRK
= Ukupna ugovorena vrijednost bespovratnih sredstava]]*Ugovori_OPULJP[[#This Row],[EU STOPA SUFINANCIRANJA %
EU CO-FINANCING RATE %]]</f>
        <v>307550.63800000004</v>
      </c>
      <c r="P1935" s="51">
        <f>Ugovori_OPULJP[[#This Row],[Bespovratna sredstva - EU dio - HRK]]/7.5345</f>
        <v>40818.984405070012</v>
      </c>
      <c r="Q1935" s="50">
        <f>Ugovori_OPULJP[[#This Row],[Bespovratna sredstva - Ukupno (EU+Nac) HRK
= Ukupna ugovorena vrijednost bespovratnih sredstava]]*Ugovori_OPULJP[[#This Row],[STOPA NACIONALNOG SUFINANCIRANJA %]]</f>
        <v>54273.642</v>
      </c>
      <c r="R1935" s="51">
        <f>Ugovori_OPULJP[[#This Row],[Bespovratna sredstva - Nacionalni dio - HRK]]/7.5345</f>
        <v>7203.3501891300011</v>
      </c>
      <c r="S1935" s="52">
        <v>361824.28</v>
      </c>
      <c r="T1935" s="53">
        <f>Ugovori_OPULJP[[#This Row],[Bespovratna sredstva - Ukupno (EU+Nac) HRK
= Ukupna ugovorena vrijednost bespovratnih sredstava]]/7.5345</f>
        <v>48022.334594200016</v>
      </c>
      <c r="U1935" s="50">
        <v>0</v>
      </c>
      <c r="V1935" s="51">
        <f>Ugovori_OPULJP[[#This Row],[Javni doprinos korisnika - HRK]]/7.5345</f>
        <v>0</v>
      </c>
      <c r="W1935" s="50">
        <v>0</v>
      </c>
      <c r="X1935" s="51">
        <f>Ugovori_OPULJP[[#This Row],[Privatni doprinos korisnika - HRK]]/7.5345</f>
        <v>0</v>
      </c>
      <c r="Y1935" s="52">
        <v>361824.28</v>
      </c>
      <c r="Z1935" s="53">
        <f>Ugovori_OPULJP[[#This Row],[UKUPNI PRIHVATLJIVI IZDACI
TOTAL ELIGIBLE EXPENDITURE
= Bespovratna sredstva ukupno + doprinos korisnika
= Ukupni prihvatljivi troškovi
= Ukupna ugovorena vrijednost projekta HRK]]/7.5345</f>
        <v>48022.334594200016</v>
      </c>
      <c r="AA1935" s="44" t="s">
        <v>6593</v>
      </c>
      <c r="AB1935" s="44" t="s">
        <v>35</v>
      </c>
      <c r="AC1935" s="56" t="s">
        <v>7081</v>
      </c>
      <c r="AD1935" s="43" t="s">
        <v>6595</v>
      </c>
    </row>
    <row r="1936" spans="1:30" ht="72" customHeight="1" x14ac:dyDescent="0.2">
      <c r="A1936" s="61" t="s">
        <v>7082</v>
      </c>
      <c r="B1936" s="55" t="s">
        <v>743</v>
      </c>
      <c r="C1936" s="43" t="s">
        <v>6590</v>
      </c>
      <c r="D1936" s="88" t="s">
        <v>7035</v>
      </c>
      <c r="E1936" s="44" t="s">
        <v>76</v>
      </c>
      <c r="F1936" s="62" t="s">
        <v>7083</v>
      </c>
      <c r="G1936" s="62" t="s">
        <v>7084</v>
      </c>
      <c r="H1936" s="59">
        <v>44704</v>
      </c>
      <c r="I1936" s="59">
        <v>45253</v>
      </c>
      <c r="J1936" s="48" t="str">
        <f>IF(Ugovori_OPULJP[[#This Row],[DATUM ZAVRŠETKA OPERACIJE]]&gt;DATE(2024,3,31),"u provedbi","završen")</f>
        <v>završen</v>
      </c>
      <c r="K1936" s="67" t="s">
        <v>155</v>
      </c>
      <c r="L1936" s="67" t="s">
        <v>155</v>
      </c>
      <c r="M1936" s="49">
        <v>0.85</v>
      </c>
      <c r="N1936" s="49">
        <v>0.15</v>
      </c>
      <c r="O1936" s="50">
        <f>Ugovori_OPULJP[[#This Row],[Bespovratna sredstva - Ukupno (EU+Nac) HRK
= Ukupna ugovorena vrijednost bespovratnih sredstava]]*Ugovori_OPULJP[[#This Row],[EU STOPA SUFINANCIRANJA %
EU CO-FINANCING RATE %]]</f>
        <v>229942.03399999999</v>
      </c>
      <c r="P1936" s="51">
        <f>Ugovori_OPULJP[[#This Row],[Bespovratna sredstva - EU dio - HRK]]/7.5345</f>
        <v>30518.552525051426</v>
      </c>
      <c r="Q1936" s="50">
        <f>Ugovori_OPULJP[[#This Row],[Bespovratna sredstva - Ukupno (EU+Nac) HRK
= Ukupna ugovorena vrijednost bespovratnih sredstava]]*Ugovori_OPULJP[[#This Row],[STOPA NACIONALNOG SUFINANCIRANJA %]]</f>
        <v>40578.005999999994</v>
      </c>
      <c r="R1936" s="51">
        <f>Ugovori_OPULJP[[#This Row],[Bespovratna sredstva - Nacionalni dio - HRK]]/7.5345</f>
        <v>5385.6269161855453</v>
      </c>
      <c r="S1936" s="52">
        <v>270520.03999999998</v>
      </c>
      <c r="T1936" s="53">
        <f>Ugovori_OPULJP[[#This Row],[Bespovratna sredstva - Ukupno (EU+Nac) HRK
= Ukupna ugovorena vrijednost bespovratnih sredstava]]/7.5345</f>
        <v>35904.179441236971</v>
      </c>
      <c r="U1936" s="50">
        <v>0</v>
      </c>
      <c r="V1936" s="51">
        <f>Ugovori_OPULJP[[#This Row],[Javni doprinos korisnika - HRK]]/7.5345</f>
        <v>0</v>
      </c>
      <c r="W1936" s="50">
        <v>0</v>
      </c>
      <c r="X1936" s="51">
        <f>Ugovori_OPULJP[[#This Row],[Privatni doprinos korisnika - HRK]]/7.5345</f>
        <v>0</v>
      </c>
      <c r="Y1936" s="52">
        <v>270520.03999999998</v>
      </c>
      <c r="Z1936" s="53">
        <f>Ugovori_OPULJP[[#This Row],[UKUPNI PRIHVATLJIVI IZDACI
TOTAL ELIGIBLE EXPENDITURE
= Bespovratna sredstva ukupno + doprinos korisnika
= Ukupni prihvatljivi troškovi
= Ukupna ugovorena vrijednost projekta HRK]]/7.5345</f>
        <v>35904.179441236971</v>
      </c>
      <c r="AA1936" s="44" t="s">
        <v>6593</v>
      </c>
      <c r="AB1936" s="44" t="s">
        <v>35</v>
      </c>
      <c r="AC1936" s="56" t="s">
        <v>7085</v>
      </c>
      <c r="AD1936" s="43" t="s">
        <v>6595</v>
      </c>
    </row>
    <row r="1937" spans="1:30" ht="51" customHeight="1" x14ac:dyDescent="0.2">
      <c r="A1937" s="66" t="s">
        <v>7086</v>
      </c>
      <c r="B1937" s="55" t="s">
        <v>743</v>
      </c>
      <c r="C1937" s="43" t="s">
        <v>6590</v>
      </c>
      <c r="D1937" s="88" t="s">
        <v>7035</v>
      </c>
      <c r="E1937" s="44" t="s">
        <v>76</v>
      </c>
      <c r="F1937" s="62" t="s">
        <v>7087</v>
      </c>
      <c r="G1937" s="62" t="s">
        <v>7088</v>
      </c>
      <c r="H1937" s="59">
        <v>44713</v>
      </c>
      <c r="I1937" s="59">
        <v>45139</v>
      </c>
      <c r="J1937" s="48" t="str">
        <f>IF(Ugovori_OPULJP[[#This Row],[DATUM ZAVRŠETKA OPERACIJE]]&gt;DATE(2024,3,31),"u provedbi","završen")</f>
        <v>završen</v>
      </c>
      <c r="K1937" s="67" t="s">
        <v>333</v>
      </c>
      <c r="L1937" s="67" t="s">
        <v>333</v>
      </c>
      <c r="M1937" s="49">
        <v>0.85</v>
      </c>
      <c r="N1937" s="49">
        <v>0.15</v>
      </c>
      <c r="O1937" s="50">
        <f>Ugovori_OPULJP[[#This Row],[Bespovratna sredstva - Ukupno (EU+Nac) HRK
= Ukupna ugovorena vrijednost bespovratnih sredstava]]*Ugovori_OPULJP[[#This Row],[EU STOPA SUFINANCIRANJA %
EU CO-FINANCING RATE %]]</f>
        <v>388612.35</v>
      </c>
      <c r="P1937" s="51">
        <f>Ugovori_OPULJP[[#This Row],[Bespovratna sredstva - EU dio - HRK]]/7.5345</f>
        <v>51577.722476607596</v>
      </c>
      <c r="Q1937" s="50">
        <f>Ugovori_OPULJP[[#This Row],[Bespovratna sredstva - Ukupno (EU+Nac) HRK
= Ukupna ugovorena vrijednost bespovratnih sredstava]]*Ugovori_OPULJP[[#This Row],[STOPA NACIONALNOG SUFINANCIRANJA %]]</f>
        <v>68578.649999999994</v>
      </c>
      <c r="R1937" s="51">
        <f>Ugovori_OPULJP[[#This Row],[Bespovratna sredstva - Nacionalni dio - HRK]]/7.5345</f>
        <v>9101.9510252836935</v>
      </c>
      <c r="S1937" s="52">
        <v>457191</v>
      </c>
      <c r="T1937" s="53">
        <f>Ugovori_OPULJP[[#This Row],[Bespovratna sredstva - Ukupno (EU+Nac) HRK
= Ukupna ugovorena vrijednost bespovratnih sredstava]]/7.5345</f>
        <v>60679.673501891295</v>
      </c>
      <c r="U1937" s="50">
        <v>0</v>
      </c>
      <c r="V1937" s="51">
        <f>Ugovori_OPULJP[[#This Row],[Javni doprinos korisnika - HRK]]/7.5345</f>
        <v>0</v>
      </c>
      <c r="W1937" s="50">
        <v>0</v>
      </c>
      <c r="X1937" s="51">
        <f>Ugovori_OPULJP[[#This Row],[Privatni doprinos korisnika - HRK]]/7.5345</f>
        <v>0</v>
      </c>
      <c r="Y1937" s="52">
        <v>457191</v>
      </c>
      <c r="Z1937" s="53">
        <f>Ugovori_OPULJP[[#This Row],[UKUPNI PRIHVATLJIVI IZDACI
TOTAL ELIGIBLE EXPENDITURE
= Bespovratna sredstva ukupno + doprinos korisnika
= Ukupni prihvatljivi troškovi
= Ukupna ugovorena vrijednost projekta HRK]]/7.5345</f>
        <v>60679.673501891295</v>
      </c>
      <c r="AA1937" s="44" t="s">
        <v>6593</v>
      </c>
      <c r="AB1937" s="44" t="s">
        <v>35</v>
      </c>
      <c r="AC1937" s="56" t="s">
        <v>7089</v>
      </c>
      <c r="AD1937" s="43" t="s">
        <v>6595</v>
      </c>
    </row>
    <row r="1938" spans="1:30" ht="51" customHeight="1" x14ac:dyDescent="0.2">
      <c r="A1938" s="61" t="s">
        <v>7090</v>
      </c>
      <c r="B1938" s="55" t="s">
        <v>743</v>
      </c>
      <c r="C1938" s="43" t="s">
        <v>6590</v>
      </c>
      <c r="D1938" s="88" t="s">
        <v>7035</v>
      </c>
      <c r="E1938" s="44" t="s">
        <v>76</v>
      </c>
      <c r="F1938" s="62" t="s">
        <v>7091</v>
      </c>
      <c r="G1938" s="62" t="s">
        <v>4023</v>
      </c>
      <c r="H1938" s="59">
        <v>44700</v>
      </c>
      <c r="I1938" s="59">
        <v>45249</v>
      </c>
      <c r="J1938" s="48" t="str">
        <f>IF(Ugovori_OPULJP[[#This Row],[DATUM ZAVRŠETKA OPERACIJE]]&gt;DATE(2024,3,31),"u provedbi","završen")</f>
        <v>završen</v>
      </c>
      <c r="K1938" s="67" t="s">
        <v>7092</v>
      </c>
      <c r="L1938" s="67" t="s">
        <v>37</v>
      </c>
      <c r="M1938" s="49">
        <v>0.85</v>
      </c>
      <c r="N1938" s="49">
        <v>0.15</v>
      </c>
      <c r="O1938" s="50">
        <f>Ugovori_OPULJP[[#This Row],[Bespovratna sredstva - Ukupno (EU+Nac) HRK
= Ukupna ugovorena vrijednost bespovratnih sredstava]]*Ugovori_OPULJP[[#This Row],[EU STOPA SUFINANCIRANJA %
EU CO-FINANCING RATE %]]</f>
        <v>421545.6</v>
      </c>
      <c r="P1938" s="51">
        <f>Ugovori_OPULJP[[#This Row],[Bespovratna sredstva - EU dio - HRK]]/7.5345</f>
        <v>55948.715906828584</v>
      </c>
      <c r="Q1938" s="50">
        <f>Ugovori_OPULJP[[#This Row],[Bespovratna sredstva - Ukupno (EU+Nac) HRK
= Ukupna ugovorena vrijednost bespovratnih sredstava]]*Ugovori_OPULJP[[#This Row],[STOPA NACIONALNOG SUFINANCIRANJA %]]</f>
        <v>74390.399999999994</v>
      </c>
      <c r="R1938" s="51">
        <f>Ugovori_OPULJP[[#This Row],[Bespovratna sredstva - Nacionalni dio - HRK]]/7.5345</f>
        <v>9873.302807087397</v>
      </c>
      <c r="S1938" s="52">
        <v>495936</v>
      </c>
      <c r="T1938" s="53">
        <f>Ugovori_OPULJP[[#This Row],[Bespovratna sredstva - Ukupno (EU+Nac) HRK
= Ukupna ugovorena vrijednost bespovratnih sredstava]]/7.5345</f>
        <v>65822.018713915983</v>
      </c>
      <c r="U1938" s="50">
        <v>0</v>
      </c>
      <c r="V1938" s="51">
        <f>Ugovori_OPULJP[[#This Row],[Javni doprinos korisnika - HRK]]/7.5345</f>
        <v>0</v>
      </c>
      <c r="W1938" s="50">
        <v>0</v>
      </c>
      <c r="X1938" s="51">
        <f>Ugovori_OPULJP[[#This Row],[Privatni doprinos korisnika - HRK]]/7.5345</f>
        <v>0</v>
      </c>
      <c r="Y1938" s="52">
        <v>495936</v>
      </c>
      <c r="Z1938" s="53">
        <f>Ugovori_OPULJP[[#This Row],[UKUPNI PRIHVATLJIVI IZDACI
TOTAL ELIGIBLE EXPENDITURE
= Bespovratna sredstva ukupno + doprinos korisnika
= Ukupni prihvatljivi troškovi
= Ukupna ugovorena vrijednost projekta HRK]]/7.5345</f>
        <v>65822.018713915983</v>
      </c>
      <c r="AA1938" s="44" t="s">
        <v>6593</v>
      </c>
      <c r="AB1938" s="44" t="s">
        <v>35</v>
      </c>
      <c r="AC1938" s="56" t="s">
        <v>7093</v>
      </c>
      <c r="AD1938" s="43" t="s">
        <v>6595</v>
      </c>
    </row>
    <row r="1939" spans="1:30" ht="51" customHeight="1" x14ac:dyDescent="0.2">
      <c r="A1939" s="61" t="s">
        <v>7094</v>
      </c>
      <c r="B1939" s="55" t="s">
        <v>743</v>
      </c>
      <c r="C1939" s="43" t="s">
        <v>6590</v>
      </c>
      <c r="D1939" s="88" t="s">
        <v>7035</v>
      </c>
      <c r="E1939" s="44" t="s">
        <v>76</v>
      </c>
      <c r="F1939" s="62" t="s">
        <v>7095</v>
      </c>
      <c r="G1939" s="45" t="s">
        <v>6763</v>
      </c>
      <c r="H1939" s="59">
        <v>44700</v>
      </c>
      <c r="I1939" s="59">
        <v>45065</v>
      </c>
      <c r="J1939" s="48" t="str">
        <f>IF(Ugovori_OPULJP[[#This Row],[DATUM ZAVRŠETKA OPERACIJE]]&gt;DATE(2024,3,31),"u provedbi","završen")</f>
        <v>završen</v>
      </c>
      <c r="K1939" s="67" t="s">
        <v>7096</v>
      </c>
      <c r="L1939" s="67" t="s">
        <v>37</v>
      </c>
      <c r="M1939" s="49">
        <v>0.85</v>
      </c>
      <c r="N1939" s="49">
        <v>0.15</v>
      </c>
      <c r="O1939" s="50">
        <f>Ugovori_OPULJP[[#This Row],[Bespovratna sredstva - Ukupno (EU+Nac) HRK
= Ukupna ugovorena vrijednost bespovratnih sredstava]]*Ugovori_OPULJP[[#This Row],[EU STOPA SUFINANCIRANJA %
EU CO-FINANCING RATE %]]</f>
        <v>345851.13649999996</v>
      </c>
      <c r="P1939" s="51">
        <f>Ugovori_OPULJP[[#This Row],[Bespovratna sredstva - EU dio - HRK]]/7.5345</f>
        <v>45902.334129670176</v>
      </c>
      <c r="Q1939" s="50">
        <f>Ugovori_OPULJP[[#This Row],[Bespovratna sredstva - Ukupno (EU+Nac) HRK
= Ukupna ugovorena vrijednost bespovratnih sredstava]]*Ugovori_OPULJP[[#This Row],[STOPA NACIONALNOG SUFINANCIRANJA %]]</f>
        <v>61032.553499999995</v>
      </c>
      <c r="R1939" s="51">
        <f>Ugovori_OPULJP[[#This Row],[Bespovratna sredstva - Nacionalni dio - HRK]]/7.5345</f>
        <v>8100.4119052359138</v>
      </c>
      <c r="S1939" s="52">
        <v>406883.69</v>
      </c>
      <c r="T1939" s="53">
        <f>Ugovori_OPULJP[[#This Row],[Bespovratna sredstva - Ukupno (EU+Nac) HRK
= Ukupna ugovorena vrijednost bespovratnih sredstava]]/7.5345</f>
        <v>54002.746034906093</v>
      </c>
      <c r="U1939" s="50">
        <v>0</v>
      </c>
      <c r="V1939" s="51">
        <f>Ugovori_OPULJP[[#This Row],[Javni doprinos korisnika - HRK]]/7.5345</f>
        <v>0</v>
      </c>
      <c r="W1939" s="50">
        <v>0</v>
      </c>
      <c r="X1939" s="51">
        <f>Ugovori_OPULJP[[#This Row],[Privatni doprinos korisnika - HRK]]/7.5345</f>
        <v>0</v>
      </c>
      <c r="Y1939" s="52">
        <v>406883.69</v>
      </c>
      <c r="Z1939" s="53">
        <f>Ugovori_OPULJP[[#This Row],[UKUPNI PRIHVATLJIVI IZDACI
TOTAL ELIGIBLE EXPENDITURE
= Bespovratna sredstva ukupno + doprinos korisnika
= Ukupni prihvatljivi troškovi
= Ukupna ugovorena vrijednost projekta HRK]]/7.5345</f>
        <v>54002.746034906093</v>
      </c>
      <c r="AA1939" s="44" t="s">
        <v>6593</v>
      </c>
      <c r="AB1939" s="44" t="s">
        <v>35</v>
      </c>
      <c r="AC1939" s="56" t="s">
        <v>7097</v>
      </c>
      <c r="AD1939" s="43" t="s">
        <v>6595</v>
      </c>
    </row>
    <row r="1940" spans="1:30" ht="51" customHeight="1" x14ac:dyDescent="0.2">
      <c r="A1940" s="61" t="s">
        <v>7098</v>
      </c>
      <c r="B1940" s="55" t="s">
        <v>743</v>
      </c>
      <c r="C1940" s="43" t="s">
        <v>6590</v>
      </c>
      <c r="D1940" s="88" t="s">
        <v>7035</v>
      </c>
      <c r="E1940" s="44" t="s">
        <v>76</v>
      </c>
      <c r="F1940" s="62" t="s">
        <v>7099</v>
      </c>
      <c r="G1940" s="62" t="s">
        <v>3728</v>
      </c>
      <c r="H1940" s="59">
        <v>44697</v>
      </c>
      <c r="I1940" s="59">
        <v>45062</v>
      </c>
      <c r="J1940" s="48" t="str">
        <f>IF(Ugovori_OPULJP[[#This Row],[DATUM ZAVRŠETKA OPERACIJE]]&gt;DATE(2024,3,31),"u provedbi","završen")</f>
        <v>završen</v>
      </c>
      <c r="K1940" s="58" t="s">
        <v>37</v>
      </c>
      <c r="L1940" s="58" t="s">
        <v>37</v>
      </c>
      <c r="M1940" s="49">
        <v>0.85</v>
      </c>
      <c r="N1940" s="49">
        <v>0.15</v>
      </c>
      <c r="O1940" s="50">
        <f>Ugovori_OPULJP[[#This Row],[Bespovratna sredstva - Ukupno (EU+Nac) HRK
= Ukupna ugovorena vrijednost bespovratnih sredstava]]*Ugovori_OPULJP[[#This Row],[EU STOPA SUFINANCIRANJA %
EU CO-FINANCING RATE %]]</f>
        <v>420291</v>
      </c>
      <c r="P1940" s="51">
        <f>Ugovori_OPULJP[[#This Row],[Bespovratna sredstva - EU dio - HRK]]/7.5345</f>
        <v>55782.201871391597</v>
      </c>
      <c r="Q1940" s="50">
        <f>Ugovori_OPULJP[[#This Row],[Bespovratna sredstva - Ukupno (EU+Nac) HRK
= Ukupna ugovorena vrijednost bespovratnih sredstava]]*Ugovori_OPULJP[[#This Row],[STOPA NACIONALNOG SUFINANCIRANJA %]]</f>
        <v>74169</v>
      </c>
      <c r="R1940" s="51">
        <f>Ugovori_OPULJP[[#This Row],[Bespovratna sredstva - Nacionalni dio - HRK]]/7.5345</f>
        <v>9843.9179773043998</v>
      </c>
      <c r="S1940" s="52">
        <v>494460</v>
      </c>
      <c r="T1940" s="53">
        <f>Ugovori_OPULJP[[#This Row],[Bespovratna sredstva - Ukupno (EU+Nac) HRK
= Ukupna ugovorena vrijednost bespovratnih sredstava]]/7.5345</f>
        <v>65626.119848695991</v>
      </c>
      <c r="U1940" s="50">
        <v>0</v>
      </c>
      <c r="V1940" s="51">
        <f>Ugovori_OPULJP[[#This Row],[Javni doprinos korisnika - HRK]]/7.5345</f>
        <v>0</v>
      </c>
      <c r="W1940" s="50">
        <v>0</v>
      </c>
      <c r="X1940" s="51">
        <f>Ugovori_OPULJP[[#This Row],[Privatni doprinos korisnika - HRK]]/7.5345</f>
        <v>0</v>
      </c>
      <c r="Y1940" s="52">
        <v>494460</v>
      </c>
      <c r="Z1940" s="53">
        <f>Ugovori_OPULJP[[#This Row],[UKUPNI PRIHVATLJIVI IZDACI
TOTAL ELIGIBLE EXPENDITURE
= Bespovratna sredstva ukupno + doprinos korisnika
= Ukupni prihvatljivi troškovi
= Ukupna ugovorena vrijednost projekta HRK]]/7.5345</f>
        <v>65626.119848695991</v>
      </c>
      <c r="AA1940" s="44" t="s">
        <v>6593</v>
      </c>
      <c r="AB1940" s="44" t="s">
        <v>35</v>
      </c>
      <c r="AC1940" s="56" t="s">
        <v>7100</v>
      </c>
      <c r="AD1940" s="43" t="s">
        <v>6595</v>
      </c>
    </row>
    <row r="1941" spans="1:30" ht="51" customHeight="1" x14ac:dyDescent="0.2">
      <c r="A1941" s="61" t="s">
        <v>7101</v>
      </c>
      <c r="B1941" s="55" t="s">
        <v>743</v>
      </c>
      <c r="C1941" s="43" t="s">
        <v>6590</v>
      </c>
      <c r="D1941" s="88" t="s">
        <v>7035</v>
      </c>
      <c r="E1941" s="44" t="s">
        <v>76</v>
      </c>
      <c r="F1941" s="62" t="s">
        <v>6884</v>
      </c>
      <c r="G1941" s="62" t="s">
        <v>125</v>
      </c>
      <c r="H1941" s="59">
        <v>44701</v>
      </c>
      <c r="I1941" s="59">
        <v>45066</v>
      </c>
      <c r="J1941" s="48" t="str">
        <f>IF(Ugovori_OPULJP[[#This Row],[DATUM ZAVRŠETKA OPERACIJE]]&gt;DATE(2024,3,31),"u provedbi","završen")</f>
        <v>završen</v>
      </c>
      <c r="K1941" s="58" t="s">
        <v>37</v>
      </c>
      <c r="L1941" s="58" t="s">
        <v>37</v>
      </c>
      <c r="M1941" s="49">
        <v>0.85</v>
      </c>
      <c r="N1941" s="49">
        <v>0.15</v>
      </c>
      <c r="O1941" s="50">
        <f>Ugovori_OPULJP[[#This Row],[Bespovratna sredstva - Ukupno (EU+Nac) HRK
= Ukupna ugovorena vrijednost bespovratnih sredstava]]*Ugovori_OPULJP[[#This Row],[EU STOPA SUFINANCIRANJA %
EU CO-FINANCING RATE %]]</f>
        <v>424682.1</v>
      </c>
      <c r="P1941" s="51">
        <f>Ugovori_OPULJP[[#This Row],[Bespovratna sredstva - EU dio - HRK]]/7.5345</f>
        <v>56365.000995421055</v>
      </c>
      <c r="Q1941" s="50">
        <f>Ugovori_OPULJP[[#This Row],[Bespovratna sredstva - Ukupno (EU+Nac) HRK
= Ukupna ugovorena vrijednost bespovratnih sredstava]]*Ugovori_OPULJP[[#This Row],[STOPA NACIONALNOG SUFINANCIRANJA %]]</f>
        <v>74943.899999999994</v>
      </c>
      <c r="R1941" s="51">
        <f>Ugovori_OPULJP[[#This Row],[Bespovratna sredstva - Nacionalni dio - HRK]]/7.5345</f>
        <v>9946.764881544892</v>
      </c>
      <c r="S1941" s="52">
        <v>499626</v>
      </c>
      <c r="T1941" s="53">
        <f>Ugovori_OPULJP[[#This Row],[Bespovratna sredstva - Ukupno (EU+Nac) HRK
= Ukupna ugovorena vrijednost bespovratnih sredstava]]/7.5345</f>
        <v>66311.765876965947</v>
      </c>
      <c r="U1941" s="50">
        <v>0</v>
      </c>
      <c r="V1941" s="51">
        <f>Ugovori_OPULJP[[#This Row],[Javni doprinos korisnika - HRK]]/7.5345</f>
        <v>0</v>
      </c>
      <c r="W1941" s="50">
        <v>0</v>
      </c>
      <c r="X1941" s="51">
        <f>Ugovori_OPULJP[[#This Row],[Privatni doprinos korisnika - HRK]]/7.5345</f>
        <v>0</v>
      </c>
      <c r="Y1941" s="52">
        <v>499626</v>
      </c>
      <c r="Z1941" s="53">
        <f>Ugovori_OPULJP[[#This Row],[UKUPNI PRIHVATLJIVI IZDACI
TOTAL ELIGIBLE EXPENDITURE
= Bespovratna sredstva ukupno + doprinos korisnika
= Ukupni prihvatljivi troškovi
= Ukupna ugovorena vrijednost projekta HRK]]/7.5345</f>
        <v>66311.765876965947</v>
      </c>
      <c r="AA1941" s="44" t="s">
        <v>6593</v>
      </c>
      <c r="AB1941" s="44" t="s">
        <v>35</v>
      </c>
      <c r="AC1941" s="56" t="s">
        <v>7102</v>
      </c>
      <c r="AD1941" s="43" t="s">
        <v>6595</v>
      </c>
    </row>
    <row r="1942" spans="1:30" ht="51" customHeight="1" x14ac:dyDescent="0.2">
      <c r="A1942" s="61" t="s">
        <v>7103</v>
      </c>
      <c r="B1942" s="55" t="s">
        <v>743</v>
      </c>
      <c r="C1942" s="43" t="s">
        <v>6590</v>
      </c>
      <c r="D1942" s="88" t="s">
        <v>7035</v>
      </c>
      <c r="E1942" s="44" t="s">
        <v>76</v>
      </c>
      <c r="F1942" s="62" t="s">
        <v>7104</v>
      </c>
      <c r="G1942" s="62" t="s">
        <v>7105</v>
      </c>
      <c r="H1942" s="59">
        <v>44642</v>
      </c>
      <c r="I1942" s="59">
        <v>45007</v>
      </c>
      <c r="J1942" s="48" t="str">
        <f>IF(Ugovori_OPULJP[[#This Row],[DATUM ZAVRŠETKA OPERACIJE]]&gt;DATE(2024,3,31),"u provedbi","završen")</f>
        <v>završen</v>
      </c>
      <c r="K1942" s="67" t="s">
        <v>2715</v>
      </c>
      <c r="L1942" s="58" t="s">
        <v>37</v>
      </c>
      <c r="M1942" s="49">
        <v>0.85</v>
      </c>
      <c r="N1942" s="49">
        <v>0.15</v>
      </c>
      <c r="O1942" s="50">
        <f>Ugovori_OPULJP[[#This Row],[Bespovratna sredstva - Ukupno (EU+Nac) HRK
= Ukupna ugovorena vrijednost bespovratnih sredstava]]*Ugovori_OPULJP[[#This Row],[EU STOPA SUFINANCIRANJA %
EU CO-FINANCING RATE %]]</f>
        <v>403667.55</v>
      </c>
      <c r="P1942" s="51">
        <f>Ugovori_OPULJP[[#This Row],[Bespovratna sredstva - EU dio - HRK]]/7.5345</f>
        <v>53575.890901851475</v>
      </c>
      <c r="Q1942" s="50">
        <f>Ugovori_OPULJP[[#This Row],[Bespovratna sredstva - Ukupno (EU+Nac) HRK
= Ukupna ugovorena vrijednost bespovratnih sredstava]]*Ugovori_OPULJP[[#This Row],[STOPA NACIONALNOG SUFINANCIRANJA %]]</f>
        <v>71235.45</v>
      </c>
      <c r="R1942" s="51">
        <f>Ugovori_OPULJP[[#This Row],[Bespovratna sredstva - Nacionalni dio - HRK]]/7.5345</f>
        <v>9454.5689826796734</v>
      </c>
      <c r="S1942" s="52">
        <v>474903</v>
      </c>
      <c r="T1942" s="53">
        <f>Ugovori_OPULJP[[#This Row],[Bespovratna sredstva - Ukupno (EU+Nac) HRK
= Ukupna ugovorena vrijednost bespovratnih sredstava]]/7.5345</f>
        <v>63030.459884531156</v>
      </c>
      <c r="U1942" s="50">
        <v>0</v>
      </c>
      <c r="V1942" s="51">
        <f>Ugovori_OPULJP[[#This Row],[Javni doprinos korisnika - HRK]]/7.5345</f>
        <v>0</v>
      </c>
      <c r="W1942" s="50">
        <v>0</v>
      </c>
      <c r="X1942" s="51">
        <f>Ugovori_OPULJP[[#This Row],[Privatni doprinos korisnika - HRK]]/7.5345</f>
        <v>0</v>
      </c>
      <c r="Y1942" s="52">
        <v>474903</v>
      </c>
      <c r="Z1942" s="53">
        <f>Ugovori_OPULJP[[#This Row],[UKUPNI PRIHVATLJIVI IZDACI
TOTAL ELIGIBLE EXPENDITURE
= Bespovratna sredstva ukupno + doprinos korisnika
= Ukupni prihvatljivi troškovi
= Ukupna ugovorena vrijednost projekta HRK]]/7.5345</f>
        <v>63030.459884531156</v>
      </c>
      <c r="AA1942" s="44" t="s">
        <v>6593</v>
      </c>
      <c r="AB1942" s="44" t="s">
        <v>35</v>
      </c>
      <c r="AC1942" s="43" t="s">
        <v>7106</v>
      </c>
      <c r="AD1942" s="43" t="s">
        <v>6595</v>
      </c>
    </row>
    <row r="1943" spans="1:30" ht="51" customHeight="1" x14ac:dyDescent="0.2">
      <c r="A1943" s="61" t="s">
        <v>7107</v>
      </c>
      <c r="B1943" s="55" t="s">
        <v>743</v>
      </c>
      <c r="C1943" s="43" t="s">
        <v>6590</v>
      </c>
      <c r="D1943" s="88" t="s">
        <v>7035</v>
      </c>
      <c r="E1943" s="44" t="s">
        <v>76</v>
      </c>
      <c r="F1943" s="62" t="s">
        <v>7108</v>
      </c>
      <c r="G1943" s="62" t="s">
        <v>7109</v>
      </c>
      <c r="H1943" s="59">
        <v>44708</v>
      </c>
      <c r="I1943" s="59">
        <v>45073</v>
      </c>
      <c r="J1943" s="48" t="str">
        <f>IF(Ugovori_OPULJP[[#This Row],[DATUM ZAVRŠETKA OPERACIJE]]&gt;DATE(2024,3,31),"u provedbi","završen")</f>
        <v>završen</v>
      </c>
      <c r="K1943" s="67" t="s">
        <v>36</v>
      </c>
      <c r="L1943" s="67" t="s">
        <v>37</v>
      </c>
      <c r="M1943" s="49">
        <v>0.85</v>
      </c>
      <c r="N1943" s="49">
        <v>0.15</v>
      </c>
      <c r="O1943" s="50">
        <f>Ugovori_OPULJP[[#This Row],[Bespovratna sredstva - Ukupno (EU+Nac) HRK
= Ukupna ugovorena vrijednost bespovratnih sredstava]]*Ugovori_OPULJP[[#This Row],[EU STOPA SUFINANCIRANJA %
EU CO-FINANCING RATE %]]</f>
        <v>346282.67300000001</v>
      </c>
      <c r="P1943" s="51">
        <f>Ugovori_OPULJP[[#This Row],[Bespovratna sredstva - EU dio - HRK]]/7.5345</f>
        <v>45959.608865883602</v>
      </c>
      <c r="Q1943" s="50">
        <f>Ugovori_OPULJP[[#This Row],[Bespovratna sredstva - Ukupno (EU+Nac) HRK
= Ukupna ugovorena vrijednost bespovratnih sredstava]]*Ugovori_OPULJP[[#This Row],[STOPA NACIONALNOG SUFINANCIRANJA %]]</f>
        <v>61108.706999999995</v>
      </c>
      <c r="R1943" s="51">
        <f>Ugovori_OPULJP[[#This Row],[Bespovratna sredstva - Nacionalni dio - HRK]]/7.5345</f>
        <v>8110.5192116265171</v>
      </c>
      <c r="S1943" s="52">
        <v>407391.38</v>
      </c>
      <c r="T1943" s="53">
        <f>Ugovori_OPULJP[[#This Row],[Bespovratna sredstva - Ukupno (EU+Nac) HRK
= Ukupna ugovorena vrijednost bespovratnih sredstava]]/7.5345</f>
        <v>54070.128077510119</v>
      </c>
      <c r="U1943" s="50">
        <v>0</v>
      </c>
      <c r="V1943" s="51">
        <f>Ugovori_OPULJP[[#This Row],[Javni doprinos korisnika - HRK]]/7.5345</f>
        <v>0</v>
      </c>
      <c r="W1943" s="50">
        <v>0</v>
      </c>
      <c r="X1943" s="51">
        <f>Ugovori_OPULJP[[#This Row],[Privatni doprinos korisnika - HRK]]/7.5345</f>
        <v>0</v>
      </c>
      <c r="Y1943" s="52">
        <v>407391.38</v>
      </c>
      <c r="Z1943" s="53">
        <f>Ugovori_OPULJP[[#This Row],[UKUPNI PRIHVATLJIVI IZDACI
TOTAL ELIGIBLE EXPENDITURE
= Bespovratna sredstva ukupno + doprinos korisnika
= Ukupni prihvatljivi troškovi
= Ukupna ugovorena vrijednost projekta HRK]]/7.5345</f>
        <v>54070.128077510119</v>
      </c>
      <c r="AA1943" s="44" t="s">
        <v>6593</v>
      </c>
      <c r="AB1943" s="44" t="s">
        <v>35</v>
      </c>
      <c r="AC1943" s="56" t="s">
        <v>7110</v>
      </c>
      <c r="AD1943" s="43" t="s">
        <v>6595</v>
      </c>
    </row>
    <row r="1944" spans="1:30" ht="51" customHeight="1" x14ac:dyDescent="0.2">
      <c r="A1944" s="61" t="s">
        <v>7111</v>
      </c>
      <c r="B1944" s="55" t="s">
        <v>743</v>
      </c>
      <c r="C1944" s="43" t="s">
        <v>6590</v>
      </c>
      <c r="D1944" s="88" t="s">
        <v>7035</v>
      </c>
      <c r="E1944" s="44" t="s">
        <v>76</v>
      </c>
      <c r="F1944" s="62" t="s">
        <v>7112</v>
      </c>
      <c r="G1944" s="62" t="s">
        <v>7113</v>
      </c>
      <c r="H1944" s="59">
        <v>44713</v>
      </c>
      <c r="I1944" s="59">
        <v>45261</v>
      </c>
      <c r="J1944" s="48" t="str">
        <f>IF(Ugovori_OPULJP[[#This Row],[DATUM ZAVRŠETKA OPERACIJE]]&gt;DATE(2024,3,31),"u provedbi","završen")</f>
        <v>završen</v>
      </c>
      <c r="K1944" s="67" t="s">
        <v>7114</v>
      </c>
      <c r="L1944" s="67" t="s">
        <v>37</v>
      </c>
      <c r="M1944" s="49">
        <v>0.85</v>
      </c>
      <c r="N1944" s="49">
        <v>0.15</v>
      </c>
      <c r="O1944" s="50">
        <f>Ugovori_OPULJP[[#This Row],[Bespovratna sredstva - Ukupno (EU+Nac) HRK
= Ukupna ugovorena vrijednost bespovratnih sredstava]]*Ugovori_OPULJP[[#This Row],[EU STOPA SUFINANCIRANJA %
EU CO-FINANCING RATE %]]</f>
        <v>267478.41649999999</v>
      </c>
      <c r="P1944" s="51">
        <f>Ugovori_OPULJP[[#This Row],[Bespovratna sredstva - EU dio - HRK]]/7.5345</f>
        <v>35500.486628177052</v>
      </c>
      <c r="Q1944" s="50">
        <f>Ugovori_OPULJP[[#This Row],[Bespovratna sredstva - Ukupno (EU+Nac) HRK
= Ukupna ugovorena vrijednost bespovratnih sredstava]]*Ugovori_OPULJP[[#This Row],[STOPA NACIONALNOG SUFINANCIRANJA %]]</f>
        <v>47202.073499999999</v>
      </c>
      <c r="R1944" s="51">
        <f>Ugovori_OPULJP[[#This Row],[Bespovratna sredstva - Nacionalni dio - HRK]]/7.5345</f>
        <v>6264.7917579135965</v>
      </c>
      <c r="S1944" s="52">
        <v>314680.49</v>
      </c>
      <c r="T1944" s="53">
        <f>Ugovori_OPULJP[[#This Row],[Bespovratna sredstva - Ukupno (EU+Nac) HRK
= Ukupna ugovorena vrijednost bespovratnih sredstava]]/7.5345</f>
        <v>41765.278386090649</v>
      </c>
      <c r="U1944" s="50">
        <v>0</v>
      </c>
      <c r="V1944" s="51">
        <f>Ugovori_OPULJP[[#This Row],[Javni doprinos korisnika - HRK]]/7.5345</f>
        <v>0</v>
      </c>
      <c r="W1944" s="50">
        <v>0</v>
      </c>
      <c r="X1944" s="51">
        <f>Ugovori_OPULJP[[#This Row],[Privatni doprinos korisnika - HRK]]/7.5345</f>
        <v>0</v>
      </c>
      <c r="Y1944" s="52">
        <v>314680.49</v>
      </c>
      <c r="Z1944" s="53">
        <f>Ugovori_OPULJP[[#This Row],[UKUPNI PRIHVATLJIVI IZDACI
TOTAL ELIGIBLE EXPENDITURE
= Bespovratna sredstva ukupno + doprinos korisnika
= Ukupni prihvatljivi troškovi
= Ukupna ugovorena vrijednost projekta HRK]]/7.5345</f>
        <v>41765.278386090649</v>
      </c>
      <c r="AA1944" s="44" t="s">
        <v>6593</v>
      </c>
      <c r="AB1944" s="44" t="s">
        <v>35</v>
      </c>
      <c r="AC1944" s="56" t="s">
        <v>7115</v>
      </c>
      <c r="AD1944" s="43" t="s">
        <v>6595</v>
      </c>
    </row>
    <row r="1945" spans="1:30" ht="51" customHeight="1" x14ac:dyDescent="0.2">
      <c r="A1945" s="66" t="s">
        <v>7116</v>
      </c>
      <c r="B1945" s="55" t="s">
        <v>743</v>
      </c>
      <c r="C1945" s="56" t="s">
        <v>6590</v>
      </c>
      <c r="D1945" s="88" t="s">
        <v>7035</v>
      </c>
      <c r="E1945" s="44" t="s">
        <v>76</v>
      </c>
      <c r="F1945" s="62" t="s">
        <v>7117</v>
      </c>
      <c r="G1945" s="62" t="s">
        <v>4593</v>
      </c>
      <c r="H1945" s="59">
        <v>44648</v>
      </c>
      <c r="I1945" s="59">
        <v>45197</v>
      </c>
      <c r="J1945" s="48" t="str">
        <f>IF(Ugovori_OPULJP[[#This Row],[DATUM ZAVRŠETKA OPERACIJE]]&gt;DATE(2024,3,31),"u provedbi","završen")</f>
        <v>završen</v>
      </c>
      <c r="K1945" s="67" t="s">
        <v>892</v>
      </c>
      <c r="L1945" s="58" t="s">
        <v>37</v>
      </c>
      <c r="M1945" s="49">
        <v>0.85</v>
      </c>
      <c r="N1945" s="49">
        <v>0.15</v>
      </c>
      <c r="O1945" s="50">
        <f>Ugovori_OPULJP[[#This Row],[Bespovratna sredstva - Ukupno (EU+Nac) HRK
= Ukupna ugovorena vrijednost bespovratnih sredstava]]*Ugovori_OPULJP[[#This Row],[EU STOPA SUFINANCIRANJA %
EU CO-FINANCING RATE %]]</f>
        <v>275593.8</v>
      </c>
      <c r="P1945" s="51">
        <f>Ugovori_OPULJP[[#This Row],[Bespovratna sredstva - EU dio - HRK]]/7.5345</f>
        <v>36577.583117658767</v>
      </c>
      <c r="Q1945" s="50">
        <f>Ugovori_OPULJP[[#This Row],[Bespovratna sredstva - Ukupno (EU+Nac) HRK
= Ukupna ugovorena vrijednost bespovratnih sredstava]]*Ugovori_OPULJP[[#This Row],[STOPA NACIONALNOG SUFINANCIRANJA %]]</f>
        <v>48634.2</v>
      </c>
      <c r="R1945" s="51">
        <f>Ugovori_OPULJP[[#This Row],[Bespovratna sredstva - Nacionalni dio - HRK]]/7.5345</f>
        <v>6454.8676089986056</v>
      </c>
      <c r="S1945" s="52">
        <v>324228</v>
      </c>
      <c r="T1945" s="53">
        <f>Ugovori_OPULJP[[#This Row],[Bespovratna sredstva - Ukupno (EU+Nac) HRK
= Ukupna ugovorena vrijednost bespovratnih sredstava]]/7.5345</f>
        <v>43032.450726657371</v>
      </c>
      <c r="U1945" s="50">
        <v>0</v>
      </c>
      <c r="V1945" s="51">
        <f>Ugovori_OPULJP[[#This Row],[Javni doprinos korisnika - HRK]]/7.5345</f>
        <v>0</v>
      </c>
      <c r="W1945" s="50">
        <v>0</v>
      </c>
      <c r="X1945" s="51">
        <f>Ugovori_OPULJP[[#This Row],[Privatni doprinos korisnika - HRK]]/7.5345</f>
        <v>0</v>
      </c>
      <c r="Y1945" s="52">
        <v>324228</v>
      </c>
      <c r="Z1945" s="53">
        <f>Ugovori_OPULJP[[#This Row],[UKUPNI PRIHVATLJIVI IZDACI
TOTAL ELIGIBLE EXPENDITURE
= Bespovratna sredstva ukupno + doprinos korisnika
= Ukupni prihvatljivi troškovi
= Ukupna ugovorena vrijednost projekta HRK]]/7.5345</f>
        <v>43032.450726657371</v>
      </c>
      <c r="AA1945" s="44" t="s">
        <v>6593</v>
      </c>
      <c r="AB1945" s="44" t="s">
        <v>35</v>
      </c>
      <c r="AC1945" s="56" t="s">
        <v>7118</v>
      </c>
      <c r="AD1945" s="43" t="s">
        <v>6595</v>
      </c>
    </row>
    <row r="1946" spans="1:30" ht="51" customHeight="1" x14ac:dyDescent="0.2">
      <c r="A1946" s="66" t="s">
        <v>7119</v>
      </c>
      <c r="B1946" s="55" t="s">
        <v>743</v>
      </c>
      <c r="C1946" s="43" t="s">
        <v>6590</v>
      </c>
      <c r="D1946" s="88" t="s">
        <v>7035</v>
      </c>
      <c r="E1946" s="44" t="s">
        <v>76</v>
      </c>
      <c r="F1946" s="62" t="s">
        <v>7120</v>
      </c>
      <c r="G1946" s="62" t="s">
        <v>1066</v>
      </c>
      <c r="H1946" s="59">
        <v>44707</v>
      </c>
      <c r="I1946" s="59">
        <v>45164</v>
      </c>
      <c r="J1946" s="48" t="str">
        <f>IF(Ugovori_OPULJP[[#This Row],[DATUM ZAVRŠETKA OPERACIJE]]&gt;DATE(2024,3,31),"u provedbi","završen")</f>
        <v>završen</v>
      </c>
      <c r="K1946" s="67" t="s">
        <v>7121</v>
      </c>
      <c r="L1946" s="67" t="s">
        <v>37</v>
      </c>
      <c r="M1946" s="49">
        <v>0.85</v>
      </c>
      <c r="N1946" s="49">
        <v>0.15</v>
      </c>
      <c r="O1946" s="50">
        <f>Ugovori_OPULJP[[#This Row],[Bespovratna sredstva - Ukupno (EU+Nac) HRK
= Ukupna ugovorena vrijednost bespovratnih sredstava]]*Ugovori_OPULJP[[#This Row],[EU STOPA SUFINANCIRANJA %
EU CO-FINANCING RATE %]]</f>
        <v>398283.22499999998</v>
      </c>
      <c r="P1946" s="51">
        <f>Ugovori_OPULJP[[#This Row],[Bespovratna sredstva - EU dio - HRK]]/7.5345</f>
        <v>52861.268166434398</v>
      </c>
      <c r="Q1946" s="50">
        <f>Ugovori_OPULJP[[#This Row],[Bespovratna sredstva - Ukupno (EU+Nac) HRK
= Ukupna ugovorena vrijednost bespovratnih sredstava]]*Ugovori_OPULJP[[#This Row],[STOPA NACIONALNOG SUFINANCIRANJA %]]</f>
        <v>70285.274999999994</v>
      </c>
      <c r="R1946" s="51">
        <f>Ugovori_OPULJP[[#This Row],[Bespovratna sredstva - Nacionalni dio - HRK]]/7.5345</f>
        <v>9328.4590881943041</v>
      </c>
      <c r="S1946" s="52">
        <v>468568.5</v>
      </c>
      <c r="T1946" s="53">
        <f>Ugovori_OPULJP[[#This Row],[Bespovratna sredstva - Ukupno (EU+Nac) HRK
= Ukupna ugovorena vrijednost bespovratnih sredstava]]/7.5345</f>
        <v>62189.727254628706</v>
      </c>
      <c r="U1946" s="50">
        <v>0</v>
      </c>
      <c r="V1946" s="51">
        <f>Ugovori_OPULJP[[#This Row],[Javni doprinos korisnika - HRK]]/7.5345</f>
        <v>0</v>
      </c>
      <c r="W1946" s="50">
        <v>0</v>
      </c>
      <c r="X1946" s="51">
        <f>Ugovori_OPULJP[[#This Row],[Privatni doprinos korisnika - HRK]]/7.5345</f>
        <v>0</v>
      </c>
      <c r="Y1946" s="52">
        <v>468568.5</v>
      </c>
      <c r="Z1946" s="53">
        <f>Ugovori_OPULJP[[#This Row],[UKUPNI PRIHVATLJIVI IZDACI
TOTAL ELIGIBLE EXPENDITURE
= Bespovratna sredstva ukupno + doprinos korisnika
= Ukupni prihvatljivi troškovi
= Ukupna ugovorena vrijednost projekta HRK]]/7.5345</f>
        <v>62189.727254628706</v>
      </c>
      <c r="AA1946" s="44" t="s">
        <v>6593</v>
      </c>
      <c r="AB1946" s="44" t="s">
        <v>35</v>
      </c>
      <c r="AC1946" s="56" t="s">
        <v>7122</v>
      </c>
      <c r="AD1946" s="43" t="s">
        <v>6595</v>
      </c>
    </row>
    <row r="1947" spans="1:30" ht="51" customHeight="1" x14ac:dyDescent="0.2">
      <c r="A1947" s="61" t="s">
        <v>7123</v>
      </c>
      <c r="B1947" s="55" t="s">
        <v>743</v>
      </c>
      <c r="C1947" s="43" t="s">
        <v>6590</v>
      </c>
      <c r="D1947" s="88" t="s">
        <v>7035</v>
      </c>
      <c r="E1947" s="44" t="s">
        <v>76</v>
      </c>
      <c r="F1947" s="62" t="s">
        <v>7124</v>
      </c>
      <c r="G1947" s="62" t="s">
        <v>7125</v>
      </c>
      <c r="H1947" s="59">
        <v>44705</v>
      </c>
      <c r="I1947" s="59">
        <v>45254</v>
      </c>
      <c r="J1947" s="48" t="str">
        <f>IF(Ugovori_OPULJP[[#This Row],[DATUM ZAVRŠETKA OPERACIJE]]&gt;DATE(2024,3,31),"u provedbi","završen")</f>
        <v>završen</v>
      </c>
      <c r="K1947" s="67" t="s">
        <v>7126</v>
      </c>
      <c r="L1947" s="67" t="s">
        <v>155</v>
      </c>
      <c r="M1947" s="49">
        <v>0.85</v>
      </c>
      <c r="N1947" s="49">
        <v>0.15</v>
      </c>
      <c r="O1947" s="50">
        <f>Ugovori_OPULJP[[#This Row],[Bespovratna sredstva - Ukupno (EU+Nac) HRK
= Ukupna ugovorena vrijednost bespovratnih sredstava]]*Ugovori_OPULJP[[#This Row],[EU STOPA SUFINANCIRANJA %
EU CO-FINANCING RATE %]]</f>
        <v>252697.35</v>
      </c>
      <c r="P1947" s="51">
        <f>Ugovori_OPULJP[[#This Row],[Bespovratna sredstva - EU dio - HRK]]/7.5345</f>
        <v>33538.701970933704</v>
      </c>
      <c r="Q1947" s="50">
        <f>Ugovori_OPULJP[[#This Row],[Bespovratna sredstva - Ukupno (EU+Nac) HRK
= Ukupna ugovorena vrijednost bespovratnih sredstava]]*Ugovori_OPULJP[[#This Row],[STOPA NACIONALNOG SUFINANCIRANJA %]]</f>
        <v>44593.65</v>
      </c>
      <c r="R1947" s="51">
        <f>Ugovori_OPULJP[[#This Row],[Bespovratna sredstva - Nacionalni dio - HRK]]/7.5345</f>
        <v>5918.5944654588893</v>
      </c>
      <c r="S1947" s="52">
        <v>297291</v>
      </c>
      <c r="T1947" s="53">
        <f>Ugovori_OPULJP[[#This Row],[Bespovratna sredstva - Ukupno (EU+Nac) HRK
= Ukupna ugovorena vrijednost bespovratnih sredstava]]/7.5345</f>
        <v>39457.296436392593</v>
      </c>
      <c r="U1947" s="50">
        <v>0</v>
      </c>
      <c r="V1947" s="51">
        <f>Ugovori_OPULJP[[#This Row],[Javni doprinos korisnika - HRK]]/7.5345</f>
        <v>0</v>
      </c>
      <c r="W1947" s="50">
        <v>0</v>
      </c>
      <c r="X1947" s="51">
        <f>Ugovori_OPULJP[[#This Row],[Privatni doprinos korisnika - HRK]]/7.5345</f>
        <v>0</v>
      </c>
      <c r="Y1947" s="52">
        <v>297291</v>
      </c>
      <c r="Z1947" s="53">
        <f>Ugovori_OPULJP[[#This Row],[UKUPNI PRIHVATLJIVI IZDACI
TOTAL ELIGIBLE EXPENDITURE
= Bespovratna sredstva ukupno + doprinos korisnika
= Ukupni prihvatljivi troškovi
= Ukupna ugovorena vrijednost projekta HRK]]/7.5345</f>
        <v>39457.296436392593</v>
      </c>
      <c r="AA1947" s="44" t="s">
        <v>6593</v>
      </c>
      <c r="AB1947" s="44" t="s">
        <v>35</v>
      </c>
      <c r="AC1947" s="56" t="s">
        <v>7127</v>
      </c>
      <c r="AD1947" s="43" t="s">
        <v>6595</v>
      </c>
    </row>
    <row r="1948" spans="1:30" ht="51" customHeight="1" x14ac:dyDescent="0.2">
      <c r="A1948" s="61" t="s">
        <v>7128</v>
      </c>
      <c r="B1948" s="55" t="s">
        <v>743</v>
      </c>
      <c r="C1948" s="43" t="s">
        <v>6590</v>
      </c>
      <c r="D1948" s="88" t="s">
        <v>7035</v>
      </c>
      <c r="E1948" s="44" t="s">
        <v>76</v>
      </c>
      <c r="F1948" s="62" t="s">
        <v>7129</v>
      </c>
      <c r="G1948" s="62" t="s">
        <v>7130</v>
      </c>
      <c r="H1948" s="59">
        <v>44711</v>
      </c>
      <c r="I1948" s="59">
        <v>45076</v>
      </c>
      <c r="J1948" s="48" t="str">
        <f>IF(Ugovori_OPULJP[[#This Row],[DATUM ZAVRŠETKA OPERACIJE]]&gt;DATE(2024,3,31),"u provedbi","završen")</f>
        <v>završen</v>
      </c>
      <c r="K1948" s="67" t="s">
        <v>2366</v>
      </c>
      <c r="L1948" s="67" t="s">
        <v>37</v>
      </c>
      <c r="M1948" s="49">
        <v>0.85</v>
      </c>
      <c r="N1948" s="49">
        <v>0.15</v>
      </c>
      <c r="O1948" s="50">
        <f>Ugovori_OPULJP[[#This Row],[Bespovratna sredstva - Ukupno (EU+Nac) HRK
= Ukupna ugovorena vrijednost bespovratnih sredstava]]*Ugovori_OPULJP[[#This Row],[EU STOPA SUFINANCIRANJA %
EU CO-FINANCING RATE %]]</f>
        <v>420056.80799999996</v>
      </c>
      <c r="P1948" s="51">
        <f>Ugovori_OPULJP[[#This Row],[Bespovratna sredstva - EU dio - HRK]]/7.5345</f>
        <v>55751.11925144335</v>
      </c>
      <c r="Q1948" s="50">
        <f>Ugovori_OPULJP[[#This Row],[Bespovratna sredstva - Ukupno (EU+Nac) HRK
= Ukupna ugovorena vrijednost bespovratnih sredstava]]*Ugovori_OPULJP[[#This Row],[STOPA NACIONALNOG SUFINANCIRANJA %]]</f>
        <v>74127.671999999991</v>
      </c>
      <c r="R1948" s="51">
        <f>Ugovori_OPULJP[[#This Row],[Bespovratna sredstva - Nacionalni dio - HRK]]/7.5345</f>
        <v>9838.4328090782383</v>
      </c>
      <c r="S1948" s="52">
        <v>494184.48</v>
      </c>
      <c r="T1948" s="53">
        <f>Ugovori_OPULJP[[#This Row],[Bespovratna sredstva - Ukupno (EU+Nac) HRK
= Ukupna ugovorena vrijednost bespovratnih sredstava]]/7.5345</f>
        <v>65589.552060521601</v>
      </c>
      <c r="U1948" s="50">
        <v>0</v>
      </c>
      <c r="V1948" s="51">
        <f>Ugovori_OPULJP[[#This Row],[Javni doprinos korisnika - HRK]]/7.5345</f>
        <v>0</v>
      </c>
      <c r="W1948" s="50">
        <v>0</v>
      </c>
      <c r="X1948" s="51">
        <f>Ugovori_OPULJP[[#This Row],[Privatni doprinos korisnika - HRK]]/7.5345</f>
        <v>0</v>
      </c>
      <c r="Y1948" s="52">
        <v>494184.48</v>
      </c>
      <c r="Z1948" s="53">
        <f>Ugovori_OPULJP[[#This Row],[UKUPNI PRIHVATLJIVI IZDACI
TOTAL ELIGIBLE EXPENDITURE
= Bespovratna sredstva ukupno + doprinos korisnika
= Ukupni prihvatljivi troškovi
= Ukupna ugovorena vrijednost projekta HRK]]/7.5345</f>
        <v>65589.552060521601</v>
      </c>
      <c r="AA1948" s="44" t="s">
        <v>6593</v>
      </c>
      <c r="AB1948" s="44" t="s">
        <v>35</v>
      </c>
      <c r="AC1948" s="56" t="s">
        <v>7131</v>
      </c>
      <c r="AD1948" s="43" t="s">
        <v>6595</v>
      </c>
    </row>
    <row r="1949" spans="1:30" ht="51" customHeight="1" x14ac:dyDescent="0.2">
      <c r="A1949" s="61" t="s">
        <v>7132</v>
      </c>
      <c r="B1949" s="55" t="s">
        <v>743</v>
      </c>
      <c r="C1949" s="43" t="s">
        <v>6590</v>
      </c>
      <c r="D1949" s="88" t="s">
        <v>7035</v>
      </c>
      <c r="E1949" s="44" t="s">
        <v>76</v>
      </c>
      <c r="F1949" s="62" t="s">
        <v>7133</v>
      </c>
      <c r="G1949" s="62" t="s">
        <v>7134</v>
      </c>
      <c r="H1949" s="59">
        <v>44701</v>
      </c>
      <c r="I1949" s="59">
        <v>45250</v>
      </c>
      <c r="J1949" s="48" t="str">
        <f>IF(Ugovori_OPULJP[[#This Row],[DATUM ZAVRŠETKA OPERACIJE]]&gt;DATE(2024,3,31),"u provedbi","završen")</f>
        <v>završen</v>
      </c>
      <c r="K1949" s="67" t="s">
        <v>7135</v>
      </c>
      <c r="L1949" s="67" t="s">
        <v>37</v>
      </c>
      <c r="M1949" s="49">
        <v>0.85</v>
      </c>
      <c r="N1949" s="49">
        <v>0.15</v>
      </c>
      <c r="O1949" s="50">
        <f>Ugovori_OPULJP[[#This Row],[Bespovratna sredstva - Ukupno (EU+Nac) HRK
= Ukupna ugovorena vrijednost bespovratnih sredstava]]*Ugovori_OPULJP[[#This Row],[EU STOPA SUFINANCIRANJA %
EU CO-FINANCING RATE %]]</f>
        <v>415847.625</v>
      </c>
      <c r="P1949" s="51">
        <f>Ugovori_OPULJP[[#This Row],[Bespovratna sredstva - EU dio - HRK]]/7.5345</f>
        <v>55192.464662552258</v>
      </c>
      <c r="Q1949" s="50">
        <f>Ugovori_OPULJP[[#This Row],[Bespovratna sredstva - Ukupno (EU+Nac) HRK
= Ukupna ugovorena vrijednost bespovratnih sredstava]]*Ugovori_OPULJP[[#This Row],[STOPA NACIONALNOG SUFINANCIRANJA %]]</f>
        <v>73384.875</v>
      </c>
      <c r="R1949" s="51">
        <f>Ugovori_OPULJP[[#This Row],[Bespovratna sredstva - Nacionalni dio - HRK]]/7.5345</f>
        <v>9739.8467051562802</v>
      </c>
      <c r="S1949" s="52">
        <v>489232.5</v>
      </c>
      <c r="T1949" s="53">
        <f>Ugovori_OPULJP[[#This Row],[Bespovratna sredstva - Ukupno (EU+Nac) HRK
= Ukupna ugovorena vrijednost bespovratnih sredstava]]/7.5345</f>
        <v>64932.311367708535</v>
      </c>
      <c r="U1949" s="50">
        <v>0</v>
      </c>
      <c r="V1949" s="51">
        <f>Ugovori_OPULJP[[#This Row],[Javni doprinos korisnika - HRK]]/7.5345</f>
        <v>0</v>
      </c>
      <c r="W1949" s="50">
        <v>0</v>
      </c>
      <c r="X1949" s="51">
        <f>Ugovori_OPULJP[[#This Row],[Privatni doprinos korisnika - HRK]]/7.5345</f>
        <v>0</v>
      </c>
      <c r="Y1949" s="52">
        <v>489232.5</v>
      </c>
      <c r="Z1949" s="53">
        <f>Ugovori_OPULJP[[#This Row],[UKUPNI PRIHVATLJIVI IZDACI
TOTAL ELIGIBLE EXPENDITURE
= Bespovratna sredstva ukupno + doprinos korisnika
= Ukupni prihvatljivi troškovi
= Ukupna ugovorena vrijednost projekta HRK]]/7.5345</f>
        <v>64932.311367708535</v>
      </c>
      <c r="AA1949" s="44" t="s">
        <v>6593</v>
      </c>
      <c r="AB1949" s="44" t="s">
        <v>35</v>
      </c>
      <c r="AC1949" s="56" t="s">
        <v>7136</v>
      </c>
      <c r="AD1949" s="43" t="s">
        <v>6595</v>
      </c>
    </row>
    <row r="1950" spans="1:30" ht="51" customHeight="1" x14ac:dyDescent="0.2">
      <c r="A1950" s="66" t="s">
        <v>7137</v>
      </c>
      <c r="B1950" s="55" t="s">
        <v>743</v>
      </c>
      <c r="C1950" s="56" t="s">
        <v>6590</v>
      </c>
      <c r="D1950" s="88" t="s">
        <v>7035</v>
      </c>
      <c r="E1950" s="44" t="s">
        <v>76</v>
      </c>
      <c r="F1950" s="62" t="s">
        <v>7138</v>
      </c>
      <c r="G1950" s="62" t="s">
        <v>7139</v>
      </c>
      <c r="H1950" s="59">
        <v>44648</v>
      </c>
      <c r="I1950" s="59">
        <v>45197</v>
      </c>
      <c r="J1950" s="48" t="str">
        <f>IF(Ugovori_OPULJP[[#This Row],[DATUM ZAVRŠETKA OPERACIJE]]&gt;DATE(2024,3,31),"u provedbi","završen")</f>
        <v>završen</v>
      </c>
      <c r="K1950" s="58" t="s">
        <v>155</v>
      </c>
      <c r="L1950" s="58" t="s">
        <v>155</v>
      </c>
      <c r="M1950" s="49">
        <v>0.85</v>
      </c>
      <c r="N1950" s="49">
        <v>0.15</v>
      </c>
      <c r="O1950" s="50">
        <f>Ugovori_OPULJP[[#This Row],[Bespovratna sredstva - Ukupno (EU+Nac) HRK
= Ukupna ugovorena vrijednost bespovratnih sredstava]]*Ugovori_OPULJP[[#This Row],[EU STOPA SUFINANCIRANJA %
EU CO-FINANCING RATE %]]</f>
        <v>416767.66500000004</v>
      </c>
      <c r="P1950" s="51">
        <f>Ugovori_OPULJP[[#This Row],[Bespovratna sredstva - EU dio - HRK]]/7.5345</f>
        <v>55314.574955206052</v>
      </c>
      <c r="Q1950" s="50">
        <f>Ugovori_OPULJP[[#This Row],[Bespovratna sredstva - Ukupno (EU+Nac) HRK
= Ukupna ugovorena vrijednost bespovratnih sredstava]]*Ugovori_OPULJP[[#This Row],[STOPA NACIONALNOG SUFINANCIRANJA %]]</f>
        <v>73547.235000000001</v>
      </c>
      <c r="R1950" s="51">
        <f>Ugovori_OPULJP[[#This Row],[Bespovratna sredstva - Nacionalni dio - HRK]]/7.5345</f>
        <v>9761.3955803304798</v>
      </c>
      <c r="S1950" s="52">
        <v>490314.9</v>
      </c>
      <c r="T1950" s="53">
        <f>Ugovori_OPULJP[[#This Row],[Bespovratna sredstva - Ukupno (EU+Nac) HRK
= Ukupna ugovorena vrijednost bespovratnih sredstava]]/7.5345</f>
        <v>65075.970535536529</v>
      </c>
      <c r="U1950" s="50">
        <v>0</v>
      </c>
      <c r="V1950" s="51">
        <f>Ugovori_OPULJP[[#This Row],[Javni doprinos korisnika - HRK]]/7.5345</f>
        <v>0</v>
      </c>
      <c r="W1950" s="50">
        <v>0</v>
      </c>
      <c r="X1950" s="51">
        <f>Ugovori_OPULJP[[#This Row],[Privatni doprinos korisnika - HRK]]/7.5345</f>
        <v>0</v>
      </c>
      <c r="Y1950" s="52">
        <v>490314.9</v>
      </c>
      <c r="Z1950" s="53">
        <f>Ugovori_OPULJP[[#This Row],[UKUPNI PRIHVATLJIVI IZDACI
TOTAL ELIGIBLE EXPENDITURE
= Bespovratna sredstva ukupno + doprinos korisnika
= Ukupni prihvatljivi troškovi
= Ukupna ugovorena vrijednost projekta HRK]]/7.5345</f>
        <v>65075.970535536529</v>
      </c>
      <c r="AA1950" s="44" t="s">
        <v>6593</v>
      </c>
      <c r="AB1950" s="44" t="s">
        <v>35</v>
      </c>
      <c r="AC1950" s="56" t="s">
        <v>7140</v>
      </c>
      <c r="AD1950" s="43" t="s">
        <v>6595</v>
      </c>
    </row>
    <row r="1951" spans="1:30" ht="51" customHeight="1" x14ac:dyDescent="0.2">
      <c r="A1951" s="61" t="s">
        <v>7141</v>
      </c>
      <c r="B1951" s="55" t="s">
        <v>743</v>
      </c>
      <c r="C1951" s="43" t="s">
        <v>6590</v>
      </c>
      <c r="D1951" s="88" t="s">
        <v>7035</v>
      </c>
      <c r="E1951" s="44" t="s">
        <v>76</v>
      </c>
      <c r="F1951" s="62" t="s">
        <v>7142</v>
      </c>
      <c r="G1951" s="62" t="s">
        <v>4027</v>
      </c>
      <c r="H1951" s="59">
        <v>44704</v>
      </c>
      <c r="I1951" s="59">
        <v>45253</v>
      </c>
      <c r="J1951" s="48" t="str">
        <f>IF(Ugovori_OPULJP[[#This Row],[DATUM ZAVRŠETKA OPERACIJE]]&gt;DATE(2024,3,31),"u provedbi","završen")</f>
        <v>završen</v>
      </c>
      <c r="K1951" s="67" t="s">
        <v>2480</v>
      </c>
      <c r="L1951" s="67" t="s">
        <v>79</v>
      </c>
      <c r="M1951" s="49">
        <v>0.85</v>
      </c>
      <c r="N1951" s="49">
        <v>0.15</v>
      </c>
      <c r="O1951" s="50">
        <f>Ugovori_OPULJP[[#This Row],[Bespovratna sredstva - Ukupno (EU+Nac) HRK
= Ukupna ugovorena vrijednost bespovratnih sredstava]]*Ugovori_OPULJP[[#This Row],[EU STOPA SUFINANCIRANJA %
EU CO-FINANCING RATE %]]</f>
        <v>361586.17499999999</v>
      </c>
      <c r="P1951" s="51">
        <f>Ugovori_OPULJP[[#This Row],[Bespovratna sredstva - EU dio - HRK]]/7.5345</f>
        <v>47990.732629902443</v>
      </c>
      <c r="Q1951" s="50">
        <f>Ugovori_OPULJP[[#This Row],[Bespovratna sredstva - Ukupno (EU+Nac) HRK
= Ukupna ugovorena vrijednost bespovratnih sredstava]]*Ugovori_OPULJP[[#This Row],[STOPA NACIONALNOG SUFINANCIRANJA %]]</f>
        <v>63809.324999999997</v>
      </c>
      <c r="R1951" s="51">
        <f>Ugovori_OPULJP[[#This Row],[Bespovratna sredstva - Nacionalni dio - HRK]]/7.5345</f>
        <v>8468.952817041607</v>
      </c>
      <c r="S1951" s="52">
        <v>425395.5</v>
      </c>
      <c r="T1951" s="53">
        <f>Ugovori_OPULJP[[#This Row],[Bespovratna sredstva - Ukupno (EU+Nac) HRK
= Ukupna ugovorena vrijednost bespovratnih sredstava]]/7.5345</f>
        <v>56459.685446944051</v>
      </c>
      <c r="U1951" s="50">
        <v>0</v>
      </c>
      <c r="V1951" s="51">
        <f>Ugovori_OPULJP[[#This Row],[Javni doprinos korisnika - HRK]]/7.5345</f>
        <v>0</v>
      </c>
      <c r="W1951" s="50">
        <v>0</v>
      </c>
      <c r="X1951" s="51">
        <f>Ugovori_OPULJP[[#This Row],[Privatni doprinos korisnika - HRK]]/7.5345</f>
        <v>0</v>
      </c>
      <c r="Y1951" s="52">
        <v>425395.5</v>
      </c>
      <c r="Z1951" s="53">
        <f>Ugovori_OPULJP[[#This Row],[UKUPNI PRIHVATLJIVI IZDACI
TOTAL ELIGIBLE EXPENDITURE
= Bespovratna sredstva ukupno + doprinos korisnika
= Ukupni prihvatljivi troškovi
= Ukupna ugovorena vrijednost projekta HRK]]/7.5345</f>
        <v>56459.685446944051</v>
      </c>
      <c r="AA1951" s="44" t="s">
        <v>6593</v>
      </c>
      <c r="AB1951" s="44" t="s">
        <v>35</v>
      </c>
      <c r="AC1951" s="56" t="s">
        <v>7143</v>
      </c>
      <c r="AD1951" s="43" t="s">
        <v>6595</v>
      </c>
    </row>
    <row r="1952" spans="1:30" ht="63.75" customHeight="1" x14ac:dyDescent="0.2">
      <c r="A1952" s="61" t="s">
        <v>7144</v>
      </c>
      <c r="B1952" s="55" t="s">
        <v>743</v>
      </c>
      <c r="C1952" s="43" t="s">
        <v>6590</v>
      </c>
      <c r="D1952" s="88" t="s">
        <v>7035</v>
      </c>
      <c r="E1952" s="44" t="s">
        <v>76</v>
      </c>
      <c r="F1952" s="62" t="s">
        <v>7145</v>
      </c>
      <c r="G1952" s="62" t="s">
        <v>2402</v>
      </c>
      <c r="H1952" s="59">
        <v>44641</v>
      </c>
      <c r="I1952" s="59">
        <v>45067</v>
      </c>
      <c r="J1952" s="48" t="str">
        <f>IF(Ugovori_OPULJP[[#This Row],[DATUM ZAVRŠETKA OPERACIJE]]&gt;DATE(2024,3,31),"u provedbi","završen")</f>
        <v>završen</v>
      </c>
      <c r="K1952" s="67" t="s">
        <v>2475</v>
      </c>
      <c r="L1952" s="46" t="s">
        <v>249</v>
      </c>
      <c r="M1952" s="49">
        <v>0.85</v>
      </c>
      <c r="N1952" s="49">
        <v>0.15</v>
      </c>
      <c r="O1952" s="50">
        <f>Ugovori_OPULJP[[#This Row],[Bespovratna sredstva - Ukupno (EU+Nac) HRK
= Ukupna ugovorena vrijednost bespovratnih sredstava]]*Ugovori_OPULJP[[#This Row],[EU STOPA SUFINANCIRANJA %
EU CO-FINANCING RATE %]]</f>
        <v>420291</v>
      </c>
      <c r="P1952" s="51">
        <f>Ugovori_OPULJP[[#This Row],[Bespovratna sredstva - EU dio - HRK]]/7.5345</f>
        <v>55782.201871391597</v>
      </c>
      <c r="Q1952" s="50">
        <f>Ugovori_OPULJP[[#This Row],[Bespovratna sredstva - Ukupno (EU+Nac) HRK
= Ukupna ugovorena vrijednost bespovratnih sredstava]]*Ugovori_OPULJP[[#This Row],[STOPA NACIONALNOG SUFINANCIRANJA %]]</f>
        <v>74169</v>
      </c>
      <c r="R1952" s="51">
        <f>Ugovori_OPULJP[[#This Row],[Bespovratna sredstva - Nacionalni dio - HRK]]/7.5345</f>
        <v>9843.9179773043998</v>
      </c>
      <c r="S1952" s="52">
        <v>494460</v>
      </c>
      <c r="T1952" s="53">
        <f>Ugovori_OPULJP[[#This Row],[Bespovratna sredstva - Ukupno (EU+Nac) HRK
= Ukupna ugovorena vrijednost bespovratnih sredstava]]/7.5345</f>
        <v>65626.119848695991</v>
      </c>
      <c r="U1952" s="50">
        <v>0</v>
      </c>
      <c r="V1952" s="51">
        <f>Ugovori_OPULJP[[#This Row],[Javni doprinos korisnika - HRK]]/7.5345</f>
        <v>0</v>
      </c>
      <c r="W1952" s="50">
        <v>0</v>
      </c>
      <c r="X1952" s="51">
        <f>Ugovori_OPULJP[[#This Row],[Privatni doprinos korisnika - HRK]]/7.5345</f>
        <v>0</v>
      </c>
      <c r="Y1952" s="52">
        <v>494460</v>
      </c>
      <c r="Z1952" s="53">
        <f>Ugovori_OPULJP[[#This Row],[UKUPNI PRIHVATLJIVI IZDACI
TOTAL ELIGIBLE EXPENDITURE
= Bespovratna sredstva ukupno + doprinos korisnika
= Ukupni prihvatljivi troškovi
= Ukupna ugovorena vrijednost projekta HRK]]/7.5345</f>
        <v>65626.119848695991</v>
      </c>
      <c r="AA1952" s="44" t="s">
        <v>6593</v>
      </c>
      <c r="AB1952" s="44" t="s">
        <v>35</v>
      </c>
      <c r="AC1952" s="43" t="s">
        <v>7146</v>
      </c>
      <c r="AD1952" s="43" t="s">
        <v>6595</v>
      </c>
    </row>
    <row r="1953" spans="1:30" ht="51" customHeight="1" x14ac:dyDescent="0.2">
      <c r="A1953" s="61" t="s">
        <v>7147</v>
      </c>
      <c r="B1953" s="55" t="s">
        <v>743</v>
      </c>
      <c r="C1953" s="43" t="s">
        <v>6590</v>
      </c>
      <c r="D1953" s="88" t="s">
        <v>7035</v>
      </c>
      <c r="E1953" s="44" t="s">
        <v>76</v>
      </c>
      <c r="F1953" s="62" t="s">
        <v>7148</v>
      </c>
      <c r="G1953" s="62" t="s">
        <v>1373</v>
      </c>
      <c r="H1953" s="59">
        <v>44741</v>
      </c>
      <c r="I1953" s="59">
        <v>45106</v>
      </c>
      <c r="J1953" s="48" t="str">
        <f>IF(Ugovori_OPULJP[[#This Row],[DATUM ZAVRŠETKA OPERACIJE]]&gt;DATE(2024,3,31),"u provedbi","završen")</f>
        <v>završen</v>
      </c>
      <c r="K1953" s="67" t="s">
        <v>109</v>
      </c>
      <c r="L1953" s="67" t="s">
        <v>104</v>
      </c>
      <c r="M1953" s="49">
        <v>0.85</v>
      </c>
      <c r="N1953" s="49">
        <v>0.15</v>
      </c>
      <c r="O1953" s="50">
        <f>Ugovori_OPULJP[[#This Row],[Bespovratna sredstva - Ukupno (EU+Nac) HRK
= Ukupna ugovorena vrijednost bespovratnih sredstava]]*Ugovori_OPULJP[[#This Row],[EU STOPA SUFINANCIRANJA %
EU CO-FINANCING RATE %]]</f>
        <v>329346.92449999996</v>
      </c>
      <c r="P1953" s="51">
        <f>Ugovori_OPULJP[[#This Row],[Bespovratna sredstva - EU dio - HRK]]/7.5345</f>
        <v>43711.848762359805</v>
      </c>
      <c r="Q1953" s="50">
        <f>Ugovori_OPULJP[[#This Row],[Bespovratna sredstva - Ukupno (EU+Nac) HRK
= Ukupna ugovorena vrijednost bespovratnih sredstava]]*Ugovori_OPULJP[[#This Row],[STOPA NACIONALNOG SUFINANCIRANJA %]]</f>
        <v>58120.045499999993</v>
      </c>
      <c r="R1953" s="51">
        <f>Ugovori_OPULJP[[#This Row],[Bespovratna sredstva - Nacionalni dio - HRK]]/7.5345</f>
        <v>7713.8556639458475</v>
      </c>
      <c r="S1953" s="52">
        <v>387466.97</v>
      </c>
      <c r="T1953" s="53">
        <f>Ugovori_OPULJP[[#This Row],[Bespovratna sredstva - Ukupno (EU+Nac) HRK
= Ukupna ugovorena vrijednost bespovratnih sredstava]]/7.5345</f>
        <v>51425.704426305652</v>
      </c>
      <c r="U1953" s="50">
        <v>0</v>
      </c>
      <c r="V1953" s="51">
        <f>Ugovori_OPULJP[[#This Row],[Javni doprinos korisnika - HRK]]/7.5345</f>
        <v>0</v>
      </c>
      <c r="W1953" s="50">
        <v>0</v>
      </c>
      <c r="X1953" s="51">
        <f>Ugovori_OPULJP[[#This Row],[Privatni doprinos korisnika - HRK]]/7.5345</f>
        <v>0</v>
      </c>
      <c r="Y1953" s="52">
        <v>387466.97</v>
      </c>
      <c r="Z1953" s="53">
        <f>Ugovori_OPULJP[[#This Row],[UKUPNI PRIHVATLJIVI IZDACI
TOTAL ELIGIBLE EXPENDITURE
= Bespovratna sredstva ukupno + doprinos korisnika
= Ukupni prihvatljivi troškovi
= Ukupna ugovorena vrijednost projekta HRK]]/7.5345</f>
        <v>51425.704426305652</v>
      </c>
      <c r="AA1953" s="44" t="s">
        <v>6593</v>
      </c>
      <c r="AB1953" s="44" t="s">
        <v>35</v>
      </c>
      <c r="AC1953" s="56" t="s">
        <v>7149</v>
      </c>
      <c r="AD1953" s="43" t="s">
        <v>6595</v>
      </c>
    </row>
    <row r="1954" spans="1:30" ht="51" customHeight="1" x14ac:dyDescent="0.2">
      <c r="A1954" s="66" t="s">
        <v>7150</v>
      </c>
      <c r="B1954" s="55" t="s">
        <v>743</v>
      </c>
      <c r="C1954" s="56" t="s">
        <v>6590</v>
      </c>
      <c r="D1954" s="88" t="s">
        <v>7035</v>
      </c>
      <c r="E1954" s="44" t="s">
        <v>76</v>
      </c>
      <c r="F1954" s="62" t="s">
        <v>7151</v>
      </c>
      <c r="G1954" s="62" t="s">
        <v>2385</v>
      </c>
      <c r="H1954" s="59">
        <v>44641</v>
      </c>
      <c r="I1954" s="59">
        <v>45006</v>
      </c>
      <c r="J1954" s="48" t="str">
        <f>IF(Ugovori_OPULJP[[#This Row],[DATUM ZAVRŠETKA OPERACIJE]]&gt;DATE(2024,3,31),"u provedbi","završen")</f>
        <v>završen</v>
      </c>
      <c r="K1954" s="58" t="s">
        <v>84</v>
      </c>
      <c r="L1954" s="58" t="s">
        <v>84</v>
      </c>
      <c r="M1954" s="49">
        <v>0.85</v>
      </c>
      <c r="N1954" s="49">
        <v>0.15</v>
      </c>
      <c r="O1954" s="50">
        <f>Ugovori_OPULJP[[#This Row],[Bespovratna sredstva - Ukupno (EU+Nac) HRK
= Ukupna ugovorena vrijednost bespovratnih sredstava]]*Ugovori_OPULJP[[#This Row],[EU STOPA SUFINANCIRANJA %
EU CO-FINANCING RATE %]]</f>
        <v>256147.5</v>
      </c>
      <c r="P1954" s="51">
        <f>Ugovori_OPULJP[[#This Row],[Bespovratna sredstva - EU dio - HRK]]/7.5345</f>
        <v>33996.615568385423</v>
      </c>
      <c r="Q1954" s="50">
        <f>Ugovori_OPULJP[[#This Row],[Bespovratna sredstva - Ukupno (EU+Nac) HRK
= Ukupna ugovorena vrijednost bespovratnih sredstava]]*Ugovori_OPULJP[[#This Row],[STOPA NACIONALNOG SUFINANCIRANJA %]]</f>
        <v>45202.5</v>
      </c>
      <c r="R1954" s="51">
        <f>Ugovori_OPULJP[[#This Row],[Bespovratna sredstva - Nacionalni dio - HRK]]/7.5345</f>
        <v>5999.4027473621336</v>
      </c>
      <c r="S1954" s="52">
        <v>301350</v>
      </c>
      <c r="T1954" s="53">
        <f>Ugovori_OPULJP[[#This Row],[Bespovratna sredstva - Ukupno (EU+Nac) HRK
= Ukupna ugovorena vrijednost bespovratnih sredstava]]/7.5345</f>
        <v>39996.018315747562</v>
      </c>
      <c r="U1954" s="50">
        <v>0</v>
      </c>
      <c r="V1954" s="51">
        <f>Ugovori_OPULJP[[#This Row],[Javni doprinos korisnika - HRK]]/7.5345</f>
        <v>0</v>
      </c>
      <c r="W1954" s="50">
        <v>0</v>
      </c>
      <c r="X1954" s="51">
        <f>Ugovori_OPULJP[[#This Row],[Privatni doprinos korisnika - HRK]]/7.5345</f>
        <v>0</v>
      </c>
      <c r="Y1954" s="52">
        <v>301350</v>
      </c>
      <c r="Z1954" s="53">
        <f>Ugovori_OPULJP[[#This Row],[UKUPNI PRIHVATLJIVI IZDACI
TOTAL ELIGIBLE EXPENDITURE
= Bespovratna sredstva ukupno + doprinos korisnika
= Ukupni prihvatljivi troškovi
= Ukupna ugovorena vrijednost projekta HRK]]/7.5345</f>
        <v>39996.018315747562</v>
      </c>
      <c r="AA1954" s="44" t="s">
        <v>6593</v>
      </c>
      <c r="AB1954" s="44" t="s">
        <v>35</v>
      </c>
      <c r="AC1954" s="56" t="s">
        <v>7152</v>
      </c>
      <c r="AD1954" s="43" t="s">
        <v>6595</v>
      </c>
    </row>
    <row r="1955" spans="1:30" ht="51" customHeight="1" x14ac:dyDescent="0.2">
      <c r="A1955" s="66" t="s">
        <v>7153</v>
      </c>
      <c r="B1955" s="55" t="s">
        <v>743</v>
      </c>
      <c r="C1955" s="56" t="s">
        <v>6590</v>
      </c>
      <c r="D1955" s="88" t="s">
        <v>7035</v>
      </c>
      <c r="E1955" s="44" t="s">
        <v>76</v>
      </c>
      <c r="F1955" s="62" t="s">
        <v>7154</v>
      </c>
      <c r="G1955" s="62" t="s">
        <v>7155</v>
      </c>
      <c r="H1955" s="59">
        <v>44650</v>
      </c>
      <c r="I1955" s="59">
        <v>45199</v>
      </c>
      <c r="J1955" s="48" t="str">
        <f>IF(Ugovori_OPULJP[[#This Row],[DATUM ZAVRŠETKA OPERACIJE]]&gt;DATE(2024,3,31),"u provedbi","završen")</f>
        <v>završen</v>
      </c>
      <c r="K1955" s="58" t="s">
        <v>84</v>
      </c>
      <c r="L1955" s="58" t="s">
        <v>84</v>
      </c>
      <c r="M1955" s="49">
        <v>0.85</v>
      </c>
      <c r="N1955" s="49">
        <v>0.15</v>
      </c>
      <c r="O1955" s="50">
        <f>Ugovori_OPULJP[[#This Row],[Bespovratna sredstva - Ukupno (EU+Nac) HRK
= Ukupna ugovorena vrijednost bespovratnih sredstava]]*Ugovori_OPULJP[[#This Row],[EU STOPA SUFINANCIRANJA %
EU CO-FINANCING RATE %]]</f>
        <v>424744.82999999996</v>
      </c>
      <c r="P1955" s="51">
        <f>Ugovori_OPULJP[[#This Row],[Bespovratna sredstva - EU dio - HRK]]/7.5345</f>
        <v>56373.326697192904</v>
      </c>
      <c r="Q1955" s="50">
        <f>Ugovori_OPULJP[[#This Row],[Bespovratna sredstva - Ukupno (EU+Nac) HRK
= Ukupna ugovorena vrijednost bespovratnih sredstava]]*Ugovori_OPULJP[[#This Row],[STOPA NACIONALNOG SUFINANCIRANJA %]]</f>
        <v>74954.97</v>
      </c>
      <c r="R1955" s="51">
        <f>Ugovori_OPULJP[[#This Row],[Bespovratna sredstva - Nacionalni dio - HRK]]/7.5345</f>
        <v>9948.2341230340426</v>
      </c>
      <c r="S1955" s="52">
        <v>499699.8</v>
      </c>
      <c r="T1955" s="53">
        <f>Ugovori_OPULJP[[#This Row],[Bespovratna sredstva - Ukupno (EU+Nac) HRK
= Ukupna ugovorena vrijednost bespovratnih sredstava]]/7.5345</f>
        <v>66321.56082022695</v>
      </c>
      <c r="U1955" s="50">
        <v>0</v>
      </c>
      <c r="V1955" s="51">
        <f>Ugovori_OPULJP[[#This Row],[Javni doprinos korisnika - HRK]]/7.5345</f>
        <v>0</v>
      </c>
      <c r="W1955" s="50">
        <v>0</v>
      </c>
      <c r="X1955" s="51">
        <f>Ugovori_OPULJP[[#This Row],[Privatni doprinos korisnika - HRK]]/7.5345</f>
        <v>0</v>
      </c>
      <c r="Y1955" s="52">
        <v>499699.8</v>
      </c>
      <c r="Z1955" s="53">
        <f>Ugovori_OPULJP[[#This Row],[UKUPNI PRIHVATLJIVI IZDACI
TOTAL ELIGIBLE EXPENDITURE
= Bespovratna sredstva ukupno + doprinos korisnika
= Ukupni prihvatljivi troškovi
= Ukupna ugovorena vrijednost projekta HRK]]/7.5345</f>
        <v>66321.56082022695</v>
      </c>
      <c r="AA1955" s="44" t="s">
        <v>6593</v>
      </c>
      <c r="AB1955" s="44" t="s">
        <v>35</v>
      </c>
      <c r="AC1955" s="56" t="s">
        <v>7156</v>
      </c>
      <c r="AD1955" s="43" t="s">
        <v>6595</v>
      </c>
    </row>
    <row r="1956" spans="1:30" ht="51" customHeight="1" x14ac:dyDescent="0.2">
      <c r="A1956" s="66" t="s">
        <v>7157</v>
      </c>
      <c r="B1956" s="55" t="s">
        <v>743</v>
      </c>
      <c r="C1956" s="56" t="s">
        <v>6590</v>
      </c>
      <c r="D1956" s="88" t="s">
        <v>7035</v>
      </c>
      <c r="E1956" s="44" t="s">
        <v>76</v>
      </c>
      <c r="F1956" s="62" t="s">
        <v>7158</v>
      </c>
      <c r="G1956" s="62" t="s">
        <v>5336</v>
      </c>
      <c r="H1956" s="59">
        <v>44650</v>
      </c>
      <c r="I1956" s="59">
        <v>45199</v>
      </c>
      <c r="J1956" s="48" t="str">
        <f>IF(Ugovori_OPULJP[[#This Row],[DATUM ZAVRŠETKA OPERACIJE]]&gt;DATE(2024,3,31),"u provedbi","završen")</f>
        <v>završen</v>
      </c>
      <c r="K1956" s="67" t="s">
        <v>7159</v>
      </c>
      <c r="L1956" s="58" t="s">
        <v>37</v>
      </c>
      <c r="M1956" s="49">
        <v>0.85</v>
      </c>
      <c r="N1956" s="49">
        <v>0.15</v>
      </c>
      <c r="O1956" s="50">
        <f>Ugovori_OPULJP[[#This Row],[Bespovratna sredstva - Ukupno (EU+Nac) HRK
= Ukupna ugovorena vrijednost bespovratnih sredstava]]*Ugovori_OPULJP[[#This Row],[EU STOPA SUFINANCIRANJA %
EU CO-FINANCING RATE %]]</f>
        <v>419245.5</v>
      </c>
      <c r="P1956" s="51">
        <f>Ugovori_OPULJP[[#This Row],[Bespovratna sredstva - EU dio - HRK]]/7.5345</f>
        <v>55643.440175194104</v>
      </c>
      <c r="Q1956" s="50">
        <f>Ugovori_OPULJP[[#This Row],[Bespovratna sredstva - Ukupno (EU+Nac) HRK
= Ukupna ugovorena vrijednost bespovratnih sredstava]]*Ugovori_OPULJP[[#This Row],[STOPA NACIONALNOG SUFINANCIRANJA %]]</f>
        <v>73984.5</v>
      </c>
      <c r="R1956" s="51">
        <f>Ugovori_OPULJP[[#This Row],[Bespovratna sredstva - Nacionalni dio - HRK]]/7.5345</f>
        <v>9819.4306191519008</v>
      </c>
      <c r="S1956" s="52">
        <v>493230</v>
      </c>
      <c r="T1956" s="53">
        <f>Ugovori_OPULJP[[#This Row],[Bespovratna sredstva - Ukupno (EU+Nac) HRK
= Ukupna ugovorena vrijednost bespovratnih sredstava]]/7.5345</f>
        <v>65462.870794346003</v>
      </c>
      <c r="U1956" s="50">
        <v>0</v>
      </c>
      <c r="V1956" s="51">
        <f>Ugovori_OPULJP[[#This Row],[Javni doprinos korisnika - HRK]]/7.5345</f>
        <v>0</v>
      </c>
      <c r="W1956" s="50">
        <v>0</v>
      </c>
      <c r="X1956" s="51">
        <f>Ugovori_OPULJP[[#This Row],[Privatni doprinos korisnika - HRK]]/7.5345</f>
        <v>0</v>
      </c>
      <c r="Y1956" s="52">
        <v>493230</v>
      </c>
      <c r="Z1956" s="53">
        <f>Ugovori_OPULJP[[#This Row],[UKUPNI PRIHVATLJIVI IZDACI
TOTAL ELIGIBLE EXPENDITURE
= Bespovratna sredstva ukupno + doprinos korisnika
= Ukupni prihvatljivi troškovi
= Ukupna ugovorena vrijednost projekta HRK]]/7.5345</f>
        <v>65462.870794346003</v>
      </c>
      <c r="AA1956" s="44" t="s">
        <v>6593</v>
      </c>
      <c r="AB1956" s="44" t="s">
        <v>35</v>
      </c>
      <c r="AC1956" s="56" t="s">
        <v>7160</v>
      </c>
      <c r="AD1956" s="43" t="s">
        <v>6595</v>
      </c>
    </row>
    <row r="1957" spans="1:30" ht="51" customHeight="1" x14ac:dyDescent="0.2">
      <c r="A1957" s="61" t="s">
        <v>7161</v>
      </c>
      <c r="B1957" s="55" t="s">
        <v>743</v>
      </c>
      <c r="C1957" s="43" t="s">
        <v>6590</v>
      </c>
      <c r="D1957" s="88" t="s">
        <v>7035</v>
      </c>
      <c r="E1957" s="44" t="s">
        <v>76</v>
      </c>
      <c r="F1957" s="62" t="s">
        <v>7162</v>
      </c>
      <c r="G1957" s="62" t="s">
        <v>7163</v>
      </c>
      <c r="H1957" s="59">
        <v>44709</v>
      </c>
      <c r="I1957" s="59">
        <v>45074</v>
      </c>
      <c r="J1957" s="48" t="str">
        <f>IF(Ugovori_OPULJP[[#This Row],[DATUM ZAVRŠETKA OPERACIJE]]&gt;DATE(2024,3,31),"u provedbi","završen")</f>
        <v>završen</v>
      </c>
      <c r="K1957" s="67" t="s">
        <v>84</v>
      </c>
      <c r="L1957" s="67" t="s">
        <v>84</v>
      </c>
      <c r="M1957" s="49">
        <v>0.85</v>
      </c>
      <c r="N1957" s="49">
        <v>0.15</v>
      </c>
      <c r="O1957" s="50">
        <f>Ugovori_OPULJP[[#This Row],[Bespovratna sredstva - Ukupno (EU+Nac) HRK
= Ukupna ugovorena vrijednost bespovratnih sredstava]]*Ugovori_OPULJP[[#This Row],[EU STOPA SUFINANCIRANJA %
EU CO-FINANCING RATE %]]</f>
        <v>350723.43</v>
      </c>
      <c r="P1957" s="51">
        <f>Ugovori_OPULJP[[#This Row],[Bespovratna sredstva - EU dio - HRK]]/7.5345</f>
        <v>46548.998606410511</v>
      </c>
      <c r="Q1957" s="50">
        <f>Ugovori_OPULJP[[#This Row],[Bespovratna sredstva - Ukupno (EU+Nac) HRK
= Ukupna ugovorena vrijednost bespovratnih sredstava]]*Ugovori_OPULJP[[#This Row],[STOPA NACIONALNOG SUFINANCIRANJA %]]</f>
        <v>61892.369999999995</v>
      </c>
      <c r="R1957" s="51">
        <f>Ugovori_OPULJP[[#This Row],[Bespovratna sredstva - Nacionalni dio - HRK]]/7.5345</f>
        <v>8214.529165837148</v>
      </c>
      <c r="S1957" s="52">
        <v>412615.8</v>
      </c>
      <c r="T1957" s="53">
        <f>Ugovori_OPULJP[[#This Row],[Bespovratna sredstva - Ukupno (EU+Nac) HRK
= Ukupna ugovorena vrijednost bespovratnih sredstava]]/7.5345</f>
        <v>54763.527772247653</v>
      </c>
      <c r="U1957" s="50">
        <v>0</v>
      </c>
      <c r="V1957" s="51">
        <f>Ugovori_OPULJP[[#This Row],[Javni doprinos korisnika - HRK]]/7.5345</f>
        <v>0</v>
      </c>
      <c r="W1957" s="50">
        <v>0</v>
      </c>
      <c r="X1957" s="51">
        <f>Ugovori_OPULJP[[#This Row],[Privatni doprinos korisnika - HRK]]/7.5345</f>
        <v>0</v>
      </c>
      <c r="Y1957" s="52">
        <v>412615.8</v>
      </c>
      <c r="Z1957" s="53">
        <f>Ugovori_OPULJP[[#This Row],[UKUPNI PRIHVATLJIVI IZDACI
TOTAL ELIGIBLE EXPENDITURE
= Bespovratna sredstva ukupno + doprinos korisnika
= Ukupni prihvatljivi troškovi
= Ukupna ugovorena vrijednost projekta HRK]]/7.5345</f>
        <v>54763.527772247653</v>
      </c>
      <c r="AA1957" s="44" t="s">
        <v>6593</v>
      </c>
      <c r="AB1957" s="44" t="s">
        <v>35</v>
      </c>
      <c r="AC1957" s="56" t="s">
        <v>7164</v>
      </c>
      <c r="AD1957" s="43" t="s">
        <v>6595</v>
      </c>
    </row>
    <row r="1958" spans="1:30" ht="51" customHeight="1" x14ac:dyDescent="0.2">
      <c r="A1958" s="66" t="s">
        <v>7165</v>
      </c>
      <c r="B1958" s="55" t="s">
        <v>743</v>
      </c>
      <c r="C1958" s="56" t="s">
        <v>6590</v>
      </c>
      <c r="D1958" s="88" t="s">
        <v>7035</v>
      </c>
      <c r="E1958" s="44" t="s">
        <v>76</v>
      </c>
      <c r="F1958" s="62" t="s">
        <v>7166</v>
      </c>
      <c r="G1958" s="62" t="s">
        <v>194</v>
      </c>
      <c r="H1958" s="59">
        <v>44650</v>
      </c>
      <c r="I1958" s="59">
        <v>45199</v>
      </c>
      <c r="J1958" s="48" t="str">
        <f>IF(Ugovori_OPULJP[[#This Row],[DATUM ZAVRŠETKA OPERACIJE]]&gt;DATE(2024,3,31),"u provedbi","završen")</f>
        <v>završen</v>
      </c>
      <c r="K1958" s="67" t="s">
        <v>195</v>
      </c>
      <c r="L1958" s="58" t="s">
        <v>84</v>
      </c>
      <c r="M1958" s="49">
        <v>0.85</v>
      </c>
      <c r="N1958" s="49">
        <v>0.15</v>
      </c>
      <c r="O1958" s="50">
        <f>Ugovori_OPULJP[[#This Row],[Bespovratna sredstva - Ukupno (EU+Nac) HRK
= Ukupna ugovorena vrijednost bespovratnih sredstava]]*Ugovori_OPULJP[[#This Row],[EU STOPA SUFINANCIRANJA %
EU CO-FINANCING RATE %]]</f>
        <v>305494.88750000001</v>
      </c>
      <c r="P1958" s="51">
        <f>Ugovori_OPULJP[[#This Row],[Bespovratna sredstva - EU dio - HRK]]/7.5345</f>
        <v>40546.139425310241</v>
      </c>
      <c r="Q1958" s="50">
        <f>Ugovori_OPULJP[[#This Row],[Bespovratna sredstva - Ukupno (EU+Nac) HRK
= Ukupna ugovorena vrijednost bespovratnih sredstava]]*Ugovori_OPULJP[[#This Row],[STOPA NACIONALNOG SUFINANCIRANJA %]]</f>
        <v>53910.862499999996</v>
      </c>
      <c r="R1958" s="51">
        <f>Ugovori_OPULJP[[#This Row],[Bespovratna sredstva - Nacionalni dio - HRK]]/7.5345</f>
        <v>7155.201075054747</v>
      </c>
      <c r="S1958" s="52">
        <v>359405.75</v>
      </c>
      <c r="T1958" s="53">
        <f>Ugovori_OPULJP[[#This Row],[Bespovratna sredstva - Ukupno (EU+Nac) HRK
= Ukupna ugovorena vrijednost bespovratnih sredstava]]/7.5345</f>
        <v>47701.340500364982</v>
      </c>
      <c r="U1958" s="50">
        <v>0</v>
      </c>
      <c r="V1958" s="51">
        <f>Ugovori_OPULJP[[#This Row],[Javni doprinos korisnika - HRK]]/7.5345</f>
        <v>0</v>
      </c>
      <c r="W1958" s="50">
        <v>0</v>
      </c>
      <c r="X1958" s="51">
        <f>Ugovori_OPULJP[[#This Row],[Privatni doprinos korisnika - HRK]]/7.5345</f>
        <v>0</v>
      </c>
      <c r="Y1958" s="52">
        <v>359405.75</v>
      </c>
      <c r="Z1958" s="53">
        <f>Ugovori_OPULJP[[#This Row],[UKUPNI PRIHVATLJIVI IZDACI
TOTAL ELIGIBLE EXPENDITURE
= Bespovratna sredstva ukupno + doprinos korisnika
= Ukupni prihvatljivi troškovi
= Ukupna ugovorena vrijednost projekta HRK]]/7.5345</f>
        <v>47701.340500364982</v>
      </c>
      <c r="AA1958" s="44" t="s">
        <v>6593</v>
      </c>
      <c r="AB1958" s="44" t="s">
        <v>35</v>
      </c>
      <c r="AC1958" s="56" t="s">
        <v>7167</v>
      </c>
      <c r="AD1958" s="43" t="s">
        <v>6595</v>
      </c>
    </row>
    <row r="1959" spans="1:30" ht="51" customHeight="1" x14ac:dyDescent="0.2">
      <c r="A1959" s="61" t="s">
        <v>7168</v>
      </c>
      <c r="B1959" s="55" t="s">
        <v>743</v>
      </c>
      <c r="C1959" s="43" t="s">
        <v>6590</v>
      </c>
      <c r="D1959" s="88" t="s">
        <v>7035</v>
      </c>
      <c r="E1959" s="44" t="s">
        <v>76</v>
      </c>
      <c r="F1959" s="62" t="s">
        <v>7169</v>
      </c>
      <c r="G1959" s="62" t="s">
        <v>7170</v>
      </c>
      <c r="H1959" s="59">
        <v>44645</v>
      </c>
      <c r="I1959" s="59">
        <v>45010</v>
      </c>
      <c r="J1959" s="48" t="str">
        <f>IF(Ugovori_OPULJP[[#This Row],[DATUM ZAVRŠETKA OPERACIJE]]&gt;DATE(2024,3,31),"u provedbi","završen")</f>
        <v>završen</v>
      </c>
      <c r="K1959" s="67" t="s">
        <v>99</v>
      </c>
      <c r="L1959" s="67" t="s">
        <v>99</v>
      </c>
      <c r="M1959" s="49">
        <v>0.85</v>
      </c>
      <c r="N1959" s="49">
        <v>0.15</v>
      </c>
      <c r="O1959" s="50">
        <f>Ugovori_OPULJP[[#This Row],[Bespovratna sredstva - Ukupno (EU+Nac) HRK
= Ukupna ugovorena vrijednost bespovratnih sredstava]]*Ugovori_OPULJP[[#This Row],[EU STOPA SUFINANCIRANJA %
EU CO-FINANCING RATE %]]</f>
        <v>273711.89999999997</v>
      </c>
      <c r="P1959" s="51">
        <f>Ugovori_OPULJP[[#This Row],[Bespovratna sredstva - EU dio - HRK]]/7.5345</f>
        <v>36327.812064503276</v>
      </c>
      <c r="Q1959" s="50">
        <f>Ugovori_OPULJP[[#This Row],[Bespovratna sredstva - Ukupno (EU+Nac) HRK
= Ukupna ugovorena vrijednost bespovratnih sredstava]]*Ugovori_OPULJP[[#This Row],[STOPA NACIONALNOG SUFINANCIRANJA %]]</f>
        <v>48302.1</v>
      </c>
      <c r="R1959" s="51">
        <f>Ugovori_OPULJP[[#This Row],[Bespovratna sredstva - Nacionalni dio - HRK]]/7.5345</f>
        <v>6410.7903643241089</v>
      </c>
      <c r="S1959" s="52">
        <v>322014</v>
      </c>
      <c r="T1959" s="53">
        <f>Ugovori_OPULJP[[#This Row],[Bespovratna sredstva - Ukupno (EU+Nac) HRK
= Ukupna ugovorena vrijednost bespovratnih sredstava]]/7.5345</f>
        <v>42738.602428827391</v>
      </c>
      <c r="U1959" s="50">
        <v>0</v>
      </c>
      <c r="V1959" s="51">
        <f>Ugovori_OPULJP[[#This Row],[Javni doprinos korisnika - HRK]]/7.5345</f>
        <v>0</v>
      </c>
      <c r="W1959" s="50">
        <v>0</v>
      </c>
      <c r="X1959" s="51">
        <f>Ugovori_OPULJP[[#This Row],[Privatni doprinos korisnika - HRK]]/7.5345</f>
        <v>0</v>
      </c>
      <c r="Y1959" s="52">
        <v>322014</v>
      </c>
      <c r="Z1959" s="53">
        <f>Ugovori_OPULJP[[#This Row],[UKUPNI PRIHVATLJIVI IZDACI
TOTAL ELIGIBLE EXPENDITURE
= Bespovratna sredstva ukupno + doprinos korisnika
= Ukupni prihvatljivi troškovi
= Ukupna ugovorena vrijednost projekta HRK]]/7.5345</f>
        <v>42738.602428827391</v>
      </c>
      <c r="AA1959" s="44" t="s">
        <v>6593</v>
      </c>
      <c r="AB1959" s="44" t="s">
        <v>35</v>
      </c>
      <c r="AC1959" s="56" t="s">
        <v>7171</v>
      </c>
      <c r="AD1959" s="43" t="s">
        <v>6595</v>
      </c>
    </row>
    <row r="1960" spans="1:30" ht="51" customHeight="1" x14ac:dyDescent="0.2">
      <c r="A1960" s="61" t="s">
        <v>7172</v>
      </c>
      <c r="B1960" s="55" t="s">
        <v>743</v>
      </c>
      <c r="C1960" s="43" t="s">
        <v>6590</v>
      </c>
      <c r="D1960" s="88" t="s">
        <v>7035</v>
      </c>
      <c r="E1960" s="44" t="s">
        <v>76</v>
      </c>
      <c r="F1960" s="62" t="s">
        <v>7173</v>
      </c>
      <c r="G1960" s="62" t="s">
        <v>1900</v>
      </c>
      <c r="H1960" s="59">
        <v>44641</v>
      </c>
      <c r="I1960" s="59">
        <v>45006</v>
      </c>
      <c r="J1960" s="48" t="str">
        <f>IF(Ugovori_OPULJP[[#This Row],[DATUM ZAVRŠETKA OPERACIJE]]&gt;DATE(2024,3,31),"u provedbi","završen")</f>
        <v>završen</v>
      </c>
      <c r="K1960" s="67" t="s">
        <v>371</v>
      </c>
      <c r="L1960" s="67" t="s">
        <v>371</v>
      </c>
      <c r="M1960" s="49">
        <v>0.85</v>
      </c>
      <c r="N1960" s="49">
        <v>0.15</v>
      </c>
      <c r="O1960" s="50">
        <f>Ugovori_OPULJP[[#This Row],[Bespovratna sredstva - Ukupno (EU+Nac) HRK
= Ukupna ugovorena vrijednost bespovratnih sredstava]]*Ugovori_OPULJP[[#This Row],[EU STOPA SUFINANCIRANJA %
EU CO-FINANCING RATE %]]</f>
        <v>362372.61199999996</v>
      </c>
      <c r="P1960" s="51">
        <f>Ugovori_OPULJP[[#This Row],[Bespovratna sredstva - EU dio - HRK]]/7.5345</f>
        <v>48095.110757183618</v>
      </c>
      <c r="Q1960" s="50">
        <f>Ugovori_OPULJP[[#This Row],[Bespovratna sredstva - Ukupno (EU+Nac) HRK
= Ukupna ugovorena vrijednost bespovratnih sredstava]]*Ugovori_OPULJP[[#This Row],[STOPA NACIONALNOG SUFINANCIRANJA %]]</f>
        <v>63948.107999999993</v>
      </c>
      <c r="R1960" s="51">
        <f>Ugovori_OPULJP[[#This Row],[Bespovratna sredstva - Nacionalni dio - HRK]]/7.5345</f>
        <v>8487.3724865618151</v>
      </c>
      <c r="S1960" s="52">
        <v>426320.72</v>
      </c>
      <c r="T1960" s="53">
        <f>Ugovori_OPULJP[[#This Row],[Bespovratna sredstva - Ukupno (EU+Nac) HRK
= Ukupna ugovorena vrijednost bespovratnih sredstava]]/7.5345</f>
        <v>56582.483243745432</v>
      </c>
      <c r="U1960" s="50">
        <v>0</v>
      </c>
      <c r="V1960" s="51">
        <f>Ugovori_OPULJP[[#This Row],[Javni doprinos korisnika - HRK]]/7.5345</f>
        <v>0</v>
      </c>
      <c r="W1960" s="50">
        <v>0</v>
      </c>
      <c r="X1960" s="51">
        <f>Ugovori_OPULJP[[#This Row],[Privatni doprinos korisnika - HRK]]/7.5345</f>
        <v>0</v>
      </c>
      <c r="Y1960" s="52">
        <v>426320.72</v>
      </c>
      <c r="Z1960" s="53">
        <f>Ugovori_OPULJP[[#This Row],[UKUPNI PRIHVATLJIVI IZDACI
TOTAL ELIGIBLE EXPENDITURE
= Bespovratna sredstva ukupno + doprinos korisnika
= Ukupni prihvatljivi troškovi
= Ukupna ugovorena vrijednost projekta HRK]]/7.5345</f>
        <v>56582.483243745432</v>
      </c>
      <c r="AA1960" s="44" t="s">
        <v>6593</v>
      </c>
      <c r="AB1960" s="44" t="s">
        <v>35</v>
      </c>
      <c r="AC1960" s="43" t="s">
        <v>7174</v>
      </c>
      <c r="AD1960" s="43" t="s">
        <v>6595</v>
      </c>
    </row>
    <row r="1961" spans="1:30" ht="51" customHeight="1" x14ac:dyDescent="0.2">
      <c r="A1961" s="61" t="s">
        <v>7175</v>
      </c>
      <c r="B1961" s="55" t="s">
        <v>743</v>
      </c>
      <c r="C1961" s="43" t="s">
        <v>6590</v>
      </c>
      <c r="D1961" s="88" t="s">
        <v>7035</v>
      </c>
      <c r="E1961" s="44" t="s">
        <v>76</v>
      </c>
      <c r="F1961" s="62" t="s">
        <v>7176</v>
      </c>
      <c r="G1961" s="62" t="s">
        <v>3239</v>
      </c>
      <c r="H1961" s="59">
        <v>44707</v>
      </c>
      <c r="I1961" s="59">
        <v>45072</v>
      </c>
      <c r="J1961" s="48" t="str">
        <f>IF(Ugovori_OPULJP[[#This Row],[DATUM ZAVRŠETKA OPERACIJE]]&gt;DATE(2024,3,31),"u provedbi","završen")</f>
        <v>završen</v>
      </c>
      <c r="K1961" s="67" t="s">
        <v>7177</v>
      </c>
      <c r="L1961" s="67" t="s">
        <v>37</v>
      </c>
      <c r="M1961" s="49">
        <v>0.85</v>
      </c>
      <c r="N1961" s="49">
        <v>0.15</v>
      </c>
      <c r="O1961" s="50">
        <f>Ugovori_OPULJP[[#This Row],[Bespovratna sredstva - Ukupno (EU+Nac) HRK
= Ukupna ugovorena vrijednost bespovratnih sredstava]]*Ugovori_OPULJP[[#This Row],[EU STOPA SUFINANCIRANJA %
EU CO-FINANCING RATE %]]</f>
        <v>371675.25</v>
      </c>
      <c r="P1961" s="51">
        <f>Ugovori_OPULJP[[#This Row],[Bespovratna sredstva - EU dio - HRK]]/7.5345</f>
        <v>49329.78299820824</v>
      </c>
      <c r="Q1961" s="50">
        <f>Ugovori_OPULJP[[#This Row],[Bespovratna sredstva - Ukupno (EU+Nac) HRK
= Ukupna ugovorena vrijednost bespovratnih sredstava]]*Ugovori_OPULJP[[#This Row],[STOPA NACIONALNOG SUFINANCIRANJA %]]</f>
        <v>65589.75</v>
      </c>
      <c r="R1961" s="51">
        <f>Ugovori_OPULJP[[#This Row],[Bespovratna sredstva - Nacionalni dio - HRK]]/7.5345</f>
        <v>8705.2558232132178</v>
      </c>
      <c r="S1961" s="52">
        <v>437265</v>
      </c>
      <c r="T1961" s="53">
        <f>Ugovori_OPULJP[[#This Row],[Bespovratna sredstva - Ukupno (EU+Nac) HRK
= Ukupna ugovorena vrijednost bespovratnih sredstava]]/7.5345</f>
        <v>58035.038821421454</v>
      </c>
      <c r="U1961" s="50">
        <v>0</v>
      </c>
      <c r="V1961" s="51">
        <f>Ugovori_OPULJP[[#This Row],[Javni doprinos korisnika - HRK]]/7.5345</f>
        <v>0</v>
      </c>
      <c r="W1961" s="50">
        <v>0</v>
      </c>
      <c r="X1961" s="51">
        <f>Ugovori_OPULJP[[#This Row],[Privatni doprinos korisnika - HRK]]/7.5345</f>
        <v>0</v>
      </c>
      <c r="Y1961" s="52">
        <v>437265</v>
      </c>
      <c r="Z1961" s="53">
        <f>Ugovori_OPULJP[[#This Row],[UKUPNI PRIHVATLJIVI IZDACI
TOTAL ELIGIBLE EXPENDITURE
= Bespovratna sredstva ukupno + doprinos korisnika
= Ukupni prihvatljivi troškovi
= Ukupna ugovorena vrijednost projekta HRK]]/7.5345</f>
        <v>58035.038821421454</v>
      </c>
      <c r="AA1961" s="44" t="s">
        <v>6593</v>
      </c>
      <c r="AB1961" s="44" t="s">
        <v>35</v>
      </c>
      <c r="AC1961" s="56" t="s">
        <v>7178</v>
      </c>
      <c r="AD1961" s="43" t="s">
        <v>6595</v>
      </c>
    </row>
    <row r="1962" spans="1:30" ht="51" customHeight="1" x14ac:dyDescent="0.2">
      <c r="A1962" s="66" t="s">
        <v>7179</v>
      </c>
      <c r="B1962" s="55" t="s">
        <v>743</v>
      </c>
      <c r="C1962" s="56" t="s">
        <v>6590</v>
      </c>
      <c r="D1962" s="88" t="s">
        <v>7035</v>
      </c>
      <c r="E1962" s="44" t="s">
        <v>76</v>
      </c>
      <c r="F1962" s="62" t="s">
        <v>7180</v>
      </c>
      <c r="G1962" s="62" t="s">
        <v>7181</v>
      </c>
      <c r="H1962" s="59">
        <v>44644</v>
      </c>
      <c r="I1962" s="59">
        <v>45193</v>
      </c>
      <c r="J1962" s="48" t="str">
        <f>IF(Ugovori_OPULJP[[#This Row],[DATUM ZAVRŠETKA OPERACIJE]]&gt;DATE(2024,3,31),"u provedbi","završen")</f>
        <v>završen</v>
      </c>
      <c r="K1962" s="58" t="s">
        <v>79</v>
      </c>
      <c r="L1962" s="58" t="s">
        <v>79</v>
      </c>
      <c r="M1962" s="49">
        <v>0.85</v>
      </c>
      <c r="N1962" s="49">
        <v>0.15</v>
      </c>
      <c r="O1962" s="50">
        <f>Ugovori_OPULJP[[#This Row],[Bespovratna sredstva - Ukupno (EU+Nac) HRK
= Ukupna ugovorena vrijednost bespovratnih sredstava]]*Ugovori_OPULJP[[#This Row],[EU STOPA SUFINANCIRANJA %
EU CO-FINANCING RATE %]]</f>
        <v>371011.35749999998</v>
      </c>
      <c r="P1962" s="51">
        <f>Ugovori_OPULJP[[#This Row],[Bespovratna sredstva - EU dio - HRK]]/7.5345</f>
        <v>49241.669321122827</v>
      </c>
      <c r="Q1962" s="50">
        <f>Ugovori_OPULJP[[#This Row],[Bespovratna sredstva - Ukupno (EU+Nac) HRK
= Ukupna ugovorena vrijednost bespovratnih sredstava]]*Ugovori_OPULJP[[#This Row],[STOPA NACIONALNOG SUFINANCIRANJA %]]</f>
        <v>65472.592499999999</v>
      </c>
      <c r="R1962" s="51">
        <f>Ugovori_OPULJP[[#This Row],[Bespovratna sredstva - Nacionalni dio - HRK]]/7.5345</f>
        <v>8689.7063507863822</v>
      </c>
      <c r="S1962" s="52">
        <v>436483.95</v>
      </c>
      <c r="T1962" s="53">
        <f>Ugovori_OPULJP[[#This Row],[Bespovratna sredstva - Ukupno (EU+Nac) HRK
= Ukupna ugovorena vrijednost bespovratnih sredstava]]/7.5345</f>
        <v>57931.375671909213</v>
      </c>
      <c r="U1962" s="50">
        <v>0</v>
      </c>
      <c r="V1962" s="51">
        <f>Ugovori_OPULJP[[#This Row],[Javni doprinos korisnika - HRK]]/7.5345</f>
        <v>0</v>
      </c>
      <c r="W1962" s="50">
        <v>0</v>
      </c>
      <c r="X1962" s="51">
        <f>Ugovori_OPULJP[[#This Row],[Privatni doprinos korisnika - HRK]]/7.5345</f>
        <v>0</v>
      </c>
      <c r="Y1962" s="52">
        <v>436483.95</v>
      </c>
      <c r="Z1962" s="53">
        <f>Ugovori_OPULJP[[#This Row],[UKUPNI PRIHVATLJIVI IZDACI
TOTAL ELIGIBLE EXPENDITURE
= Bespovratna sredstva ukupno + doprinos korisnika
= Ukupni prihvatljivi troškovi
= Ukupna ugovorena vrijednost projekta HRK]]/7.5345</f>
        <v>57931.375671909213</v>
      </c>
      <c r="AA1962" s="44" t="s">
        <v>6593</v>
      </c>
      <c r="AB1962" s="44" t="s">
        <v>35</v>
      </c>
      <c r="AC1962" s="56" t="s">
        <v>7182</v>
      </c>
      <c r="AD1962" s="43" t="s">
        <v>6595</v>
      </c>
    </row>
    <row r="1963" spans="1:30" ht="51" customHeight="1" x14ac:dyDescent="0.2">
      <c r="A1963" s="66" t="s">
        <v>7183</v>
      </c>
      <c r="B1963" s="55" t="s">
        <v>743</v>
      </c>
      <c r="C1963" s="56" t="s">
        <v>6590</v>
      </c>
      <c r="D1963" s="88" t="s">
        <v>7035</v>
      </c>
      <c r="E1963" s="44" t="s">
        <v>76</v>
      </c>
      <c r="F1963" s="62" t="s">
        <v>7184</v>
      </c>
      <c r="G1963" s="62" t="s">
        <v>7185</v>
      </c>
      <c r="H1963" s="59">
        <v>44651</v>
      </c>
      <c r="I1963" s="59">
        <v>45199</v>
      </c>
      <c r="J1963" s="48" t="str">
        <f>IF(Ugovori_OPULJP[[#This Row],[DATUM ZAVRŠETKA OPERACIJE]]&gt;DATE(2024,3,31),"u provedbi","završen")</f>
        <v>završen</v>
      </c>
      <c r="K1963" s="67" t="s">
        <v>7186</v>
      </c>
      <c r="L1963" s="67" t="s">
        <v>37</v>
      </c>
      <c r="M1963" s="49">
        <v>0.85</v>
      </c>
      <c r="N1963" s="49">
        <v>0.15</v>
      </c>
      <c r="O1963" s="50">
        <f>Ugovori_OPULJP[[#This Row],[Bespovratna sredstva - Ukupno (EU+Nac) HRK
= Ukupna ugovorena vrijednost bespovratnih sredstava]]*Ugovori_OPULJP[[#This Row],[EU STOPA SUFINANCIRANJA %
EU CO-FINANCING RATE %]]</f>
        <v>420159.53049999999</v>
      </c>
      <c r="P1963" s="51">
        <f>Ugovori_OPULJP[[#This Row],[Bespovratna sredstva - EU dio - HRK]]/7.5345</f>
        <v>55764.752870130731</v>
      </c>
      <c r="Q1963" s="50">
        <f>Ugovori_OPULJP[[#This Row],[Bespovratna sredstva - Ukupno (EU+Nac) HRK
= Ukupna ugovorena vrijednost bespovratnih sredstava]]*Ugovori_OPULJP[[#This Row],[STOPA NACIONALNOG SUFINANCIRANJA %]]</f>
        <v>74145.799499999994</v>
      </c>
      <c r="R1963" s="51">
        <f>Ugovori_OPULJP[[#This Row],[Bespovratna sredstva - Nacionalni dio - HRK]]/7.5345</f>
        <v>9840.8387417877748</v>
      </c>
      <c r="S1963" s="52">
        <v>494305.33</v>
      </c>
      <c r="T1963" s="53">
        <f>Ugovori_OPULJP[[#This Row],[Bespovratna sredstva - Ukupno (EU+Nac) HRK
= Ukupna ugovorena vrijednost bespovratnih sredstava]]/7.5345</f>
        <v>65605.591611918513</v>
      </c>
      <c r="U1963" s="50">
        <v>0</v>
      </c>
      <c r="V1963" s="51">
        <f>Ugovori_OPULJP[[#This Row],[Javni doprinos korisnika - HRK]]/7.5345</f>
        <v>0</v>
      </c>
      <c r="W1963" s="50">
        <v>0</v>
      </c>
      <c r="X1963" s="51">
        <f>Ugovori_OPULJP[[#This Row],[Privatni doprinos korisnika - HRK]]/7.5345</f>
        <v>0</v>
      </c>
      <c r="Y1963" s="52">
        <v>494305.33</v>
      </c>
      <c r="Z1963" s="53">
        <f>Ugovori_OPULJP[[#This Row],[UKUPNI PRIHVATLJIVI IZDACI
TOTAL ELIGIBLE EXPENDITURE
= Bespovratna sredstva ukupno + doprinos korisnika
= Ukupni prihvatljivi troškovi
= Ukupna ugovorena vrijednost projekta HRK]]/7.5345</f>
        <v>65605.591611918513</v>
      </c>
      <c r="AA1963" s="44" t="s">
        <v>6593</v>
      </c>
      <c r="AB1963" s="44" t="s">
        <v>35</v>
      </c>
      <c r="AC1963" s="56" t="s">
        <v>7187</v>
      </c>
      <c r="AD1963" s="43" t="s">
        <v>6595</v>
      </c>
    </row>
    <row r="1964" spans="1:30" ht="63.75" customHeight="1" x14ac:dyDescent="0.2">
      <c r="A1964" s="66" t="s">
        <v>7188</v>
      </c>
      <c r="B1964" s="55" t="s">
        <v>743</v>
      </c>
      <c r="C1964" s="56" t="s">
        <v>6590</v>
      </c>
      <c r="D1964" s="88" t="s">
        <v>7035</v>
      </c>
      <c r="E1964" s="44" t="s">
        <v>76</v>
      </c>
      <c r="F1964" s="62" t="s">
        <v>7189</v>
      </c>
      <c r="G1964" s="62" t="s">
        <v>7190</v>
      </c>
      <c r="H1964" s="59">
        <v>44642</v>
      </c>
      <c r="I1964" s="59">
        <v>45191</v>
      </c>
      <c r="J1964" s="48" t="str">
        <f>IF(Ugovori_OPULJP[[#This Row],[DATUM ZAVRŠETKA OPERACIJE]]&gt;DATE(2024,3,31),"u provedbi","završen")</f>
        <v>završen</v>
      </c>
      <c r="K1964" s="58" t="s">
        <v>892</v>
      </c>
      <c r="L1964" s="58" t="s">
        <v>37</v>
      </c>
      <c r="M1964" s="49">
        <v>0.85</v>
      </c>
      <c r="N1964" s="49">
        <v>0.15</v>
      </c>
      <c r="O1964" s="50">
        <f>Ugovori_OPULJP[[#This Row],[Bespovratna sredstva - Ukupno (EU+Nac) HRK
= Ukupna ugovorena vrijednost bespovratnih sredstava]]*Ugovori_OPULJP[[#This Row],[EU STOPA SUFINANCIRANJA %
EU CO-FINANCING RATE %]]</f>
        <v>424565.00399999996</v>
      </c>
      <c r="P1964" s="51">
        <f>Ugovori_OPULJP[[#This Row],[Bespovratna sredstva - EU dio - HRK]]/7.5345</f>
        <v>56349.459685446935</v>
      </c>
      <c r="Q1964" s="50">
        <f>Ugovori_OPULJP[[#This Row],[Bespovratna sredstva - Ukupno (EU+Nac) HRK
= Ukupna ugovorena vrijednost bespovratnih sredstava]]*Ugovori_OPULJP[[#This Row],[STOPA NACIONALNOG SUFINANCIRANJA %]]</f>
        <v>74923.23599999999</v>
      </c>
      <c r="R1964" s="51">
        <f>Ugovori_OPULJP[[#This Row],[Bespovratna sredstva - Nacionalni dio - HRK]]/7.5345</f>
        <v>9944.0222974318112</v>
      </c>
      <c r="S1964" s="52">
        <v>499488.24</v>
      </c>
      <c r="T1964" s="53">
        <f>Ugovori_OPULJP[[#This Row],[Bespovratna sredstva - Ukupno (EU+Nac) HRK
= Ukupna ugovorena vrijednost bespovratnih sredstava]]/7.5345</f>
        <v>66293.481982878759</v>
      </c>
      <c r="U1964" s="50">
        <v>0</v>
      </c>
      <c r="V1964" s="51">
        <f>Ugovori_OPULJP[[#This Row],[Javni doprinos korisnika - HRK]]/7.5345</f>
        <v>0</v>
      </c>
      <c r="W1964" s="50">
        <v>0</v>
      </c>
      <c r="X1964" s="51">
        <f>Ugovori_OPULJP[[#This Row],[Privatni doprinos korisnika - HRK]]/7.5345</f>
        <v>0</v>
      </c>
      <c r="Y1964" s="52">
        <v>499488.24</v>
      </c>
      <c r="Z1964" s="53">
        <f>Ugovori_OPULJP[[#This Row],[UKUPNI PRIHVATLJIVI IZDACI
TOTAL ELIGIBLE EXPENDITURE
= Bespovratna sredstva ukupno + doprinos korisnika
= Ukupni prihvatljivi troškovi
= Ukupna ugovorena vrijednost projekta HRK]]/7.5345</f>
        <v>66293.481982878759</v>
      </c>
      <c r="AA1964" s="44" t="s">
        <v>6593</v>
      </c>
      <c r="AB1964" s="44" t="s">
        <v>35</v>
      </c>
      <c r="AC1964" s="56" t="s">
        <v>7191</v>
      </c>
      <c r="AD1964" s="43" t="s">
        <v>6595</v>
      </c>
    </row>
    <row r="1965" spans="1:30" ht="51" customHeight="1" x14ac:dyDescent="0.2">
      <c r="A1965" s="61" t="s">
        <v>7192</v>
      </c>
      <c r="B1965" s="55" t="s">
        <v>743</v>
      </c>
      <c r="C1965" s="43" t="s">
        <v>6590</v>
      </c>
      <c r="D1965" s="88" t="s">
        <v>7035</v>
      </c>
      <c r="E1965" s="44" t="s">
        <v>76</v>
      </c>
      <c r="F1965" s="62" t="s">
        <v>7193</v>
      </c>
      <c r="G1965" s="62" t="s">
        <v>7194</v>
      </c>
      <c r="H1965" s="59">
        <v>44706</v>
      </c>
      <c r="I1965" s="59">
        <v>45132</v>
      </c>
      <c r="J1965" s="48" t="str">
        <f>IF(Ugovori_OPULJP[[#This Row],[DATUM ZAVRŠETKA OPERACIJE]]&gt;DATE(2024,3,31),"u provedbi","završen")</f>
        <v>završen</v>
      </c>
      <c r="K1965" s="46" t="s">
        <v>37</v>
      </c>
      <c r="L1965" s="67" t="s">
        <v>37</v>
      </c>
      <c r="M1965" s="49">
        <v>0.85</v>
      </c>
      <c r="N1965" s="49">
        <v>0.15</v>
      </c>
      <c r="O1965" s="50">
        <f>Ugovori_OPULJP[[#This Row],[Bespovratna sredstva - Ukupno (EU+Nac) HRK
= Ukupna ugovorena vrijednost bespovratnih sredstava]]*Ugovori_OPULJP[[#This Row],[EU STOPA SUFINANCIRANJA %
EU CO-FINANCING RATE %]]</f>
        <v>373243.5</v>
      </c>
      <c r="P1965" s="51">
        <f>Ugovori_OPULJP[[#This Row],[Bespovratna sredstva - EU dio - HRK]]/7.5345</f>
        <v>49537.925542504476</v>
      </c>
      <c r="Q1965" s="50">
        <f>Ugovori_OPULJP[[#This Row],[Bespovratna sredstva - Ukupno (EU+Nac) HRK
= Ukupna ugovorena vrijednost bespovratnih sredstava]]*Ugovori_OPULJP[[#This Row],[STOPA NACIONALNOG SUFINANCIRANJA %]]</f>
        <v>65866.5</v>
      </c>
      <c r="R1965" s="51">
        <f>Ugovori_OPULJP[[#This Row],[Bespovratna sredstva - Nacionalni dio - HRK]]/7.5345</f>
        <v>8741.9868604419662</v>
      </c>
      <c r="S1965" s="52">
        <v>439110</v>
      </c>
      <c r="T1965" s="53">
        <f>Ugovori_OPULJP[[#This Row],[Bespovratna sredstva - Ukupno (EU+Nac) HRK
= Ukupna ugovorena vrijednost bespovratnih sredstava]]/7.5345</f>
        <v>58279.912402946444</v>
      </c>
      <c r="U1965" s="50">
        <v>0</v>
      </c>
      <c r="V1965" s="51">
        <f>Ugovori_OPULJP[[#This Row],[Javni doprinos korisnika - HRK]]/7.5345</f>
        <v>0</v>
      </c>
      <c r="W1965" s="50">
        <v>0</v>
      </c>
      <c r="X1965" s="51">
        <f>Ugovori_OPULJP[[#This Row],[Privatni doprinos korisnika - HRK]]/7.5345</f>
        <v>0</v>
      </c>
      <c r="Y1965" s="52">
        <v>439110</v>
      </c>
      <c r="Z1965" s="53">
        <f>Ugovori_OPULJP[[#This Row],[UKUPNI PRIHVATLJIVI IZDACI
TOTAL ELIGIBLE EXPENDITURE
= Bespovratna sredstva ukupno + doprinos korisnika
= Ukupni prihvatljivi troškovi
= Ukupna ugovorena vrijednost projekta HRK]]/7.5345</f>
        <v>58279.912402946444</v>
      </c>
      <c r="AA1965" s="44" t="s">
        <v>6593</v>
      </c>
      <c r="AB1965" s="44" t="s">
        <v>35</v>
      </c>
      <c r="AC1965" s="56" t="s">
        <v>7195</v>
      </c>
      <c r="AD1965" s="43" t="s">
        <v>6595</v>
      </c>
    </row>
    <row r="1966" spans="1:30" ht="51" customHeight="1" x14ac:dyDescent="0.2">
      <c r="A1966" s="66" t="s">
        <v>7196</v>
      </c>
      <c r="B1966" s="55" t="s">
        <v>743</v>
      </c>
      <c r="C1966" s="43" t="s">
        <v>6590</v>
      </c>
      <c r="D1966" s="88" t="s">
        <v>7035</v>
      </c>
      <c r="E1966" s="44" t="s">
        <v>76</v>
      </c>
      <c r="F1966" s="62" t="s">
        <v>7197</v>
      </c>
      <c r="G1966" s="62" t="s">
        <v>4434</v>
      </c>
      <c r="H1966" s="59">
        <v>44713</v>
      </c>
      <c r="I1966" s="59">
        <v>45261</v>
      </c>
      <c r="J1966" s="48" t="str">
        <f>IF(Ugovori_OPULJP[[#This Row],[DATUM ZAVRŠETKA OPERACIJE]]&gt;DATE(2024,3,31),"u provedbi","završen")</f>
        <v>završen</v>
      </c>
      <c r="K1966" s="67" t="s">
        <v>7198</v>
      </c>
      <c r="L1966" s="67" t="s">
        <v>425</v>
      </c>
      <c r="M1966" s="49">
        <v>0.85</v>
      </c>
      <c r="N1966" s="49">
        <v>0.15</v>
      </c>
      <c r="O1966" s="50">
        <f>Ugovori_OPULJP[[#This Row],[Bespovratna sredstva - Ukupno (EU+Nac) HRK
= Ukupna ugovorena vrijednost bespovratnih sredstava]]*Ugovori_OPULJP[[#This Row],[EU STOPA SUFINANCIRANJA %
EU CO-FINANCING RATE %]]</f>
        <v>416678.79749999999</v>
      </c>
      <c r="P1966" s="51">
        <f>Ugovori_OPULJP[[#This Row],[Bespovratna sredstva - EU dio - HRK]]/7.5345</f>
        <v>55302.780211029261</v>
      </c>
      <c r="Q1966" s="50">
        <f>Ugovori_OPULJP[[#This Row],[Bespovratna sredstva - Ukupno (EU+Nac) HRK
= Ukupna ugovorena vrijednost bespovratnih sredstava]]*Ugovori_OPULJP[[#This Row],[STOPA NACIONALNOG SUFINANCIRANJA %]]</f>
        <v>73531.552499999991</v>
      </c>
      <c r="R1966" s="51">
        <f>Ugovori_OPULJP[[#This Row],[Bespovratna sredstva - Nacionalni dio - HRK]]/7.5345</f>
        <v>9759.3141548875155</v>
      </c>
      <c r="S1966" s="52">
        <v>490210.35</v>
      </c>
      <c r="T1966" s="53">
        <f>Ugovori_OPULJP[[#This Row],[Bespovratna sredstva - Ukupno (EU+Nac) HRK
= Ukupna ugovorena vrijednost bespovratnih sredstava]]/7.5345</f>
        <v>65062.094365916775</v>
      </c>
      <c r="U1966" s="50">
        <v>0</v>
      </c>
      <c r="V1966" s="51">
        <f>Ugovori_OPULJP[[#This Row],[Javni doprinos korisnika - HRK]]/7.5345</f>
        <v>0</v>
      </c>
      <c r="W1966" s="50">
        <v>0</v>
      </c>
      <c r="X1966" s="51">
        <f>Ugovori_OPULJP[[#This Row],[Privatni doprinos korisnika - HRK]]/7.5345</f>
        <v>0</v>
      </c>
      <c r="Y1966" s="52">
        <v>490210.35</v>
      </c>
      <c r="Z1966" s="53">
        <f>Ugovori_OPULJP[[#This Row],[UKUPNI PRIHVATLJIVI IZDACI
TOTAL ELIGIBLE EXPENDITURE
= Bespovratna sredstva ukupno + doprinos korisnika
= Ukupni prihvatljivi troškovi
= Ukupna ugovorena vrijednost projekta HRK]]/7.5345</f>
        <v>65062.094365916775</v>
      </c>
      <c r="AA1966" s="44" t="s">
        <v>6593</v>
      </c>
      <c r="AB1966" s="44" t="s">
        <v>35</v>
      </c>
      <c r="AC1966" s="56" t="s">
        <v>7199</v>
      </c>
      <c r="AD1966" s="43" t="s">
        <v>6595</v>
      </c>
    </row>
    <row r="1967" spans="1:30" ht="51" customHeight="1" x14ac:dyDescent="0.2">
      <c r="A1967" s="61" t="s">
        <v>7200</v>
      </c>
      <c r="B1967" s="55" t="s">
        <v>743</v>
      </c>
      <c r="C1967" s="56" t="s">
        <v>6590</v>
      </c>
      <c r="D1967" s="88" t="s">
        <v>7035</v>
      </c>
      <c r="E1967" s="44" t="s">
        <v>76</v>
      </c>
      <c r="F1967" s="62" t="s">
        <v>7201</v>
      </c>
      <c r="G1967" s="62" t="s">
        <v>7202</v>
      </c>
      <c r="H1967" s="59">
        <v>44644</v>
      </c>
      <c r="I1967" s="59">
        <v>45193</v>
      </c>
      <c r="J1967" s="48" t="str">
        <f>IF(Ugovori_OPULJP[[#This Row],[DATUM ZAVRŠETKA OPERACIJE]]&gt;DATE(2024,3,31),"u provedbi","završen")</f>
        <v>završen</v>
      </c>
      <c r="K1967" s="67" t="s">
        <v>7203</v>
      </c>
      <c r="L1967" s="58" t="s">
        <v>79</v>
      </c>
      <c r="M1967" s="49">
        <v>0.85</v>
      </c>
      <c r="N1967" s="49">
        <v>0.15</v>
      </c>
      <c r="O1967" s="50">
        <f>Ugovori_OPULJP[[#This Row],[Bespovratna sredstva - Ukupno (EU+Nac) HRK
= Ukupna ugovorena vrijednost bespovratnih sredstava]]*Ugovori_OPULJP[[#This Row],[EU STOPA SUFINANCIRANJA %
EU CO-FINANCING RATE %]]</f>
        <v>416422.64999999997</v>
      </c>
      <c r="P1967" s="51">
        <f>Ugovori_OPULJP[[#This Row],[Bespovratna sredstva - EU dio - HRK]]/7.5345</f>
        <v>55268.783595460874</v>
      </c>
      <c r="Q1967" s="50">
        <f>Ugovori_OPULJP[[#This Row],[Bespovratna sredstva - Ukupno (EU+Nac) HRK
= Ukupna ugovorena vrijednost bespovratnih sredstava]]*Ugovori_OPULJP[[#This Row],[STOPA NACIONALNOG SUFINANCIRANJA %]]</f>
        <v>73486.349999999991</v>
      </c>
      <c r="R1967" s="51">
        <f>Ugovori_OPULJP[[#This Row],[Bespovratna sredstva - Nacionalni dio - HRK]]/7.5345</f>
        <v>9753.3147521401534</v>
      </c>
      <c r="S1967" s="52">
        <v>489909</v>
      </c>
      <c r="T1967" s="53">
        <f>Ugovori_OPULJP[[#This Row],[Bespovratna sredstva - Ukupno (EU+Nac) HRK
= Ukupna ugovorena vrijednost bespovratnih sredstava]]/7.5345</f>
        <v>65022.09834760103</v>
      </c>
      <c r="U1967" s="50">
        <v>0</v>
      </c>
      <c r="V1967" s="51">
        <f>Ugovori_OPULJP[[#This Row],[Javni doprinos korisnika - HRK]]/7.5345</f>
        <v>0</v>
      </c>
      <c r="W1967" s="50">
        <v>0</v>
      </c>
      <c r="X1967" s="51">
        <f>Ugovori_OPULJP[[#This Row],[Privatni doprinos korisnika - HRK]]/7.5345</f>
        <v>0</v>
      </c>
      <c r="Y1967" s="52">
        <v>489909</v>
      </c>
      <c r="Z1967" s="53">
        <f>Ugovori_OPULJP[[#This Row],[UKUPNI PRIHVATLJIVI IZDACI
TOTAL ELIGIBLE EXPENDITURE
= Bespovratna sredstva ukupno + doprinos korisnika
= Ukupni prihvatljivi troškovi
= Ukupna ugovorena vrijednost projekta HRK]]/7.5345</f>
        <v>65022.09834760103</v>
      </c>
      <c r="AA1967" s="44" t="s">
        <v>6593</v>
      </c>
      <c r="AB1967" s="44" t="s">
        <v>35</v>
      </c>
      <c r="AC1967" s="56" t="s">
        <v>7204</v>
      </c>
      <c r="AD1967" s="43" t="s">
        <v>6595</v>
      </c>
    </row>
    <row r="1968" spans="1:30" ht="51" customHeight="1" x14ac:dyDescent="0.2">
      <c r="A1968" s="61" t="s">
        <v>7205</v>
      </c>
      <c r="B1968" s="55" t="s">
        <v>743</v>
      </c>
      <c r="C1968" s="43" t="s">
        <v>6590</v>
      </c>
      <c r="D1968" s="88" t="s">
        <v>7035</v>
      </c>
      <c r="E1968" s="44" t="s">
        <v>76</v>
      </c>
      <c r="F1968" s="62" t="s">
        <v>7206</v>
      </c>
      <c r="G1968" s="62" t="s">
        <v>665</v>
      </c>
      <c r="H1968" s="59">
        <v>44643</v>
      </c>
      <c r="I1968" s="59">
        <v>45192</v>
      </c>
      <c r="J1968" s="48" t="str">
        <f>IF(Ugovori_OPULJP[[#This Row],[DATUM ZAVRŠETKA OPERACIJE]]&gt;DATE(2024,3,31),"u provedbi","završen")</f>
        <v>završen</v>
      </c>
      <c r="K1968" s="67" t="s">
        <v>244</v>
      </c>
      <c r="L1968" s="67" t="s">
        <v>244</v>
      </c>
      <c r="M1968" s="49">
        <v>0.85</v>
      </c>
      <c r="N1968" s="49">
        <v>0.15</v>
      </c>
      <c r="O1968" s="50">
        <f>Ugovori_OPULJP[[#This Row],[Bespovratna sredstva - Ukupno (EU+Nac) HRK
= Ukupna ugovorena vrijednost bespovratnih sredstava]]*Ugovori_OPULJP[[#This Row],[EU STOPA SUFINANCIRANJA %
EU CO-FINANCING RATE %]]</f>
        <v>317014.73349999997</v>
      </c>
      <c r="P1968" s="51">
        <f>Ugovori_OPULJP[[#This Row],[Bespovratna sredstva - EU dio - HRK]]/7.5345</f>
        <v>42075.085738934227</v>
      </c>
      <c r="Q1968" s="50">
        <f>Ugovori_OPULJP[[#This Row],[Bespovratna sredstva - Ukupno (EU+Nac) HRK
= Ukupna ugovorena vrijednost bespovratnih sredstava]]*Ugovori_OPULJP[[#This Row],[STOPA NACIONALNOG SUFINANCIRANJA %]]</f>
        <v>55943.7765</v>
      </c>
      <c r="R1968" s="51">
        <f>Ugovori_OPULJP[[#This Row],[Bespovratna sredstva - Nacionalni dio - HRK]]/7.5345</f>
        <v>7425.0151304001593</v>
      </c>
      <c r="S1968" s="52">
        <v>372958.51</v>
      </c>
      <c r="T1968" s="53">
        <f>Ugovori_OPULJP[[#This Row],[Bespovratna sredstva - Ukupno (EU+Nac) HRK
= Ukupna ugovorena vrijednost bespovratnih sredstava]]/7.5345</f>
        <v>49500.10086933439</v>
      </c>
      <c r="U1968" s="50">
        <v>0</v>
      </c>
      <c r="V1968" s="51">
        <f>Ugovori_OPULJP[[#This Row],[Javni doprinos korisnika - HRK]]/7.5345</f>
        <v>0</v>
      </c>
      <c r="W1968" s="50">
        <v>0</v>
      </c>
      <c r="X1968" s="51">
        <f>Ugovori_OPULJP[[#This Row],[Privatni doprinos korisnika - HRK]]/7.5345</f>
        <v>0</v>
      </c>
      <c r="Y1968" s="52">
        <v>372958.51</v>
      </c>
      <c r="Z1968" s="53">
        <f>Ugovori_OPULJP[[#This Row],[UKUPNI PRIHVATLJIVI IZDACI
TOTAL ELIGIBLE EXPENDITURE
= Bespovratna sredstva ukupno + doprinos korisnika
= Ukupni prihvatljivi troškovi
= Ukupna ugovorena vrijednost projekta HRK]]/7.5345</f>
        <v>49500.10086933439</v>
      </c>
      <c r="AA1968" s="44" t="s">
        <v>6593</v>
      </c>
      <c r="AB1968" s="44" t="s">
        <v>35</v>
      </c>
      <c r="AC1968" s="43" t="s">
        <v>7207</v>
      </c>
      <c r="AD1968" s="43" t="s">
        <v>6595</v>
      </c>
    </row>
    <row r="1969" spans="1:30" ht="51" customHeight="1" x14ac:dyDescent="0.2">
      <c r="A1969" s="61" t="s">
        <v>7208</v>
      </c>
      <c r="B1969" s="55" t="s">
        <v>743</v>
      </c>
      <c r="C1969" s="43" t="s">
        <v>6590</v>
      </c>
      <c r="D1969" s="88" t="s">
        <v>7035</v>
      </c>
      <c r="E1969" s="44" t="s">
        <v>76</v>
      </c>
      <c r="F1969" s="62" t="s">
        <v>7209</v>
      </c>
      <c r="G1969" s="45" t="s">
        <v>1728</v>
      </c>
      <c r="H1969" s="59">
        <v>44651</v>
      </c>
      <c r="I1969" s="59">
        <v>45199</v>
      </c>
      <c r="J1969" s="48" t="str">
        <f>IF(Ugovori_OPULJP[[#This Row],[DATUM ZAVRŠETKA OPERACIJE]]&gt;DATE(2024,3,31),"u provedbi","završen")</f>
        <v>završen</v>
      </c>
      <c r="K1969" s="67" t="s">
        <v>338</v>
      </c>
      <c r="L1969" s="67" t="s">
        <v>338</v>
      </c>
      <c r="M1969" s="49">
        <v>0.85</v>
      </c>
      <c r="N1969" s="49">
        <v>0.15</v>
      </c>
      <c r="O1969" s="50">
        <f>Ugovori_OPULJP[[#This Row],[Bespovratna sredstva - Ukupno (EU+Nac) HRK
= Ukupna ugovorena vrijednost bespovratnih sredstava]]*Ugovori_OPULJP[[#This Row],[EU STOPA SUFINANCIRANJA %
EU CO-FINANCING RATE %]]</f>
        <v>368120.55</v>
      </c>
      <c r="P1969" s="51">
        <f>Ugovori_OPULJP[[#This Row],[Bespovratna sredstva - EU dio - HRK]]/7.5345</f>
        <v>48857.993231136767</v>
      </c>
      <c r="Q1969" s="50">
        <f>Ugovori_OPULJP[[#This Row],[Bespovratna sredstva - Ukupno (EU+Nac) HRK
= Ukupna ugovorena vrijednost bespovratnih sredstava]]*Ugovori_OPULJP[[#This Row],[STOPA NACIONALNOG SUFINANCIRANJA %]]</f>
        <v>64962.45</v>
      </c>
      <c r="R1969" s="51">
        <f>Ugovori_OPULJP[[#This Row],[Bespovratna sredstva - Nacionalni dio - HRK]]/7.5345</f>
        <v>8621.9988054947225</v>
      </c>
      <c r="S1969" s="52">
        <v>433083</v>
      </c>
      <c r="T1969" s="53">
        <f>Ugovori_OPULJP[[#This Row],[Bespovratna sredstva - Ukupno (EU+Nac) HRK
= Ukupna ugovorena vrijednost bespovratnih sredstava]]/7.5345</f>
        <v>57479.992036631491</v>
      </c>
      <c r="U1969" s="50">
        <v>0</v>
      </c>
      <c r="V1969" s="51">
        <f>Ugovori_OPULJP[[#This Row],[Javni doprinos korisnika - HRK]]/7.5345</f>
        <v>0</v>
      </c>
      <c r="W1969" s="50">
        <v>0</v>
      </c>
      <c r="X1969" s="51">
        <f>Ugovori_OPULJP[[#This Row],[Privatni doprinos korisnika - HRK]]/7.5345</f>
        <v>0</v>
      </c>
      <c r="Y1969" s="52">
        <v>433083</v>
      </c>
      <c r="Z1969" s="53">
        <f>Ugovori_OPULJP[[#This Row],[UKUPNI PRIHVATLJIVI IZDACI
TOTAL ELIGIBLE EXPENDITURE
= Bespovratna sredstva ukupno + doprinos korisnika
= Ukupni prihvatljivi troškovi
= Ukupna ugovorena vrijednost projekta HRK]]/7.5345</f>
        <v>57479.992036631491</v>
      </c>
      <c r="AA1969" s="44" t="s">
        <v>6593</v>
      </c>
      <c r="AB1969" s="44" t="s">
        <v>35</v>
      </c>
      <c r="AC1969" s="56" t="s">
        <v>7210</v>
      </c>
      <c r="AD1969" s="43" t="s">
        <v>6595</v>
      </c>
    </row>
    <row r="1970" spans="1:30" ht="63.75" customHeight="1" x14ac:dyDescent="0.2">
      <c r="A1970" s="61" t="s">
        <v>7211</v>
      </c>
      <c r="B1970" s="55" t="s">
        <v>743</v>
      </c>
      <c r="C1970" s="43" t="s">
        <v>6590</v>
      </c>
      <c r="D1970" s="88" t="s">
        <v>7035</v>
      </c>
      <c r="E1970" s="44" t="s">
        <v>76</v>
      </c>
      <c r="F1970" s="62" t="s">
        <v>7212</v>
      </c>
      <c r="G1970" s="62" t="s">
        <v>7213</v>
      </c>
      <c r="H1970" s="59">
        <v>44701</v>
      </c>
      <c r="I1970" s="59">
        <v>45189</v>
      </c>
      <c r="J1970" s="48" t="str">
        <f>IF(Ugovori_OPULJP[[#This Row],[DATUM ZAVRŠETKA OPERACIJE]]&gt;DATE(2024,3,31),"u provedbi","završen")</f>
        <v>završen</v>
      </c>
      <c r="K1970" s="67" t="s">
        <v>338</v>
      </c>
      <c r="L1970" s="67" t="s">
        <v>338</v>
      </c>
      <c r="M1970" s="49">
        <v>0.85</v>
      </c>
      <c r="N1970" s="49">
        <v>0.15</v>
      </c>
      <c r="O1970" s="50">
        <f>Ugovori_OPULJP[[#This Row],[Bespovratna sredstva - Ukupno (EU+Nac) HRK
= Ukupna ugovorena vrijednost bespovratnih sredstava]]*Ugovori_OPULJP[[#This Row],[EU STOPA SUFINANCIRANJA %
EU CO-FINANCING RATE %]]</f>
        <v>334716.82500000001</v>
      </c>
      <c r="P1970" s="51">
        <f>Ugovori_OPULJP[[#This Row],[Bespovratna sredstva - EU dio - HRK]]/7.5345</f>
        <v>44424.557037626917</v>
      </c>
      <c r="Q1970" s="50">
        <f>Ugovori_OPULJP[[#This Row],[Bespovratna sredstva - Ukupno (EU+Nac) HRK
= Ukupna ugovorena vrijednost bespovratnih sredstava]]*Ugovori_OPULJP[[#This Row],[STOPA NACIONALNOG SUFINANCIRANJA %]]</f>
        <v>59067.674999999996</v>
      </c>
      <c r="R1970" s="51">
        <f>Ugovori_OPULJP[[#This Row],[Bespovratna sredstva - Nacionalni dio - HRK]]/7.5345</f>
        <v>7839.627712522396</v>
      </c>
      <c r="S1970" s="52">
        <v>393784.5</v>
      </c>
      <c r="T1970" s="53">
        <f>Ugovori_OPULJP[[#This Row],[Bespovratna sredstva - Ukupno (EU+Nac) HRK
= Ukupna ugovorena vrijednost bespovratnih sredstava]]/7.5345</f>
        <v>52264.18475014931</v>
      </c>
      <c r="U1970" s="50">
        <v>0</v>
      </c>
      <c r="V1970" s="51">
        <f>Ugovori_OPULJP[[#This Row],[Javni doprinos korisnika - HRK]]/7.5345</f>
        <v>0</v>
      </c>
      <c r="W1970" s="50">
        <v>0</v>
      </c>
      <c r="X1970" s="51">
        <f>Ugovori_OPULJP[[#This Row],[Privatni doprinos korisnika - HRK]]/7.5345</f>
        <v>0</v>
      </c>
      <c r="Y1970" s="52">
        <v>393784.5</v>
      </c>
      <c r="Z1970" s="53">
        <f>Ugovori_OPULJP[[#This Row],[UKUPNI PRIHVATLJIVI IZDACI
TOTAL ELIGIBLE EXPENDITURE
= Bespovratna sredstva ukupno + doprinos korisnika
= Ukupni prihvatljivi troškovi
= Ukupna ugovorena vrijednost projekta HRK]]/7.5345</f>
        <v>52264.18475014931</v>
      </c>
      <c r="AA1970" s="44" t="s">
        <v>6593</v>
      </c>
      <c r="AB1970" s="44" t="s">
        <v>35</v>
      </c>
      <c r="AC1970" s="56" t="s">
        <v>7214</v>
      </c>
      <c r="AD1970" s="43" t="s">
        <v>6595</v>
      </c>
    </row>
    <row r="1971" spans="1:30" ht="51" customHeight="1" x14ac:dyDescent="0.2">
      <c r="A1971" s="66" t="s">
        <v>7215</v>
      </c>
      <c r="B1971" s="55" t="s">
        <v>743</v>
      </c>
      <c r="C1971" s="43" t="s">
        <v>6590</v>
      </c>
      <c r="D1971" s="88" t="s">
        <v>7035</v>
      </c>
      <c r="E1971" s="44" t="s">
        <v>76</v>
      </c>
      <c r="F1971" s="62" t="s">
        <v>7216</v>
      </c>
      <c r="G1971" s="62" t="s">
        <v>7217</v>
      </c>
      <c r="H1971" s="59">
        <v>44707</v>
      </c>
      <c r="I1971" s="59">
        <v>45164</v>
      </c>
      <c r="J1971" s="48" t="str">
        <f>IF(Ugovori_OPULJP[[#This Row],[DATUM ZAVRŠETKA OPERACIJE]]&gt;DATE(2024,3,31),"u provedbi","završen")</f>
        <v>završen</v>
      </c>
      <c r="K1971" s="67" t="s">
        <v>434</v>
      </c>
      <c r="L1971" s="67" t="s">
        <v>99</v>
      </c>
      <c r="M1971" s="49">
        <v>0.85</v>
      </c>
      <c r="N1971" s="49">
        <v>0.15</v>
      </c>
      <c r="O1971" s="50">
        <f>Ugovori_OPULJP[[#This Row],[Bespovratna sredstva - Ukupno (EU+Nac) HRK
= Ukupna ugovorena vrijednost bespovratnih sredstava]]*Ugovori_OPULJP[[#This Row],[EU STOPA SUFINANCIRANJA %
EU CO-FINANCING RATE %]]</f>
        <v>345634.46299999999</v>
      </c>
      <c r="P1971" s="51">
        <f>Ugovori_OPULJP[[#This Row],[Bespovratna sredstva - EU dio - HRK]]/7.5345</f>
        <v>45873.576614241152</v>
      </c>
      <c r="Q1971" s="50">
        <f>Ugovori_OPULJP[[#This Row],[Bespovratna sredstva - Ukupno (EU+Nac) HRK
= Ukupna ugovorena vrijednost bespovratnih sredstava]]*Ugovori_OPULJP[[#This Row],[STOPA NACIONALNOG SUFINANCIRANJA %]]</f>
        <v>60994.317000000003</v>
      </c>
      <c r="R1971" s="51">
        <f>Ugovori_OPULJP[[#This Row],[Bespovratna sredstva - Nacionalni dio - HRK]]/7.5345</f>
        <v>8095.3370495719691</v>
      </c>
      <c r="S1971" s="52">
        <v>406628.78</v>
      </c>
      <c r="T1971" s="53">
        <f>Ugovori_OPULJP[[#This Row],[Bespovratna sredstva - Ukupno (EU+Nac) HRK
= Ukupna ugovorena vrijednost bespovratnih sredstava]]/7.5345</f>
        <v>53968.913663813124</v>
      </c>
      <c r="U1971" s="50">
        <v>0</v>
      </c>
      <c r="V1971" s="51">
        <f>Ugovori_OPULJP[[#This Row],[Javni doprinos korisnika - HRK]]/7.5345</f>
        <v>0</v>
      </c>
      <c r="W1971" s="50">
        <v>0</v>
      </c>
      <c r="X1971" s="51">
        <f>Ugovori_OPULJP[[#This Row],[Privatni doprinos korisnika - HRK]]/7.5345</f>
        <v>0</v>
      </c>
      <c r="Y1971" s="52">
        <v>406628.78</v>
      </c>
      <c r="Z1971" s="53">
        <f>Ugovori_OPULJP[[#This Row],[UKUPNI PRIHVATLJIVI IZDACI
TOTAL ELIGIBLE EXPENDITURE
= Bespovratna sredstva ukupno + doprinos korisnika
= Ukupni prihvatljivi troškovi
= Ukupna ugovorena vrijednost projekta HRK]]/7.5345</f>
        <v>53968.913663813124</v>
      </c>
      <c r="AA1971" s="44" t="s">
        <v>6593</v>
      </c>
      <c r="AB1971" s="44" t="s">
        <v>35</v>
      </c>
      <c r="AC1971" s="56" t="s">
        <v>7218</v>
      </c>
      <c r="AD1971" s="43" t="s">
        <v>6595</v>
      </c>
    </row>
    <row r="1972" spans="1:30" ht="51" customHeight="1" x14ac:dyDescent="0.2">
      <c r="A1972" s="61" t="s">
        <v>7219</v>
      </c>
      <c r="B1972" s="55" t="s">
        <v>743</v>
      </c>
      <c r="C1972" s="43" t="s">
        <v>6590</v>
      </c>
      <c r="D1972" s="88" t="s">
        <v>7035</v>
      </c>
      <c r="E1972" s="44" t="s">
        <v>76</v>
      </c>
      <c r="F1972" s="62" t="s">
        <v>7220</v>
      </c>
      <c r="G1972" s="62" t="s">
        <v>7221</v>
      </c>
      <c r="H1972" s="59">
        <v>44706</v>
      </c>
      <c r="I1972" s="59">
        <v>45255</v>
      </c>
      <c r="J1972" s="48" t="str">
        <f>IF(Ugovori_OPULJP[[#This Row],[DATUM ZAVRŠETKA OPERACIJE]]&gt;DATE(2024,3,31),"u provedbi","završen")</f>
        <v>završen</v>
      </c>
      <c r="K1972" s="67" t="s">
        <v>338</v>
      </c>
      <c r="L1972" s="67" t="s">
        <v>338</v>
      </c>
      <c r="M1972" s="49">
        <v>0.85</v>
      </c>
      <c r="N1972" s="49">
        <v>0.15</v>
      </c>
      <c r="O1972" s="50">
        <f>Ugovori_OPULJP[[#This Row],[Bespovratna sredstva - Ukupno (EU+Nac) HRK
= Ukupna ugovorena vrijednost bespovratnih sredstava]]*Ugovori_OPULJP[[#This Row],[EU STOPA SUFINANCIRANJA %
EU CO-FINANCING RATE %]]</f>
        <v>203404.84700000001</v>
      </c>
      <c r="P1972" s="51">
        <f>Ugovori_OPULJP[[#This Row],[Bespovratna sredstva - EU dio - HRK]]/7.5345</f>
        <v>26996.462538987325</v>
      </c>
      <c r="Q1972" s="50">
        <f>Ugovori_OPULJP[[#This Row],[Bespovratna sredstva - Ukupno (EU+Nac) HRK
= Ukupna ugovorena vrijednost bespovratnih sredstava]]*Ugovori_OPULJP[[#This Row],[STOPA NACIONALNOG SUFINANCIRANJA %]]</f>
        <v>35894.972999999998</v>
      </c>
      <c r="R1972" s="51">
        <f>Ugovori_OPULJP[[#This Row],[Bespovratna sredstva - Nacionalni dio - HRK]]/7.5345</f>
        <v>4764.0816245271744</v>
      </c>
      <c r="S1972" s="52">
        <v>239299.82</v>
      </c>
      <c r="T1972" s="53">
        <f>Ugovori_OPULJP[[#This Row],[Bespovratna sredstva - Ukupno (EU+Nac) HRK
= Ukupna ugovorena vrijednost bespovratnih sredstava]]/7.5345</f>
        <v>31760.5441635145</v>
      </c>
      <c r="U1972" s="50">
        <v>0</v>
      </c>
      <c r="V1972" s="51">
        <f>Ugovori_OPULJP[[#This Row],[Javni doprinos korisnika - HRK]]/7.5345</f>
        <v>0</v>
      </c>
      <c r="W1972" s="50">
        <v>0</v>
      </c>
      <c r="X1972" s="51">
        <f>Ugovori_OPULJP[[#This Row],[Privatni doprinos korisnika - HRK]]/7.5345</f>
        <v>0</v>
      </c>
      <c r="Y1972" s="52">
        <v>239299.82</v>
      </c>
      <c r="Z1972" s="53">
        <f>Ugovori_OPULJP[[#This Row],[UKUPNI PRIHVATLJIVI IZDACI
TOTAL ELIGIBLE EXPENDITURE
= Bespovratna sredstva ukupno + doprinos korisnika
= Ukupni prihvatljivi troškovi
= Ukupna ugovorena vrijednost projekta HRK]]/7.5345</f>
        <v>31760.5441635145</v>
      </c>
      <c r="AA1972" s="44" t="s">
        <v>6593</v>
      </c>
      <c r="AB1972" s="44" t="s">
        <v>35</v>
      </c>
      <c r="AC1972" s="56" t="s">
        <v>7222</v>
      </c>
      <c r="AD1972" s="43" t="s">
        <v>6595</v>
      </c>
    </row>
    <row r="1973" spans="1:30" ht="51" customHeight="1" x14ac:dyDescent="0.2">
      <c r="A1973" s="61" t="s">
        <v>7223</v>
      </c>
      <c r="B1973" s="55" t="s">
        <v>743</v>
      </c>
      <c r="C1973" s="43" t="s">
        <v>6590</v>
      </c>
      <c r="D1973" s="88" t="s">
        <v>7035</v>
      </c>
      <c r="E1973" s="44" t="s">
        <v>76</v>
      </c>
      <c r="F1973" s="62" t="s">
        <v>7224</v>
      </c>
      <c r="G1973" s="62" t="s">
        <v>1577</v>
      </c>
      <c r="H1973" s="59">
        <v>44701</v>
      </c>
      <c r="I1973" s="59">
        <v>45127</v>
      </c>
      <c r="J1973" s="48" t="str">
        <f>IF(Ugovori_OPULJP[[#This Row],[DATUM ZAVRŠETKA OPERACIJE]]&gt;DATE(2024,3,31),"u provedbi","završen")</f>
        <v>završen</v>
      </c>
      <c r="K1973" s="67" t="s">
        <v>99</v>
      </c>
      <c r="L1973" s="67" t="s">
        <v>99</v>
      </c>
      <c r="M1973" s="49">
        <v>0.85</v>
      </c>
      <c r="N1973" s="49">
        <v>0.15</v>
      </c>
      <c r="O1973" s="50">
        <f>Ugovori_OPULJP[[#This Row],[Bespovratna sredstva - Ukupno (EU+Nac) HRK
= Ukupna ugovorena vrijednost bespovratnih sredstava]]*Ugovori_OPULJP[[#This Row],[EU STOPA SUFINANCIRANJA %
EU CO-FINANCING RATE %]]</f>
        <v>273502.8</v>
      </c>
      <c r="P1973" s="51">
        <f>Ugovori_OPULJP[[#This Row],[Bespovratna sredstva - EU dio - HRK]]/7.5345</f>
        <v>36300.059725263782</v>
      </c>
      <c r="Q1973" s="50">
        <f>Ugovori_OPULJP[[#This Row],[Bespovratna sredstva - Ukupno (EU+Nac) HRK
= Ukupna ugovorena vrijednost bespovratnih sredstava]]*Ugovori_OPULJP[[#This Row],[STOPA NACIONALNOG SUFINANCIRANJA %]]</f>
        <v>48265.2</v>
      </c>
      <c r="R1973" s="51">
        <f>Ugovori_OPULJP[[#This Row],[Bespovratna sredstva - Nacionalni dio - HRK]]/7.5345</f>
        <v>6405.8928926936087</v>
      </c>
      <c r="S1973" s="52">
        <v>321768</v>
      </c>
      <c r="T1973" s="53">
        <f>Ugovori_OPULJP[[#This Row],[Bespovratna sredstva - Ukupno (EU+Nac) HRK
= Ukupna ugovorena vrijednost bespovratnih sredstava]]/7.5345</f>
        <v>42705.952617957395</v>
      </c>
      <c r="U1973" s="50">
        <v>0</v>
      </c>
      <c r="V1973" s="51">
        <f>Ugovori_OPULJP[[#This Row],[Javni doprinos korisnika - HRK]]/7.5345</f>
        <v>0</v>
      </c>
      <c r="W1973" s="50">
        <v>0</v>
      </c>
      <c r="X1973" s="51">
        <f>Ugovori_OPULJP[[#This Row],[Privatni doprinos korisnika - HRK]]/7.5345</f>
        <v>0</v>
      </c>
      <c r="Y1973" s="52">
        <v>321768</v>
      </c>
      <c r="Z1973" s="53">
        <f>Ugovori_OPULJP[[#This Row],[UKUPNI PRIHVATLJIVI IZDACI
TOTAL ELIGIBLE EXPENDITURE
= Bespovratna sredstva ukupno + doprinos korisnika
= Ukupni prihvatljivi troškovi
= Ukupna ugovorena vrijednost projekta HRK]]/7.5345</f>
        <v>42705.952617957395</v>
      </c>
      <c r="AA1973" s="44" t="s">
        <v>6593</v>
      </c>
      <c r="AB1973" s="44" t="s">
        <v>35</v>
      </c>
      <c r="AC1973" s="56" t="s">
        <v>7225</v>
      </c>
      <c r="AD1973" s="43" t="s">
        <v>6595</v>
      </c>
    </row>
    <row r="1974" spans="1:30" ht="51" customHeight="1" x14ac:dyDescent="0.2">
      <c r="A1974" s="66" t="s">
        <v>7226</v>
      </c>
      <c r="B1974" s="55" t="s">
        <v>743</v>
      </c>
      <c r="C1974" s="56" t="s">
        <v>6590</v>
      </c>
      <c r="D1974" s="88" t="s">
        <v>7035</v>
      </c>
      <c r="E1974" s="44" t="s">
        <v>76</v>
      </c>
      <c r="F1974" s="62" t="s">
        <v>7227</v>
      </c>
      <c r="G1974" s="62" t="s">
        <v>7228</v>
      </c>
      <c r="H1974" s="59">
        <v>44645</v>
      </c>
      <c r="I1974" s="59">
        <v>45194</v>
      </c>
      <c r="J1974" s="48" t="str">
        <f>IF(Ugovori_OPULJP[[#This Row],[DATUM ZAVRŠETKA OPERACIJE]]&gt;DATE(2024,3,31),"u provedbi","završen")</f>
        <v>završen</v>
      </c>
      <c r="K1974" s="67" t="s">
        <v>7229</v>
      </c>
      <c r="L1974" s="58" t="s">
        <v>37</v>
      </c>
      <c r="M1974" s="49">
        <v>0.85</v>
      </c>
      <c r="N1974" s="49">
        <v>0.15</v>
      </c>
      <c r="O1974" s="50">
        <f>Ugovori_OPULJP[[#This Row],[Bespovratna sredstva - Ukupno (EU+Nac) HRK
= Ukupna ugovorena vrijednost bespovratnih sredstava]]*Ugovori_OPULJP[[#This Row],[EU STOPA SUFINANCIRANJA %
EU CO-FINANCING RATE %]]</f>
        <v>423741.14999999997</v>
      </c>
      <c r="P1974" s="51">
        <f>Ugovori_OPULJP[[#This Row],[Bespovratna sredstva - EU dio - HRK]]/7.5345</f>
        <v>56240.115468843316</v>
      </c>
      <c r="Q1974" s="50">
        <f>Ugovori_OPULJP[[#This Row],[Bespovratna sredstva - Ukupno (EU+Nac) HRK
= Ukupna ugovorena vrijednost bespovratnih sredstava]]*Ugovori_OPULJP[[#This Row],[STOPA NACIONALNOG SUFINANCIRANJA %]]</f>
        <v>74777.849999999991</v>
      </c>
      <c r="R1974" s="51">
        <f>Ugovori_OPULJP[[#This Row],[Bespovratna sredstva - Nacionalni dio - HRK]]/7.5345</f>
        <v>9924.7262592076422</v>
      </c>
      <c r="S1974" s="52">
        <v>498519</v>
      </c>
      <c r="T1974" s="53">
        <f>Ugovori_OPULJP[[#This Row],[Bespovratna sredstva - Ukupno (EU+Nac) HRK
= Ukupna ugovorena vrijednost bespovratnih sredstava]]/7.5345</f>
        <v>66164.84172805096</v>
      </c>
      <c r="U1974" s="50">
        <v>0</v>
      </c>
      <c r="V1974" s="51">
        <f>Ugovori_OPULJP[[#This Row],[Javni doprinos korisnika - HRK]]/7.5345</f>
        <v>0</v>
      </c>
      <c r="W1974" s="50">
        <v>0</v>
      </c>
      <c r="X1974" s="51">
        <f>Ugovori_OPULJP[[#This Row],[Privatni doprinos korisnika - HRK]]/7.5345</f>
        <v>0</v>
      </c>
      <c r="Y1974" s="52">
        <v>498519</v>
      </c>
      <c r="Z1974" s="53">
        <f>Ugovori_OPULJP[[#This Row],[UKUPNI PRIHVATLJIVI IZDACI
TOTAL ELIGIBLE EXPENDITURE
= Bespovratna sredstva ukupno + doprinos korisnika
= Ukupni prihvatljivi troškovi
= Ukupna ugovorena vrijednost projekta HRK]]/7.5345</f>
        <v>66164.84172805096</v>
      </c>
      <c r="AA1974" s="44" t="s">
        <v>6593</v>
      </c>
      <c r="AB1974" s="44" t="s">
        <v>35</v>
      </c>
      <c r="AC1974" s="56" t="s">
        <v>7230</v>
      </c>
      <c r="AD1974" s="43" t="s">
        <v>6595</v>
      </c>
    </row>
    <row r="1975" spans="1:30" ht="51" customHeight="1" x14ac:dyDescent="0.2">
      <c r="A1975" s="61" t="s">
        <v>7231</v>
      </c>
      <c r="B1975" s="55" t="s">
        <v>743</v>
      </c>
      <c r="C1975" s="43" t="s">
        <v>6590</v>
      </c>
      <c r="D1975" s="88" t="s">
        <v>7035</v>
      </c>
      <c r="E1975" s="44" t="s">
        <v>76</v>
      </c>
      <c r="F1975" s="62" t="s">
        <v>7232</v>
      </c>
      <c r="G1975" s="62" t="s">
        <v>7233</v>
      </c>
      <c r="H1975" s="59">
        <v>44749</v>
      </c>
      <c r="I1975" s="59">
        <v>45114</v>
      </c>
      <c r="J1975" s="48" t="str">
        <f>IF(Ugovori_OPULJP[[#This Row],[DATUM ZAVRŠETKA OPERACIJE]]&gt;DATE(2024,3,31),"u provedbi","završen")</f>
        <v>završen</v>
      </c>
      <c r="K1975" s="46" t="s">
        <v>37</v>
      </c>
      <c r="L1975" s="58" t="s">
        <v>37</v>
      </c>
      <c r="M1975" s="49">
        <v>0.85</v>
      </c>
      <c r="N1975" s="49">
        <v>0.15</v>
      </c>
      <c r="O1975" s="50">
        <f>Ugovori_OPULJP[[#This Row],[Bespovratna sredstva - Ukupno (EU+Nac) HRK
= Ukupna ugovorena vrijednost bespovratnih sredstava]]*Ugovori_OPULJP[[#This Row],[EU STOPA SUFINANCIRANJA %
EU CO-FINANCING RATE %]]</f>
        <v>424378.90499999997</v>
      </c>
      <c r="P1975" s="51">
        <f>Ugovori_OPULJP[[#This Row],[Bespovratna sredstva - EU dio - HRK]]/7.5345</f>
        <v>56324.760103523782</v>
      </c>
      <c r="Q1975" s="50">
        <f>Ugovori_OPULJP[[#This Row],[Bespovratna sredstva - Ukupno (EU+Nac) HRK
= Ukupna ugovorena vrijednost bespovratnih sredstava]]*Ugovori_OPULJP[[#This Row],[STOPA NACIONALNOG SUFINANCIRANJA %]]</f>
        <v>74890.39499999999</v>
      </c>
      <c r="R1975" s="51">
        <f>Ugovori_OPULJP[[#This Row],[Bespovratna sredstva - Nacionalni dio - HRK]]/7.5345</f>
        <v>9939.6635476806678</v>
      </c>
      <c r="S1975" s="52">
        <v>499269.3</v>
      </c>
      <c r="T1975" s="51">
        <f>Ugovori_OPULJP[[#This Row],[Bespovratna sredstva - Ukupno (EU+Nac) HRK
= Ukupna ugovorena vrijednost bespovratnih sredstava]]/7.5345</f>
        <v>66264.423651204459</v>
      </c>
      <c r="U1975" s="50">
        <v>0</v>
      </c>
      <c r="V1975" s="51">
        <f>Ugovori_OPULJP[[#This Row],[Javni doprinos korisnika - HRK]]/7.5345</f>
        <v>0</v>
      </c>
      <c r="W1975" s="50">
        <v>0</v>
      </c>
      <c r="X1975" s="51">
        <f>Ugovori_OPULJP[[#This Row],[Privatni doprinos korisnika - HRK]]/7.5345</f>
        <v>0</v>
      </c>
      <c r="Y1975" s="52">
        <v>499269.3</v>
      </c>
      <c r="Z1975" s="53">
        <f>Ugovori_OPULJP[[#This Row],[UKUPNI PRIHVATLJIVI IZDACI
TOTAL ELIGIBLE EXPENDITURE
= Bespovratna sredstva ukupno + doprinos korisnika
= Ukupni prihvatljivi troškovi
= Ukupna ugovorena vrijednost projekta HRK]]/7.5345</f>
        <v>66264.423651204459</v>
      </c>
      <c r="AA1975" s="57" t="s">
        <v>6593</v>
      </c>
      <c r="AB1975" s="57" t="s">
        <v>35</v>
      </c>
      <c r="AC1975" s="56" t="s">
        <v>7234</v>
      </c>
      <c r="AD1975" s="43" t="s">
        <v>6595</v>
      </c>
    </row>
    <row r="1976" spans="1:30" ht="51" customHeight="1" x14ac:dyDescent="0.2">
      <c r="A1976" s="61" t="s">
        <v>7235</v>
      </c>
      <c r="B1976" s="55" t="s">
        <v>743</v>
      </c>
      <c r="C1976" s="43" t="s">
        <v>6590</v>
      </c>
      <c r="D1976" s="88" t="s">
        <v>7035</v>
      </c>
      <c r="E1976" s="44" t="s">
        <v>76</v>
      </c>
      <c r="F1976" s="62" t="s">
        <v>7236</v>
      </c>
      <c r="G1976" s="62" t="s">
        <v>7237</v>
      </c>
      <c r="H1976" s="59">
        <v>44706</v>
      </c>
      <c r="I1976" s="59">
        <v>45071</v>
      </c>
      <c r="J1976" s="48" t="str">
        <f>IF(Ugovori_OPULJP[[#This Row],[DATUM ZAVRŠETKA OPERACIJE]]&gt;DATE(2024,3,31),"u provedbi","završen")</f>
        <v>završen</v>
      </c>
      <c r="K1976" s="46" t="s">
        <v>37</v>
      </c>
      <c r="L1976" s="67" t="s">
        <v>37</v>
      </c>
      <c r="M1976" s="49">
        <v>0.85</v>
      </c>
      <c r="N1976" s="49">
        <v>0.15</v>
      </c>
      <c r="O1976" s="50">
        <f>Ugovori_OPULJP[[#This Row],[Bespovratna sredstva - Ukupno (EU+Nac) HRK
= Ukupna ugovorena vrijednost bespovratnih sredstava]]*Ugovori_OPULJP[[#This Row],[EU STOPA SUFINANCIRANJA %
EU CO-FINANCING RATE %]]</f>
        <v>416736.3</v>
      </c>
      <c r="P1976" s="51">
        <f>Ugovori_OPULJP[[#This Row],[Bespovratna sredstva - EU dio - HRK]]/7.5345</f>
        <v>55310.412104320123</v>
      </c>
      <c r="Q1976" s="50">
        <f>Ugovori_OPULJP[[#This Row],[Bespovratna sredstva - Ukupno (EU+Nac) HRK
= Ukupna ugovorena vrijednost bespovratnih sredstava]]*Ugovori_OPULJP[[#This Row],[STOPA NACIONALNOG SUFINANCIRANJA %]]</f>
        <v>73541.7</v>
      </c>
      <c r="R1976" s="51">
        <f>Ugovori_OPULJP[[#This Row],[Bespovratna sredstva - Nacionalni dio - HRK]]/7.5345</f>
        <v>9760.6609595859045</v>
      </c>
      <c r="S1976" s="52">
        <v>490278</v>
      </c>
      <c r="T1976" s="53">
        <f>Ugovori_OPULJP[[#This Row],[Bespovratna sredstva - Ukupno (EU+Nac) HRK
= Ukupna ugovorena vrijednost bespovratnih sredstava]]/7.5345</f>
        <v>65071.073063906028</v>
      </c>
      <c r="U1976" s="50">
        <v>0</v>
      </c>
      <c r="V1976" s="51">
        <f>Ugovori_OPULJP[[#This Row],[Javni doprinos korisnika - HRK]]/7.5345</f>
        <v>0</v>
      </c>
      <c r="W1976" s="50">
        <v>0</v>
      </c>
      <c r="X1976" s="51">
        <f>Ugovori_OPULJP[[#This Row],[Privatni doprinos korisnika - HRK]]/7.5345</f>
        <v>0</v>
      </c>
      <c r="Y1976" s="52">
        <v>490278</v>
      </c>
      <c r="Z1976" s="53">
        <f>Ugovori_OPULJP[[#This Row],[UKUPNI PRIHVATLJIVI IZDACI
TOTAL ELIGIBLE EXPENDITURE
= Bespovratna sredstva ukupno + doprinos korisnika
= Ukupni prihvatljivi troškovi
= Ukupna ugovorena vrijednost projekta HRK]]/7.5345</f>
        <v>65071.073063906028</v>
      </c>
      <c r="AA1976" s="44" t="s">
        <v>6593</v>
      </c>
      <c r="AB1976" s="44" t="s">
        <v>35</v>
      </c>
      <c r="AC1976" s="56" t="s">
        <v>7238</v>
      </c>
      <c r="AD1976" s="43" t="s">
        <v>6595</v>
      </c>
    </row>
    <row r="1977" spans="1:30" ht="51" customHeight="1" x14ac:dyDescent="0.2">
      <c r="A1977" s="61" t="s">
        <v>7239</v>
      </c>
      <c r="B1977" s="55" t="s">
        <v>743</v>
      </c>
      <c r="C1977" s="43" t="s">
        <v>6590</v>
      </c>
      <c r="D1977" s="88" t="s">
        <v>7035</v>
      </c>
      <c r="E1977" s="44" t="s">
        <v>76</v>
      </c>
      <c r="F1977" s="62" t="s">
        <v>7240</v>
      </c>
      <c r="G1977" s="62" t="s">
        <v>7241</v>
      </c>
      <c r="H1977" s="59">
        <v>44694</v>
      </c>
      <c r="I1977" s="59">
        <v>45243</v>
      </c>
      <c r="J1977" s="48" t="str">
        <f>IF(Ugovori_OPULJP[[#This Row],[DATUM ZAVRŠETKA OPERACIJE]]&gt;DATE(2024,3,31),"u provedbi","završen")</f>
        <v>završen</v>
      </c>
      <c r="K1977" s="67" t="s">
        <v>99</v>
      </c>
      <c r="L1977" s="67" t="s">
        <v>99</v>
      </c>
      <c r="M1977" s="49">
        <v>0.85</v>
      </c>
      <c r="N1977" s="49">
        <v>0.15</v>
      </c>
      <c r="O1977" s="50">
        <f>Ugovori_OPULJP[[#This Row],[Bespovratna sredstva - Ukupno (EU+Nac) HRK
= Ukupna ugovorena vrijednost bespovratnih sredstava]]*Ugovori_OPULJP[[#This Row],[EU STOPA SUFINANCIRANJA %
EU CO-FINANCING RATE %]]</f>
        <v>424119.09399999998</v>
      </c>
      <c r="P1977" s="51">
        <f>Ugovori_OPULJP[[#This Row],[Bespovratna sredstva - EU dio - HRK]]/7.5345</f>
        <v>56290.277257946771</v>
      </c>
      <c r="Q1977" s="50">
        <f>Ugovori_OPULJP[[#This Row],[Bespovratna sredstva - Ukupno (EU+Nac) HRK
= Ukupna ugovorena vrijednost bespovratnih sredstava]]*Ugovori_OPULJP[[#This Row],[STOPA NACIONALNOG SUFINANCIRANJA %]]</f>
        <v>74844.546000000002</v>
      </c>
      <c r="R1977" s="51">
        <f>Ugovori_OPULJP[[#This Row],[Bespovratna sredstva - Nacionalni dio - HRK]]/7.5345</f>
        <v>9933.5783396376664</v>
      </c>
      <c r="S1977" s="52">
        <v>498963.64</v>
      </c>
      <c r="T1977" s="53">
        <f>Ugovori_OPULJP[[#This Row],[Bespovratna sredstva - Ukupno (EU+Nac) HRK
= Ukupna ugovorena vrijednost bespovratnih sredstava]]/7.5345</f>
        <v>66223.85559758445</v>
      </c>
      <c r="U1977" s="50">
        <v>0</v>
      </c>
      <c r="V1977" s="51">
        <f>Ugovori_OPULJP[[#This Row],[Javni doprinos korisnika - HRK]]/7.5345</f>
        <v>0</v>
      </c>
      <c r="W1977" s="50">
        <v>0</v>
      </c>
      <c r="X1977" s="51">
        <f>Ugovori_OPULJP[[#This Row],[Privatni doprinos korisnika - HRK]]/7.5345</f>
        <v>0</v>
      </c>
      <c r="Y1977" s="52">
        <v>498963.64</v>
      </c>
      <c r="Z1977" s="53">
        <f>Ugovori_OPULJP[[#This Row],[UKUPNI PRIHVATLJIVI IZDACI
TOTAL ELIGIBLE EXPENDITURE
= Bespovratna sredstva ukupno + doprinos korisnika
= Ukupni prihvatljivi troškovi
= Ukupna ugovorena vrijednost projekta HRK]]/7.5345</f>
        <v>66223.85559758445</v>
      </c>
      <c r="AA1977" s="44" t="s">
        <v>6593</v>
      </c>
      <c r="AB1977" s="44" t="s">
        <v>35</v>
      </c>
      <c r="AC1977" s="56" t="s">
        <v>7242</v>
      </c>
      <c r="AD1977" s="43" t="s">
        <v>6595</v>
      </c>
    </row>
    <row r="1978" spans="1:30" ht="51" customHeight="1" x14ac:dyDescent="0.2">
      <c r="A1978" s="61" t="s">
        <v>7243</v>
      </c>
      <c r="B1978" s="55" t="s">
        <v>743</v>
      </c>
      <c r="C1978" s="43" t="s">
        <v>6590</v>
      </c>
      <c r="D1978" s="88" t="s">
        <v>7035</v>
      </c>
      <c r="E1978" s="44" t="s">
        <v>76</v>
      </c>
      <c r="F1978" s="62" t="s">
        <v>7244</v>
      </c>
      <c r="G1978" s="62" t="s">
        <v>2433</v>
      </c>
      <c r="H1978" s="59">
        <v>44641</v>
      </c>
      <c r="I1978" s="59">
        <v>45006</v>
      </c>
      <c r="J1978" s="48" t="str">
        <f>IF(Ugovori_OPULJP[[#This Row],[DATUM ZAVRŠETKA OPERACIJE]]&gt;DATE(2024,3,31),"u provedbi","završen")</f>
        <v>završen</v>
      </c>
      <c r="K1978" s="67" t="s">
        <v>7245</v>
      </c>
      <c r="L1978" s="67" t="s">
        <v>99</v>
      </c>
      <c r="M1978" s="49">
        <v>0.85</v>
      </c>
      <c r="N1978" s="49">
        <v>0.15</v>
      </c>
      <c r="O1978" s="50">
        <f>Ugovori_OPULJP[[#This Row],[Bespovratna sredstva - Ukupno (EU+Nac) HRK
= Ukupna ugovorena vrijednost bespovratnih sredstava]]*Ugovori_OPULJP[[#This Row],[EU STOPA SUFINANCIRANJA %
EU CO-FINANCING RATE %]]</f>
        <v>181053.41699999999</v>
      </c>
      <c r="P1978" s="51">
        <f>Ugovori_OPULJP[[#This Row],[Bespovratna sredstva - EU dio - HRK]]/7.5345</f>
        <v>24029.917977304398</v>
      </c>
      <c r="Q1978" s="50">
        <f>Ugovori_OPULJP[[#This Row],[Bespovratna sredstva - Ukupno (EU+Nac) HRK
= Ukupna ugovorena vrijednost bespovratnih sredstava]]*Ugovori_OPULJP[[#This Row],[STOPA NACIONALNOG SUFINANCIRANJA %]]</f>
        <v>31950.602999999996</v>
      </c>
      <c r="R1978" s="51">
        <f>Ugovori_OPULJP[[#This Row],[Bespovratna sredstva - Nacionalni dio - HRK]]/7.5345</f>
        <v>4240.5737607007759</v>
      </c>
      <c r="S1978" s="52">
        <v>213004.02</v>
      </c>
      <c r="T1978" s="53">
        <f>Ugovori_OPULJP[[#This Row],[Bespovratna sredstva - Ukupno (EU+Nac) HRK
= Ukupna ugovorena vrijednost bespovratnih sredstava]]/7.5345</f>
        <v>28270.491738005174</v>
      </c>
      <c r="U1978" s="50">
        <v>0</v>
      </c>
      <c r="V1978" s="51">
        <f>Ugovori_OPULJP[[#This Row],[Javni doprinos korisnika - HRK]]/7.5345</f>
        <v>0</v>
      </c>
      <c r="W1978" s="50">
        <v>0</v>
      </c>
      <c r="X1978" s="51">
        <f>Ugovori_OPULJP[[#This Row],[Privatni doprinos korisnika - HRK]]/7.5345</f>
        <v>0</v>
      </c>
      <c r="Y1978" s="52">
        <v>213004.02</v>
      </c>
      <c r="Z1978" s="53">
        <f>Ugovori_OPULJP[[#This Row],[UKUPNI PRIHVATLJIVI IZDACI
TOTAL ELIGIBLE EXPENDITURE
= Bespovratna sredstva ukupno + doprinos korisnika
= Ukupni prihvatljivi troškovi
= Ukupna ugovorena vrijednost projekta HRK]]/7.5345</f>
        <v>28270.491738005174</v>
      </c>
      <c r="AA1978" s="44" t="s">
        <v>6593</v>
      </c>
      <c r="AB1978" s="44" t="s">
        <v>35</v>
      </c>
      <c r="AC1978" s="43" t="s">
        <v>7246</v>
      </c>
      <c r="AD1978" s="43" t="s">
        <v>6595</v>
      </c>
    </row>
    <row r="1979" spans="1:30" ht="51" customHeight="1" x14ac:dyDescent="0.2">
      <c r="A1979" s="61" t="s">
        <v>7247</v>
      </c>
      <c r="B1979" s="55" t="s">
        <v>743</v>
      </c>
      <c r="C1979" s="43" t="s">
        <v>6590</v>
      </c>
      <c r="D1979" s="88" t="s">
        <v>7035</v>
      </c>
      <c r="E1979" s="44" t="s">
        <v>76</v>
      </c>
      <c r="F1979" s="62" t="s">
        <v>7248</v>
      </c>
      <c r="G1979" s="62" t="s">
        <v>6679</v>
      </c>
      <c r="H1979" s="59">
        <v>44704</v>
      </c>
      <c r="I1979" s="59">
        <v>45069</v>
      </c>
      <c r="J1979" s="48" t="str">
        <f>IF(Ugovori_OPULJP[[#This Row],[DATUM ZAVRŠETKA OPERACIJE]]&gt;DATE(2024,3,31),"u provedbi","završen")</f>
        <v>završen</v>
      </c>
      <c r="K1979" s="67" t="s">
        <v>244</v>
      </c>
      <c r="L1979" s="67" t="s">
        <v>244</v>
      </c>
      <c r="M1979" s="49">
        <v>0.85</v>
      </c>
      <c r="N1979" s="49">
        <v>0.15</v>
      </c>
      <c r="O1979" s="50">
        <f>Ugovori_OPULJP[[#This Row],[Bespovratna sredstva - Ukupno (EU+Nac) HRK
= Ukupna ugovorena vrijednost bespovratnih sredstava]]*Ugovori_OPULJP[[#This Row],[EU STOPA SUFINANCIRANJA %
EU CO-FINANCING RATE %]]</f>
        <v>379725.6</v>
      </c>
      <c r="P1979" s="51">
        <f>Ugovori_OPULJP[[#This Row],[Bespovratna sredstva - EU dio - HRK]]/7.5345</f>
        <v>50398.248058928919</v>
      </c>
      <c r="Q1979" s="50">
        <f>Ugovori_OPULJP[[#This Row],[Bespovratna sredstva - Ukupno (EU+Nac) HRK
= Ukupna ugovorena vrijednost bespovratnih sredstava]]*Ugovori_OPULJP[[#This Row],[STOPA NACIONALNOG SUFINANCIRANJA %]]</f>
        <v>67010.399999999994</v>
      </c>
      <c r="R1979" s="51">
        <f>Ugovori_OPULJP[[#This Row],[Bespovratna sredstva - Nacionalni dio - HRK]]/7.5345</f>
        <v>8893.8084809874563</v>
      </c>
      <c r="S1979" s="52">
        <v>446736</v>
      </c>
      <c r="T1979" s="53">
        <f>Ugovori_OPULJP[[#This Row],[Bespovratna sredstva - Ukupno (EU+Nac) HRK
= Ukupna ugovorena vrijednost bespovratnih sredstava]]/7.5345</f>
        <v>59292.056539916382</v>
      </c>
      <c r="U1979" s="50">
        <v>0</v>
      </c>
      <c r="V1979" s="51">
        <f>Ugovori_OPULJP[[#This Row],[Javni doprinos korisnika - HRK]]/7.5345</f>
        <v>0</v>
      </c>
      <c r="W1979" s="50">
        <v>0</v>
      </c>
      <c r="X1979" s="51">
        <f>Ugovori_OPULJP[[#This Row],[Privatni doprinos korisnika - HRK]]/7.5345</f>
        <v>0</v>
      </c>
      <c r="Y1979" s="52">
        <v>446736</v>
      </c>
      <c r="Z1979" s="53">
        <f>Ugovori_OPULJP[[#This Row],[UKUPNI PRIHVATLJIVI IZDACI
TOTAL ELIGIBLE EXPENDITURE
= Bespovratna sredstva ukupno + doprinos korisnika
= Ukupni prihvatljivi troškovi
= Ukupna ugovorena vrijednost projekta HRK]]/7.5345</f>
        <v>59292.056539916382</v>
      </c>
      <c r="AA1979" s="44" t="s">
        <v>6593</v>
      </c>
      <c r="AB1979" s="44" t="s">
        <v>35</v>
      </c>
      <c r="AC1979" s="56" t="s">
        <v>7249</v>
      </c>
      <c r="AD1979" s="43" t="s">
        <v>6595</v>
      </c>
    </row>
    <row r="1980" spans="1:30" ht="51" customHeight="1" x14ac:dyDescent="0.2">
      <c r="A1980" s="61" t="s">
        <v>7250</v>
      </c>
      <c r="B1980" s="55" t="s">
        <v>743</v>
      </c>
      <c r="C1980" s="43" t="s">
        <v>6590</v>
      </c>
      <c r="D1980" s="88" t="s">
        <v>7035</v>
      </c>
      <c r="E1980" s="44" t="s">
        <v>76</v>
      </c>
      <c r="F1980" s="62" t="s">
        <v>7251</v>
      </c>
      <c r="G1980" s="62" t="s">
        <v>7252</v>
      </c>
      <c r="H1980" s="59">
        <v>44704</v>
      </c>
      <c r="I1980" s="59">
        <v>45253</v>
      </c>
      <c r="J1980" s="48" t="str">
        <f>IF(Ugovori_OPULJP[[#This Row],[DATUM ZAVRŠETKA OPERACIJE]]&gt;DATE(2024,3,31),"u provedbi","završen")</f>
        <v>završen</v>
      </c>
      <c r="K1980" s="67" t="s">
        <v>36</v>
      </c>
      <c r="L1980" s="67" t="s">
        <v>37</v>
      </c>
      <c r="M1980" s="49">
        <v>0.85</v>
      </c>
      <c r="N1980" s="49">
        <v>0.15</v>
      </c>
      <c r="O1980" s="50">
        <f>Ugovori_OPULJP[[#This Row],[Bespovratna sredstva - Ukupno (EU+Nac) HRK
= Ukupna ugovorena vrijednost bespovratnih sredstava]]*Ugovori_OPULJP[[#This Row],[EU STOPA SUFINANCIRANJA %
EU CO-FINANCING RATE %]]</f>
        <v>206692.375</v>
      </c>
      <c r="P1980" s="51">
        <f>Ugovori_OPULJP[[#This Row],[Bespovratna sredstva - EU dio - HRK]]/7.5345</f>
        <v>27432.792487889041</v>
      </c>
      <c r="Q1980" s="50">
        <f>Ugovori_OPULJP[[#This Row],[Bespovratna sredstva - Ukupno (EU+Nac) HRK
= Ukupna ugovorena vrijednost bespovratnih sredstava]]*Ugovori_OPULJP[[#This Row],[STOPA NACIONALNOG SUFINANCIRANJA %]]</f>
        <v>36475.125</v>
      </c>
      <c r="R1980" s="51">
        <f>Ugovori_OPULJP[[#This Row],[Bespovratna sredstva - Nacionalni dio - HRK]]/7.5345</f>
        <v>4841.0810272745366</v>
      </c>
      <c r="S1980" s="52">
        <v>243167.5</v>
      </c>
      <c r="T1980" s="53">
        <f>Ugovori_OPULJP[[#This Row],[Bespovratna sredstva - Ukupno (EU+Nac) HRK
= Ukupna ugovorena vrijednost bespovratnih sredstava]]/7.5345</f>
        <v>32273.873515163577</v>
      </c>
      <c r="U1980" s="50">
        <v>0</v>
      </c>
      <c r="V1980" s="51">
        <f>Ugovori_OPULJP[[#This Row],[Javni doprinos korisnika - HRK]]/7.5345</f>
        <v>0</v>
      </c>
      <c r="W1980" s="50">
        <v>0</v>
      </c>
      <c r="X1980" s="51">
        <f>Ugovori_OPULJP[[#This Row],[Privatni doprinos korisnika - HRK]]/7.5345</f>
        <v>0</v>
      </c>
      <c r="Y1980" s="52">
        <v>243167.5</v>
      </c>
      <c r="Z1980" s="53">
        <f>Ugovori_OPULJP[[#This Row],[UKUPNI PRIHVATLJIVI IZDACI
TOTAL ELIGIBLE EXPENDITURE
= Bespovratna sredstva ukupno + doprinos korisnika
= Ukupni prihvatljivi troškovi
= Ukupna ugovorena vrijednost projekta HRK]]/7.5345</f>
        <v>32273.873515163577</v>
      </c>
      <c r="AA1980" s="44" t="s">
        <v>6593</v>
      </c>
      <c r="AB1980" s="44" t="s">
        <v>35</v>
      </c>
      <c r="AC1980" s="56" t="s">
        <v>7253</v>
      </c>
      <c r="AD1980" s="43" t="s">
        <v>6595</v>
      </c>
    </row>
    <row r="1981" spans="1:30" ht="51" customHeight="1" x14ac:dyDescent="0.2">
      <c r="A1981" s="61" t="s">
        <v>7254</v>
      </c>
      <c r="B1981" s="55" t="s">
        <v>743</v>
      </c>
      <c r="C1981" s="43" t="s">
        <v>6590</v>
      </c>
      <c r="D1981" s="88" t="s">
        <v>7035</v>
      </c>
      <c r="E1981" s="44" t="s">
        <v>76</v>
      </c>
      <c r="F1981" s="62" t="s">
        <v>7255</v>
      </c>
      <c r="G1981" s="62" t="s">
        <v>7256</v>
      </c>
      <c r="H1981" s="59">
        <v>44701</v>
      </c>
      <c r="I1981" s="59">
        <v>45250</v>
      </c>
      <c r="J1981" s="48" t="str">
        <f>IF(Ugovori_OPULJP[[#This Row],[DATUM ZAVRŠETKA OPERACIJE]]&gt;DATE(2024,3,31),"u provedbi","završen")</f>
        <v>završen</v>
      </c>
      <c r="K1981" s="67" t="s">
        <v>186</v>
      </c>
      <c r="L1981" s="67" t="s">
        <v>186</v>
      </c>
      <c r="M1981" s="49">
        <v>0.85</v>
      </c>
      <c r="N1981" s="49">
        <v>0.15</v>
      </c>
      <c r="O1981" s="50">
        <f>Ugovori_OPULJP[[#This Row],[Bespovratna sredstva - Ukupno (EU+Nac) HRK
= Ukupna ugovorena vrijednost bespovratnih sredstava]]*Ugovori_OPULJP[[#This Row],[EU STOPA SUFINANCIRANJA %
EU CO-FINANCING RATE %]]</f>
        <v>343842.408</v>
      </c>
      <c r="P1981" s="51">
        <f>Ugovori_OPULJP[[#This Row],[Bespovratna sredstva - EU dio - HRK]]/7.5345</f>
        <v>45635.730041807685</v>
      </c>
      <c r="Q1981" s="50">
        <f>Ugovori_OPULJP[[#This Row],[Bespovratna sredstva - Ukupno (EU+Nac) HRK
= Ukupna ugovorena vrijednost bespovratnih sredstava]]*Ugovori_OPULJP[[#This Row],[STOPA NACIONALNOG SUFINANCIRANJA %]]</f>
        <v>60678.071999999993</v>
      </c>
      <c r="R1981" s="51">
        <f>Ugovori_OPULJP[[#This Row],[Bespovratna sredstva - Nacionalni dio - HRK]]/7.5345</f>
        <v>8053.3641250248838</v>
      </c>
      <c r="S1981" s="52">
        <v>404520.48</v>
      </c>
      <c r="T1981" s="53">
        <f>Ugovori_OPULJP[[#This Row],[Bespovratna sredstva - Ukupno (EU+Nac) HRK
= Ukupna ugovorena vrijednost bespovratnih sredstava]]/7.5345</f>
        <v>53689.094166832561</v>
      </c>
      <c r="U1981" s="50">
        <v>0</v>
      </c>
      <c r="V1981" s="51">
        <f>Ugovori_OPULJP[[#This Row],[Javni doprinos korisnika - HRK]]/7.5345</f>
        <v>0</v>
      </c>
      <c r="W1981" s="50">
        <v>0</v>
      </c>
      <c r="X1981" s="51">
        <f>Ugovori_OPULJP[[#This Row],[Privatni doprinos korisnika - HRK]]/7.5345</f>
        <v>0</v>
      </c>
      <c r="Y1981" s="52">
        <v>404520.48</v>
      </c>
      <c r="Z1981" s="53">
        <f>Ugovori_OPULJP[[#This Row],[UKUPNI PRIHVATLJIVI IZDACI
TOTAL ELIGIBLE EXPENDITURE
= Bespovratna sredstva ukupno + doprinos korisnika
= Ukupni prihvatljivi troškovi
= Ukupna ugovorena vrijednost projekta HRK]]/7.5345</f>
        <v>53689.094166832561</v>
      </c>
      <c r="AA1981" s="44" t="s">
        <v>6593</v>
      </c>
      <c r="AB1981" s="44" t="s">
        <v>35</v>
      </c>
      <c r="AC1981" s="56" t="s">
        <v>7257</v>
      </c>
      <c r="AD1981" s="43" t="s">
        <v>6595</v>
      </c>
    </row>
    <row r="1982" spans="1:30" ht="51" customHeight="1" x14ac:dyDescent="0.2">
      <c r="A1982" s="61" t="s">
        <v>7258</v>
      </c>
      <c r="B1982" s="55" t="s">
        <v>743</v>
      </c>
      <c r="C1982" s="56" t="s">
        <v>6590</v>
      </c>
      <c r="D1982" s="88" t="s">
        <v>7035</v>
      </c>
      <c r="E1982" s="44" t="s">
        <v>76</v>
      </c>
      <c r="F1982" s="62" t="s">
        <v>7259</v>
      </c>
      <c r="G1982" s="62" t="s">
        <v>7260</v>
      </c>
      <c r="H1982" s="59">
        <v>44650</v>
      </c>
      <c r="I1982" s="59">
        <v>45199</v>
      </c>
      <c r="J1982" s="48" t="str">
        <f>IF(Ugovori_OPULJP[[#This Row],[DATUM ZAVRŠETKA OPERACIJE]]&gt;DATE(2024,3,31),"u provedbi","završen")</f>
        <v>završen</v>
      </c>
      <c r="K1982" s="58" t="s">
        <v>130</v>
      </c>
      <c r="L1982" s="58" t="s">
        <v>130</v>
      </c>
      <c r="M1982" s="49">
        <v>0.85</v>
      </c>
      <c r="N1982" s="49">
        <v>0.15</v>
      </c>
      <c r="O1982" s="50">
        <f>Ugovori_OPULJP[[#This Row],[Bespovratna sredstva - Ukupno (EU+Nac) HRK
= Ukupna ugovorena vrijednost bespovratnih sredstava]]*Ugovori_OPULJP[[#This Row],[EU STOPA SUFINANCIRANJA %
EU CO-FINANCING RATE %]]</f>
        <v>420502.80299999996</v>
      </c>
      <c r="P1982" s="51">
        <f>Ugovori_OPULJP[[#This Row],[Bespovratna sredstva - EU dio - HRK]]/7.5345</f>
        <v>55810.312960382231</v>
      </c>
      <c r="Q1982" s="50">
        <f>Ugovori_OPULJP[[#This Row],[Bespovratna sredstva - Ukupno (EU+Nac) HRK
= Ukupna ugovorena vrijednost bespovratnih sredstava]]*Ugovori_OPULJP[[#This Row],[STOPA NACIONALNOG SUFINANCIRANJA %]]</f>
        <v>74206.376999999993</v>
      </c>
      <c r="R1982" s="51">
        <f>Ugovori_OPULJP[[#This Row],[Bespovratna sredstva - Nacionalni dio - HRK]]/7.5345</f>
        <v>9848.8787577145122</v>
      </c>
      <c r="S1982" s="52">
        <v>494709.18</v>
      </c>
      <c r="T1982" s="53">
        <f>Ugovori_OPULJP[[#This Row],[Bespovratna sredstva - Ukupno (EU+Nac) HRK
= Ukupna ugovorena vrijednost bespovratnih sredstava]]/7.5345</f>
        <v>65659.191718096758</v>
      </c>
      <c r="U1982" s="50">
        <v>0</v>
      </c>
      <c r="V1982" s="51">
        <f>Ugovori_OPULJP[[#This Row],[Javni doprinos korisnika - HRK]]/7.5345</f>
        <v>0</v>
      </c>
      <c r="W1982" s="50">
        <v>0</v>
      </c>
      <c r="X1982" s="51">
        <f>Ugovori_OPULJP[[#This Row],[Privatni doprinos korisnika - HRK]]/7.5345</f>
        <v>0</v>
      </c>
      <c r="Y1982" s="52">
        <v>494709.18</v>
      </c>
      <c r="Z1982" s="53">
        <f>Ugovori_OPULJP[[#This Row],[UKUPNI PRIHVATLJIVI IZDACI
TOTAL ELIGIBLE EXPENDITURE
= Bespovratna sredstva ukupno + doprinos korisnika
= Ukupni prihvatljivi troškovi
= Ukupna ugovorena vrijednost projekta HRK]]/7.5345</f>
        <v>65659.191718096758</v>
      </c>
      <c r="AA1982" s="44" t="s">
        <v>6593</v>
      </c>
      <c r="AB1982" s="44" t="s">
        <v>35</v>
      </c>
      <c r="AC1982" s="56" t="s">
        <v>7261</v>
      </c>
      <c r="AD1982" s="43" t="s">
        <v>6595</v>
      </c>
    </row>
    <row r="1983" spans="1:30" ht="51" customHeight="1" x14ac:dyDescent="0.2">
      <c r="A1983" s="61" t="s">
        <v>7262</v>
      </c>
      <c r="B1983" s="55" t="s">
        <v>743</v>
      </c>
      <c r="C1983" s="43" t="s">
        <v>6590</v>
      </c>
      <c r="D1983" s="88" t="s">
        <v>7035</v>
      </c>
      <c r="E1983" s="44" t="s">
        <v>76</v>
      </c>
      <c r="F1983" s="62" t="s">
        <v>7263</v>
      </c>
      <c r="G1983" s="62" t="s">
        <v>3860</v>
      </c>
      <c r="H1983" s="59">
        <v>44641</v>
      </c>
      <c r="I1983" s="59">
        <v>45190</v>
      </c>
      <c r="J1983" s="48" t="str">
        <f>IF(Ugovori_OPULJP[[#This Row],[DATUM ZAVRŠETKA OPERACIJE]]&gt;DATE(2024,3,31),"u provedbi","završen")</f>
        <v>završen</v>
      </c>
      <c r="K1983" s="67" t="s">
        <v>130</v>
      </c>
      <c r="L1983" s="67" t="s">
        <v>130</v>
      </c>
      <c r="M1983" s="49">
        <v>0.85</v>
      </c>
      <c r="N1983" s="49">
        <v>0.15</v>
      </c>
      <c r="O1983" s="50">
        <f>Ugovori_OPULJP[[#This Row],[Bespovratna sredstva - Ukupno (EU+Nac) HRK
= Ukupna ugovorena vrijednost bespovratnih sredstava]]*Ugovori_OPULJP[[#This Row],[EU STOPA SUFINANCIRANJA %
EU CO-FINANCING RATE %]]</f>
        <v>297209.51250000001</v>
      </c>
      <c r="P1983" s="51">
        <f>Ugovori_OPULJP[[#This Row],[Bespovratna sredstva - EU dio - HRK]]/7.5345</f>
        <v>39446.481186541903</v>
      </c>
      <c r="Q1983" s="50">
        <f>Ugovori_OPULJP[[#This Row],[Bespovratna sredstva - Ukupno (EU+Nac) HRK
= Ukupna ugovorena vrijednost bespovratnih sredstava]]*Ugovori_OPULJP[[#This Row],[STOPA NACIONALNOG SUFINANCIRANJA %]]</f>
        <v>52448.737499999996</v>
      </c>
      <c r="R1983" s="51">
        <f>Ugovori_OPULJP[[#This Row],[Bespovratna sredstva - Nacionalni dio - HRK]]/7.5345</f>
        <v>6961.143738801512</v>
      </c>
      <c r="S1983" s="52">
        <v>349658.25</v>
      </c>
      <c r="T1983" s="53">
        <f>Ugovori_OPULJP[[#This Row],[Bespovratna sredstva - Ukupno (EU+Nac) HRK
= Ukupna ugovorena vrijednost bespovratnih sredstava]]/7.5345</f>
        <v>46407.624925343414</v>
      </c>
      <c r="U1983" s="50">
        <v>0</v>
      </c>
      <c r="V1983" s="51">
        <f>Ugovori_OPULJP[[#This Row],[Javni doprinos korisnika - HRK]]/7.5345</f>
        <v>0</v>
      </c>
      <c r="W1983" s="50">
        <v>0</v>
      </c>
      <c r="X1983" s="51">
        <f>Ugovori_OPULJP[[#This Row],[Privatni doprinos korisnika - HRK]]/7.5345</f>
        <v>0</v>
      </c>
      <c r="Y1983" s="52">
        <v>349658.25</v>
      </c>
      <c r="Z1983" s="53">
        <f>Ugovori_OPULJP[[#This Row],[UKUPNI PRIHVATLJIVI IZDACI
TOTAL ELIGIBLE EXPENDITURE
= Bespovratna sredstva ukupno + doprinos korisnika
= Ukupni prihvatljivi troškovi
= Ukupna ugovorena vrijednost projekta HRK]]/7.5345</f>
        <v>46407.624925343414</v>
      </c>
      <c r="AA1983" s="44" t="s">
        <v>6593</v>
      </c>
      <c r="AB1983" s="44" t="s">
        <v>35</v>
      </c>
      <c r="AC1983" s="43" t="s">
        <v>7264</v>
      </c>
      <c r="AD1983" s="43" t="s">
        <v>6595</v>
      </c>
    </row>
    <row r="1984" spans="1:30" ht="114.75" customHeight="1" x14ac:dyDescent="0.2">
      <c r="A1984" s="61" t="s">
        <v>7265</v>
      </c>
      <c r="B1984" s="55" t="s">
        <v>743</v>
      </c>
      <c r="C1984" s="56" t="s">
        <v>6590</v>
      </c>
      <c r="D1984" s="88" t="s">
        <v>7035</v>
      </c>
      <c r="E1984" s="44" t="s">
        <v>76</v>
      </c>
      <c r="F1984" s="62" t="s">
        <v>7266</v>
      </c>
      <c r="G1984" s="62" t="s">
        <v>6668</v>
      </c>
      <c r="H1984" s="59">
        <v>44641</v>
      </c>
      <c r="I1984" s="59">
        <v>45190</v>
      </c>
      <c r="J1984" s="48" t="str">
        <f>IF(Ugovori_OPULJP[[#This Row],[DATUM ZAVRŠETKA OPERACIJE]]&gt;DATE(2024,3,31),"u provedbi","završen")</f>
        <v>završen</v>
      </c>
      <c r="K1984" s="58" t="s">
        <v>130</v>
      </c>
      <c r="L1984" s="58" t="s">
        <v>130</v>
      </c>
      <c r="M1984" s="49">
        <v>0.85</v>
      </c>
      <c r="N1984" s="49">
        <v>0.15</v>
      </c>
      <c r="O1984" s="50">
        <f>Ugovori_OPULJP[[#This Row],[Bespovratna sredstva - Ukupno (EU+Nac) HRK
= Ukupna ugovorena vrijednost bespovratnih sredstava]]*Ugovori_OPULJP[[#This Row],[EU STOPA SUFINANCIRANJA %
EU CO-FINANCING RATE %]]</f>
        <v>365059.326</v>
      </c>
      <c r="P1984" s="51">
        <f>Ugovori_OPULJP[[#This Row],[Bespovratna sredstva - EU dio - HRK]]/7.5345</f>
        <v>48451.698984670511</v>
      </c>
      <c r="Q1984" s="50">
        <f>Ugovori_OPULJP[[#This Row],[Bespovratna sredstva - Ukupno (EU+Nac) HRK
= Ukupna ugovorena vrijednost bespovratnih sredstava]]*Ugovori_OPULJP[[#This Row],[STOPA NACIONALNOG SUFINANCIRANJA %]]</f>
        <v>64422.233999999997</v>
      </c>
      <c r="R1984" s="51">
        <f>Ugovori_OPULJP[[#This Row],[Bespovratna sredstva - Nacionalni dio - HRK]]/7.5345</f>
        <v>8550.2998208242079</v>
      </c>
      <c r="S1984" s="52">
        <v>429481.56</v>
      </c>
      <c r="T1984" s="53">
        <f>Ugovori_OPULJP[[#This Row],[Bespovratna sredstva - Ukupno (EU+Nac) HRK
= Ukupna ugovorena vrijednost bespovratnih sredstava]]/7.5345</f>
        <v>57001.998805494724</v>
      </c>
      <c r="U1984" s="50">
        <v>0</v>
      </c>
      <c r="V1984" s="51">
        <f>Ugovori_OPULJP[[#This Row],[Javni doprinos korisnika - HRK]]/7.5345</f>
        <v>0</v>
      </c>
      <c r="W1984" s="50">
        <v>0</v>
      </c>
      <c r="X1984" s="51">
        <f>Ugovori_OPULJP[[#This Row],[Privatni doprinos korisnika - HRK]]/7.5345</f>
        <v>0</v>
      </c>
      <c r="Y1984" s="52">
        <v>429481.56</v>
      </c>
      <c r="Z1984" s="53">
        <f>Ugovori_OPULJP[[#This Row],[UKUPNI PRIHVATLJIVI IZDACI
TOTAL ELIGIBLE EXPENDITURE
= Bespovratna sredstva ukupno + doprinos korisnika
= Ukupni prihvatljivi troškovi
= Ukupna ugovorena vrijednost projekta HRK]]/7.5345</f>
        <v>57001.998805494724</v>
      </c>
      <c r="AA1984" s="44" t="s">
        <v>6593</v>
      </c>
      <c r="AB1984" s="44" t="s">
        <v>35</v>
      </c>
      <c r="AC1984" s="56" t="s">
        <v>7267</v>
      </c>
      <c r="AD1984" s="43" t="s">
        <v>6595</v>
      </c>
    </row>
    <row r="1985" spans="1:30" ht="51" customHeight="1" x14ac:dyDescent="0.2">
      <c r="A1985" s="61" t="s">
        <v>7268</v>
      </c>
      <c r="B1985" s="55" t="s">
        <v>743</v>
      </c>
      <c r="C1985" s="43" t="s">
        <v>6590</v>
      </c>
      <c r="D1985" s="88" t="s">
        <v>7035</v>
      </c>
      <c r="E1985" s="44" t="s">
        <v>76</v>
      </c>
      <c r="F1985" s="62" t="s">
        <v>7269</v>
      </c>
      <c r="G1985" s="62" t="s">
        <v>1302</v>
      </c>
      <c r="H1985" s="59">
        <v>44705</v>
      </c>
      <c r="I1985" s="59">
        <v>45070</v>
      </c>
      <c r="J1985" s="48" t="str">
        <f>IF(Ugovori_OPULJP[[#This Row],[DATUM ZAVRŠETKA OPERACIJE]]&gt;DATE(2024,3,31),"u provedbi","završen")</f>
        <v>završen</v>
      </c>
      <c r="K1985" s="67" t="s">
        <v>104</v>
      </c>
      <c r="L1985" s="67" t="s">
        <v>104</v>
      </c>
      <c r="M1985" s="49">
        <v>0.85</v>
      </c>
      <c r="N1985" s="49">
        <v>0.15</v>
      </c>
      <c r="O1985" s="50">
        <f>Ugovori_OPULJP[[#This Row],[Bespovratna sredstva - Ukupno (EU+Nac) HRK
= Ukupna ugovorena vrijednost bespovratnih sredstava]]*Ugovori_OPULJP[[#This Row],[EU STOPA SUFINANCIRANJA %
EU CO-FINANCING RATE %]]</f>
        <v>296621.42300000001</v>
      </c>
      <c r="P1985" s="51">
        <f>Ugovori_OPULJP[[#This Row],[Bespovratna sredstva - EU dio - HRK]]/7.5345</f>
        <v>39368.428296502752</v>
      </c>
      <c r="Q1985" s="50">
        <f>Ugovori_OPULJP[[#This Row],[Bespovratna sredstva - Ukupno (EU+Nac) HRK
= Ukupna ugovorena vrijednost bespovratnih sredstava]]*Ugovori_OPULJP[[#This Row],[STOPA NACIONALNOG SUFINANCIRANJA %]]</f>
        <v>52344.957000000002</v>
      </c>
      <c r="R1985" s="51">
        <f>Ugovori_OPULJP[[#This Row],[Bespovratna sredstva - Nacionalni dio - HRK]]/7.5345</f>
        <v>6947.3696993828389</v>
      </c>
      <c r="S1985" s="52">
        <v>348966.38</v>
      </c>
      <c r="T1985" s="53">
        <f>Ugovori_OPULJP[[#This Row],[Bespovratna sredstva - Ukupno (EU+Nac) HRK
= Ukupna ugovorena vrijednost bespovratnih sredstava]]/7.5345</f>
        <v>46315.797995885594</v>
      </c>
      <c r="U1985" s="50">
        <v>0</v>
      </c>
      <c r="V1985" s="51">
        <f>Ugovori_OPULJP[[#This Row],[Javni doprinos korisnika - HRK]]/7.5345</f>
        <v>0</v>
      </c>
      <c r="W1985" s="50">
        <v>0</v>
      </c>
      <c r="X1985" s="51">
        <f>Ugovori_OPULJP[[#This Row],[Privatni doprinos korisnika - HRK]]/7.5345</f>
        <v>0</v>
      </c>
      <c r="Y1985" s="52">
        <v>348966.38</v>
      </c>
      <c r="Z1985" s="53">
        <f>Ugovori_OPULJP[[#This Row],[UKUPNI PRIHVATLJIVI IZDACI
TOTAL ELIGIBLE EXPENDITURE
= Bespovratna sredstva ukupno + doprinos korisnika
= Ukupni prihvatljivi troškovi
= Ukupna ugovorena vrijednost projekta HRK]]/7.5345</f>
        <v>46315.797995885594</v>
      </c>
      <c r="AA1985" s="44" t="s">
        <v>6593</v>
      </c>
      <c r="AB1985" s="44" t="s">
        <v>35</v>
      </c>
      <c r="AC1985" s="56" t="s">
        <v>7270</v>
      </c>
      <c r="AD1985" s="43" t="s">
        <v>6595</v>
      </c>
    </row>
    <row r="1986" spans="1:30" ht="51" customHeight="1" x14ac:dyDescent="0.2">
      <c r="A1986" s="61" t="s">
        <v>7271</v>
      </c>
      <c r="B1986" s="55" t="s">
        <v>743</v>
      </c>
      <c r="C1986" s="56" t="s">
        <v>6590</v>
      </c>
      <c r="D1986" s="88" t="s">
        <v>7035</v>
      </c>
      <c r="E1986" s="44" t="s">
        <v>76</v>
      </c>
      <c r="F1986" s="62" t="s">
        <v>7272</v>
      </c>
      <c r="G1986" s="62" t="s">
        <v>7273</v>
      </c>
      <c r="H1986" s="59">
        <v>44648</v>
      </c>
      <c r="I1986" s="59">
        <v>45074</v>
      </c>
      <c r="J1986" s="48" t="str">
        <f>IF(Ugovori_OPULJP[[#This Row],[DATUM ZAVRŠETKA OPERACIJE]]&gt;DATE(2024,3,31),"u provedbi","završen")</f>
        <v>završen</v>
      </c>
      <c r="K1986" s="58" t="s">
        <v>271</v>
      </c>
      <c r="L1986" s="58" t="s">
        <v>271</v>
      </c>
      <c r="M1986" s="49">
        <v>0.85</v>
      </c>
      <c r="N1986" s="49">
        <v>0.15</v>
      </c>
      <c r="O1986" s="50">
        <f>Ugovori_OPULJP[[#This Row],[Bespovratna sredstva - Ukupno (EU+Nac) HRK
= Ukupna ugovorena vrijednost bespovratnih sredstava]]*Ugovori_OPULJP[[#This Row],[EU STOPA SUFINANCIRANJA %
EU CO-FINANCING RATE %]]</f>
        <v>356047.11599999998</v>
      </c>
      <c r="P1986" s="51">
        <f>Ugovori_OPULJP[[#This Row],[Bespovratna sredstva - EU dio - HRK]]/7.5345</f>
        <v>47255.573163448134</v>
      </c>
      <c r="Q1986" s="50">
        <f>Ugovori_OPULJP[[#This Row],[Bespovratna sredstva - Ukupno (EU+Nac) HRK
= Ukupna ugovorena vrijednost bespovratnih sredstava]]*Ugovori_OPULJP[[#This Row],[STOPA NACIONALNOG SUFINANCIRANJA %]]</f>
        <v>62831.843999999997</v>
      </c>
      <c r="R1986" s="51">
        <f>Ugovori_OPULJP[[#This Row],[Bespovratna sredstva - Nacionalni dio - HRK]]/7.5345</f>
        <v>8339.2187935496713</v>
      </c>
      <c r="S1986" s="52">
        <v>418878.96</v>
      </c>
      <c r="T1986" s="53">
        <f>Ugovori_OPULJP[[#This Row],[Bespovratna sredstva - Ukupno (EU+Nac) HRK
= Ukupna ugovorena vrijednost bespovratnih sredstava]]/7.5345</f>
        <v>55594.791956997811</v>
      </c>
      <c r="U1986" s="50">
        <v>0</v>
      </c>
      <c r="V1986" s="51">
        <f>Ugovori_OPULJP[[#This Row],[Javni doprinos korisnika - HRK]]/7.5345</f>
        <v>0</v>
      </c>
      <c r="W1986" s="50">
        <v>0</v>
      </c>
      <c r="X1986" s="51">
        <f>Ugovori_OPULJP[[#This Row],[Privatni doprinos korisnika - HRK]]/7.5345</f>
        <v>0</v>
      </c>
      <c r="Y1986" s="52">
        <v>418878.96</v>
      </c>
      <c r="Z1986" s="53">
        <f>Ugovori_OPULJP[[#This Row],[UKUPNI PRIHVATLJIVI IZDACI
TOTAL ELIGIBLE EXPENDITURE
= Bespovratna sredstva ukupno + doprinos korisnika
= Ukupni prihvatljivi troškovi
= Ukupna ugovorena vrijednost projekta HRK]]/7.5345</f>
        <v>55594.791956997811</v>
      </c>
      <c r="AA1986" s="44" t="s">
        <v>6593</v>
      </c>
      <c r="AB1986" s="44" t="s">
        <v>35</v>
      </c>
      <c r="AC1986" s="56" t="s">
        <v>7274</v>
      </c>
      <c r="AD1986" s="43" t="s">
        <v>6595</v>
      </c>
    </row>
    <row r="1987" spans="1:30" ht="51" customHeight="1" x14ac:dyDescent="0.2">
      <c r="A1987" s="61" t="s">
        <v>7275</v>
      </c>
      <c r="B1987" s="55" t="s">
        <v>743</v>
      </c>
      <c r="C1987" s="43" t="s">
        <v>6590</v>
      </c>
      <c r="D1987" s="88" t="s">
        <v>7035</v>
      </c>
      <c r="E1987" s="44" t="s">
        <v>76</v>
      </c>
      <c r="F1987" s="62" t="s">
        <v>7276</v>
      </c>
      <c r="G1987" s="62" t="s">
        <v>1740</v>
      </c>
      <c r="H1987" s="59">
        <v>44701</v>
      </c>
      <c r="I1987" s="59">
        <v>45127</v>
      </c>
      <c r="J1987" s="48" t="str">
        <f>IF(Ugovori_OPULJP[[#This Row],[DATUM ZAVRŠETKA OPERACIJE]]&gt;DATE(2024,3,31),"u provedbi","završen")</f>
        <v>završen</v>
      </c>
      <c r="K1987" s="67" t="s">
        <v>130</v>
      </c>
      <c r="L1987" s="67" t="s">
        <v>130</v>
      </c>
      <c r="M1987" s="49">
        <v>0.85</v>
      </c>
      <c r="N1987" s="49">
        <v>0.15</v>
      </c>
      <c r="O1987" s="50">
        <f>Ugovori_OPULJP[[#This Row],[Bespovratna sredstva - Ukupno (EU+Nac) HRK
= Ukupna ugovorena vrijednost bespovratnih sredstava]]*Ugovori_OPULJP[[#This Row],[EU STOPA SUFINANCIRANJA %
EU CO-FINANCING RATE %]]</f>
        <v>368329.64999999997</v>
      </c>
      <c r="P1987" s="51">
        <f>Ugovori_OPULJP[[#This Row],[Bespovratna sredstva - EU dio - HRK]]/7.5345</f>
        <v>48885.745570376261</v>
      </c>
      <c r="Q1987" s="50">
        <f>Ugovori_OPULJP[[#This Row],[Bespovratna sredstva - Ukupno (EU+Nac) HRK
= Ukupna ugovorena vrijednost bespovratnih sredstava]]*Ugovori_OPULJP[[#This Row],[STOPA NACIONALNOG SUFINANCIRANJA %]]</f>
        <v>64999.35</v>
      </c>
      <c r="R1987" s="51">
        <f>Ugovori_OPULJP[[#This Row],[Bespovratna sredstva - Nacionalni dio - HRK]]/7.5345</f>
        <v>8626.8962771252227</v>
      </c>
      <c r="S1987" s="52">
        <v>433329</v>
      </c>
      <c r="T1987" s="53">
        <f>Ugovori_OPULJP[[#This Row],[Bespovratna sredstva - Ukupno (EU+Nac) HRK
= Ukupna ugovorena vrijednost bespovratnih sredstava]]/7.5345</f>
        <v>57512.641847501487</v>
      </c>
      <c r="U1987" s="50">
        <v>0</v>
      </c>
      <c r="V1987" s="51">
        <f>Ugovori_OPULJP[[#This Row],[Javni doprinos korisnika - HRK]]/7.5345</f>
        <v>0</v>
      </c>
      <c r="W1987" s="50">
        <v>0</v>
      </c>
      <c r="X1987" s="51">
        <f>Ugovori_OPULJP[[#This Row],[Privatni doprinos korisnika - HRK]]/7.5345</f>
        <v>0</v>
      </c>
      <c r="Y1987" s="52">
        <v>433329</v>
      </c>
      <c r="Z1987" s="53">
        <f>Ugovori_OPULJP[[#This Row],[UKUPNI PRIHVATLJIVI IZDACI
TOTAL ELIGIBLE EXPENDITURE
= Bespovratna sredstva ukupno + doprinos korisnika
= Ukupni prihvatljivi troškovi
= Ukupna ugovorena vrijednost projekta HRK]]/7.5345</f>
        <v>57512.641847501487</v>
      </c>
      <c r="AA1987" s="44" t="s">
        <v>6593</v>
      </c>
      <c r="AB1987" s="44" t="s">
        <v>35</v>
      </c>
      <c r="AC1987" s="56" t="s">
        <v>7277</v>
      </c>
      <c r="AD1987" s="43" t="s">
        <v>6595</v>
      </c>
    </row>
    <row r="1988" spans="1:30" ht="51" customHeight="1" x14ac:dyDescent="0.2">
      <c r="A1988" s="66" t="s">
        <v>7278</v>
      </c>
      <c r="B1988" s="55" t="s">
        <v>743</v>
      </c>
      <c r="C1988" s="43" t="s">
        <v>6590</v>
      </c>
      <c r="D1988" s="88" t="s">
        <v>7035</v>
      </c>
      <c r="E1988" s="44" t="s">
        <v>76</v>
      </c>
      <c r="F1988" s="62" t="s">
        <v>7279</v>
      </c>
      <c r="G1988" s="62" t="s">
        <v>7280</v>
      </c>
      <c r="H1988" s="59">
        <v>44713</v>
      </c>
      <c r="I1988" s="59">
        <v>45231</v>
      </c>
      <c r="J1988" s="48" t="str">
        <f>IF(Ugovori_OPULJP[[#This Row],[DATUM ZAVRŠETKA OPERACIJE]]&gt;DATE(2024,3,31),"u provedbi","završen")</f>
        <v>završen</v>
      </c>
      <c r="K1988" s="67" t="s">
        <v>249</v>
      </c>
      <c r="L1988" s="67" t="s">
        <v>249</v>
      </c>
      <c r="M1988" s="49">
        <v>0.85</v>
      </c>
      <c r="N1988" s="49">
        <v>0.15</v>
      </c>
      <c r="O1988" s="50">
        <f>Ugovori_OPULJP[[#This Row],[Bespovratna sredstva - Ukupno (EU+Nac) HRK
= Ukupna ugovorena vrijednost bespovratnih sredstava]]*Ugovori_OPULJP[[#This Row],[EU STOPA SUFINANCIRANJA %
EU CO-FINANCING RATE %]]</f>
        <v>367553.48099999997</v>
      </c>
      <c r="P1988" s="51">
        <f>Ugovori_OPULJP[[#This Row],[Bespovratna sredstva - EU dio - HRK]]/7.5345</f>
        <v>48782.730240891891</v>
      </c>
      <c r="Q1988" s="50">
        <f>Ugovori_OPULJP[[#This Row],[Bespovratna sredstva - Ukupno (EU+Nac) HRK
= Ukupna ugovorena vrijednost bespovratnih sredstava]]*Ugovori_OPULJP[[#This Row],[STOPA NACIONALNOG SUFINANCIRANJA %]]</f>
        <v>64862.378999999994</v>
      </c>
      <c r="R1988" s="51">
        <f>Ugovori_OPULJP[[#This Row],[Bespovratna sredstva - Nacionalni dio - HRK]]/7.5345</f>
        <v>8608.717101333863</v>
      </c>
      <c r="S1988" s="52">
        <v>432415.86</v>
      </c>
      <c r="T1988" s="53">
        <f>Ugovori_OPULJP[[#This Row],[Bespovratna sredstva - Ukupno (EU+Nac) HRK
= Ukupna ugovorena vrijednost bespovratnih sredstava]]/7.5345</f>
        <v>57391.447342225758</v>
      </c>
      <c r="U1988" s="50">
        <v>0</v>
      </c>
      <c r="V1988" s="51">
        <f>Ugovori_OPULJP[[#This Row],[Javni doprinos korisnika - HRK]]/7.5345</f>
        <v>0</v>
      </c>
      <c r="W1988" s="50">
        <v>0</v>
      </c>
      <c r="X1988" s="51">
        <f>Ugovori_OPULJP[[#This Row],[Privatni doprinos korisnika - HRK]]/7.5345</f>
        <v>0</v>
      </c>
      <c r="Y1988" s="52">
        <v>432415.86</v>
      </c>
      <c r="Z1988" s="53">
        <f>Ugovori_OPULJP[[#This Row],[UKUPNI PRIHVATLJIVI IZDACI
TOTAL ELIGIBLE EXPENDITURE
= Bespovratna sredstva ukupno + doprinos korisnika
= Ukupni prihvatljivi troškovi
= Ukupna ugovorena vrijednost projekta HRK]]/7.5345</f>
        <v>57391.447342225758</v>
      </c>
      <c r="AA1988" s="44" t="s">
        <v>6593</v>
      </c>
      <c r="AB1988" s="44" t="s">
        <v>35</v>
      </c>
      <c r="AC1988" s="56" t="s">
        <v>7281</v>
      </c>
      <c r="AD1988" s="43" t="s">
        <v>6595</v>
      </c>
    </row>
    <row r="1989" spans="1:30" ht="51" customHeight="1" x14ac:dyDescent="0.2">
      <c r="A1989" s="66" t="s">
        <v>7282</v>
      </c>
      <c r="B1989" s="55" t="s">
        <v>743</v>
      </c>
      <c r="C1989" s="43" t="s">
        <v>6590</v>
      </c>
      <c r="D1989" s="88" t="s">
        <v>7035</v>
      </c>
      <c r="E1989" s="44" t="s">
        <v>76</v>
      </c>
      <c r="F1989" s="62" t="s">
        <v>7283</v>
      </c>
      <c r="G1989" s="62" t="s">
        <v>7284</v>
      </c>
      <c r="H1989" s="59">
        <v>44751</v>
      </c>
      <c r="I1989" s="59">
        <v>45116</v>
      </c>
      <c r="J1989" s="48" t="str">
        <f>IF(Ugovori_OPULJP[[#This Row],[DATUM ZAVRŠETKA OPERACIJE]]&gt;DATE(2024,3,31),"u provedbi","završen")</f>
        <v>završen</v>
      </c>
      <c r="K1989" s="67" t="s">
        <v>7285</v>
      </c>
      <c r="L1989" s="58" t="s">
        <v>200</v>
      </c>
      <c r="M1989" s="49">
        <v>0.85</v>
      </c>
      <c r="N1989" s="49">
        <v>0.15</v>
      </c>
      <c r="O1989" s="50">
        <f>Ugovori_OPULJP[[#This Row],[Bespovratna sredstva - Ukupno (EU+Nac) HRK
= Ukupna ugovorena vrijednost bespovratnih sredstava]]*Ugovori_OPULJP[[#This Row],[EU STOPA SUFINANCIRANJA %
EU CO-FINANCING RATE %]]</f>
        <v>382475.00999999995</v>
      </c>
      <c r="P1989" s="51">
        <f>Ugovori_OPULJP[[#This Row],[Bespovratna sredstva - EU dio - HRK]]/7.5345</f>
        <v>50763.157475612177</v>
      </c>
      <c r="Q1989" s="50">
        <f>Ugovori_OPULJP[[#This Row],[Bespovratna sredstva - Ukupno (EU+Nac) HRK
= Ukupna ugovorena vrijednost bespovratnih sredstava]]*Ugovori_OPULJP[[#This Row],[STOPA NACIONALNOG SUFINANCIRANJA %]]</f>
        <v>67495.59</v>
      </c>
      <c r="R1989" s="51">
        <f>Ugovori_OPULJP[[#This Row],[Bespovratna sredstva - Nacionalni dio - HRK]]/7.5345</f>
        <v>8958.2042604021499</v>
      </c>
      <c r="S1989" s="52">
        <v>449970.6</v>
      </c>
      <c r="T1989" s="53">
        <f>Ugovori_OPULJP[[#This Row],[Bespovratna sredstva - Ukupno (EU+Nac) HRK
= Ukupna ugovorena vrijednost bespovratnih sredstava]]/7.5345</f>
        <v>59721.361736014325</v>
      </c>
      <c r="U1989" s="50">
        <v>0</v>
      </c>
      <c r="V1989" s="51">
        <f>Ugovori_OPULJP[[#This Row],[Javni doprinos korisnika - HRK]]/7.5345</f>
        <v>0</v>
      </c>
      <c r="W1989" s="50">
        <v>0</v>
      </c>
      <c r="X1989" s="51">
        <f>Ugovori_OPULJP[[#This Row],[Privatni doprinos korisnika - HRK]]/7.5345</f>
        <v>0</v>
      </c>
      <c r="Y1989" s="52">
        <v>449970.6</v>
      </c>
      <c r="Z1989" s="53">
        <f>Ugovori_OPULJP[[#This Row],[UKUPNI PRIHVATLJIVI IZDACI
TOTAL ELIGIBLE EXPENDITURE
= Bespovratna sredstva ukupno + doprinos korisnika
= Ukupni prihvatljivi troškovi
= Ukupna ugovorena vrijednost projekta HRK]]/7.5345</f>
        <v>59721.361736014325</v>
      </c>
      <c r="AA1989" s="44" t="s">
        <v>6593</v>
      </c>
      <c r="AB1989" s="44" t="s">
        <v>35</v>
      </c>
      <c r="AC1989" s="88" t="s">
        <v>7286</v>
      </c>
      <c r="AD1989" s="43" t="s">
        <v>6595</v>
      </c>
    </row>
    <row r="1990" spans="1:30" ht="51" customHeight="1" x14ac:dyDescent="0.2">
      <c r="A1990" s="61" t="s">
        <v>7287</v>
      </c>
      <c r="B1990" s="55" t="s">
        <v>743</v>
      </c>
      <c r="C1990" s="43" t="s">
        <v>6590</v>
      </c>
      <c r="D1990" s="88" t="s">
        <v>7035</v>
      </c>
      <c r="E1990" s="44" t="s">
        <v>76</v>
      </c>
      <c r="F1990" s="62" t="s">
        <v>7288</v>
      </c>
      <c r="G1990" s="62" t="s">
        <v>6796</v>
      </c>
      <c r="H1990" s="59">
        <v>44641</v>
      </c>
      <c r="I1990" s="59">
        <v>45006</v>
      </c>
      <c r="J1990" s="48" t="str">
        <f>IF(Ugovori_OPULJP[[#This Row],[DATUM ZAVRŠETKA OPERACIJE]]&gt;DATE(2024,3,31),"u provedbi","završen")</f>
        <v>završen</v>
      </c>
      <c r="K1990" s="67" t="s">
        <v>333</v>
      </c>
      <c r="L1990" s="67" t="s">
        <v>333</v>
      </c>
      <c r="M1990" s="49">
        <v>0.85</v>
      </c>
      <c r="N1990" s="49">
        <v>0.15</v>
      </c>
      <c r="O1990" s="50">
        <f>Ugovori_OPULJP[[#This Row],[Bespovratna sredstva - Ukupno (EU+Nac) HRK
= Ukupna ugovorena vrijednost bespovratnih sredstava]]*Ugovori_OPULJP[[#This Row],[EU STOPA SUFINANCIRANJA %
EU CO-FINANCING RATE %]]</f>
        <v>254558.34000000003</v>
      </c>
      <c r="P1990" s="51">
        <f>Ugovori_OPULJP[[#This Row],[Bespovratna sredstva - EU dio - HRK]]/7.5345</f>
        <v>33785.697790165243</v>
      </c>
      <c r="Q1990" s="50">
        <f>Ugovori_OPULJP[[#This Row],[Bespovratna sredstva - Ukupno (EU+Nac) HRK
= Ukupna ugovorena vrijednost bespovratnih sredstava]]*Ugovori_OPULJP[[#This Row],[STOPA NACIONALNOG SUFINANCIRANJA %]]</f>
        <v>44922.060000000005</v>
      </c>
      <c r="R1990" s="51">
        <f>Ugovori_OPULJP[[#This Row],[Bespovratna sredstva - Nacionalni dio - HRK]]/7.5345</f>
        <v>5962.1819629703368</v>
      </c>
      <c r="S1990" s="52">
        <v>299480.40000000002</v>
      </c>
      <c r="T1990" s="53">
        <f>Ugovori_OPULJP[[#This Row],[Bespovratna sredstva - Ukupno (EU+Nac) HRK
= Ukupna ugovorena vrijednost bespovratnih sredstava]]/7.5345</f>
        <v>39747.879753135574</v>
      </c>
      <c r="U1990" s="50">
        <v>0</v>
      </c>
      <c r="V1990" s="51">
        <f>Ugovori_OPULJP[[#This Row],[Javni doprinos korisnika - HRK]]/7.5345</f>
        <v>0</v>
      </c>
      <c r="W1990" s="50">
        <v>0</v>
      </c>
      <c r="X1990" s="51">
        <f>Ugovori_OPULJP[[#This Row],[Privatni doprinos korisnika - HRK]]/7.5345</f>
        <v>0</v>
      </c>
      <c r="Y1990" s="52">
        <v>299480.40000000002</v>
      </c>
      <c r="Z1990" s="53">
        <f>Ugovori_OPULJP[[#This Row],[UKUPNI PRIHVATLJIVI IZDACI
TOTAL ELIGIBLE EXPENDITURE
= Bespovratna sredstva ukupno + doprinos korisnika
= Ukupni prihvatljivi troškovi
= Ukupna ugovorena vrijednost projekta HRK]]/7.5345</f>
        <v>39747.879753135574</v>
      </c>
      <c r="AA1990" s="44" t="s">
        <v>6593</v>
      </c>
      <c r="AB1990" s="44" t="s">
        <v>35</v>
      </c>
      <c r="AC1990" s="43" t="s">
        <v>7289</v>
      </c>
      <c r="AD1990" s="43" t="s">
        <v>6595</v>
      </c>
    </row>
    <row r="1991" spans="1:30" ht="51" customHeight="1" x14ac:dyDescent="0.2">
      <c r="A1991" s="61" t="s">
        <v>7290</v>
      </c>
      <c r="B1991" s="55" t="s">
        <v>743</v>
      </c>
      <c r="C1991" s="43" t="s">
        <v>6590</v>
      </c>
      <c r="D1991" s="88" t="s">
        <v>7035</v>
      </c>
      <c r="E1991" s="44" t="s">
        <v>76</v>
      </c>
      <c r="F1991" s="62" t="s">
        <v>7291</v>
      </c>
      <c r="G1991" s="62" t="s">
        <v>7292</v>
      </c>
      <c r="H1991" s="59">
        <v>44652</v>
      </c>
      <c r="I1991" s="59">
        <v>45017</v>
      </c>
      <c r="J1991" s="48" t="str">
        <f>IF(Ugovori_OPULJP[[#This Row],[DATUM ZAVRŠETKA OPERACIJE]]&gt;DATE(2024,3,31),"u provedbi","završen")</f>
        <v>završen</v>
      </c>
      <c r="K1991" s="67" t="s">
        <v>249</v>
      </c>
      <c r="L1991" s="67" t="s">
        <v>249</v>
      </c>
      <c r="M1991" s="49">
        <v>0.85</v>
      </c>
      <c r="N1991" s="49">
        <v>0.15</v>
      </c>
      <c r="O1991" s="50">
        <f>Ugovori_OPULJP[[#This Row],[Bespovratna sredstva - Ukupno (EU+Nac) HRK
= Ukupna ugovorena vrijednost bespovratnih sredstava]]*Ugovori_OPULJP[[#This Row],[EU STOPA SUFINANCIRANJA %
EU CO-FINANCING RATE %]]</f>
        <v>398526.45250000001</v>
      </c>
      <c r="P1991" s="51">
        <f>Ugovori_OPULJP[[#This Row],[Bespovratna sredstva - EU dio - HRK]]/7.5345</f>
        <v>52893.550003318072</v>
      </c>
      <c r="Q1991" s="50">
        <f>Ugovori_OPULJP[[#This Row],[Bespovratna sredstva - Ukupno (EU+Nac) HRK
= Ukupna ugovorena vrijednost bespovratnih sredstava]]*Ugovori_OPULJP[[#This Row],[STOPA NACIONALNOG SUFINANCIRANJA %]]</f>
        <v>70328.197499999995</v>
      </c>
      <c r="R1991" s="51">
        <f>Ugovori_OPULJP[[#This Row],[Bespovratna sredstva - Nacionalni dio - HRK]]/7.5345</f>
        <v>9334.1558829384812</v>
      </c>
      <c r="S1991" s="52">
        <v>468854.65</v>
      </c>
      <c r="T1991" s="53">
        <f>Ugovori_OPULJP[[#This Row],[Bespovratna sredstva - Ukupno (EU+Nac) HRK
= Ukupna ugovorena vrijednost bespovratnih sredstava]]/7.5345</f>
        <v>62227.705886256554</v>
      </c>
      <c r="U1991" s="50">
        <v>0</v>
      </c>
      <c r="V1991" s="51">
        <f>Ugovori_OPULJP[[#This Row],[Javni doprinos korisnika - HRK]]/7.5345</f>
        <v>0</v>
      </c>
      <c r="W1991" s="50">
        <v>0</v>
      </c>
      <c r="X1991" s="51">
        <f>Ugovori_OPULJP[[#This Row],[Privatni doprinos korisnika - HRK]]/7.5345</f>
        <v>0</v>
      </c>
      <c r="Y1991" s="52">
        <v>468854.65</v>
      </c>
      <c r="Z1991" s="53">
        <f>Ugovori_OPULJP[[#This Row],[UKUPNI PRIHVATLJIVI IZDACI
TOTAL ELIGIBLE EXPENDITURE
= Bespovratna sredstva ukupno + doprinos korisnika
= Ukupni prihvatljivi troškovi
= Ukupna ugovorena vrijednost projekta HRK]]/7.5345</f>
        <v>62227.705886256554</v>
      </c>
      <c r="AA1991" s="44" t="s">
        <v>6593</v>
      </c>
      <c r="AB1991" s="44" t="s">
        <v>35</v>
      </c>
      <c r="AC1991" s="56" t="s">
        <v>7293</v>
      </c>
      <c r="AD1991" s="43" t="s">
        <v>6595</v>
      </c>
    </row>
    <row r="1992" spans="1:30" ht="51" customHeight="1" x14ac:dyDescent="0.2">
      <c r="A1992" s="41" t="s">
        <v>7294</v>
      </c>
      <c r="B1992" s="42" t="s">
        <v>743</v>
      </c>
      <c r="C1992" s="43" t="s">
        <v>7295</v>
      </c>
      <c r="D1992" s="43" t="s">
        <v>7296</v>
      </c>
      <c r="E1992" s="44" t="s">
        <v>34</v>
      </c>
      <c r="F1992" s="45" t="s">
        <v>7297</v>
      </c>
      <c r="G1992" s="45" t="s">
        <v>56</v>
      </c>
      <c r="H1992" s="47">
        <v>42751</v>
      </c>
      <c r="I1992" s="47">
        <v>43390</v>
      </c>
      <c r="J1992" s="48" t="str">
        <f>IF(Ugovori_OPULJP[[#This Row],[DATUM ZAVRŠETKA OPERACIJE]]&gt;DATE(2024,3,31),"u provedbi","završen")</f>
        <v>završen</v>
      </c>
      <c r="K1992" s="46" t="s">
        <v>36</v>
      </c>
      <c r="L1992" s="46" t="s">
        <v>37</v>
      </c>
      <c r="M1992" s="49">
        <v>0.85</v>
      </c>
      <c r="N1992" s="49">
        <v>0.15</v>
      </c>
      <c r="O1992" s="50">
        <f>Ugovori_OPULJP[[#This Row],[Bespovratna sredstva - Ukupno (EU+Nac) HRK
= Ukupna ugovorena vrijednost bespovratnih sredstava]]*Ugovori_OPULJP[[#This Row],[EU STOPA SUFINANCIRANJA %
EU CO-FINANCING RATE %]]</f>
        <v>1438703.2</v>
      </c>
      <c r="P1992" s="51">
        <f>Ugovori_OPULJP[[#This Row],[Bespovratna sredstva - EU dio - HRK]]/7.5345</f>
        <v>190948.72917910942</v>
      </c>
      <c r="Q1992" s="50">
        <f>Ugovori_OPULJP[[#This Row],[Bespovratna sredstva - Ukupno (EU+Nac) HRK
= Ukupna ugovorena vrijednost bespovratnih sredstava]]*Ugovori_OPULJP[[#This Row],[STOPA NACIONALNOG SUFINANCIRANJA %]]</f>
        <v>253888.8</v>
      </c>
      <c r="R1992" s="51">
        <f>Ugovori_OPULJP[[#This Row],[Bespovratna sredstva - Nacionalni dio - HRK]]/7.5345</f>
        <v>33696.834561019306</v>
      </c>
      <c r="S1992" s="50">
        <v>1692592</v>
      </c>
      <c r="T1992" s="51">
        <f>Ugovori_OPULJP[[#This Row],[Bespovratna sredstva - Ukupno (EU+Nac) HRK
= Ukupna ugovorena vrijednost bespovratnih sredstava]]/7.5345</f>
        <v>224645.56374012874</v>
      </c>
      <c r="U1992" s="50">
        <v>0</v>
      </c>
      <c r="V1992" s="51">
        <f>Ugovori_OPULJP[[#This Row],[Javni doprinos korisnika - HRK]]/7.5345</f>
        <v>0</v>
      </c>
      <c r="W1992" s="50">
        <v>0</v>
      </c>
      <c r="X1992" s="51">
        <f>Ugovori_OPULJP[[#This Row],[Privatni doprinos korisnika - HRK]]/7.5345</f>
        <v>0</v>
      </c>
      <c r="Y1992" s="52">
        <v>1692592</v>
      </c>
      <c r="Z1992" s="53">
        <f>Ugovori_OPULJP[[#This Row],[UKUPNI PRIHVATLJIVI IZDACI
TOTAL ELIGIBLE EXPENDITURE
= Bespovratna sredstva ukupno + doprinos korisnika
= Ukupni prihvatljivi troškovi
= Ukupna ugovorena vrijednost projekta HRK]]/7.5345</f>
        <v>224645.56374012874</v>
      </c>
      <c r="AA1992" s="44" t="s">
        <v>38</v>
      </c>
      <c r="AB1992" s="44" t="s">
        <v>35</v>
      </c>
      <c r="AC1992" s="43" t="s">
        <v>7298</v>
      </c>
      <c r="AD1992" s="43" t="s">
        <v>6595</v>
      </c>
    </row>
    <row r="1993" spans="1:30" ht="63.75" customHeight="1" x14ac:dyDescent="0.2">
      <c r="A1993" s="41" t="s">
        <v>7299</v>
      </c>
      <c r="B1993" s="42" t="s">
        <v>743</v>
      </c>
      <c r="C1993" s="43" t="s">
        <v>7295</v>
      </c>
      <c r="D1993" s="43" t="s">
        <v>7300</v>
      </c>
      <c r="E1993" s="44" t="s">
        <v>76</v>
      </c>
      <c r="F1993" s="45" t="s">
        <v>7301</v>
      </c>
      <c r="G1993" s="45" t="s">
        <v>7302</v>
      </c>
      <c r="H1993" s="47">
        <v>42822</v>
      </c>
      <c r="I1993" s="47">
        <v>43552</v>
      </c>
      <c r="J1993" s="48" t="str">
        <f>IF(Ugovori_OPULJP[[#This Row],[DATUM ZAVRŠETKA OPERACIJE]]&gt;DATE(2024,3,31),"u provedbi","završen")</f>
        <v>završen</v>
      </c>
      <c r="K1993" s="46" t="s">
        <v>425</v>
      </c>
      <c r="L1993" s="46" t="s">
        <v>425</v>
      </c>
      <c r="M1993" s="49">
        <v>0.85</v>
      </c>
      <c r="N1993" s="49">
        <v>0.15</v>
      </c>
      <c r="O1993" s="50">
        <f>Ugovori_OPULJP[[#This Row],[Bespovratna sredstva - Ukupno (EU+Nac) HRK
= Ukupna ugovorena vrijednost bespovratnih sredstava]]*Ugovori_OPULJP[[#This Row],[EU STOPA SUFINANCIRANJA %
EU CO-FINANCING RATE %]]</f>
        <v>923794.02500000002</v>
      </c>
      <c r="P1993" s="51">
        <f>Ugovori_OPULJP[[#This Row],[Bespovratna sredstva - EU dio - HRK]]/7.5345</f>
        <v>122608.53739465127</v>
      </c>
      <c r="Q1993" s="50">
        <f>Ugovori_OPULJP[[#This Row],[Bespovratna sredstva - Ukupno (EU+Nac) HRK
= Ukupna ugovorena vrijednost bespovratnih sredstava]]*Ugovori_OPULJP[[#This Row],[STOPA NACIONALNOG SUFINANCIRANJA %]]</f>
        <v>163022.47500000001</v>
      </c>
      <c r="R1993" s="51">
        <f>Ugovori_OPULJP[[#This Row],[Bespovratna sredstva - Nacionalni dio - HRK]]/7.5345</f>
        <v>21636.800716703165</v>
      </c>
      <c r="S1993" s="50">
        <v>1086816.5</v>
      </c>
      <c r="T1993" s="51">
        <f>Ugovori_OPULJP[[#This Row],[Bespovratna sredstva - Ukupno (EU+Nac) HRK
= Ukupna ugovorena vrijednost bespovratnih sredstava]]/7.5345</f>
        <v>144245.33811135442</v>
      </c>
      <c r="U1993" s="50">
        <v>0</v>
      </c>
      <c r="V1993" s="51">
        <f>Ugovori_OPULJP[[#This Row],[Javni doprinos korisnika - HRK]]/7.5345</f>
        <v>0</v>
      </c>
      <c r="W1993" s="50">
        <v>0</v>
      </c>
      <c r="X1993" s="51">
        <f>Ugovori_OPULJP[[#This Row],[Privatni doprinos korisnika - HRK]]/7.5345</f>
        <v>0</v>
      </c>
      <c r="Y1993" s="52">
        <v>1086816.5</v>
      </c>
      <c r="Z1993" s="53">
        <f>Ugovori_OPULJP[[#This Row],[UKUPNI PRIHVATLJIVI IZDACI
TOTAL ELIGIBLE EXPENDITURE
= Bespovratna sredstva ukupno + doprinos korisnika
= Ukupni prihvatljivi troškovi
= Ukupna ugovorena vrijednost projekta HRK]]/7.5345</f>
        <v>144245.33811135442</v>
      </c>
      <c r="AA1993" s="44" t="s">
        <v>38</v>
      </c>
      <c r="AB1993" s="44" t="s">
        <v>35</v>
      </c>
      <c r="AC1993" s="43" t="s">
        <v>7303</v>
      </c>
      <c r="AD1993" s="43" t="s">
        <v>6595</v>
      </c>
    </row>
    <row r="1994" spans="1:30" ht="51" customHeight="1" x14ac:dyDescent="0.2">
      <c r="A1994" s="41" t="s">
        <v>7304</v>
      </c>
      <c r="B1994" s="42" t="s">
        <v>743</v>
      </c>
      <c r="C1994" s="43" t="s">
        <v>7295</v>
      </c>
      <c r="D1994" s="43" t="s">
        <v>7300</v>
      </c>
      <c r="E1994" s="44" t="s">
        <v>76</v>
      </c>
      <c r="F1994" s="45" t="s">
        <v>7305</v>
      </c>
      <c r="G1994" s="45" t="s">
        <v>6302</v>
      </c>
      <c r="H1994" s="47">
        <v>42821</v>
      </c>
      <c r="I1994" s="47">
        <v>43551</v>
      </c>
      <c r="J1994" s="48" t="str">
        <f>IF(Ugovori_OPULJP[[#This Row],[DATUM ZAVRŠETKA OPERACIJE]]&gt;DATE(2024,3,31),"u provedbi","završen")</f>
        <v>završen</v>
      </c>
      <c r="K1994" s="46" t="s">
        <v>37</v>
      </c>
      <c r="L1994" s="46" t="s">
        <v>37</v>
      </c>
      <c r="M1994" s="49">
        <v>0.85</v>
      </c>
      <c r="N1994" s="49">
        <v>0.15</v>
      </c>
      <c r="O1994" s="50">
        <f>Ugovori_OPULJP[[#This Row],[Bespovratna sredstva - Ukupno (EU+Nac) HRK
= Ukupna ugovorena vrijednost bespovratnih sredstava]]*Ugovori_OPULJP[[#This Row],[EU STOPA SUFINANCIRANJA %
EU CO-FINANCING RATE %]]</f>
        <v>871995.93449999997</v>
      </c>
      <c r="P1994" s="51">
        <f>Ugovori_OPULJP[[#This Row],[Bespovratna sredstva - EU dio - HRK]]/7.5345</f>
        <v>115733.7493529763</v>
      </c>
      <c r="Q1994" s="50">
        <f>Ugovori_OPULJP[[#This Row],[Bespovratna sredstva - Ukupno (EU+Nac) HRK
= Ukupna ugovorena vrijednost bespovratnih sredstava]]*Ugovori_OPULJP[[#This Row],[STOPA NACIONALNOG SUFINANCIRANJA %]]</f>
        <v>153881.63549999997</v>
      </c>
      <c r="R1994" s="51">
        <f>Ugovori_OPULJP[[#This Row],[Bespovratna sredstva - Nacionalni dio - HRK]]/7.5345</f>
        <v>20423.602826995815</v>
      </c>
      <c r="S1994" s="50">
        <v>1025877.57</v>
      </c>
      <c r="T1994" s="51">
        <f>Ugovori_OPULJP[[#This Row],[Bespovratna sredstva - Ukupno (EU+Nac) HRK
= Ukupna ugovorena vrijednost bespovratnih sredstava]]/7.5345</f>
        <v>136157.35217997211</v>
      </c>
      <c r="U1994" s="50">
        <v>0</v>
      </c>
      <c r="V1994" s="51">
        <f>Ugovori_OPULJP[[#This Row],[Javni doprinos korisnika - HRK]]/7.5345</f>
        <v>0</v>
      </c>
      <c r="W1994" s="50">
        <v>0</v>
      </c>
      <c r="X1994" s="51">
        <f>Ugovori_OPULJP[[#This Row],[Privatni doprinos korisnika - HRK]]/7.5345</f>
        <v>0</v>
      </c>
      <c r="Y1994" s="52">
        <v>1025877.57</v>
      </c>
      <c r="Z1994" s="53">
        <f>Ugovori_OPULJP[[#This Row],[UKUPNI PRIHVATLJIVI IZDACI
TOTAL ELIGIBLE EXPENDITURE
= Bespovratna sredstva ukupno + doprinos korisnika
= Ukupni prihvatljivi troškovi
= Ukupna ugovorena vrijednost projekta HRK]]/7.5345</f>
        <v>136157.35217997211</v>
      </c>
      <c r="AA1994" s="44" t="s">
        <v>38</v>
      </c>
      <c r="AB1994" s="44" t="s">
        <v>35</v>
      </c>
      <c r="AC1994" s="43" t="s">
        <v>7306</v>
      </c>
      <c r="AD1994" s="43" t="s">
        <v>6595</v>
      </c>
    </row>
    <row r="1995" spans="1:30" ht="51" customHeight="1" x14ac:dyDescent="0.2">
      <c r="A1995" s="41" t="s">
        <v>7307</v>
      </c>
      <c r="B1995" s="42" t="s">
        <v>743</v>
      </c>
      <c r="C1995" s="43" t="s">
        <v>7295</v>
      </c>
      <c r="D1995" s="43" t="s">
        <v>7300</v>
      </c>
      <c r="E1995" s="44" t="s">
        <v>76</v>
      </c>
      <c r="F1995" s="45" t="s">
        <v>7308</v>
      </c>
      <c r="G1995" s="45" t="s">
        <v>7309</v>
      </c>
      <c r="H1995" s="47">
        <v>42818</v>
      </c>
      <c r="I1995" s="47">
        <v>43548</v>
      </c>
      <c r="J1995" s="48" t="str">
        <f>IF(Ugovori_OPULJP[[#This Row],[DATUM ZAVRŠETKA OPERACIJE]]&gt;DATE(2024,3,31),"u provedbi","završen")</f>
        <v>završen</v>
      </c>
      <c r="K1995" s="46" t="s">
        <v>249</v>
      </c>
      <c r="L1995" s="46" t="s">
        <v>249</v>
      </c>
      <c r="M1995" s="49">
        <v>0.85</v>
      </c>
      <c r="N1995" s="49">
        <v>0.15</v>
      </c>
      <c r="O1995" s="50">
        <f>Ugovori_OPULJP[[#This Row],[Bespovratna sredstva - Ukupno (EU+Nac) HRK
= Ukupna ugovorena vrijednost bespovratnih sredstava]]*Ugovori_OPULJP[[#This Row],[EU STOPA SUFINANCIRANJA %
EU CO-FINANCING RATE %]]</f>
        <v>809008.495</v>
      </c>
      <c r="P1995" s="51">
        <f>Ugovori_OPULJP[[#This Row],[Bespovratna sredstva - EU dio - HRK]]/7.5345</f>
        <v>107373.87948768995</v>
      </c>
      <c r="Q1995" s="50">
        <f>Ugovori_OPULJP[[#This Row],[Bespovratna sredstva - Ukupno (EU+Nac) HRK
= Ukupna ugovorena vrijednost bespovratnih sredstava]]*Ugovori_OPULJP[[#This Row],[STOPA NACIONALNOG SUFINANCIRANJA %]]</f>
        <v>142766.20499999999</v>
      </c>
      <c r="R1995" s="51">
        <f>Ugovori_OPULJP[[#This Row],[Bespovratna sredstva - Nacionalni dio - HRK]]/7.5345</f>
        <v>18948.331674298224</v>
      </c>
      <c r="S1995" s="50">
        <v>951774.7</v>
      </c>
      <c r="T1995" s="51">
        <f>Ugovori_OPULJP[[#This Row],[Bespovratna sredstva - Ukupno (EU+Nac) HRK
= Ukupna ugovorena vrijednost bespovratnih sredstava]]/7.5345</f>
        <v>126322.21116198818</v>
      </c>
      <c r="U1995" s="50">
        <v>0</v>
      </c>
      <c r="V1995" s="51">
        <f>Ugovori_OPULJP[[#This Row],[Javni doprinos korisnika - HRK]]/7.5345</f>
        <v>0</v>
      </c>
      <c r="W1995" s="50">
        <v>0</v>
      </c>
      <c r="X1995" s="51">
        <f>Ugovori_OPULJP[[#This Row],[Privatni doprinos korisnika - HRK]]/7.5345</f>
        <v>0</v>
      </c>
      <c r="Y1995" s="52">
        <v>951774.7</v>
      </c>
      <c r="Z1995" s="53">
        <f>Ugovori_OPULJP[[#This Row],[UKUPNI PRIHVATLJIVI IZDACI
TOTAL ELIGIBLE EXPENDITURE
= Bespovratna sredstva ukupno + doprinos korisnika
= Ukupni prihvatljivi troškovi
= Ukupna ugovorena vrijednost projekta HRK]]/7.5345</f>
        <v>126322.21116198818</v>
      </c>
      <c r="AA1995" s="44" t="s">
        <v>38</v>
      </c>
      <c r="AB1995" s="44" t="s">
        <v>35</v>
      </c>
      <c r="AC1995" s="43" t="s">
        <v>7310</v>
      </c>
      <c r="AD1995" s="43" t="s">
        <v>6595</v>
      </c>
    </row>
    <row r="1996" spans="1:30" ht="51" customHeight="1" x14ac:dyDescent="0.2">
      <c r="A1996" s="41" t="s">
        <v>7311</v>
      </c>
      <c r="B1996" s="42" t="s">
        <v>743</v>
      </c>
      <c r="C1996" s="43" t="s">
        <v>7295</v>
      </c>
      <c r="D1996" s="43" t="s">
        <v>7300</v>
      </c>
      <c r="E1996" s="44" t="s">
        <v>76</v>
      </c>
      <c r="F1996" s="45" t="s">
        <v>7312</v>
      </c>
      <c r="G1996" s="45" t="s">
        <v>2202</v>
      </c>
      <c r="H1996" s="47">
        <v>42823</v>
      </c>
      <c r="I1996" s="47">
        <v>43553</v>
      </c>
      <c r="J1996" s="48" t="str">
        <f>IF(Ugovori_OPULJP[[#This Row],[DATUM ZAVRŠETKA OPERACIJE]]&gt;DATE(2024,3,31),"u provedbi","završen")</f>
        <v>završen</v>
      </c>
      <c r="K1996" s="46" t="s">
        <v>892</v>
      </c>
      <c r="L1996" s="46" t="s">
        <v>37</v>
      </c>
      <c r="M1996" s="49">
        <v>0.85</v>
      </c>
      <c r="N1996" s="49">
        <v>0.15</v>
      </c>
      <c r="O1996" s="50">
        <f>Ugovori_OPULJP[[#This Row],[Bespovratna sredstva - Ukupno (EU+Nac) HRK
= Ukupna ugovorena vrijednost bespovratnih sredstava]]*Ugovori_OPULJP[[#This Row],[EU STOPA SUFINANCIRANJA %
EU CO-FINANCING RATE %]]</f>
        <v>910427.5199999999</v>
      </c>
      <c r="P1996" s="51">
        <f>Ugovori_OPULJP[[#This Row],[Bespovratna sredstva - EU dio - HRK]]/7.5345</f>
        <v>120834.49731236311</v>
      </c>
      <c r="Q1996" s="50">
        <f>Ugovori_OPULJP[[#This Row],[Bespovratna sredstva - Ukupno (EU+Nac) HRK
= Ukupna ugovorena vrijednost bespovratnih sredstava]]*Ugovori_OPULJP[[#This Row],[STOPA NACIONALNOG SUFINANCIRANJA %]]</f>
        <v>160663.67999999999</v>
      </c>
      <c r="R1996" s="51">
        <f>Ugovori_OPULJP[[#This Row],[Bespovratna sredstva - Nacionalni dio - HRK]]/7.5345</f>
        <v>21323.734819828784</v>
      </c>
      <c r="S1996" s="50">
        <v>1071091.2</v>
      </c>
      <c r="T1996" s="51">
        <f>Ugovori_OPULJP[[#This Row],[Bespovratna sredstva - Ukupno (EU+Nac) HRK
= Ukupna ugovorena vrijednost bespovratnih sredstava]]/7.5345</f>
        <v>142158.23213219192</v>
      </c>
      <c r="U1996" s="50">
        <v>0</v>
      </c>
      <c r="V1996" s="51">
        <f>Ugovori_OPULJP[[#This Row],[Javni doprinos korisnika - HRK]]/7.5345</f>
        <v>0</v>
      </c>
      <c r="W1996" s="50">
        <v>0</v>
      </c>
      <c r="X1996" s="51">
        <f>Ugovori_OPULJP[[#This Row],[Privatni doprinos korisnika - HRK]]/7.5345</f>
        <v>0</v>
      </c>
      <c r="Y1996" s="52">
        <v>1071091.2</v>
      </c>
      <c r="Z1996" s="53">
        <f>Ugovori_OPULJP[[#This Row],[UKUPNI PRIHVATLJIVI IZDACI
TOTAL ELIGIBLE EXPENDITURE
= Bespovratna sredstva ukupno + doprinos korisnika
= Ukupni prihvatljivi troškovi
= Ukupna ugovorena vrijednost projekta HRK]]/7.5345</f>
        <v>142158.23213219192</v>
      </c>
      <c r="AA1996" s="44" t="s">
        <v>38</v>
      </c>
      <c r="AB1996" s="44" t="s">
        <v>35</v>
      </c>
      <c r="AC1996" s="43" t="s">
        <v>7313</v>
      </c>
      <c r="AD1996" s="43" t="s">
        <v>6595</v>
      </c>
    </row>
    <row r="1997" spans="1:30" ht="51" customHeight="1" x14ac:dyDescent="0.2">
      <c r="A1997" s="41" t="s">
        <v>7314</v>
      </c>
      <c r="B1997" s="42" t="s">
        <v>743</v>
      </c>
      <c r="C1997" s="43" t="s">
        <v>7295</v>
      </c>
      <c r="D1997" s="43" t="s">
        <v>7300</v>
      </c>
      <c r="E1997" s="44" t="s">
        <v>76</v>
      </c>
      <c r="F1997" s="45" t="s">
        <v>7315</v>
      </c>
      <c r="G1997" s="45" t="s">
        <v>1001</v>
      </c>
      <c r="H1997" s="47">
        <v>42817</v>
      </c>
      <c r="I1997" s="47">
        <v>43547</v>
      </c>
      <c r="J1997" s="48" t="str">
        <f>IF(Ugovori_OPULJP[[#This Row],[DATUM ZAVRŠETKA OPERACIJE]]&gt;DATE(2024,3,31),"u provedbi","završen")</f>
        <v>završen</v>
      </c>
      <c r="K1997" s="46" t="s">
        <v>7114</v>
      </c>
      <c r="L1997" s="46" t="s">
        <v>186</v>
      </c>
      <c r="M1997" s="49">
        <v>0.85</v>
      </c>
      <c r="N1997" s="49">
        <v>0.15</v>
      </c>
      <c r="O1997" s="50">
        <f>Ugovori_OPULJP[[#This Row],[Bespovratna sredstva - Ukupno (EU+Nac) HRK
= Ukupna ugovorena vrijednost bespovratnih sredstava]]*Ugovori_OPULJP[[#This Row],[EU STOPA SUFINANCIRANJA %
EU CO-FINANCING RATE %]]</f>
        <v>1488685.716</v>
      </c>
      <c r="P1997" s="51">
        <f>Ugovori_OPULJP[[#This Row],[Bespovratna sredstva - EU dio - HRK]]/7.5345</f>
        <v>197582.54907425839</v>
      </c>
      <c r="Q1997" s="50">
        <f>Ugovori_OPULJP[[#This Row],[Bespovratna sredstva - Ukupno (EU+Nac) HRK
= Ukupna ugovorena vrijednost bespovratnih sredstava]]*Ugovori_OPULJP[[#This Row],[STOPA NACIONALNOG SUFINANCIRANJA %]]</f>
        <v>262709.24400000001</v>
      </c>
      <c r="R1997" s="51">
        <f>Ugovori_OPULJP[[#This Row],[Bespovratna sredstva - Nacionalni dio - HRK]]/7.5345</f>
        <v>34867.50866016325</v>
      </c>
      <c r="S1997" s="50">
        <v>1751394.96</v>
      </c>
      <c r="T1997" s="51">
        <f>Ugovori_OPULJP[[#This Row],[Bespovratna sredstva - Ukupno (EU+Nac) HRK
= Ukupna ugovorena vrijednost bespovratnih sredstava]]/7.5345</f>
        <v>232450.05773442163</v>
      </c>
      <c r="U1997" s="50">
        <v>0</v>
      </c>
      <c r="V1997" s="51">
        <f>Ugovori_OPULJP[[#This Row],[Javni doprinos korisnika - HRK]]/7.5345</f>
        <v>0</v>
      </c>
      <c r="W1997" s="50">
        <v>0</v>
      </c>
      <c r="X1997" s="51">
        <f>Ugovori_OPULJP[[#This Row],[Privatni doprinos korisnika - HRK]]/7.5345</f>
        <v>0</v>
      </c>
      <c r="Y1997" s="52">
        <v>1751394.96</v>
      </c>
      <c r="Z1997" s="53">
        <f>Ugovori_OPULJP[[#This Row],[UKUPNI PRIHVATLJIVI IZDACI
TOTAL ELIGIBLE EXPENDITURE
= Bespovratna sredstva ukupno + doprinos korisnika
= Ukupni prihvatljivi troškovi
= Ukupna ugovorena vrijednost projekta HRK]]/7.5345</f>
        <v>232450.05773442163</v>
      </c>
      <c r="AA1997" s="44" t="s">
        <v>38</v>
      </c>
      <c r="AB1997" s="44" t="s">
        <v>35</v>
      </c>
      <c r="AC1997" s="43" t="s">
        <v>7316</v>
      </c>
      <c r="AD1997" s="43" t="s">
        <v>6595</v>
      </c>
    </row>
    <row r="1998" spans="1:30" ht="63.75" customHeight="1" x14ac:dyDescent="0.2">
      <c r="A1998" s="41" t="s">
        <v>7317</v>
      </c>
      <c r="B1998" s="42" t="s">
        <v>743</v>
      </c>
      <c r="C1998" s="43" t="s">
        <v>7295</v>
      </c>
      <c r="D1998" s="43" t="s">
        <v>7300</v>
      </c>
      <c r="E1998" s="44" t="s">
        <v>76</v>
      </c>
      <c r="F1998" s="45" t="s">
        <v>7318</v>
      </c>
      <c r="G1998" s="45" t="s">
        <v>7319</v>
      </c>
      <c r="H1998" s="47">
        <v>42826</v>
      </c>
      <c r="I1998" s="47">
        <v>43466</v>
      </c>
      <c r="J1998" s="48" t="str">
        <f>IF(Ugovori_OPULJP[[#This Row],[DATUM ZAVRŠETKA OPERACIJE]]&gt;DATE(2024,3,31),"u provedbi","završen")</f>
        <v>završen</v>
      </c>
      <c r="K1998" s="46" t="s">
        <v>7320</v>
      </c>
      <c r="L1998" s="46" t="s">
        <v>37</v>
      </c>
      <c r="M1998" s="49">
        <v>0.85</v>
      </c>
      <c r="N1998" s="49">
        <v>0.15</v>
      </c>
      <c r="O1998" s="50">
        <f>Ugovori_OPULJP[[#This Row],[Bespovratna sredstva - Ukupno (EU+Nac) HRK
= Ukupna ugovorena vrijednost bespovratnih sredstava]]*Ugovori_OPULJP[[#This Row],[EU STOPA SUFINANCIRANJA %
EU CO-FINANCING RATE %]]</f>
        <v>1688480.8425</v>
      </c>
      <c r="P1998" s="51">
        <f>Ugovori_OPULJP[[#This Row],[Bespovratna sredstva - EU dio - HRK]]/7.5345</f>
        <v>224099.91937089388</v>
      </c>
      <c r="Q1998" s="50">
        <f>Ugovori_OPULJP[[#This Row],[Bespovratna sredstva - Ukupno (EU+Nac) HRK
= Ukupna ugovorena vrijednost bespovratnih sredstava]]*Ugovori_OPULJP[[#This Row],[STOPA NACIONALNOG SUFINANCIRANJA %]]</f>
        <v>297967.20750000002</v>
      </c>
      <c r="R1998" s="51">
        <f>Ugovori_OPULJP[[#This Row],[Bespovratna sredstva - Nacionalni dio - HRK]]/7.5345</f>
        <v>39547.044594863626</v>
      </c>
      <c r="S1998" s="50">
        <v>1986448.05</v>
      </c>
      <c r="T1998" s="51">
        <f>Ugovori_OPULJP[[#This Row],[Bespovratna sredstva - Ukupno (EU+Nac) HRK
= Ukupna ugovorena vrijednost bespovratnih sredstava]]/7.5345</f>
        <v>263646.96396575752</v>
      </c>
      <c r="U1998" s="50">
        <v>0</v>
      </c>
      <c r="V1998" s="51">
        <f>Ugovori_OPULJP[[#This Row],[Javni doprinos korisnika - HRK]]/7.5345</f>
        <v>0</v>
      </c>
      <c r="W1998" s="50">
        <v>0</v>
      </c>
      <c r="X1998" s="51">
        <f>Ugovori_OPULJP[[#This Row],[Privatni doprinos korisnika - HRK]]/7.5345</f>
        <v>0</v>
      </c>
      <c r="Y1998" s="52">
        <v>1986448.05</v>
      </c>
      <c r="Z1998" s="53">
        <f>Ugovori_OPULJP[[#This Row],[UKUPNI PRIHVATLJIVI IZDACI
TOTAL ELIGIBLE EXPENDITURE
= Bespovratna sredstva ukupno + doprinos korisnika
= Ukupni prihvatljivi troškovi
= Ukupna ugovorena vrijednost projekta HRK]]/7.5345</f>
        <v>263646.96396575752</v>
      </c>
      <c r="AA1998" s="44" t="s">
        <v>38</v>
      </c>
      <c r="AB1998" s="44" t="s">
        <v>35</v>
      </c>
      <c r="AC1998" s="43" t="s">
        <v>7321</v>
      </c>
      <c r="AD1998" s="43" t="s">
        <v>6595</v>
      </c>
    </row>
    <row r="1999" spans="1:30" ht="51" customHeight="1" x14ac:dyDescent="0.2">
      <c r="A1999" s="41" t="s">
        <v>7322</v>
      </c>
      <c r="B1999" s="42" t="s">
        <v>743</v>
      </c>
      <c r="C1999" s="43" t="s">
        <v>7295</v>
      </c>
      <c r="D1999" s="43" t="s">
        <v>7300</v>
      </c>
      <c r="E1999" s="44" t="s">
        <v>76</v>
      </c>
      <c r="F1999" s="45" t="s">
        <v>7323</v>
      </c>
      <c r="G1999" s="62" t="s">
        <v>1191</v>
      </c>
      <c r="H1999" s="47">
        <v>42828</v>
      </c>
      <c r="I1999" s="47">
        <v>43558</v>
      </c>
      <c r="J1999" s="48" t="str">
        <f>IF(Ugovori_OPULJP[[#This Row],[DATUM ZAVRŠETKA OPERACIJE]]&gt;DATE(2024,3,31),"u provedbi","završen")</f>
        <v>završen</v>
      </c>
      <c r="K1999" s="46" t="s">
        <v>104</v>
      </c>
      <c r="L1999" s="46" t="s">
        <v>104</v>
      </c>
      <c r="M1999" s="49">
        <v>0.85</v>
      </c>
      <c r="N1999" s="49">
        <v>0.15</v>
      </c>
      <c r="O1999" s="50">
        <f>Ugovori_OPULJP[[#This Row],[Bespovratna sredstva - Ukupno (EU+Nac) HRK
= Ukupna ugovorena vrijednost bespovratnih sredstava]]*Ugovori_OPULJP[[#This Row],[EU STOPA SUFINANCIRANJA %
EU CO-FINANCING RATE %]]</f>
        <v>1696769.1669999999</v>
      </c>
      <c r="P1999" s="51">
        <f>Ugovori_OPULJP[[#This Row],[Bespovratna sredstva - EU dio - HRK]]/7.5345</f>
        <v>225199.9690755856</v>
      </c>
      <c r="Q1999" s="50">
        <f>Ugovori_OPULJP[[#This Row],[Bespovratna sredstva - Ukupno (EU+Nac) HRK
= Ukupna ugovorena vrijednost bespovratnih sredstava]]*Ugovori_OPULJP[[#This Row],[STOPA NACIONALNOG SUFINANCIRANJA %]]</f>
        <v>299429.853</v>
      </c>
      <c r="R1999" s="51">
        <f>Ugovori_OPULJP[[#This Row],[Bespovratna sredstva - Nacionalni dio - HRK]]/7.5345</f>
        <v>39741.171013338637</v>
      </c>
      <c r="S1999" s="50">
        <v>1996199.02</v>
      </c>
      <c r="T1999" s="51">
        <f>Ugovori_OPULJP[[#This Row],[Bespovratna sredstva - Ukupno (EU+Nac) HRK
= Ukupna ugovorena vrijednost bespovratnih sredstava]]/7.5345</f>
        <v>264941.14008892427</v>
      </c>
      <c r="U1999" s="50">
        <v>0</v>
      </c>
      <c r="V1999" s="51">
        <f>Ugovori_OPULJP[[#This Row],[Javni doprinos korisnika - HRK]]/7.5345</f>
        <v>0</v>
      </c>
      <c r="W1999" s="50">
        <v>0</v>
      </c>
      <c r="X1999" s="51">
        <f>Ugovori_OPULJP[[#This Row],[Privatni doprinos korisnika - HRK]]/7.5345</f>
        <v>0</v>
      </c>
      <c r="Y1999" s="52">
        <v>1996199.02</v>
      </c>
      <c r="Z1999" s="53">
        <f>Ugovori_OPULJP[[#This Row],[UKUPNI PRIHVATLJIVI IZDACI
TOTAL ELIGIBLE EXPENDITURE
= Bespovratna sredstva ukupno + doprinos korisnika
= Ukupni prihvatljivi troškovi
= Ukupna ugovorena vrijednost projekta HRK]]/7.5345</f>
        <v>264941.14008892427</v>
      </c>
      <c r="AA1999" s="44" t="s">
        <v>38</v>
      </c>
      <c r="AB1999" s="44" t="s">
        <v>35</v>
      </c>
      <c r="AC1999" s="43" t="s">
        <v>7324</v>
      </c>
      <c r="AD1999" s="43" t="s">
        <v>6595</v>
      </c>
    </row>
    <row r="2000" spans="1:30" ht="51" customHeight="1" x14ac:dyDescent="0.2">
      <c r="A2000" s="41" t="s">
        <v>7325</v>
      </c>
      <c r="B2000" s="42" t="s">
        <v>743</v>
      </c>
      <c r="C2000" s="43" t="s">
        <v>7295</v>
      </c>
      <c r="D2000" s="43" t="s">
        <v>7300</v>
      </c>
      <c r="E2000" s="44" t="s">
        <v>76</v>
      </c>
      <c r="F2000" s="45" t="s">
        <v>7326</v>
      </c>
      <c r="G2000" s="45" t="s">
        <v>1619</v>
      </c>
      <c r="H2000" s="47">
        <v>42825</v>
      </c>
      <c r="I2000" s="47">
        <v>43555</v>
      </c>
      <c r="J2000" s="48" t="str">
        <f>IF(Ugovori_OPULJP[[#This Row],[DATUM ZAVRŠETKA OPERACIJE]]&gt;DATE(2024,3,31),"u provedbi","završen")</f>
        <v>završen</v>
      </c>
      <c r="K2000" s="46" t="s">
        <v>7327</v>
      </c>
      <c r="L2000" s="46" t="s">
        <v>371</v>
      </c>
      <c r="M2000" s="49">
        <v>0.85</v>
      </c>
      <c r="N2000" s="49">
        <v>0.15</v>
      </c>
      <c r="O2000" s="50">
        <f>Ugovori_OPULJP[[#This Row],[Bespovratna sredstva - Ukupno (EU+Nac) HRK
= Ukupna ugovorena vrijednost bespovratnih sredstava]]*Ugovori_OPULJP[[#This Row],[EU STOPA SUFINANCIRANJA %
EU CO-FINANCING RATE %]]</f>
        <v>1349043.4234999998</v>
      </c>
      <c r="P2000" s="51">
        <f>Ugovori_OPULJP[[#This Row],[Bespovratna sredstva - EU dio - HRK]]/7.5345</f>
        <v>179048.83184020169</v>
      </c>
      <c r="Q2000" s="50">
        <f>Ugovori_OPULJP[[#This Row],[Bespovratna sredstva - Ukupno (EU+Nac) HRK
= Ukupna ugovorena vrijednost bespovratnih sredstava]]*Ugovori_OPULJP[[#This Row],[STOPA NACIONALNOG SUFINANCIRANJA %]]</f>
        <v>238066.48649999997</v>
      </c>
      <c r="R2000" s="51">
        <f>Ugovori_OPULJP[[#This Row],[Bespovratna sredstva - Nacionalni dio - HRK]]/7.5345</f>
        <v>31596.852677682655</v>
      </c>
      <c r="S2000" s="50">
        <v>1587109.91</v>
      </c>
      <c r="T2000" s="51">
        <f>Ugovori_OPULJP[[#This Row],[Bespovratna sredstva - Ukupno (EU+Nac) HRK
= Ukupna ugovorena vrijednost bespovratnih sredstava]]/7.5345</f>
        <v>210645.68451788437</v>
      </c>
      <c r="U2000" s="50">
        <v>0</v>
      </c>
      <c r="V2000" s="51">
        <f>Ugovori_OPULJP[[#This Row],[Javni doprinos korisnika - HRK]]/7.5345</f>
        <v>0</v>
      </c>
      <c r="W2000" s="50">
        <v>0</v>
      </c>
      <c r="X2000" s="51">
        <f>Ugovori_OPULJP[[#This Row],[Privatni doprinos korisnika - HRK]]/7.5345</f>
        <v>0</v>
      </c>
      <c r="Y2000" s="52">
        <v>1587109.91</v>
      </c>
      <c r="Z2000" s="53">
        <f>Ugovori_OPULJP[[#This Row],[UKUPNI PRIHVATLJIVI IZDACI
TOTAL ELIGIBLE EXPENDITURE
= Bespovratna sredstva ukupno + doprinos korisnika
= Ukupni prihvatljivi troškovi
= Ukupna ugovorena vrijednost projekta HRK]]/7.5345</f>
        <v>210645.68451788437</v>
      </c>
      <c r="AA2000" s="44" t="s">
        <v>38</v>
      </c>
      <c r="AB2000" s="44" t="s">
        <v>35</v>
      </c>
      <c r="AC2000" s="43" t="s">
        <v>7328</v>
      </c>
      <c r="AD2000" s="43" t="s">
        <v>6595</v>
      </c>
    </row>
    <row r="2001" spans="1:30" ht="51" customHeight="1" x14ac:dyDescent="0.2">
      <c r="A2001" s="41" t="s">
        <v>7329</v>
      </c>
      <c r="B2001" s="42" t="s">
        <v>743</v>
      </c>
      <c r="C2001" s="43" t="s">
        <v>7295</v>
      </c>
      <c r="D2001" s="43" t="s">
        <v>7300</v>
      </c>
      <c r="E2001" s="44" t="s">
        <v>76</v>
      </c>
      <c r="F2001" s="45" t="s">
        <v>7330</v>
      </c>
      <c r="G2001" s="45" t="s">
        <v>1407</v>
      </c>
      <c r="H2001" s="47">
        <v>42825</v>
      </c>
      <c r="I2001" s="47">
        <v>43555</v>
      </c>
      <c r="J2001" s="48" t="str">
        <f>IF(Ugovori_OPULJP[[#This Row],[DATUM ZAVRŠETKA OPERACIJE]]&gt;DATE(2024,3,31),"u provedbi","završen")</f>
        <v>završen</v>
      </c>
      <c r="K2001" s="46" t="s">
        <v>94</v>
      </c>
      <c r="L2001" s="46" t="s">
        <v>94</v>
      </c>
      <c r="M2001" s="49">
        <v>0.85</v>
      </c>
      <c r="N2001" s="49">
        <v>0.15</v>
      </c>
      <c r="O2001" s="50">
        <f>Ugovori_OPULJP[[#This Row],[Bespovratna sredstva - Ukupno (EU+Nac) HRK
= Ukupna ugovorena vrijednost bespovratnih sredstava]]*Ugovori_OPULJP[[#This Row],[EU STOPA SUFINANCIRANJA %
EU CO-FINANCING RATE %]]</f>
        <v>1699316.923</v>
      </c>
      <c r="P2001" s="51">
        <f>Ugovori_OPULJP[[#This Row],[Bespovratna sredstva - EU dio - HRK]]/7.5345</f>
        <v>225538.11440706084</v>
      </c>
      <c r="Q2001" s="50">
        <f>Ugovori_OPULJP[[#This Row],[Bespovratna sredstva - Ukupno (EU+Nac) HRK
= Ukupna ugovorena vrijednost bespovratnih sredstava]]*Ugovori_OPULJP[[#This Row],[STOPA NACIONALNOG SUFINANCIRANJA %]]</f>
        <v>299879.45699999999</v>
      </c>
      <c r="R2001" s="51">
        <f>Ugovori_OPULJP[[#This Row],[Bespovratna sredstva - Nacionalni dio - HRK]]/7.5345</f>
        <v>39800.843718893091</v>
      </c>
      <c r="S2001" s="50">
        <v>1999196.38</v>
      </c>
      <c r="T2001" s="51">
        <f>Ugovori_OPULJP[[#This Row],[Bespovratna sredstva - Ukupno (EU+Nac) HRK
= Ukupna ugovorena vrijednost bespovratnih sredstava]]/7.5345</f>
        <v>265338.95812595391</v>
      </c>
      <c r="U2001" s="50">
        <v>0</v>
      </c>
      <c r="V2001" s="51">
        <f>Ugovori_OPULJP[[#This Row],[Javni doprinos korisnika - HRK]]/7.5345</f>
        <v>0</v>
      </c>
      <c r="W2001" s="50">
        <v>0</v>
      </c>
      <c r="X2001" s="51">
        <f>Ugovori_OPULJP[[#This Row],[Privatni doprinos korisnika - HRK]]/7.5345</f>
        <v>0</v>
      </c>
      <c r="Y2001" s="52">
        <v>1999196.38</v>
      </c>
      <c r="Z2001" s="53">
        <f>Ugovori_OPULJP[[#This Row],[UKUPNI PRIHVATLJIVI IZDACI
TOTAL ELIGIBLE EXPENDITURE
= Bespovratna sredstva ukupno + doprinos korisnika
= Ukupni prihvatljivi troškovi
= Ukupna ugovorena vrijednost projekta HRK]]/7.5345</f>
        <v>265338.95812595391</v>
      </c>
      <c r="AA2001" s="44" t="s">
        <v>38</v>
      </c>
      <c r="AB2001" s="44" t="s">
        <v>35</v>
      </c>
      <c r="AC2001" s="43" t="s">
        <v>7331</v>
      </c>
      <c r="AD2001" s="43" t="s">
        <v>6595</v>
      </c>
    </row>
    <row r="2002" spans="1:30" ht="51" customHeight="1" x14ac:dyDescent="0.2">
      <c r="A2002" s="41" t="s">
        <v>7332</v>
      </c>
      <c r="B2002" s="42" t="s">
        <v>743</v>
      </c>
      <c r="C2002" s="43" t="s">
        <v>7295</v>
      </c>
      <c r="D2002" s="43" t="s">
        <v>7300</v>
      </c>
      <c r="E2002" s="44" t="s">
        <v>76</v>
      </c>
      <c r="F2002" s="45" t="s">
        <v>7333</v>
      </c>
      <c r="G2002" s="45" t="s">
        <v>168</v>
      </c>
      <c r="H2002" s="47">
        <v>42826</v>
      </c>
      <c r="I2002" s="47">
        <v>43466</v>
      </c>
      <c r="J2002" s="48" t="str">
        <f>IF(Ugovori_OPULJP[[#This Row],[DATUM ZAVRŠETKA OPERACIJE]]&gt;DATE(2024,3,31),"u provedbi","završen")</f>
        <v>završen</v>
      </c>
      <c r="K2002" s="46" t="s">
        <v>7334</v>
      </c>
      <c r="L2002" s="46" t="s">
        <v>37</v>
      </c>
      <c r="M2002" s="49">
        <v>0.85</v>
      </c>
      <c r="N2002" s="49">
        <v>0.15</v>
      </c>
      <c r="O2002" s="50">
        <f>Ugovori_OPULJP[[#This Row],[Bespovratna sredstva - Ukupno (EU+Nac) HRK
= Ukupna ugovorena vrijednost bespovratnih sredstava]]*Ugovori_OPULJP[[#This Row],[EU STOPA SUFINANCIRANJA %
EU CO-FINANCING RATE %]]</f>
        <v>1585048.5755</v>
      </c>
      <c r="P2002" s="51">
        <f>Ugovori_OPULJP[[#This Row],[Bespovratna sredstva - EU dio - HRK]]/7.5345</f>
        <v>210372.09841396243</v>
      </c>
      <c r="Q2002" s="50">
        <f>Ugovori_OPULJP[[#This Row],[Bespovratna sredstva - Ukupno (EU+Nac) HRK
= Ukupna ugovorena vrijednost bespovratnih sredstava]]*Ugovori_OPULJP[[#This Row],[STOPA NACIONALNOG SUFINANCIRANJA %]]</f>
        <v>279714.45449999999</v>
      </c>
      <c r="R2002" s="51">
        <f>Ugovori_OPULJP[[#This Row],[Bespovratna sredstva - Nacionalni dio - HRK]]/7.5345</f>
        <v>37124.487955405137</v>
      </c>
      <c r="S2002" s="50">
        <v>1864763.03</v>
      </c>
      <c r="T2002" s="51">
        <f>Ugovori_OPULJP[[#This Row],[Bespovratna sredstva - Ukupno (EU+Nac) HRK
= Ukupna ugovorena vrijednost bespovratnih sredstava]]/7.5345</f>
        <v>247496.58636936758</v>
      </c>
      <c r="U2002" s="50">
        <v>0</v>
      </c>
      <c r="V2002" s="51">
        <f>Ugovori_OPULJP[[#This Row],[Javni doprinos korisnika - HRK]]/7.5345</f>
        <v>0</v>
      </c>
      <c r="W2002" s="50">
        <v>0</v>
      </c>
      <c r="X2002" s="51">
        <f>Ugovori_OPULJP[[#This Row],[Privatni doprinos korisnika - HRK]]/7.5345</f>
        <v>0</v>
      </c>
      <c r="Y2002" s="52">
        <v>1864763.03</v>
      </c>
      <c r="Z2002" s="53">
        <f>Ugovori_OPULJP[[#This Row],[UKUPNI PRIHVATLJIVI IZDACI
TOTAL ELIGIBLE EXPENDITURE
= Bespovratna sredstva ukupno + doprinos korisnika
= Ukupni prihvatljivi troškovi
= Ukupna ugovorena vrijednost projekta HRK]]/7.5345</f>
        <v>247496.58636936758</v>
      </c>
      <c r="AA2002" s="44" t="s">
        <v>38</v>
      </c>
      <c r="AB2002" s="44" t="s">
        <v>35</v>
      </c>
      <c r="AC2002" s="43" t="s">
        <v>7335</v>
      </c>
      <c r="AD2002" s="43" t="s">
        <v>6595</v>
      </c>
    </row>
    <row r="2003" spans="1:30" ht="63.75" customHeight="1" x14ac:dyDescent="0.2">
      <c r="A2003" s="41" t="s">
        <v>7336</v>
      </c>
      <c r="B2003" s="42" t="s">
        <v>743</v>
      </c>
      <c r="C2003" s="43" t="s">
        <v>7295</v>
      </c>
      <c r="D2003" s="43" t="s">
        <v>7300</v>
      </c>
      <c r="E2003" s="44" t="s">
        <v>76</v>
      </c>
      <c r="F2003" s="45" t="s">
        <v>7337</v>
      </c>
      <c r="G2003" s="45" t="s">
        <v>1486</v>
      </c>
      <c r="H2003" s="47">
        <v>42826</v>
      </c>
      <c r="I2003" s="47">
        <v>43556</v>
      </c>
      <c r="J2003" s="48" t="str">
        <f>IF(Ugovori_OPULJP[[#This Row],[DATUM ZAVRŠETKA OPERACIJE]]&gt;DATE(2024,3,31),"u provedbi","završen")</f>
        <v>završen</v>
      </c>
      <c r="K2003" s="46" t="s">
        <v>7338</v>
      </c>
      <c r="L2003" s="46" t="s">
        <v>186</v>
      </c>
      <c r="M2003" s="49">
        <v>0.85</v>
      </c>
      <c r="N2003" s="49">
        <v>0.15</v>
      </c>
      <c r="O2003" s="50">
        <f>Ugovori_OPULJP[[#This Row],[Bespovratna sredstva - Ukupno (EU+Nac) HRK
= Ukupna ugovorena vrijednost bespovratnih sredstava]]*Ugovori_OPULJP[[#This Row],[EU STOPA SUFINANCIRANJA %
EU CO-FINANCING RATE %]]</f>
        <v>1466145.7475000001</v>
      </c>
      <c r="P2003" s="51">
        <f>Ugovori_OPULJP[[#This Row],[Bespovratna sredstva - EU dio - HRK]]/7.5345</f>
        <v>194590.98115336121</v>
      </c>
      <c r="Q2003" s="50">
        <f>Ugovori_OPULJP[[#This Row],[Bespovratna sredstva - Ukupno (EU+Nac) HRK
= Ukupna ugovorena vrijednost bespovratnih sredstava]]*Ugovori_OPULJP[[#This Row],[STOPA NACIONALNOG SUFINANCIRANJA %]]</f>
        <v>258731.60250000001</v>
      </c>
      <c r="R2003" s="51">
        <f>Ugovori_OPULJP[[#This Row],[Bespovratna sredstva - Nacionalni dio - HRK]]/7.5345</f>
        <v>34339.584909416684</v>
      </c>
      <c r="S2003" s="50">
        <v>1724877.35</v>
      </c>
      <c r="T2003" s="51">
        <f>Ugovori_OPULJP[[#This Row],[Bespovratna sredstva - Ukupno (EU+Nac) HRK
= Ukupna ugovorena vrijednost bespovratnih sredstava]]/7.5345</f>
        <v>228930.56606277789</v>
      </c>
      <c r="U2003" s="50">
        <v>0</v>
      </c>
      <c r="V2003" s="51">
        <f>Ugovori_OPULJP[[#This Row],[Javni doprinos korisnika - HRK]]/7.5345</f>
        <v>0</v>
      </c>
      <c r="W2003" s="50">
        <v>0</v>
      </c>
      <c r="X2003" s="51">
        <f>Ugovori_OPULJP[[#This Row],[Privatni doprinos korisnika - HRK]]/7.5345</f>
        <v>0</v>
      </c>
      <c r="Y2003" s="52">
        <v>1724877.35</v>
      </c>
      <c r="Z2003" s="53">
        <f>Ugovori_OPULJP[[#This Row],[UKUPNI PRIHVATLJIVI IZDACI
TOTAL ELIGIBLE EXPENDITURE
= Bespovratna sredstva ukupno + doprinos korisnika
= Ukupni prihvatljivi troškovi
= Ukupna ugovorena vrijednost projekta HRK]]/7.5345</f>
        <v>228930.56606277789</v>
      </c>
      <c r="AA2003" s="44" t="s">
        <v>38</v>
      </c>
      <c r="AB2003" s="44" t="s">
        <v>35</v>
      </c>
      <c r="AC2003" s="43" t="s">
        <v>7339</v>
      </c>
      <c r="AD2003" s="43" t="s">
        <v>6595</v>
      </c>
    </row>
    <row r="2004" spans="1:30" ht="51" customHeight="1" x14ac:dyDescent="0.2">
      <c r="A2004" s="41" t="s">
        <v>7340</v>
      </c>
      <c r="B2004" s="42" t="s">
        <v>743</v>
      </c>
      <c r="C2004" s="43" t="s">
        <v>7295</v>
      </c>
      <c r="D2004" s="43" t="s">
        <v>7300</v>
      </c>
      <c r="E2004" s="44" t="s">
        <v>76</v>
      </c>
      <c r="F2004" s="45" t="s">
        <v>7341</v>
      </c>
      <c r="G2004" s="45" t="s">
        <v>1616</v>
      </c>
      <c r="H2004" s="47">
        <v>42828</v>
      </c>
      <c r="I2004" s="47">
        <v>43558</v>
      </c>
      <c r="J2004" s="48" t="str">
        <f>IF(Ugovori_OPULJP[[#This Row],[DATUM ZAVRŠETKA OPERACIJE]]&gt;DATE(2024,3,31),"u provedbi","završen")</f>
        <v>završen</v>
      </c>
      <c r="K2004" s="46" t="s">
        <v>104</v>
      </c>
      <c r="L2004" s="46" t="s">
        <v>104</v>
      </c>
      <c r="M2004" s="49">
        <v>0.85</v>
      </c>
      <c r="N2004" s="49">
        <v>0.15</v>
      </c>
      <c r="O2004" s="50">
        <f>Ugovori_OPULJP[[#This Row],[Bespovratna sredstva - Ukupno (EU+Nac) HRK
= Ukupna ugovorena vrijednost bespovratnih sredstava]]*Ugovori_OPULJP[[#This Row],[EU STOPA SUFINANCIRANJA %
EU CO-FINANCING RATE %]]</f>
        <v>1697438.7290000001</v>
      </c>
      <c r="P2004" s="51">
        <f>Ugovori_OPULJP[[#This Row],[Bespovratna sredstva - EU dio - HRK]]/7.5345</f>
        <v>225288.83522463334</v>
      </c>
      <c r="Q2004" s="50">
        <f>Ugovori_OPULJP[[#This Row],[Bespovratna sredstva - Ukupno (EU+Nac) HRK
= Ukupna ugovorena vrijednost bespovratnih sredstava]]*Ugovori_OPULJP[[#This Row],[STOPA NACIONALNOG SUFINANCIRANJA %]]</f>
        <v>299548.011</v>
      </c>
      <c r="R2004" s="51">
        <f>Ugovori_OPULJP[[#This Row],[Bespovratna sredstva - Nacionalni dio - HRK]]/7.5345</f>
        <v>39756.853274935296</v>
      </c>
      <c r="S2004" s="50">
        <v>1996986.74</v>
      </c>
      <c r="T2004" s="51">
        <f>Ugovori_OPULJP[[#This Row],[Bespovratna sredstva - Ukupno (EU+Nac) HRK
= Ukupna ugovorena vrijednost bespovratnih sredstava]]/7.5345</f>
        <v>265045.68849956861</v>
      </c>
      <c r="U2004" s="50">
        <v>0</v>
      </c>
      <c r="V2004" s="51">
        <f>Ugovori_OPULJP[[#This Row],[Javni doprinos korisnika - HRK]]/7.5345</f>
        <v>0</v>
      </c>
      <c r="W2004" s="50">
        <v>0</v>
      </c>
      <c r="X2004" s="51">
        <f>Ugovori_OPULJP[[#This Row],[Privatni doprinos korisnika - HRK]]/7.5345</f>
        <v>0</v>
      </c>
      <c r="Y2004" s="52">
        <v>1996986.74</v>
      </c>
      <c r="Z2004" s="53">
        <f>Ugovori_OPULJP[[#This Row],[UKUPNI PRIHVATLJIVI IZDACI
TOTAL ELIGIBLE EXPENDITURE
= Bespovratna sredstva ukupno + doprinos korisnika
= Ukupni prihvatljivi troškovi
= Ukupna ugovorena vrijednost projekta HRK]]/7.5345</f>
        <v>265045.68849956861</v>
      </c>
      <c r="AA2004" s="44" t="s">
        <v>38</v>
      </c>
      <c r="AB2004" s="44" t="s">
        <v>35</v>
      </c>
      <c r="AC2004" s="43" t="s">
        <v>7342</v>
      </c>
      <c r="AD2004" s="43" t="s">
        <v>6595</v>
      </c>
    </row>
    <row r="2005" spans="1:30" ht="51" customHeight="1" x14ac:dyDescent="0.2">
      <c r="A2005" s="41" t="s">
        <v>7343</v>
      </c>
      <c r="B2005" s="42" t="s">
        <v>743</v>
      </c>
      <c r="C2005" s="43" t="s">
        <v>7295</v>
      </c>
      <c r="D2005" s="43" t="s">
        <v>7300</v>
      </c>
      <c r="E2005" s="44" t="s">
        <v>76</v>
      </c>
      <c r="F2005" s="45" t="s">
        <v>7344</v>
      </c>
      <c r="G2005" s="45" t="s">
        <v>7345</v>
      </c>
      <c r="H2005" s="47">
        <v>42822</v>
      </c>
      <c r="I2005" s="47">
        <v>43552</v>
      </c>
      <c r="J2005" s="48" t="str">
        <f>IF(Ugovori_OPULJP[[#This Row],[DATUM ZAVRŠETKA OPERACIJE]]&gt;DATE(2024,3,31),"u provedbi","završen")</f>
        <v>završen</v>
      </c>
      <c r="K2005" s="46" t="s">
        <v>892</v>
      </c>
      <c r="L2005" s="46" t="s">
        <v>37</v>
      </c>
      <c r="M2005" s="49">
        <v>0.85</v>
      </c>
      <c r="N2005" s="49">
        <v>0.15</v>
      </c>
      <c r="O2005" s="50">
        <f>Ugovori_OPULJP[[#This Row],[Bespovratna sredstva - Ukupno (EU+Nac) HRK
= Ukupna ugovorena vrijednost bespovratnih sredstava]]*Ugovori_OPULJP[[#This Row],[EU STOPA SUFINANCIRANJA %
EU CO-FINANCING RATE %]]</f>
        <v>1140525.9454999999</v>
      </c>
      <c r="P2005" s="51">
        <f>Ugovori_OPULJP[[#This Row],[Bespovratna sredstva - EU dio - HRK]]/7.5345</f>
        <v>151373.80655650672</v>
      </c>
      <c r="Q2005" s="50">
        <f>Ugovori_OPULJP[[#This Row],[Bespovratna sredstva - Ukupno (EU+Nac) HRK
= Ukupna ugovorena vrijednost bespovratnih sredstava]]*Ugovori_OPULJP[[#This Row],[STOPA NACIONALNOG SUFINANCIRANJA %]]</f>
        <v>201269.28449999998</v>
      </c>
      <c r="R2005" s="51">
        <f>Ugovori_OPULJP[[#This Row],[Bespovratna sredstva - Nacionalni dio - HRK]]/7.5345</f>
        <v>26713.024686442361</v>
      </c>
      <c r="S2005" s="50">
        <v>1341795.23</v>
      </c>
      <c r="T2005" s="51">
        <f>Ugovori_OPULJP[[#This Row],[Bespovratna sredstva - Ukupno (EU+Nac) HRK
= Ukupna ugovorena vrijednost bespovratnih sredstava]]/7.5345</f>
        <v>178086.83124294909</v>
      </c>
      <c r="U2005" s="50">
        <v>0</v>
      </c>
      <c r="V2005" s="51">
        <f>Ugovori_OPULJP[[#This Row],[Javni doprinos korisnika - HRK]]/7.5345</f>
        <v>0</v>
      </c>
      <c r="W2005" s="50">
        <v>0</v>
      </c>
      <c r="X2005" s="51">
        <f>Ugovori_OPULJP[[#This Row],[Privatni doprinos korisnika - HRK]]/7.5345</f>
        <v>0</v>
      </c>
      <c r="Y2005" s="52">
        <v>1341795.23</v>
      </c>
      <c r="Z2005" s="53">
        <f>Ugovori_OPULJP[[#This Row],[UKUPNI PRIHVATLJIVI IZDACI
TOTAL ELIGIBLE EXPENDITURE
= Bespovratna sredstva ukupno + doprinos korisnika
= Ukupni prihvatljivi troškovi
= Ukupna ugovorena vrijednost projekta HRK]]/7.5345</f>
        <v>178086.83124294909</v>
      </c>
      <c r="AA2005" s="44" t="s">
        <v>38</v>
      </c>
      <c r="AB2005" s="44" t="s">
        <v>35</v>
      </c>
      <c r="AC2005" s="43" t="s">
        <v>7346</v>
      </c>
      <c r="AD2005" s="43" t="s">
        <v>6595</v>
      </c>
    </row>
    <row r="2006" spans="1:30" ht="63.75" customHeight="1" x14ac:dyDescent="0.2">
      <c r="A2006" s="41" t="s">
        <v>7347</v>
      </c>
      <c r="B2006" s="42" t="s">
        <v>743</v>
      </c>
      <c r="C2006" s="43" t="s">
        <v>7295</v>
      </c>
      <c r="D2006" s="43" t="s">
        <v>7300</v>
      </c>
      <c r="E2006" s="44" t="s">
        <v>76</v>
      </c>
      <c r="F2006" s="45" t="s">
        <v>7348</v>
      </c>
      <c r="G2006" s="45" t="s">
        <v>7349</v>
      </c>
      <c r="H2006" s="47">
        <v>42828</v>
      </c>
      <c r="I2006" s="47">
        <v>43558</v>
      </c>
      <c r="J2006" s="48" t="str">
        <f>IF(Ugovori_OPULJP[[#This Row],[DATUM ZAVRŠETKA OPERACIJE]]&gt;DATE(2024,3,31),"u provedbi","završen")</f>
        <v>završen</v>
      </c>
      <c r="K2006" s="46" t="s">
        <v>37</v>
      </c>
      <c r="L2006" s="46" t="s">
        <v>37</v>
      </c>
      <c r="M2006" s="49">
        <v>0.85</v>
      </c>
      <c r="N2006" s="49">
        <v>0.15</v>
      </c>
      <c r="O2006" s="50">
        <f>Ugovori_OPULJP[[#This Row],[Bespovratna sredstva - Ukupno (EU+Nac) HRK
= Ukupna ugovorena vrijednost bespovratnih sredstava]]*Ugovori_OPULJP[[#This Row],[EU STOPA SUFINANCIRANJA %
EU CO-FINANCING RATE %]]</f>
        <v>1691444.9624999999</v>
      </c>
      <c r="P2006" s="51">
        <f>Ugovori_OPULJP[[#This Row],[Bespovratna sredstva - EU dio - HRK]]/7.5345</f>
        <v>224493.32570177183</v>
      </c>
      <c r="Q2006" s="50">
        <f>Ugovori_OPULJP[[#This Row],[Bespovratna sredstva - Ukupno (EU+Nac) HRK
= Ukupna ugovorena vrijednost bespovratnih sredstava]]*Ugovori_OPULJP[[#This Row],[STOPA NACIONALNOG SUFINANCIRANJA %]]</f>
        <v>298490.28749999998</v>
      </c>
      <c r="R2006" s="51">
        <f>Ugovori_OPULJP[[#This Row],[Bespovratna sredstva - Nacionalni dio - HRK]]/7.5345</f>
        <v>39616.469241489147</v>
      </c>
      <c r="S2006" s="50">
        <v>1989935.25</v>
      </c>
      <c r="T2006" s="51">
        <f>Ugovori_OPULJP[[#This Row],[Bespovratna sredstva - Ukupno (EU+Nac) HRK
= Ukupna ugovorena vrijednost bespovratnih sredstava]]/7.5345</f>
        <v>264109.79494326096</v>
      </c>
      <c r="U2006" s="50">
        <v>0</v>
      </c>
      <c r="V2006" s="51">
        <f>Ugovori_OPULJP[[#This Row],[Javni doprinos korisnika - HRK]]/7.5345</f>
        <v>0</v>
      </c>
      <c r="W2006" s="50">
        <v>0</v>
      </c>
      <c r="X2006" s="51">
        <f>Ugovori_OPULJP[[#This Row],[Privatni doprinos korisnika - HRK]]/7.5345</f>
        <v>0</v>
      </c>
      <c r="Y2006" s="52">
        <v>1989935.25</v>
      </c>
      <c r="Z2006" s="53">
        <f>Ugovori_OPULJP[[#This Row],[UKUPNI PRIHVATLJIVI IZDACI
TOTAL ELIGIBLE EXPENDITURE
= Bespovratna sredstva ukupno + doprinos korisnika
= Ukupni prihvatljivi troškovi
= Ukupna ugovorena vrijednost projekta HRK]]/7.5345</f>
        <v>264109.79494326096</v>
      </c>
      <c r="AA2006" s="44" t="s">
        <v>38</v>
      </c>
      <c r="AB2006" s="44" t="s">
        <v>35</v>
      </c>
      <c r="AC2006" s="43" t="s">
        <v>7350</v>
      </c>
      <c r="AD2006" s="43" t="s">
        <v>6595</v>
      </c>
    </row>
    <row r="2007" spans="1:30" ht="63.75" customHeight="1" x14ac:dyDescent="0.2">
      <c r="A2007" s="41" t="s">
        <v>7351</v>
      </c>
      <c r="B2007" s="42" t="s">
        <v>743</v>
      </c>
      <c r="C2007" s="43" t="s">
        <v>7295</v>
      </c>
      <c r="D2007" s="43" t="s">
        <v>7300</v>
      </c>
      <c r="E2007" s="44" t="s">
        <v>76</v>
      </c>
      <c r="F2007" s="45" t="s">
        <v>7352</v>
      </c>
      <c r="G2007" s="45" t="s">
        <v>816</v>
      </c>
      <c r="H2007" s="47">
        <v>42826</v>
      </c>
      <c r="I2007" s="47">
        <v>43556</v>
      </c>
      <c r="J2007" s="48" t="str">
        <f>IF(Ugovori_OPULJP[[#This Row],[DATUM ZAVRŠETKA OPERACIJE]]&gt;DATE(2024,3,31),"u provedbi","završen")</f>
        <v>završen</v>
      </c>
      <c r="K2007" s="46" t="s">
        <v>130</v>
      </c>
      <c r="L2007" s="46" t="s">
        <v>130</v>
      </c>
      <c r="M2007" s="49">
        <v>0.85</v>
      </c>
      <c r="N2007" s="49">
        <v>0.15</v>
      </c>
      <c r="O2007" s="50">
        <f>Ugovori_OPULJP[[#This Row],[Bespovratna sredstva - Ukupno (EU+Nac) HRK
= Ukupna ugovorena vrijednost bespovratnih sredstava]]*Ugovori_OPULJP[[#This Row],[EU STOPA SUFINANCIRANJA %
EU CO-FINANCING RATE %]]</f>
        <v>1696861.1795000001</v>
      </c>
      <c r="P2007" s="51">
        <f>Ugovori_OPULJP[[#This Row],[Bespovratna sredstva - EU dio - HRK]]/7.5345</f>
        <v>225212.18123299489</v>
      </c>
      <c r="Q2007" s="50">
        <f>Ugovori_OPULJP[[#This Row],[Bespovratna sredstva - Ukupno (EU+Nac) HRK
= Ukupna ugovorena vrijednost bespovratnih sredstava]]*Ugovori_OPULJP[[#This Row],[STOPA NACIONALNOG SUFINANCIRANJA %]]</f>
        <v>299446.09049999999</v>
      </c>
      <c r="R2007" s="51">
        <f>Ugovori_OPULJP[[#This Row],[Bespovratna sredstva - Nacionalni dio - HRK]]/7.5345</f>
        <v>39743.32609994027</v>
      </c>
      <c r="S2007" s="50">
        <v>1996307.27</v>
      </c>
      <c r="T2007" s="51">
        <f>Ugovori_OPULJP[[#This Row],[Bespovratna sredstva - Ukupno (EU+Nac) HRK
= Ukupna ugovorena vrijednost bespovratnih sredstava]]/7.5345</f>
        <v>264955.50733293517</v>
      </c>
      <c r="U2007" s="50">
        <v>0</v>
      </c>
      <c r="V2007" s="51">
        <f>Ugovori_OPULJP[[#This Row],[Javni doprinos korisnika - HRK]]/7.5345</f>
        <v>0</v>
      </c>
      <c r="W2007" s="50">
        <v>0</v>
      </c>
      <c r="X2007" s="51">
        <f>Ugovori_OPULJP[[#This Row],[Privatni doprinos korisnika - HRK]]/7.5345</f>
        <v>0</v>
      </c>
      <c r="Y2007" s="52">
        <v>1996307.27</v>
      </c>
      <c r="Z2007" s="53">
        <f>Ugovori_OPULJP[[#This Row],[UKUPNI PRIHVATLJIVI IZDACI
TOTAL ELIGIBLE EXPENDITURE
= Bespovratna sredstva ukupno + doprinos korisnika
= Ukupni prihvatljivi troškovi
= Ukupna ugovorena vrijednost projekta HRK]]/7.5345</f>
        <v>264955.50733293517</v>
      </c>
      <c r="AA2007" s="44" t="s">
        <v>38</v>
      </c>
      <c r="AB2007" s="44" t="s">
        <v>35</v>
      </c>
      <c r="AC2007" s="43" t="s">
        <v>7353</v>
      </c>
      <c r="AD2007" s="43" t="s">
        <v>6595</v>
      </c>
    </row>
    <row r="2008" spans="1:30" ht="51" customHeight="1" x14ac:dyDescent="0.2">
      <c r="A2008" s="41" t="s">
        <v>7354</v>
      </c>
      <c r="B2008" s="42" t="s">
        <v>743</v>
      </c>
      <c r="C2008" s="43" t="s">
        <v>7295</v>
      </c>
      <c r="D2008" s="43" t="s">
        <v>7300</v>
      </c>
      <c r="E2008" s="44" t="s">
        <v>76</v>
      </c>
      <c r="F2008" s="45" t="s">
        <v>7355</v>
      </c>
      <c r="G2008" s="45" t="s">
        <v>7356</v>
      </c>
      <c r="H2008" s="47">
        <v>42823</v>
      </c>
      <c r="I2008" s="47">
        <v>43553</v>
      </c>
      <c r="J2008" s="48" t="str">
        <f>IF(Ugovori_OPULJP[[#This Row],[DATUM ZAVRŠETKA OPERACIJE]]&gt;DATE(2024,3,31),"u provedbi","završen")</f>
        <v>završen</v>
      </c>
      <c r="K2008" s="46" t="s">
        <v>271</v>
      </c>
      <c r="L2008" s="46" t="s">
        <v>271</v>
      </c>
      <c r="M2008" s="49">
        <v>0.85</v>
      </c>
      <c r="N2008" s="49">
        <v>0.15</v>
      </c>
      <c r="O2008" s="50">
        <f>Ugovori_OPULJP[[#This Row],[Bespovratna sredstva - Ukupno (EU+Nac) HRK
= Ukupna ugovorena vrijednost bespovratnih sredstava]]*Ugovori_OPULJP[[#This Row],[EU STOPA SUFINANCIRANJA %
EU CO-FINANCING RATE %]]</f>
        <v>952702.92449999996</v>
      </c>
      <c r="P2008" s="51">
        <f>Ugovori_OPULJP[[#This Row],[Bespovratna sredstva - EU dio - HRK]]/7.5345</f>
        <v>126445.40772446744</v>
      </c>
      <c r="Q2008" s="50">
        <f>Ugovori_OPULJP[[#This Row],[Bespovratna sredstva - Ukupno (EU+Nac) HRK
= Ukupna ugovorena vrijednost bespovratnih sredstava]]*Ugovori_OPULJP[[#This Row],[STOPA NACIONALNOG SUFINANCIRANJA %]]</f>
        <v>168124.04549999998</v>
      </c>
      <c r="R2008" s="51">
        <f>Ugovori_OPULJP[[#This Row],[Bespovratna sredstva - Nacionalni dio - HRK]]/7.5345</f>
        <v>22313.895480788371</v>
      </c>
      <c r="S2008" s="50">
        <v>1120826.97</v>
      </c>
      <c r="T2008" s="51">
        <f>Ugovori_OPULJP[[#This Row],[Bespovratna sredstva - Ukupno (EU+Nac) HRK
= Ukupna ugovorena vrijednost bespovratnih sredstava]]/7.5345</f>
        <v>148759.3032052558</v>
      </c>
      <c r="U2008" s="50">
        <v>0</v>
      </c>
      <c r="V2008" s="51">
        <f>Ugovori_OPULJP[[#This Row],[Javni doprinos korisnika - HRK]]/7.5345</f>
        <v>0</v>
      </c>
      <c r="W2008" s="50">
        <v>0</v>
      </c>
      <c r="X2008" s="51">
        <f>Ugovori_OPULJP[[#This Row],[Privatni doprinos korisnika - HRK]]/7.5345</f>
        <v>0</v>
      </c>
      <c r="Y2008" s="52">
        <v>1120826.97</v>
      </c>
      <c r="Z2008" s="53">
        <f>Ugovori_OPULJP[[#This Row],[UKUPNI PRIHVATLJIVI IZDACI
TOTAL ELIGIBLE EXPENDITURE
= Bespovratna sredstva ukupno + doprinos korisnika
= Ukupni prihvatljivi troškovi
= Ukupna ugovorena vrijednost projekta HRK]]/7.5345</f>
        <v>148759.3032052558</v>
      </c>
      <c r="AA2008" s="44" t="s">
        <v>38</v>
      </c>
      <c r="AB2008" s="44" t="s">
        <v>35</v>
      </c>
      <c r="AC2008" s="43" t="s">
        <v>7357</v>
      </c>
      <c r="AD2008" s="43" t="s">
        <v>6595</v>
      </c>
    </row>
    <row r="2009" spans="1:30" ht="51" customHeight="1" x14ac:dyDescent="0.2">
      <c r="A2009" s="41" t="s">
        <v>7358</v>
      </c>
      <c r="B2009" s="42" t="s">
        <v>743</v>
      </c>
      <c r="C2009" s="43" t="s">
        <v>7295</v>
      </c>
      <c r="D2009" s="43" t="s">
        <v>7300</v>
      </c>
      <c r="E2009" s="44" t="s">
        <v>76</v>
      </c>
      <c r="F2009" s="45" t="s">
        <v>7359</v>
      </c>
      <c r="G2009" s="45" t="s">
        <v>2536</v>
      </c>
      <c r="H2009" s="47">
        <v>42822</v>
      </c>
      <c r="I2009" s="47">
        <v>43552</v>
      </c>
      <c r="J2009" s="48" t="str">
        <f>IF(Ugovori_OPULJP[[#This Row],[DATUM ZAVRŠETKA OPERACIJE]]&gt;DATE(2024,3,31),"u provedbi","završen")</f>
        <v>završen</v>
      </c>
      <c r="K2009" s="46" t="s">
        <v>7360</v>
      </c>
      <c r="L2009" s="46" t="s">
        <v>338</v>
      </c>
      <c r="M2009" s="49">
        <v>0.85</v>
      </c>
      <c r="N2009" s="49">
        <v>0.15</v>
      </c>
      <c r="O2009" s="50">
        <f>Ugovori_OPULJP[[#This Row],[Bespovratna sredstva - Ukupno (EU+Nac) HRK
= Ukupna ugovorena vrijednost bespovratnih sredstava]]*Ugovori_OPULJP[[#This Row],[EU STOPA SUFINANCIRANJA %
EU CO-FINANCING RATE %]]</f>
        <v>1152320.2734999999</v>
      </c>
      <c r="P2009" s="51">
        <f>Ugovori_OPULJP[[#This Row],[Bespovratna sredstva - EU dio - HRK]]/7.5345</f>
        <v>152939.18289202996</v>
      </c>
      <c r="Q2009" s="50">
        <f>Ugovori_OPULJP[[#This Row],[Bespovratna sredstva - Ukupno (EU+Nac) HRK
= Ukupna ugovorena vrijednost bespovratnih sredstava]]*Ugovori_OPULJP[[#This Row],[STOPA NACIONALNOG SUFINANCIRANJA %]]</f>
        <v>203350.63649999999</v>
      </c>
      <c r="R2009" s="51">
        <f>Ugovori_OPULJP[[#This Row],[Bespovratna sredstva - Nacionalni dio - HRK]]/7.5345</f>
        <v>26989.26756918176</v>
      </c>
      <c r="S2009" s="50">
        <v>1355670.91</v>
      </c>
      <c r="T2009" s="51">
        <f>Ugovori_OPULJP[[#This Row],[Bespovratna sredstva - Ukupno (EU+Nac) HRK
= Ukupna ugovorena vrijednost bespovratnih sredstava]]/7.5345</f>
        <v>179928.45046121173</v>
      </c>
      <c r="U2009" s="50">
        <v>0</v>
      </c>
      <c r="V2009" s="51">
        <f>Ugovori_OPULJP[[#This Row],[Javni doprinos korisnika - HRK]]/7.5345</f>
        <v>0</v>
      </c>
      <c r="W2009" s="50">
        <v>0</v>
      </c>
      <c r="X2009" s="51">
        <f>Ugovori_OPULJP[[#This Row],[Privatni doprinos korisnika - HRK]]/7.5345</f>
        <v>0</v>
      </c>
      <c r="Y2009" s="52">
        <v>1355670.91</v>
      </c>
      <c r="Z2009" s="53">
        <f>Ugovori_OPULJP[[#This Row],[UKUPNI PRIHVATLJIVI IZDACI
TOTAL ELIGIBLE EXPENDITURE
= Bespovratna sredstva ukupno + doprinos korisnika
= Ukupni prihvatljivi troškovi
= Ukupna ugovorena vrijednost projekta HRK]]/7.5345</f>
        <v>179928.45046121173</v>
      </c>
      <c r="AA2009" s="44" t="s">
        <v>38</v>
      </c>
      <c r="AB2009" s="44" t="s">
        <v>35</v>
      </c>
      <c r="AC2009" s="43" t="s">
        <v>7361</v>
      </c>
      <c r="AD2009" s="43" t="s">
        <v>6595</v>
      </c>
    </row>
    <row r="2010" spans="1:30" ht="51" customHeight="1" x14ac:dyDescent="0.2">
      <c r="A2010" s="41" t="s">
        <v>7362</v>
      </c>
      <c r="B2010" s="42" t="s">
        <v>743</v>
      </c>
      <c r="C2010" s="43" t="s">
        <v>7295</v>
      </c>
      <c r="D2010" s="43" t="s">
        <v>7300</v>
      </c>
      <c r="E2010" s="44" t="s">
        <v>76</v>
      </c>
      <c r="F2010" s="45" t="s">
        <v>7363</v>
      </c>
      <c r="G2010" s="45" t="s">
        <v>7364</v>
      </c>
      <c r="H2010" s="47">
        <v>42823</v>
      </c>
      <c r="I2010" s="47">
        <v>43553</v>
      </c>
      <c r="J2010" s="48" t="str">
        <f>IF(Ugovori_OPULJP[[#This Row],[DATUM ZAVRŠETKA OPERACIJE]]&gt;DATE(2024,3,31),"u provedbi","završen")</f>
        <v>završen</v>
      </c>
      <c r="K2010" s="46" t="s">
        <v>425</v>
      </c>
      <c r="L2010" s="46" t="s">
        <v>425</v>
      </c>
      <c r="M2010" s="49">
        <v>0.85</v>
      </c>
      <c r="N2010" s="49">
        <v>0.15</v>
      </c>
      <c r="O2010" s="50">
        <f>Ugovori_OPULJP[[#This Row],[Bespovratna sredstva - Ukupno (EU+Nac) HRK
= Ukupna ugovorena vrijednost bespovratnih sredstava]]*Ugovori_OPULJP[[#This Row],[EU STOPA SUFINANCIRANJA %
EU CO-FINANCING RATE %]]</f>
        <v>754283.99899999995</v>
      </c>
      <c r="P2010" s="51">
        <f>Ugovori_OPULJP[[#This Row],[Bespovratna sredstva - EU dio - HRK]]/7.5345</f>
        <v>100110.69068949498</v>
      </c>
      <c r="Q2010" s="50">
        <f>Ugovori_OPULJP[[#This Row],[Bespovratna sredstva - Ukupno (EU+Nac) HRK
= Ukupna ugovorena vrijednost bespovratnih sredstava]]*Ugovori_OPULJP[[#This Row],[STOPA NACIONALNOG SUFINANCIRANJA %]]</f>
        <v>133108.94099999999</v>
      </c>
      <c r="R2010" s="51">
        <f>Ugovori_OPULJP[[#This Row],[Bespovratna sredstva - Nacionalni dio - HRK]]/7.5345</f>
        <v>17666.592474616762</v>
      </c>
      <c r="S2010" s="50">
        <v>887392.94</v>
      </c>
      <c r="T2010" s="51">
        <f>Ugovori_OPULJP[[#This Row],[Bespovratna sredstva - Ukupno (EU+Nac) HRK
= Ukupna ugovorena vrijednost bespovratnih sredstava]]/7.5345</f>
        <v>117777.28316411174</v>
      </c>
      <c r="U2010" s="50">
        <v>0</v>
      </c>
      <c r="V2010" s="51">
        <f>Ugovori_OPULJP[[#This Row],[Javni doprinos korisnika - HRK]]/7.5345</f>
        <v>0</v>
      </c>
      <c r="W2010" s="50">
        <v>0</v>
      </c>
      <c r="X2010" s="51">
        <f>Ugovori_OPULJP[[#This Row],[Privatni doprinos korisnika - HRK]]/7.5345</f>
        <v>0</v>
      </c>
      <c r="Y2010" s="52">
        <v>887392.94</v>
      </c>
      <c r="Z2010" s="53">
        <f>Ugovori_OPULJP[[#This Row],[UKUPNI PRIHVATLJIVI IZDACI
TOTAL ELIGIBLE EXPENDITURE
= Bespovratna sredstva ukupno + doprinos korisnika
= Ukupni prihvatljivi troškovi
= Ukupna ugovorena vrijednost projekta HRK]]/7.5345</f>
        <v>117777.28316411174</v>
      </c>
      <c r="AA2010" s="44" t="s">
        <v>38</v>
      </c>
      <c r="AB2010" s="44" t="s">
        <v>35</v>
      </c>
      <c r="AC2010" s="43" t="s">
        <v>7365</v>
      </c>
      <c r="AD2010" s="43" t="s">
        <v>6595</v>
      </c>
    </row>
    <row r="2011" spans="1:30" ht="51" customHeight="1" x14ac:dyDescent="0.2">
      <c r="A2011" s="41" t="s">
        <v>7366</v>
      </c>
      <c r="B2011" s="42" t="s">
        <v>743</v>
      </c>
      <c r="C2011" s="43" t="s">
        <v>7295</v>
      </c>
      <c r="D2011" s="43" t="s">
        <v>7300</v>
      </c>
      <c r="E2011" s="44" t="s">
        <v>76</v>
      </c>
      <c r="F2011" s="45" t="s">
        <v>7367</v>
      </c>
      <c r="G2011" s="45" t="s">
        <v>5357</v>
      </c>
      <c r="H2011" s="47">
        <v>42826</v>
      </c>
      <c r="I2011" s="47">
        <v>43556</v>
      </c>
      <c r="J2011" s="48" t="str">
        <f>IF(Ugovori_OPULJP[[#This Row],[DATUM ZAVRŠETKA OPERACIJE]]&gt;DATE(2024,3,31),"u provedbi","završen")</f>
        <v>završen</v>
      </c>
      <c r="K2011" s="46" t="s">
        <v>7368</v>
      </c>
      <c r="L2011" s="46" t="s">
        <v>371</v>
      </c>
      <c r="M2011" s="49">
        <v>0.85</v>
      </c>
      <c r="N2011" s="49">
        <v>0.15</v>
      </c>
      <c r="O2011" s="50">
        <f>Ugovori_OPULJP[[#This Row],[Bespovratna sredstva - Ukupno (EU+Nac) HRK
= Ukupna ugovorena vrijednost bespovratnih sredstava]]*Ugovori_OPULJP[[#This Row],[EU STOPA SUFINANCIRANJA %
EU CO-FINANCING RATE %]]</f>
        <v>897570.80249999987</v>
      </c>
      <c r="P2011" s="51">
        <f>Ugovori_OPULJP[[#This Row],[Bespovratna sredstva - EU dio - HRK]]/7.5345</f>
        <v>119128.11765876964</v>
      </c>
      <c r="Q2011" s="50">
        <f>Ugovori_OPULJP[[#This Row],[Bespovratna sredstva - Ukupno (EU+Nac) HRK
= Ukupna ugovorena vrijednost bespovratnih sredstava]]*Ugovori_OPULJP[[#This Row],[STOPA NACIONALNOG SUFINANCIRANJA %]]</f>
        <v>158394.84749999997</v>
      </c>
      <c r="R2011" s="51">
        <f>Ugovori_OPULJP[[#This Row],[Bespovratna sredstva - Nacionalni dio - HRK]]/7.5345</f>
        <v>21022.608998606407</v>
      </c>
      <c r="S2011" s="50">
        <v>1055965.6499999999</v>
      </c>
      <c r="T2011" s="51">
        <f>Ugovori_OPULJP[[#This Row],[Bespovratna sredstva - Ukupno (EU+Nac) HRK
= Ukupna ugovorena vrijednost bespovratnih sredstava]]/7.5345</f>
        <v>140150.72665737604</v>
      </c>
      <c r="U2011" s="50">
        <v>0</v>
      </c>
      <c r="V2011" s="51">
        <f>Ugovori_OPULJP[[#This Row],[Javni doprinos korisnika - HRK]]/7.5345</f>
        <v>0</v>
      </c>
      <c r="W2011" s="50">
        <v>0</v>
      </c>
      <c r="X2011" s="51">
        <f>Ugovori_OPULJP[[#This Row],[Privatni doprinos korisnika - HRK]]/7.5345</f>
        <v>0</v>
      </c>
      <c r="Y2011" s="52">
        <v>1055965.6499999999</v>
      </c>
      <c r="Z2011" s="53">
        <f>Ugovori_OPULJP[[#This Row],[UKUPNI PRIHVATLJIVI IZDACI
TOTAL ELIGIBLE EXPENDITURE
= Bespovratna sredstva ukupno + doprinos korisnika
= Ukupni prihvatljivi troškovi
= Ukupna ugovorena vrijednost projekta HRK]]/7.5345</f>
        <v>140150.72665737604</v>
      </c>
      <c r="AA2011" s="44" t="s">
        <v>38</v>
      </c>
      <c r="AB2011" s="44" t="s">
        <v>35</v>
      </c>
      <c r="AC2011" s="43" t="s">
        <v>7369</v>
      </c>
      <c r="AD2011" s="43" t="s">
        <v>6595</v>
      </c>
    </row>
    <row r="2012" spans="1:30" ht="76.5" customHeight="1" x14ac:dyDescent="0.2">
      <c r="A2012" s="41" t="s">
        <v>7370</v>
      </c>
      <c r="B2012" s="42" t="s">
        <v>743</v>
      </c>
      <c r="C2012" s="43" t="s">
        <v>7295</v>
      </c>
      <c r="D2012" s="43" t="s">
        <v>7300</v>
      </c>
      <c r="E2012" s="44" t="s">
        <v>76</v>
      </c>
      <c r="F2012" s="45" t="s">
        <v>7371</v>
      </c>
      <c r="G2012" s="45" t="s">
        <v>2061</v>
      </c>
      <c r="H2012" s="47">
        <v>42822</v>
      </c>
      <c r="I2012" s="47">
        <v>43552</v>
      </c>
      <c r="J2012" s="48" t="str">
        <f>IF(Ugovori_OPULJP[[#This Row],[DATUM ZAVRŠETKA OPERACIJE]]&gt;DATE(2024,3,31),"u provedbi","završen")</f>
        <v>završen</v>
      </c>
      <c r="K2012" s="46" t="s">
        <v>371</v>
      </c>
      <c r="L2012" s="46" t="s">
        <v>371</v>
      </c>
      <c r="M2012" s="49">
        <v>0.85</v>
      </c>
      <c r="N2012" s="49">
        <v>0.15</v>
      </c>
      <c r="O2012" s="50">
        <f>Ugovori_OPULJP[[#This Row],[Bespovratna sredstva - Ukupno (EU+Nac) HRK
= Ukupna ugovorena vrijednost bespovratnih sredstava]]*Ugovori_OPULJP[[#This Row],[EU STOPA SUFINANCIRANJA %
EU CO-FINANCING RATE %]]</f>
        <v>1196983.5744999999</v>
      </c>
      <c r="P2012" s="51">
        <f>Ugovori_OPULJP[[#This Row],[Bespovratna sredstva - EU dio - HRK]]/7.5345</f>
        <v>158867.02163381776</v>
      </c>
      <c r="Q2012" s="50">
        <f>Ugovori_OPULJP[[#This Row],[Bespovratna sredstva - Ukupno (EU+Nac) HRK
= Ukupna ugovorena vrijednost bespovratnih sredstava]]*Ugovori_OPULJP[[#This Row],[STOPA NACIONALNOG SUFINANCIRANJA %]]</f>
        <v>211232.39549999998</v>
      </c>
      <c r="R2012" s="51">
        <f>Ugovori_OPULJP[[#This Row],[Bespovratna sredstva - Nacionalni dio - HRK]]/7.5345</f>
        <v>28035.356758909016</v>
      </c>
      <c r="S2012" s="50">
        <v>1408215.97</v>
      </c>
      <c r="T2012" s="51">
        <f>Ugovori_OPULJP[[#This Row],[Bespovratna sredstva - Ukupno (EU+Nac) HRK
= Ukupna ugovorena vrijednost bespovratnih sredstava]]/7.5345</f>
        <v>186902.37839272677</v>
      </c>
      <c r="U2012" s="50">
        <v>0</v>
      </c>
      <c r="V2012" s="51">
        <f>Ugovori_OPULJP[[#This Row],[Javni doprinos korisnika - HRK]]/7.5345</f>
        <v>0</v>
      </c>
      <c r="W2012" s="50">
        <v>0</v>
      </c>
      <c r="X2012" s="51">
        <f>Ugovori_OPULJP[[#This Row],[Privatni doprinos korisnika - HRK]]/7.5345</f>
        <v>0</v>
      </c>
      <c r="Y2012" s="52">
        <v>1408215.97</v>
      </c>
      <c r="Z2012" s="53">
        <f>Ugovori_OPULJP[[#This Row],[UKUPNI PRIHVATLJIVI IZDACI
TOTAL ELIGIBLE EXPENDITURE
= Bespovratna sredstva ukupno + doprinos korisnika
= Ukupni prihvatljivi troškovi
= Ukupna ugovorena vrijednost projekta HRK]]/7.5345</f>
        <v>186902.37839272677</v>
      </c>
      <c r="AA2012" s="44" t="s">
        <v>38</v>
      </c>
      <c r="AB2012" s="44" t="s">
        <v>35</v>
      </c>
      <c r="AC2012" s="43" t="s">
        <v>7372</v>
      </c>
      <c r="AD2012" s="43" t="s">
        <v>6595</v>
      </c>
    </row>
    <row r="2013" spans="1:30" ht="51" customHeight="1" x14ac:dyDescent="0.2">
      <c r="A2013" s="41" t="s">
        <v>7373</v>
      </c>
      <c r="B2013" s="42" t="s">
        <v>743</v>
      </c>
      <c r="C2013" s="43" t="s">
        <v>7295</v>
      </c>
      <c r="D2013" s="43" t="s">
        <v>7300</v>
      </c>
      <c r="E2013" s="44" t="s">
        <v>76</v>
      </c>
      <c r="F2013" s="45" t="s">
        <v>7374</v>
      </c>
      <c r="G2013" s="45" t="s">
        <v>7375</v>
      </c>
      <c r="H2013" s="47">
        <v>42821</v>
      </c>
      <c r="I2013" s="47">
        <v>43551</v>
      </c>
      <c r="J2013" s="48" t="str">
        <f>IF(Ugovori_OPULJP[[#This Row],[DATUM ZAVRŠETKA OPERACIJE]]&gt;DATE(2024,3,31),"u provedbi","završen")</f>
        <v>završen</v>
      </c>
      <c r="K2013" s="46" t="s">
        <v>186</v>
      </c>
      <c r="L2013" s="46" t="s">
        <v>186</v>
      </c>
      <c r="M2013" s="49">
        <v>0.85</v>
      </c>
      <c r="N2013" s="49">
        <v>0.15</v>
      </c>
      <c r="O2013" s="50">
        <f>Ugovori_OPULJP[[#This Row],[Bespovratna sredstva - Ukupno (EU+Nac) HRK
= Ukupna ugovorena vrijednost bespovratnih sredstava]]*Ugovori_OPULJP[[#This Row],[EU STOPA SUFINANCIRANJA %
EU CO-FINANCING RATE %]]</f>
        <v>637151.97600000002</v>
      </c>
      <c r="P2013" s="51">
        <f>Ugovori_OPULJP[[#This Row],[Bespovratna sredstva - EU dio - HRK]]/7.5345</f>
        <v>84564.599641648412</v>
      </c>
      <c r="Q2013" s="50">
        <f>Ugovori_OPULJP[[#This Row],[Bespovratna sredstva - Ukupno (EU+Nac) HRK
= Ukupna ugovorena vrijednost bespovratnih sredstava]]*Ugovori_OPULJP[[#This Row],[STOPA NACIONALNOG SUFINANCIRANJA %]]</f>
        <v>112438.584</v>
      </c>
      <c r="R2013" s="51">
        <f>Ugovori_OPULJP[[#This Row],[Bespovratna sredstva - Nacionalni dio - HRK]]/7.5345</f>
        <v>14923.164642643838</v>
      </c>
      <c r="S2013" s="50">
        <v>749590.56</v>
      </c>
      <c r="T2013" s="51">
        <f>Ugovori_OPULJP[[#This Row],[Bespovratna sredstva - Ukupno (EU+Nac) HRK
= Ukupna ugovorena vrijednost bespovratnih sredstava]]/7.5345</f>
        <v>99487.764284292251</v>
      </c>
      <c r="U2013" s="50">
        <v>0</v>
      </c>
      <c r="V2013" s="51">
        <f>Ugovori_OPULJP[[#This Row],[Javni doprinos korisnika - HRK]]/7.5345</f>
        <v>0</v>
      </c>
      <c r="W2013" s="50">
        <v>0</v>
      </c>
      <c r="X2013" s="51">
        <f>Ugovori_OPULJP[[#This Row],[Privatni doprinos korisnika - HRK]]/7.5345</f>
        <v>0</v>
      </c>
      <c r="Y2013" s="52">
        <v>749590.56</v>
      </c>
      <c r="Z2013" s="53">
        <f>Ugovori_OPULJP[[#This Row],[UKUPNI PRIHVATLJIVI IZDACI
TOTAL ELIGIBLE EXPENDITURE
= Bespovratna sredstva ukupno + doprinos korisnika
= Ukupni prihvatljivi troškovi
= Ukupna ugovorena vrijednost projekta HRK]]/7.5345</f>
        <v>99487.764284292251</v>
      </c>
      <c r="AA2013" s="44" t="s">
        <v>38</v>
      </c>
      <c r="AB2013" s="44" t="s">
        <v>35</v>
      </c>
      <c r="AC2013" s="43" t="s">
        <v>7376</v>
      </c>
      <c r="AD2013" s="43" t="s">
        <v>6595</v>
      </c>
    </row>
    <row r="2014" spans="1:30" ht="51" customHeight="1" x14ac:dyDescent="0.2">
      <c r="A2014" s="41" t="s">
        <v>7377</v>
      </c>
      <c r="B2014" s="42" t="s">
        <v>743</v>
      </c>
      <c r="C2014" s="43" t="s">
        <v>7295</v>
      </c>
      <c r="D2014" s="43" t="s">
        <v>7300</v>
      </c>
      <c r="E2014" s="44" t="s">
        <v>76</v>
      </c>
      <c r="F2014" s="45" t="s">
        <v>7378</v>
      </c>
      <c r="G2014" s="45" t="s">
        <v>1380</v>
      </c>
      <c r="H2014" s="47">
        <v>42822</v>
      </c>
      <c r="I2014" s="47">
        <v>43432</v>
      </c>
      <c r="J2014" s="48" t="str">
        <f>IF(Ugovori_OPULJP[[#This Row],[DATUM ZAVRŠETKA OPERACIJE]]&gt;DATE(2024,3,31),"u provedbi","završen")</f>
        <v>završen</v>
      </c>
      <c r="K2014" s="46" t="s">
        <v>594</v>
      </c>
      <c r="L2014" s="46" t="s">
        <v>594</v>
      </c>
      <c r="M2014" s="49">
        <v>0.85</v>
      </c>
      <c r="N2014" s="49">
        <v>0.15</v>
      </c>
      <c r="O2014" s="50">
        <f>Ugovori_OPULJP[[#This Row],[Bespovratna sredstva - Ukupno (EU+Nac) HRK
= Ukupna ugovorena vrijednost bespovratnih sredstava]]*Ugovori_OPULJP[[#This Row],[EU STOPA SUFINANCIRANJA %
EU CO-FINANCING RATE %]]</f>
        <v>1693000.76</v>
      </c>
      <c r="P2014" s="51">
        <f>Ugovori_OPULJP[[#This Row],[Bespovratna sredstva - EU dio - HRK]]/7.5345</f>
        <v>224699.8155152963</v>
      </c>
      <c r="Q2014" s="50">
        <f>Ugovori_OPULJP[[#This Row],[Bespovratna sredstva - Ukupno (EU+Nac) HRK
= Ukupna ugovorena vrijednost bespovratnih sredstava]]*Ugovori_OPULJP[[#This Row],[STOPA NACIONALNOG SUFINANCIRANJA %]]</f>
        <v>298764.84000000003</v>
      </c>
      <c r="R2014" s="51">
        <f>Ugovori_OPULJP[[#This Row],[Bespovratna sredstva - Nacionalni dio - HRK]]/7.5345</f>
        <v>39652.90862034641</v>
      </c>
      <c r="S2014" s="50">
        <v>1991765.6</v>
      </c>
      <c r="T2014" s="51">
        <f>Ugovori_OPULJP[[#This Row],[Bespovratna sredstva - Ukupno (EU+Nac) HRK
= Ukupna ugovorena vrijednost bespovratnih sredstava]]/7.5345</f>
        <v>264352.7241356427</v>
      </c>
      <c r="U2014" s="50">
        <v>0</v>
      </c>
      <c r="V2014" s="51">
        <f>Ugovori_OPULJP[[#This Row],[Javni doprinos korisnika - HRK]]/7.5345</f>
        <v>0</v>
      </c>
      <c r="W2014" s="50">
        <v>0</v>
      </c>
      <c r="X2014" s="51">
        <f>Ugovori_OPULJP[[#This Row],[Privatni doprinos korisnika - HRK]]/7.5345</f>
        <v>0</v>
      </c>
      <c r="Y2014" s="52">
        <v>1991765.6</v>
      </c>
      <c r="Z2014" s="53">
        <f>Ugovori_OPULJP[[#This Row],[UKUPNI PRIHVATLJIVI IZDACI
TOTAL ELIGIBLE EXPENDITURE
= Bespovratna sredstva ukupno + doprinos korisnika
= Ukupni prihvatljivi troškovi
= Ukupna ugovorena vrijednost projekta HRK]]/7.5345</f>
        <v>264352.7241356427</v>
      </c>
      <c r="AA2014" s="44" t="s">
        <v>38</v>
      </c>
      <c r="AB2014" s="44" t="s">
        <v>35</v>
      </c>
      <c r="AC2014" s="43" t="s">
        <v>7379</v>
      </c>
      <c r="AD2014" s="43" t="s">
        <v>6595</v>
      </c>
    </row>
    <row r="2015" spans="1:30" ht="51" customHeight="1" x14ac:dyDescent="0.2">
      <c r="A2015" s="41" t="s">
        <v>7380</v>
      </c>
      <c r="B2015" s="42" t="s">
        <v>743</v>
      </c>
      <c r="C2015" s="43" t="s">
        <v>7295</v>
      </c>
      <c r="D2015" s="43" t="s">
        <v>7300</v>
      </c>
      <c r="E2015" s="44" t="s">
        <v>76</v>
      </c>
      <c r="F2015" s="45" t="s">
        <v>7381</v>
      </c>
      <c r="G2015" s="45" t="s">
        <v>7382</v>
      </c>
      <c r="H2015" s="47">
        <v>42826</v>
      </c>
      <c r="I2015" s="47">
        <v>43556</v>
      </c>
      <c r="J2015" s="48" t="str">
        <f>IF(Ugovori_OPULJP[[#This Row],[DATUM ZAVRŠETKA OPERACIJE]]&gt;DATE(2024,3,31),"u provedbi","završen")</f>
        <v>završen</v>
      </c>
      <c r="K2015" s="46" t="s">
        <v>7383</v>
      </c>
      <c r="L2015" s="46" t="s">
        <v>37</v>
      </c>
      <c r="M2015" s="49">
        <v>0.85</v>
      </c>
      <c r="N2015" s="49">
        <v>0.15</v>
      </c>
      <c r="O2015" s="50">
        <f>Ugovori_OPULJP[[#This Row],[Bespovratna sredstva - Ukupno (EU+Nac) HRK
= Ukupna ugovorena vrijednost bespovratnih sredstava]]*Ugovori_OPULJP[[#This Row],[EU STOPA SUFINANCIRANJA %
EU CO-FINANCING RATE %]]</f>
        <v>1597394.8425</v>
      </c>
      <c r="P2015" s="51">
        <f>Ugovori_OPULJP[[#This Row],[Bespovratna sredstva - EU dio - HRK]]/7.5345</f>
        <v>212010.72964363926</v>
      </c>
      <c r="Q2015" s="50">
        <f>Ugovori_OPULJP[[#This Row],[Bespovratna sredstva - Ukupno (EU+Nac) HRK
= Ukupna ugovorena vrijednost bespovratnih sredstava]]*Ugovori_OPULJP[[#This Row],[STOPA NACIONALNOG SUFINANCIRANJA %]]</f>
        <v>281893.20750000002</v>
      </c>
      <c r="R2015" s="51">
        <f>Ugovori_OPULJP[[#This Row],[Bespovratna sredstva - Nacionalni dio - HRK]]/7.5345</f>
        <v>37413.658172406926</v>
      </c>
      <c r="S2015" s="50">
        <v>1879288.05</v>
      </c>
      <c r="T2015" s="51">
        <f>Ugovori_OPULJP[[#This Row],[Bespovratna sredstva - Ukupno (EU+Nac) HRK
= Ukupna ugovorena vrijednost bespovratnih sredstava]]/7.5345</f>
        <v>249424.38781604619</v>
      </c>
      <c r="U2015" s="50">
        <v>0</v>
      </c>
      <c r="V2015" s="51">
        <f>Ugovori_OPULJP[[#This Row],[Javni doprinos korisnika - HRK]]/7.5345</f>
        <v>0</v>
      </c>
      <c r="W2015" s="50">
        <v>0</v>
      </c>
      <c r="X2015" s="51">
        <f>Ugovori_OPULJP[[#This Row],[Privatni doprinos korisnika - HRK]]/7.5345</f>
        <v>0</v>
      </c>
      <c r="Y2015" s="52">
        <v>1879288.05</v>
      </c>
      <c r="Z2015" s="53">
        <f>Ugovori_OPULJP[[#This Row],[UKUPNI PRIHVATLJIVI IZDACI
TOTAL ELIGIBLE EXPENDITURE
= Bespovratna sredstva ukupno + doprinos korisnika
= Ukupni prihvatljivi troškovi
= Ukupna ugovorena vrijednost projekta HRK]]/7.5345</f>
        <v>249424.38781604619</v>
      </c>
      <c r="AA2015" s="44" t="s">
        <v>38</v>
      </c>
      <c r="AB2015" s="44" t="s">
        <v>35</v>
      </c>
      <c r="AC2015" s="43" t="s">
        <v>7384</v>
      </c>
      <c r="AD2015" s="43" t="s">
        <v>6595</v>
      </c>
    </row>
    <row r="2016" spans="1:30" ht="51" customHeight="1" x14ac:dyDescent="0.2">
      <c r="A2016" s="41" t="s">
        <v>7385</v>
      </c>
      <c r="B2016" s="42" t="s">
        <v>743</v>
      </c>
      <c r="C2016" s="43" t="s">
        <v>7295</v>
      </c>
      <c r="D2016" s="43" t="s">
        <v>7300</v>
      </c>
      <c r="E2016" s="44" t="s">
        <v>76</v>
      </c>
      <c r="F2016" s="45" t="s">
        <v>7386</v>
      </c>
      <c r="G2016" s="45" t="s">
        <v>2415</v>
      </c>
      <c r="H2016" s="47">
        <v>42817</v>
      </c>
      <c r="I2016" s="47">
        <v>43547</v>
      </c>
      <c r="J2016" s="48" t="str">
        <f>IF(Ugovori_OPULJP[[#This Row],[DATUM ZAVRŠETKA OPERACIJE]]&gt;DATE(2024,3,31),"u provedbi","završen")</f>
        <v>završen</v>
      </c>
      <c r="K2016" s="46" t="s">
        <v>99</v>
      </c>
      <c r="L2016" s="46" t="s">
        <v>99</v>
      </c>
      <c r="M2016" s="49">
        <v>0.85</v>
      </c>
      <c r="N2016" s="49">
        <v>0.15</v>
      </c>
      <c r="O2016" s="50">
        <f>Ugovori_OPULJP[[#This Row],[Bespovratna sredstva - Ukupno (EU+Nac) HRK
= Ukupna ugovorena vrijednost bespovratnih sredstava]]*Ugovori_OPULJP[[#This Row],[EU STOPA SUFINANCIRANJA %
EU CO-FINANCING RATE %]]</f>
        <v>1381347.4100000001</v>
      </c>
      <c r="P2016" s="51">
        <f>Ugovori_OPULJP[[#This Row],[Bespovratna sredstva - EU dio - HRK]]/7.5345</f>
        <v>183336.30765146992</v>
      </c>
      <c r="Q2016" s="50">
        <f>Ugovori_OPULJP[[#This Row],[Bespovratna sredstva - Ukupno (EU+Nac) HRK
= Ukupna ugovorena vrijednost bespovratnih sredstava]]*Ugovori_OPULJP[[#This Row],[STOPA NACIONALNOG SUFINANCIRANJA %]]</f>
        <v>243767.19</v>
      </c>
      <c r="R2016" s="51">
        <f>Ugovori_OPULJP[[#This Row],[Bespovratna sredstva - Nacionalni dio - HRK]]/7.5345</f>
        <v>32353.466056141748</v>
      </c>
      <c r="S2016" s="50">
        <v>1625114.6</v>
      </c>
      <c r="T2016" s="51">
        <f>Ugovori_OPULJP[[#This Row],[Bespovratna sredstva - Ukupno (EU+Nac) HRK
= Ukupna ugovorena vrijednost bespovratnih sredstava]]/7.5345</f>
        <v>215689.77370761166</v>
      </c>
      <c r="U2016" s="50">
        <v>0</v>
      </c>
      <c r="V2016" s="51">
        <f>Ugovori_OPULJP[[#This Row],[Javni doprinos korisnika - HRK]]/7.5345</f>
        <v>0</v>
      </c>
      <c r="W2016" s="50">
        <v>0</v>
      </c>
      <c r="X2016" s="51">
        <f>Ugovori_OPULJP[[#This Row],[Privatni doprinos korisnika - HRK]]/7.5345</f>
        <v>0</v>
      </c>
      <c r="Y2016" s="52">
        <v>1625114.6</v>
      </c>
      <c r="Z2016" s="53">
        <f>Ugovori_OPULJP[[#This Row],[UKUPNI PRIHVATLJIVI IZDACI
TOTAL ELIGIBLE EXPENDITURE
= Bespovratna sredstva ukupno + doprinos korisnika
= Ukupni prihvatljivi troškovi
= Ukupna ugovorena vrijednost projekta HRK]]/7.5345</f>
        <v>215689.77370761166</v>
      </c>
      <c r="AA2016" s="44" t="s">
        <v>38</v>
      </c>
      <c r="AB2016" s="44" t="s">
        <v>35</v>
      </c>
      <c r="AC2016" s="43" t="s">
        <v>7387</v>
      </c>
      <c r="AD2016" s="43" t="s">
        <v>6595</v>
      </c>
    </row>
    <row r="2017" spans="1:30" ht="51" customHeight="1" x14ac:dyDescent="0.2">
      <c r="A2017" s="41" t="s">
        <v>7388</v>
      </c>
      <c r="B2017" s="42" t="s">
        <v>743</v>
      </c>
      <c r="C2017" s="43" t="s">
        <v>7295</v>
      </c>
      <c r="D2017" s="43" t="s">
        <v>7300</v>
      </c>
      <c r="E2017" s="44" t="s">
        <v>76</v>
      </c>
      <c r="F2017" s="45" t="s">
        <v>7389</v>
      </c>
      <c r="G2017" s="45" t="s">
        <v>1218</v>
      </c>
      <c r="H2017" s="47">
        <v>42825</v>
      </c>
      <c r="I2017" s="47">
        <v>43555</v>
      </c>
      <c r="J2017" s="48" t="str">
        <f>IF(Ugovori_OPULJP[[#This Row],[DATUM ZAVRŠETKA OPERACIJE]]&gt;DATE(2024,3,31),"u provedbi","završen")</f>
        <v>završen</v>
      </c>
      <c r="K2017" s="46" t="s">
        <v>249</v>
      </c>
      <c r="L2017" s="46" t="s">
        <v>249</v>
      </c>
      <c r="M2017" s="49">
        <v>0.85</v>
      </c>
      <c r="N2017" s="49">
        <v>0.15</v>
      </c>
      <c r="O2017" s="50">
        <f>Ugovori_OPULJP[[#This Row],[Bespovratna sredstva - Ukupno (EU+Nac) HRK
= Ukupna ugovorena vrijednost bespovratnih sredstava]]*Ugovori_OPULJP[[#This Row],[EU STOPA SUFINANCIRANJA %
EU CO-FINANCING RATE %]]</f>
        <v>1691056.3</v>
      </c>
      <c r="P2017" s="51">
        <f>Ugovori_OPULJP[[#This Row],[Bespovratna sredstva - EU dio - HRK]]/7.5345</f>
        <v>224441.74132324639</v>
      </c>
      <c r="Q2017" s="50">
        <f>Ugovori_OPULJP[[#This Row],[Bespovratna sredstva - Ukupno (EU+Nac) HRK
= Ukupna ugovorena vrijednost bespovratnih sredstava]]*Ugovori_OPULJP[[#This Row],[STOPA NACIONALNOG SUFINANCIRANJA %]]</f>
        <v>298421.7</v>
      </c>
      <c r="R2017" s="51">
        <f>Ugovori_OPULJP[[#This Row],[Bespovratna sredstva - Nacionalni dio - HRK]]/7.5345</f>
        <v>39607.366115867007</v>
      </c>
      <c r="S2017" s="50">
        <v>1989478</v>
      </c>
      <c r="T2017" s="51">
        <f>Ugovori_OPULJP[[#This Row],[Bespovratna sredstva - Ukupno (EU+Nac) HRK
= Ukupna ugovorena vrijednost bespovratnih sredstava]]/7.5345</f>
        <v>264049.10743911337</v>
      </c>
      <c r="U2017" s="50">
        <v>0</v>
      </c>
      <c r="V2017" s="51">
        <f>Ugovori_OPULJP[[#This Row],[Javni doprinos korisnika - HRK]]/7.5345</f>
        <v>0</v>
      </c>
      <c r="W2017" s="50">
        <v>0</v>
      </c>
      <c r="X2017" s="51">
        <f>Ugovori_OPULJP[[#This Row],[Privatni doprinos korisnika - HRK]]/7.5345</f>
        <v>0</v>
      </c>
      <c r="Y2017" s="52">
        <v>1989478</v>
      </c>
      <c r="Z2017" s="53">
        <f>Ugovori_OPULJP[[#This Row],[UKUPNI PRIHVATLJIVI IZDACI
TOTAL ELIGIBLE EXPENDITURE
= Bespovratna sredstva ukupno + doprinos korisnika
= Ukupni prihvatljivi troškovi
= Ukupna ugovorena vrijednost projekta HRK]]/7.5345</f>
        <v>264049.10743911337</v>
      </c>
      <c r="AA2017" s="44" t="s">
        <v>38</v>
      </c>
      <c r="AB2017" s="44" t="s">
        <v>35</v>
      </c>
      <c r="AC2017" s="43" t="s">
        <v>7390</v>
      </c>
      <c r="AD2017" s="43" t="s">
        <v>6595</v>
      </c>
    </row>
    <row r="2018" spans="1:30" ht="51" customHeight="1" x14ac:dyDescent="0.2">
      <c r="A2018" s="41" t="s">
        <v>7391</v>
      </c>
      <c r="B2018" s="42" t="s">
        <v>743</v>
      </c>
      <c r="C2018" s="43" t="s">
        <v>7295</v>
      </c>
      <c r="D2018" s="43" t="s">
        <v>7300</v>
      </c>
      <c r="E2018" s="44" t="s">
        <v>76</v>
      </c>
      <c r="F2018" s="45" t="s">
        <v>7392</v>
      </c>
      <c r="G2018" s="45" t="s">
        <v>1930</v>
      </c>
      <c r="H2018" s="47">
        <v>42835</v>
      </c>
      <c r="I2018" s="47">
        <v>43565</v>
      </c>
      <c r="J2018" s="48" t="str">
        <f>IF(Ugovori_OPULJP[[#This Row],[DATUM ZAVRŠETKA OPERACIJE]]&gt;DATE(2024,3,31),"u provedbi","završen")</f>
        <v>završen</v>
      </c>
      <c r="K2018" s="46" t="s">
        <v>249</v>
      </c>
      <c r="L2018" s="46" t="s">
        <v>249</v>
      </c>
      <c r="M2018" s="49">
        <v>0.85</v>
      </c>
      <c r="N2018" s="49">
        <v>0.15</v>
      </c>
      <c r="O2018" s="50">
        <f>Ugovori_OPULJP[[#This Row],[Bespovratna sredstva - Ukupno (EU+Nac) HRK
= Ukupna ugovorena vrijednost bespovratnih sredstava]]*Ugovori_OPULJP[[#This Row],[EU STOPA SUFINANCIRANJA %
EU CO-FINANCING RATE %]]</f>
        <v>1679383.267</v>
      </c>
      <c r="P2018" s="51">
        <f>Ugovori_OPULJP[[#This Row],[Bespovratna sredstva - EU dio - HRK]]/7.5345</f>
        <v>222892.46360076978</v>
      </c>
      <c r="Q2018" s="50">
        <f>Ugovori_OPULJP[[#This Row],[Bespovratna sredstva - Ukupno (EU+Nac) HRK
= Ukupna ugovorena vrijednost bespovratnih sredstava]]*Ugovori_OPULJP[[#This Row],[STOPA NACIONALNOG SUFINANCIRANJA %]]</f>
        <v>296361.75299999997</v>
      </c>
      <c r="R2018" s="51">
        <f>Ugovori_OPULJP[[#This Row],[Bespovratna sredstva - Nacionalni dio - HRK]]/7.5345</f>
        <v>39333.964164841724</v>
      </c>
      <c r="S2018" s="50">
        <v>1975745.02</v>
      </c>
      <c r="T2018" s="51">
        <f>Ugovori_OPULJP[[#This Row],[Bespovratna sredstva - Ukupno (EU+Nac) HRK
= Ukupna ugovorena vrijednost bespovratnih sredstava]]/7.5345</f>
        <v>262226.4277656115</v>
      </c>
      <c r="U2018" s="50">
        <v>0</v>
      </c>
      <c r="V2018" s="51">
        <f>Ugovori_OPULJP[[#This Row],[Javni doprinos korisnika - HRK]]/7.5345</f>
        <v>0</v>
      </c>
      <c r="W2018" s="50">
        <v>0</v>
      </c>
      <c r="X2018" s="51">
        <f>Ugovori_OPULJP[[#This Row],[Privatni doprinos korisnika - HRK]]/7.5345</f>
        <v>0</v>
      </c>
      <c r="Y2018" s="52">
        <v>1975745.02</v>
      </c>
      <c r="Z2018" s="53">
        <f>Ugovori_OPULJP[[#This Row],[UKUPNI PRIHVATLJIVI IZDACI
TOTAL ELIGIBLE EXPENDITURE
= Bespovratna sredstva ukupno + doprinos korisnika
= Ukupni prihvatljivi troškovi
= Ukupna ugovorena vrijednost projekta HRK]]/7.5345</f>
        <v>262226.4277656115</v>
      </c>
      <c r="AA2018" s="44" t="s">
        <v>38</v>
      </c>
      <c r="AB2018" s="44" t="s">
        <v>35</v>
      </c>
      <c r="AC2018" s="43" t="s">
        <v>7393</v>
      </c>
      <c r="AD2018" s="43" t="s">
        <v>6595</v>
      </c>
    </row>
    <row r="2019" spans="1:30" ht="51" customHeight="1" x14ac:dyDescent="0.2">
      <c r="A2019" s="41" t="s">
        <v>7394</v>
      </c>
      <c r="B2019" s="42" t="s">
        <v>743</v>
      </c>
      <c r="C2019" s="43" t="s">
        <v>7295</v>
      </c>
      <c r="D2019" s="43" t="s">
        <v>7300</v>
      </c>
      <c r="E2019" s="44" t="s">
        <v>76</v>
      </c>
      <c r="F2019" s="45" t="s">
        <v>7395</v>
      </c>
      <c r="G2019" s="45" t="s">
        <v>7396</v>
      </c>
      <c r="H2019" s="47">
        <v>42829</v>
      </c>
      <c r="I2019" s="47">
        <v>43559</v>
      </c>
      <c r="J2019" s="48" t="str">
        <f>IF(Ugovori_OPULJP[[#This Row],[DATUM ZAVRŠETKA OPERACIJE]]&gt;DATE(2024,3,31),"u provedbi","završen")</f>
        <v>završen</v>
      </c>
      <c r="K2019" s="46" t="s">
        <v>892</v>
      </c>
      <c r="L2019" s="46" t="s">
        <v>37</v>
      </c>
      <c r="M2019" s="49">
        <v>0.85</v>
      </c>
      <c r="N2019" s="49">
        <v>0.15</v>
      </c>
      <c r="O2019" s="50">
        <f>Ugovori_OPULJP[[#This Row],[Bespovratna sredstva - Ukupno (EU+Nac) HRK
= Ukupna ugovorena vrijednost bespovratnih sredstava]]*Ugovori_OPULJP[[#This Row],[EU STOPA SUFINANCIRANJA %
EU CO-FINANCING RATE %]]</f>
        <v>987892.19350000005</v>
      </c>
      <c r="P2019" s="51">
        <f>Ugovori_OPULJP[[#This Row],[Bespovratna sredstva - EU dio - HRK]]/7.5345</f>
        <v>131115.82633220518</v>
      </c>
      <c r="Q2019" s="50">
        <f>Ugovori_OPULJP[[#This Row],[Bespovratna sredstva - Ukupno (EU+Nac) HRK
= Ukupna ugovorena vrijednost bespovratnih sredstava]]*Ugovori_OPULJP[[#This Row],[STOPA NACIONALNOG SUFINANCIRANJA %]]</f>
        <v>174333.91650000002</v>
      </c>
      <c r="R2019" s="51">
        <f>Ugovori_OPULJP[[#This Row],[Bespovratna sredstva - Nacionalni dio - HRK]]/7.5345</f>
        <v>23138.086999800918</v>
      </c>
      <c r="S2019" s="50">
        <v>1162226.1100000001</v>
      </c>
      <c r="T2019" s="51">
        <f>Ugovori_OPULJP[[#This Row],[Bespovratna sredstva - Ukupno (EU+Nac) HRK
= Ukupna ugovorena vrijednost bespovratnih sredstava]]/7.5345</f>
        <v>154253.91333200611</v>
      </c>
      <c r="U2019" s="50">
        <v>0</v>
      </c>
      <c r="V2019" s="51">
        <f>Ugovori_OPULJP[[#This Row],[Javni doprinos korisnika - HRK]]/7.5345</f>
        <v>0</v>
      </c>
      <c r="W2019" s="50">
        <v>0</v>
      </c>
      <c r="X2019" s="51">
        <f>Ugovori_OPULJP[[#This Row],[Privatni doprinos korisnika - HRK]]/7.5345</f>
        <v>0</v>
      </c>
      <c r="Y2019" s="52">
        <v>1162226.1100000001</v>
      </c>
      <c r="Z2019" s="53">
        <f>Ugovori_OPULJP[[#This Row],[UKUPNI PRIHVATLJIVI IZDACI
TOTAL ELIGIBLE EXPENDITURE
= Bespovratna sredstva ukupno + doprinos korisnika
= Ukupni prihvatljivi troškovi
= Ukupna ugovorena vrijednost projekta HRK]]/7.5345</f>
        <v>154253.91333200611</v>
      </c>
      <c r="AA2019" s="44" t="s">
        <v>38</v>
      </c>
      <c r="AB2019" s="44" t="s">
        <v>35</v>
      </c>
      <c r="AC2019" s="43" t="s">
        <v>7397</v>
      </c>
      <c r="AD2019" s="43" t="s">
        <v>6595</v>
      </c>
    </row>
    <row r="2020" spans="1:30" ht="51" customHeight="1" x14ac:dyDescent="0.2">
      <c r="A2020" s="41" t="s">
        <v>7398</v>
      </c>
      <c r="B2020" s="42" t="s">
        <v>743</v>
      </c>
      <c r="C2020" s="43" t="s">
        <v>7295</v>
      </c>
      <c r="D2020" s="43" t="s">
        <v>7300</v>
      </c>
      <c r="E2020" s="44" t="s">
        <v>76</v>
      </c>
      <c r="F2020" s="45" t="s">
        <v>7399</v>
      </c>
      <c r="G2020" s="45" t="s">
        <v>1647</v>
      </c>
      <c r="H2020" s="47">
        <v>42826</v>
      </c>
      <c r="I2020" s="47">
        <v>43556</v>
      </c>
      <c r="J2020" s="48" t="str">
        <f>IF(Ugovori_OPULJP[[#This Row],[DATUM ZAVRŠETKA OPERACIJE]]&gt;DATE(2024,3,31),"u provedbi","završen")</f>
        <v>završen</v>
      </c>
      <c r="K2020" s="46" t="s">
        <v>211</v>
      </c>
      <c r="L2020" s="46" t="s">
        <v>211</v>
      </c>
      <c r="M2020" s="49">
        <v>0.85</v>
      </c>
      <c r="N2020" s="49">
        <v>0.15</v>
      </c>
      <c r="O2020" s="50">
        <f>Ugovori_OPULJP[[#This Row],[Bespovratna sredstva - Ukupno (EU+Nac) HRK
= Ukupna ugovorena vrijednost bespovratnih sredstava]]*Ugovori_OPULJP[[#This Row],[EU STOPA SUFINANCIRANJA %
EU CO-FINANCING RATE %]]</f>
        <v>1693764.0430000001</v>
      </c>
      <c r="P2020" s="51">
        <f>Ugovori_OPULJP[[#This Row],[Bespovratna sredstva - EU dio - HRK]]/7.5345</f>
        <v>224801.12057867143</v>
      </c>
      <c r="Q2020" s="50">
        <f>Ugovori_OPULJP[[#This Row],[Bespovratna sredstva - Ukupno (EU+Nac) HRK
= Ukupna ugovorena vrijednost bespovratnih sredstava]]*Ugovori_OPULJP[[#This Row],[STOPA NACIONALNOG SUFINANCIRANJA %]]</f>
        <v>298899.53700000001</v>
      </c>
      <c r="R2020" s="51">
        <f>Ugovori_OPULJP[[#This Row],[Bespovratna sredstva - Nacionalni dio - HRK]]/7.5345</f>
        <v>39670.785984471433</v>
      </c>
      <c r="S2020" s="50">
        <v>1992663.58</v>
      </c>
      <c r="T2020" s="51">
        <f>Ugovori_OPULJP[[#This Row],[Bespovratna sredstva - Ukupno (EU+Nac) HRK
= Ukupna ugovorena vrijednost bespovratnih sredstava]]/7.5345</f>
        <v>264471.9065631429</v>
      </c>
      <c r="U2020" s="50">
        <v>0</v>
      </c>
      <c r="V2020" s="51">
        <f>Ugovori_OPULJP[[#This Row],[Javni doprinos korisnika - HRK]]/7.5345</f>
        <v>0</v>
      </c>
      <c r="W2020" s="50">
        <v>0</v>
      </c>
      <c r="X2020" s="51">
        <f>Ugovori_OPULJP[[#This Row],[Privatni doprinos korisnika - HRK]]/7.5345</f>
        <v>0</v>
      </c>
      <c r="Y2020" s="52">
        <v>1992663.58</v>
      </c>
      <c r="Z2020" s="53">
        <f>Ugovori_OPULJP[[#This Row],[UKUPNI PRIHVATLJIVI IZDACI
TOTAL ELIGIBLE EXPENDITURE
= Bespovratna sredstva ukupno + doprinos korisnika
= Ukupni prihvatljivi troškovi
= Ukupna ugovorena vrijednost projekta HRK]]/7.5345</f>
        <v>264471.9065631429</v>
      </c>
      <c r="AA2020" s="44" t="s">
        <v>38</v>
      </c>
      <c r="AB2020" s="44" t="s">
        <v>35</v>
      </c>
      <c r="AC2020" s="43" t="s">
        <v>7400</v>
      </c>
      <c r="AD2020" s="43" t="s">
        <v>6595</v>
      </c>
    </row>
    <row r="2021" spans="1:30" ht="51" customHeight="1" x14ac:dyDescent="0.2">
      <c r="A2021" s="41" t="s">
        <v>7401</v>
      </c>
      <c r="B2021" s="42" t="s">
        <v>743</v>
      </c>
      <c r="C2021" s="43" t="s">
        <v>7295</v>
      </c>
      <c r="D2021" s="43" t="s">
        <v>7300</v>
      </c>
      <c r="E2021" s="44" t="s">
        <v>76</v>
      </c>
      <c r="F2021" s="45" t="s">
        <v>7402</v>
      </c>
      <c r="G2021" s="45" t="s">
        <v>2467</v>
      </c>
      <c r="H2021" s="47">
        <v>42822</v>
      </c>
      <c r="I2021" s="47">
        <v>43552</v>
      </c>
      <c r="J2021" s="48" t="str">
        <f>IF(Ugovori_OPULJP[[#This Row],[DATUM ZAVRŠETKA OPERACIJE]]&gt;DATE(2024,3,31),"u provedbi","završen")</f>
        <v>završen</v>
      </c>
      <c r="K2021" s="46" t="s">
        <v>7403</v>
      </c>
      <c r="L2021" s="46" t="s">
        <v>173</v>
      </c>
      <c r="M2021" s="49">
        <v>0.85</v>
      </c>
      <c r="N2021" s="49">
        <v>0.15</v>
      </c>
      <c r="O2021" s="50">
        <f>Ugovori_OPULJP[[#This Row],[Bespovratna sredstva - Ukupno (EU+Nac) HRK
= Ukupna ugovorena vrijednost bespovratnih sredstava]]*Ugovori_OPULJP[[#This Row],[EU STOPA SUFINANCIRANJA %
EU CO-FINANCING RATE %]]</f>
        <v>1434267.0244999998</v>
      </c>
      <c r="P2021" s="51">
        <f>Ugovori_OPULJP[[#This Row],[Bespovratna sredstva - EU dio - HRK]]/7.5345</f>
        <v>190359.94750812923</v>
      </c>
      <c r="Q2021" s="50">
        <f>Ugovori_OPULJP[[#This Row],[Bespovratna sredstva - Ukupno (EU+Nac) HRK
= Ukupna ugovorena vrijednost bespovratnih sredstava]]*Ugovori_OPULJP[[#This Row],[STOPA NACIONALNOG SUFINANCIRANJA %]]</f>
        <v>253105.94549999997</v>
      </c>
      <c r="R2021" s="51">
        <f>Ugovori_OPULJP[[#This Row],[Bespovratna sredstva - Nacionalni dio - HRK]]/7.5345</f>
        <v>33592.931913199274</v>
      </c>
      <c r="S2021" s="50">
        <v>1687372.97</v>
      </c>
      <c r="T2021" s="51">
        <f>Ugovori_OPULJP[[#This Row],[Bespovratna sredstva - Ukupno (EU+Nac) HRK
= Ukupna ugovorena vrijednost bespovratnih sredstava]]/7.5345</f>
        <v>223952.87942132854</v>
      </c>
      <c r="U2021" s="50">
        <v>0</v>
      </c>
      <c r="V2021" s="51">
        <f>Ugovori_OPULJP[[#This Row],[Javni doprinos korisnika - HRK]]/7.5345</f>
        <v>0</v>
      </c>
      <c r="W2021" s="50">
        <v>0</v>
      </c>
      <c r="X2021" s="51">
        <f>Ugovori_OPULJP[[#This Row],[Privatni doprinos korisnika - HRK]]/7.5345</f>
        <v>0</v>
      </c>
      <c r="Y2021" s="52">
        <v>1687372.97</v>
      </c>
      <c r="Z2021" s="53">
        <f>Ugovori_OPULJP[[#This Row],[UKUPNI PRIHVATLJIVI IZDACI
TOTAL ELIGIBLE EXPENDITURE
= Bespovratna sredstva ukupno + doprinos korisnika
= Ukupni prihvatljivi troškovi
= Ukupna ugovorena vrijednost projekta HRK]]/7.5345</f>
        <v>223952.87942132854</v>
      </c>
      <c r="AA2021" s="44" t="s">
        <v>38</v>
      </c>
      <c r="AB2021" s="44" t="s">
        <v>35</v>
      </c>
      <c r="AC2021" s="43" t="s">
        <v>7404</v>
      </c>
      <c r="AD2021" s="43" t="s">
        <v>6595</v>
      </c>
    </row>
    <row r="2022" spans="1:30" ht="51" customHeight="1" x14ac:dyDescent="0.2">
      <c r="A2022" s="41" t="s">
        <v>7405</v>
      </c>
      <c r="B2022" s="42" t="s">
        <v>743</v>
      </c>
      <c r="C2022" s="43" t="s">
        <v>7295</v>
      </c>
      <c r="D2022" s="43" t="s">
        <v>7300</v>
      </c>
      <c r="E2022" s="44" t="s">
        <v>76</v>
      </c>
      <c r="F2022" s="45" t="s">
        <v>7406</v>
      </c>
      <c r="G2022" s="45" t="s">
        <v>7407</v>
      </c>
      <c r="H2022" s="47">
        <v>42835</v>
      </c>
      <c r="I2022" s="47">
        <v>43444</v>
      </c>
      <c r="J2022" s="48" t="str">
        <f>IF(Ugovori_OPULJP[[#This Row],[DATUM ZAVRŠETKA OPERACIJE]]&gt;DATE(2024,3,31),"u provedbi","završen")</f>
        <v>završen</v>
      </c>
      <c r="K2022" s="46" t="s">
        <v>2768</v>
      </c>
      <c r="L2022" s="46" t="s">
        <v>79</v>
      </c>
      <c r="M2022" s="49">
        <v>0.85</v>
      </c>
      <c r="N2022" s="49">
        <v>0.15</v>
      </c>
      <c r="O2022" s="50">
        <f>Ugovori_OPULJP[[#This Row],[Bespovratna sredstva - Ukupno (EU+Nac) HRK
= Ukupna ugovorena vrijednost bespovratnih sredstava]]*Ugovori_OPULJP[[#This Row],[EU STOPA SUFINANCIRANJA %
EU CO-FINANCING RATE %]]</f>
        <v>1699987.5899999999</v>
      </c>
      <c r="P2022" s="51">
        <f>Ugovori_OPULJP[[#This Row],[Bespovratna sredstva - EU dio - HRK]]/7.5345</f>
        <v>225627.12721481183</v>
      </c>
      <c r="Q2022" s="50">
        <f>Ugovori_OPULJP[[#This Row],[Bespovratna sredstva - Ukupno (EU+Nac) HRK
= Ukupna ugovorena vrijednost bespovratnih sredstava]]*Ugovori_OPULJP[[#This Row],[STOPA NACIONALNOG SUFINANCIRANJA %]]</f>
        <v>299997.81</v>
      </c>
      <c r="R2022" s="51">
        <f>Ugovori_OPULJP[[#This Row],[Bespovratna sredstva - Nacionalni dio - HRK]]/7.5345</f>
        <v>39816.551861437387</v>
      </c>
      <c r="S2022" s="50">
        <v>1999985.4</v>
      </c>
      <c r="T2022" s="51">
        <f>Ugovori_OPULJP[[#This Row],[Bespovratna sredstva - Ukupno (EU+Nac) HRK
= Ukupna ugovorena vrijednost bespovratnih sredstava]]/7.5345</f>
        <v>265443.67907624925</v>
      </c>
      <c r="U2022" s="50">
        <v>0</v>
      </c>
      <c r="V2022" s="51">
        <f>Ugovori_OPULJP[[#This Row],[Javni doprinos korisnika - HRK]]/7.5345</f>
        <v>0</v>
      </c>
      <c r="W2022" s="50">
        <v>0</v>
      </c>
      <c r="X2022" s="51">
        <f>Ugovori_OPULJP[[#This Row],[Privatni doprinos korisnika - HRK]]/7.5345</f>
        <v>0</v>
      </c>
      <c r="Y2022" s="52">
        <v>1999985.4</v>
      </c>
      <c r="Z2022" s="53">
        <f>Ugovori_OPULJP[[#This Row],[UKUPNI PRIHVATLJIVI IZDACI
TOTAL ELIGIBLE EXPENDITURE
= Bespovratna sredstva ukupno + doprinos korisnika
= Ukupni prihvatljivi troškovi
= Ukupna ugovorena vrijednost projekta HRK]]/7.5345</f>
        <v>265443.67907624925</v>
      </c>
      <c r="AA2022" s="44" t="s">
        <v>38</v>
      </c>
      <c r="AB2022" s="44" t="s">
        <v>35</v>
      </c>
      <c r="AC2022" s="43" t="s">
        <v>7408</v>
      </c>
      <c r="AD2022" s="43" t="s">
        <v>6595</v>
      </c>
    </row>
    <row r="2023" spans="1:30" ht="51" customHeight="1" x14ac:dyDescent="0.2">
      <c r="A2023" s="41" t="s">
        <v>7409</v>
      </c>
      <c r="B2023" s="42" t="s">
        <v>743</v>
      </c>
      <c r="C2023" s="43" t="s">
        <v>7295</v>
      </c>
      <c r="D2023" s="43" t="s">
        <v>7300</v>
      </c>
      <c r="E2023" s="44" t="s">
        <v>76</v>
      </c>
      <c r="F2023" s="45" t="s">
        <v>7410</v>
      </c>
      <c r="G2023" s="45" t="s">
        <v>3569</v>
      </c>
      <c r="H2023" s="47">
        <v>42822</v>
      </c>
      <c r="I2023" s="47">
        <v>43552</v>
      </c>
      <c r="J2023" s="48" t="str">
        <f>IF(Ugovori_OPULJP[[#This Row],[DATUM ZAVRŠETKA OPERACIJE]]&gt;DATE(2024,3,31),"u provedbi","završen")</f>
        <v>završen</v>
      </c>
      <c r="K2023" s="46" t="s">
        <v>99</v>
      </c>
      <c r="L2023" s="46" t="s">
        <v>99</v>
      </c>
      <c r="M2023" s="49">
        <v>0.85</v>
      </c>
      <c r="N2023" s="49">
        <v>0.15</v>
      </c>
      <c r="O2023" s="50">
        <f>Ugovori_OPULJP[[#This Row],[Bespovratna sredstva - Ukupno (EU+Nac) HRK
= Ukupna ugovorena vrijednost bespovratnih sredstava]]*Ugovori_OPULJP[[#This Row],[EU STOPA SUFINANCIRANJA %
EU CO-FINANCING RATE %]]</f>
        <v>1011272.7270000001</v>
      </c>
      <c r="P2023" s="51">
        <f>Ugovori_OPULJP[[#This Row],[Bespovratna sredstva - EU dio - HRK]]/7.5345</f>
        <v>134218.95640055745</v>
      </c>
      <c r="Q2023" s="50">
        <f>Ugovori_OPULJP[[#This Row],[Bespovratna sredstva - Ukupno (EU+Nac) HRK
= Ukupna ugovorena vrijednost bespovratnih sredstava]]*Ugovori_OPULJP[[#This Row],[STOPA NACIONALNOG SUFINANCIRANJA %]]</f>
        <v>178459.89300000001</v>
      </c>
      <c r="R2023" s="51">
        <f>Ugovori_OPULJP[[#This Row],[Bespovratna sredstva - Nacionalni dio - HRK]]/7.5345</f>
        <v>23685.698188333667</v>
      </c>
      <c r="S2023" s="50">
        <v>1189732.6200000001</v>
      </c>
      <c r="T2023" s="51">
        <f>Ugovori_OPULJP[[#This Row],[Bespovratna sredstva - Ukupno (EU+Nac) HRK
= Ukupna ugovorena vrijednost bespovratnih sredstava]]/7.5345</f>
        <v>157904.65458889111</v>
      </c>
      <c r="U2023" s="50">
        <v>0</v>
      </c>
      <c r="V2023" s="51">
        <f>Ugovori_OPULJP[[#This Row],[Javni doprinos korisnika - HRK]]/7.5345</f>
        <v>0</v>
      </c>
      <c r="W2023" s="50">
        <v>0</v>
      </c>
      <c r="X2023" s="51">
        <f>Ugovori_OPULJP[[#This Row],[Privatni doprinos korisnika - HRK]]/7.5345</f>
        <v>0</v>
      </c>
      <c r="Y2023" s="52">
        <v>1189732.6200000001</v>
      </c>
      <c r="Z2023" s="53">
        <f>Ugovori_OPULJP[[#This Row],[UKUPNI PRIHVATLJIVI IZDACI
TOTAL ELIGIBLE EXPENDITURE
= Bespovratna sredstva ukupno + doprinos korisnika
= Ukupni prihvatljivi troškovi
= Ukupna ugovorena vrijednost projekta HRK]]/7.5345</f>
        <v>157904.65458889111</v>
      </c>
      <c r="AA2023" s="44" t="s">
        <v>38</v>
      </c>
      <c r="AB2023" s="44" t="s">
        <v>35</v>
      </c>
      <c r="AC2023" s="43" t="s">
        <v>7411</v>
      </c>
      <c r="AD2023" s="43" t="s">
        <v>6595</v>
      </c>
    </row>
    <row r="2024" spans="1:30" ht="51" customHeight="1" x14ac:dyDescent="0.2">
      <c r="A2024" s="41" t="s">
        <v>7412</v>
      </c>
      <c r="B2024" s="42" t="s">
        <v>743</v>
      </c>
      <c r="C2024" s="43" t="s">
        <v>7295</v>
      </c>
      <c r="D2024" s="43" t="s">
        <v>7300</v>
      </c>
      <c r="E2024" s="44" t="s">
        <v>76</v>
      </c>
      <c r="F2024" s="45" t="s">
        <v>7363</v>
      </c>
      <c r="G2024" s="45" t="s">
        <v>7413</v>
      </c>
      <c r="H2024" s="47">
        <v>42826</v>
      </c>
      <c r="I2024" s="47">
        <v>43435</v>
      </c>
      <c r="J2024" s="48" t="str">
        <f>IF(Ugovori_OPULJP[[#This Row],[DATUM ZAVRŠETKA OPERACIJE]]&gt;DATE(2024,3,31),"u provedbi","završen")</f>
        <v>završen</v>
      </c>
      <c r="K2024" s="46" t="s">
        <v>7414</v>
      </c>
      <c r="L2024" s="46" t="s">
        <v>173</v>
      </c>
      <c r="M2024" s="49">
        <v>0.85</v>
      </c>
      <c r="N2024" s="49">
        <v>0.15</v>
      </c>
      <c r="O2024" s="50">
        <f>Ugovori_OPULJP[[#This Row],[Bespovratna sredstva - Ukupno (EU+Nac) HRK
= Ukupna ugovorena vrijednost bespovratnih sredstava]]*Ugovori_OPULJP[[#This Row],[EU STOPA SUFINANCIRANJA %
EU CO-FINANCING RATE %]]</f>
        <v>1283499.4985</v>
      </c>
      <c r="P2024" s="51">
        <f>Ugovori_OPULJP[[#This Row],[Bespovratna sredstva - EU dio - HRK]]/7.5345</f>
        <v>170349.65803968412</v>
      </c>
      <c r="Q2024" s="50">
        <f>Ugovori_OPULJP[[#This Row],[Bespovratna sredstva - Ukupno (EU+Nac) HRK
= Ukupna ugovorena vrijednost bespovratnih sredstava]]*Ugovori_OPULJP[[#This Row],[STOPA NACIONALNOG SUFINANCIRANJA %]]</f>
        <v>226499.91149999999</v>
      </c>
      <c r="R2024" s="51">
        <f>Ugovori_OPULJP[[#This Row],[Bespovratna sredstva - Nacionalni dio - HRK]]/7.5345</f>
        <v>30061.704359944251</v>
      </c>
      <c r="S2024" s="50">
        <v>1509999.41</v>
      </c>
      <c r="T2024" s="51">
        <f>Ugovori_OPULJP[[#This Row],[Bespovratna sredstva - Ukupno (EU+Nac) HRK
= Ukupna ugovorena vrijednost bespovratnih sredstava]]/7.5345</f>
        <v>200411.36239962836</v>
      </c>
      <c r="U2024" s="50">
        <v>0</v>
      </c>
      <c r="V2024" s="51">
        <f>Ugovori_OPULJP[[#This Row],[Javni doprinos korisnika - HRK]]/7.5345</f>
        <v>0</v>
      </c>
      <c r="W2024" s="50">
        <v>0</v>
      </c>
      <c r="X2024" s="51">
        <f>Ugovori_OPULJP[[#This Row],[Privatni doprinos korisnika - HRK]]/7.5345</f>
        <v>0</v>
      </c>
      <c r="Y2024" s="52">
        <v>1509999.41</v>
      </c>
      <c r="Z2024" s="53">
        <f>Ugovori_OPULJP[[#This Row],[UKUPNI PRIHVATLJIVI IZDACI
TOTAL ELIGIBLE EXPENDITURE
= Bespovratna sredstva ukupno + doprinos korisnika
= Ukupni prihvatljivi troškovi
= Ukupna ugovorena vrijednost projekta HRK]]/7.5345</f>
        <v>200411.36239962836</v>
      </c>
      <c r="AA2024" s="44" t="s">
        <v>38</v>
      </c>
      <c r="AB2024" s="44" t="s">
        <v>35</v>
      </c>
      <c r="AC2024" s="43" t="s">
        <v>7415</v>
      </c>
      <c r="AD2024" s="43" t="s">
        <v>6595</v>
      </c>
    </row>
    <row r="2025" spans="1:30" ht="51" customHeight="1" x14ac:dyDescent="0.2">
      <c r="A2025" s="41" t="s">
        <v>7416</v>
      </c>
      <c r="B2025" s="42" t="s">
        <v>743</v>
      </c>
      <c r="C2025" s="43" t="s">
        <v>7295</v>
      </c>
      <c r="D2025" s="43" t="s">
        <v>7300</v>
      </c>
      <c r="E2025" s="44" t="s">
        <v>76</v>
      </c>
      <c r="F2025" s="45" t="s">
        <v>7417</v>
      </c>
      <c r="G2025" s="45" t="s">
        <v>2182</v>
      </c>
      <c r="H2025" s="47">
        <v>42823</v>
      </c>
      <c r="I2025" s="47">
        <v>43553</v>
      </c>
      <c r="J2025" s="48" t="str">
        <f>IF(Ugovori_OPULJP[[#This Row],[DATUM ZAVRŠETKA OPERACIJE]]&gt;DATE(2024,3,31),"u provedbi","završen")</f>
        <v>završen</v>
      </c>
      <c r="K2025" s="46" t="s">
        <v>79</v>
      </c>
      <c r="L2025" s="46" t="s">
        <v>79</v>
      </c>
      <c r="M2025" s="49">
        <v>0.85</v>
      </c>
      <c r="N2025" s="49">
        <v>0.15</v>
      </c>
      <c r="O2025" s="50">
        <f>Ugovori_OPULJP[[#This Row],[Bespovratna sredstva - Ukupno (EU+Nac) HRK
= Ukupna ugovorena vrijednost bespovratnih sredstava]]*Ugovori_OPULJP[[#This Row],[EU STOPA SUFINANCIRANJA %
EU CO-FINANCING RATE %]]</f>
        <v>1293389.2825</v>
      </c>
      <c r="P2025" s="51">
        <f>Ugovori_OPULJP[[#This Row],[Bespovratna sredstva - EU dio - HRK]]/7.5345</f>
        <v>171662.25794677815</v>
      </c>
      <c r="Q2025" s="50">
        <f>Ugovori_OPULJP[[#This Row],[Bespovratna sredstva - Ukupno (EU+Nac) HRK
= Ukupna ugovorena vrijednost bespovratnih sredstava]]*Ugovori_OPULJP[[#This Row],[STOPA NACIONALNOG SUFINANCIRANJA %]]</f>
        <v>228245.16749999998</v>
      </c>
      <c r="R2025" s="51">
        <f>Ugovori_OPULJP[[#This Row],[Bespovratna sredstva - Nacionalni dio - HRK]]/7.5345</f>
        <v>30293.33963766673</v>
      </c>
      <c r="S2025" s="50">
        <v>1521634.45</v>
      </c>
      <c r="T2025" s="51">
        <f>Ugovori_OPULJP[[#This Row],[Bespovratna sredstva - Ukupno (EU+Nac) HRK
= Ukupna ugovorena vrijednost bespovratnih sredstava]]/7.5345</f>
        <v>201955.59758444488</v>
      </c>
      <c r="U2025" s="50">
        <v>0</v>
      </c>
      <c r="V2025" s="51">
        <f>Ugovori_OPULJP[[#This Row],[Javni doprinos korisnika - HRK]]/7.5345</f>
        <v>0</v>
      </c>
      <c r="W2025" s="50">
        <v>0</v>
      </c>
      <c r="X2025" s="51">
        <f>Ugovori_OPULJP[[#This Row],[Privatni doprinos korisnika - HRK]]/7.5345</f>
        <v>0</v>
      </c>
      <c r="Y2025" s="52">
        <v>1521634.45</v>
      </c>
      <c r="Z2025" s="53">
        <f>Ugovori_OPULJP[[#This Row],[UKUPNI PRIHVATLJIVI IZDACI
TOTAL ELIGIBLE EXPENDITURE
= Bespovratna sredstva ukupno + doprinos korisnika
= Ukupni prihvatljivi troškovi
= Ukupna ugovorena vrijednost projekta HRK]]/7.5345</f>
        <v>201955.59758444488</v>
      </c>
      <c r="AA2025" s="44" t="s">
        <v>38</v>
      </c>
      <c r="AB2025" s="44" t="s">
        <v>35</v>
      </c>
      <c r="AC2025" s="43" t="s">
        <v>7418</v>
      </c>
      <c r="AD2025" s="43" t="s">
        <v>6595</v>
      </c>
    </row>
    <row r="2026" spans="1:30" ht="51" customHeight="1" x14ac:dyDescent="0.2">
      <c r="A2026" s="41" t="s">
        <v>7419</v>
      </c>
      <c r="B2026" s="42" t="s">
        <v>743</v>
      </c>
      <c r="C2026" s="43" t="s">
        <v>7295</v>
      </c>
      <c r="D2026" s="43" t="s">
        <v>7300</v>
      </c>
      <c r="E2026" s="44" t="s">
        <v>76</v>
      </c>
      <c r="F2026" s="45" t="s">
        <v>7420</v>
      </c>
      <c r="G2026" s="45" t="s">
        <v>1946</v>
      </c>
      <c r="H2026" s="47">
        <v>42825</v>
      </c>
      <c r="I2026" s="47">
        <v>43555</v>
      </c>
      <c r="J2026" s="48" t="str">
        <f>IF(Ugovori_OPULJP[[#This Row],[DATUM ZAVRŠETKA OPERACIJE]]&gt;DATE(2024,3,31),"u provedbi","završen")</f>
        <v>završen</v>
      </c>
      <c r="K2026" s="46" t="s">
        <v>249</v>
      </c>
      <c r="L2026" s="46" t="s">
        <v>249</v>
      </c>
      <c r="M2026" s="49">
        <v>0.85</v>
      </c>
      <c r="N2026" s="49">
        <v>0.15</v>
      </c>
      <c r="O2026" s="50">
        <f>Ugovori_OPULJP[[#This Row],[Bespovratna sredstva - Ukupno (EU+Nac) HRK
= Ukupna ugovorena vrijednost bespovratnih sredstava]]*Ugovori_OPULJP[[#This Row],[EU STOPA SUFINANCIRANJA %
EU CO-FINANCING RATE %]]</f>
        <v>1199786.254</v>
      </c>
      <c r="P2026" s="51">
        <f>Ugovori_OPULJP[[#This Row],[Bespovratna sredstva - EU dio - HRK]]/7.5345</f>
        <v>159239.00112814386</v>
      </c>
      <c r="Q2026" s="50">
        <f>Ugovori_OPULJP[[#This Row],[Bespovratna sredstva - Ukupno (EU+Nac) HRK
= Ukupna ugovorena vrijednost bespovratnih sredstava]]*Ugovori_OPULJP[[#This Row],[STOPA NACIONALNOG SUFINANCIRANJA %]]</f>
        <v>211726.986</v>
      </c>
      <c r="R2026" s="51">
        <f>Ugovori_OPULJP[[#This Row],[Bespovratna sredstva - Nacionalni dio - HRK]]/7.5345</f>
        <v>28101.00019908421</v>
      </c>
      <c r="S2026" s="50">
        <v>1411513.24</v>
      </c>
      <c r="T2026" s="51">
        <f>Ugovori_OPULJP[[#This Row],[Bespovratna sredstva - Ukupno (EU+Nac) HRK
= Ukupna ugovorena vrijednost bespovratnih sredstava]]/7.5345</f>
        <v>187340.00132722806</v>
      </c>
      <c r="U2026" s="50">
        <v>0</v>
      </c>
      <c r="V2026" s="51">
        <f>Ugovori_OPULJP[[#This Row],[Javni doprinos korisnika - HRK]]/7.5345</f>
        <v>0</v>
      </c>
      <c r="W2026" s="50">
        <v>0</v>
      </c>
      <c r="X2026" s="51">
        <f>Ugovori_OPULJP[[#This Row],[Privatni doprinos korisnika - HRK]]/7.5345</f>
        <v>0</v>
      </c>
      <c r="Y2026" s="52">
        <v>1411513.24</v>
      </c>
      <c r="Z2026" s="53">
        <f>Ugovori_OPULJP[[#This Row],[UKUPNI PRIHVATLJIVI IZDACI
TOTAL ELIGIBLE EXPENDITURE
= Bespovratna sredstva ukupno + doprinos korisnika
= Ukupni prihvatljivi troškovi
= Ukupna ugovorena vrijednost projekta HRK]]/7.5345</f>
        <v>187340.00132722806</v>
      </c>
      <c r="AA2026" s="44" t="s">
        <v>38</v>
      </c>
      <c r="AB2026" s="44" t="s">
        <v>35</v>
      </c>
      <c r="AC2026" s="43" t="s">
        <v>7421</v>
      </c>
      <c r="AD2026" s="43" t="s">
        <v>6595</v>
      </c>
    </row>
    <row r="2027" spans="1:30" ht="51" customHeight="1" x14ac:dyDescent="0.2">
      <c r="A2027" s="41" t="s">
        <v>7422</v>
      </c>
      <c r="B2027" s="42" t="s">
        <v>743</v>
      </c>
      <c r="C2027" s="43" t="s">
        <v>7295</v>
      </c>
      <c r="D2027" s="43" t="s">
        <v>7300</v>
      </c>
      <c r="E2027" s="44" t="s">
        <v>76</v>
      </c>
      <c r="F2027" s="45" t="s">
        <v>7423</v>
      </c>
      <c r="G2027" s="45" t="s">
        <v>1557</v>
      </c>
      <c r="H2027" s="47">
        <v>42844</v>
      </c>
      <c r="I2027" s="47">
        <v>43453</v>
      </c>
      <c r="J2027" s="48" t="str">
        <f>IF(Ugovori_OPULJP[[#This Row],[DATUM ZAVRŠETKA OPERACIJE]]&gt;DATE(2024,3,31),"u provedbi","završen")</f>
        <v>završen</v>
      </c>
      <c r="K2027" s="46" t="s">
        <v>84</v>
      </c>
      <c r="L2027" s="46" t="s">
        <v>84</v>
      </c>
      <c r="M2027" s="49">
        <v>0.85</v>
      </c>
      <c r="N2027" s="49">
        <v>0.15</v>
      </c>
      <c r="O2027" s="50">
        <f>Ugovori_OPULJP[[#This Row],[Bespovratna sredstva - Ukupno (EU+Nac) HRK
= Ukupna ugovorena vrijednost bespovratnih sredstava]]*Ugovori_OPULJP[[#This Row],[EU STOPA SUFINANCIRANJA %
EU CO-FINANCING RATE %]]</f>
        <v>1673762.8544999999</v>
      </c>
      <c r="P2027" s="51">
        <f>Ugovori_OPULJP[[#This Row],[Bespovratna sredstva - EU dio - HRK]]/7.5345</f>
        <v>222146.5066693211</v>
      </c>
      <c r="Q2027" s="50">
        <f>Ugovori_OPULJP[[#This Row],[Bespovratna sredstva - Ukupno (EU+Nac) HRK
= Ukupna ugovorena vrijednost bespovratnih sredstava]]*Ugovori_OPULJP[[#This Row],[STOPA NACIONALNOG SUFINANCIRANJA %]]</f>
        <v>295369.9155</v>
      </c>
      <c r="R2027" s="51">
        <f>Ugovori_OPULJP[[#This Row],[Bespovratna sredstva - Nacionalni dio - HRK]]/7.5345</f>
        <v>39202.324706350788</v>
      </c>
      <c r="S2027" s="50">
        <v>1969132.77</v>
      </c>
      <c r="T2027" s="51">
        <f>Ugovori_OPULJP[[#This Row],[Bespovratna sredstva - Ukupno (EU+Nac) HRK
= Ukupna ugovorena vrijednost bespovratnih sredstava]]/7.5345</f>
        <v>261348.8313756719</v>
      </c>
      <c r="U2027" s="50">
        <v>0</v>
      </c>
      <c r="V2027" s="51">
        <f>Ugovori_OPULJP[[#This Row],[Javni doprinos korisnika - HRK]]/7.5345</f>
        <v>0</v>
      </c>
      <c r="W2027" s="50">
        <v>0</v>
      </c>
      <c r="X2027" s="51">
        <f>Ugovori_OPULJP[[#This Row],[Privatni doprinos korisnika - HRK]]/7.5345</f>
        <v>0</v>
      </c>
      <c r="Y2027" s="52">
        <v>1969132.77</v>
      </c>
      <c r="Z2027" s="53">
        <f>Ugovori_OPULJP[[#This Row],[UKUPNI PRIHVATLJIVI IZDACI
TOTAL ELIGIBLE EXPENDITURE
= Bespovratna sredstva ukupno + doprinos korisnika
= Ukupni prihvatljivi troškovi
= Ukupna ugovorena vrijednost projekta HRK]]/7.5345</f>
        <v>261348.8313756719</v>
      </c>
      <c r="AA2027" s="44" t="s">
        <v>38</v>
      </c>
      <c r="AB2027" s="44" t="s">
        <v>35</v>
      </c>
      <c r="AC2027" s="43" t="s">
        <v>7424</v>
      </c>
      <c r="AD2027" s="43" t="s">
        <v>6595</v>
      </c>
    </row>
    <row r="2028" spans="1:30" ht="51" customHeight="1" x14ac:dyDescent="0.2">
      <c r="A2028" s="41" t="s">
        <v>7425</v>
      </c>
      <c r="B2028" s="42" t="s">
        <v>743</v>
      </c>
      <c r="C2028" s="43" t="s">
        <v>7295</v>
      </c>
      <c r="D2028" s="43" t="s">
        <v>7300</v>
      </c>
      <c r="E2028" s="44" t="s">
        <v>76</v>
      </c>
      <c r="F2028" s="45" t="s">
        <v>7426</v>
      </c>
      <c r="G2028" s="45" t="s">
        <v>7427</v>
      </c>
      <c r="H2028" s="47">
        <v>42826</v>
      </c>
      <c r="I2028" s="47">
        <v>43556</v>
      </c>
      <c r="J2028" s="48" t="str">
        <f>IF(Ugovori_OPULJP[[#This Row],[DATUM ZAVRŠETKA OPERACIJE]]&gt;DATE(2024,3,31),"u provedbi","završen")</f>
        <v>završen</v>
      </c>
      <c r="K2028" s="46" t="s">
        <v>5510</v>
      </c>
      <c r="L2028" s="46" t="s">
        <v>104</v>
      </c>
      <c r="M2028" s="49">
        <v>0.85</v>
      </c>
      <c r="N2028" s="49">
        <v>0.15</v>
      </c>
      <c r="O2028" s="50">
        <f>Ugovori_OPULJP[[#This Row],[Bespovratna sredstva - Ukupno (EU+Nac) HRK
= Ukupna ugovorena vrijednost bespovratnih sredstava]]*Ugovori_OPULJP[[#This Row],[EU STOPA SUFINANCIRANJA %
EU CO-FINANCING RATE %]]</f>
        <v>1262245.3674999999</v>
      </c>
      <c r="P2028" s="51">
        <f>Ugovori_OPULJP[[#This Row],[Bespovratna sredstva - EU dio - HRK]]/7.5345</f>
        <v>167528.75008295174</v>
      </c>
      <c r="Q2028" s="50">
        <f>Ugovori_OPULJP[[#This Row],[Bespovratna sredstva - Ukupno (EU+Nac) HRK
= Ukupna ugovorena vrijednost bespovratnih sredstava]]*Ugovori_OPULJP[[#This Row],[STOPA NACIONALNOG SUFINANCIRANJA %]]</f>
        <v>222749.1825</v>
      </c>
      <c r="R2028" s="51">
        <f>Ugovori_OPULJP[[#This Row],[Bespovratna sredstva - Nacionalni dio - HRK]]/7.5345</f>
        <v>29563.897073462071</v>
      </c>
      <c r="S2028" s="50">
        <v>1484994.55</v>
      </c>
      <c r="T2028" s="51">
        <f>Ugovori_OPULJP[[#This Row],[Bespovratna sredstva - Ukupno (EU+Nac) HRK
= Ukupna ugovorena vrijednost bespovratnih sredstava]]/7.5345</f>
        <v>197092.64715641382</v>
      </c>
      <c r="U2028" s="50">
        <v>0</v>
      </c>
      <c r="V2028" s="51">
        <f>Ugovori_OPULJP[[#This Row],[Javni doprinos korisnika - HRK]]/7.5345</f>
        <v>0</v>
      </c>
      <c r="W2028" s="50">
        <v>0</v>
      </c>
      <c r="X2028" s="51">
        <f>Ugovori_OPULJP[[#This Row],[Privatni doprinos korisnika - HRK]]/7.5345</f>
        <v>0</v>
      </c>
      <c r="Y2028" s="52">
        <v>1484994.55</v>
      </c>
      <c r="Z2028" s="53">
        <f>Ugovori_OPULJP[[#This Row],[UKUPNI PRIHVATLJIVI IZDACI
TOTAL ELIGIBLE EXPENDITURE
= Bespovratna sredstva ukupno + doprinos korisnika
= Ukupni prihvatljivi troškovi
= Ukupna ugovorena vrijednost projekta HRK]]/7.5345</f>
        <v>197092.64715641382</v>
      </c>
      <c r="AA2028" s="44" t="s">
        <v>38</v>
      </c>
      <c r="AB2028" s="44" t="s">
        <v>35</v>
      </c>
      <c r="AC2028" s="43" t="s">
        <v>7428</v>
      </c>
      <c r="AD2028" s="43" t="s">
        <v>6595</v>
      </c>
    </row>
    <row r="2029" spans="1:30" ht="51" customHeight="1" x14ac:dyDescent="0.2">
      <c r="A2029" s="41" t="s">
        <v>7429</v>
      </c>
      <c r="B2029" s="42" t="s">
        <v>743</v>
      </c>
      <c r="C2029" s="43" t="s">
        <v>7295</v>
      </c>
      <c r="D2029" s="43" t="s">
        <v>7300</v>
      </c>
      <c r="E2029" s="44" t="s">
        <v>76</v>
      </c>
      <c r="F2029" s="45" t="s">
        <v>7430</v>
      </c>
      <c r="G2029" s="45" t="s">
        <v>7431</v>
      </c>
      <c r="H2029" s="47">
        <v>42825</v>
      </c>
      <c r="I2029" s="47">
        <v>43496</v>
      </c>
      <c r="J2029" s="48" t="str">
        <f>IF(Ugovori_OPULJP[[#This Row],[DATUM ZAVRŠETKA OPERACIJE]]&gt;DATE(2024,3,31),"u provedbi","završen")</f>
        <v>završen</v>
      </c>
      <c r="K2029" s="46" t="s">
        <v>37</v>
      </c>
      <c r="L2029" s="46" t="s">
        <v>37</v>
      </c>
      <c r="M2029" s="49">
        <v>0.85</v>
      </c>
      <c r="N2029" s="49">
        <v>0.15</v>
      </c>
      <c r="O2029" s="50">
        <f>Ugovori_OPULJP[[#This Row],[Bespovratna sredstva - Ukupno (EU+Nac) HRK
= Ukupna ugovorena vrijednost bespovratnih sredstava]]*Ugovori_OPULJP[[#This Row],[EU STOPA SUFINANCIRANJA %
EU CO-FINANCING RATE %]]</f>
        <v>423900.1</v>
      </c>
      <c r="P2029" s="51">
        <f>Ugovori_OPULJP[[#This Row],[Bespovratna sredstva - EU dio - HRK]]/7.5345</f>
        <v>56261.211759240818</v>
      </c>
      <c r="Q2029" s="50">
        <f>Ugovori_OPULJP[[#This Row],[Bespovratna sredstva - Ukupno (EU+Nac) HRK
= Ukupna ugovorena vrijednost bespovratnih sredstava]]*Ugovori_OPULJP[[#This Row],[STOPA NACIONALNOG SUFINANCIRANJA %]]</f>
        <v>74805.899999999994</v>
      </c>
      <c r="R2029" s="51">
        <f>Ugovori_OPULJP[[#This Row],[Bespovratna sredstva - Nacionalni dio - HRK]]/7.5345</f>
        <v>9928.4491339836732</v>
      </c>
      <c r="S2029" s="50">
        <v>498706</v>
      </c>
      <c r="T2029" s="51">
        <f>Ugovori_OPULJP[[#This Row],[Bespovratna sredstva - Ukupno (EU+Nac) HRK
= Ukupna ugovorena vrijednost bespovratnih sredstava]]/7.5345</f>
        <v>66189.6608932245</v>
      </c>
      <c r="U2029" s="50">
        <v>0</v>
      </c>
      <c r="V2029" s="51">
        <f>Ugovori_OPULJP[[#This Row],[Javni doprinos korisnika - HRK]]/7.5345</f>
        <v>0</v>
      </c>
      <c r="W2029" s="50">
        <v>0</v>
      </c>
      <c r="X2029" s="51">
        <f>Ugovori_OPULJP[[#This Row],[Privatni doprinos korisnika - HRK]]/7.5345</f>
        <v>0</v>
      </c>
      <c r="Y2029" s="52">
        <v>498706</v>
      </c>
      <c r="Z2029" s="53">
        <f>Ugovori_OPULJP[[#This Row],[UKUPNI PRIHVATLJIVI IZDACI
TOTAL ELIGIBLE EXPENDITURE
= Bespovratna sredstva ukupno + doprinos korisnika
= Ukupni prihvatljivi troškovi
= Ukupna ugovorena vrijednost projekta HRK]]/7.5345</f>
        <v>66189.6608932245</v>
      </c>
      <c r="AA2029" s="44" t="s">
        <v>38</v>
      </c>
      <c r="AB2029" s="44" t="s">
        <v>35</v>
      </c>
      <c r="AC2029" s="43" t="s">
        <v>7432</v>
      </c>
      <c r="AD2029" s="43" t="s">
        <v>6595</v>
      </c>
    </row>
    <row r="2030" spans="1:30" ht="51" customHeight="1" x14ac:dyDescent="0.2">
      <c r="A2030" s="41" t="s">
        <v>7433</v>
      </c>
      <c r="B2030" s="42" t="s">
        <v>743</v>
      </c>
      <c r="C2030" s="43" t="s">
        <v>7295</v>
      </c>
      <c r="D2030" s="43" t="s">
        <v>7300</v>
      </c>
      <c r="E2030" s="44" t="s">
        <v>76</v>
      </c>
      <c r="F2030" s="45" t="s">
        <v>5541</v>
      </c>
      <c r="G2030" s="45" t="s">
        <v>3647</v>
      </c>
      <c r="H2030" s="47">
        <v>42826</v>
      </c>
      <c r="I2030" s="47">
        <v>43556</v>
      </c>
      <c r="J2030" s="48" t="str">
        <f>IF(Ugovori_OPULJP[[#This Row],[DATUM ZAVRŠETKA OPERACIJE]]&gt;DATE(2024,3,31),"u provedbi","završen")</f>
        <v>završen</v>
      </c>
      <c r="K2030" s="46" t="s">
        <v>99</v>
      </c>
      <c r="L2030" s="46" t="s">
        <v>99</v>
      </c>
      <c r="M2030" s="49">
        <v>0.85</v>
      </c>
      <c r="N2030" s="49">
        <v>0.15</v>
      </c>
      <c r="O2030" s="50">
        <f>Ugovori_OPULJP[[#This Row],[Bespovratna sredstva - Ukupno (EU+Nac) HRK
= Ukupna ugovorena vrijednost bespovratnih sredstava]]*Ugovori_OPULJP[[#This Row],[EU STOPA SUFINANCIRANJA %
EU CO-FINANCING RATE %]]</f>
        <v>817153.19499999995</v>
      </c>
      <c r="P2030" s="51">
        <f>Ugovori_OPULJP[[#This Row],[Bespovratna sredstva - EU dio - HRK]]/7.5345</f>
        <v>108454.86694538455</v>
      </c>
      <c r="Q2030" s="50">
        <f>Ugovori_OPULJP[[#This Row],[Bespovratna sredstva - Ukupno (EU+Nac) HRK
= Ukupna ugovorena vrijednost bespovratnih sredstava]]*Ugovori_OPULJP[[#This Row],[STOPA NACIONALNOG SUFINANCIRANJA %]]</f>
        <v>144203.50499999998</v>
      </c>
      <c r="R2030" s="51">
        <f>Ugovori_OPULJP[[#This Row],[Bespovratna sredstva - Nacionalni dio - HRK]]/7.5345</f>
        <v>19139.094166832565</v>
      </c>
      <c r="S2030" s="50">
        <v>961356.7</v>
      </c>
      <c r="T2030" s="51">
        <f>Ugovori_OPULJP[[#This Row],[Bespovratna sredstva - Ukupno (EU+Nac) HRK
= Ukupna ugovorena vrijednost bespovratnih sredstava]]/7.5345</f>
        <v>127593.96111221712</v>
      </c>
      <c r="U2030" s="50">
        <v>0</v>
      </c>
      <c r="V2030" s="51">
        <f>Ugovori_OPULJP[[#This Row],[Javni doprinos korisnika - HRK]]/7.5345</f>
        <v>0</v>
      </c>
      <c r="W2030" s="50">
        <v>0</v>
      </c>
      <c r="X2030" s="51">
        <f>Ugovori_OPULJP[[#This Row],[Privatni doprinos korisnika - HRK]]/7.5345</f>
        <v>0</v>
      </c>
      <c r="Y2030" s="52">
        <v>961356.7</v>
      </c>
      <c r="Z2030" s="53">
        <f>Ugovori_OPULJP[[#This Row],[UKUPNI PRIHVATLJIVI IZDACI
TOTAL ELIGIBLE EXPENDITURE
= Bespovratna sredstva ukupno + doprinos korisnika
= Ukupni prihvatljivi troškovi
= Ukupna ugovorena vrijednost projekta HRK]]/7.5345</f>
        <v>127593.96111221712</v>
      </c>
      <c r="AA2030" s="44" t="s">
        <v>38</v>
      </c>
      <c r="AB2030" s="44" t="s">
        <v>35</v>
      </c>
      <c r="AC2030" s="43" t="s">
        <v>7434</v>
      </c>
      <c r="AD2030" s="43" t="s">
        <v>6595</v>
      </c>
    </row>
    <row r="2031" spans="1:30" ht="51" customHeight="1" x14ac:dyDescent="0.2">
      <c r="A2031" s="41" t="s">
        <v>7435</v>
      </c>
      <c r="B2031" s="42" t="s">
        <v>743</v>
      </c>
      <c r="C2031" s="43" t="s">
        <v>7295</v>
      </c>
      <c r="D2031" s="43" t="s">
        <v>7300</v>
      </c>
      <c r="E2031" s="44" t="s">
        <v>76</v>
      </c>
      <c r="F2031" s="45" t="s">
        <v>7436</v>
      </c>
      <c r="G2031" s="45" t="s">
        <v>7437</v>
      </c>
      <c r="H2031" s="47">
        <v>42826</v>
      </c>
      <c r="I2031" s="47">
        <v>43556</v>
      </c>
      <c r="J2031" s="48" t="str">
        <f>IF(Ugovori_OPULJP[[#This Row],[DATUM ZAVRŠETKA OPERACIJE]]&gt;DATE(2024,3,31),"u provedbi","završen")</f>
        <v>završen</v>
      </c>
      <c r="K2031" s="46" t="s">
        <v>594</v>
      </c>
      <c r="L2031" s="46" t="s">
        <v>594</v>
      </c>
      <c r="M2031" s="49">
        <v>0.85</v>
      </c>
      <c r="N2031" s="49">
        <v>0.15</v>
      </c>
      <c r="O2031" s="50">
        <f>Ugovori_OPULJP[[#This Row],[Bespovratna sredstva - Ukupno (EU+Nac) HRK
= Ukupna ugovorena vrijednost bespovratnih sredstava]]*Ugovori_OPULJP[[#This Row],[EU STOPA SUFINANCIRANJA %
EU CO-FINANCING RATE %]]</f>
        <v>529902.95400000003</v>
      </c>
      <c r="P2031" s="51">
        <f>Ugovori_OPULJP[[#This Row],[Bespovratna sredstva - EU dio - HRK]]/7.5345</f>
        <v>70330.208242086403</v>
      </c>
      <c r="Q2031" s="50">
        <f>Ugovori_OPULJP[[#This Row],[Bespovratna sredstva - Ukupno (EU+Nac) HRK
= Ukupna ugovorena vrijednost bespovratnih sredstava]]*Ugovori_OPULJP[[#This Row],[STOPA NACIONALNOG SUFINANCIRANJA %]]</f>
        <v>93512.285999999993</v>
      </c>
      <c r="R2031" s="51">
        <f>Ugovori_OPULJP[[#This Row],[Bespovratna sredstva - Nacionalni dio - HRK]]/7.5345</f>
        <v>12411.213219191717</v>
      </c>
      <c r="S2031" s="50">
        <v>623415.24</v>
      </c>
      <c r="T2031" s="51">
        <f>Ugovori_OPULJP[[#This Row],[Bespovratna sredstva - Ukupno (EU+Nac) HRK
= Ukupna ugovorena vrijednost bespovratnih sredstava]]/7.5345</f>
        <v>82741.421461278122</v>
      </c>
      <c r="U2031" s="50">
        <v>0</v>
      </c>
      <c r="V2031" s="51">
        <f>Ugovori_OPULJP[[#This Row],[Javni doprinos korisnika - HRK]]/7.5345</f>
        <v>0</v>
      </c>
      <c r="W2031" s="50">
        <v>0</v>
      </c>
      <c r="X2031" s="51">
        <f>Ugovori_OPULJP[[#This Row],[Privatni doprinos korisnika - HRK]]/7.5345</f>
        <v>0</v>
      </c>
      <c r="Y2031" s="52">
        <v>623415.24</v>
      </c>
      <c r="Z2031" s="53">
        <f>Ugovori_OPULJP[[#This Row],[UKUPNI PRIHVATLJIVI IZDACI
TOTAL ELIGIBLE EXPENDITURE
= Bespovratna sredstva ukupno + doprinos korisnika
= Ukupni prihvatljivi troškovi
= Ukupna ugovorena vrijednost projekta HRK]]/7.5345</f>
        <v>82741.421461278122</v>
      </c>
      <c r="AA2031" s="44" t="s">
        <v>38</v>
      </c>
      <c r="AB2031" s="44" t="s">
        <v>35</v>
      </c>
      <c r="AC2031" s="43" t="s">
        <v>7438</v>
      </c>
      <c r="AD2031" s="43" t="s">
        <v>6595</v>
      </c>
    </row>
    <row r="2032" spans="1:30" ht="51" customHeight="1" x14ac:dyDescent="0.2">
      <c r="A2032" s="41" t="s">
        <v>7439</v>
      </c>
      <c r="B2032" s="42" t="s">
        <v>743</v>
      </c>
      <c r="C2032" s="43" t="s">
        <v>7295</v>
      </c>
      <c r="D2032" s="43" t="s">
        <v>7300</v>
      </c>
      <c r="E2032" s="44" t="s">
        <v>76</v>
      </c>
      <c r="F2032" s="45" t="s">
        <v>7440</v>
      </c>
      <c r="G2032" s="45" t="s">
        <v>7441</v>
      </c>
      <c r="H2032" s="47">
        <v>42824</v>
      </c>
      <c r="I2032" s="47">
        <v>43554</v>
      </c>
      <c r="J2032" s="48" t="str">
        <f>IF(Ugovori_OPULJP[[#This Row],[DATUM ZAVRŠETKA OPERACIJE]]&gt;DATE(2024,3,31),"u provedbi","završen")</f>
        <v>završen</v>
      </c>
      <c r="K2032" s="46" t="s">
        <v>79</v>
      </c>
      <c r="L2032" s="46" t="s">
        <v>79</v>
      </c>
      <c r="M2032" s="49">
        <v>0.85</v>
      </c>
      <c r="N2032" s="49">
        <v>0.15</v>
      </c>
      <c r="O2032" s="50">
        <f>Ugovori_OPULJP[[#This Row],[Bespovratna sredstva - Ukupno (EU+Nac) HRK
= Ukupna ugovorena vrijednost bespovratnih sredstava]]*Ugovori_OPULJP[[#This Row],[EU STOPA SUFINANCIRANJA %
EU CO-FINANCING RATE %]]</f>
        <v>1691083.8994999998</v>
      </c>
      <c r="P2032" s="51">
        <f>Ugovori_OPULJP[[#This Row],[Bespovratna sredstva - EU dio - HRK]]/7.5345</f>
        <v>224445.4044063972</v>
      </c>
      <c r="Q2032" s="50">
        <f>Ugovori_OPULJP[[#This Row],[Bespovratna sredstva - Ukupno (EU+Nac) HRK
= Ukupna ugovorena vrijednost bespovratnih sredstava]]*Ugovori_OPULJP[[#This Row],[STOPA NACIONALNOG SUFINANCIRANJA %]]</f>
        <v>298426.57049999997</v>
      </c>
      <c r="R2032" s="51">
        <f>Ugovori_OPULJP[[#This Row],[Bespovratna sredstva - Nacionalni dio - HRK]]/7.5345</f>
        <v>39608.012542305391</v>
      </c>
      <c r="S2032" s="50">
        <v>1989510.47</v>
      </c>
      <c r="T2032" s="51">
        <f>Ugovori_OPULJP[[#This Row],[Bespovratna sredstva - Ukupno (EU+Nac) HRK
= Ukupna ugovorena vrijednost bespovratnih sredstava]]/7.5345</f>
        <v>264053.41694870259</v>
      </c>
      <c r="U2032" s="50">
        <v>0</v>
      </c>
      <c r="V2032" s="51">
        <f>Ugovori_OPULJP[[#This Row],[Javni doprinos korisnika - HRK]]/7.5345</f>
        <v>0</v>
      </c>
      <c r="W2032" s="50">
        <v>0</v>
      </c>
      <c r="X2032" s="51">
        <f>Ugovori_OPULJP[[#This Row],[Privatni doprinos korisnika - HRK]]/7.5345</f>
        <v>0</v>
      </c>
      <c r="Y2032" s="52">
        <v>1989510.47</v>
      </c>
      <c r="Z2032" s="53">
        <f>Ugovori_OPULJP[[#This Row],[UKUPNI PRIHVATLJIVI IZDACI
TOTAL ELIGIBLE EXPENDITURE
= Bespovratna sredstva ukupno + doprinos korisnika
= Ukupni prihvatljivi troškovi
= Ukupna ugovorena vrijednost projekta HRK]]/7.5345</f>
        <v>264053.41694870259</v>
      </c>
      <c r="AA2032" s="44" t="s">
        <v>38</v>
      </c>
      <c r="AB2032" s="44" t="s">
        <v>35</v>
      </c>
      <c r="AC2032" s="43" t="s">
        <v>7442</v>
      </c>
      <c r="AD2032" s="43" t="s">
        <v>6595</v>
      </c>
    </row>
    <row r="2033" spans="1:30" ht="63.75" customHeight="1" x14ac:dyDescent="0.2">
      <c r="A2033" s="41" t="s">
        <v>7443</v>
      </c>
      <c r="B2033" s="42" t="s">
        <v>743</v>
      </c>
      <c r="C2033" s="43" t="s">
        <v>7295</v>
      </c>
      <c r="D2033" s="43" t="s">
        <v>7300</v>
      </c>
      <c r="E2033" s="44" t="s">
        <v>76</v>
      </c>
      <c r="F2033" s="45" t="s">
        <v>7444</v>
      </c>
      <c r="G2033" s="45" t="s">
        <v>7445</v>
      </c>
      <c r="H2033" s="47">
        <v>42817</v>
      </c>
      <c r="I2033" s="47">
        <v>43547</v>
      </c>
      <c r="J2033" s="48" t="str">
        <f>IF(Ugovori_OPULJP[[#This Row],[DATUM ZAVRŠETKA OPERACIJE]]&gt;DATE(2024,3,31),"u provedbi","završen")</f>
        <v>završen</v>
      </c>
      <c r="K2033" s="46" t="s">
        <v>7446</v>
      </c>
      <c r="L2033" s="46" t="s">
        <v>37</v>
      </c>
      <c r="M2033" s="49">
        <v>0.85</v>
      </c>
      <c r="N2033" s="49">
        <v>0.15</v>
      </c>
      <c r="O2033" s="50">
        <f>Ugovori_OPULJP[[#This Row],[Bespovratna sredstva - Ukupno (EU+Nac) HRK
= Ukupna ugovorena vrijednost bespovratnih sredstava]]*Ugovori_OPULJP[[#This Row],[EU STOPA SUFINANCIRANJA %
EU CO-FINANCING RATE %]]</f>
        <v>1696468.9895000001</v>
      </c>
      <c r="P2033" s="51">
        <f>Ugovori_OPULJP[[#This Row],[Bespovratna sredstva - EU dio - HRK]]/7.5345</f>
        <v>225160.12867476276</v>
      </c>
      <c r="Q2033" s="50">
        <f>Ugovori_OPULJP[[#This Row],[Bespovratna sredstva - Ukupno (EU+Nac) HRK
= Ukupna ugovorena vrijednost bespovratnih sredstava]]*Ugovori_OPULJP[[#This Row],[STOPA NACIONALNOG SUFINANCIRANJA %]]</f>
        <v>299376.88050000003</v>
      </c>
      <c r="R2033" s="51">
        <f>Ugovori_OPULJP[[#This Row],[Bespovratna sredstva - Nacionalni dio - HRK]]/7.5345</f>
        <v>39734.140354369898</v>
      </c>
      <c r="S2033" s="50">
        <v>1995845.87</v>
      </c>
      <c r="T2033" s="51">
        <f>Ugovori_OPULJP[[#This Row],[Bespovratna sredstva - Ukupno (EU+Nac) HRK
= Ukupna ugovorena vrijednost bespovratnih sredstava]]/7.5345</f>
        <v>264894.26902913267</v>
      </c>
      <c r="U2033" s="50">
        <v>0</v>
      </c>
      <c r="V2033" s="51">
        <f>Ugovori_OPULJP[[#This Row],[Javni doprinos korisnika - HRK]]/7.5345</f>
        <v>0</v>
      </c>
      <c r="W2033" s="50">
        <v>0</v>
      </c>
      <c r="X2033" s="51">
        <f>Ugovori_OPULJP[[#This Row],[Privatni doprinos korisnika - HRK]]/7.5345</f>
        <v>0</v>
      </c>
      <c r="Y2033" s="52">
        <v>1995845.87</v>
      </c>
      <c r="Z2033" s="53">
        <f>Ugovori_OPULJP[[#This Row],[UKUPNI PRIHVATLJIVI IZDACI
TOTAL ELIGIBLE EXPENDITURE
= Bespovratna sredstva ukupno + doprinos korisnika
= Ukupni prihvatljivi troškovi
= Ukupna ugovorena vrijednost projekta HRK]]/7.5345</f>
        <v>264894.26902913267</v>
      </c>
      <c r="AA2033" s="44" t="s">
        <v>38</v>
      </c>
      <c r="AB2033" s="44" t="s">
        <v>35</v>
      </c>
      <c r="AC2033" s="43" t="s">
        <v>7447</v>
      </c>
      <c r="AD2033" s="43" t="s">
        <v>6595</v>
      </c>
    </row>
    <row r="2034" spans="1:30" ht="51" customHeight="1" x14ac:dyDescent="0.2">
      <c r="A2034" s="41" t="s">
        <v>7448</v>
      </c>
      <c r="B2034" s="42" t="s">
        <v>743</v>
      </c>
      <c r="C2034" s="43" t="s">
        <v>7295</v>
      </c>
      <c r="D2034" s="43" t="s">
        <v>7300</v>
      </c>
      <c r="E2034" s="44" t="s">
        <v>76</v>
      </c>
      <c r="F2034" s="45" t="s">
        <v>7449</v>
      </c>
      <c r="G2034" s="45" t="s">
        <v>7450</v>
      </c>
      <c r="H2034" s="47">
        <v>42826</v>
      </c>
      <c r="I2034" s="47">
        <v>43556</v>
      </c>
      <c r="J2034" s="48" t="str">
        <f>IF(Ugovori_OPULJP[[#This Row],[DATUM ZAVRŠETKA OPERACIJE]]&gt;DATE(2024,3,31),"u provedbi","završen")</f>
        <v>završen</v>
      </c>
      <c r="K2034" s="46" t="s">
        <v>7451</v>
      </c>
      <c r="L2034" s="46" t="s">
        <v>37</v>
      </c>
      <c r="M2034" s="49">
        <v>0.85</v>
      </c>
      <c r="N2034" s="49">
        <v>0.15</v>
      </c>
      <c r="O2034" s="50">
        <f>Ugovori_OPULJP[[#This Row],[Bespovratna sredstva - Ukupno (EU+Nac) HRK
= Ukupna ugovorena vrijednost bespovratnih sredstava]]*Ugovori_OPULJP[[#This Row],[EU STOPA SUFINANCIRANJA %
EU CO-FINANCING RATE %]]</f>
        <v>898561.89399999985</v>
      </c>
      <c r="P2034" s="51">
        <f>Ugovori_OPULJP[[#This Row],[Bespovratna sredstva - EU dio - HRK]]/7.5345</f>
        <v>119259.65810604549</v>
      </c>
      <c r="Q2034" s="50">
        <f>Ugovori_OPULJP[[#This Row],[Bespovratna sredstva - Ukupno (EU+Nac) HRK
= Ukupna ugovorena vrijednost bespovratnih sredstava]]*Ugovori_OPULJP[[#This Row],[STOPA NACIONALNOG SUFINANCIRANJA %]]</f>
        <v>158569.74599999998</v>
      </c>
      <c r="R2034" s="51">
        <f>Ugovori_OPULJP[[#This Row],[Bespovratna sredstva - Nacionalni dio - HRK]]/7.5345</f>
        <v>21045.822018713912</v>
      </c>
      <c r="S2034" s="50">
        <v>1057131.6399999999</v>
      </c>
      <c r="T2034" s="51">
        <f>Ugovori_OPULJP[[#This Row],[Bespovratna sredstva - Ukupno (EU+Nac) HRK
= Ukupna ugovorena vrijednost bespovratnih sredstava]]/7.5345</f>
        <v>140305.48012475943</v>
      </c>
      <c r="U2034" s="50">
        <v>0</v>
      </c>
      <c r="V2034" s="51">
        <f>Ugovori_OPULJP[[#This Row],[Javni doprinos korisnika - HRK]]/7.5345</f>
        <v>0</v>
      </c>
      <c r="W2034" s="50">
        <v>0</v>
      </c>
      <c r="X2034" s="51">
        <f>Ugovori_OPULJP[[#This Row],[Privatni doprinos korisnika - HRK]]/7.5345</f>
        <v>0</v>
      </c>
      <c r="Y2034" s="52">
        <v>1057131.6399999999</v>
      </c>
      <c r="Z2034" s="53">
        <f>Ugovori_OPULJP[[#This Row],[UKUPNI PRIHVATLJIVI IZDACI
TOTAL ELIGIBLE EXPENDITURE
= Bespovratna sredstva ukupno + doprinos korisnika
= Ukupni prihvatljivi troškovi
= Ukupna ugovorena vrijednost projekta HRK]]/7.5345</f>
        <v>140305.48012475943</v>
      </c>
      <c r="AA2034" s="44" t="s">
        <v>38</v>
      </c>
      <c r="AB2034" s="44" t="s">
        <v>35</v>
      </c>
      <c r="AC2034" s="43" t="s">
        <v>7452</v>
      </c>
      <c r="AD2034" s="43" t="s">
        <v>6595</v>
      </c>
    </row>
    <row r="2035" spans="1:30" ht="51" customHeight="1" x14ac:dyDescent="0.2">
      <c r="A2035" s="41" t="s">
        <v>7453</v>
      </c>
      <c r="B2035" s="42" t="s">
        <v>743</v>
      </c>
      <c r="C2035" s="43" t="s">
        <v>7295</v>
      </c>
      <c r="D2035" s="43" t="s">
        <v>7300</v>
      </c>
      <c r="E2035" s="44" t="s">
        <v>76</v>
      </c>
      <c r="F2035" s="45" t="s">
        <v>7454</v>
      </c>
      <c r="G2035" s="45" t="s">
        <v>958</v>
      </c>
      <c r="H2035" s="47">
        <v>42831</v>
      </c>
      <c r="I2035" s="47">
        <v>43561</v>
      </c>
      <c r="J2035" s="48" t="str">
        <f>IF(Ugovori_OPULJP[[#This Row],[DATUM ZAVRŠETKA OPERACIJE]]&gt;DATE(2024,3,31),"u provedbi","završen")</f>
        <v>završen</v>
      </c>
      <c r="K2035" s="46" t="s">
        <v>7455</v>
      </c>
      <c r="L2035" s="46" t="s">
        <v>37</v>
      </c>
      <c r="M2035" s="49">
        <v>0.85</v>
      </c>
      <c r="N2035" s="49">
        <v>0.15</v>
      </c>
      <c r="O2035" s="50">
        <f>Ugovori_OPULJP[[#This Row],[Bespovratna sredstva - Ukupno (EU+Nac) HRK
= Ukupna ugovorena vrijednost bespovratnih sredstava]]*Ugovori_OPULJP[[#This Row],[EU STOPA SUFINANCIRANJA %
EU CO-FINANCING RATE %]]</f>
        <v>934963.66249999998</v>
      </c>
      <c r="P2035" s="51">
        <f>Ugovori_OPULJP[[#This Row],[Bespovratna sredstva - EU dio - HRK]]/7.5345</f>
        <v>124091.00305262458</v>
      </c>
      <c r="Q2035" s="50">
        <f>Ugovori_OPULJP[[#This Row],[Bespovratna sredstva - Ukupno (EU+Nac) HRK
= Ukupna ugovorena vrijednost bespovratnih sredstava]]*Ugovori_OPULJP[[#This Row],[STOPA NACIONALNOG SUFINANCIRANJA %]]</f>
        <v>164993.58749999999</v>
      </c>
      <c r="R2035" s="51">
        <f>Ugovori_OPULJP[[#This Row],[Bespovratna sredstva - Nacionalni dio - HRK]]/7.5345</f>
        <v>21898.412303404337</v>
      </c>
      <c r="S2035" s="50">
        <v>1099957.25</v>
      </c>
      <c r="T2035" s="51">
        <f>Ugovori_OPULJP[[#This Row],[Bespovratna sredstva - Ukupno (EU+Nac) HRK
= Ukupna ugovorena vrijednost bespovratnih sredstava]]/7.5345</f>
        <v>145989.41535602891</v>
      </c>
      <c r="U2035" s="50">
        <v>0</v>
      </c>
      <c r="V2035" s="51">
        <f>Ugovori_OPULJP[[#This Row],[Javni doprinos korisnika - HRK]]/7.5345</f>
        <v>0</v>
      </c>
      <c r="W2035" s="50">
        <v>0</v>
      </c>
      <c r="X2035" s="51">
        <f>Ugovori_OPULJP[[#This Row],[Privatni doprinos korisnika - HRK]]/7.5345</f>
        <v>0</v>
      </c>
      <c r="Y2035" s="52">
        <v>1099957.25</v>
      </c>
      <c r="Z2035" s="53">
        <f>Ugovori_OPULJP[[#This Row],[UKUPNI PRIHVATLJIVI IZDACI
TOTAL ELIGIBLE EXPENDITURE
= Bespovratna sredstva ukupno + doprinos korisnika
= Ukupni prihvatljivi troškovi
= Ukupna ugovorena vrijednost projekta HRK]]/7.5345</f>
        <v>145989.41535602891</v>
      </c>
      <c r="AA2035" s="44" t="s">
        <v>38</v>
      </c>
      <c r="AB2035" s="44" t="s">
        <v>35</v>
      </c>
      <c r="AC2035" s="43" t="s">
        <v>7456</v>
      </c>
      <c r="AD2035" s="43" t="s">
        <v>6595</v>
      </c>
    </row>
    <row r="2036" spans="1:30" ht="51" customHeight="1" x14ac:dyDescent="0.2">
      <c r="A2036" s="41" t="s">
        <v>7457</v>
      </c>
      <c r="B2036" s="42" t="s">
        <v>743</v>
      </c>
      <c r="C2036" s="43" t="s">
        <v>7295</v>
      </c>
      <c r="D2036" s="43" t="s">
        <v>7300</v>
      </c>
      <c r="E2036" s="44" t="s">
        <v>76</v>
      </c>
      <c r="F2036" s="45" t="s">
        <v>7458</v>
      </c>
      <c r="G2036" s="62" t="s">
        <v>4082</v>
      </c>
      <c r="H2036" s="47">
        <v>42826</v>
      </c>
      <c r="I2036" s="47">
        <v>43556</v>
      </c>
      <c r="J2036" s="48" t="str">
        <f>IF(Ugovori_OPULJP[[#This Row],[DATUM ZAVRŠETKA OPERACIJE]]&gt;DATE(2024,3,31),"u provedbi","završen")</f>
        <v>završen</v>
      </c>
      <c r="K2036" s="46" t="s">
        <v>271</v>
      </c>
      <c r="L2036" s="46" t="s">
        <v>271</v>
      </c>
      <c r="M2036" s="49">
        <v>0.85</v>
      </c>
      <c r="N2036" s="49">
        <v>0.15</v>
      </c>
      <c r="O2036" s="50">
        <f>Ugovori_OPULJP[[#This Row],[Bespovratna sredstva - Ukupno (EU+Nac) HRK
= Ukupna ugovorena vrijednost bespovratnih sredstava]]*Ugovori_OPULJP[[#This Row],[EU STOPA SUFINANCIRANJA %
EU CO-FINANCING RATE %]]</f>
        <v>652422.6</v>
      </c>
      <c r="P2036" s="51">
        <f>Ugovori_OPULJP[[#This Row],[Bespovratna sredstva - EU dio - HRK]]/7.5345</f>
        <v>86591.359745172202</v>
      </c>
      <c r="Q2036" s="50">
        <f>Ugovori_OPULJP[[#This Row],[Bespovratna sredstva - Ukupno (EU+Nac) HRK
= Ukupna ugovorena vrijednost bespovratnih sredstava]]*Ugovori_OPULJP[[#This Row],[STOPA NACIONALNOG SUFINANCIRANJA %]]</f>
        <v>115133.4</v>
      </c>
      <c r="R2036" s="51">
        <f>Ugovori_OPULJP[[#This Row],[Bespovratna sredstva - Nacionalni dio - HRK]]/7.5345</f>
        <v>15280.828190324506</v>
      </c>
      <c r="S2036" s="50">
        <v>767556</v>
      </c>
      <c r="T2036" s="51">
        <f>Ugovori_OPULJP[[#This Row],[Bespovratna sredstva - Ukupno (EU+Nac) HRK
= Ukupna ugovorena vrijednost bespovratnih sredstava]]/7.5345</f>
        <v>101872.18793549671</v>
      </c>
      <c r="U2036" s="50">
        <v>0</v>
      </c>
      <c r="V2036" s="51">
        <f>Ugovori_OPULJP[[#This Row],[Javni doprinos korisnika - HRK]]/7.5345</f>
        <v>0</v>
      </c>
      <c r="W2036" s="50">
        <v>0</v>
      </c>
      <c r="X2036" s="51">
        <f>Ugovori_OPULJP[[#This Row],[Privatni doprinos korisnika - HRK]]/7.5345</f>
        <v>0</v>
      </c>
      <c r="Y2036" s="52">
        <v>767556</v>
      </c>
      <c r="Z2036" s="53">
        <f>Ugovori_OPULJP[[#This Row],[UKUPNI PRIHVATLJIVI IZDACI
TOTAL ELIGIBLE EXPENDITURE
= Bespovratna sredstva ukupno + doprinos korisnika
= Ukupni prihvatljivi troškovi
= Ukupna ugovorena vrijednost projekta HRK]]/7.5345</f>
        <v>101872.18793549671</v>
      </c>
      <c r="AA2036" s="44" t="s">
        <v>38</v>
      </c>
      <c r="AB2036" s="44" t="s">
        <v>35</v>
      </c>
      <c r="AC2036" s="43" t="s">
        <v>7459</v>
      </c>
      <c r="AD2036" s="43" t="s">
        <v>6595</v>
      </c>
    </row>
    <row r="2037" spans="1:30" ht="51" customHeight="1" x14ac:dyDescent="0.2">
      <c r="A2037" s="41" t="s">
        <v>7460</v>
      </c>
      <c r="B2037" s="42" t="s">
        <v>743</v>
      </c>
      <c r="C2037" s="43" t="s">
        <v>7295</v>
      </c>
      <c r="D2037" s="43" t="s">
        <v>7300</v>
      </c>
      <c r="E2037" s="44" t="s">
        <v>76</v>
      </c>
      <c r="F2037" s="45" t="s">
        <v>7300</v>
      </c>
      <c r="G2037" s="45" t="s">
        <v>7461</v>
      </c>
      <c r="H2037" s="47">
        <v>42825</v>
      </c>
      <c r="I2037" s="47">
        <v>43434</v>
      </c>
      <c r="J2037" s="48" t="str">
        <f>IF(Ugovori_OPULJP[[#This Row],[DATUM ZAVRŠETKA OPERACIJE]]&gt;DATE(2024,3,31),"u provedbi","završen")</f>
        <v>završen</v>
      </c>
      <c r="K2037" s="46" t="s">
        <v>155</v>
      </c>
      <c r="L2037" s="46" t="s">
        <v>155</v>
      </c>
      <c r="M2037" s="49">
        <v>0.85</v>
      </c>
      <c r="N2037" s="49">
        <v>0.15</v>
      </c>
      <c r="O2037" s="50">
        <f>Ugovori_OPULJP[[#This Row],[Bespovratna sredstva - Ukupno (EU+Nac) HRK
= Ukupna ugovorena vrijednost bespovratnih sredstava]]*Ugovori_OPULJP[[#This Row],[EU STOPA SUFINANCIRANJA %
EU CO-FINANCING RATE %]]</f>
        <v>558978.89549999998</v>
      </c>
      <c r="P2037" s="51">
        <f>Ugovori_OPULJP[[#This Row],[Bespovratna sredstva - EU dio - HRK]]/7.5345</f>
        <v>74189.248855265774</v>
      </c>
      <c r="Q2037" s="50">
        <f>Ugovori_OPULJP[[#This Row],[Bespovratna sredstva - Ukupno (EU+Nac) HRK
= Ukupna ugovorena vrijednost bespovratnih sredstava]]*Ugovori_OPULJP[[#This Row],[STOPA NACIONALNOG SUFINANCIRANJA %]]</f>
        <v>98643.334499999997</v>
      </c>
      <c r="R2037" s="51">
        <f>Ugovori_OPULJP[[#This Row],[Bespovratna sredstva - Nacionalni dio - HRK]]/7.5345</f>
        <v>13092.220386223371</v>
      </c>
      <c r="S2037" s="50">
        <v>657622.23</v>
      </c>
      <c r="T2037" s="51">
        <f>Ugovori_OPULJP[[#This Row],[Bespovratna sredstva - Ukupno (EU+Nac) HRK
= Ukupna ugovorena vrijednost bespovratnih sredstava]]/7.5345</f>
        <v>87281.469241489147</v>
      </c>
      <c r="U2037" s="50">
        <v>0</v>
      </c>
      <c r="V2037" s="51">
        <f>Ugovori_OPULJP[[#This Row],[Javni doprinos korisnika - HRK]]/7.5345</f>
        <v>0</v>
      </c>
      <c r="W2037" s="50">
        <v>0</v>
      </c>
      <c r="X2037" s="51">
        <f>Ugovori_OPULJP[[#This Row],[Privatni doprinos korisnika - HRK]]/7.5345</f>
        <v>0</v>
      </c>
      <c r="Y2037" s="52">
        <v>657622.23</v>
      </c>
      <c r="Z2037" s="53">
        <f>Ugovori_OPULJP[[#This Row],[UKUPNI PRIHVATLJIVI IZDACI
TOTAL ELIGIBLE EXPENDITURE
= Bespovratna sredstva ukupno + doprinos korisnika
= Ukupni prihvatljivi troškovi
= Ukupna ugovorena vrijednost projekta HRK]]/7.5345</f>
        <v>87281.469241489147</v>
      </c>
      <c r="AA2037" s="44" t="s">
        <v>38</v>
      </c>
      <c r="AB2037" s="44" t="s">
        <v>35</v>
      </c>
      <c r="AC2037" s="43" t="s">
        <v>7462</v>
      </c>
      <c r="AD2037" s="43" t="s">
        <v>6595</v>
      </c>
    </row>
    <row r="2038" spans="1:30" ht="63.75" customHeight="1" x14ac:dyDescent="0.2">
      <c r="A2038" s="41" t="s">
        <v>7463</v>
      </c>
      <c r="B2038" s="42" t="s">
        <v>743</v>
      </c>
      <c r="C2038" s="43" t="s">
        <v>7295</v>
      </c>
      <c r="D2038" s="43" t="s">
        <v>7300</v>
      </c>
      <c r="E2038" s="44" t="s">
        <v>76</v>
      </c>
      <c r="F2038" s="45" t="s">
        <v>7464</v>
      </c>
      <c r="G2038" s="45" t="s">
        <v>7465</v>
      </c>
      <c r="H2038" s="47">
        <v>42826</v>
      </c>
      <c r="I2038" s="47">
        <v>43556</v>
      </c>
      <c r="J2038" s="48" t="str">
        <f>IF(Ugovori_OPULJP[[#This Row],[DATUM ZAVRŠETKA OPERACIJE]]&gt;DATE(2024,3,31),"u provedbi","završen")</f>
        <v>završen</v>
      </c>
      <c r="K2038" s="46" t="s">
        <v>7466</v>
      </c>
      <c r="L2038" s="46" t="s">
        <v>37</v>
      </c>
      <c r="M2038" s="49">
        <v>0.85</v>
      </c>
      <c r="N2038" s="49">
        <v>0.15</v>
      </c>
      <c r="O2038" s="50">
        <f>Ugovori_OPULJP[[#This Row],[Bespovratna sredstva - Ukupno (EU+Nac) HRK
= Ukupna ugovorena vrijednost bespovratnih sredstava]]*Ugovori_OPULJP[[#This Row],[EU STOPA SUFINANCIRANJA %
EU CO-FINANCING RATE %]]</f>
        <v>1689531.757</v>
      </c>
      <c r="P2038" s="51">
        <f>Ugovori_OPULJP[[#This Row],[Bespovratna sredstva - EU dio - HRK]]/7.5345</f>
        <v>224239.39969473751</v>
      </c>
      <c r="Q2038" s="50">
        <f>Ugovori_OPULJP[[#This Row],[Bespovratna sredstva - Ukupno (EU+Nac) HRK
= Ukupna ugovorena vrijednost bespovratnih sredstava]]*Ugovori_OPULJP[[#This Row],[STOPA NACIONALNOG SUFINANCIRANJA %]]</f>
        <v>298152.663</v>
      </c>
      <c r="R2038" s="51">
        <f>Ugovori_OPULJP[[#This Row],[Bespovratna sredstva - Nacionalni dio - HRK]]/7.5345</f>
        <v>39571.658769659567</v>
      </c>
      <c r="S2038" s="50">
        <v>1987684.42</v>
      </c>
      <c r="T2038" s="51">
        <f>Ugovori_OPULJP[[#This Row],[Bespovratna sredstva - Ukupno (EU+Nac) HRK
= Ukupna ugovorena vrijednost bespovratnih sredstava]]/7.5345</f>
        <v>263811.05846439709</v>
      </c>
      <c r="U2038" s="50">
        <v>0</v>
      </c>
      <c r="V2038" s="51">
        <f>Ugovori_OPULJP[[#This Row],[Javni doprinos korisnika - HRK]]/7.5345</f>
        <v>0</v>
      </c>
      <c r="W2038" s="50">
        <v>0</v>
      </c>
      <c r="X2038" s="51">
        <f>Ugovori_OPULJP[[#This Row],[Privatni doprinos korisnika - HRK]]/7.5345</f>
        <v>0</v>
      </c>
      <c r="Y2038" s="52">
        <v>1987684.42</v>
      </c>
      <c r="Z2038" s="53">
        <f>Ugovori_OPULJP[[#This Row],[UKUPNI PRIHVATLJIVI IZDACI
TOTAL ELIGIBLE EXPENDITURE
= Bespovratna sredstva ukupno + doprinos korisnika
= Ukupni prihvatljivi troškovi
= Ukupna ugovorena vrijednost projekta HRK]]/7.5345</f>
        <v>263811.05846439709</v>
      </c>
      <c r="AA2038" s="44" t="s">
        <v>38</v>
      </c>
      <c r="AB2038" s="44" t="s">
        <v>35</v>
      </c>
      <c r="AC2038" s="43" t="s">
        <v>7467</v>
      </c>
      <c r="AD2038" s="43" t="s">
        <v>6595</v>
      </c>
    </row>
    <row r="2039" spans="1:30" ht="51" customHeight="1" x14ac:dyDescent="0.2">
      <c r="A2039" s="41" t="s">
        <v>7468</v>
      </c>
      <c r="B2039" s="42" t="s">
        <v>743</v>
      </c>
      <c r="C2039" s="43" t="s">
        <v>7295</v>
      </c>
      <c r="D2039" s="43" t="s">
        <v>7300</v>
      </c>
      <c r="E2039" s="44" t="s">
        <v>76</v>
      </c>
      <c r="F2039" s="45" t="s">
        <v>7469</v>
      </c>
      <c r="G2039" s="45" t="s">
        <v>2065</v>
      </c>
      <c r="H2039" s="47">
        <v>42825</v>
      </c>
      <c r="I2039" s="47">
        <v>43555</v>
      </c>
      <c r="J2039" s="48" t="str">
        <f>IF(Ugovori_OPULJP[[#This Row],[DATUM ZAVRŠETKA OPERACIJE]]&gt;DATE(2024,3,31),"u provedbi","završen")</f>
        <v>završen</v>
      </c>
      <c r="K2039" s="46" t="s">
        <v>249</v>
      </c>
      <c r="L2039" s="46" t="s">
        <v>249</v>
      </c>
      <c r="M2039" s="49">
        <v>0.85</v>
      </c>
      <c r="N2039" s="49">
        <v>0.15</v>
      </c>
      <c r="O2039" s="50">
        <f>Ugovori_OPULJP[[#This Row],[Bespovratna sredstva - Ukupno (EU+Nac) HRK
= Ukupna ugovorena vrijednost bespovratnih sredstava]]*Ugovori_OPULJP[[#This Row],[EU STOPA SUFINANCIRANJA %
EU CO-FINANCING RATE %]]</f>
        <v>1451864.1835</v>
      </c>
      <c r="P2039" s="51">
        <f>Ugovori_OPULJP[[#This Row],[Bespovratna sredstva - EU dio - HRK]]/7.5345</f>
        <v>192695.49187072797</v>
      </c>
      <c r="Q2039" s="50">
        <f>Ugovori_OPULJP[[#This Row],[Bespovratna sredstva - Ukupno (EU+Nac) HRK
= Ukupna ugovorena vrijednost bespovratnih sredstava]]*Ugovori_OPULJP[[#This Row],[STOPA NACIONALNOG SUFINANCIRANJA %]]</f>
        <v>256211.3265</v>
      </c>
      <c r="R2039" s="51">
        <f>Ugovori_OPULJP[[#This Row],[Bespovratna sredstva - Nacionalni dio - HRK]]/7.5345</f>
        <v>34005.086800716701</v>
      </c>
      <c r="S2039" s="50">
        <v>1708075.51</v>
      </c>
      <c r="T2039" s="51">
        <f>Ugovori_OPULJP[[#This Row],[Bespovratna sredstva - Ukupno (EU+Nac) HRK
= Ukupna ugovorena vrijednost bespovratnih sredstava]]/7.5345</f>
        <v>226700.57867144467</v>
      </c>
      <c r="U2039" s="50">
        <v>0</v>
      </c>
      <c r="V2039" s="51">
        <f>Ugovori_OPULJP[[#This Row],[Javni doprinos korisnika - HRK]]/7.5345</f>
        <v>0</v>
      </c>
      <c r="W2039" s="50">
        <v>0</v>
      </c>
      <c r="X2039" s="51">
        <f>Ugovori_OPULJP[[#This Row],[Privatni doprinos korisnika - HRK]]/7.5345</f>
        <v>0</v>
      </c>
      <c r="Y2039" s="52">
        <v>1708075.51</v>
      </c>
      <c r="Z2039" s="53">
        <f>Ugovori_OPULJP[[#This Row],[UKUPNI PRIHVATLJIVI IZDACI
TOTAL ELIGIBLE EXPENDITURE
= Bespovratna sredstva ukupno + doprinos korisnika
= Ukupni prihvatljivi troškovi
= Ukupna ugovorena vrijednost projekta HRK]]/7.5345</f>
        <v>226700.57867144467</v>
      </c>
      <c r="AA2039" s="44" t="s">
        <v>38</v>
      </c>
      <c r="AB2039" s="44" t="s">
        <v>35</v>
      </c>
      <c r="AC2039" s="43" t="s">
        <v>7470</v>
      </c>
      <c r="AD2039" s="43" t="s">
        <v>6595</v>
      </c>
    </row>
    <row r="2040" spans="1:30" ht="51" customHeight="1" x14ac:dyDescent="0.2">
      <c r="A2040" s="41" t="s">
        <v>7471</v>
      </c>
      <c r="B2040" s="42" t="s">
        <v>743</v>
      </c>
      <c r="C2040" s="43" t="s">
        <v>7295</v>
      </c>
      <c r="D2040" s="43" t="s">
        <v>7300</v>
      </c>
      <c r="E2040" s="44" t="s">
        <v>76</v>
      </c>
      <c r="F2040" s="45" t="s">
        <v>7472</v>
      </c>
      <c r="G2040" s="45" t="s">
        <v>7473</v>
      </c>
      <c r="H2040" s="47">
        <v>42826</v>
      </c>
      <c r="I2040" s="47">
        <v>43556</v>
      </c>
      <c r="J2040" s="48" t="str">
        <f>IF(Ugovori_OPULJP[[#This Row],[DATUM ZAVRŠETKA OPERACIJE]]&gt;DATE(2024,3,31),"u provedbi","završen")</f>
        <v>završen</v>
      </c>
      <c r="K2040" s="46" t="s">
        <v>99</v>
      </c>
      <c r="L2040" s="46" t="s">
        <v>99</v>
      </c>
      <c r="M2040" s="49">
        <v>0.85</v>
      </c>
      <c r="N2040" s="49">
        <v>0.15</v>
      </c>
      <c r="O2040" s="50">
        <f>Ugovori_OPULJP[[#This Row],[Bespovratna sredstva - Ukupno (EU+Nac) HRK
= Ukupna ugovorena vrijednost bespovratnih sredstava]]*Ugovori_OPULJP[[#This Row],[EU STOPA SUFINANCIRANJA %
EU CO-FINANCING RATE %]]</f>
        <v>1473542.7109999999</v>
      </c>
      <c r="P2040" s="51">
        <f>Ugovori_OPULJP[[#This Row],[Bespovratna sredstva - EU dio - HRK]]/7.5345</f>
        <v>195572.72692282166</v>
      </c>
      <c r="Q2040" s="50">
        <f>Ugovori_OPULJP[[#This Row],[Bespovratna sredstva - Ukupno (EU+Nac) HRK
= Ukupna ugovorena vrijednost bespovratnih sredstava]]*Ugovori_OPULJP[[#This Row],[STOPA NACIONALNOG SUFINANCIRANJA %]]</f>
        <v>260036.94899999996</v>
      </c>
      <c r="R2040" s="51">
        <f>Ugovori_OPULJP[[#This Row],[Bespovratna sredstva - Nacionalni dio - HRK]]/7.5345</f>
        <v>34512.834162850879</v>
      </c>
      <c r="S2040" s="50">
        <v>1733579.66</v>
      </c>
      <c r="T2040" s="51">
        <f>Ugovori_OPULJP[[#This Row],[Bespovratna sredstva - Ukupno (EU+Nac) HRK
= Ukupna ugovorena vrijednost bespovratnih sredstava]]/7.5345</f>
        <v>230085.56108567255</v>
      </c>
      <c r="U2040" s="50">
        <v>0</v>
      </c>
      <c r="V2040" s="51">
        <f>Ugovori_OPULJP[[#This Row],[Javni doprinos korisnika - HRK]]/7.5345</f>
        <v>0</v>
      </c>
      <c r="W2040" s="50">
        <v>0</v>
      </c>
      <c r="X2040" s="51">
        <f>Ugovori_OPULJP[[#This Row],[Privatni doprinos korisnika - HRK]]/7.5345</f>
        <v>0</v>
      </c>
      <c r="Y2040" s="52">
        <v>1733579.66</v>
      </c>
      <c r="Z2040" s="53">
        <f>Ugovori_OPULJP[[#This Row],[UKUPNI PRIHVATLJIVI IZDACI
TOTAL ELIGIBLE EXPENDITURE
= Bespovratna sredstva ukupno + doprinos korisnika
= Ukupni prihvatljivi troškovi
= Ukupna ugovorena vrijednost projekta HRK]]/7.5345</f>
        <v>230085.56108567255</v>
      </c>
      <c r="AA2040" s="44" t="s">
        <v>38</v>
      </c>
      <c r="AB2040" s="44" t="s">
        <v>35</v>
      </c>
      <c r="AC2040" s="43" t="s">
        <v>7474</v>
      </c>
      <c r="AD2040" s="43" t="s">
        <v>6595</v>
      </c>
    </row>
    <row r="2041" spans="1:30" ht="51" customHeight="1" x14ac:dyDescent="0.2">
      <c r="A2041" s="41" t="s">
        <v>7475</v>
      </c>
      <c r="B2041" s="42" t="s">
        <v>743</v>
      </c>
      <c r="C2041" s="43" t="s">
        <v>7295</v>
      </c>
      <c r="D2041" s="43" t="s">
        <v>7300</v>
      </c>
      <c r="E2041" s="44" t="s">
        <v>76</v>
      </c>
      <c r="F2041" s="45" t="s">
        <v>7420</v>
      </c>
      <c r="G2041" s="45" t="s">
        <v>2626</v>
      </c>
      <c r="H2041" s="47">
        <v>42822</v>
      </c>
      <c r="I2041" s="47">
        <v>43552</v>
      </c>
      <c r="J2041" s="48" t="str">
        <f>IF(Ugovori_OPULJP[[#This Row],[DATUM ZAVRŠETKA OPERACIJE]]&gt;DATE(2024,3,31),"u provedbi","završen")</f>
        <v>završen</v>
      </c>
      <c r="K2041" s="46" t="s">
        <v>155</v>
      </c>
      <c r="L2041" s="46" t="s">
        <v>155</v>
      </c>
      <c r="M2041" s="49">
        <v>0.85</v>
      </c>
      <c r="N2041" s="49">
        <v>0.15</v>
      </c>
      <c r="O2041" s="50">
        <f>Ugovori_OPULJP[[#This Row],[Bespovratna sredstva - Ukupno (EU+Nac) HRK
= Ukupna ugovorena vrijednost bespovratnih sredstava]]*Ugovori_OPULJP[[#This Row],[EU STOPA SUFINANCIRANJA %
EU CO-FINANCING RATE %]]</f>
        <v>1446092.3774999999</v>
      </c>
      <c r="P2041" s="51">
        <f>Ugovori_OPULJP[[#This Row],[Bespovratna sredstva - EU dio - HRK]]/7.5345</f>
        <v>191929.44156878357</v>
      </c>
      <c r="Q2041" s="50">
        <f>Ugovori_OPULJP[[#This Row],[Bespovratna sredstva - Ukupno (EU+Nac) HRK
= Ukupna ugovorena vrijednost bespovratnih sredstava]]*Ugovori_OPULJP[[#This Row],[STOPA NACIONALNOG SUFINANCIRANJA %]]</f>
        <v>255192.77249999996</v>
      </c>
      <c r="R2041" s="51">
        <f>Ugovori_OPULJP[[#This Row],[Bespovratna sredstva - Nacionalni dio - HRK]]/7.5345</f>
        <v>33869.901453314742</v>
      </c>
      <c r="S2041" s="50">
        <v>1701285.15</v>
      </c>
      <c r="T2041" s="51">
        <f>Ugovori_OPULJP[[#This Row],[Bespovratna sredstva - Ukupno (EU+Nac) HRK
= Ukupna ugovorena vrijednost bespovratnih sredstava]]/7.5345</f>
        <v>225799.34302209833</v>
      </c>
      <c r="U2041" s="50">
        <v>0</v>
      </c>
      <c r="V2041" s="51">
        <f>Ugovori_OPULJP[[#This Row],[Javni doprinos korisnika - HRK]]/7.5345</f>
        <v>0</v>
      </c>
      <c r="W2041" s="50">
        <v>0</v>
      </c>
      <c r="X2041" s="51">
        <f>Ugovori_OPULJP[[#This Row],[Privatni doprinos korisnika - HRK]]/7.5345</f>
        <v>0</v>
      </c>
      <c r="Y2041" s="52">
        <v>1701285.15</v>
      </c>
      <c r="Z2041" s="53">
        <f>Ugovori_OPULJP[[#This Row],[UKUPNI PRIHVATLJIVI IZDACI
TOTAL ELIGIBLE EXPENDITURE
= Bespovratna sredstva ukupno + doprinos korisnika
= Ukupni prihvatljivi troškovi
= Ukupna ugovorena vrijednost projekta HRK]]/7.5345</f>
        <v>225799.34302209833</v>
      </c>
      <c r="AA2041" s="44" t="s">
        <v>38</v>
      </c>
      <c r="AB2041" s="44" t="s">
        <v>35</v>
      </c>
      <c r="AC2041" s="43" t="s">
        <v>7476</v>
      </c>
      <c r="AD2041" s="43" t="s">
        <v>6595</v>
      </c>
    </row>
    <row r="2042" spans="1:30" ht="51" customHeight="1" x14ac:dyDescent="0.2">
      <c r="A2042" s="41" t="s">
        <v>7477</v>
      </c>
      <c r="B2042" s="42" t="s">
        <v>743</v>
      </c>
      <c r="C2042" s="43" t="s">
        <v>7295</v>
      </c>
      <c r="D2042" s="43" t="s">
        <v>7300</v>
      </c>
      <c r="E2042" s="44" t="s">
        <v>76</v>
      </c>
      <c r="F2042" s="45" t="s">
        <v>7478</v>
      </c>
      <c r="G2042" s="45" t="s">
        <v>7479</v>
      </c>
      <c r="H2042" s="47">
        <v>42826</v>
      </c>
      <c r="I2042" s="47">
        <v>43556</v>
      </c>
      <c r="J2042" s="48" t="str">
        <f>IF(Ugovori_OPULJP[[#This Row],[DATUM ZAVRŠETKA OPERACIJE]]&gt;DATE(2024,3,31),"u provedbi","završen")</f>
        <v>završen</v>
      </c>
      <c r="K2042" s="46" t="s">
        <v>249</v>
      </c>
      <c r="L2042" s="46" t="s">
        <v>249</v>
      </c>
      <c r="M2042" s="49">
        <v>0.85</v>
      </c>
      <c r="N2042" s="49">
        <v>0.15</v>
      </c>
      <c r="O2042" s="50">
        <f>Ugovori_OPULJP[[#This Row],[Bespovratna sredstva - Ukupno (EU+Nac) HRK
= Ukupna ugovorena vrijednost bespovratnih sredstava]]*Ugovori_OPULJP[[#This Row],[EU STOPA SUFINANCIRANJA %
EU CO-FINANCING RATE %]]</f>
        <v>1699950.9720000001</v>
      </c>
      <c r="P2042" s="51">
        <f>Ugovori_OPULJP[[#This Row],[Bespovratna sredstva - EU dio - HRK]]/7.5345</f>
        <v>225622.26717101334</v>
      </c>
      <c r="Q2042" s="50">
        <f>Ugovori_OPULJP[[#This Row],[Bespovratna sredstva - Ukupno (EU+Nac) HRK
= Ukupna ugovorena vrijednost bespovratnih sredstava]]*Ugovori_OPULJP[[#This Row],[STOPA NACIONALNOG SUFINANCIRANJA %]]</f>
        <v>299991.348</v>
      </c>
      <c r="R2042" s="51">
        <f>Ugovori_OPULJP[[#This Row],[Bespovratna sredstva - Nacionalni dio - HRK]]/7.5345</f>
        <v>39815.694206649408</v>
      </c>
      <c r="S2042" s="50">
        <v>1999942.32</v>
      </c>
      <c r="T2042" s="51">
        <f>Ugovori_OPULJP[[#This Row],[Bespovratna sredstva - Ukupno (EU+Nac) HRK
= Ukupna ugovorena vrijednost bespovratnih sredstava]]/7.5345</f>
        <v>265437.96137766272</v>
      </c>
      <c r="U2042" s="50">
        <v>0</v>
      </c>
      <c r="V2042" s="51">
        <f>Ugovori_OPULJP[[#This Row],[Javni doprinos korisnika - HRK]]/7.5345</f>
        <v>0</v>
      </c>
      <c r="W2042" s="50">
        <v>0</v>
      </c>
      <c r="X2042" s="51">
        <f>Ugovori_OPULJP[[#This Row],[Privatni doprinos korisnika - HRK]]/7.5345</f>
        <v>0</v>
      </c>
      <c r="Y2042" s="52">
        <v>1999942.32</v>
      </c>
      <c r="Z2042" s="53">
        <f>Ugovori_OPULJP[[#This Row],[UKUPNI PRIHVATLJIVI IZDACI
TOTAL ELIGIBLE EXPENDITURE
= Bespovratna sredstva ukupno + doprinos korisnika
= Ukupni prihvatljivi troškovi
= Ukupna ugovorena vrijednost projekta HRK]]/7.5345</f>
        <v>265437.96137766272</v>
      </c>
      <c r="AA2042" s="44" t="s">
        <v>38</v>
      </c>
      <c r="AB2042" s="44" t="s">
        <v>35</v>
      </c>
      <c r="AC2042" s="43" t="s">
        <v>7480</v>
      </c>
      <c r="AD2042" s="43" t="s">
        <v>6595</v>
      </c>
    </row>
    <row r="2043" spans="1:30" ht="51" customHeight="1" x14ac:dyDescent="0.2">
      <c r="A2043" s="41" t="s">
        <v>7481</v>
      </c>
      <c r="B2043" s="42" t="s">
        <v>743</v>
      </c>
      <c r="C2043" s="43" t="s">
        <v>7295</v>
      </c>
      <c r="D2043" s="43" t="s">
        <v>7300</v>
      </c>
      <c r="E2043" s="44" t="s">
        <v>76</v>
      </c>
      <c r="F2043" s="45" t="s">
        <v>7482</v>
      </c>
      <c r="G2043" s="45" t="s">
        <v>2233</v>
      </c>
      <c r="H2043" s="47">
        <v>42826</v>
      </c>
      <c r="I2043" s="47">
        <v>43556</v>
      </c>
      <c r="J2043" s="48" t="str">
        <f>IF(Ugovori_OPULJP[[#This Row],[DATUM ZAVRŠETKA OPERACIJE]]&gt;DATE(2024,3,31),"u provedbi","završen")</f>
        <v>završen</v>
      </c>
      <c r="K2043" s="46" t="s">
        <v>186</v>
      </c>
      <c r="L2043" s="46" t="s">
        <v>186</v>
      </c>
      <c r="M2043" s="49">
        <v>0.85</v>
      </c>
      <c r="N2043" s="49">
        <v>0.15</v>
      </c>
      <c r="O2043" s="50">
        <f>Ugovori_OPULJP[[#This Row],[Bespovratna sredstva - Ukupno (EU+Nac) HRK
= Ukupna ugovorena vrijednost bespovratnih sredstava]]*Ugovori_OPULJP[[#This Row],[EU STOPA SUFINANCIRANJA %
EU CO-FINANCING RATE %]]</f>
        <v>494225.53</v>
      </c>
      <c r="P2043" s="51">
        <f>Ugovori_OPULJP[[#This Row],[Bespovratna sredstva - EU dio - HRK]]/7.5345</f>
        <v>65595.000331807023</v>
      </c>
      <c r="Q2043" s="50">
        <f>Ugovori_OPULJP[[#This Row],[Bespovratna sredstva - Ukupno (EU+Nac) HRK
= Ukupna ugovorena vrijednost bespovratnih sredstava]]*Ugovori_OPULJP[[#This Row],[STOPA NACIONALNOG SUFINANCIRANJA %]]</f>
        <v>87216.27</v>
      </c>
      <c r="R2043" s="51">
        <f>Ugovori_OPULJP[[#This Row],[Bespovratna sredstva - Nacionalni dio - HRK]]/7.5345</f>
        <v>11575.588293848297</v>
      </c>
      <c r="S2043" s="50">
        <v>581441.80000000005</v>
      </c>
      <c r="T2043" s="51">
        <f>Ugovori_OPULJP[[#This Row],[Bespovratna sredstva - Ukupno (EU+Nac) HRK
= Ukupna ugovorena vrijednost bespovratnih sredstava]]/7.5345</f>
        <v>77170.58862565532</v>
      </c>
      <c r="U2043" s="50">
        <v>0</v>
      </c>
      <c r="V2043" s="51">
        <f>Ugovori_OPULJP[[#This Row],[Javni doprinos korisnika - HRK]]/7.5345</f>
        <v>0</v>
      </c>
      <c r="W2043" s="50">
        <v>0</v>
      </c>
      <c r="X2043" s="51">
        <f>Ugovori_OPULJP[[#This Row],[Privatni doprinos korisnika - HRK]]/7.5345</f>
        <v>0</v>
      </c>
      <c r="Y2043" s="52">
        <v>581441.80000000005</v>
      </c>
      <c r="Z2043" s="53">
        <f>Ugovori_OPULJP[[#This Row],[UKUPNI PRIHVATLJIVI IZDACI
TOTAL ELIGIBLE EXPENDITURE
= Bespovratna sredstva ukupno + doprinos korisnika
= Ukupni prihvatljivi troškovi
= Ukupna ugovorena vrijednost projekta HRK]]/7.5345</f>
        <v>77170.58862565532</v>
      </c>
      <c r="AA2043" s="44" t="s">
        <v>38</v>
      </c>
      <c r="AB2043" s="44" t="s">
        <v>35</v>
      </c>
      <c r="AC2043" s="43" t="s">
        <v>7483</v>
      </c>
      <c r="AD2043" s="43" t="s">
        <v>6595</v>
      </c>
    </row>
    <row r="2044" spans="1:30" ht="51" customHeight="1" x14ac:dyDescent="0.2">
      <c r="A2044" s="41" t="s">
        <v>7484</v>
      </c>
      <c r="B2044" s="42" t="s">
        <v>743</v>
      </c>
      <c r="C2044" s="43" t="s">
        <v>7295</v>
      </c>
      <c r="D2044" s="43" t="s">
        <v>7300</v>
      </c>
      <c r="E2044" s="44" t="s">
        <v>76</v>
      </c>
      <c r="F2044" s="45" t="s">
        <v>7485</v>
      </c>
      <c r="G2044" s="45" t="s">
        <v>7486</v>
      </c>
      <c r="H2044" s="47">
        <v>42829</v>
      </c>
      <c r="I2044" s="47">
        <v>43559</v>
      </c>
      <c r="J2044" s="48" t="str">
        <f>IF(Ugovori_OPULJP[[#This Row],[DATUM ZAVRŠETKA OPERACIJE]]&gt;DATE(2024,3,31),"u provedbi","završen")</f>
        <v>završen</v>
      </c>
      <c r="K2044" s="46" t="s">
        <v>37</v>
      </c>
      <c r="L2044" s="46" t="s">
        <v>37</v>
      </c>
      <c r="M2044" s="49">
        <v>0.85</v>
      </c>
      <c r="N2044" s="49">
        <v>0.15</v>
      </c>
      <c r="O2044" s="50">
        <f>Ugovori_OPULJP[[#This Row],[Bespovratna sredstva - Ukupno (EU+Nac) HRK
= Ukupna ugovorena vrijednost bespovratnih sredstava]]*Ugovori_OPULJP[[#This Row],[EU STOPA SUFINANCIRANJA %
EU CO-FINANCING RATE %]]</f>
        <v>628270.63199999998</v>
      </c>
      <c r="P2044" s="51">
        <f>Ugovori_OPULJP[[#This Row],[Bespovratna sredstva - EU dio - HRK]]/7.5345</f>
        <v>83385.842723472015</v>
      </c>
      <c r="Q2044" s="50">
        <f>Ugovori_OPULJP[[#This Row],[Bespovratna sredstva - Ukupno (EU+Nac) HRK
= Ukupna ugovorena vrijednost bespovratnih sredstava]]*Ugovori_OPULJP[[#This Row],[STOPA NACIONALNOG SUFINANCIRANJA %]]</f>
        <v>110871.288</v>
      </c>
      <c r="R2044" s="51">
        <f>Ugovori_OPULJP[[#This Row],[Bespovratna sredstva - Nacionalni dio - HRK]]/7.5345</f>
        <v>14715.148715906827</v>
      </c>
      <c r="S2044" s="50">
        <v>739141.92</v>
      </c>
      <c r="T2044" s="51">
        <f>Ugovori_OPULJP[[#This Row],[Bespovratna sredstva - Ukupno (EU+Nac) HRK
= Ukupna ugovorena vrijednost bespovratnih sredstava]]/7.5345</f>
        <v>98100.991439378864</v>
      </c>
      <c r="U2044" s="50">
        <v>0</v>
      </c>
      <c r="V2044" s="51">
        <f>Ugovori_OPULJP[[#This Row],[Javni doprinos korisnika - HRK]]/7.5345</f>
        <v>0</v>
      </c>
      <c r="W2044" s="50">
        <v>0</v>
      </c>
      <c r="X2044" s="51">
        <f>Ugovori_OPULJP[[#This Row],[Privatni doprinos korisnika - HRK]]/7.5345</f>
        <v>0</v>
      </c>
      <c r="Y2044" s="52">
        <v>739141.92</v>
      </c>
      <c r="Z2044" s="53">
        <f>Ugovori_OPULJP[[#This Row],[UKUPNI PRIHVATLJIVI IZDACI
TOTAL ELIGIBLE EXPENDITURE
= Bespovratna sredstva ukupno + doprinos korisnika
= Ukupni prihvatljivi troškovi
= Ukupna ugovorena vrijednost projekta HRK]]/7.5345</f>
        <v>98100.991439378864</v>
      </c>
      <c r="AA2044" s="44" t="s">
        <v>38</v>
      </c>
      <c r="AB2044" s="44" t="s">
        <v>35</v>
      </c>
      <c r="AC2044" s="43" t="s">
        <v>7487</v>
      </c>
      <c r="AD2044" s="43" t="s">
        <v>6595</v>
      </c>
    </row>
    <row r="2045" spans="1:30" ht="51" customHeight="1" x14ac:dyDescent="0.2">
      <c r="A2045" s="41" t="s">
        <v>7488</v>
      </c>
      <c r="B2045" s="42" t="s">
        <v>743</v>
      </c>
      <c r="C2045" s="43" t="s">
        <v>7295</v>
      </c>
      <c r="D2045" s="43" t="s">
        <v>7300</v>
      </c>
      <c r="E2045" s="44" t="s">
        <v>76</v>
      </c>
      <c r="F2045" s="45" t="s">
        <v>7489</v>
      </c>
      <c r="G2045" s="45" t="s">
        <v>2009</v>
      </c>
      <c r="H2045" s="47">
        <v>42826</v>
      </c>
      <c r="I2045" s="47">
        <v>43556</v>
      </c>
      <c r="J2045" s="48" t="str">
        <f>IF(Ugovori_OPULJP[[#This Row],[DATUM ZAVRŠETKA OPERACIJE]]&gt;DATE(2024,3,31),"u provedbi","završen")</f>
        <v>završen</v>
      </c>
      <c r="K2045" s="46" t="s">
        <v>371</v>
      </c>
      <c r="L2045" s="46" t="s">
        <v>371</v>
      </c>
      <c r="M2045" s="49">
        <v>0.85</v>
      </c>
      <c r="N2045" s="49">
        <v>0.15</v>
      </c>
      <c r="O2045" s="50">
        <f>Ugovori_OPULJP[[#This Row],[Bespovratna sredstva - Ukupno (EU+Nac) HRK
= Ukupna ugovorena vrijednost bespovratnih sredstava]]*Ugovori_OPULJP[[#This Row],[EU STOPA SUFINANCIRANJA %
EU CO-FINANCING RATE %]]</f>
        <v>1589314.2664999999</v>
      </c>
      <c r="P2045" s="51">
        <f>Ugovori_OPULJP[[#This Row],[Bespovratna sredstva - EU dio - HRK]]/7.5345</f>
        <v>210938.2529033114</v>
      </c>
      <c r="Q2045" s="50">
        <f>Ugovori_OPULJP[[#This Row],[Bespovratna sredstva - Ukupno (EU+Nac) HRK
= Ukupna ugovorena vrijednost bespovratnih sredstava]]*Ugovori_OPULJP[[#This Row],[STOPA NACIONALNOG SUFINANCIRANJA %]]</f>
        <v>280467.22349999996</v>
      </c>
      <c r="R2045" s="51">
        <f>Ugovori_OPULJP[[#This Row],[Bespovratna sredstva - Nacionalni dio - HRK]]/7.5345</f>
        <v>37224.397571172602</v>
      </c>
      <c r="S2045" s="50">
        <v>1869781.49</v>
      </c>
      <c r="T2045" s="51">
        <f>Ugovori_OPULJP[[#This Row],[Bespovratna sredstva - Ukupno (EU+Nac) HRK
= Ukupna ugovorena vrijednost bespovratnih sredstava]]/7.5345</f>
        <v>248162.65047448402</v>
      </c>
      <c r="U2045" s="50">
        <v>0</v>
      </c>
      <c r="V2045" s="51">
        <f>Ugovori_OPULJP[[#This Row],[Javni doprinos korisnika - HRK]]/7.5345</f>
        <v>0</v>
      </c>
      <c r="W2045" s="50">
        <v>0</v>
      </c>
      <c r="X2045" s="51">
        <f>Ugovori_OPULJP[[#This Row],[Privatni doprinos korisnika - HRK]]/7.5345</f>
        <v>0</v>
      </c>
      <c r="Y2045" s="52">
        <v>1869781.49</v>
      </c>
      <c r="Z2045" s="53">
        <f>Ugovori_OPULJP[[#This Row],[UKUPNI PRIHVATLJIVI IZDACI
TOTAL ELIGIBLE EXPENDITURE
= Bespovratna sredstva ukupno + doprinos korisnika
= Ukupni prihvatljivi troškovi
= Ukupna ugovorena vrijednost projekta HRK]]/7.5345</f>
        <v>248162.65047448402</v>
      </c>
      <c r="AA2045" s="44" t="s">
        <v>38</v>
      </c>
      <c r="AB2045" s="44" t="s">
        <v>35</v>
      </c>
      <c r="AC2045" s="43" t="s">
        <v>7490</v>
      </c>
      <c r="AD2045" s="43" t="s">
        <v>6595</v>
      </c>
    </row>
    <row r="2046" spans="1:30" ht="51" customHeight="1" x14ac:dyDescent="0.2">
      <c r="A2046" s="41" t="s">
        <v>7491</v>
      </c>
      <c r="B2046" s="42" t="s">
        <v>743</v>
      </c>
      <c r="C2046" s="43" t="s">
        <v>7295</v>
      </c>
      <c r="D2046" s="43" t="s">
        <v>7300</v>
      </c>
      <c r="E2046" s="44" t="s">
        <v>76</v>
      </c>
      <c r="F2046" s="45" t="s">
        <v>7492</v>
      </c>
      <c r="G2046" s="45" t="s">
        <v>2592</v>
      </c>
      <c r="H2046" s="47">
        <v>42826</v>
      </c>
      <c r="I2046" s="47">
        <v>43556</v>
      </c>
      <c r="J2046" s="48" t="str">
        <f>IF(Ugovori_OPULJP[[#This Row],[DATUM ZAVRŠETKA OPERACIJE]]&gt;DATE(2024,3,31),"u provedbi","završen")</f>
        <v>završen</v>
      </c>
      <c r="K2046" s="46" t="s">
        <v>84</v>
      </c>
      <c r="L2046" s="46" t="s">
        <v>84</v>
      </c>
      <c r="M2046" s="49">
        <v>0.85</v>
      </c>
      <c r="N2046" s="49">
        <v>0.15</v>
      </c>
      <c r="O2046" s="50">
        <f>Ugovori_OPULJP[[#This Row],[Bespovratna sredstva - Ukupno (EU+Nac) HRK
= Ukupna ugovorena vrijednost bespovratnih sredstava]]*Ugovori_OPULJP[[#This Row],[EU STOPA SUFINANCIRANJA %
EU CO-FINANCING RATE %]]</f>
        <v>1214961.389</v>
      </c>
      <c r="P2046" s="51">
        <f>Ugovori_OPULJP[[#This Row],[Bespovratna sredstva - EU dio - HRK]]/7.5345</f>
        <v>161253.08766341495</v>
      </c>
      <c r="Q2046" s="50">
        <f>Ugovori_OPULJP[[#This Row],[Bespovratna sredstva - Ukupno (EU+Nac) HRK
= Ukupna ugovorena vrijednost bespovratnih sredstava]]*Ugovori_OPULJP[[#This Row],[STOPA NACIONALNOG SUFINANCIRANJA %]]</f>
        <v>214404.951</v>
      </c>
      <c r="R2046" s="51">
        <f>Ugovori_OPULJP[[#This Row],[Bespovratna sredstva - Nacionalni dio - HRK]]/7.5345</f>
        <v>28456.427234720286</v>
      </c>
      <c r="S2046" s="50">
        <v>1429366.34</v>
      </c>
      <c r="T2046" s="51">
        <f>Ugovori_OPULJP[[#This Row],[Bespovratna sredstva - Ukupno (EU+Nac) HRK
= Ukupna ugovorena vrijednost bespovratnih sredstava]]/7.5345</f>
        <v>189709.51489813524</v>
      </c>
      <c r="U2046" s="50">
        <v>0</v>
      </c>
      <c r="V2046" s="51">
        <f>Ugovori_OPULJP[[#This Row],[Javni doprinos korisnika - HRK]]/7.5345</f>
        <v>0</v>
      </c>
      <c r="W2046" s="50">
        <v>0</v>
      </c>
      <c r="X2046" s="51">
        <f>Ugovori_OPULJP[[#This Row],[Privatni doprinos korisnika - HRK]]/7.5345</f>
        <v>0</v>
      </c>
      <c r="Y2046" s="52">
        <v>1429366.34</v>
      </c>
      <c r="Z2046" s="53">
        <f>Ugovori_OPULJP[[#This Row],[UKUPNI PRIHVATLJIVI IZDACI
TOTAL ELIGIBLE EXPENDITURE
= Bespovratna sredstva ukupno + doprinos korisnika
= Ukupni prihvatljivi troškovi
= Ukupna ugovorena vrijednost projekta HRK]]/7.5345</f>
        <v>189709.51489813524</v>
      </c>
      <c r="AA2046" s="44" t="s">
        <v>38</v>
      </c>
      <c r="AB2046" s="44" t="s">
        <v>35</v>
      </c>
      <c r="AC2046" s="43" t="s">
        <v>7493</v>
      </c>
      <c r="AD2046" s="43" t="s">
        <v>6595</v>
      </c>
    </row>
    <row r="2047" spans="1:30" ht="51" customHeight="1" x14ac:dyDescent="0.2">
      <c r="A2047" s="41" t="s">
        <v>7494</v>
      </c>
      <c r="B2047" s="42" t="s">
        <v>743</v>
      </c>
      <c r="C2047" s="43" t="s">
        <v>7295</v>
      </c>
      <c r="D2047" s="43" t="s">
        <v>7300</v>
      </c>
      <c r="E2047" s="44" t="s">
        <v>76</v>
      </c>
      <c r="F2047" s="45" t="s">
        <v>7495</v>
      </c>
      <c r="G2047" s="45" t="s">
        <v>3748</v>
      </c>
      <c r="H2047" s="47">
        <v>42826</v>
      </c>
      <c r="I2047" s="47">
        <v>43556</v>
      </c>
      <c r="J2047" s="48" t="str">
        <f>IF(Ugovori_OPULJP[[#This Row],[DATUM ZAVRŠETKA OPERACIJE]]&gt;DATE(2024,3,31),"u provedbi","završen")</f>
        <v>završen</v>
      </c>
      <c r="K2047" s="46" t="s">
        <v>333</v>
      </c>
      <c r="L2047" s="46" t="s">
        <v>333</v>
      </c>
      <c r="M2047" s="49">
        <v>0.85</v>
      </c>
      <c r="N2047" s="49">
        <v>0.15</v>
      </c>
      <c r="O2047" s="50">
        <f>Ugovori_OPULJP[[#This Row],[Bespovratna sredstva - Ukupno (EU+Nac) HRK
= Ukupna ugovorena vrijednost bespovratnih sredstava]]*Ugovori_OPULJP[[#This Row],[EU STOPA SUFINANCIRANJA %
EU CO-FINANCING RATE %]]</f>
        <v>1591990.7464999999</v>
      </c>
      <c r="P2047" s="51">
        <f>Ugovori_OPULJP[[#This Row],[Bespovratna sredstva - EU dio - HRK]]/7.5345</f>
        <v>211293.48284557697</v>
      </c>
      <c r="Q2047" s="50">
        <f>Ugovori_OPULJP[[#This Row],[Bespovratna sredstva - Ukupno (EU+Nac) HRK
= Ukupna ugovorena vrijednost bespovratnih sredstava]]*Ugovori_OPULJP[[#This Row],[STOPA NACIONALNOG SUFINANCIRANJA %]]</f>
        <v>280939.54349999997</v>
      </c>
      <c r="R2047" s="51">
        <f>Ugovori_OPULJP[[#This Row],[Bespovratna sredstva - Nacionalni dio - HRK]]/7.5345</f>
        <v>37287.085208042998</v>
      </c>
      <c r="S2047" s="50">
        <v>1872930.29</v>
      </c>
      <c r="T2047" s="51">
        <f>Ugovori_OPULJP[[#This Row],[Bespovratna sredstva - Ukupno (EU+Nac) HRK
= Ukupna ugovorena vrijednost bespovratnih sredstava]]/7.5345</f>
        <v>248580.56805361999</v>
      </c>
      <c r="U2047" s="50">
        <v>0</v>
      </c>
      <c r="V2047" s="51">
        <f>Ugovori_OPULJP[[#This Row],[Javni doprinos korisnika - HRK]]/7.5345</f>
        <v>0</v>
      </c>
      <c r="W2047" s="50">
        <v>0</v>
      </c>
      <c r="X2047" s="51">
        <f>Ugovori_OPULJP[[#This Row],[Privatni doprinos korisnika - HRK]]/7.5345</f>
        <v>0</v>
      </c>
      <c r="Y2047" s="52">
        <v>1872930.29</v>
      </c>
      <c r="Z2047" s="53">
        <f>Ugovori_OPULJP[[#This Row],[UKUPNI PRIHVATLJIVI IZDACI
TOTAL ELIGIBLE EXPENDITURE
= Bespovratna sredstva ukupno + doprinos korisnika
= Ukupni prihvatljivi troškovi
= Ukupna ugovorena vrijednost projekta HRK]]/7.5345</f>
        <v>248580.56805361999</v>
      </c>
      <c r="AA2047" s="44" t="s">
        <v>38</v>
      </c>
      <c r="AB2047" s="44" t="s">
        <v>35</v>
      </c>
      <c r="AC2047" s="43" t="s">
        <v>7384</v>
      </c>
      <c r="AD2047" s="43" t="s">
        <v>6595</v>
      </c>
    </row>
    <row r="2048" spans="1:30" ht="51" customHeight="1" x14ac:dyDescent="0.2">
      <c r="A2048" s="41" t="s">
        <v>7496</v>
      </c>
      <c r="B2048" s="42" t="s">
        <v>743</v>
      </c>
      <c r="C2048" s="43" t="s">
        <v>7295</v>
      </c>
      <c r="D2048" s="43" t="s">
        <v>7300</v>
      </c>
      <c r="E2048" s="44" t="s">
        <v>76</v>
      </c>
      <c r="F2048" s="45" t="s">
        <v>7497</v>
      </c>
      <c r="G2048" s="45" t="s">
        <v>2940</v>
      </c>
      <c r="H2048" s="47">
        <v>42822</v>
      </c>
      <c r="I2048" s="47">
        <v>43552</v>
      </c>
      <c r="J2048" s="48" t="str">
        <f>IF(Ugovori_OPULJP[[#This Row],[DATUM ZAVRŠETKA OPERACIJE]]&gt;DATE(2024,3,31),"u provedbi","završen")</f>
        <v>završen</v>
      </c>
      <c r="K2048" s="46" t="s">
        <v>7498</v>
      </c>
      <c r="L2048" s="46" t="s">
        <v>94</v>
      </c>
      <c r="M2048" s="49">
        <v>0.85</v>
      </c>
      <c r="N2048" s="49">
        <v>0.15</v>
      </c>
      <c r="O2048" s="50">
        <f>Ugovori_OPULJP[[#This Row],[Bespovratna sredstva - Ukupno (EU+Nac) HRK
= Ukupna ugovorena vrijednost bespovratnih sredstava]]*Ugovori_OPULJP[[#This Row],[EU STOPA SUFINANCIRANJA %
EU CO-FINANCING RATE %]]</f>
        <v>1649364.4375</v>
      </c>
      <c r="P2048" s="51">
        <f>Ugovori_OPULJP[[#This Row],[Bespovratna sredstva - EU dio - HRK]]/7.5345</f>
        <v>218908.28024420995</v>
      </c>
      <c r="Q2048" s="50">
        <f>Ugovori_OPULJP[[#This Row],[Bespovratna sredstva - Ukupno (EU+Nac) HRK
= Ukupna ugovorena vrijednost bespovratnih sredstava]]*Ugovori_OPULJP[[#This Row],[STOPA NACIONALNOG SUFINANCIRANJA %]]</f>
        <v>291064.3125</v>
      </c>
      <c r="R2048" s="51">
        <f>Ugovori_OPULJP[[#This Row],[Bespovratna sredstva - Nacionalni dio - HRK]]/7.5345</f>
        <v>38630.872984272348</v>
      </c>
      <c r="S2048" s="50">
        <v>1940428.75</v>
      </c>
      <c r="T2048" s="51">
        <f>Ugovori_OPULJP[[#This Row],[Bespovratna sredstva - Ukupno (EU+Nac) HRK
= Ukupna ugovorena vrijednost bespovratnih sredstava]]/7.5345</f>
        <v>257539.15322848229</v>
      </c>
      <c r="U2048" s="50">
        <v>0</v>
      </c>
      <c r="V2048" s="51">
        <f>Ugovori_OPULJP[[#This Row],[Javni doprinos korisnika - HRK]]/7.5345</f>
        <v>0</v>
      </c>
      <c r="W2048" s="50">
        <v>0</v>
      </c>
      <c r="X2048" s="51">
        <f>Ugovori_OPULJP[[#This Row],[Privatni doprinos korisnika - HRK]]/7.5345</f>
        <v>0</v>
      </c>
      <c r="Y2048" s="52">
        <v>1940428.75</v>
      </c>
      <c r="Z2048" s="53">
        <f>Ugovori_OPULJP[[#This Row],[UKUPNI PRIHVATLJIVI IZDACI
TOTAL ELIGIBLE EXPENDITURE
= Bespovratna sredstva ukupno + doprinos korisnika
= Ukupni prihvatljivi troškovi
= Ukupna ugovorena vrijednost projekta HRK]]/7.5345</f>
        <v>257539.15322848229</v>
      </c>
      <c r="AA2048" s="44" t="s">
        <v>38</v>
      </c>
      <c r="AB2048" s="44" t="s">
        <v>35</v>
      </c>
      <c r="AC2048" s="43" t="s">
        <v>7499</v>
      </c>
      <c r="AD2048" s="43" t="s">
        <v>6595</v>
      </c>
    </row>
    <row r="2049" spans="1:30" ht="51" customHeight="1" x14ac:dyDescent="0.2">
      <c r="A2049" s="41" t="s">
        <v>7500</v>
      </c>
      <c r="B2049" s="42" t="s">
        <v>743</v>
      </c>
      <c r="C2049" s="43" t="s">
        <v>7295</v>
      </c>
      <c r="D2049" s="43" t="s">
        <v>7300</v>
      </c>
      <c r="E2049" s="44" t="s">
        <v>76</v>
      </c>
      <c r="F2049" s="45" t="s">
        <v>7449</v>
      </c>
      <c r="G2049" s="62" t="s">
        <v>574</v>
      </c>
      <c r="H2049" s="47">
        <v>42822</v>
      </c>
      <c r="I2049" s="47">
        <v>43552</v>
      </c>
      <c r="J2049" s="48" t="str">
        <f>IF(Ugovori_OPULJP[[#This Row],[DATUM ZAVRŠETKA OPERACIJE]]&gt;DATE(2024,3,31),"u provedbi","završen")</f>
        <v>završen</v>
      </c>
      <c r="K2049" s="46" t="s">
        <v>7501</v>
      </c>
      <c r="L2049" s="46" t="s">
        <v>244</v>
      </c>
      <c r="M2049" s="49">
        <v>0.85</v>
      </c>
      <c r="N2049" s="49">
        <v>0.15</v>
      </c>
      <c r="O2049" s="50">
        <f>Ugovori_OPULJP[[#This Row],[Bespovratna sredstva - Ukupno (EU+Nac) HRK
= Ukupna ugovorena vrijednost bespovratnih sredstava]]*Ugovori_OPULJP[[#This Row],[EU STOPA SUFINANCIRANJA %
EU CO-FINANCING RATE %]]</f>
        <v>1571814.1775</v>
      </c>
      <c r="P2049" s="51">
        <f>Ugovori_OPULJP[[#This Row],[Bespovratna sredstva - EU dio - HRK]]/7.5345</f>
        <v>208615.59194372551</v>
      </c>
      <c r="Q2049" s="50">
        <f>Ugovori_OPULJP[[#This Row],[Bespovratna sredstva - Ukupno (EU+Nac) HRK
= Ukupna ugovorena vrijednost bespovratnih sredstava]]*Ugovori_OPULJP[[#This Row],[STOPA NACIONALNOG SUFINANCIRANJA %]]</f>
        <v>277378.97249999997</v>
      </c>
      <c r="R2049" s="51">
        <f>Ugovori_OPULJP[[#This Row],[Bespovratna sredstva - Nacionalni dio - HRK]]/7.5345</f>
        <v>36814.516225363324</v>
      </c>
      <c r="S2049" s="50">
        <v>1849193.15</v>
      </c>
      <c r="T2049" s="51">
        <f>Ugovori_OPULJP[[#This Row],[Bespovratna sredstva - Ukupno (EU+Nac) HRK
= Ukupna ugovorena vrijednost bespovratnih sredstava]]/7.5345</f>
        <v>245430.10816908884</v>
      </c>
      <c r="U2049" s="50">
        <v>0</v>
      </c>
      <c r="V2049" s="51">
        <f>Ugovori_OPULJP[[#This Row],[Javni doprinos korisnika - HRK]]/7.5345</f>
        <v>0</v>
      </c>
      <c r="W2049" s="50">
        <v>0</v>
      </c>
      <c r="X2049" s="51">
        <f>Ugovori_OPULJP[[#This Row],[Privatni doprinos korisnika - HRK]]/7.5345</f>
        <v>0</v>
      </c>
      <c r="Y2049" s="52">
        <v>1849193.15</v>
      </c>
      <c r="Z2049" s="53">
        <f>Ugovori_OPULJP[[#This Row],[UKUPNI PRIHVATLJIVI IZDACI
TOTAL ELIGIBLE EXPENDITURE
= Bespovratna sredstva ukupno + doprinos korisnika
= Ukupni prihvatljivi troškovi
= Ukupna ugovorena vrijednost projekta HRK]]/7.5345</f>
        <v>245430.10816908884</v>
      </c>
      <c r="AA2049" s="44" t="s">
        <v>38</v>
      </c>
      <c r="AB2049" s="44" t="s">
        <v>35</v>
      </c>
      <c r="AC2049" s="43" t="s">
        <v>7502</v>
      </c>
      <c r="AD2049" s="43" t="s">
        <v>6595</v>
      </c>
    </row>
    <row r="2050" spans="1:30" ht="51" customHeight="1" x14ac:dyDescent="0.2">
      <c r="A2050" s="41" t="s">
        <v>7503</v>
      </c>
      <c r="B2050" s="42" t="s">
        <v>743</v>
      </c>
      <c r="C2050" s="43" t="s">
        <v>7295</v>
      </c>
      <c r="D2050" s="43" t="s">
        <v>7300</v>
      </c>
      <c r="E2050" s="44" t="s">
        <v>76</v>
      </c>
      <c r="F2050" s="45" t="s">
        <v>7504</v>
      </c>
      <c r="G2050" s="45" t="s">
        <v>466</v>
      </c>
      <c r="H2050" s="47">
        <v>42823</v>
      </c>
      <c r="I2050" s="47">
        <v>43553</v>
      </c>
      <c r="J2050" s="48" t="str">
        <f>IF(Ugovori_OPULJP[[#This Row],[DATUM ZAVRŠETKA OPERACIJE]]&gt;DATE(2024,3,31),"u provedbi","završen")</f>
        <v>završen</v>
      </c>
      <c r="K2050" s="46" t="s">
        <v>7505</v>
      </c>
      <c r="L2050" s="46" t="s">
        <v>94</v>
      </c>
      <c r="M2050" s="49">
        <v>0.85</v>
      </c>
      <c r="N2050" s="49">
        <v>0.15</v>
      </c>
      <c r="O2050" s="50">
        <f>Ugovori_OPULJP[[#This Row],[Bespovratna sredstva - Ukupno (EU+Nac) HRK
= Ukupna ugovorena vrijednost bespovratnih sredstava]]*Ugovori_OPULJP[[#This Row],[EU STOPA SUFINANCIRANJA %
EU CO-FINANCING RATE %]]</f>
        <v>1152490.027</v>
      </c>
      <c r="P2050" s="51">
        <f>Ugovori_OPULJP[[#This Row],[Bespovratna sredstva - EU dio - HRK]]/7.5345</f>
        <v>152961.7130532882</v>
      </c>
      <c r="Q2050" s="50">
        <f>Ugovori_OPULJP[[#This Row],[Bespovratna sredstva - Ukupno (EU+Nac) HRK
= Ukupna ugovorena vrijednost bespovratnih sredstava]]*Ugovori_OPULJP[[#This Row],[STOPA NACIONALNOG SUFINANCIRANJA %]]</f>
        <v>203380.59300000002</v>
      </c>
      <c r="R2050" s="51">
        <f>Ugovori_OPULJP[[#This Row],[Bespovratna sredstva - Nacionalni dio - HRK]]/7.5345</f>
        <v>26993.243479992037</v>
      </c>
      <c r="S2050" s="50">
        <v>1355870.62</v>
      </c>
      <c r="T2050" s="51">
        <f>Ugovori_OPULJP[[#This Row],[Bespovratna sredstva - Ukupno (EU+Nac) HRK
= Ukupna ugovorena vrijednost bespovratnih sredstava]]/7.5345</f>
        <v>179954.95653328026</v>
      </c>
      <c r="U2050" s="50">
        <v>0</v>
      </c>
      <c r="V2050" s="51">
        <f>Ugovori_OPULJP[[#This Row],[Javni doprinos korisnika - HRK]]/7.5345</f>
        <v>0</v>
      </c>
      <c r="W2050" s="50">
        <v>0</v>
      </c>
      <c r="X2050" s="51">
        <f>Ugovori_OPULJP[[#This Row],[Privatni doprinos korisnika - HRK]]/7.5345</f>
        <v>0</v>
      </c>
      <c r="Y2050" s="52">
        <v>1355870.62</v>
      </c>
      <c r="Z2050" s="53">
        <f>Ugovori_OPULJP[[#This Row],[UKUPNI PRIHVATLJIVI IZDACI
TOTAL ELIGIBLE EXPENDITURE
= Bespovratna sredstva ukupno + doprinos korisnika
= Ukupni prihvatljivi troškovi
= Ukupna ugovorena vrijednost projekta HRK]]/7.5345</f>
        <v>179954.95653328026</v>
      </c>
      <c r="AA2050" s="44" t="s">
        <v>38</v>
      </c>
      <c r="AB2050" s="44" t="s">
        <v>35</v>
      </c>
      <c r="AC2050" s="43" t="s">
        <v>7506</v>
      </c>
      <c r="AD2050" s="43" t="s">
        <v>6595</v>
      </c>
    </row>
    <row r="2051" spans="1:30" ht="51" customHeight="1" x14ac:dyDescent="0.2">
      <c r="A2051" s="41" t="s">
        <v>7507</v>
      </c>
      <c r="B2051" s="42" t="s">
        <v>743</v>
      </c>
      <c r="C2051" s="43" t="s">
        <v>7295</v>
      </c>
      <c r="D2051" s="43" t="s">
        <v>7300</v>
      </c>
      <c r="E2051" s="44" t="s">
        <v>76</v>
      </c>
      <c r="F2051" s="45" t="s">
        <v>7508</v>
      </c>
      <c r="G2051" s="45" t="s">
        <v>7509</v>
      </c>
      <c r="H2051" s="47">
        <v>42851</v>
      </c>
      <c r="I2051" s="47">
        <v>43581</v>
      </c>
      <c r="J2051" s="48" t="str">
        <f>IF(Ugovori_OPULJP[[#This Row],[DATUM ZAVRŠETKA OPERACIJE]]&gt;DATE(2024,3,31),"u provedbi","završen")</f>
        <v>završen</v>
      </c>
      <c r="K2051" s="46" t="s">
        <v>7510</v>
      </c>
      <c r="L2051" s="46" t="s">
        <v>37</v>
      </c>
      <c r="M2051" s="49">
        <v>0.85</v>
      </c>
      <c r="N2051" s="49">
        <v>0.15</v>
      </c>
      <c r="O2051" s="50">
        <f>Ugovori_OPULJP[[#This Row],[Bespovratna sredstva - Ukupno (EU+Nac) HRK
= Ukupna ugovorena vrijednost bespovratnih sredstava]]*Ugovori_OPULJP[[#This Row],[EU STOPA SUFINANCIRANJA %
EU CO-FINANCING RATE %]]</f>
        <v>1208311.0825</v>
      </c>
      <c r="P2051" s="51">
        <f>Ugovori_OPULJP[[#This Row],[Bespovratna sredstva - EU dio - HRK]]/7.5345</f>
        <v>160370.4403079169</v>
      </c>
      <c r="Q2051" s="50">
        <f>Ugovori_OPULJP[[#This Row],[Bespovratna sredstva - Ukupno (EU+Nac) HRK
= Ukupna ugovorena vrijednost bespovratnih sredstava]]*Ugovori_OPULJP[[#This Row],[STOPA NACIONALNOG SUFINANCIRANJA %]]</f>
        <v>213231.36749999999</v>
      </c>
      <c r="R2051" s="51">
        <f>Ugovori_OPULJP[[#This Row],[Bespovratna sredstva - Nacionalni dio - HRK]]/7.5345</f>
        <v>28300.665936691217</v>
      </c>
      <c r="S2051" s="50">
        <v>1421542.45</v>
      </c>
      <c r="T2051" s="51">
        <f>Ugovori_OPULJP[[#This Row],[Bespovratna sredstva - Ukupno (EU+Nac) HRK
= Ukupna ugovorena vrijednost bespovratnih sredstava]]/7.5345</f>
        <v>188671.10624460812</v>
      </c>
      <c r="U2051" s="50">
        <v>0</v>
      </c>
      <c r="V2051" s="51">
        <f>Ugovori_OPULJP[[#This Row],[Javni doprinos korisnika - HRK]]/7.5345</f>
        <v>0</v>
      </c>
      <c r="W2051" s="50">
        <v>0</v>
      </c>
      <c r="X2051" s="51">
        <f>Ugovori_OPULJP[[#This Row],[Privatni doprinos korisnika - HRK]]/7.5345</f>
        <v>0</v>
      </c>
      <c r="Y2051" s="52">
        <v>1421542.45</v>
      </c>
      <c r="Z2051" s="53">
        <f>Ugovori_OPULJP[[#This Row],[UKUPNI PRIHVATLJIVI IZDACI
TOTAL ELIGIBLE EXPENDITURE
= Bespovratna sredstva ukupno + doprinos korisnika
= Ukupni prihvatljivi troškovi
= Ukupna ugovorena vrijednost projekta HRK]]/7.5345</f>
        <v>188671.10624460812</v>
      </c>
      <c r="AA2051" s="44" t="s">
        <v>38</v>
      </c>
      <c r="AB2051" s="44" t="s">
        <v>35</v>
      </c>
      <c r="AC2051" s="43" t="s">
        <v>7511</v>
      </c>
      <c r="AD2051" s="43" t="s">
        <v>6595</v>
      </c>
    </row>
    <row r="2052" spans="1:30" ht="51" customHeight="1" x14ac:dyDescent="0.2">
      <c r="A2052" s="41" t="s">
        <v>7512</v>
      </c>
      <c r="B2052" s="42" t="s">
        <v>743</v>
      </c>
      <c r="C2052" s="43" t="s">
        <v>7295</v>
      </c>
      <c r="D2052" s="43" t="s">
        <v>7300</v>
      </c>
      <c r="E2052" s="44" t="s">
        <v>76</v>
      </c>
      <c r="F2052" s="45" t="s">
        <v>7513</v>
      </c>
      <c r="G2052" s="45" t="s">
        <v>3614</v>
      </c>
      <c r="H2052" s="47">
        <v>42828</v>
      </c>
      <c r="I2052" s="47">
        <v>43558</v>
      </c>
      <c r="J2052" s="48" t="str">
        <f>IF(Ugovori_OPULJP[[#This Row],[DATUM ZAVRŠETKA OPERACIJE]]&gt;DATE(2024,3,31),"u provedbi","završen")</f>
        <v>završen</v>
      </c>
      <c r="K2052" s="46" t="s">
        <v>7514</v>
      </c>
      <c r="L2052" s="46" t="s">
        <v>244</v>
      </c>
      <c r="M2052" s="49">
        <v>0.85</v>
      </c>
      <c r="N2052" s="49">
        <v>0.15</v>
      </c>
      <c r="O2052" s="50">
        <f>Ugovori_OPULJP[[#This Row],[Bespovratna sredstva - Ukupno (EU+Nac) HRK
= Ukupna ugovorena vrijednost bespovratnih sredstava]]*Ugovori_OPULJP[[#This Row],[EU STOPA SUFINANCIRANJA %
EU CO-FINANCING RATE %]]</f>
        <v>839473.6</v>
      </c>
      <c r="P2052" s="51">
        <f>Ugovori_OPULJP[[#This Row],[Bespovratna sredstva - EU dio - HRK]]/7.5345</f>
        <v>111417.29378193642</v>
      </c>
      <c r="Q2052" s="50">
        <f>Ugovori_OPULJP[[#This Row],[Bespovratna sredstva - Ukupno (EU+Nac) HRK
= Ukupna ugovorena vrijednost bespovratnih sredstava]]*Ugovori_OPULJP[[#This Row],[STOPA NACIONALNOG SUFINANCIRANJA %]]</f>
        <v>148142.39999999999</v>
      </c>
      <c r="R2052" s="51">
        <f>Ugovori_OPULJP[[#This Row],[Bespovratna sredstva - Nacionalni dio - HRK]]/7.5345</f>
        <v>19661.875373282895</v>
      </c>
      <c r="S2052" s="50">
        <v>987616</v>
      </c>
      <c r="T2052" s="51">
        <f>Ugovori_OPULJP[[#This Row],[Bespovratna sredstva - Ukupno (EU+Nac) HRK
= Ukupna ugovorena vrijednost bespovratnih sredstava]]/7.5345</f>
        <v>131079.16915521931</v>
      </c>
      <c r="U2052" s="50">
        <v>0</v>
      </c>
      <c r="V2052" s="51">
        <f>Ugovori_OPULJP[[#This Row],[Javni doprinos korisnika - HRK]]/7.5345</f>
        <v>0</v>
      </c>
      <c r="W2052" s="50">
        <v>0</v>
      </c>
      <c r="X2052" s="51">
        <f>Ugovori_OPULJP[[#This Row],[Privatni doprinos korisnika - HRK]]/7.5345</f>
        <v>0</v>
      </c>
      <c r="Y2052" s="52">
        <v>987616</v>
      </c>
      <c r="Z2052" s="53">
        <f>Ugovori_OPULJP[[#This Row],[UKUPNI PRIHVATLJIVI IZDACI
TOTAL ELIGIBLE EXPENDITURE
= Bespovratna sredstva ukupno + doprinos korisnika
= Ukupni prihvatljivi troškovi
= Ukupna ugovorena vrijednost projekta HRK]]/7.5345</f>
        <v>131079.16915521931</v>
      </c>
      <c r="AA2052" s="44" t="s">
        <v>38</v>
      </c>
      <c r="AB2052" s="44" t="s">
        <v>35</v>
      </c>
      <c r="AC2052" s="43" t="s">
        <v>7515</v>
      </c>
      <c r="AD2052" s="43" t="s">
        <v>6595</v>
      </c>
    </row>
    <row r="2053" spans="1:30" ht="51" customHeight="1" x14ac:dyDescent="0.2">
      <c r="A2053" s="41" t="s">
        <v>7516</v>
      </c>
      <c r="B2053" s="42" t="s">
        <v>743</v>
      </c>
      <c r="C2053" s="43" t="s">
        <v>7295</v>
      </c>
      <c r="D2053" s="43" t="s">
        <v>7300</v>
      </c>
      <c r="E2053" s="44" t="s">
        <v>76</v>
      </c>
      <c r="F2053" s="45" t="s">
        <v>7517</v>
      </c>
      <c r="G2053" s="45" t="s">
        <v>7518</v>
      </c>
      <c r="H2053" s="47">
        <v>42828</v>
      </c>
      <c r="I2053" s="47">
        <v>43468</v>
      </c>
      <c r="J2053" s="48" t="str">
        <f>IF(Ugovori_OPULJP[[#This Row],[DATUM ZAVRŠETKA OPERACIJE]]&gt;DATE(2024,3,31),"u provedbi","završen")</f>
        <v>završen</v>
      </c>
      <c r="K2053" s="46" t="s">
        <v>173</v>
      </c>
      <c r="L2053" s="46" t="s">
        <v>173</v>
      </c>
      <c r="M2053" s="49">
        <v>0.85</v>
      </c>
      <c r="N2053" s="49">
        <v>0.15</v>
      </c>
      <c r="O2053" s="50">
        <f>Ugovori_OPULJP[[#This Row],[Bespovratna sredstva - Ukupno (EU+Nac) HRK
= Ukupna ugovorena vrijednost bespovratnih sredstava]]*Ugovori_OPULJP[[#This Row],[EU STOPA SUFINANCIRANJA %
EU CO-FINANCING RATE %]]</f>
        <v>1178364.2395000001</v>
      </c>
      <c r="P2053" s="51">
        <f>Ugovori_OPULJP[[#This Row],[Bespovratna sredstva - EU dio - HRK]]/7.5345</f>
        <v>156395.81120180505</v>
      </c>
      <c r="Q2053" s="50">
        <f>Ugovori_OPULJP[[#This Row],[Bespovratna sredstva - Ukupno (EU+Nac) HRK
= Ukupna ugovorena vrijednost bespovratnih sredstava]]*Ugovori_OPULJP[[#This Row],[STOPA NACIONALNOG SUFINANCIRANJA %]]</f>
        <v>207946.6305</v>
      </c>
      <c r="R2053" s="51">
        <f>Ugovori_OPULJP[[#This Row],[Bespovratna sredstva - Nacionalni dio - HRK]]/7.5345</f>
        <v>27599.260800318534</v>
      </c>
      <c r="S2053" s="50">
        <v>1386310.87</v>
      </c>
      <c r="T2053" s="51">
        <f>Ugovori_OPULJP[[#This Row],[Bespovratna sredstva - Ukupno (EU+Nac) HRK
= Ukupna ugovorena vrijednost bespovratnih sredstava]]/7.5345</f>
        <v>183995.07200212358</v>
      </c>
      <c r="U2053" s="50">
        <v>0</v>
      </c>
      <c r="V2053" s="51">
        <f>Ugovori_OPULJP[[#This Row],[Javni doprinos korisnika - HRK]]/7.5345</f>
        <v>0</v>
      </c>
      <c r="W2053" s="50">
        <v>0</v>
      </c>
      <c r="X2053" s="51">
        <f>Ugovori_OPULJP[[#This Row],[Privatni doprinos korisnika - HRK]]/7.5345</f>
        <v>0</v>
      </c>
      <c r="Y2053" s="52">
        <v>1386310.87</v>
      </c>
      <c r="Z2053" s="53">
        <f>Ugovori_OPULJP[[#This Row],[UKUPNI PRIHVATLJIVI IZDACI
TOTAL ELIGIBLE EXPENDITURE
= Bespovratna sredstva ukupno + doprinos korisnika
= Ukupni prihvatljivi troškovi
= Ukupna ugovorena vrijednost projekta HRK]]/7.5345</f>
        <v>183995.07200212358</v>
      </c>
      <c r="AA2053" s="44" t="s">
        <v>38</v>
      </c>
      <c r="AB2053" s="44" t="s">
        <v>35</v>
      </c>
      <c r="AC2053" s="43" t="s">
        <v>7519</v>
      </c>
      <c r="AD2053" s="43" t="s">
        <v>6595</v>
      </c>
    </row>
    <row r="2054" spans="1:30" ht="51" customHeight="1" x14ac:dyDescent="0.2">
      <c r="A2054" s="41" t="s">
        <v>7520</v>
      </c>
      <c r="B2054" s="42" t="s">
        <v>743</v>
      </c>
      <c r="C2054" s="43" t="s">
        <v>7295</v>
      </c>
      <c r="D2054" s="43" t="s">
        <v>7300</v>
      </c>
      <c r="E2054" s="44" t="s">
        <v>76</v>
      </c>
      <c r="F2054" s="45" t="s">
        <v>7521</v>
      </c>
      <c r="G2054" s="45" t="s">
        <v>3147</v>
      </c>
      <c r="H2054" s="47">
        <v>42829</v>
      </c>
      <c r="I2054" s="47">
        <v>43559</v>
      </c>
      <c r="J2054" s="48" t="str">
        <f>IF(Ugovori_OPULJP[[#This Row],[DATUM ZAVRŠETKA OPERACIJE]]&gt;DATE(2024,3,31),"u provedbi","završen")</f>
        <v>završen</v>
      </c>
      <c r="K2054" s="46" t="s">
        <v>84</v>
      </c>
      <c r="L2054" s="46" t="s">
        <v>84</v>
      </c>
      <c r="M2054" s="49">
        <v>0.85</v>
      </c>
      <c r="N2054" s="49">
        <v>0.15</v>
      </c>
      <c r="O2054" s="50">
        <f>Ugovori_OPULJP[[#This Row],[Bespovratna sredstva - Ukupno (EU+Nac) HRK
= Ukupna ugovorena vrijednost bespovratnih sredstava]]*Ugovori_OPULJP[[#This Row],[EU STOPA SUFINANCIRANJA %
EU CO-FINANCING RATE %]]</f>
        <v>358441.95699999999</v>
      </c>
      <c r="P2054" s="51">
        <f>Ugovori_OPULJP[[#This Row],[Bespovratna sredstva - EU dio - HRK]]/7.5345</f>
        <v>47573.423186674627</v>
      </c>
      <c r="Q2054" s="50">
        <f>Ugovori_OPULJP[[#This Row],[Bespovratna sredstva - Ukupno (EU+Nac) HRK
= Ukupna ugovorena vrijednost bespovratnih sredstava]]*Ugovori_OPULJP[[#This Row],[STOPA NACIONALNOG SUFINANCIRANJA %]]</f>
        <v>63254.462999999996</v>
      </c>
      <c r="R2054" s="51">
        <f>Ugovori_OPULJP[[#This Row],[Bespovratna sredstva - Nacionalni dio - HRK]]/7.5345</f>
        <v>8395.3099741190508</v>
      </c>
      <c r="S2054" s="50">
        <v>421696.42</v>
      </c>
      <c r="T2054" s="51">
        <f>Ugovori_OPULJP[[#This Row],[Bespovratna sredstva - Ukupno (EU+Nac) HRK
= Ukupna ugovorena vrijednost bespovratnih sredstava]]/7.5345</f>
        <v>55968.733160793679</v>
      </c>
      <c r="U2054" s="50">
        <v>0</v>
      </c>
      <c r="V2054" s="51">
        <f>Ugovori_OPULJP[[#This Row],[Javni doprinos korisnika - HRK]]/7.5345</f>
        <v>0</v>
      </c>
      <c r="W2054" s="50">
        <v>0</v>
      </c>
      <c r="X2054" s="51">
        <f>Ugovori_OPULJP[[#This Row],[Privatni doprinos korisnika - HRK]]/7.5345</f>
        <v>0</v>
      </c>
      <c r="Y2054" s="52">
        <v>421696.42</v>
      </c>
      <c r="Z2054" s="53">
        <f>Ugovori_OPULJP[[#This Row],[UKUPNI PRIHVATLJIVI IZDACI
TOTAL ELIGIBLE EXPENDITURE
= Bespovratna sredstva ukupno + doprinos korisnika
= Ukupni prihvatljivi troškovi
= Ukupna ugovorena vrijednost projekta HRK]]/7.5345</f>
        <v>55968.733160793679</v>
      </c>
      <c r="AA2054" s="44" t="s">
        <v>38</v>
      </c>
      <c r="AB2054" s="44" t="s">
        <v>35</v>
      </c>
      <c r="AC2054" s="43" t="s">
        <v>7522</v>
      </c>
      <c r="AD2054" s="43" t="s">
        <v>6595</v>
      </c>
    </row>
    <row r="2055" spans="1:30" ht="51" customHeight="1" x14ac:dyDescent="0.2">
      <c r="A2055" s="41" t="s">
        <v>7523</v>
      </c>
      <c r="B2055" s="42" t="s">
        <v>743</v>
      </c>
      <c r="C2055" s="43" t="s">
        <v>7295</v>
      </c>
      <c r="D2055" s="43" t="s">
        <v>7300</v>
      </c>
      <c r="E2055" s="44" t="s">
        <v>76</v>
      </c>
      <c r="F2055" s="45" t="s">
        <v>7524</v>
      </c>
      <c r="G2055" s="45" t="s">
        <v>7525</v>
      </c>
      <c r="H2055" s="47">
        <v>42822</v>
      </c>
      <c r="I2055" s="47">
        <v>43552</v>
      </c>
      <c r="J2055" s="48" t="str">
        <f>IF(Ugovori_OPULJP[[#This Row],[DATUM ZAVRŠETKA OPERACIJE]]&gt;DATE(2024,3,31),"u provedbi","završen")</f>
        <v>završen</v>
      </c>
      <c r="K2055" s="46" t="s">
        <v>37</v>
      </c>
      <c r="L2055" s="46" t="s">
        <v>37</v>
      </c>
      <c r="M2055" s="49">
        <v>0.85</v>
      </c>
      <c r="N2055" s="49">
        <v>0.15</v>
      </c>
      <c r="O2055" s="50">
        <f>Ugovori_OPULJP[[#This Row],[Bespovratna sredstva - Ukupno (EU+Nac) HRK
= Ukupna ugovorena vrijednost bespovratnih sredstava]]*Ugovori_OPULJP[[#This Row],[EU STOPA SUFINANCIRANJA %
EU CO-FINANCING RATE %]]</f>
        <v>1488237.6725000001</v>
      </c>
      <c r="P2055" s="51">
        <f>Ugovori_OPULJP[[#This Row],[Bespovratna sredstva - EU dio - HRK]]/7.5345</f>
        <v>197523.0834826465</v>
      </c>
      <c r="Q2055" s="50">
        <f>Ugovori_OPULJP[[#This Row],[Bespovratna sredstva - Ukupno (EU+Nac) HRK
= Ukupna ugovorena vrijednost bespovratnih sredstava]]*Ugovori_OPULJP[[#This Row],[STOPA NACIONALNOG SUFINANCIRANJA %]]</f>
        <v>262630.17749999999</v>
      </c>
      <c r="R2055" s="51">
        <f>Ugovori_OPULJP[[#This Row],[Bespovratna sredstva - Nacionalni dio - HRK]]/7.5345</f>
        <v>34857.014732231728</v>
      </c>
      <c r="S2055" s="50">
        <v>1750867.85</v>
      </c>
      <c r="T2055" s="51">
        <f>Ugovori_OPULJP[[#This Row],[Bespovratna sredstva - Ukupno (EU+Nac) HRK
= Ukupna ugovorena vrijednost bespovratnih sredstava]]/7.5345</f>
        <v>232380.09821487824</v>
      </c>
      <c r="U2055" s="50">
        <v>0</v>
      </c>
      <c r="V2055" s="51">
        <f>Ugovori_OPULJP[[#This Row],[Javni doprinos korisnika - HRK]]/7.5345</f>
        <v>0</v>
      </c>
      <c r="W2055" s="50">
        <v>0</v>
      </c>
      <c r="X2055" s="51">
        <f>Ugovori_OPULJP[[#This Row],[Privatni doprinos korisnika - HRK]]/7.5345</f>
        <v>0</v>
      </c>
      <c r="Y2055" s="52">
        <v>1750867.85</v>
      </c>
      <c r="Z2055" s="53">
        <f>Ugovori_OPULJP[[#This Row],[UKUPNI PRIHVATLJIVI IZDACI
TOTAL ELIGIBLE EXPENDITURE
= Bespovratna sredstva ukupno + doprinos korisnika
= Ukupni prihvatljivi troškovi
= Ukupna ugovorena vrijednost projekta HRK]]/7.5345</f>
        <v>232380.09821487824</v>
      </c>
      <c r="AA2055" s="44" t="s">
        <v>38</v>
      </c>
      <c r="AB2055" s="44" t="s">
        <v>35</v>
      </c>
      <c r="AC2055" s="43" t="s">
        <v>7526</v>
      </c>
      <c r="AD2055" s="43" t="s">
        <v>6595</v>
      </c>
    </row>
    <row r="2056" spans="1:30" ht="51" customHeight="1" x14ac:dyDescent="0.2">
      <c r="A2056" s="41" t="s">
        <v>7527</v>
      </c>
      <c r="B2056" s="42" t="s">
        <v>743</v>
      </c>
      <c r="C2056" s="43" t="s">
        <v>7295</v>
      </c>
      <c r="D2056" s="43" t="s">
        <v>7300</v>
      </c>
      <c r="E2056" s="44" t="s">
        <v>76</v>
      </c>
      <c r="F2056" s="45" t="s">
        <v>7528</v>
      </c>
      <c r="G2056" s="45" t="s">
        <v>1821</v>
      </c>
      <c r="H2056" s="47">
        <v>42831</v>
      </c>
      <c r="I2056" s="47">
        <v>43561</v>
      </c>
      <c r="J2056" s="48" t="str">
        <f>IF(Ugovori_OPULJP[[#This Row],[DATUM ZAVRŠETKA OPERACIJE]]&gt;DATE(2024,3,31),"u provedbi","završen")</f>
        <v>završen</v>
      </c>
      <c r="K2056" s="46" t="s">
        <v>249</v>
      </c>
      <c r="L2056" s="46" t="s">
        <v>37</v>
      </c>
      <c r="M2056" s="49">
        <v>0.85</v>
      </c>
      <c r="N2056" s="49">
        <v>0.15</v>
      </c>
      <c r="O2056" s="50">
        <f>Ugovori_OPULJP[[#This Row],[Bespovratna sredstva - Ukupno (EU+Nac) HRK
= Ukupna ugovorena vrijednost bespovratnih sredstava]]*Ugovori_OPULJP[[#This Row],[EU STOPA SUFINANCIRANJA %
EU CO-FINANCING RATE %]]</f>
        <v>1054111.095</v>
      </c>
      <c r="P2056" s="51">
        <f>Ugovori_OPULJP[[#This Row],[Bespovratna sredstva - EU dio - HRK]]/7.5345</f>
        <v>139904.58490941668</v>
      </c>
      <c r="Q2056" s="50">
        <f>Ugovori_OPULJP[[#This Row],[Bespovratna sredstva - Ukupno (EU+Nac) HRK
= Ukupna ugovorena vrijednost bespovratnih sredstava]]*Ugovori_OPULJP[[#This Row],[STOPA NACIONALNOG SUFINANCIRANJA %]]</f>
        <v>186019.60499999998</v>
      </c>
      <c r="R2056" s="51">
        <f>Ugovori_OPULJP[[#This Row],[Bespovratna sredstva - Nacionalni dio - HRK]]/7.5345</f>
        <v>24689.044395779412</v>
      </c>
      <c r="S2056" s="50">
        <v>1240130.7</v>
      </c>
      <c r="T2056" s="51">
        <f>Ugovori_OPULJP[[#This Row],[Bespovratna sredstva - Ukupno (EU+Nac) HRK
= Ukupna ugovorena vrijednost bespovratnih sredstava]]/7.5345</f>
        <v>164593.62930519608</v>
      </c>
      <c r="U2056" s="50">
        <v>0</v>
      </c>
      <c r="V2056" s="51">
        <f>Ugovori_OPULJP[[#This Row],[Javni doprinos korisnika - HRK]]/7.5345</f>
        <v>0</v>
      </c>
      <c r="W2056" s="50">
        <v>0</v>
      </c>
      <c r="X2056" s="51">
        <f>Ugovori_OPULJP[[#This Row],[Privatni doprinos korisnika - HRK]]/7.5345</f>
        <v>0</v>
      </c>
      <c r="Y2056" s="52">
        <v>1240130.7</v>
      </c>
      <c r="Z2056" s="53">
        <f>Ugovori_OPULJP[[#This Row],[UKUPNI PRIHVATLJIVI IZDACI
TOTAL ELIGIBLE EXPENDITURE
= Bespovratna sredstva ukupno + doprinos korisnika
= Ukupni prihvatljivi troškovi
= Ukupna ugovorena vrijednost projekta HRK]]/7.5345</f>
        <v>164593.62930519608</v>
      </c>
      <c r="AA2056" s="44" t="s">
        <v>38</v>
      </c>
      <c r="AB2056" s="44" t="s">
        <v>35</v>
      </c>
      <c r="AC2056" s="43" t="s">
        <v>7529</v>
      </c>
      <c r="AD2056" s="43" t="s">
        <v>6595</v>
      </c>
    </row>
    <row r="2057" spans="1:30" ht="51" customHeight="1" x14ac:dyDescent="0.2">
      <c r="A2057" s="41" t="s">
        <v>7530</v>
      </c>
      <c r="B2057" s="42" t="s">
        <v>743</v>
      </c>
      <c r="C2057" s="43" t="s">
        <v>7295</v>
      </c>
      <c r="D2057" s="43" t="s">
        <v>7300</v>
      </c>
      <c r="E2057" s="44" t="s">
        <v>76</v>
      </c>
      <c r="F2057" s="45" t="s">
        <v>3668</v>
      </c>
      <c r="G2057" s="45" t="s">
        <v>7531</v>
      </c>
      <c r="H2057" s="47">
        <v>42823</v>
      </c>
      <c r="I2057" s="47">
        <v>43553</v>
      </c>
      <c r="J2057" s="48" t="str">
        <f>IF(Ugovori_OPULJP[[#This Row],[DATUM ZAVRŠETKA OPERACIJE]]&gt;DATE(2024,3,31),"u provedbi","završen")</f>
        <v>završen</v>
      </c>
      <c r="K2057" s="46" t="s">
        <v>130</v>
      </c>
      <c r="L2057" s="46" t="s">
        <v>130</v>
      </c>
      <c r="M2057" s="49">
        <v>0.85</v>
      </c>
      <c r="N2057" s="49">
        <v>0.15</v>
      </c>
      <c r="O2057" s="50">
        <f>Ugovori_OPULJP[[#This Row],[Bespovratna sredstva - Ukupno (EU+Nac) HRK
= Ukupna ugovorena vrijednost bespovratnih sredstava]]*Ugovori_OPULJP[[#This Row],[EU STOPA SUFINANCIRANJA %
EU CO-FINANCING RATE %]]</f>
        <v>340748</v>
      </c>
      <c r="P2057" s="51">
        <f>Ugovori_OPULJP[[#This Row],[Bespovratna sredstva - EU dio - HRK]]/7.5345</f>
        <v>45225.031521666999</v>
      </c>
      <c r="Q2057" s="50">
        <f>Ugovori_OPULJP[[#This Row],[Bespovratna sredstva - Ukupno (EU+Nac) HRK
= Ukupna ugovorena vrijednost bespovratnih sredstava]]*Ugovori_OPULJP[[#This Row],[STOPA NACIONALNOG SUFINANCIRANJA %]]</f>
        <v>60132</v>
      </c>
      <c r="R2057" s="51">
        <f>Ugovori_OPULJP[[#This Row],[Bespovratna sredstva - Nacionalni dio - HRK]]/7.5345</f>
        <v>7980.8879155882933</v>
      </c>
      <c r="S2057" s="50">
        <v>400880</v>
      </c>
      <c r="T2057" s="51">
        <f>Ugovori_OPULJP[[#This Row],[Bespovratna sredstva - Ukupno (EU+Nac) HRK
= Ukupna ugovorena vrijednost bespovratnih sredstava]]/7.5345</f>
        <v>53205.919437255288</v>
      </c>
      <c r="U2057" s="50">
        <v>0</v>
      </c>
      <c r="V2057" s="51">
        <f>Ugovori_OPULJP[[#This Row],[Javni doprinos korisnika - HRK]]/7.5345</f>
        <v>0</v>
      </c>
      <c r="W2057" s="50">
        <v>0</v>
      </c>
      <c r="X2057" s="51">
        <f>Ugovori_OPULJP[[#This Row],[Privatni doprinos korisnika - HRK]]/7.5345</f>
        <v>0</v>
      </c>
      <c r="Y2057" s="52">
        <v>400880</v>
      </c>
      <c r="Z2057" s="53">
        <f>Ugovori_OPULJP[[#This Row],[UKUPNI PRIHVATLJIVI IZDACI
TOTAL ELIGIBLE EXPENDITURE
= Bespovratna sredstva ukupno + doprinos korisnika
= Ukupni prihvatljivi troškovi
= Ukupna ugovorena vrijednost projekta HRK]]/7.5345</f>
        <v>53205.919437255288</v>
      </c>
      <c r="AA2057" s="44" t="s">
        <v>38</v>
      </c>
      <c r="AB2057" s="44" t="s">
        <v>35</v>
      </c>
      <c r="AC2057" s="43" t="s">
        <v>7532</v>
      </c>
      <c r="AD2057" s="43" t="s">
        <v>6595</v>
      </c>
    </row>
    <row r="2058" spans="1:30" ht="51" customHeight="1" x14ac:dyDescent="0.2">
      <c r="A2058" s="41" t="s">
        <v>7533</v>
      </c>
      <c r="B2058" s="42" t="s">
        <v>743</v>
      </c>
      <c r="C2058" s="43" t="s">
        <v>7295</v>
      </c>
      <c r="D2058" s="43" t="s">
        <v>7300</v>
      </c>
      <c r="E2058" s="44" t="s">
        <v>76</v>
      </c>
      <c r="F2058" s="45" t="s">
        <v>7534</v>
      </c>
      <c r="G2058" s="45" t="s">
        <v>7535</v>
      </c>
      <c r="H2058" s="47">
        <v>42851</v>
      </c>
      <c r="I2058" s="47">
        <v>43581</v>
      </c>
      <c r="J2058" s="48" t="str">
        <f>IF(Ugovori_OPULJP[[#This Row],[DATUM ZAVRŠETKA OPERACIJE]]&gt;DATE(2024,3,31),"u provedbi","završen")</f>
        <v>završen</v>
      </c>
      <c r="K2058" s="46" t="s">
        <v>333</v>
      </c>
      <c r="L2058" s="46" t="s">
        <v>333</v>
      </c>
      <c r="M2058" s="49">
        <v>0.85</v>
      </c>
      <c r="N2058" s="49">
        <v>0.15</v>
      </c>
      <c r="O2058" s="50">
        <f>Ugovori_OPULJP[[#This Row],[Bespovratna sredstva - Ukupno (EU+Nac) HRK
= Ukupna ugovorena vrijednost bespovratnih sredstava]]*Ugovori_OPULJP[[#This Row],[EU STOPA SUFINANCIRANJA %
EU CO-FINANCING RATE %]]</f>
        <v>435217</v>
      </c>
      <c r="P2058" s="51">
        <f>Ugovori_OPULJP[[#This Row],[Bespovratna sredstva - EU dio - HRK]]/7.5345</f>
        <v>57763.222509788306</v>
      </c>
      <c r="Q2058" s="50">
        <f>Ugovori_OPULJP[[#This Row],[Bespovratna sredstva - Ukupno (EU+Nac) HRK
= Ukupna ugovorena vrijednost bespovratnih sredstava]]*Ugovori_OPULJP[[#This Row],[STOPA NACIONALNOG SUFINANCIRANJA %]]</f>
        <v>76803</v>
      </c>
      <c r="R2058" s="51">
        <f>Ugovori_OPULJP[[#This Row],[Bespovratna sredstva - Nacionalni dio - HRK]]/7.5345</f>
        <v>10193.509854668524</v>
      </c>
      <c r="S2058" s="50">
        <v>512020</v>
      </c>
      <c r="T2058" s="51">
        <f>Ugovori_OPULJP[[#This Row],[Bespovratna sredstva - Ukupno (EU+Nac) HRK
= Ukupna ugovorena vrijednost bespovratnih sredstava]]/7.5345</f>
        <v>67956.732364456824</v>
      </c>
      <c r="U2058" s="50">
        <v>0</v>
      </c>
      <c r="V2058" s="51">
        <f>Ugovori_OPULJP[[#This Row],[Javni doprinos korisnika - HRK]]/7.5345</f>
        <v>0</v>
      </c>
      <c r="W2058" s="50">
        <v>0</v>
      </c>
      <c r="X2058" s="51">
        <f>Ugovori_OPULJP[[#This Row],[Privatni doprinos korisnika - HRK]]/7.5345</f>
        <v>0</v>
      </c>
      <c r="Y2058" s="52">
        <v>512020</v>
      </c>
      <c r="Z2058" s="53">
        <f>Ugovori_OPULJP[[#This Row],[UKUPNI PRIHVATLJIVI IZDACI
TOTAL ELIGIBLE EXPENDITURE
= Bespovratna sredstva ukupno + doprinos korisnika
= Ukupni prihvatljivi troškovi
= Ukupna ugovorena vrijednost projekta HRK]]/7.5345</f>
        <v>67956.732364456824</v>
      </c>
      <c r="AA2058" s="44" t="s">
        <v>38</v>
      </c>
      <c r="AB2058" s="44" t="s">
        <v>35</v>
      </c>
      <c r="AC2058" s="43" t="s">
        <v>7536</v>
      </c>
      <c r="AD2058" s="43" t="s">
        <v>6595</v>
      </c>
    </row>
    <row r="2059" spans="1:30" ht="51" customHeight="1" x14ac:dyDescent="0.2">
      <c r="A2059" s="41" t="s">
        <v>7537</v>
      </c>
      <c r="B2059" s="42" t="s">
        <v>743</v>
      </c>
      <c r="C2059" s="43" t="s">
        <v>7295</v>
      </c>
      <c r="D2059" s="43" t="s">
        <v>7300</v>
      </c>
      <c r="E2059" s="44" t="s">
        <v>76</v>
      </c>
      <c r="F2059" s="45" t="s">
        <v>7538</v>
      </c>
      <c r="G2059" s="45" t="s">
        <v>2490</v>
      </c>
      <c r="H2059" s="47">
        <v>42859</v>
      </c>
      <c r="I2059" s="47">
        <v>43589</v>
      </c>
      <c r="J2059" s="48" t="str">
        <f>IF(Ugovori_OPULJP[[#This Row],[DATUM ZAVRŠETKA OPERACIJE]]&gt;DATE(2024,3,31),"u provedbi","završen")</f>
        <v>završen</v>
      </c>
      <c r="K2059" s="46" t="s">
        <v>594</v>
      </c>
      <c r="L2059" s="46" t="s">
        <v>594</v>
      </c>
      <c r="M2059" s="49">
        <v>0.85</v>
      </c>
      <c r="N2059" s="49">
        <v>0.15</v>
      </c>
      <c r="O2059" s="50">
        <f>Ugovori_OPULJP[[#This Row],[Bespovratna sredstva - Ukupno (EU+Nac) HRK
= Ukupna ugovorena vrijednost bespovratnih sredstava]]*Ugovori_OPULJP[[#This Row],[EU STOPA SUFINANCIRANJA %
EU CO-FINANCING RATE %]]</f>
        <v>382109</v>
      </c>
      <c r="P2059" s="51">
        <f>Ugovori_OPULJP[[#This Row],[Bespovratna sredstva - EU dio - HRK]]/7.5345</f>
        <v>50714.579600504345</v>
      </c>
      <c r="Q2059" s="50">
        <f>Ugovori_OPULJP[[#This Row],[Bespovratna sredstva - Ukupno (EU+Nac) HRK
= Ukupna ugovorena vrijednost bespovratnih sredstava]]*Ugovori_OPULJP[[#This Row],[STOPA NACIONALNOG SUFINANCIRANJA %]]</f>
        <v>67431</v>
      </c>
      <c r="R2059" s="51">
        <f>Ugovori_OPULJP[[#This Row],[Bespovratna sredstva - Nacionalni dio - HRK]]/7.5345</f>
        <v>8949.6316942066496</v>
      </c>
      <c r="S2059" s="50">
        <v>449540</v>
      </c>
      <c r="T2059" s="51">
        <f>Ugovori_OPULJP[[#This Row],[Bespovratna sredstva - Ukupno (EU+Nac) HRK
= Ukupna ugovorena vrijednost bespovratnih sredstava]]/7.5345</f>
        <v>59664.211294710993</v>
      </c>
      <c r="U2059" s="50">
        <v>0</v>
      </c>
      <c r="V2059" s="51">
        <f>Ugovori_OPULJP[[#This Row],[Javni doprinos korisnika - HRK]]/7.5345</f>
        <v>0</v>
      </c>
      <c r="W2059" s="50">
        <v>0</v>
      </c>
      <c r="X2059" s="51">
        <f>Ugovori_OPULJP[[#This Row],[Privatni doprinos korisnika - HRK]]/7.5345</f>
        <v>0</v>
      </c>
      <c r="Y2059" s="52">
        <v>449540</v>
      </c>
      <c r="Z2059" s="53">
        <f>Ugovori_OPULJP[[#This Row],[UKUPNI PRIHVATLJIVI IZDACI
TOTAL ELIGIBLE EXPENDITURE
= Bespovratna sredstva ukupno + doprinos korisnika
= Ukupni prihvatljivi troškovi
= Ukupna ugovorena vrijednost projekta HRK]]/7.5345</f>
        <v>59664.211294710993</v>
      </c>
      <c r="AA2059" s="44" t="s">
        <v>38</v>
      </c>
      <c r="AB2059" s="44" t="s">
        <v>35</v>
      </c>
      <c r="AC2059" s="43" t="s">
        <v>7539</v>
      </c>
      <c r="AD2059" s="43" t="s">
        <v>6595</v>
      </c>
    </row>
    <row r="2060" spans="1:30" ht="51" customHeight="1" x14ac:dyDescent="0.2">
      <c r="A2060" s="41" t="s">
        <v>7540</v>
      </c>
      <c r="B2060" s="42" t="s">
        <v>743</v>
      </c>
      <c r="C2060" s="43" t="s">
        <v>7295</v>
      </c>
      <c r="D2060" s="43" t="s">
        <v>7300</v>
      </c>
      <c r="E2060" s="44" t="s">
        <v>76</v>
      </c>
      <c r="F2060" s="45" t="s">
        <v>7541</v>
      </c>
      <c r="G2060" s="45" t="s">
        <v>3956</v>
      </c>
      <c r="H2060" s="47">
        <v>42828</v>
      </c>
      <c r="I2060" s="47">
        <v>43558</v>
      </c>
      <c r="J2060" s="48" t="str">
        <f>IF(Ugovori_OPULJP[[#This Row],[DATUM ZAVRŠETKA OPERACIJE]]&gt;DATE(2024,3,31),"u provedbi","završen")</f>
        <v>završen</v>
      </c>
      <c r="K2060" s="46" t="s">
        <v>244</v>
      </c>
      <c r="L2060" s="46" t="s">
        <v>244</v>
      </c>
      <c r="M2060" s="49">
        <v>0.85</v>
      </c>
      <c r="N2060" s="49">
        <v>0.15</v>
      </c>
      <c r="O2060" s="50">
        <f>Ugovori_OPULJP[[#This Row],[Bespovratna sredstva - Ukupno (EU+Nac) HRK
= Ukupna ugovorena vrijednost bespovratnih sredstava]]*Ugovori_OPULJP[[#This Row],[EU STOPA SUFINANCIRANJA %
EU CO-FINANCING RATE %]]</f>
        <v>561123.72600000002</v>
      </c>
      <c r="P2060" s="51">
        <f>Ugovori_OPULJP[[#This Row],[Bespovratna sredstva - EU dio - HRK]]/7.5345</f>
        <v>74473.916782799119</v>
      </c>
      <c r="Q2060" s="50">
        <f>Ugovori_OPULJP[[#This Row],[Bespovratna sredstva - Ukupno (EU+Nac) HRK
= Ukupna ugovorena vrijednost bespovratnih sredstava]]*Ugovori_OPULJP[[#This Row],[STOPA NACIONALNOG SUFINANCIRANJA %]]</f>
        <v>99021.834000000003</v>
      </c>
      <c r="R2060" s="51">
        <f>Ugovori_OPULJP[[#This Row],[Bespovratna sredstva - Nacionalni dio - HRK]]/7.5345</f>
        <v>13142.455902846903</v>
      </c>
      <c r="S2060" s="50">
        <v>660145.56000000006</v>
      </c>
      <c r="T2060" s="51">
        <f>Ugovori_OPULJP[[#This Row],[Bespovratna sredstva - Ukupno (EU+Nac) HRK
= Ukupna ugovorena vrijednost bespovratnih sredstava]]/7.5345</f>
        <v>87616.372685646027</v>
      </c>
      <c r="U2060" s="50">
        <v>0</v>
      </c>
      <c r="V2060" s="51">
        <f>Ugovori_OPULJP[[#This Row],[Javni doprinos korisnika - HRK]]/7.5345</f>
        <v>0</v>
      </c>
      <c r="W2060" s="50">
        <v>0</v>
      </c>
      <c r="X2060" s="51">
        <f>Ugovori_OPULJP[[#This Row],[Privatni doprinos korisnika - HRK]]/7.5345</f>
        <v>0</v>
      </c>
      <c r="Y2060" s="52">
        <v>660145.56000000006</v>
      </c>
      <c r="Z2060" s="53">
        <f>Ugovori_OPULJP[[#This Row],[UKUPNI PRIHVATLJIVI IZDACI
TOTAL ELIGIBLE EXPENDITURE
= Bespovratna sredstva ukupno + doprinos korisnika
= Ukupni prihvatljivi troškovi
= Ukupna ugovorena vrijednost projekta HRK]]/7.5345</f>
        <v>87616.372685646027</v>
      </c>
      <c r="AA2060" s="44" t="s">
        <v>38</v>
      </c>
      <c r="AB2060" s="44" t="s">
        <v>35</v>
      </c>
      <c r="AC2060" s="43" t="s">
        <v>7542</v>
      </c>
      <c r="AD2060" s="43" t="s">
        <v>6595</v>
      </c>
    </row>
    <row r="2061" spans="1:30" ht="51" customHeight="1" x14ac:dyDescent="0.2">
      <c r="A2061" s="41" t="s">
        <v>7543</v>
      </c>
      <c r="B2061" s="42" t="s">
        <v>743</v>
      </c>
      <c r="C2061" s="43" t="s">
        <v>7295</v>
      </c>
      <c r="D2061" s="43" t="s">
        <v>7300</v>
      </c>
      <c r="E2061" s="44" t="s">
        <v>76</v>
      </c>
      <c r="F2061" s="45" t="s">
        <v>7544</v>
      </c>
      <c r="G2061" s="62" t="s">
        <v>181</v>
      </c>
      <c r="H2061" s="47">
        <v>42846</v>
      </c>
      <c r="I2061" s="47">
        <v>43576</v>
      </c>
      <c r="J2061" s="48" t="str">
        <f>IF(Ugovori_OPULJP[[#This Row],[DATUM ZAVRŠETKA OPERACIJE]]&gt;DATE(2024,3,31),"u provedbi","završen")</f>
        <v>završen</v>
      </c>
      <c r="K2061" s="46" t="s">
        <v>2366</v>
      </c>
      <c r="L2061" s="46" t="s">
        <v>37</v>
      </c>
      <c r="M2061" s="49">
        <v>0.85</v>
      </c>
      <c r="N2061" s="49">
        <v>0.15</v>
      </c>
      <c r="O2061" s="50">
        <f>Ugovori_OPULJP[[#This Row],[Bespovratna sredstva - Ukupno (EU+Nac) HRK
= Ukupna ugovorena vrijednost bespovratnih sredstava]]*Ugovori_OPULJP[[#This Row],[EU STOPA SUFINANCIRANJA %
EU CO-FINANCING RATE %]]</f>
        <v>675067.45</v>
      </c>
      <c r="P2061" s="51">
        <f>Ugovori_OPULJP[[#This Row],[Bespovratna sredstva - EU dio - HRK]]/7.5345</f>
        <v>89596.84783330014</v>
      </c>
      <c r="Q2061" s="50">
        <f>Ugovori_OPULJP[[#This Row],[Bespovratna sredstva - Ukupno (EU+Nac) HRK
= Ukupna ugovorena vrijednost bespovratnih sredstava]]*Ugovori_OPULJP[[#This Row],[STOPA NACIONALNOG SUFINANCIRANJA %]]</f>
        <v>119129.54999999999</v>
      </c>
      <c r="R2061" s="51">
        <f>Ugovori_OPULJP[[#This Row],[Bespovratna sredstva - Nacionalni dio - HRK]]/7.5345</f>
        <v>15811.208441170613</v>
      </c>
      <c r="S2061" s="50">
        <v>794197</v>
      </c>
      <c r="T2061" s="51">
        <f>Ugovori_OPULJP[[#This Row],[Bespovratna sredstva - Ukupno (EU+Nac) HRK
= Ukupna ugovorena vrijednost bespovratnih sredstava]]/7.5345</f>
        <v>105408.05627447076</v>
      </c>
      <c r="U2061" s="50">
        <v>0</v>
      </c>
      <c r="V2061" s="51">
        <f>Ugovori_OPULJP[[#This Row],[Javni doprinos korisnika - HRK]]/7.5345</f>
        <v>0</v>
      </c>
      <c r="W2061" s="50">
        <v>0</v>
      </c>
      <c r="X2061" s="51">
        <f>Ugovori_OPULJP[[#This Row],[Privatni doprinos korisnika - HRK]]/7.5345</f>
        <v>0</v>
      </c>
      <c r="Y2061" s="52">
        <v>794197</v>
      </c>
      <c r="Z2061" s="53">
        <f>Ugovori_OPULJP[[#This Row],[UKUPNI PRIHVATLJIVI IZDACI
TOTAL ELIGIBLE EXPENDITURE
= Bespovratna sredstva ukupno + doprinos korisnika
= Ukupni prihvatljivi troškovi
= Ukupna ugovorena vrijednost projekta HRK]]/7.5345</f>
        <v>105408.05627447076</v>
      </c>
      <c r="AA2061" s="44" t="s">
        <v>38</v>
      </c>
      <c r="AB2061" s="44" t="s">
        <v>35</v>
      </c>
      <c r="AC2061" s="43" t="s">
        <v>7545</v>
      </c>
      <c r="AD2061" s="43" t="s">
        <v>6595</v>
      </c>
    </row>
    <row r="2062" spans="1:30" ht="51" customHeight="1" x14ac:dyDescent="0.2">
      <c r="A2062" s="41" t="s">
        <v>7546</v>
      </c>
      <c r="B2062" s="42" t="s">
        <v>743</v>
      </c>
      <c r="C2062" s="43" t="s">
        <v>7295</v>
      </c>
      <c r="D2062" s="43" t="s">
        <v>7300</v>
      </c>
      <c r="E2062" s="44" t="s">
        <v>76</v>
      </c>
      <c r="F2062" s="45" t="s">
        <v>7300</v>
      </c>
      <c r="G2062" s="45" t="s">
        <v>7547</v>
      </c>
      <c r="H2062" s="47">
        <v>42849</v>
      </c>
      <c r="I2062" s="47">
        <v>43579</v>
      </c>
      <c r="J2062" s="48" t="str">
        <f>IF(Ugovori_OPULJP[[#This Row],[DATUM ZAVRŠETKA OPERACIJE]]&gt;DATE(2024,3,31),"u provedbi","završen")</f>
        <v>završen</v>
      </c>
      <c r="K2062" s="46" t="s">
        <v>338</v>
      </c>
      <c r="L2062" s="46" t="s">
        <v>338</v>
      </c>
      <c r="M2062" s="49">
        <v>0.85</v>
      </c>
      <c r="N2062" s="49">
        <v>0.15</v>
      </c>
      <c r="O2062" s="50">
        <f>Ugovori_OPULJP[[#This Row],[Bespovratna sredstva - Ukupno (EU+Nac) HRK
= Ukupna ugovorena vrijednost bespovratnih sredstava]]*Ugovori_OPULJP[[#This Row],[EU STOPA SUFINANCIRANJA %
EU CO-FINANCING RATE %]]</f>
        <v>1558053.4765000001</v>
      </c>
      <c r="P2062" s="51">
        <f>Ugovori_OPULJP[[#This Row],[Bespovratna sredstva - EU dio - HRK]]/7.5345</f>
        <v>206789.23306125158</v>
      </c>
      <c r="Q2062" s="50">
        <f>Ugovori_OPULJP[[#This Row],[Bespovratna sredstva - Ukupno (EU+Nac) HRK
= Ukupna ugovorena vrijednost bespovratnih sredstava]]*Ugovori_OPULJP[[#This Row],[STOPA NACIONALNOG SUFINANCIRANJA %]]</f>
        <v>274950.61349999998</v>
      </c>
      <c r="R2062" s="51">
        <f>Ugovori_OPULJP[[#This Row],[Bespovratna sredstva - Nacionalni dio - HRK]]/7.5345</f>
        <v>36492.217599044394</v>
      </c>
      <c r="S2062" s="50">
        <v>1833004.09</v>
      </c>
      <c r="T2062" s="51">
        <f>Ugovori_OPULJP[[#This Row],[Bespovratna sredstva - Ukupno (EU+Nac) HRK
= Ukupna ugovorena vrijednost bespovratnih sredstava]]/7.5345</f>
        <v>243281.45066029596</v>
      </c>
      <c r="U2062" s="50">
        <v>0</v>
      </c>
      <c r="V2062" s="51">
        <f>Ugovori_OPULJP[[#This Row],[Javni doprinos korisnika - HRK]]/7.5345</f>
        <v>0</v>
      </c>
      <c r="W2062" s="50">
        <v>0</v>
      </c>
      <c r="X2062" s="51">
        <f>Ugovori_OPULJP[[#This Row],[Privatni doprinos korisnika - HRK]]/7.5345</f>
        <v>0</v>
      </c>
      <c r="Y2062" s="52">
        <v>1833004.09</v>
      </c>
      <c r="Z2062" s="53">
        <f>Ugovori_OPULJP[[#This Row],[UKUPNI PRIHVATLJIVI IZDACI
TOTAL ELIGIBLE EXPENDITURE
= Bespovratna sredstva ukupno + doprinos korisnika
= Ukupni prihvatljivi troškovi
= Ukupna ugovorena vrijednost projekta HRK]]/7.5345</f>
        <v>243281.45066029596</v>
      </c>
      <c r="AA2062" s="44" t="s">
        <v>38</v>
      </c>
      <c r="AB2062" s="44" t="s">
        <v>35</v>
      </c>
      <c r="AC2062" s="43" t="s">
        <v>7384</v>
      </c>
      <c r="AD2062" s="43" t="s">
        <v>6595</v>
      </c>
    </row>
    <row r="2063" spans="1:30" ht="51" customHeight="1" x14ac:dyDescent="0.2">
      <c r="A2063" s="41" t="s">
        <v>7548</v>
      </c>
      <c r="B2063" s="42" t="s">
        <v>743</v>
      </c>
      <c r="C2063" s="43" t="s">
        <v>7295</v>
      </c>
      <c r="D2063" s="43" t="s">
        <v>7300</v>
      </c>
      <c r="E2063" s="44" t="s">
        <v>76</v>
      </c>
      <c r="F2063" s="45" t="s">
        <v>7549</v>
      </c>
      <c r="G2063" s="45" t="s">
        <v>7550</v>
      </c>
      <c r="H2063" s="47">
        <v>42853</v>
      </c>
      <c r="I2063" s="47">
        <v>43583</v>
      </c>
      <c r="J2063" s="48" t="str">
        <f>IF(Ugovori_OPULJP[[#This Row],[DATUM ZAVRŠETKA OPERACIJE]]&gt;DATE(2024,3,31),"u provedbi","završen")</f>
        <v>završen</v>
      </c>
      <c r="K2063" s="46" t="s">
        <v>338</v>
      </c>
      <c r="L2063" s="46" t="s">
        <v>338</v>
      </c>
      <c r="M2063" s="49">
        <v>0.85</v>
      </c>
      <c r="N2063" s="49">
        <v>0.15</v>
      </c>
      <c r="O2063" s="50">
        <f>Ugovori_OPULJP[[#This Row],[Bespovratna sredstva - Ukupno (EU+Nac) HRK
= Ukupna ugovorena vrijednost bespovratnih sredstava]]*Ugovori_OPULJP[[#This Row],[EU STOPA SUFINANCIRANJA %
EU CO-FINANCING RATE %]]</f>
        <v>287115.125</v>
      </c>
      <c r="P2063" s="51">
        <f>Ugovori_OPULJP[[#This Row],[Bespovratna sredstva - EU dio - HRK]]/7.5345</f>
        <v>38106.725728316407</v>
      </c>
      <c r="Q2063" s="50">
        <f>Ugovori_OPULJP[[#This Row],[Bespovratna sredstva - Ukupno (EU+Nac) HRK
= Ukupna ugovorena vrijednost bespovratnih sredstava]]*Ugovori_OPULJP[[#This Row],[STOPA NACIONALNOG SUFINANCIRANJA %]]</f>
        <v>50667.375</v>
      </c>
      <c r="R2063" s="51">
        <f>Ugovori_OPULJP[[#This Row],[Bespovratna sredstva - Nacionalni dio - HRK]]/7.5345</f>
        <v>6724.7163049970131</v>
      </c>
      <c r="S2063" s="50">
        <v>337782.5</v>
      </c>
      <c r="T2063" s="51">
        <f>Ugovori_OPULJP[[#This Row],[Bespovratna sredstva - Ukupno (EU+Nac) HRK
= Ukupna ugovorena vrijednost bespovratnih sredstava]]/7.5345</f>
        <v>44831.442033313426</v>
      </c>
      <c r="U2063" s="50">
        <v>0</v>
      </c>
      <c r="V2063" s="51">
        <f>Ugovori_OPULJP[[#This Row],[Javni doprinos korisnika - HRK]]/7.5345</f>
        <v>0</v>
      </c>
      <c r="W2063" s="50">
        <v>0</v>
      </c>
      <c r="X2063" s="51">
        <f>Ugovori_OPULJP[[#This Row],[Privatni doprinos korisnika - HRK]]/7.5345</f>
        <v>0</v>
      </c>
      <c r="Y2063" s="52">
        <v>337782.5</v>
      </c>
      <c r="Z2063" s="53">
        <f>Ugovori_OPULJP[[#This Row],[UKUPNI PRIHVATLJIVI IZDACI
TOTAL ELIGIBLE EXPENDITURE
= Bespovratna sredstva ukupno + doprinos korisnika
= Ukupni prihvatljivi troškovi
= Ukupna ugovorena vrijednost projekta HRK]]/7.5345</f>
        <v>44831.442033313426</v>
      </c>
      <c r="AA2063" s="44" t="s">
        <v>38</v>
      </c>
      <c r="AB2063" s="44" t="s">
        <v>35</v>
      </c>
      <c r="AC2063" s="43" t="s">
        <v>7551</v>
      </c>
      <c r="AD2063" s="43" t="s">
        <v>6595</v>
      </c>
    </row>
    <row r="2064" spans="1:30" ht="51" customHeight="1" x14ac:dyDescent="0.2">
      <c r="A2064" s="41" t="s">
        <v>7552</v>
      </c>
      <c r="B2064" s="42" t="s">
        <v>743</v>
      </c>
      <c r="C2064" s="43" t="s">
        <v>7295</v>
      </c>
      <c r="D2064" s="43" t="s">
        <v>7300</v>
      </c>
      <c r="E2064" s="44" t="s">
        <v>76</v>
      </c>
      <c r="F2064" s="45" t="s">
        <v>7553</v>
      </c>
      <c r="G2064" s="45" t="s">
        <v>7554</v>
      </c>
      <c r="H2064" s="47">
        <v>42843</v>
      </c>
      <c r="I2064" s="47">
        <v>43573</v>
      </c>
      <c r="J2064" s="48" t="str">
        <f>IF(Ugovori_OPULJP[[#This Row],[DATUM ZAVRŠETKA OPERACIJE]]&gt;DATE(2024,3,31),"u provedbi","završen")</f>
        <v>završen</v>
      </c>
      <c r="K2064" s="46" t="s">
        <v>130</v>
      </c>
      <c r="L2064" s="46" t="s">
        <v>130</v>
      </c>
      <c r="M2064" s="49">
        <v>0.85</v>
      </c>
      <c r="N2064" s="49">
        <v>0.15</v>
      </c>
      <c r="O2064" s="50">
        <f>Ugovori_OPULJP[[#This Row],[Bespovratna sredstva - Ukupno (EU+Nac) HRK
= Ukupna ugovorena vrijednost bespovratnih sredstava]]*Ugovori_OPULJP[[#This Row],[EU STOPA SUFINANCIRANJA %
EU CO-FINANCING RATE %]]</f>
        <v>370345.85</v>
      </c>
      <c r="P2064" s="51">
        <f>Ugovori_OPULJP[[#This Row],[Bespovratna sredstva - EU dio - HRK]]/7.5345</f>
        <v>49153.34129670183</v>
      </c>
      <c r="Q2064" s="50">
        <f>Ugovori_OPULJP[[#This Row],[Bespovratna sredstva - Ukupno (EU+Nac) HRK
= Ukupna ugovorena vrijednost bespovratnih sredstava]]*Ugovori_OPULJP[[#This Row],[STOPA NACIONALNOG SUFINANCIRANJA %]]</f>
        <v>65355.149999999994</v>
      </c>
      <c r="R2064" s="51">
        <f>Ugovori_OPULJP[[#This Row],[Bespovratna sredstva - Nacionalni dio - HRK]]/7.5345</f>
        <v>8674.1190523591467</v>
      </c>
      <c r="S2064" s="50">
        <v>435701</v>
      </c>
      <c r="T2064" s="51">
        <f>Ugovori_OPULJP[[#This Row],[Bespovratna sredstva - Ukupno (EU+Nac) HRK
= Ukupna ugovorena vrijednost bespovratnih sredstava]]/7.5345</f>
        <v>57827.460349060981</v>
      </c>
      <c r="U2064" s="50">
        <v>0</v>
      </c>
      <c r="V2064" s="51">
        <f>Ugovori_OPULJP[[#This Row],[Javni doprinos korisnika - HRK]]/7.5345</f>
        <v>0</v>
      </c>
      <c r="W2064" s="50">
        <v>0</v>
      </c>
      <c r="X2064" s="51">
        <f>Ugovori_OPULJP[[#This Row],[Privatni doprinos korisnika - HRK]]/7.5345</f>
        <v>0</v>
      </c>
      <c r="Y2064" s="52">
        <v>435701</v>
      </c>
      <c r="Z2064" s="53">
        <f>Ugovori_OPULJP[[#This Row],[UKUPNI PRIHVATLJIVI IZDACI
TOTAL ELIGIBLE EXPENDITURE
= Bespovratna sredstva ukupno + doprinos korisnika
= Ukupni prihvatljivi troškovi
= Ukupna ugovorena vrijednost projekta HRK]]/7.5345</f>
        <v>57827.460349060981</v>
      </c>
      <c r="AA2064" s="44" t="s">
        <v>38</v>
      </c>
      <c r="AB2064" s="44" t="s">
        <v>35</v>
      </c>
      <c r="AC2064" s="43" t="s">
        <v>7555</v>
      </c>
      <c r="AD2064" s="43" t="s">
        <v>6595</v>
      </c>
    </row>
    <row r="2065" spans="1:30" ht="51" customHeight="1" x14ac:dyDescent="0.2">
      <c r="A2065" s="41" t="s">
        <v>7556</v>
      </c>
      <c r="B2065" s="42" t="s">
        <v>743</v>
      </c>
      <c r="C2065" s="43" t="s">
        <v>7295</v>
      </c>
      <c r="D2065" s="43" t="s">
        <v>7300</v>
      </c>
      <c r="E2065" s="44" t="s">
        <v>76</v>
      </c>
      <c r="F2065" s="45" t="s">
        <v>7557</v>
      </c>
      <c r="G2065" s="45" t="s">
        <v>2260</v>
      </c>
      <c r="H2065" s="47">
        <v>42853</v>
      </c>
      <c r="I2065" s="47">
        <v>43583</v>
      </c>
      <c r="J2065" s="48" t="str">
        <f>IF(Ugovori_OPULJP[[#This Row],[DATUM ZAVRŠETKA OPERACIJE]]&gt;DATE(2024,3,31),"u provedbi","završen")</f>
        <v>završen</v>
      </c>
      <c r="K2065" s="46" t="s">
        <v>37</v>
      </c>
      <c r="L2065" s="46" t="s">
        <v>37</v>
      </c>
      <c r="M2065" s="49">
        <v>0.85</v>
      </c>
      <c r="N2065" s="49">
        <v>0.15</v>
      </c>
      <c r="O2065" s="50">
        <f>Ugovori_OPULJP[[#This Row],[Bespovratna sredstva - Ukupno (EU+Nac) HRK
= Ukupna ugovorena vrijednost bespovratnih sredstava]]*Ugovori_OPULJP[[#This Row],[EU STOPA SUFINANCIRANJA %
EU CO-FINANCING RATE %]]</f>
        <v>416734.29399999999</v>
      </c>
      <c r="P2065" s="51">
        <f>Ugovori_OPULJP[[#This Row],[Bespovratna sredstva - EU dio - HRK]]/7.5345</f>
        <v>55310.145862366444</v>
      </c>
      <c r="Q2065" s="50">
        <f>Ugovori_OPULJP[[#This Row],[Bespovratna sredstva - Ukupno (EU+Nac) HRK
= Ukupna ugovorena vrijednost bespovratnih sredstava]]*Ugovori_OPULJP[[#This Row],[STOPA NACIONALNOG SUFINANCIRANJA %]]</f>
        <v>73541.346000000005</v>
      </c>
      <c r="R2065" s="51">
        <f>Ugovori_OPULJP[[#This Row],[Bespovratna sredstva - Nacionalni dio - HRK]]/7.5345</f>
        <v>9760.6139757117253</v>
      </c>
      <c r="S2065" s="50">
        <v>490275.64</v>
      </c>
      <c r="T2065" s="51">
        <f>Ugovori_OPULJP[[#This Row],[Bespovratna sredstva - Ukupno (EU+Nac) HRK
= Ukupna ugovorena vrijednost bespovratnih sredstava]]/7.5345</f>
        <v>65070.759838078171</v>
      </c>
      <c r="U2065" s="50">
        <v>0</v>
      </c>
      <c r="V2065" s="51">
        <f>Ugovori_OPULJP[[#This Row],[Javni doprinos korisnika - HRK]]/7.5345</f>
        <v>0</v>
      </c>
      <c r="W2065" s="50">
        <v>0</v>
      </c>
      <c r="X2065" s="51">
        <f>Ugovori_OPULJP[[#This Row],[Privatni doprinos korisnika - HRK]]/7.5345</f>
        <v>0</v>
      </c>
      <c r="Y2065" s="52">
        <v>490275.64</v>
      </c>
      <c r="Z2065" s="53">
        <f>Ugovori_OPULJP[[#This Row],[UKUPNI PRIHVATLJIVI IZDACI
TOTAL ELIGIBLE EXPENDITURE
= Bespovratna sredstva ukupno + doprinos korisnika
= Ukupni prihvatljivi troškovi
= Ukupna ugovorena vrijednost projekta HRK]]/7.5345</f>
        <v>65070.759838078171</v>
      </c>
      <c r="AA2065" s="44" t="s">
        <v>38</v>
      </c>
      <c r="AB2065" s="44" t="s">
        <v>35</v>
      </c>
      <c r="AC2065" s="43" t="s">
        <v>7558</v>
      </c>
      <c r="AD2065" s="43" t="s">
        <v>6595</v>
      </c>
    </row>
    <row r="2066" spans="1:30" ht="51" customHeight="1" x14ac:dyDescent="0.2">
      <c r="A2066" s="41" t="s">
        <v>7559</v>
      </c>
      <c r="B2066" s="42" t="s">
        <v>743</v>
      </c>
      <c r="C2066" s="43" t="s">
        <v>7295</v>
      </c>
      <c r="D2066" s="43" t="s">
        <v>7300</v>
      </c>
      <c r="E2066" s="44" t="s">
        <v>76</v>
      </c>
      <c r="F2066" s="45" t="s">
        <v>7560</v>
      </c>
      <c r="G2066" s="45" t="s">
        <v>7561</v>
      </c>
      <c r="H2066" s="47">
        <v>42830</v>
      </c>
      <c r="I2066" s="47">
        <v>43560</v>
      </c>
      <c r="J2066" s="48" t="str">
        <f>IF(Ugovori_OPULJP[[#This Row],[DATUM ZAVRŠETKA OPERACIJE]]&gt;DATE(2024,3,31),"u provedbi","završen")</f>
        <v>završen</v>
      </c>
      <c r="K2066" s="46" t="s">
        <v>333</v>
      </c>
      <c r="L2066" s="46" t="s">
        <v>333</v>
      </c>
      <c r="M2066" s="49">
        <v>0.85</v>
      </c>
      <c r="N2066" s="49">
        <v>0.15</v>
      </c>
      <c r="O2066" s="50">
        <f>Ugovori_OPULJP[[#This Row],[Bespovratna sredstva - Ukupno (EU+Nac) HRK
= Ukupna ugovorena vrijednost bespovratnih sredstava]]*Ugovori_OPULJP[[#This Row],[EU STOPA SUFINANCIRANJA %
EU CO-FINANCING RATE %]]</f>
        <v>422977</v>
      </c>
      <c r="P2066" s="51">
        <f>Ugovori_OPULJP[[#This Row],[Bespovratna sredstva - EU dio - HRK]]/7.5345</f>
        <v>56138.695334793279</v>
      </c>
      <c r="Q2066" s="50">
        <f>Ugovori_OPULJP[[#This Row],[Bespovratna sredstva - Ukupno (EU+Nac) HRK
= Ukupna ugovorena vrijednost bespovratnih sredstava]]*Ugovori_OPULJP[[#This Row],[STOPA NACIONALNOG SUFINANCIRANJA %]]</f>
        <v>74643</v>
      </c>
      <c r="R2066" s="51">
        <f>Ugovori_OPULJP[[#This Row],[Bespovratna sredstva - Nacionalni dio - HRK]]/7.5345</f>
        <v>9906.8285884929319</v>
      </c>
      <c r="S2066" s="50">
        <v>497620</v>
      </c>
      <c r="T2066" s="51">
        <f>Ugovori_OPULJP[[#This Row],[Bespovratna sredstva - Ukupno (EU+Nac) HRK
= Ukupna ugovorena vrijednost bespovratnih sredstava]]/7.5345</f>
        <v>66045.523923286208</v>
      </c>
      <c r="U2066" s="50">
        <v>0</v>
      </c>
      <c r="V2066" s="51">
        <f>Ugovori_OPULJP[[#This Row],[Javni doprinos korisnika - HRK]]/7.5345</f>
        <v>0</v>
      </c>
      <c r="W2066" s="50">
        <v>0</v>
      </c>
      <c r="X2066" s="51">
        <f>Ugovori_OPULJP[[#This Row],[Privatni doprinos korisnika - HRK]]/7.5345</f>
        <v>0</v>
      </c>
      <c r="Y2066" s="52">
        <v>497620</v>
      </c>
      <c r="Z2066" s="53">
        <f>Ugovori_OPULJP[[#This Row],[UKUPNI PRIHVATLJIVI IZDACI
TOTAL ELIGIBLE EXPENDITURE
= Bespovratna sredstva ukupno + doprinos korisnika
= Ukupni prihvatljivi troškovi
= Ukupna ugovorena vrijednost projekta HRK]]/7.5345</f>
        <v>66045.523923286208</v>
      </c>
      <c r="AA2066" s="44" t="s">
        <v>38</v>
      </c>
      <c r="AB2066" s="44" t="s">
        <v>35</v>
      </c>
      <c r="AC2066" s="43" t="s">
        <v>7562</v>
      </c>
      <c r="AD2066" s="43" t="s">
        <v>6595</v>
      </c>
    </row>
    <row r="2067" spans="1:30" ht="51" customHeight="1" x14ac:dyDescent="0.2">
      <c r="A2067" s="41" t="s">
        <v>7563</v>
      </c>
      <c r="B2067" s="42" t="s">
        <v>743</v>
      </c>
      <c r="C2067" s="43" t="s">
        <v>7295</v>
      </c>
      <c r="D2067" s="43" t="s">
        <v>7300</v>
      </c>
      <c r="E2067" s="44" t="s">
        <v>76</v>
      </c>
      <c r="F2067" s="45" t="s">
        <v>7564</v>
      </c>
      <c r="G2067" s="62" t="s">
        <v>3301</v>
      </c>
      <c r="H2067" s="47">
        <v>42832</v>
      </c>
      <c r="I2067" s="47">
        <v>43562</v>
      </c>
      <c r="J2067" s="48" t="str">
        <f>IF(Ugovori_OPULJP[[#This Row],[DATUM ZAVRŠETKA OPERACIJE]]&gt;DATE(2024,3,31),"u provedbi","završen")</f>
        <v>završen</v>
      </c>
      <c r="K2067" s="46" t="s">
        <v>249</v>
      </c>
      <c r="L2067" s="46" t="s">
        <v>249</v>
      </c>
      <c r="M2067" s="49">
        <v>0.85</v>
      </c>
      <c r="N2067" s="49">
        <v>0.15</v>
      </c>
      <c r="O2067" s="50">
        <f>Ugovori_OPULJP[[#This Row],[Bespovratna sredstva - Ukupno (EU+Nac) HRK
= Ukupna ugovorena vrijednost bespovratnih sredstava]]*Ugovori_OPULJP[[#This Row],[EU STOPA SUFINANCIRANJA %
EU CO-FINANCING RATE %]]</f>
        <v>730127.58549999993</v>
      </c>
      <c r="P2067" s="51">
        <f>Ugovori_OPULJP[[#This Row],[Bespovratna sredstva - EU dio - HRK]]/7.5345</f>
        <v>96904.583648549989</v>
      </c>
      <c r="Q2067" s="50">
        <f>Ugovori_OPULJP[[#This Row],[Bespovratna sredstva - Ukupno (EU+Nac) HRK
= Ukupna ugovorena vrijednost bespovratnih sredstava]]*Ugovori_OPULJP[[#This Row],[STOPA NACIONALNOG SUFINANCIRANJA %]]</f>
        <v>128846.04449999999</v>
      </c>
      <c r="R2067" s="51">
        <f>Ugovori_OPULJP[[#This Row],[Bespovratna sredstva - Nacionalni dio - HRK]]/7.5345</f>
        <v>17100.80887915588</v>
      </c>
      <c r="S2067" s="50">
        <v>858973.63</v>
      </c>
      <c r="T2067" s="51">
        <f>Ugovori_OPULJP[[#This Row],[Bespovratna sredstva - Ukupno (EU+Nac) HRK
= Ukupna ugovorena vrijednost bespovratnih sredstava]]/7.5345</f>
        <v>114005.39252770587</v>
      </c>
      <c r="U2067" s="50">
        <v>0</v>
      </c>
      <c r="V2067" s="51">
        <f>Ugovori_OPULJP[[#This Row],[Javni doprinos korisnika - HRK]]/7.5345</f>
        <v>0</v>
      </c>
      <c r="W2067" s="50">
        <v>0</v>
      </c>
      <c r="X2067" s="51">
        <f>Ugovori_OPULJP[[#This Row],[Privatni doprinos korisnika - HRK]]/7.5345</f>
        <v>0</v>
      </c>
      <c r="Y2067" s="52">
        <v>858973.63</v>
      </c>
      <c r="Z2067" s="53">
        <f>Ugovori_OPULJP[[#This Row],[UKUPNI PRIHVATLJIVI IZDACI
TOTAL ELIGIBLE EXPENDITURE
= Bespovratna sredstva ukupno + doprinos korisnika
= Ukupni prihvatljivi troškovi
= Ukupna ugovorena vrijednost projekta HRK]]/7.5345</f>
        <v>114005.39252770587</v>
      </c>
      <c r="AA2067" s="44" t="s">
        <v>38</v>
      </c>
      <c r="AB2067" s="44" t="s">
        <v>35</v>
      </c>
      <c r="AC2067" s="43" t="s">
        <v>7565</v>
      </c>
      <c r="AD2067" s="43" t="s">
        <v>6595</v>
      </c>
    </row>
    <row r="2068" spans="1:30" ht="51" customHeight="1" x14ac:dyDescent="0.2">
      <c r="A2068" s="41" t="s">
        <v>7566</v>
      </c>
      <c r="B2068" s="42" t="s">
        <v>743</v>
      </c>
      <c r="C2068" s="43" t="s">
        <v>7295</v>
      </c>
      <c r="D2068" s="43" t="s">
        <v>7300</v>
      </c>
      <c r="E2068" s="44" t="s">
        <v>76</v>
      </c>
      <c r="F2068" s="45" t="s">
        <v>7567</v>
      </c>
      <c r="G2068" s="62" t="s">
        <v>848</v>
      </c>
      <c r="H2068" s="47">
        <v>42831</v>
      </c>
      <c r="I2068" s="47">
        <v>43561</v>
      </c>
      <c r="J2068" s="48" t="str">
        <f>IF(Ugovori_OPULJP[[#This Row],[DATUM ZAVRŠETKA OPERACIJE]]&gt;DATE(2024,3,31),"u provedbi","završen")</f>
        <v>završen</v>
      </c>
      <c r="K2068" s="46" t="s">
        <v>249</v>
      </c>
      <c r="L2068" s="46" t="s">
        <v>249</v>
      </c>
      <c r="M2068" s="49">
        <v>0.85</v>
      </c>
      <c r="N2068" s="49">
        <v>0.15</v>
      </c>
      <c r="O2068" s="50">
        <f>Ugovori_OPULJP[[#This Row],[Bespovratna sredstva - Ukupno (EU+Nac) HRK
= Ukupna ugovorena vrijednost bespovratnih sredstava]]*Ugovori_OPULJP[[#This Row],[EU STOPA SUFINANCIRANJA %
EU CO-FINANCING RATE %]]</f>
        <v>1669182.5444999998</v>
      </c>
      <c r="P2068" s="51">
        <f>Ugovori_OPULJP[[#This Row],[Bespovratna sredstva - EU dio - HRK]]/7.5345</f>
        <v>221538.59506271148</v>
      </c>
      <c r="Q2068" s="50">
        <f>Ugovori_OPULJP[[#This Row],[Bespovratna sredstva - Ukupno (EU+Nac) HRK
= Ukupna ugovorena vrijednost bespovratnih sredstava]]*Ugovori_OPULJP[[#This Row],[STOPA NACIONALNOG SUFINANCIRANJA %]]</f>
        <v>294561.62549999997</v>
      </c>
      <c r="R2068" s="51">
        <f>Ugovori_OPULJP[[#This Row],[Bespovratna sredstva - Nacionalni dio - HRK]]/7.5345</f>
        <v>39095.046187537322</v>
      </c>
      <c r="S2068" s="50">
        <v>1963744.17</v>
      </c>
      <c r="T2068" s="51">
        <f>Ugovori_OPULJP[[#This Row],[Bespovratna sredstva - Ukupno (EU+Nac) HRK
= Ukupna ugovorena vrijednost bespovratnih sredstava]]/7.5345</f>
        <v>260633.64125024882</v>
      </c>
      <c r="U2068" s="50">
        <v>0</v>
      </c>
      <c r="V2068" s="51">
        <f>Ugovori_OPULJP[[#This Row],[Javni doprinos korisnika - HRK]]/7.5345</f>
        <v>0</v>
      </c>
      <c r="W2068" s="50">
        <v>0</v>
      </c>
      <c r="X2068" s="51">
        <f>Ugovori_OPULJP[[#This Row],[Privatni doprinos korisnika - HRK]]/7.5345</f>
        <v>0</v>
      </c>
      <c r="Y2068" s="52">
        <v>1963744.17</v>
      </c>
      <c r="Z2068" s="53">
        <f>Ugovori_OPULJP[[#This Row],[UKUPNI PRIHVATLJIVI IZDACI
TOTAL ELIGIBLE EXPENDITURE
= Bespovratna sredstva ukupno + doprinos korisnika
= Ukupni prihvatljivi troškovi
= Ukupna ugovorena vrijednost projekta HRK]]/7.5345</f>
        <v>260633.64125024882</v>
      </c>
      <c r="AA2068" s="44" t="s">
        <v>38</v>
      </c>
      <c r="AB2068" s="44" t="s">
        <v>35</v>
      </c>
      <c r="AC2068" s="43" t="s">
        <v>7568</v>
      </c>
      <c r="AD2068" s="43" t="s">
        <v>6595</v>
      </c>
    </row>
    <row r="2069" spans="1:30" ht="51" customHeight="1" x14ac:dyDescent="0.2">
      <c r="A2069" s="41" t="s">
        <v>7569</v>
      </c>
      <c r="B2069" s="42" t="s">
        <v>743</v>
      </c>
      <c r="C2069" s="43" t="s">
        <v>7295</v>
      </c>
      <c r="D2069" s="43" t="s">
        <v>7300</v>
      </c>
      <c r="E2069" s="44" t="s">
        <v>76</v>
      </c>
      <c r="F2069" s="45" t="s">
        <v>7570</v>
      </c>
      <c r="G2069" s="45" t="s">
        <v>7571</v>
      </c>
      <c r="H2069" s="47">
        <v>42835</v>
      </c>
      <c r="I2069" s="47">
        <v>43565</v>
      </c>
      <c r="J2069" s="48" t="str">
        <f>IF(Ugovori_OPULJP[[#This Row],[DATUM ZAVRŠETKA OPERACIJE]]&gt;DATE(2024,3,31),"u provedbi","završen")</f>
        <v>završen</v>
      </c>
      <c r="K2069" s="46" t="s">
        <v>271</v>
      </c>
      <c r="L2069" s="46" t="s">
        <v>271</v>
      </c>
      <c r="M2069" s="49">
        <v>0.85</v>
      </c>
      <c r="N2069" s="49">
        <v>0.15</v>
      </c>
      <c r="O2069" s="50">
        <f>Ugovori_OPULJP[[#This Row],[Bespovratna sredstva - Ukupno (EU+Nac) HRK
= Ukupna ugovorena vrijednost bespovratnih sredstava]]*Ugovori_OPULJP[[#This Row],[EU STOPA SUFINANCIRANJA %
EU CO-FINANCING RATE %]]</f>
        <v>1614695.2749999999</v>
      </c>
      <c r="P2069" s="51">
        <f>Ugovori_OPULJP[[#This Row],[Bespovratna sredstva - EU dio - HRK]]/7.5345</f>
        <v>214306.8916318269</v>
      </c>
      <c r="Q2069" s="50">
        <f>Ugovori_OPULJP[[#This Row],[Bespovratna sredstva - Ukupno (EU+Nac) HRK
= Ukupna ugovorena vrijednost bespovratnih sredstava]]*Ugovori_OPULJP[[#This Row],[STOPA NACIONALNOG SUFINANCIRANJA %]]</f>
        <v>284946.22499999998</v>
      </c>
      <c r="R2069" s="51">
        <f>Ugovori_OPULJP[[#This Row],[Bespovratna sredstva - Nacionalni dio - HRK]]/7.5345</f>
        <v>37818.863229145922</v>
      </c>
      <c r="S2069" s="50">
        <v>1899641.5</v>
      </c>
      <c r="T2069" s="51">
        <f>Ugovori_OPULJP[[#This Row],[Bespovratna sredstva - Ukupno (EU+Nac) HRK
= Ukupna ugovorena vrijednost bespovratnih sredstava]]/7.5345</f>
        <v>252125.75486097284</v>
      </c>
      <c r="U2069" s="50">
        <v>0</v>
      </c>
      <c r="V2069" s="51">
        <f>Ugovori_OPULJP[[#This Row],[Javni doprinos korisnika - HRK]]/7.5345</f>
        <v>0</v>
      </c>
      <c r="W2069" s="50">
        <v>0</v>
      </c>
      <c r="X2069" s="51">
        <f>Ugovori_OPULJP[[#This Row],[Privatni doprinos korisnika - HRK]]/7.5345</f>
        <v>0</v>
      </c>
      <c r="Y2069" s="52">
        <v>1899641.5</v>
      </c>
      <c r="Z2069" s="53">
        <f>Ugovori_OPULJP[[#This Row],[UKUPNI PRIHVATLJIVI IZDACI
TOTAL ELIGIBLE EXPENDITURE
= Bespovratna sredstva ukupno + doprinos korisnika
= Ukupni prihvatljivi troškovi
= Ukupna ugovorena vrijednost projekta HRK]]/7.5345</f>
        <v>252125.75486097284</v>
      </c>
      <c r="AA2069" s="44" t="s">
        <v>38</v>
      </c>
      <c r="AB2069" s="44" t="s">
        <v>35</v>
      </c>
      <c r="AC2069" s="43" t="s">
        <v>7572</v>
      </c>
      <c r="AD2069" s="43" t="s">
        <v>6595</v>
      </c>
    </row>
    <row r="2070" spans="1:30" ht="51" customHeight="1" x14ac:dyDescent="0.2">
      <c r="A2070" s="41" t="s">
        <v>7573</v>
      </c>
      <c r="B2070" s="42" t="s">
        <v>743</v>
      </c>
      <c r="C2070" s="43" t="s">
        <v>7295</v>
      </c>
      <c r="D2070" s="43" t="s">
        <v>7300</v>
      </c>
      <c r="E2070" s="44" t="s">
        <v>76</v>
      </c>
      <c r="F2070" s="45" t="s">
        <v>7574</v>
      </c>
      <c r="G2070" s="45" t="s">
        <v>1557</v>
      </c>
      <c r="H2070" s="47">
        <v>42845</v>
      </c>
      <c r="I2070" s="47">
        <v>43575</v>
      </c>
      <c r="J2070" s="48" t="str">
        <f>IF(Ugovori_OPULJP[[#This Row],[DATUM ZAVRŠETKA OPERACIJE]]&gt;DATE(2024,3,31),"u provedbi","završen")</f>
        <v>završen</v>
      </c>
      <c r="K2070" s="46" t="s">
        <v>84</v>
      </c>
      <c r="L2070" s="46" t="s">
        <v>84</v>
      </c>
      <c r="M2070" s="49">
        <v>0.85</v>
      </c>
      <c r="N2070" s="49">
        <v>0.15</v>
      </c>
      <c r="O2070" s="50">
        <f>Ugovori_OPULJP[[#This Row],[Bespovratna sredstva - Ukupno (EU+Nac) HRK
= Ukupna ugovorena vrijednost bespovratnih sredstava]]*Ugovori_OPULJP[[#This Row],[EU STOPA SUFINANCIRANJA %
EU CO-FINANCING RATE %]]</f>
        <v>197637.682</v>
      </c>
      <c r="P2070" s="51">
        <f>Ugovori_OPULJP[[#This Row],[Bespovratna sredstva - EU dio - HRK]]/7.5345</f>
        <v>26231.028203596787</v>
      </c>
      <c r="Q2070" s="50">
        <f>Ugovori_OPULJP[[#This Row],[Bespovratna sredstva - Ukupno (EU+Nac) HRK
= Ukupna ugovorena vrijednost bespovratnih sredstava]]*Ugovori_OPULJP[[#This Row],[STOPA NACIONALNOG SUFINANCIRANJA %]]</f>
        <v>34877.237999999998</v>
      </c>
      <c r="R2070" s="51">
        <f>Ugovori_OPULJP[[#This Row],[Bespovratna sredstva - Nacionalni dio - HRK]]/7.5345</f>
        <v>4629.0049771053145</v>
      </c>
      <c r="S2070" s="50">
        <v>232514.92</v>
      </c>
      <c r="T2070" s="51">
        <f>Ugovori_OPULJP[[#This Row],[Bespovratna sredstva - Ukupno (EU+Nac) HRK
= Ukupna ugovorena vrijednost bespovratnih sredstava]]/7.5345</f>
        <v>30860.033180702103</v>
      </c>
      <c r="U2070" s="50">
        <v>0</v>
      </c>
      <c r="V2070" s="51">
        <f>Ugovori_OPULJP[[#This Row],[Javni doprinos korisnika - HRK]]/7.5345</f>
        <v>0</v>
      </c>
      <c r="W2070" s="50">
        <v>0</v>
      </c>
      <c r="X2070" s="51">
        <f>Ugovori_OPULJP[[#This Row],[Privatni doprinos korisnika - HRK]]/7.5345</f>
        <v>0</v>
      </c>
      <c r="Y2070" s="52">
        <v>232514.92</v>
      </c>
      <c r="Z2070" s="53">
        <f>Ugovori_OPULJP[[#This Row],[UKUPNI PRIHVATLJIVI IZDACI
TOTAL ELIGIBLE EXPENDITURE
= Bespovratna sredstva ukupno + doprinos korisnika
= Ukupni prihvatljivi troškovi
= Ukupna ugovorena vrijednost projekta HRK]]/7.5345</f>
        <v>30860.033180702103</v>
      </c>
      <c r="AA2070" s="44" t="s">
        <v>38</v>
      </c>
      <c r="AB2070" s="44" t="s">
        <v>35</v>
      </c>
      <c r="AC2070" s="43" t="s">
        <v>7575</v>
      </c>
      <c r="AD2070" s="43" t="s">
        <v>6595</v>
      </c>
    </row>
    <row r="2071" spans="1:30" ht="51" customHeight="1" x14ac:dyDescent="0.2">
      <c r="A2071" s="41" t="s">
        <v>7576</v>
      </c>
      <c r="B2071" s="42" t="s">
        <v>743</v>
      </c>
      <c r="C2071" s="43" t="s">
        <v>7295</v>
      </c>
      <c r="D2071" s="43" t="s">
        <v>7300</v>
      </c>
      <c r="E2071" s="44" t="s">
        <v>76</v>
      </c>
      <c r="F2071" s="45" t="s">
        <v>7577</v>
      </c>
      <c r="G2071" s="45" t="s">
        <v>1198</v>
      </c>
      <c r="H2071" s="47">
        <v>42870</v>
      </c>
      <c r="I2071" s="47">
        <v>43600</v>
      </c>
      <c r="J2071" s="48" t="str">
        <f>IF(Ugovori_OPULJP[[#This Row],[DATUM ZAVRŠETKA OPERACIJE]]&gt;DATE(2024,3,31),"u provedbi","završen")</f>
        <v>završen</v>
      </c>
      <c r="K2071" s="46" t="s">
        <v>211</v>
      </c>
      <c r="L2071" s="46" t="s">
        <v>211</v>
      </c>
      <c r="M2071" s="49">
        <v>0.85</v>
      </c>
      <c r="N2071" s="49">
        <v>0.15</v>
      </c>
      <c r="O2071" s="50">
        <f>Ugovori_OPULJP[[#This Row],[Bespovratna sredstva - Ukupno (EU+Nac) HRK
= Ukupna ugovorena vrijednost bespovratnih sredstava]]*Ugovori_OPULJP[[#This Row],[EU STOPA SUFINANCIRANJA %
EU CO-FINANCING RATE %]]</f>
        <v>436815.57799999998</v>
      </c>
      <c r="P2071" s="51">
        <f>Ugovori_OPULJP[[#This Row],[Bespovratna sredstva - EU dio - HRK]]/7.5345</f>
        <v>57975.390271418139</v>
      </c>
      <c r="Q2071" s="50">
        <f>Ugovori_OPULJP[[#This Row],[Bespovratna sredstva - Ukupno (EU+Nac) HRK
= Ukupna ugovorena vrijednost bespovratnih sredstava]]*Ugovori_OPULJP[[#This Row],[STOPA NACIONALNOG SUFINANCIRANJA %]]</f>
        <v>77085.101999999999</v>
      </c>
      <c r="R2071" s="51">
        <f>Ugovori_OPULJP[[#This Row],[Bespovratna sredstva - Nacionalni dio - HRK]]/7.5345</f>
        <v>10230.951224367907</v>
      </c>
      <c r="S2071" s="50">
        <v>513900.68</v>
      </c>
      <c r="T2071" s="51">
        <f>Ugovori_OPULJP[[#This Row],[Bespovratna sredstva - Ukupno (EU+Nac) HRK
= Ukupna ugovorena vrijednost bespovratnih sredstava]]/7.5345</f>
        <v>68206.341495786051</v>
      </c>
      <c r="U2071" s="50">
        <v>0</v>
      </c>
      <c r="V2071" s="51">
        <f>Ugovori_OPULJP[[#This Row],[Javni doprinos korisnika - HRK]]/7.5345</f>
        <v>0</v>
      </c>
      <c r="W2071" s="50">
        <v>0</v>
      </c>
      <c r="X2071" s="51">
        <f>Ugovori_OPULJP[[#This Row],[Privatni doprinos korisnika - HRK]]/7.5345</f>
        <v>0</v>
      </c>
      <c r="Y2071" s="52">
        <v>513900.68</v>
      </c>
      <c r="Z2071" s="53">
        <f>Ugovori_OPULJP[[#This Row],[UKUPNI PRIHVATLJIVI IZDACI
TOTAL ELIGIBLE EXPENDITURE
= Bespovratna sredstva ukupno + doprinos korisnika
= Ukupni prihvatljivi troškovi
= Ukupna ugovorena vrijednost projekta HRK]]/7.5345</f>
        <v>68206.341495786051</v>
      </c>
      <c r="AA2071" s="44" t="s">
        <v>38</v>
      </c>
      <c r="AB2071" s="44" t="s">
        <v>35</v>
      </c>
      <c r="AC2071" s="43" t="s">
        <v>7578</v>
      </c>
      <c r="AD2071" s="43" t="s">
        <v>6595</v>
      </c>
    </row>
    <row r="2072" spans="1:30" ht="51" customHeight="1" x14ac:dyDescent="0.2">
      <c r="A2072" s="41" t="s">
        <v>7579</v>
      </c>
      <c r="B2072" s="42" t="s">
        <v>743</v>
      </c>
      <c r="C2072" s="43" t="s">
        <v>7295</v>
      </c>
      <c r="D2072" s="43" t="s">
        <v>7300</v>
      </c>
      <c r="E2072" s="44" t="s">
        <v>76</v>
      </c>
      <c r="F2072" s="45" t="s">
        <v>7580</v>
      </c>
      <c r="G2072" s="45" t="s">
        <v>7581</v>
      </c>
      <c r="H2072" s="47">
        <v>42898</v>
      </c>
      <c r="I2072" s="47">
        <v>43628</v>
      </c>
      <c r="J2072" s="48" t="str">
        <f>IF(Ugovori_OPULJP[[#This Row],[DATUM ZAVRŠETKA OPERACIJE]]&gt;DATE(2024,3,31),"u provedbi","završen")</f>
        <v>završen</v>
      </c>
      <c r="K2072" s="46" t="s">
        <v>271</v>
      </c>
      <c r="L2072" s="46" t="s">
        <v>271</v>
      </c>
      <c r="M2072" s="49">
        <v>0.85</v>
      </c>
      <c r="N2072" s="49">
        <v>0.15</v>
      </c>
      <c r="O2072" s="50">
        <f>Ugovori_OPULJP[[#This Row],[Bespovratna sredstva - Ukupno (EU+Nac) HRK
= Ukupna ugovorena vrijednost bespovratnih sredstava]]*Ugovori_OPULJP[[#This Row],[EU STOPA SUFINANCIRANJA %
EU CO-FINANCING RATE %]]</f>
        <v>336158</v>
      </c>
      <c r="P2072" s="51">
        <f>Ugovori_OPULJP[[#This Row],[Bespovratna sredstva - EU dio - HRK]]/7.5345</f>
        <v>44615.833831043863</v>
      </c>
      <c r="Q2072" s="50">
        <f>Ugovori_OPULJP[[#This Row],[Bespovratna sredstva - Ukupno (EU+Nac) HRK
= Ukupna ugovorena vrijednost bespovratnih sredstava]]*Ugovori_OPULJP[[#This Row],[STOPA NACIONALNOG SUFINANCIRANJA %]]</f>
        <v>59322</v>
      </c>
      <c r="R2072" s="51">
        <f>Ugovori_OPULJP[[#This Row],[Bespovratna sredstva - Nacionalni dio - HRK]]/7.5345</f>
        <v>7873.382440772446</v>
      </c>
      <c r="S2072" s="50">
        <v>395480</v>
      </c>
      <c r="T2072" s="51">
        <f>Ugovori_OPULJP[[#This Row],[Bespovratna sredstva - Ukupno (EU+Nac) HRK
= Ukupna ugovorena vrijednost bespovratnih sredstava]]/7.5345</f>
        <v>52489.216271816309</v>
      </c>
      <c r="U2072" s="50">
        <v>0</v>
      </c>
      <c r="V2072" s="51">
        <f>Ugovori_OPULJP[[#This Row],[Javni doprinos korisnika - HRK]]/7.5345</f>
        <v>0</v>
      </c>
      <c r="W2072" s="50">
        <v>0</v>
      </c>
      <c r="X2072" s="51">
        <f>Ugovori_OPULJP[[#This Row],[Privatni doprinos korisnika - HRK]]/7.5345</f>
        <v>0</v>
      </c>
      <c r="Y2072" s="52">
        <v>395480</v>
      </c>
      <c r="Z2072" s="53">
        <f>Ugovori_OPULJP[[#This Row],[UKUPNI PRIHVATLJIVI IZDACI
TOTAL ELIGIBLE EXPENDITURE
= Bespovratna sredstva ukupno + doprinos korisnika
= Ukupni prihvatljivi troškovi
= Ukupna ugovorena vrijednost projekta HRK]]/7.5345</f>
        <v>52489.216271816309</v>
      </c>
      <c r="AA2072" s="44" t="s">
        <v>38</v>
      </c>
      <c r="AB2072" s="44" t="s">
        <v>35</v>
      </c>
      <c r="AC2072" s="43" t="s">
        <v>7582</v>
      </c>
      <c r="AD2072" s="43" t="s">
        <v>6595</v>
      </c>
    </row>
    <row r="2073" spans="1:30" ht="51" customHeight="1" x14ac:dyDescent="0.2">
      <c r="A2073" s="41" t="s">
        <v>7583</v>
      </c>
      <c r="B2073" s="42" t="s">
        <v>743</v>
      </c>
      <c r="C2073" s="43" t="s">
        <v>7295</v>
      </c>
      <c r="D2073" s="43" t="s">
        <v>7300</v>
      </c>
      <c r="E2073" s="44" t="s">
        <v>76</v>
      </c>
      <c r="F2073" s="45" t="s">
        <v>7584</v>
      </c>
      <c r="G2073" s="45" t="s">
        <v>2352</v>
      </c>
      <c r="H2073" s="47">
        <v>42943</v>
      </c>
      <c r="I2073" s="47">
        <v>43673</v>
      </c>
      <c r="J2073" s="48" t="str">
        <f>IF(Ugovori_OPULJP[[#This Row],[DATUM ZAVRŠETKA OPERACIJE]]&gt;DATE(2024,3,31),"u provedbi","završen")</f>
        <v>završen</v>
      </c>
      <c r="K2073" s="46" t="s">
        <v>211</v>
      </c>
      <c r="L2073" s="46" t="s">
        <v>211</v>
      </c>
      <c r="M2073" s="49">
        <v>0.85</v>
      </c>
      <c r="N2073" s="49">
        <v>0.15</v>
      </c>
      <c r="O2073" s="50">
        <f>Ugovori_OPULJP[[#This Row],[Bespovratna sredstva - Ukupno (EU+Nac) HRK
= Ukupna ugovorena vrijednost bespovratnih sredstava]]*Ugovori_OPULJP[[#This Row],[EU STOPA SUFINANCIRANJA %
EU CO-FINANCING RATE %]]</f>
        <v>344250</v>
      </c>
      <c r="P2073" s="51">
        <f>Ugovori_OPULJP[[#This Row],[Bespovratna sredstva - EU dio - HRK]]/7.5345</f>
        <v>45689.826796735018</v>
      </c>
      <c r="Q2073" s="50">
        <f>Ugovori_OPULJP[[#This Row],[Bespovratna sredstva - Ukupno (EU+Nac) HRK
= Ukupna ugovorena vrijednost bespovratnih sredstava]]*Ugovori_OPULJP[[#This Row],[STOPA NACIONALNOG SUFINANCIRANJA %]]</f>
        <v>60750</v>
      </c>
      <c r="R2073" s="51">
        <f>Ugovori_OPULJP[[#This Row],[Bespovratna sredstva - Nacionalni dio - HRK]]/7.5345</f>
        <v>8062.9106111885321</v>
      </c>
      <c r="S2073" s="50">
        <v>405000</v>
      </c>
      <c r="T2073" s="51">
        <f>Ugovori_OPULJP[[#This Row],[Bespovratna sredstva - Ukupno (EU+Nac) HRK
= Ukupna ugovorena vrijednost bespovratnih sredstava]]/7.5345</f>
        <v>53752.737407923545</v>
      </c>
      <c r="U2073" s="50">
        <v>0</v>
      </c>
      <c r="V2073" s="51">
        <f>Ugovori_OPULJP[[#This Row],[Javni doprinos korisnika - HRK]]/7.5345</f>
        <v>0</v>
      </c>
      <c r="W2073" s="50">
        <v>0</v>
      </c>
      <c r="X2073" s="51">
        <f>Ugovori_OPULJP[[#This Row],[Privatni doprinos korisnika - HRK]]/7.5345</f>
        <v>0</v>
      </c>
      <c r="Y2073" s="52">
        <v>405000</v>
      </c>
      <c r="Z2073" s="53">
        <f>Ugovori_OPULJP[[#This Row],[UKUPNI PRIHVATLJIVI IZDACI
TOTAL ELIGIBLE EXPENDITURE
= Bespovratna sredstva ukupno + doprinos korisnika
= Ukupni prihvatljivi troškovi
= Ukupna ugovorena vrijednost projekta HRK]]/7.5345</f>
        <v>53752.737407923545</v>
      </c>
      <c r="AA2073" s="44" t="s">
        <v>38</v>
      </c>
      <c r="AB2073" s="44" t="s">
        <v>35</v>
      </c>
      <c r="AC2073" s="43" t="s">
        <v>7585</v>
      </c>
      <c r="AD2073" s="43" t="s">
        <v>6595</v>
      </c>
    </row>
    <row r="2074" spans="1:30" ht="51" customHeight="1" x14ac:dyDescent="0.2">
      <c r="A2074" s="41" t="s">
        <v>7586</v>
      </c>
      <c r="B2074" s="42" t="s">
        <v>743</v>
      </c>
      <c r="C2074" s="43" t="s">
        <v>7295</v>
      </c>
      <c r="D2074" s="43" t="s">
        <v>7300</v>
      </c>
      <c r="E2074" s="44" t="s">
        <v>76</v>
      </c>
      <c r="F2074" s="45" t="s">
        <v>7587</v>
      </c>
      <c r="G2074" s="45" t="s">
        <v>1763</v>
      </c>
      <c r="H2074" s="47">
        <v>42950</v>
      </c>
      <c r="I2074" s="47">
        <v>43680</v>
      </c>
      <c r="J2074" s="48" t="str">
        <f>IF(Ugovori_OPULJP[[#This Row],[DATUM ZAVRŠETKA OPERACIJE]]&gt;DATE(2024,3,31),"u provedbi","završen")</f>
        <v>završen</v>
      </c>
      <c r="K2074" s="46" t="s">
        <v>211</v>
      </c>
      <c r="L2074" s="46" t="s">
        <v>211</v>
      </c>
      <c r="M2074" s="49">
        <v>0.85</v>
      </c>
      <c r="N2074" s="49">
        <v>0.15</v>
      </c>
      <c r="O2074" s="50">
        <f>Ugovori_OPULJP[[#This Row],[Bespovratna sredstva - Ukupno (EU+Nac) HRK
= Ukupna ugovorena vrijednost bespovratnih sredstava]]*Ugovori_OPULJP[[#This Row],[EU STOPA SUFINANCIRANJA %
EU CO-FINANCING RATE %]]</f>
        <v>326430.59999999998</v>
      </c>
      <c r="P2074" s="51">
        <f>Ugovori_OPULJP[[#This Row],[Bespovratna sredstva - EU dio - HRK]]/7.5345</f>
        <v>43324.785984471426</v>
      </c>
      <c r="Q2074" s="50">
        <f>Ugovori_OPULJP[[#This Row],[Bespovratna sredstva - Ukupno (EU+Nac) HRK
= Ukupna ugovorena vrijednost bespovratnih sredstava]]*Ugovori_OPULJP[[#This Row],[STOPA NACIONALNOG SUFINANCIRANJA %]]</f>
        <v>57605.4</v>
      </c>
      <c r="R2074" s="51">
        <f>Ugovori_OPULJP[[#This Row],[Bespovratna sredstva - Nacionalni dio - HRK]]/7.5345</f>
        <v>7645.5504678478992</v>
      </c>
      <c r="S2074" s="50">
        <v>384036</v>
      </c>
      <c r="T2074" s="51">
        <f>Ugovori_OPULJP[[#This Row],[Bespovratna sredstva - Ukupno (EU+Nac) HRK
= Ukupna ugovorena vrijednost bespovratnih sredstava]]/7.5345</f>
        <v>50970.33645231933</v>
      </c>
      <c r="U2074" s="50">
        <v>0</v>
      </c>
      <c r="V2074" s="51">
        <f>Ugovori_OPULJP[[#This Row],[Javni doprinos korisnika - HRK]]/7.5345</f>
        <v>0</v>
      </c>
      <c r="W2074" s="50">
        <v>0</v>
      </c>
      <c r="X2074" s="51">
        <f>Ugovori_OPULJP[[#This Row],[Privatni doprinos korisnika - HRK]]/7.5345</f>
        <v>0</v>
      </c>
      <c r="Y2074" s="52">
        <v>384036</v>
      </c>
      <c r="Z2074" s="53">
        <f>Ugovori_OPULJP[[#This Row],[UKUPNI PRIHVATLJIVI IZDACI
TOTAL ELIGIBLE EXPENDITURE
= Bespovratna sredstva ukupno + doprinos korisnika
= Ukupni prihvatljivi troškovi
= Ukupna ugovorena vrijednost projekta HRK]]/7.5345</f>
        <v>50970.33645231933</v>
      </c>
      <c r="AA2074" s="44" t="s">
        <v>38</v>
      </c>
      <c r="AB2074" s="44" t="s">
        <v>35</v>
      </c>
      <c r="AC2074" s="43" t="s">
        <v>7588</v>
      </c>
      <c r="AD2074" s="43" t="s">
        <v>6595</v>
      </c>
    </row>
    <row r="2075" spans="1:30" ht="51" customHeight="1" x14ac:dyDescent="0.2">
      <c r="A2075" s="41" t="s">
        <v>7589</v>
      </c>
      <c r="B2075" s="42" t="s">
        <v>743</v>
      </c>
      <c r="C2075" s="43" t="s">
        <v>7295</v>
      </c>
      <c r="D2075" s="43" t="s">
        <v>7300</v>
      </c>
      <c r="E2075" s="44" t="s">
        <v>76</v>
      </c>
      <c r="F2075" s="45" t="s">
        <v>7590</v>
      </c>
      <c r="G2075" s="45" t="s">
        <v>7591</v>
      </c>
      <c r="H2075" s="47">
        <v>43039</v>
      </c>
      <c r="I2075" s="47">
        <v>43769</v>
      </c>
      <c r="J2075" s="48" t="str">
        <f>IF(Ugovori_OPULJP[[#This Row],[DATUM ZAVRŠETKA OPERACIJE]]&gt;DATE(2024,3,31),"u provedbi","završen")</f>
        <v>završen</v>
      </c>
      <c r="K2075" s="46" t="s">
        <v>599</v>
      </c>
      <c r="L2075" s="46" t="s">
        <v>599</v>
      </c>
      <c r="M2075" s="49">
        <v>0.85</v>
      </c>
      <c r="N2075" s="49">
        <v>0.15</v>
      </c>
      <c r="O2075" s="50">
        <f>Ugovori_OPULJP[[#This Row],[Bespovratna sredstva - Ukupno (EU+Nac) HRK
= Ukupna ugovorena vrijednost bespovratnih sredstava]]*Ugovori_OPULJP[[#This Row],[EU STOPA SUFINANCIRANJA %
EU CO-FINANCING RATE %]]</f>
        <v>307513.83299999998</v>
      </c>
      <c r="P2075" s="51">
        <f>Ugovori_OPULJP[[#This Row],[Bespovratna sredstva - EU dio - HRK]]/7.5345</f>
        <v>40814.099542106305</v>
      </c>
      <c r="Q2075" s="50">
        <f>Ugovori_OPULJP[[#This Row],[Bespovratna sredstva - Ukupno (EU+Nac) HRK
= Ukupna ugovorena vrijednost bespovratnih sredstava]]*Ugovori_OPULJP[[#This Row],[STOPA NACIONALNOG SUFINANCIRANJA %]]</f>
        <v>54267.146999999997</v>
      </c>
      <c r="R2075" s="51">
        <f>Ugovori_OPULJP[[#This Row],[Bespovratna sredstva - Nacionalni dio - HRK]]/7.5345</f>
        <v>7202.4881544893478</v>
      </c>
      <c r="S2075" s="50">
        <v>361780.98</v>
      </c>
      <c r="T2075" s="51">
        <f>Ugovori_OPULJP[[#This Row],[Bespovratna sredstva - Ukupno (EU+Nac) HRK
= Ukupna ugovorena vrijednost bespovratnih sredstava]]/7.5345</f>
        <v>48016.587696595656</v>
      </c>
      <c r="U2075" s="50">
        <v>0</v>
      </c>
      <c r="V2075" s="51">
        <f>Ugovori_OPULJP[[#This Row],[Javni doprinos korisnika - HRK]]/7.5345</f>
        <v>0</v>
      </c>
      <c r="W2075" s="50">
        <v>0</v>
      </c>
      <c r="X2075" s="51">
        <f>Ugovori_OPULJP[[#This Row],[Privatni doprinos korisnika - HRK]]/7.5345</f>
        <v>0</v>
      </c>
      <c r="Y2075" s="52">
        <v>361780.98</v>
      </c>
      <c r="Z2075" s="53">
        <f>Ugovori_OPULJP[[#This Row],[UKUPNI PRIHVATLJIVI IZDACI
TOTAL ELIGIBLE EXPENDITURE
= Bespovratna sredstva ukupno + doprinos korisnika
= Ukupni prihvatljivi troškovi
= Ukupna ugovorena vrijednost projekta HRK]]/7.5345</f>
        <v>48016.587696595656</v>
      </c>
      <c r="AA2075" s="44" t="s">
        <v>38</v>
      </c>
      <c r="AB2075" s="44" t="s">
        <v>35</v>
      </c>
      <c r="AC2075" s="43" t="s">
        <v>7592</v>
      </c>
      <c r="AD2075" s="43" t="s">
        <v>6595</v>
      </c>
    </row>
    <row r="2076" spans="1:30" ht="51" customHeight="1" x14ac:dyDescent="0.2">
      <c r="A2076" s="41" t="s">
        <v>7593</v>
      </c>
      <c r="B2076" s="42" t="s">
        <v>743</v>
      </c>
      <c r="C2076" s="43" t="s">
        <v>7295</v>
      </c>
      <c r="D2076" s="43" t="s">
        <v>7300</v>
      </c>
      <c r="E2076" s="44" t="s">
        <v>76</v>
      </c>
      <c r="F2076" s="45" t="s">
        <v>7594</v>
      </c>
      <c r="G2076" s="45" t="s">
        <v>7595</v>
      </c>
      <c r="H2076" s="47">
        <v>43041</v>
      </c>
      <c r="I2076" s="47">
        <v>43771</v>
      </c>
      <c r="J2076" s="48" t="str">
        <f>IF(Ugovori_OPULJP[[#This Row],[DATUM ZAVRŠETKA OPERACIJE]]&gt;DATE(2024,3,31),"u provedbi","završen")</f>
        <v>završen</v>
      </c>
      <c r="K2076" s="46" t="s">
        <v>94</v>
      </c>
      <c r="L2076" s="46" t="s">
        <v>94</v>
      </c>
      <c r="M2076" s="49">
        <v>0.85</v>
      </c>
      <c r="N2076" s="49">
        <v>0.15</v>
      </c>
      <c r="O2076" s="50">
        <f>Ugovori_OPULJP[[#This Row],[Bespovratna sredstva - Ukupno (EU+Nac) HRK
= Ukupna ugovorena vrijednost bespovratnih sredstava]]*Ugovori_OPULJP[[#This Row],[EU STOPA SUFINANCIRANJA %
EU CO-FINANCING RATE %]]</f>
        <v>338657</v>
      </c>
      <c r="P2076" s="51">
        <f>Ugovori_OPULJP[[#This Row],[Bespovratna sredstva - EU dio - HRK]]/7.5345</f>
        <v>44947.508129272013</v>
      </c>
      <c r="Q2076" s="50">
        <f>Ugovori_OPULJP[[#This Row],[Bespovratna sredstva - Ukupno (EU+Nac) HRK
= Ukupna ugovorena vrijednost bespovratnih sredstava]]*Ugovori_OPULJP[[#This Row],[STOPA NACIONALNOG SUFINANCIRANJA %]]</f>
        <v>59763</v>
      </c>
      <c r="R2076" s="51">
        <f>Ugovori_OPULJP[[#This Row],[Bespovratna sredstva - Nacionalni dio - HRK]]/7.5345</f>
        <v>7931.9131992832963</v>
      </c>
      <c r="S2076" s="50">
        <v>398420</v>
      </c>
      <c r="T2076" s="51">
        <f>Ugovori_OPULJP[[#This Row],[Bespovratna sredstva - Ukupno (EU+Nac) HRK
= Ukupna ugovorena vrijednost bespovratnih sredstava]]/7.5345</f>
        <v>52879.421328555312</v>
      </c>
      <c r="U2076" s="50">
        <v>0</v>
      </c>
      <c r="V2076" s="51">
        <f>Ugovori_OPULJP[[#This Row],[Javni doprinos korisnika - HRK]]/7.5345</f>
        <v>0</v>
      </c>
      <c r="W2076" s="50">
        <v>0</v>
      </c>
      <c r="X2076" s="51">
        <f>Ugovori_OPULJP[[#This Row],[Privatni doprinos korisnika - HRK]]/7.5345</f>
        <v>0</v>
      </c>
      <c r="Y2076" s="52">
        <v>398420</v>
      </c>
      <c r="Z2076" s="53">
        <f>Ugovori_OPULJP[[#This Row],[UKUPNI PRIHVATLJIVI IZDACI
TOTAL ELIGIBLE EXPENDITURE
= Bespovratna sredstva ukupno + doprinos korisnika
= Ukupni prihvatljivi troškovi
= Ukupna ugovorena vrijednost projekta HRK]]/7.5345</f>
        <v>52879.421328555312</v>
      </c>
      <c r="AA2076" s="44" t="s">
        <v>38</v>
      </c>
      <c r="AB2076" s="44" t="s">
        <v>35</v>
      </c>
      <c r="AC2076" s="43" t="s">
        <v>7596</v>
      </c>
      <c r="AD2076" s="43" t="s">
        <v>6595</v>
      </c>
    </row>
    <row r="2077" spans="1:30" ht="51" customHeight="1" x14ac:dyDescent="0.2">
      <c r="A2077" s="41" t="s">
        <v>7597</v>
      </c>
      <c r="B2077" s="42" t="s">
        <v>743</v>
      </c>
      <c r="C2077" s="43" t="s">
        <v>7295</v>
      </c>
      <c r="D2077" s="43" t="s">
        <v>7300</v>
      </c>
      <c r="E2077" s="44" t="s">
        <v>76</v>
      </c>
      <c r="F2077" s="45" t="s">
        <v>7598</v>
      </c>
      <c r="G2077" s="45" t="s">
        <v>2584</v>
      </c>
      <c r="H2077" s="47">
        <v>43040</v>
      </c>
      <c r="I2077" s="47">
        <v>43647</v>
      </c>
      <c r="J2077" s="48" t="str">
        <f>IF(Ugovori_OPULJP[[#This Row],[DATUM ZAVRŠETKA OPERACIJE]]&gt;DATE(2024,3,31),"u provedbi","završen")</f>
        <v>završen</v>
      </c>
      <c r="K2077" s="46" t="s">
        <v>37</v>
      </c>
      <c r="L2077" s="46" t="s">
        <v>37</v>
      </c>
      <c r="M2077" s="49">
        <v>0.85</v>
      </c>
      <c r="N2077" s="49">
        <v>0.15</v>
      </c>
      <c r="O2077" s="50">
        <f>Ugovori_OPULJP[[#This Row],[Bespovratna sredstva - Ukupno (EU+Nac) HRK
= Ukupna ugovorena vrijednost bespovratnih sredstava]]*Ugovori_OPULJP[[#This Row],[EU STOPA SUFINANCIRANJA %
EU CO-FINANCING RATE %]]</f>
        <v>430380.5</v>
      </c>
      <c r="P2077" s="51">
        <f>Ugovori_OPULJP[[#This Row],[Bespovratna sredstva - EU dio - HRK]]/7.5345</f>
        <v>57121.308646890968</v>
      </c>
      <c r="Q2077" s="50">
        <f>Ugovori_OPULJP[[#This Row],[Bespovratna sredstva - Ukupno (EU+Nac) HRK
= Ukupna ugovorena vrijednost bespovratnih sredstava]]*Ugovori_OPULJP[[#This Row],[STOPA NACIONALNOG SUFINANCIRANJA %]]</f>
        <v>75949.5</v>
      </c>
      <c r="R2077" s="51">
        <f>Ugovori_OPULJP[[#This Row],[Bespovratna sredstva - Nacionalni dio - HRK]]/7.5345</f>
        <v>10080.230937686641</v>
      </c>
      <c r="S2077" s="50">
        <v>506330</v>
      </c>
      <c r="T2077" s="51">
        <f>Ugovori_OPULJP[[#This Row],[Bespovratna sredstva - Ukupno (EU+Nac) HRK
= Ukupna ugovorena vrijednost bespovratnih sredstava]]/7.5345</f>
        <v>67201.539584577607</v>
      </c>
      <c r="U2077" s="50">
        <v>0</v>
      </c>
      <c r="V2077" s="51">
        <f>Ugovori_OPULJP[[#This Row],[Javni doprinos korisnika - HRK]]/7.5345</f>
        <v>0</v>
      </c>
      <c r="W2077" s="50">
        <v>0</v>
      </c>
      <c r="X2077" s="51">
        <f>Ugovori_OPULJP[[#This Row],[Privatni doprinos korisnika - HRK]]/7.5345</f>
        <v>0</v>
      </c>
      <c r="Y2077" s="52">
        <v>506330</v>
      </c>
      <c r="Z2077" s="53">
        <f>Ugovori_OPULJP[[#This Row],[UKUPNI PRIHVATLJIVI IZDACI
TOTAL ELIGIBLE EXPENDITURE
= Bespovratna sredstva ukupno + doprinos korisnika
= Ukupni prihvatljivi troškovi
= Ukupna ugovorena vrijednost projekta HRK]]/7.5345</f>
        <v>67201.539584577607</v>
      </c>
      <c r="AA2077" s="44" t="s">
        <v>38</v>
      </c>
      <c r="AB2077" s="44" t="s">
        <v>35</v>
      </c>
      <c r="AC2077" s="43" t="s">
        <v>7599</v>
      </c>
      <c r="AD2077" s="43" t="s">
        <v>6595</v>
      </c>
    </row>
    <row r="2078" spans="1:30" ht="51" customHeight="1" x14ac:dyDescent="0.2">
      <c r="A2078" s="41" t="s">
        <v>7600</v>
      </c>
      <c r="B2078" s="42" t="s">
        <v>743</v>
      </c>
      <c r="C2078" s="43" t="s">
        <v>7295</v>
      </c>
      <c r="D2078" s="43" t="s">
        <v>7300</v>
      </c>
      <c r="E2078" s="44" t="s">
        <v>76</v>
      </c>
      <c r="F2078" s="45" t="s">
        <v>7601</v>
      </c>
      <c r="G2078" s="45" t="s">
        <v>7602</v>
      </c>
      <c r="H2078" s="47">
        <v>43042</v>
      </c>
      <c r="I2078" s="47">
        <v>43772</v>
      </c>
      <c r="J2078" s="48" t="str">
        <f>IF(Ugovori_OPULJP[[#This Row],[DATUM ZAVRŠETKA OPERACIJE]]&gt;DATE(2024,3,31),"u provedbi","završen")</f>
        <v>završen</v>
      </c>
      <c r="K2078" s="46" t="s">
        <v>200</v>
      </c>
      <c r="L2078" s="46" t="s">
        <v>200</v>
      </c>
      <c r="M2078" s="49">
        <v>0.85</v>
      </c>
      <c r="N2078" s="49">
        <v>0.15</v>
      </c>
      <c r="O2078" s="50">
        <f>Ugovori_OPULJP[[#This Row],[Bespovratna sredstva - Ukupno (EU+Nac) HRK
= Ukupna ugovorena vrijednost bespovratnih sredstava]]*Ugovori_OPULJP[[#This Row],[EU STOPA SUFINANCIRANJA %
EU CO-FINANCING RATE %]]</f>
        <v>404262.38</v>
      </c>
      <c r="P2078" s="51">
        <f>Ugovori_OPULJP[[#This Row],[Bespovratna sredstva - EU dio - HRK]]/7.5345</f>
        <v>53654.838409980752</v>
      </c>
      <c r="Q2078" s="50">
        <f>Ugovori_OPULJP[[#This Row],[Bespovratna sredstva - Ukupno (EU+Nac) HRK
= Ukupna ugovorena vrijednost bespovratnih sredstava]]*Ugovori_OPULJP[[#This Row],[STOPA NACIONALNOG SUFINANCIRANJA %]]</f>
        <v>71340.42</v>
      </c>
      <c r="R2078" s="51">
        <f>Ugovori_OPULJP[[#This Row],[Bespovratna sredstva - Nacionalni dio - HRK]]/7.5345</f>
        <v>9468.5008958789567</v>
      </c>
      <c r="S2078" s="50">
        <v>475602.8</v>
      </c>
      <c r="T2078" s="51">
        <f>Ugovori_OPULJP[[#This Row],[Bespovratna sredstva - Ukupno (EU+Nac) HRK
= Ukupna ugovorena vrijednost bespovratnih sredstava]]/7.5345</f>
        <v>63123.339305859707</v>
      </c>
      <c r="U2078" s="50">
        <v>0</v>
      </c>
      <c r="V2078" s="51">
        <f>Ugovori_OPULJP[[#This Row],[Javni doprinos korisnika - HRK]]/7.5345</f>
        <v>0</v>
      </c>
      <c r="W2078" s="50">
        <v>0</v>
      </c>
      <c r="X2078" s="51">
        <f>Ugovori_OPULJP[[#This Row],[Privatni doprinos korisnika - HRK]]/7.5345</f>
        <v>0</v>
      </c>
      <c r="Y2078" s="52">
        <v>475602.8</v>
      </c>
      <c r="Z2078" s="53">
        <f>Ugovori_OPULJP[[#This Row],[UKUPNI PRIHVATLJIVI IZDACI
TOTAL ELIGIBLE EXPENDITURE
= Bespovratna sredstva ukupno + doprinos korisnika
= Ukupni prihvatljivi troškovi
= Ukupna ugovorena vrijednost projekta HRK]]/7.5345</f>
        <v>63123.339305859707</v>
      </c>
      <c r="AA2078" s="44" t="s">
        <v>38</v>
      </c>
      <c r="AB2078" s="44" t="s">
        <v>35</v>
      </c>
      <c r="AC2078" s="43" t="s">
        <v>7603</v>
      </c>
      <c r="AD2078" s="43" t="s">
        <v>6595</v>
      </c>
    </row>
    <row r="2079" spans="1:30" ht="51" customHeight="1" x14ac:dyDescent="0.2">
      <c r="A2079" s="41" t="s">
        <v>7604</v>
      </c>
      <c r="B2079" s="42" t="s">
        <v>743</v>
      </c>
      <c r="C2079" s="43" t="s">
        <v>7295</v>
      </c>
      <c r="D2079" s="43" t="s">
        <v>7300</v>
      </c>
      <c r="E2079" s="44" t="s">
        <v>76</v>
      </c>
      <c r="F2079" s="45" t="s">
        <v>7605</v>
      </c>
      <c r="G2079" s="45" t="s">
        <v>7606</v>
      </c>
      <c r="H2079" s="47">
        <v>43069</v>
      </c>
      <c r="I2079" s="47">
        <v>43799</v>
      </c>
      <c r="J2079" s="48" t="str">
        <f>IF(Ugovori_OPULJP[[#This Row],[DATUM ZAVRŠETKA OPERACIJE]]&gt;DATE(2024,3,31),"u provedbi","završen")</f>
        <v>završen</v>
      </c>
      <c r="K2079" s="46" t="s">
        <v>249</v>
      </c>
      <c r="L2079" s="46" t="s">
        <v>249</v>
      </c>
      <c r="M2079" s="49">
        <v>0.85</v>
      </c>
      <c r="N2079" s="49">
        <v>0.15</v>
      </c>
      <c r="O2079" s="50">
        <f>Ugovori_OPULJP[[#This Row],[Bespovratna sredstva - Ukupno (EU+Nac) HRK
= Ukupna ugovorena vrijednost bespovratnih sredstava]]*Ugovori_OPULJP[[#This Row],[EU STOPA SUFINANCIRANJA %
EU CO-FINANCING RATE %]]</f>
        <v>1040288.684</v>
      </c>
      <c r="P2079" s="51">
        <f>Ugovori_OPULJP[[#This Row],[Bespovratna sredstva - EU dio - HRK]]/7.5345</f>
        <v>138070.03570243545</v>
      </c>
      <c r="Q2079" s="50">
        <f>Ugovori_OPULJP[[#This Row],[Bespovratna sredstva - Ukupno (EU+Nac) HRK
= Ukupna ugovorena vrijednost bespovratnih sredstava]]*Ugovori_OPULJP[[#This Row],[STOPA NACIONALNOG SUFINANCIRANJA %]]</f>
        <v>183580.356</v>
      </c>
      <c r="R2079" s="51">
        <f>Ugovori_OPULJP[[#This Row],[Bespovratna sredstva - Nacionalni dio - HRK]]/7.5345</f>
        <v>24365.300418076844</v>
      </c>
      <c r="S2079" s="50">
        <v>1223869.04</v>
      </c>
      <c r="T2079" s="51">
        <f>Ugovori_OPULJP[[#This Row],[Bespovratna sredstva - Ukupno (EU+Nac) HRK
= Ukupna ugovorena vrijednost bespovratnih sredstava]]/7.5345</f>
        <v>162435.33612051231</v>
      </c>
      <c r="U2079" s="50">
        <v>0</v>
      </c>
      <c r="V2079" s="51">
        <f>Ugovori_OPULJP[[#This Row],[Javni doprinos korisnika - HRK]]/7.5345</f>
        <v>0</v>
      </c>
      <c r="W2079" s="50">
        <v>0</v>
      </c>
      <c r="X2079" s="51">
        <f>Ugovori_OPULJP[[#This Row],[Privatni doprinos korisnika - HRK]]/7.5345</f>
        <v>0</v>
      </c>
      <c r="Y2079" s="52">
        <v>1223869.04</v>
      </c>
      <c r="Z2079" s="53">
        <f>Ugovori_OPULJP[[#This Row],[UKUPNI PRIHVATLJIVI IZDACI
TOTAL ELIGIBLE EXPENDITURE
= Bespovratna sredstva ukupno + doprinos korisnika
= Ukupni prihvatljivi troškovi
= Ukupna ugovorena vrijednost projekta HRK]]/7.5345</f>
        <v>162435.33612051231</v>
      </c>
      <c r="AA2079" s="44" t="s">
        <v>38</v>
      </c>
      <c r="AB2079" s="44" t="s">
        <v>35</v>
      </c>
      <c r="AC2079" s="43" t="s">
        <v>7607</v>
      </c>
      <c r="AD2079" s="43" t="s">
        <v>6595</v>
      </c>
    </row>
    <row r="2080" spans="1:30" ht="51" customHeight="1" x14ac:dyDescent="0.2">
      <c r="A2080" s="41" t="s">
        <v>7608</v>
      </c>
      <c r="B2080" s="42" t="s">
        <v>743</v>
      </c>
      <c r="C2080" s="43" t="s">
        <v>7295</v>
      </c>
      <c r="D2080" s="43" t="s">
        <v>7300</v>
      </c>
      <c r="E2080" s="44" t="s">
        <v>76</v>
      </c>
      <c r="F2080" s="45" t="s">
        <v>7440</v>
      </c>
      <c r="G2080" s="45" t="s">
        <v>7609</v>
      </c>
      <c r="H2080" s="47">
        <v>43069</v>
      </c>
      <c r="I2080" s="47">
        <v>43799</v>
      </c>
      <c r="J2080" s="48" t="str">
        <f>IF(Ugovori_OPULJP[[#This Row],[DATUM ZAVRŠETKA OPERACIJE]]&gt;DATE(2024,3,31),"u provedbi","završen")</f>
        <v>završen</v>
      </c>
      <c r="K2080" s="46" t="s">
        <v>79</v>
      </c>
      <c r="L2080" s="46" t="s">
        <v>79</v>
      </c>
      <c r="M2080" s="49">
        <v>0.85</v>
      </c>
      <c r="N2080" s="49">
        <v>0.15</v>
      </c>
      <c r="O2080" s="50">
        <f>Ugovori_OPULJP[[#This Row],[Bespovratna sredstva - Ukupno (EU+Nac) HRK
= Ukupna ugovorena vrijednost bespovratnih sredstava]]*Ugovori_OPULJP[[#This Row],[EU STOPA SUFINANCIRANJA %
EU CO-FINANCING RATE %]]</f>
        <v>1669794.0515000001</v>
      </c>
      <c r="P2080" s="51">
        <f>Ugovori_OPULJP[[#This Row],[Bespovratna sredstva - EU dio - HRK]]/7.5345</f>
        <v>221619.75598911673</v>
      </c>
      <c r="Q2080" s="50">
        <f>Ugovori_OPULJP[[#This Row],[Bespovratna sredstva - Ukupno (EU+Nac) HRK
= Ukupna ugovorena vrijednost bespovratnih sredstava]]*Ugovori_OPULJP[[#This Row],[STOPA NACIONALNOG SUFINANCIRANJA %]]</f>
        <v>294669.53850000002</v>
      </c>
      <c r="R2080" s="51">
        <f>Ugovori_OPULJP[[#This Row],[Bespovratna sredstva - Nacionalni dio - HRK]]/7.5345</f>
        <v>39109.36870396178</v>
      </c>
      <c r="S2080" s="50">
        <v>1964463.59</v>
      </c>
      <c r="T2080" s="51">
        <f>Ugovori_OPULJP[[#This Row],[Bespovratna sredstva - Ukupno (EU+Nac) HRK
= Ukupna ugovorena vrijednost bespovratnih sredstava]]/7.5345</f>
        <v>260729.12469307851</v>
      </c>
      <c r="U2080" s="50">
        <v>0</v>
      </c>
      <c r="V2080" s="51">
        <f>Ugovori_OPULJP[[#This Row],[Javni doprinos korisnika - HRK]]/7.5345</f>
        <v>0</v>
      </c>
      <c r="W2080" s="50">
        <v>0</v>
      </c>
      <c r="X2080" s="51">
        <f>Ugovori_OPULJP[[#This Row],[Privatni doprinos korisnika - HRK]]/7.5345</f>
        <v>0</v>
      </c>
      <c r="Y2080" s="52">
        <v>1964463.59</v>
      </c>
      <c r="Z2080" s="53">
        <f>Ugovori_OPULJP[[#This Row],[UKUPNI PRIHVATLJIVI IZDACI
TOTAL ELIGIBLE EXPENDITURE
= Bespovratna sredstva ukupno + doprinos korisnika
= Ukupni prihvatljivi troškovi
= Ukupna ugovorena vrijednost projekta HRK]]/7.5345</f>
        <v>260729.12469307851</v>
      </c>
      <c r="AA2080" s="44" t="s">
        <v>38</v>
      </c>
      <c r="AB2080" s="44" t="s">
        <v>35</v>
      </c>
      <c r="AC2080" s="43" t="s">
        <v>7610</v>
      </c>
      <c r="AD2080" s="43" t="s">
        <v>6595</v>
      </c>
    </row>
    <row r="2081" spans="1:30" ht="51" customHeight="1" x14ac:dyDescent="0.2">
      <c r="A2081" s="41" t="s">
        <v>7611</v>
      </c>
      <c r="B2081" s="42" t="s">
        <v>743</v>
      </c>
      <c r="C2081" s="43" t="s">
        <v>7295</v>
      </c>
      <c r="D2081" s="43" t="s">
        <v>7300</v>
      </c>
      <c r="E2081" s="44" t="s">
        <v>76</v>
      </c>
      <c r="F2081" s="45" t="s">
        <v>7612</v>
      </c>
      <c r="G2081" s="45" t="s">
        <v>7613</v>
      </c>
      <c r="H2081" s="47">
        <v>43066</v>
      </c>
      <c r="I2081" s="47">
        <v>43796</v>
      </c>
      <c r="J2081" s="48" t="str">
        <f>IF(Ugovori_OPULJP[[#This Row],[DATUM ZAVRŠETKA OPERACIJE]]&gt;DATE(2024,3,31),"u provedbi","završen")</f>
        <v>završen</v>
      </c>
      <c r="K2081" s="46" t="s">
        <v>271</v>
      </c>
      <c r="L2081" s="46" t="s">
        <v>271</v>
      </c>
      <c r="M2081" s="49">
        <v>0.85</v>
      </c>
      <c r="N2081" s="49">
        <v>0.15</v>
      </c>
      <c r="O2081" s="50">
        <f>Ugovori_OPULJP[[#This Row],[Bespovratna sredstva - Ukupno (EU+Nac) HRK
= Ukupna ugovorena vrijednost bespovratnih sredstava]]*Ugovori_OPULJP[[#This Row],[EU STOPA SUFINANCIRANJA %
EU CO-FINANCING RATE %]]</f>
        <v>395352</v>
      </c>
      <c r="P2081" s="51">
        <f>Ugovori_OPULJP[[#This Row],[Bespovratna sredstva - EU dio - HRK]]/7.5345</f>
        <v>52472.227752339233</v>
      </c>
      <c r="Q2081" s="50">
        <f>Ugovori_OPULJP[[#This Row],[Bespovratna sredstva - Ukupno (EU+Nac) HRK
= Ukupna ugovorena vrijednost bespovratnih sredstava]]*Ugovori_OPULJP[[#This Row],[STOPA NACIONALNOG SUFINANCIRANJA %]]</f>
        <v>69768</v>
      </c>
      <c r="R2081" s="51">
        <f>Ugovori_OPULJP[[#This Row],[Bespovratna sredstva - Nacionalni dio - HRK]]/7.5345</f>
        <v>9259.8048974716294</v>
      </c>
      <c r="S2081" s="50">
        <v>465120</v>
      </c>
      <c r="T2081" s="51">
        <f>Ugovori_OPULJP[[#This Row],[Bespovratna sredstva - Ukupno (EU+Nac) HRK
= Ukupna ugovorena vrijednost bespovratnih sredstava]]/7.5345</f>
        <v>61732.03264981087</v>
      </c>
      <c r="U2081" s="50">
        <v>0</v>
      </c>
      <c r="V2081" s="51">
        <f>Ugovori_OPULJP[[#This Row],[Javni doprinos korisnika - HRK]]/7.5345</f>
        <v>0</v>
      </c>
      <c r="W2081" s="50">
        <v>0</v>
      </c>
      <c r="X2081" s="51">
        <f>Ugovori_OPULJP[[#This Row],[Privatni doprinos korisnika - HRK]]/7.5345</f>
        <v>0</v>
      </c>
      <c r="Y2081" s="52">
        <v>465120</v>
      </c>
      <c r="Z2081" s="53">
        <f>Ugovori_OPULJP[[#This Row],[UKUPNI PRIHVATLJIVI IZDACI
TOTAL ELIGIBLE EXPENDITURE
= Bespovratna sredstva ukupno + doprinos korisnika
= Ukupni prihvatljivi troškovi
= Ukupna ugovorena vrijednost projekta HRK]]/7.5345</f>
        <v>61732.03264981087</v>
      </c>
      <c r="AA2081" s="44" t="s">
        <v>38</v>
      </c>
      <c r="AB2081" s="44" t="s">
        <v>35</v>
      </c>
      <c r="AC2081" s="43" t="s">
        <v>7614</v>
      </c>
      <c r="AD2081" s="43" t="s">
        <v>6595</v>
      </c>
    </row>
    <row r="2082" spans="1:30" ht="51" customHeight="1" x14ac:dyDescent="0.2">
      <c r="A2082" s="41" t="s">
        <v>7615</v>
      </c>
      <c r="B2082" s="42" t="s">
        <v>743</v>
      </c>
      <c r="C2082" s="43" t="s">
        <v>7295</v>
      </c>
      <c r="D2082" s="43" t="s">
        <v>7300</v>
      </c>
      <c r="E2082" s="44" t="s">
        <v>76</v>
      </c>
      <c r="F2082" s="45" t="s">
        <v>7616</v>
      </c>
      <c r="G2082" s="45" t="s">
        <v>7617</v>
      </c>
      <c r="H2082" s="47">
        <v>43105</v>
      </c>
      <c r="I2082" s="47">
        <v>43835</v>
      </c>
      <c r="J2082" s="48" t="str">
        <f>IF(Ugovori_OPULJP[[#This Row],[DATUM ZAVRŠETKA OPERACIJE]]&gt;DATE(2024,3,31),"u provedbi","završen")</f>
        <v>završen</v>
      </c>
      <c r="K2082" s="46" t="s">
        <v>211</v>
      </c>
      <c r="L2082" s="46" t="s">
        <v>211</v>
      </c>
      <c r="M2082" s="49">
        <v>0.85</v>
      </c>
      <c r="N2082" s="49">
        <v>0.15</v>
      </c>
      <c r="O2082" s="50">
        <f>Ugovori_OPULJP[[#This Row],[Bespovratna sredstva - Ukupno (EU+Nac) HRK
= Ukupna ugovorena vrijednost bespovratnih sredstava]]*Ugovori_OPULJP[[#This Row],[EU STOPA SUFINANCIRANJA %
EU CO-FINANCING RATE %]]</f>
        <v>827169</v>
      </c>
      <c r="P2082" s="51">
        <f>Ugovori_OPULJP[[#This Row],[Bespovratna sredstva - EU dio - HRK]]/7.5345</f>
        <v>109784.19271351781</v>
      </c>
      <c r="Q2082" s="50">
        <f>Ugovori_OPULJP[[#This Row],[Bespovratna sredstva - Ukupno (EU+Nac) HRK
= Ukupna ugovorena vrijednost bespovratnih sredstava]]*Ugovori_OPULJP[[#This Row],[STOPA NACIONALNOG SUFINANCIRANJA %]]</f>
        <v>145971</v>
      </c>
      <c r="R2082" s="51">
        <f>Ugovori_OPULJP[[#This Row],[Bespovratna sredstva - Nacionalni dio - HRK]]/7.5345</f>
        <v>19373.68106709138</v>
      </c>
      <c r="S2082" s="50">
        <v>973140</v>
      </c>
      <c r="T2082" s="51">
        <f>Ugovori_OPULJP[[#This Row],[Bespovratna sredstva - Ukupno (EU+Nac) HRK
= Ukupna ugovorena vrijednost bespovratnih sredstava]]/7.5345</f>
        <v>129157.8737806092</v>
      </c>
      <c r="U2082" s="50">
        <v>0</v>
      </c>
      <c r="V2082" s="51">
        <f>Ugovori_OPULJP[[#This Row],[Javni doprinos korisnika - HRK]]/7.5345</f>
        <v>0</v>
      </c>
      <c r="W2082" s="50">
        <v>0</v>
      </c>
      <c r="X2082" s="51">
        <f>Ugovori_OPULJP[[#This Row],[Privatni doprinos korisnika - HRK]]/7.5345</f>
        <v>0</v>
      </c>
      <c r="Y2082" s="52">
        <v>973140</v>
      </c>
      <c r="Z2082" s="53">
        <f>Ugovori_OPULJP[[#This Row],[UKUPNI PRIHVATLJIVI IZDACI
TOTAL ELIGIBLE EXPENDITURE
= Bespovratna sredstva ukupno + doprinos korisnika
= Ukupni prihvatljivi troškovi
= Ukupna ugovorena vrijednost projekta HRK]]/7.5345</f>
        <v>129157.8737806092</v>
      </c>
      <c r="AA2082" s="44" t="s">
        <v>38</v>
      </c>
      <c r="AB2082" s="44" t="s">
        <v>35</v>
      </c>
      <c r="AC2082" s="43" t="s">
        <v>7618</v>
      </c>
      <c r="AD2082" s="43" t="s">
        <v>6595</v>
      </c>
    </row>
    <row r="2083" spans="1:30" ht="51" customHeight="1" x14ac:dyDescent="0.2">
      <c r="A2083" s="41" t="s">
        <v>7619</v>
      </c>
      <c r="B2083" s="42" t="s">
        <v>743</v>
      </c>
      <c r="C2083" s="43" t="s">
        <v>7295</v>
      </c>
      <c r="D2083" s="43" t="s">
        <v>7300</v>
      </c>
      <c r="E2083" s="44" t="s">
        <v>76</v>
      </c>
      <c r="F2083" s="45" t="s">
        <v>7620</v>
      </c>
      <c r="G2083" s="45" t="s">
        <v>2637</v>
      </c>
      <c r="H2083" s="47">
        <v>43115</v>
      </c>
      <c r="I2083" s="47">
        <v>43845</v>
      </c>
      <c r="J2083" s="48" t="str">
        <f>IF(Ugovori_OPULJP[[#This Row],[DATUM ZAVRŠETKA OPERACIJE]]&gt;DATE(2024,3,31),"u provedbi","završen")</f>
        <v>završen</v>
      </c>
      <c r="K2083" s="46" t="s">
        <v>84</v>
      </c>
      <c r="L2083" s="46" t="s">
        <v>84</v>
      </c>
      <c r="M2083" s="49">
        <v>0.85</v>
      </c>
      <c r="N2083" s="49">
        <v>0.15</v>
      </c>
      <c r="O2083" s="50">
        <f>Ugovori_OPULJP[[#This Row],[Bespovratna sredstva - Ukupno (EU+Nac) HRK
= Ukupna ugovorena vrijednost bespovratnih sredstava]]*Ugovori_OPULJP[[#This Row],[EU STOPA SUFINANCIRANJA %
EU CO-FINANCING RATE %]]</f>
        <v>469421</v>
      </c>
      <c r="P2083" s="51">
        <f>Ugovori_OPULJP[[#This Row],[Bespovratna sredstva - EU dio - HRK]]/7.5345</f>
        <v>62302.873448802173</v>
      </c>
      <c r="Q2083" s="50">
        <f>Ugovori_OPULJP[[#This Row],[Bespovratna sredstva - Ukupno (EU+Nac) HRK
= Ukupna ugovorena vrijednost bespovratnih sredstava]]*Ugovori_OPULJP[[#This Row],[STOPA NACIONALNOG SUFINANCIRANJA %]]</f>
        <v>82839</v>
      </c>
      <c r="R2083" s="51">
        <f>Ugovori_OPULJP[[#This Row],[Bespovratna sredstva - Nacionalni dio - HRK]]/7.5345</f>
        <v>10994.624726259208</v>
      </c>
      <c r="S2083" s="50">
        <v>552260</v>
      </c>
      <c r="T2083" s="51">
        <f>Ugovori_OPULJP[[#This Row],[Bespovratna sredstva - Ukupno (EU+Nac) HRK
= Ukupna ugovorena vrijednost bespovratnih sredstava]]/7.5345</f>
        <v>73297.498175061381</v>
      </c>
      <c r="U2083" s="50">
        <v>0</v>
      </c>
      <c r="V2083" s="51">
        <f>Ugovori_OPULJP[[#This Row],[Javni doprinos korisnika - HRK]]/7.5345</f>
        <v>0</v>
      </c>
      <c r="W2083" s="50">
        <v>0</v>
      </c>
      <c r="X2083" s="51">
        <f>Ugovori_OPULJP[[#This Row],[Privatni doprinos korisnika - HRK]]/7.5345</f>
        <v>0</v>
      </c>
      <c r="Y2083" s="52">
        <v>552260</v>
      </c>
      <c r="Z2083" s="53">
        <f>Ugovori_OPULJP[[#This Row],[UKUPNI PRIHVATLJIVI IZDACI
TOTAL ELIGIBLE EXPENDITURE
= Bespovratna sredstva ukupno + doprinos korisnika
= Ukupni prihvatljivi troškovi
= Ukupna ugovorena vrijednost projekta HRK]]/7.5345</f>
        <v>73297.498175061381</v>
      </c>
      <c r="AA2083" s="44" t="s">
        <v>38</v>
      </c>
      <c r="AB2083" s="44" t="s">
        <v>35</v>
      </c>
      <c r="AC2083" s="43" t="s">
        <v>7621</v>
      </c>
      <c r="AD2083" s="43" t="s">
        <v>6595</v>
      </c>
    </row>
    <row r="2084" spans="1:30" ht="51" customHeight="1" x14ac:dyDescent="0.2">
      <c r="A2084" s="41" t="s">
        <v>7622</v>
      </c>
      <c r="B2084" s="42" t="s">
        <v>743</v>
      </c>
      <c r="C2084" s="43" t="s">
        <v>7295</v>
      </c>
      <c r="D2084" s="43" t="s">
        <v>7300</v>
      </c>
      <c r="E2084" s="44" t="s">
        <v>76</v>
      </c>
      <c r="F2084" s="45" t="s">
        <v>7623</v>
      </c>
      <c r="G2084" s="45" t="s">
        <v>4009</v>
      </c>
      <c r="H2084" s="47">
        <v>43118</v>
      </c>
      <c r="I2084" s="47">
        <v>43848</v>
      </c>
      <c r="J2084" s="48" t="str">
        <f>IF(Ugovori_OPULJP[[#This Row],[DATUM ZAVRŠETKA OPERACIJE]]&gt;DATE(2024,3,31),"u provedbi","završen")</f>
        <v>završen</v>
      </c>
      <c r="K2084" s="46" t="s">
        <v>37</v>
      </c>
      <c r="L2084" s="46" t="s">
        <v>37</v>
      </c>
      <c r="M2084" s="49">
        <v>0.85</v>
      </c>
      <c r="N2084" s="49">
        <v>0.15</v>
      </c>
      <c r="O2084" s="50">
        <f>Ugovori_OPULJP[[#This Row],[Bespovratna sredstva - Ukupno (EU+Nac) HRK
= Ukupna ugovorena vrijednost bespovratnih sredstava]]*Ugovori_OPULJP[[#This Row],[EU STOPA SUFINANCIRANJA %
EU CO-FINANCING RATE %]]</f>
        <v>1698703.121</v>
      </c>
      <c r="P2084" s="51">
        <f>Ugovori_OPULJP[[#This Row],[Bespovratna sredstva - EU dio - HRK]]/7.5345</f>
        <v>225456.64888181034</v>
      </c>
      <c r="Q2084" s="50">
        <f>Ugovori_OPULJP[[#This Row],[Bespovratna sredstva - Ukupno (EU+Nac) HRK
= Ukupna ugovorena vrijednost bespovratnih sredstava]]*Ugovori_OPULJP[[#This Row],[STOPA NACIONALNOG SUFINANCIRANJA %]]</f>
        <v>299771.13899999997</v>
      </c>
      <c r="R2084" s="51">
        <f>Ugovori_OPULJP[[#This Row],[Bespovratna sredstva - Nacionalni dio - HRK]]/7.5345</f>
        <v>39786.46744973123</v>
      </c>
      <c r="S2084" s="50">
        <v>1998474.26</v>
      </c>
      <c r="T2084" s="51">
        <f>Ugovori_OPULJP[[#This Row],[Bespovratna sredstva - Ukupno (EU+Nac) HRK
= Ukupna ugovorena vrijednost bespovratnih sredstava]]/7.5345</f>
        <v>265243.11633154156</v>
      </c>
      <c r="U2084" s="50">
        <v>0</v>
      </c>
      <c r="V2084" s="51">
        <f>Ugovori_OPULJP[[#This Row],[Javni doprinos korisnika - HRK]]/7.5345</f>
        <v>0</v>
      </c>
      <c r="W2084" s="50">
        <v>0</v>
      </c>
      <c r="X2084" s="51">
        <f>Ugovori_OPULJP[[#This Row],[Privatni doprinos korisnika - HRK]]/7.5345</f>
        <v>0</v>
      </c>
      <c r="Y2084" s="52">
        <v>1998474.26</v>
      </c>
      <c r="Z2084" s="53">
        <f>Ugovori_OPULJP[[#This Row],[UKUPNI PRIHVATLJIVI IZDACI
TOTAL ELIGIBLE EXPENDITURE
= Bespovratna sredstva ukupno + doprinos korisnika
= Ukupni prihvatljivi troškovi
= Ukupna ugovorena vrijednost projekta HRK]]/7.5345</f>
        <v>265243.11633154156</v>
      </c>
      <c r="AA2084" s="44" t="s">
        <v>38</v>
      </c>
      <c r="AB2084" s="44" t="s">
        <v>35</v>
      </c>
      <c r="AC2084" s="43" t="s">
        <v>7624</v>
      </c>
      <c r="AD2084" s="43" t="s">
        <v>6595</v>
      </c>
    </row>
    <row r="2085" spans="1:30" ht="51" customHeight="1" x14ac:dyDescent="0.2">
      <c r="A2085" s="41" t="s">
        <v>7625</v>
      </c>
      <c r="B2085" s="42" t="s">
        <v>743</v>
      </c>
      <c r="C2085" s="43" t="s">
        <v>7295</v>
      </c>
      <c r="D2085" s="43" t="s">
        <v>7300</v>
      </c>
      <c r="E2085" s="44" t="s">
        <v>76</v>
      </c>
      <c r="F2085" s="45" t="s">
        <v>7626</v>
      </c>
      <c r="G2085" s="45" t="s">
        <v>7627</v>
      </c>
      <c r="H2085" s="47">
        <v>43174</v>
      </c>
      <c r="I2085" s="47">
        <v>43905</v>
      </c>
      <c r="J2085" s="48" t="str">
        <f>IF(Ugovori_OPULJP[[#This Row],[DATUM ZAVRŠETKA OPERACIJE]]&gt;DATE(2024,3,31),"u provedbi","završen")</f>
        <v>završen</v>
      </c>
      <c r="K2085" s="46" t="s">
        <v>79</v>
      </c>
      <c r="L2085" s="46" t="s">
        <v>79</v>
      </c>
      <c r="M2085" s="49">
        <v>0.85</v>
      </c>
      <c r="N2085" s="49">
        <v>0.15</v>
      </c>
      <c r="O2085" s="50">
        <f>Ugovori_OPULJP[[#This Row],[Bespovratna sredstva - Ukupno (EU+Nac) HRK
= Ukupna ugovorena vrijednost bespovratnih sredstava]]*Ugovori_OPULJP[[#This Row],[EU STOPA SUFINANCIRANJA %
EU CO-FINANCING RATE %]]</f>
        <v>636240.10450000002</v>
      </c>
      <c r="P2085" s="51">
        <f>Ugovori_OPULJP[[#This Row],[Bespovratna sredstva - EU dio - HRK]]/7.5345</f>
        <v>84443.573495255157</v>
      </c>
      <c r="Q2085" s="50">
        <f>Ugovori_OPULJP[[#This Row],[Bespovratna sredstva - Ukupno (EU+Nac) HRK
= Ukupna ugovorena vrijednost bespovratnih sredstava]]*Ugovori_OPULJP[[#This Row],[STOPA NACIONALNOG SUFINANCIRANJA %]]</f>
        <v>112277.6655</v>
      </c>
      <c r="R2085" s="51">
        <f>Ugovori_OPULJP[[#This Row],[Bespovratna sredstva - Nacionalni dio - HRK]]/7.5345</f>
        <v>14901.807087397969</v>
      </c>
      <c r="S2085" s="50">
        <v>748517.77</v>
      </c>
      <c r="T2085" s="51">
        <f>Ugovori_OPULJP[[#This Row],[Bespovratna sredstva - Ukupno (EU+Nac) HRK
= Ukupna ugovorena vrijednost bespovratnih sredstava]]/7.5345</f>
        <v>99345.380582653132</v>
      </c>
      <c r="U2085" s="50">
        <v>0</v>
      </c>
      <c r="V2085" s="51">
        <f>Ugovori_OPULJP[[#This Row],[Javni doprinos korisnika - HRK]]/7.5345</f>
        <v>0</v>
      </c>
      <c r="W2085" s="50">
        <v>0</v>
      </c>
      <c r="X2085" s="51">
        <f>Ugovori_OPULJP[[#This Row],[Privatni doprinos korisnika - HRK]]/7.5345</f>
        <v>0</v>
      </c>
      <c r="Y2085" s="52">
        <v>748517.77</v>
      </c>
      <c r="Z2085" s="53">
        <f>Ugovori_OPULJP[[#This Row],[UKUPNI PRIHVATLJIVI IZDACI
TOTAL ELIGIBLE EXPENDITURE
= Bespovratna sredstva ukupno + doprinos korisnika
= Ukupni prihvatljivi troškovi
= Ukupna ugovorena vrijednost projekta HRK]]/7.5345</f>
        <v>99345.380582653132</v>
      </c>
      <c r="AA2085" s="44" t="s">
        <v>38</v>
      </c>
      <c r="AB2085" s="44" t="s">
        <v>35</v>
      </c>
      <c r="AC2085" s="43" t="s">
        <v>7628</v>
      </c>
      <c r="AD2085" s="43" t="s">
        <v>6595</v>
      </c>
    </row>
    <row r="2086" spans="1:30" ht="51" customHeight="1" x14ac:dyDescent="0.2">
      <c r="A2086" s="41" t="s">
        <v>7629</v>
      </c>
      <c r="B2086" s="42" t="s">
        <v>743</v>
      </c>
      <c r="C2086" s="43" t="s">
        <v>7295</v>
      </c>
      <c r="D2086" s="43" t="s">
        <v>7630</v>
      </c>
      <c r="E2086" s="44" t="s">
        <v>232</v>
      </c>
      <c r="F2086" s="45" t="s">
        <v>7631</v>
      </c>
      <c r="G2086" s="45" t="s">
        <v>7632</v>
      </c>
      <c r="H2086" s="47">
        <v>43578</v>
      </c>
      <c r="I2086" s="47">
        <v>44400</v>
      </c>
      <c r="J2086" s="48" t="str">
        <f>IF(Ugovori_OPULJP[[#This Row],[DATUM ZAVRŠETKA OPERACIJE]]&gt;DATE(2024,3,31),"u provedbi","završen")</f>
        <v>završen</v>
      </c>
      <c r="K2086" s="46" t="s">
        <v>84</v>
      </c>
      <c r="L2086" s="46" t="s">
        <v>84</v>
      </c>
      <c r="M2086" s="49">
        <v>0.85</v>
      </c>
      <c r="N2086" s="49">
        <v>0.15</v>
      </c>
      <c r="O2086" s="50">
        <f>Ugovori_OPULJP[[#This Row],[Bespovratna sredstva - Ukupno (EU+Nac) HRK
= Ukupna ugovorena vrijednost bespovratnih sredstava]]*Ugovori_OPULJP[[#This Row],[EU STOPA SUFINANCIRANJA %
EU CO-FINANCING RATE %]]</f>
        <v>738866.96250000002</v>
      </c>
      <c r="P2086" s="51">
        <f>Ugovori_OPULJP[[#This Row],[Bespovratna sredstva - EU dio - HRK]]/7.5345</f>
        <v>98064.49830778419</v>
      </c>
      <c r="Q2086" s="50">
        <f>Ugovori_OPULJP[[#This Row],[Bespovratna sredstva - Ukupno (EU+Nac) HRK
= Ukupna ugovorena vrijednost bespovratnih sredstava]]*Ugovori_OPULJP[[#This Row],[STOPA NACIONALNOG SUFINANCIRANJA %]]</f>
        <v>130388.28749999999</v>
      </c>
      <c r="R2086" s="51">
        <f>Ugovori_OPULJP[[#This Row],[Bespovratna sredstva - Nacionalni dio - HRK]]/7.5345</f>
        <v>17305.499701373679</v>
      </c>
      <c r="S2086" s="50">
        <v>869255.25</v>
      </c>
      <c r="T2086" s="51">
        <f>Ugovori_OPULJP[[#This Row],[Bespovratna sredstva - Ukupno (EU+Nac) HRK
= Ukupna ugovorena vrijednost bespovratnih sredstava]]/7.5345</f>
        <v>115369.99800915786</v>
      </c>
      <c r="U2086" s="50">
        <v>0</v>
      </c>
      <c r="V2086" s="51">
        <f>Ugovori_OPULJP[[#This Row],[Javni doprinos korisnika - HRK]]/7.5345</f>
        <v>0</v>
      </c>
      <c r="W2086" s="50">
        <v>0</v>
      </c>
      <c r="X2086" s="51">
        <f>Ugovori_OPULJP[[#This Row],[Privatni doprinos korisnika - HRK]]/7.5345</f>
        <v>0</v>
      </c>
      <c r="Y2086" s="52">
        <v>869255.25</v>
      </c>
      <c r="Z2086" s="53">
        <f>Ugovori_OPULJP[[#This Row],[UKUPNI PRIHVATLJIVI IZDACI
TOTAL ELIGIBLE EXPENDITURE
= Bespovratna sredstva ukupno + doprinos korisnika
= Ukupni prihvatljivi troškovi
= Ukupna ugovorena vrijednost projekta HRK]]/7.5345</f>
        <v>115369.99800915786</v>
      </c>
      <c r="AA2086" s="44" t="s">
        <v>7633</v>
      </c>
      <c r="AB2086" s="44" t="s">
        <v>35</v>
      </c>
      <c r="AC2086" s="43" t="s">
        <v>7634</v>
      </c>
      <c r="AD2086" s="43" t="s">
        <v>6595</v>
      </c>
    </row>
    <row r="2087" spans="1:30" ht="51" customHeight="1" x14ac:dyDescent="0.2">
      <c r="A2087" s="41" t="s">
        <v>7635</v>
      </c>
      <c r="B2087" s="42" t="s">
        <v>743</v>
      </c>
      <c r="C2087" s="43" t="s">
        <v>7295</v>
      </c>
      <c r="D2087" s="43" t="s">
        <v>7630</v>
      </c>
      <c r="E2087" s="44" t="s">
        <v>232</v>
      </c>
      <c r="F2087" s="45" t="s">
        <v>7636</v>
      </c>
      <c r="G2087" s="45" t="s">
        <v>7637</v>
      </c>
      <c r="H2087" s="47">
        <v>43578</v>
      </c>
      <c r="I2087" s="47">
        <v>44219</v>
      </c>
      <c r="J2087" s="48" t="str">
        <f>IF(Ugovori_OPULJP[[#This Row],[DATUM ZAVRŠETKA OPERACIJE]]&gt;DATE(2024,3,31),"u provedbi","završen")</f>
        <v>završen</v>
      </c>
      <c r="K2087" s="46" t="s">
        <v>7638</v>
      </c>
      <c r="L2087" s="46" t="s">
        <v>37</v>
      </c>
      <c r="M2087" s="49">
        <v>0.85</v>
      </c>
      <c r="N2087" s="49">
        <v>0.15</v>
      </c>
      <c r="O2087" s="50">
        <f>Ugovori_OPULJP[[#This Row],[Bespovratna sredstva - Ukupno (EU+Nac) HRK
= Ukupna ugovorena vrijednost bespovratnih sredstava]]*Ugovori_OPULJP[[#This Row],[EU STOPA SUFINANCIRANJA %
EU CO-FINANCING RATE %]]</f>
        <v>1344421.2679999999</v>
      </c>
      <c r="P2087" s="51">
        <f>Ugovori_OPULJP[[#This Row],[Bespovratna sredstva - EU dio - HRK]]/7.5345</f>
        <v>178435.3663813126</v>
      </c>
      <c r="Q2087" s="50">
        <f>Ugovori_OPULJP[[#This Row],[Bespovratna sredstva - Ukupno (EU+Nac) HRK
= Ukupna ugovorena vrijednost bespovratnih sredstava]]*Ugovori_OPULJP[[#This Row],[STOPA NACIONALNOG SUFINANCIRANJA %]]</f>
        <v>237250.81200000001</v>
      </c>
      <c r="R2087" s="51">
        <f>Ugovori_OPULJP[[#This Row],[Bespovratna sredstva - Nacionalni dio - HRK]]/7.5345</f>
        <v>31488.594067290462</v>
      </c>
      <c r="S2087" s="50">
        <v>1581672.08</v>
      </c>
      <c r="T2087" s="51">
        <f>Ugovori_OPULJP[[#This Row],[Bespovratna sredstva - Ukupno (EU+Nac) HRK
= Ukupna ugovorena vrijednost bespovratnih sredstava]]/7.5345</f>
        <v>209923.96044860309</v>
      </c>
      <c r="U2087" s="50">
        <v>0</v>
      </c>
      <c r="V2087" s="51">
        <f>Ugovori_OPULJP[[#This Row],[Javni doprinos korisnika - HRK]]/7.5345</f>
        <v>0</v>
      </c>
      <c r="W2087" s="50">
        <v>0</v>
      </c>
      <c r="X2087" s="51">
        <f>Ugovori_OPULJP[[#This Row],[Privatni doprinos korisnika - HRK]]/7.5345</f>
        <v>0</v>
      </c>
      <c r="Y2087" s="52">
        <v>1581672.08</v>
      </c>
      <c r="Z2087" s="53">
        <f>Ugovori_OPULJP[[#This Row],[UKUPNI PRIHVATLJIVI IZDACI
TOTAL ELIGIBLE EXPENDITURE
= Bespovratna sredstva ukupno + doprinos korisnika
= Ukupni prihvatljivi troškovi
= Ukupna ugovorena vrijednost projekta HRK]]/7.5345</f>
        <v>209923.96044860309</v>
      </c>
      <c r="AA2087" s="44" t="s">
        <v>7633</v>
      </c>
      <c r="AB2087" s="44" t="s">
        <v>35</v>
      </c>
      <c r="AC2087" s="43" t="s">
        <v>7639</v>
      </c>
      <c r="AD2087" s="43" t="s">
        <v>6595</v>
      </c>
    </row>
    <row r="2088" spans="1:30" ht="51" customHeight="1" x14ac:dyDescent="0.2">
      <c r="A2088" s="41" t="s">
        <v>7640</v>
      </c>
      <c r="B2088" s="42" t="s">
        <v>743</v>
      </c>
      <c r="C2088" s="43" t="s">
        <v>7295</v>
      </c>
      <c r="D2088" s="43" t="s">
        <v>7630</v>
      </c>
      <c r="E2088" s="44" t="s">
        <v>232</v>
      </c>
      <c r="F2088" s="45" t="s">
        <v>7641</v>
      </c>
      <c r="G2088" s="45" t="s">
        <v>308</v>
      </c>
      <c r="H2088" s="47">
        <v>43200</v>
      </c>
      <c r="I2088" s="47">
        <v>43687</v>
      </c>
      <c r="J2088" s="48" t="str">
        <f>IF(Ugovori_OPULJP[[#This Row],[DATUM ZAVRŠETKA OPERACIJE]]&gt;DATE(2024,3,31),"u provedbi","završen")</f>
        <v>završen</v>
      </c>
      <c r="K2088" s="46" t="s">
        <v>37</v>
      </c>
      <c r="L2088" s="46" t="s">
        <v>37</v>
      </c>
      <c r="M2088" s="49">
        <v>0.85</v>
      </c>
      <c r="N2088" s="49">
        <v>0.15</v>
      </c>
      <c r="O2088" s="50">
        <f>Ugovori_OPULJP[[#This Row],[Bespovratna sredstva - Ukupno (EU+Nac) HRK
= Ukupna ugovorena vrijednost bespovratnih sredstava]]*Ugovori_OPULJP[[#This Row],[EU STOPA SUFINANCIRANJA %
EU CO-FINANCING RATE %]]</f>
        <v>1072007.8365</v>
      </c>
      <c r="P2088" s="51">
        <f>Ugovori_OPULJP[[#This Row],[Bespovratna sredstva - EU dio - HRK]]/7.5345</f>
        <v>142279.89070276727</v>
      </c>
      <c r="Q2088" s="50">
        <f>Ugovori_OPULJP[[#This Row],[Bespovratna sredstva - Ukupno (EU+Nac) HRK
= Ukupna ugovorena vrijednost bespovratnih sredstava]]*Ugovori_OPULJP[[#This Row],[STOPA NACIONALNOG SUFINANCIRANJA %]]</f>
        <v>189177.8535</v>
      </c>
      <c r="R2088" s="51">
        <f>Ugovori_OPULJP[[#This Row],[Bespovratna sredstva - Nacionalni dio - HRK]]/7.5345</f>
        <v>25108.216006370694</v>
      </c>
      <c r="S2088" s="50">
        <v>1261185.69</v>
      </c>
      <c r="T2088" s="51">
        <f>Ugovori_OPULJP[[#This Row],[Bespovratna sredstva - Ukupno (EU+Nac) HRK
= Ukupna ugovorena vrijednost bespovratnih sredstava]]/7.5345</f>
        <v>167388.10670913794</v>
      </c>
      <c r="U2088" s="50">
        <v>0</v>
      </c>
      <c r="V2088" s="51">
        <f>Ugovori_OPULJP[[#This Row],[Javni doprinos korisnika - HRK]]/7.5345</f>
        <v>0</v>
      </c>
      <c r="W2088" s="50">
        <v>0</v>
      </c>
      <c r="X2088" s="51">
        <f>Ugovori_OPULJP[[#This Row],[Privatni doprinos korisnika - HRK]]/7.5345</f>
        <v>0</v>
      </c>
      <c r="Y2088" s="52">
        <v>1261185.69</v>
      </c>
      <c r="Z2088" s="53">
        <f>Ugovori_OPULJP[[#This Row],[UKUPNI PRIHVATLJIVI IZDACI
TOTAL ELIGIBLE EXPENDITURE
= Bespovratna sredstva ukupno + doprinos korisnika
= Ukupni prihvatljivi troškovi
= Ukupna ugovorena vrijednost projekta HRK]]/7.5345</f>
        <v>167388.10670913794</v>
      </c>
      <c r="AA2088" s="44" t="s">
        <v>7633</v>
      </c>
      <c r="AB2088" s="44" t="s">
        <v>35</v>
      </c>
      <c r="AC2088" s="43" t="s">
        <v>7642</v>
      </c>
      <c r="AD2088" s="43" t="s">
        <v>6595</v>
      </c>
    </row>
    <row r="2089" spans="1:30" ht="51" customHeight="1" x14ac:dyDescent="0.2">
      <c r="A2089" s="41" t="s">
        <v>7643</v>
      </c>
      <c r="B2089" s="42" t="s">
        <v>743</v>
      </c>
      <c r="C2089" s="43" t="s">
        <v>7295</v>
      </c>
      <c r="D2089" s="43" t="s">
        <v>7630</v>
      </c>
      <c r="E2089" s="44" t="s">
        <v>232</v>
      </c>
      <c r="F2089" s="45" t="s">
        <v>7644</v>
      </c>
      <c r="G2089" s="45" t="s">
        <v>407</v>
      </c>
      <c r="H2089" s="47">
        <v>43581</v>
      </c>
      <c r="I2089" s="47">
        <v>44038</v>
      </c>
      <c r="J2089" s="48" t="str">
        <f>IF(Ugovori_OPULJP[[#This Row],[DATUM ZAVRŠETKA OPERACIJE]]&gt;DATE(2024,3,31),"u provedbi","završen")</f>
        <v>završen</v>
      </c>
      <c r="K2089" s="46" t="s">
        <v>155</v>
      </c>
      <c r="L2089" s="46" t="s">
        <v>155</v>
      </c>
      <c r="M2089" s="49">
        <v>0.85</v>
      </c>
      <c r="N2089" s="49">
        <v>0.15</v>
      </c>
      <c r="O2089" s="50">
        <f>Ugovori_OPULJP[[#This Row],[Bespovratna sredstva - Ukupno (EU+Nac) HRK
= Ukupna ugovorena vrijednost bespovratnih sredstava]]*Ugovori_OPULJP[[#This Row],[EU STOPA SUFINANCIRANJA %
EU CO-FINANCING RATE %]]</f>
        <v>556962.5</v>
      </c>
      <c r="P2089" s="51">
        <f>Ugovori_OPULJP[[#This Row],[Bespovratna sredstva - EU dio - HRK]]/7.5345</f>
        <v>73921.627181631164</v>
      </c>
      <c r="Q2089" s="50">
        <f>Ugovori_OPULJP[[#This Row],[Bespovratna sredstva - Ukupno (EU+Nac) HRK
= Ukupna ugovorena vrijednost bespovratnih sredstava]]*Ugovori_OPULJP[[#This Row],[STOPA NACIONALNOG SUFINANCIRANJA %]]</f>
        <v>98287.5</v>
      </c>
      <c r="R2089" s="51">
        <f>Ugovori_OPULJP[[#This Row],[Bespovratna sredstva - Nacionalni dio - HRK]]/7.5345</f>
        <v>13044.993032052558</v>
      </c>
      <c r="S2089" s="50">
        <v>655250</v>
      </c>
      <c r="T2089" s="51">
        <f>Ugovori_OPULJP[[#This Row],[Bespovratna sredstva - Ukupno (EU+Nac) HRK
= Ukupna ugovorena vrijednost bespovratnih sredstava]]/7.5345</f>
        <v>86966.620213683724</v>
      </c>
      <c r="U2089" s="50">
        <v>0</v>
      </c>
      <c r="V2089" s="51">
        <f>Ugovori_OPULJP[[#This Row],[Javni doprinos korisnika - HRK]]/7.5345</f>
        <v>0</v>
      </c>
      <c r="W2089" s="50">
        <v>0</v>
      </c>
      <c r="X2089" s="51">
        <f>Ugovori_OPULJP[[#This Row],[Privatni doprinos korisnika - HRK]]/7.5345</f>
        <v>0</v>
      </c>
      <c r="Y2089" s="52">
        <v>655250</v>
      </c>
      <c r="Z2089" s="53">
        <f>Ugovori_OPULJP[[#This Row],[UKUPNI PRIHVATLJIVI IZDACI
TOTAL ELIGIBLE EXPENDITURE
= Bespovratna sredstva ukupno + doprinos korisnika
= Ukupni prihvatljivi troškovi
= Ukupna ugovorena vrijednost projekta HRK]]/7.5345</f>
        <v>86966.620213683724</v>
      </c>
      <c r="AA2089" s="44" t="s">
        <v>7633</v>
      </c>
      <c r="AB2089" s="44" t="s">
        <v>35</v>
      </c>
      <c r="AC2089" s="43" t="s">
        <v>7645</v>
      </c>
      <c r="AD2089" s="43" t="s">
        <v>6595</v>
      </c>
    </row>
    <row r="2090" spans="1:30" ht="51" customHeight="1" x14ac:dyDescent="0.2">
      <c r="A2090" s="41" t="s">
        <v>7646</v>
      </c>
      <c r="B2090" s="42" t="s">
        <v>743</v>
      </c>
      <c r="C2090" s="43" t="s">
        <v>7295</v>
      </c>
      <c r="D2090" s="43" t="s">
        <v>7630</v>
      </c>
      <c r="E2090" s="44" t="s">
        <v>232</v>
      </c>
      <c r="F2090" s="45" t="s">
        <v>7647</v>
      </c>
      <c r="G2090" s="45" t="s">
        <v>1083</v>
      </c>
      <c r="H2090" s="47">
        <v>43578</v>
      </c>
      <c r="I2090" s="47">
        <v>44309</v>
      </c>
      <c r="J2090" s="48" t="str">
        <f>IF(Ugovori_OPULJP[[#This Row],[DATUM ZAVRŠETKA OPERACIJE]]&gt;DATE(2024,3,31),"u provedbi","završen")</f>
        <v>završen</v>
      </c>
      <c r="K2090" s="46" t="s">
        <v>104</v>
      </c>
      <c r="L2090" s="46" t="s">
        <v>104</v>
      </c>
      <c r="M2090" s="49">
        <v>0.85</v>
      </c>
      <c r="N2090" s="49">
        <v>0.15</v>
      </c>
      <c r="O2090" s="50">
        <f>Ugovori_OPULJP[[#This Row],[Bespovratna sredstva - Ukupno (EU+Nac) HRK
= Ukupna ugovorena vrijednost bespovratnih sredstava]]*Ugovori_OPULJP[[#This Row],[EU STOPA SUFINANCIRANJA %
EU CO-FINANCING RATE %]]</f>
        <v>1388367.7385</v>
      </c>
      <c r="P2090" s="51">
        <f>Ugovori_OPULJP[[#This Row],[Bespovratna sredstva - EU dio - HRK]]/7.5345</f>
        <v>184268.06536598314</v>
      </c>
      <c r="Q2090" s="50">
        <f>Ugovori_OPULJP[[#This Row],[Bespovratna sredstva - Ukupno (EU+Nac) HRK
= Ukupna ugovorena vrijednost bespovratnih sredstava]]*Ugovori_OPULJP[[#This Row],[STOPA NACIONALNOG SUFINANCIRANJA %]]</f>
        <v>245006.07149999999</v>
      </c>
      <c r="R2090" s="51">
        <f>Ugovori_OPULJP[[#This Row],[Bespovratna sredstva - Nacionalni dio - HRK]]/7.5345</f>
        <v>32517.893888114668</v>
      </c>
      <c r="S2090" s="50">
        <v>1633373.81</v>
      </c>
      <c r="T2090" s="51">
        <f>Ugovori_OPULJP[[#This Row],[Bespovratna sredstva - Ukupno (EU+Nac) HRK
= Ukupna ugovorena vrijednost bespovratnih sredstava]]/7.5345</f>
        <v>216785.9592540978</v>
      </c>
      <c r="U2090" s="50">
        <v>0</v>
      </c>
      <c r="V2090" s="51">
        <f>Ugovori_OPULJP[[#This Row],[Javni doprinos korisnika - HRK]]/7.5345</f>
        <v>0</v>
      </c>
      <c r="W2090" s="50">
        <v>0</v>
      </c>
      <c r="X2090" s="51">
        <f>Ugovori_OPULJP[[#This Row],[Privatni doprinos korisnika - HRK]]/7.5345</f>
        <v>0</v>
      </c>
      <c r="Y2090" s="52">
        <v>1633373.81</v>
      </c>
      <c r="Z2090" s="53">
        <f>Ugovori_OPULJP[[#This Row],[UKUPNI PRIHVATLJIVI IZDACI
TOTAL ELIGIBLE EXPENDITURE
= Bespovratna sredstva ukupno + doprinos korisnika
= Ukupni prihvatljivi troškovi
= Ukupna ugovorena vrijednost projekta HRK]]/7.5345</f>
        <v>216785.9592540978</v>
      </c>
      <c r="AA2090" s="44" t="s">
        <v>7633</v>
      </c>
      <c r="AB2090" s="44" t="s">
        <v>35</v>
      </c>
      <c r="AC2090" s="43" t="s">
        <v>7648</v>
      </c>
      <c r="AD2090" s="43" t="s">
        <v>6595</v>
      </c>
    </row>
    <row r="2091" spans="1:30" ht="51" customHeight="1" x14ac:dyDescent="0.2">
      <c r="A2091" s="41" t="s">
        <v>7649</v>
      </c>
      <c r="B2091" s="42" t="s">
        <v>743</v>
      </c>
      <c r="C2091" s="43" t="s">
        <v>7295</v>
      </c>
      <c r="D2091" s="43" t="s">
        <v>7630</v>
      </c>
      <c r="E2091" s="44" t="s">
        <v>232</v>
      </c>
      <c r="F2091" s="45" t="s">
        <v>7650</v>
      </c>
      <c r="G2091" s="45" t="s">
        <v>7651</v>
      </c>
      <c r="H2091" s="47">
        <v>43578</v>
      </c>
      <c r="I2091" s="47">
        <v>44035</v>
      </c>
      <c r="J2091" s="48" t="str">
        <f>IF(Ugovori_OPULJP[[#This Row],[DATUM ZAVRŠETKA OPERACIJE]]&gt;DATE(2024,3,31),"u provedbi","završen")</f>
        <v>završen</v>
      </c>
      <c r="K2091" s="46" t="s">
        <v>2683</v>
      </c>
      <c r="L2091" s="46" t="s">
        <v>333</v>
      </c>
      <c r="M2091" s="49">
        <v>0.85</v>
      </c>
      <c r="N2091" s="49">
        <v>0.15</v>
      </c>
      <c r="O2091" s="50">
        <f>Ugovori_OPULJP[[#This Row],[Bespovratna sredstva - Ukupno (EU+Nac) HRK
= Ukupna ugovorena vrijednost bespovratnih sredstava]]*Ugovori_OPULJP[[#This Row],[EU STOPA SUFINANCIRANJA %
EU CO-FINANCING RATE %]]</f>
        <v>1133306.1814999999</v>
      </c>
      <c r="P2091" s="51">
        <f>Ugovori_OPULJP[[#This Row],[Bespovratna sredstva - EU dio - HRK]]/7.5345</f>
        <v>150415.57920233591</v>
      </c>
      <c r="Q2091" s="50">
        <f>Ugovori_OPULJP[[#This Row],[Bespovratna sredstva - Ukupno (EU+Nac) HRK
= Ukupna ugovorena vrijednost bespovratnih sredstava]]*Ugovori_OPULJP[[#This Row],[STOPA NACIONALNOG SUFINANCIRANJA %]]</f>
        <v>199995.20849999998</v>
      </c>
      <c r="R2091" s="51">
        <f>Ugovori_OPULJP[[#This Row],[Bespovratna sredstva - Nacionalni dio - HRK]]/7.5345</f>
        <v>26543.925741588686</v>
      </c>
      <c r="S2091" s="50">
        <v>1333301.3899999999</v>
      </c>
      <c r="T2091" s="51">
        <f>Ugovori_OPULJP[[#This Row],[Bespovratna sredstva - Ukupno (EU+Nac) HRK
= Ukupna ugovorena vrijednost bespovratnih sredstava]]/7.5345</f>
        <v>176959.50494392458</v>
      </c>
      <c r="U2091" s="50">
        <v>0</v>
      </c>
      <c r="V2091" s="51">
        <f>Ugovori_OPULJP[[#This Row],[Javni doprinos korisnika - HRK]]/7.5345</f>
        <v>0</v>
      </c>
      <c r="W2091" s="50">
        <v>0</v>
      </c>
      <c r="X2091" s="51">
        <f>Ugovori_OPULJP[[#This Row],[Privatni doprinos korisnika - HRK]]/7.5345</f>
        <v>0</v>
      </c>
      <c r="Y2091" s="52">
        <v>1333301.3899999999</v>
      </c>
      <c r="Z2091" s="53">
        <f>Ugovori_OPULJP[[#This Row],[UKUPNI PRIHVATLJIVI IZDACI
TOTAL ELIGIBLE EXPENDITURE
= Bespovratna sredstva ukupno + doprinos korisnika
= Ukupni prihvatljivi troškovi
= Ukupna ugovorena vrijednost projekta HRK]]/7.5345</f>
        <v>176959.50494392458</v>
      </c>
      <c r="AA2091" s="44" t="s">
        <v>7633</v>
      </c>
      <c r="AB2091" s="44" t="s">
        <v>35</v>
      </c>
      <c r="AC2091" s="43" t="s">
        <v>7652</v>
      </c>
      <c r="AD2091" s="43" t="s">
        <v>6595</v>
      </c>
    </row>
    <row r="2092" spans="1:30" ht="51" customHeight="1" x14ac:dyDescent="0.2">
      <c r="A2092" s="41" t="s">
        <v>7653</v>
      </c>
      <c r="B2092" s="42" t="s">
        <v>743</v>
      </c>
      <c r="C2092" s="43" t="s">
        <v>7295</v>
      </c>
      <c r="D2092" s="43" t="s">
        <v>7630</v>
      </c>
      <c r="E2092" s="44" t="s">
        <v>232</v>
      </c>
      <c r="F2092" s="45" t="s">
        <v>7654</v>
      </c>
      <c r="G2092" s="45" t="s">
        <v>510</v>
      </c>
      <c r="H2092" s="47">
        <v>43578</v>
      </c>
      <c r="I2092" s="47">
        <v>44035</v>
      </c>
      <c r="J2092" s="48" t="str">
        <f>IF(Ugovori_OPULJP[[#This Row],[DATUM ZAVRŠETKA OPERACIJE]]&gt;DATE(2024,3,31),"u provedbi","završen")</f>
        <v>završen</v>
      </c>
      <c r="K2092" s="46" t="s">
        <v>104</v>
      </c>
      <c r="L2092" s="46" t="s">
        <v>104</v>
      </c>
      <c r="M2092" s="49">
        <v>0.85</v>
      </c>
      <c r="N2092" s="49">
        <v>0.15</v>
      </c>
      <c r="O2092" s="50">
        <f>Ugovori_OPULJP[[#This Row],[Bespovratna sredstva - Ukupno (EU+Nac) HRK
= Ukupna ugovorena vrijednost bespovratnih sredstava]]*Ugovori_OPULJP[[#This Row],[EU STOPA SUFINANCIRANJA %
EU CO-FINANCING RATE %]]</f>
        <v>664202.78399999999</v>
      </c>
      <c r="P2092" s="51">
        <f>Ugovori_OPULJP[[#This Row],[Bespovratna sredstva - EU dio - HRK]]/7.5345</f>
        <v>88154.858849293247</v>
      </c>
      <c r="Q2092" s="50">
        <f>Ugovori_OPULJP[[#This Row],[Bespovratna sredstva - Ukupno (EU+Nac) HRK
= Ukupna ugovorena vrijednost bespovratnih sredstava]]*Ugovori_OPULJP[[#This Row],[STOPA NACIONALNOG SUFINANCIRANJA %]]</f>
        <v>117212.25600000001</v>
      </c>
      <c r="R2092" s="51">
        <f>Ugovori_OPULJP[[#This Row],[Bespovratna sredstva - Nacionalni dio - HRK]]/7.5345</f>
        <v>15556.739796934104</v>
      </c>
      <c r="S2092" s="50">
        <v>781415.04</v>
      </c>
      <c r="T2092" s="51">
        <f>Ugovori_OPULJP[[#This Row],[Bespovratna sredstva - Ukupno (EU+Nac) HRK
= Ukupna ugovorena vrijednost bespovratnih sredstava]]/7.5345</f>
        <v>103711.59864622736</v>
      </c>
      <c r="U2092" s="50">
        <v>0</v>
      </c>
      <c r="V2092" s="51">
        <f>Ugovori_OPULJP[[#This Row],[Javni doprinos korisnika - HRK]]/7.5345</f>
        <v>0</v>
      </c>
      <c r="W2092" s="50">
        <v>0</v>
      </c>
      <c r="X2092" s="51">
        <f>Ugovori_OPULJP[[#This Row],[Privatni doprinos korisnika - HRK]]/7.5345</f>
        <v>0</v>
      </c>
      <c r="Y2092" s="52">
        <v>781415.04</v>
      </c>
      <c r="Z2092" s="53">
        <f>Ugovori_OPULJP[[#This Row],[UKUPNI PRIHVATLJIVI IZDACI
TOTAL ELIGIBLE EXPENDITURE
= Bespovratna sredstva ukupno + doprinos korisnika
= Ukupni prihvatljivi troškovi
= Ukupna ugovorena vrijednost projekta HRK]]/7.5345</f>
        <v>103711.59864622736</v>
      </c>
      <c r="AA2092" s="44" t="s">
        <v>7633</v>
      </c>
      <c r="AB2092" s="44" t="s">
        <v>35</v>
      </c>
      <c r="AC2092" s="43" t="s">
        <v>7655</v>
      </c>
      <c r="AD2092" s="43" t="s">
        <v>6595</v>
      </c>
    </row>
    <row r="2093" spans="1:30" ht="51" customHeight="1" x14ac:dyDescent="0.2">
      <c r="A2093" s="41" t="s">
        <v>7656</v>
      </c>
      <c r="B2093" s="42" t="s">
        <v>743</v>
      </c>
      <c r="C2093" s="43" t="s">
        <v>7295</v>
      </c>
      <c r="D2093" s="43" t="s">
        <v>7630</v>
      </c>
      <c r="E2093" s="44" t="s">
        <v>232</v>
      </c>
      <c r="F2093" s="45" t="s">
        <v>7657</v>
      </c>
      <c r="G2093" s="45" t="s">
        <v>3194</v>
      </c>
      <c r="H2093" s="47">
        <v>43578</v>
      </c>
      <c r="I2093" s="47">
        <v>44309</v>
      </c>
      <c r="J2093" s="48" t="str">
        <f>IF(Ugovori_OPULJP[[#This Row],[DATUM ZAVRŠETKA OPERACIJE]]&gt;DATE(2024,3,31),"u provedbi","završen")</f>
        <v>završen</v>
      </c>
      <c r="K2093" s="46" t="s">
        <v>84</v>
      </c>
      <c r="L2093" s="46" t="s">
        <v>84</v>
      </c>
      <c r="M2093" s="49">
        <v>0.85</v>
      </c>
      <c r="N2093" s="49">
        <v>0.15</v>
      </c>
      <c r="O2093" s="50">
        <f>Ugovori_OPULJP[[#This Row],[Bespovratna sredstva - Ukupno (EU+Nac) HRK
= Ukupna ugovorena vrijednost bespovratnih sredstava]]*Ugovori_OPULJP[[#This Row],[EU STOPA SUFINANCIRANJA %
EU CO-FINANCING RATE %]]</f>
        <v>1549465</v>
      </c>
      <c r="P2093" s="51">
        <f>Ugovori_OPULJP[[#This Row],[Bespovratna sredstva - EU dio - HRK]]/7.5345</f>
        <v>205649.34634016856</v>
      </c>
      <c r="Q2093" s="50">
        <f>Ugovori_OPULJP[[#This Row],[Bespovratna sredstva - Ukupno (EU+Nac) HRK
= Ukupna ugovorena vrijednost bespovratnih sredstava]]*Ugovori_OPULJP[[#This Row],[STOPA NACIONALNOG SUFINANCIRANJA %]]</f>
        <v>273435</v>
      </c>
      <c r="R2093" s="51">
        <f>Ugovori_OPULJP[[#This Row],[Bespovratna sredstva - Nacionalni dio - HRK]]/7.5345</f>
        <v>36291.061118853271</v>
      </c>
      <c r="S2093" s="50">
        <v>1822900</v>
      </c>
      <c r="T2093" s="51">
        <f>Ugovori_OPULJP[[#This Row],[Bespovratna sredstva - Ukupno (EU+Nac) HRK
= Ukupna ugovorena vrijednost bespovratnih sredstava]]/7.5345</f>
        <v>241940.40745902181</v>
      </c>
      <c r="U2093" s="50">
        <v>0</v>
      </c>
      <c r="V2093" s="51">
        <f>Ugovori_OPULJP[[#This Row],[Javni doprinos korisnika - HRK]]/7.5345</f>
        <v>0</v>
      </c>
      <c r="W2093" s="50">
        <v>0</v>
      </c>
      <c r="X2093" s="51">
        <f>Ugovori_OPULJP[[#This Row],[Privatni doprinos korisnika - HRK]]/7.5345</f>
        <v>0</v>
      </c>
      <c r="Y2093" s="52">
        <v>1822900</v>
      </c>
      <c r="Z2093" s="53">
        <f>Ugovori_OPULJP[[#This Row],[UKUPNI PRIHVATLJIVI IZDACI
TOTAL ELIGIBLE EXPENDITURE
= Bespovratna sredstva ukupno + doprinos korisnika
= Ukupni prihvatljivi troškovi
= Ukupna ugovorena vrijednost projekta HRK]]/7.5345</f>
        <v>241940.40745902181</v>
      </c>
      <c r="AA2093" s="44" t="s">
        <v>7633</v>
      </c>
      <c r="AB2093" s="44" t="s">
        <v>35</v>
      </c>
      <c r="AC2093" s="43" t="s">
        <v>7658</v>
      </c>
      <c r="AD2093" s="43" t="s">
        <v>6595</v>
      </c>
    </row>
    <row r="2094" spans="1:30" ht="51" customHeight="1" x14ac:dyDescent="0.2">
      <c r="A2094" s="41" t="s">
        <v>7659</v>
      </c>
      <c r="B2094" s="42" t="s">
        <v>743</v>
      </c>
      <c r="C2094" s="43" t="s">
        <v>7295</v>
      </c>
      <c r="D2094" s="43" t="s">
        <v>7630</v>
      </c>
      <c r="E2094" s="44" t="s">
        <v>232</v>
      </c>
      <c r="F2094" s="45" t="s">
        <v>7660</v>
      </c>
      <c r="G2094" s="45" t="s">
        <v>7661</v>
      </c>
      <c r="H2094" s="47">
        <v>43200</v>
      </c>
      <c r="I2094" s="47">
        <v>43931</v>
      </c>
      <c r="J2094" s="48" t="str">
        <f>IF(Ugovori_OPULJP[[#This Row],[DATUM ZAVRŠETKA OPERACIJE]]&gt;DATE(2024,3,31),"u provedbi","završen")</f>
        <v>završen</v>
      </c>
      <c r="K2094" s="46" t="s">
        <v>925</v>
      </c>
      <c r="L2094" s="46" t="s">
        <v>333</v>
      </c>
      <c r="M2094" s="49">
        <v>0.85</v>
      </c>
      <c r="N2094" s="49">
        <v>0.15</v>
      </c>
      <c r="O2094" s="50">
        <f>Ugovori_OPULJP[[#This Row],[Bespovratna sredstva - Ukupno (EU+Nac) HRK
= Ukupna ugovorena vrijednost bespovratnih sredstava]]*Ugovori_OPULJP[[#This Row],[EU STOPA SUFINANCIRANJA %
EU CO-FINANCING RATE %]]</f>
        <v>1427040.01</v>
      </c>
      <c r="P2094" s="51">
        <f>Ugovori_OPULJP[[#This Row],[Bespovratna sredstva - EU dio - HRK]]/7.5345</f>
        <v>189400.75784723603</v>
      </c>
      <c r="Q2094" s="50">
        <f>Ugovori_OPULJP[[#This Row],[Bespovratna sredstva - Ukupno (EU+Nac) HRK
= Ukupna ugovorena vrijednost bespovratnih sredstava]]*Ugovori_OPULJP[[#This Row],[STOPA NACIONALNOG SUFINANCIRANJA %]]</f>
        <v>251830.59</v>
      </c>
      <c r="R2094" s="51">
        <f>Ugovori_OPULJP[[#This Row],[Bespovratna sredstva - Nacionalni dio - HRK]]/7.5345</f>
        <v>33423.663149512242</v>
      </c>
      <c r="S2094" s="50">
        <v>1678870.6</v>
      </c>
      <c r="T2094" s="51">
        <f>Ugovori_OPULJP[[#This Row],[Bespovratna sredstva - Ukupno (EU+Nac) HRK
= Ukupna ugovorena vrijednost bespovratnih sredstava]]/7.5345</f>
        <v>222824.42099674829</v>
      </c>
      <c r="U2094" s="50">
        <v>0</v>
      </c>
      <c r="V2094" s="51">
        <f>Ugovori_OPULJP[[#This Row],[Javni doprinos korisnika - HRK]]/7.5345</f>
        <v>0</v>
      </c>
      <c r="W2094" s="50">
        <v>0</v>
      </c>
      <c r="X2094" s="51">
        <f>Ugovori_OPULJP[[#This Row],[Privatni doprinos korisnika - HRK]]/7.5345</f>
        <v>0</v>
      </c>
      <c r="Y2094" s="52">
        <v>1678870.6</v>
      </c>
      <c r="Z2094" s="53">
        <f>Ugovori_OPULJP[[#This Row],[UKUPNI PRIHVATLJIVI IZDACI
TOTAL ELIGIBLE EXPENDITURE
= Bespovratna sredstva ukupno + doprinos korisnika
= Ukupni prihvatljivi troškovi
= Ukupna ugovorena vrijednost projekta HRK]]/7.5345</f>
        <v>222824.42099674829</v>
      </c>
      <c r="AA2094" s="44" t="s">
        <v>7633</v>
      </c>
      <c r="AB2094" s="44" t="s">
        <v>35</v>
      </c>
      <c r="AC2094" s="43" t="s">
        <v>7662</v>
      </c>
      <c r="AD2094" s="43" t="s">
        <v>6595</v>
      </c>
    </row>
    <row r="2095" spans="1:30" ht="51" customHeight="1" x14ac:dyDescent="0.2">
      <c r="A2095" s="41" t="s">
        <v>7663</v>
      </c>
      <c r="B2095" s="42" t="s">
        <v>743</v>
      </c>
      <c r="C2095" s="43" t="s">
        <v>7295</v>
      </c>
      <c r="D2095" s="43" t="s">
        <v>7630</v>
      </c>
      <c r="E2095" s="44" t="s">
        <v>232</v>
      </c>
      <c r="F2095" s="45" t="s">
        <v>7664</v>
      </c>
      <c r="G2095" s="45" t="s">
        <v>399</v>
      </c>
      <c r="H2095" s="47">
        <v>43200</v>
      </c>
      <c r="I2095" s="47">
        <v>43931</v>
      </c>
      <c r="J2095" s="48" t="str">
        <f>IF(Ugovori_OPULJP[[#This Row],[DATUM ZAVRŠETKA OPERACIJE]]&gt;DATE(2024,3,31),"u provedbi","završen")</f>
        <v>završen</v>
      </c>
      <c r="K2095" s="46" t="s">
        <v>37</v>
      </c>
      <c r="L2095" s="46" t="s">
        <v>37</v>
      </c>
      <c r="M2095" s="49">
        <v>0.85</v>
      </c>
      <c r="N2095" s="49">
        <v>0.15</v>
      </c>
      <c r="O2095" s="50">
        <f>Ugovori_OPULJP[[#This Row],[Bespovratna sredstva - Ukupno (EU+Nac) HRK
= Ukupna ugovorena vrijednost bespovratnih sredstava]]*Ugovori_OPULJP[[#This Row],[EU STOPA SUFINANCIRANJA %
EU CO-FINANCING RATE %]]</f>
        <v>1572153.3359999999</v>
      </c>
      <c r="P2095" s="51">
        <f>Ugovori_OPULJP[[#This Row],[Bespovratna sredstva - EU dio - HRK]]/7.5345</f>
        <v>208660.6060123432</v>
      </c>
      <c r="Q2095" s="50">
        <f>Ugovori_OPULJP[[#This Row],[Bespovratna sredstva - Ukupno (EU+Nac) HRK
= Ukupna ugovorena vrijednost bespovratnih sredstava]]*Ugovori_OPULJP[[#This Row],[STOPA NACIONALNOG SUFINANCIRANJA %]]</f>
        <v>277438.82399999996</v>
      </c>
      <c r="R2095" s="51">
        <f>Ugovori_OPULJP[[#This Row],[Bespovratna sredstva - Nacionalni dio - HRK]]/7.5345</f>
        <v>36822.459884531148</v>
      </c>
      <c r="S2095" s="50">
        <v>1849592.16</v>
      </c>
      <c r="T2095" s="51">
        <f>Ugovori_OPULJP[[#This Row],[Bespovratna sredstva - Ukupno (EU+Nac) HRK
= Ukupna ugovorena vrijednost bespovratnih sredstava]]/7.5345</f>
        <v>245483.06589687435</v>
      </c>
      <c r="U2095" s="50">
        <v>0</v>
      </c>
      <c r="V2095" s="51">
        <f>Ugovori_OPULJP[[#This Row],[Javni doprinos korisnika - HRK]]/7.5345</f>
        <v>0</v>
      </c>
      <c r="W2095" s="50">
        <v>0</v>
      </c>
      <c r="X2095" s="51">
        <f>Ugovori_OPULJP[[#This Row],[Privatni doprinos korisnika - HRK]]/7.5345</f>
        <v>0</v>
      </c>
      <c r="Y2095" s="52">
        <v>1849592.16</v>
      </c>
      <c r="Z2095" s="53">
        <f>Ugovori_OPULJP[[#This Row],[UKUPNI PRIHVATLJIVI IZDACI
TOTAL ELIGIBLE EXPENDITURE
= Bespovratna sredstva ukupno + doprinos korisnika
= Ukupni prihvatljivi troškovi
= Ukupna ugovorena vrijednost projekta HRK]]/7.5345</f>
        <v>245483.06589687435</v>
      </c>
      <c r="AA2095" s="44" t="s">
        <v>7633</v>
      </c>
      <c r="AB2095" s="44" t="s">
        <v>35</v>
      </c>
      <c r="AC2095" s="43" t="s">
        <v>7665</v>
      </c>
      <c r="AD2095" s="43" t="s">
        <v>6595</v>
      </c>
    </row>
    <row r="2096" spans="1:30" ht="51" customHeight="1" x14ac:dyDescent="0.2">
      <c r="A2096" s="41" t="s">
        <v>7666</v>
      </c>
      <c r="B2096" s="42" t="s">
        <v>743</v>
      </c>
      <c r="C2096" s="43" t="s">
        <v>7295</v>
      </c>
      <c r="D2096" s="43" t="s">
        <v>7630</v>
      </c>
      <c r="E2096" s="44" t="s">
        <v>232</v>
      </c>
      <c r="F2096" s="45" t="s">
        <v>7667</v>
      </c>
      <c r="G2096" s="45" t="s">
        <v>7668</v>
      </c>
      <c r="H2096" s="47">
        <v>43578</v>
      </c>
      <c r="I2096" s="47">
        <v>44309</v>
      </c>
      <c r="J2096" s="48" t="str">
        <f>IF(Ugovori_OPULJP[[#This Row],[DATUM ZAVRŠETKA OPERACIJE]]&gt;DATE(2024,3,31),"u provedbi","završen")</f>
        <v>završen</v>
      </c>
      <c r="K2096" s="46" t="s">
        <v>79</v>
      </c>
      <c r="L2096" s="46" t="s">
        <v>79</v>
      </c>
      <c r="M2096" s="49">
        <v>0.85</v>
      </c>
      <c r="N2096" s="49">
        <v>0.15</v>
      </c>
      <c r="O2096" s="50">
        <f>Ugovori_OPULJP[[#This Row],[Bespovratna sredstva - Ukupno (EU+Nac) HRK
= Ukupna ugovorena vrijednost bespovratnih sredstava]]*Ugovori_OPULJP[[#This Row],[EU STOPA SUFINANCIRANJA %
EU CO-FINANCING RATE %]]</f>
        <v>1082996.8234999999</v>
      </c>
      <c r="P2096" s="51">
        <f>Ugovori_OPULJP[[#This Row],[Bespovratna sredstva - EU dio - HRK]]/7.5345</f>
        <v>143738.37991903909</v>
      </c>
      <c r="Q2096" s="50">
        <f>Ugovori_OPULJP[[#This Row],[Bespovratna sredstva - Ukupno (EU+Nac) HRK
= Ukupna ugovorena vrijednost bespovratnih sredstava]]*Ugovori_OPULJP[[#This Row],[STOPA NACIONALNOG SUFINANCIRANJA %]]</f>
        <v>191117.08649999998</v>
      </c>
      <c r="R2096" s="51">
        <f>Ugovori_OPULJP[[#This Row],[Bespovratna sredstva - Nacionalni dio - HRK]]/7.5345</f>
        <v>25365.596456301009</v>
      </c>
      <c r="S2096" s="50">
        <v>1274113.9099999999</v>
      </c>
      <c r="T2096" s="51">
        <f>Ugovori_OPULJP[[#This Row],[Bespovratna sredstva - Ukupno (EU+Nac) HRK
= Ukupna ugovorena vrijednost bespovratnih sredstava]]/7.5345</f>
        <v>169103.97637534008</v>
      </c>
      <c r="U2096" s="50">
        <v>0</v>
      </c>
      <c r="V2096" s="51">
        <f>Ugovori_OPULJP[[#This Row],[Javni doprinos korisnika - HRK]]/7.5345</f>
        <v>0</v>
      </c>
      <c r="W2096" s="50">
        <v>0</v>
      </c>
      <c r="X2096" s="51">
        <f>Ugovori_OPULJP[[#This Row],[Privatni doprinos korisnika - HRK]]/7.5345</f>
        <v>0</v>
      </c>
      <c r="Y2096" s="52">
        <v>1274113.9099999999</v>
      </c>
      <c r="Z2096" s="53">
        <f>Ugovori_OPULJP[[#This Row],[UKUPNI PRIHVATLJIVI IZDACI
TOTAL ELIGIBLE EXPENDITURE
= Bespovratna sredstva ukupno + doprinos korisnika
= Ukupni prihvatljivi troškovi
= Ukupna ugovorena vrijednost projekta HRK]]/7.5345</f>
        <v>169103.97637534008</v>
      </c>
      <c r="AA2096" s="44" t="s">
        <v>7633</v>
      </c>
      <c r="AB2096" s="44" t="s">
        <v>35</v>
      </c>
      <c r="AC2096" s="43" t="s">
        <v>7669</v>
      </c>
      <c r="AD2096" s="43" t="s">
        <v>6595</v>
      </c>
    </row>
    <row r="2097" spans="1:30" ht="76.5" customHeight="1" x14ac:dyDescent="0.2">
      <c r="A2097" s="41" t="s">
        <v>7670</v>
      </c>
      <c r="B2097" s="42" t="s">
        <v>743</v>
      </c>
      <c r="C2097" s="43" t="s">
        <v>7295</v>
      </c>
      <c r="D2097" s="43" t="s">
        <v>7630</v>
      </c>
      <c r="E2097" s="44" t="s">
        <v>232</v>
      </c>
      <c r="F2097" s="45" t="s">
        <v>7671</v>
      </c>
      <c r="G2097" s="45" t="s">
        <v>7672</v>
      </c>
      <c r="H2097" s="47">
        <v>43578</v>
      </c>
      <c r="I2097" s="47">
        <v>44309</v>
      </c>
      <c r="J2097" s="48" t="str">
        <f>IF(Ugovori_OPULJP[[#This Row],[DATUM ZAVRŠETKA OPERACIJE]]&gt;DATE(2024,3,31),"u provedbi","završen")</f>
        <v>završen</v>
      </c>
      <c r="K2097" s="46" t="s">
        <v>7673</v>
      </c>
      <c r="L2097" s="46" t="s">
        <v>594</v>
      </c>
      <c r="M2097" s="49">
        <v>0.85</v>
      </c>
      <c r="N2097" s="49">
        <v>0.15</v>
      </c>
      <c r="O2097" s="50">
        <f>Ugovori_OPULJP[[#This Row],[Bespovratna sredstva - Ukupno (EU+Nac) HRK
= Ukupna ugovorena vrijednost bespovratnih sredstava]]*Ugovori_OPULJP[[#This Row],[EU STOPA SUFINANCIRANJA %
EU CO-FINANCING RATE %]]</f>
        <v>1694402.7415</v>
      </c>
      <c r="P2097" s="51">
        <f>Ugovori_OPULJP[[#This Row],[Bespovratna sredstva - EU dio - HRK]]/7.5345</f>
        <v>224885.89043732165</v>
      </c>
      <c r="Q2097" s="50">
        <f>Ugovori_OPULJP[[#This Row],[Bespovratna sredstva - Ukupno (EU+Nac) HRK
= Ukupna ugovorena vrijednost bespovratnih sredstava]]*Ugovori_OPULJP[[#This Row],[STOPA NACIONALNOG SUFINANCIRANJA %]]</f>
        <v>299012.24849999999</v>
      </c>
      <c r="R2097" s="51">
        <f>Ugovori_OPULJP[[#This Row],[Bespovratna sredstva - Nacionalni dio - HRK]]/7.5345</f>
        <v>39685.745371292054</v>
      </c>
      <c r="S2097" s="50">
        <v>1993414.99</v>
      </c>
      <c r="T2097" s="51">
        <f>Ugovori_OPULJP[[#This Row],[Bespovratna sredstva - Ukupno (EU+Nac) HRK
= Ukupna ugovorena vrijednost bespovratnih sredstava]]/7.5345</f>
        <v>264571.63580861368</v>
      </c>
      <c r="U2097" s="50">
        <v>0</v>
      </c>
      <c r="V2097" s="51">
        <f>Ugovori_OPULJP[[#This Row],[Javni doprinos korisnika - HRK]]/7.5345</f>
        <v>0</v>
      </c>
      <c r="W2097" s="50">
        <v>0</v>
      </c>
      <c r="X2097" s="51">
        <f>Ugovori_OPULJP[[#This Row],[Privatni doprinos korisnika - HRK]]/7.5345</f>
        <v>0</v>
      </c>
      <c r="Y2097" s="52">
        <v>1993414.99</v>
      </c>
      <c r="Z2097" s="53">
        <f>Ugovori_OPULJP[[#This Row],[UKUPNI PRIHVATLJIVI IZDACI
TOTAL ELIGIBLE EXPENDITURE
= Bespovratna sredstva ukupno + doprinos korisnika
= Ukupni prihvatljivi troškovi
= Ukupna ugovorena vrijednost projekta HRK]]/7.5345</f>
        <v>264571.63580861368</v>
      </c>
      <c r="AA2097" s="44" t="s">
        <v>7633</v>
      </c>
      <c r="AB2097" s="44" t="s">
        <v>35</v>
      </c>
      <c r="AC2097" s="43" t="s">
        <v>7674</v>
      </c>
      <c r="AD2097" s="43" t="s">
        <v>6595</v>
      </c>
    </row>
    <row r="2098" spans="1:30" ht="114.75" x14ac:dyDescent="0.2">
      <c r="A2098" s="41" t="s">
        <v>7675</v>
      </c>
      <c r="B2098" s="42" t="s">
        <v>743</v>
      </c>
      <c r="C2098" s="43" t="s">
        <v>7295</v>
      </c>
      <c r="D2098" s="43" t="s">
        <v>7630</v>
      </c>
      <c r="E2098" s="44" t="s">
        <v>232</v>
      </c>
      <c r="F2098" s="45" t="s">
        <v>7676</v>
      </c>
      <c r="G2098" s="45" t="s">
        <v>7677</v>
      </c>
      <c r="H2098" s="47">
        <v>43578</v>
      </c>
      <c r="I2098" s="47">
        <v>44309</v>
      </c>
      <c r="J2098" s="48" t="str">
        <f>IF(Ugovori_OPULJP[[#This Row],[DATUM ZAVRŠETKA OPERACIJE]]&gt;DATE(2024,3,31),"u provedbi","završen")</f>
        <v>završen</v>
      </c>
      <c r="K2098" s="46" t="s">
        <v>173</v>
      </c>
      <c r="L2098" s="46" t="s">
        <v>173</v>
      </c>
      <c r="M2098" s="49">
        <v>0.85</v>
      </c>
      <c r="N2098" s="49">
        <v>0.15</v>
      </c>
      <c r="O2098" s="50">
        <f>Ugovori_OPULJP[[#This Row],[Bespovratna sredstva - Ukupno (EU+Nac) HRK
= Ukupna ugovorena vrijednost bespovratnih sredstava]]*Ugovori_OPULJP[[#This Row],[EU STOPA SUFINANCIRANJA %
EU CO-FINANCING RATE %]]</f>
        <v>1393888.1739999999</v>
      </c>
      <c r="P2098" s="51">
        <f>Ugovori_OPULJP[[#This Row],[Bespovratna sredstva - EU dio - HRK]]/7.5345</f>
        <v>185000.75306921493</v>
      </c>
      <c r="Q2098" s="50">
        <f>Ugovori_OPULJP[[#This Row],[Bespovratna sredstva - Ukupno (EU+Nac) HRK
= Ukupna ugovorena vrijednost bespovratnih sredstava]]*Ugovori_OPULJP[[#This Row],[STOPA NACIONALNOG SUFINANCIRANJA %]]</f>
        <v>245980.26599999997</v>
      </c>
      <c r="R2098" s="51">
        <f>Ugovori_OPULJP[[#This Row],[Bespovratna sredstva - Nacionalni dio - HRK]]/7.5345</f>
        <v>32647.19171809675</v>
      </c>
      <c r="S2098" s="50">
        <v>1639868.44</v>
      </c>
      <c r="T2098" s="51">
        <f>Ugovori_OPULJP[[#This Row],[Bespovratna sredstva - Ukupno (EU+Nac) HRK
= Ukupna ugovorena vrijednost bespovratnih sredstava]]/7.5345</f>
        <v>217647.94478731169</v>
      </c>
      <c r="U2098" s="50">
        <v>0</v>
      </c>
      <c r="V2098" s="51">
        <f>Ugovori_OPULJP[[#This Row],[Javni doprinos korisnika - HRK]]/7.5345</f>
        <v>0</v>
      </c>
      <c r="W2098" s="50">
        <v>0</v>
      </c>
      <c r="X2098" s="51">
        <f>Ugovori_OPULJP[[#This Row],[Privatni doprinos korisnika - HRK]]/7.5345</f>
        <v>0</v>
      </c>
      <c r="Y2098" s="52">
        <v>1639868.44</v>
      </c>
      <c r="Z2098" s="53">
        <f>Ugovori_OPULJP[[#This Row],[UKUPNI PRIHVATLJIVI IZDACI
TOTAL ELIGIBLE EXPENDITURE
= Bespovratna sredstva ukupno + doprinos korisnika
= Ukupni prihvatljivi troškovi
= Ukupna ugovorena vrijednost projekta HRK]]/7.5345</f>
        <v>217647.94478731169</v>
      </c>
      <c r="AA2098" s="44" t="s">
        <v>7633</v>
      </c>
      <c r="AB2098" s="44" t="s">
        <v>35</v>
      </c>
      <c r="AC2098" s="43" t="s">
        <v>7678</v>
      </c>
      <c r="AD2098" s="43" t="s">
        <v>6595</v>
      </c>
    </row>
    <row r="2099" spans="1:30" ht="76.5" customHeight="1" x14ac:dyDescent="0.2">
      <c r="A2099" s="41" t="s">
        <v>7679</v>
      </c>
      <c r="B2099" s="42" t="s">
        <v>743</v>
      </c>
      <c r="C2099" s="43" t="s">
        <v>7295</v>
      </c>
      <c r="D2099" s="43" t="s">
        <v>7630</v>
      </c>
      <c r="E2099" s="44" t="s">
        <v>232</v>
      </c>
      <c r="F2099" s="45" t="s">
        <v>7680</v>
      </c>
      <c r="G2099" s="62" t="s">
        <v>3003</v>
      </c>
      <c r="H2099" s="47">
        <v>43200</v>
      </c>
      <c r="I2099" s="47">
        <v>43687</v>
      </c>
      <c r="J2099" s="48" t="str">
        <f>IF(Ugovori_OPULJP[[#This Row],[DATUM ZAVRŠETKA OPERACIJE]]&gt;DATE(2024,3,31),"u provedbi","završen")</f>
        <v>završen</v>
      </c>
      <c r="K2099" s="46" t="s">
        <v>249</v>
      </c>
      <c r="L2099" s="46" t="s">
        <v>249</v>
      </c>
      <c r="M2099" s="49">
        <v>0.85</v>
      </c>
      <c r="N2099" s="49">
        <v>0.15</v>
      </c>
      <c r="O2099" s="50">
        <f>Ugovori_OPULJP[[#This Row],[Bespovratna sredstva - Ukupno (EU+Nac) HRK
= Ukupna ugovorena vrijednost bespovratnih sredstava]]*Ugovori_OPULJP[[#This Row],[EU STOPA SUFINANCIRANJA %
EU CO-FINANCING RATE %]]</f>
        <v>1101563.6880000001</v>
      </c>
      <c r="P2099" s="51">
        <f>Ugovori_OPULJP[[#This Row],[Bespovratna sredstva - EU dio - HRK]]/7.5345</f>
        <v>146202.62631893292</v>
      </c>
      <c r="Q2099" s="50">
        <f>Ugovori_OPULJP[[#This Row],[Bespovratna sredstva - Ukupno (EU+Nac) HRK
= Ukupna ugovorena vrijednost bespovratnih sredstava]]*Ugovori_OPULJP[[#This Row],[STOPA NACIONALNOG SUFINANCIRANJA %]]</f>
        <v>194393.592</v>
      </c>
      <c r="R2099" s="51">
        <f>Ugovori_OPULJP[[#This Row],[Bespovratna sredstva - Nacionalni dio - HRK]]/7.5345</f>
        <v>25800.463468046983</v>
      </c>
      <c r="S2099" s="50">
        <v>1295957.28</v>
      </c>
      <c r="T2099" s="51">
        <f>Ugovori_OPULJP[[#This Row],[Bespovratna sredstva - Ukupno (EU+Nac) HRK
= Ukupna ugovorena vrijednost bespovratnih sredstava]]/7.5345</f>
        <v>172003.08978697989</v>
      </c>
      <c r="U2099" s="50">
        <v>0</v>
      </c>
      <c r="V2099" s="51">
        <f>Ugovori_OPULJP[[#This Row],[Javni doprinos korisnika - HRK]]/7.5345</f>
        <v>0</v>
      </c>
      <c r="W2099" s="50">
        <v>0</v>
      </c>
      <c r="X2099" s="51">
        <f>Ugovori_OPULJP[[#This Row],[Privatni doprinos korisnika - HRK]]/7.5345</f>
        <v>0</v>
      </c>
      <c r="Y2099" s="52">
        <v>1295957.28</v>
      </c>
      <c r="Z2099" s="53">
        <f>Ugovori_OPULJP[[#This Row],[UKUPNI PRIHVATLJIVI IZDACI
TOTAL ELIGIBLE EXPENDITURE
= Bespovratna sredstva ukupno + doprinos korisnika
= Ukupni prihvatljivi troškovi
= Ukupna ugovorena vrijednost projekta HRK]]/7.5345</f>
        <v>172003.08978697989</v>
      </c>
      <c r="AA2099" s="44" t="s">
        <v>7633</v>
      </c>
      <c r="AB2099" s="44" t="s">
        <v>35</v>
      </c>
      <c r="AC2099" s="43" t="s">
        <v>7681</v>
      </c>
      <c r="AD2099" s="43" t="s">
        <v>6595</v>
      </c>
    </row>
    <row r="2100" spans="1:30" ht="76.5" customHeight="1" x14ac:dyDescent="0.2">
      <c r="A2100" s="41" t="s">
        <v>7682</v>
      </c>
      <c r="B2100" s="42" t="s">
        <v>743</v>
      </c>
      <c r="C2100" s="43" t="s">
        <v>7295</v>
      </c>
      <c r="D2100" s="43" t="s">
        <v>7630</v>
      </c>
      <c r="E2100" s="44" t="s">
        <v>232</v>
      </c>
      <c r="F2100" s="45" t="s">
        <v>7683</v>
      </c>
      <c r="G2100" s="45" t="s">
        <v>7684</v>
      </c>
      <c r="H2100" s="47">
        <v>43578</v>
      </c>
      <c r="I2100" s="47">
        <v>44309</v>
      </c>
      <c r="J2100" s="48" t="str">
        <f>IF(Ugovori_OPULJP[[#This Row],[DATUM ZAVRŠETKA OPERACIJE]]&gt;DATE(2024,3,31),"u provedbi","završen")</f>
        <v>završen</v>
      </c>
      <c r="K2100" s="46" t="s">
        <v>186</v>
      </c>
      <c r="L2100" s="46" t="s">
        <v>186</v>
      </c>
      <c r="M2100" s="49">
        <v>0.85</v>
      </c>
      <c r="N2100" s="49">
        <v>0.15</v>
      </c>
      <c r="O2100" s="50">
        <f>Ugovori_OPULJP[[#This Row],[Bespovratna sredstva - Ukupno (EU+Nac) HRK
= Ukupna ugovorena vrijednost bespovratnih sredstava]]*Ugovori_OPULJP[[#This Row],[EU STOPA SUFINANCIRANJA %
EU CO-FINANCING RATE %]]</f>
        <v>1200332.5744999999</v>
      </c>
      <c r="P2100" s="51">
        <f>Ugovori_OPULJP[[#This Row],[Bespovratna sredstva - EU dio - HRK]]/7.5345</f>
        <v>159311.51031919834</v>
      </c>
      <c r="Q2100" s="50">
        <f>Ugovori_OPULJP[[#This Row],[Bespovratna sredstva - Ukupno (EU+Nac) HRK
= Ukupna ugovorena vrijednost bespovratnih sredstava]]*Ugovori_OPULJP[[#This Row],[STOPA NACIONALNOG SUFINANCIRANJA %]]</f>
        <v>211823.39549999998</v>
      </c>
      <c r="R2100" s="51">
        <f>Ugovori_OPULJP[[#This Row],[Bespovratna sredstva - Nacionalni dio - HRK]]/7.5345</f>
        <v>28113.795938682058</v>
      </c>
      <c r="S2100" s="50">
        <v>1412155.97</v>
      </c>
      <c r="T2100" s="51">
        <f>Ugovori_OPULJP[[#This Row],[Bespovratna sredstva - Ukupno (EU+Nac) HRK
= Ukupna ugovorena vrijednost bespovratnih sredstava]]/7.5345</f>
        <v>187425.30625788041</v>
      </c>
      <c r="U2100" s="50">
        <v>0</v>
      </c>
      <c r="V2100" s="51">
        <f>Ugovori_OPULJP[[#This Row],[Javni doprinos korisnika - HRK]]/7.5345</f>
        <v>0</v>
      </c>
      <c r="W2100" s="50">
        <v>0</v>
      </c>
      <c r="X2100" s="51">
        <f>Ugovori_OPULJP[[#This Row],[Privatni doprinos korisnika - HRK]]/7.5345</f>
        <v>0</v>
      </c>
      <c r="Y2100" s="52">
        <v>1412155.97</v>
      </c>
      <c r="Z2100" s="53">
        <f>Ugovori_OPULJP[[#This Row],[UKUPNI PRIHVATLJIVI IZDACI
TOTAL ELIGIBLE EXPENDITURE
= Bespovratna sredstva ukupno + doprinos korisnika
= Ukupni prihvatljivi troškovi
= Ukupna ugovorena vrijednost projekta HRK]]/7.5345</f>
        <v>187425.30625788041</v>
      </c>
      <c r="AA2100" s="44" t="s">
        <v>7633</v>
      </c>
      <c r="AB2100" s="44" t="s">
        <v>35</v>
      </c>
      <c r="AC2100" s="43" t="s">
        <v>7685</v>
      </c>
      <c r="AD2100" s="43" t="s">
        <v>6595</v>
      </c>
    </row>
    <row r="2101" spans="1:30" ht="76.5" customHeight="1" x14ac:dyDescent="0.2">
      <c r="A2101" s="41" t="s">
        <v>7686</v>
      </c>
      <c r="B2101" s="42" t="s">
        <v>743</v>
      </c>
      <c r="C2101" s="43" t="s">
        <v>7295</v>
      </c>
      <c r="D2101" s="43" t="s">
        <v>7630</v>
      </c>
      <c r="E2101" s="44" t="s">
        <v>232</v>
      </c>
      <c r="F2101" s="45" t="s">
        <v>7687</v>
      </c>
      <c r="G2101" s="45" t="s">
        <v>7688</v>
      </c>
      <c r="H2101" s="47">
        <v>43200</v>
      </c>
      <c r="I2101" s="47">
        <v>43565</v>
      </c>
      <c r="J2101" s="48" t="str">
        <f>IF(Ugovori_OPULJP[[#This Row],[DATUM ZAVRŠETKA OPERACIJE]]&gt;DATE(2024,3,31),"u provedbi","završen")</f>
        <v>završen</v>
      </c>
      <c r="K2101" s="46" t="s">
        <v>7689</v>
      </c>
      <c r="L2101" s="46" t="s">
        <v>594</v>
      </c>
      <c r="M2101" s="49">
        <v>0.85</v>
      </c>
      <c r="N2101" s="49">
        <v>0.15</v>
      </c>
      <c r="O2101" s="50">
        <f>Ugovori_OPULJP[[#This Row],[Bespovratna sredstva - Ukupno (EU+Nac) HRK
= Ukupna ugovorena vrijednost bespovratnih sredstava]]*Ugovori_OPULJP[[#This Row],[EU STOPA SUFINANCIRANJA %
EU CO-FINANCING RATE %]]</f>
        <v>1247075.3495</v>
      </c>
      <c r="P2101" s="51">
        <f>Ugovori_OPULJP[[#This Row],[Bespovratna sredstva - EU dio - HRK]]/7.5345</f>
        <v>165515.34269029132</v>
      </c>
      <c r="Q2101" s="50">
        <f>Ugovori_OPULJP[[#This Row],[Bespovratna sredstva - Ukupno (EU+Nac) HRK
= Ukupna ugovorena vrijednost bespovratnih sredstava]]*Ugovori_OPULJP[[#This Row],[STOPA NACIONALNOG SUFINANCIRANJA %]]</f>
        <v>220072.12049999999</v>
      </c>
      <c r="R2101" s="51">
        <f>Ugovori_OPULJP[[#This Row],[Bespovratna sredstva - Nacionalni dio - HRK]]/7.5345</f>
        <v>29208.589886521997</v>
      </c>
      <c r="S2101" s="50">
        <v>1467147.47</v>
      </c>
      <c r="T2101" s="51">
        <f>Ugovori_OPULJP[[#This Row],[Bespovratna sredstva - Ukupno (EU+Nac) HRK
= Ukupna ugovorena vrijednost bespovratnih sredstava]]/7.5345</f>
        <v>194723.9325768133</v>
      </c>
      <c r="U2101" s="50">
        <v>0</v>
      </c>
      <c r="V2101" s="51">
        <f>Ugovori_OPULJP[[#This Row],[Javni doprinos korisnika - HRK]]/7.5345</f>
        <v>0</v>
      </c>
      <c r="W2101" s="50">
        <v>0</v>
      </c>
      <c r="X2101" s="51">
        <f>Ugovori_OPULJP[[#This Row],[Privatni doprinos korisnika - HRK]]/7.5345</f>
        <v>0</v>
      </c>
      <c r="Y2101" s="52">
        <v>1467147.47</v>
      </c>
      <c r="Z2101" s="53">
        <f>Ugovori_OPULJP[[#This Row],[UKUPNI PRIHVATLJIVI IZDACI
TOTAL ELIGIBLE EXPENDITURE
= Bespovratna sredstva ukupno + doprinos korisnika
= Ukupni prihvatljivi troškovi
= Ukupna ugovorena vrijednost projekta HRK]]/7.5345</f>
        <v>194723.9325768133</v>
      </c>
      <c r="AA2101" s="44" t="s">
        <v>7633</v>
      </c>
      <c r="AB2101" s="44" t="s">
        <v>35</v>
      </c>
      <c r="AC2101" s="43" t="s">
        <v>7690</v>
      </c>
      <c r="AD2101" s="43" t="s">
        <v>6595</v>
      </c>
    </row>
    <row r="2102" spans="1:30" ht="76.5" customHeight="1" x14ac:dyDescent="0.2">
      <c r="A2102" s="41" t="s">
        <v>7691</v>
      </c>
      <c r="B2102" s="42" t="s">
        <v>743</v>
      </c>
      <c r="C2102" s="43" t="s">
        <v>7295</v>
      </c>
      <c r="D2102" s="43" t="s">
        <v>7630</v>
      </c>
      <c r="E2102" s="44" t="s">
        <v>232</v>
      </c>
      <c r="F2102" s="45" t="s">
        <v>7692</v>
      </c>
      <c r="G2102" s="45" t="s">
        <v>7693</v>
      </c>
      <c r="H2102" s="47">
        <v>43200</v>
      </c>
      <c r="I2102" s="47">
        <v>43748</v>
      </c>
      <c r="J2102" s="48" t="str">
        <f>IF(Ugovori_OPULJP[[#This Row],[DATUM ZAVRŠETKA OPERACIJE]]&gt;DATE(2024,3,31),"u provedbi","završen")</f>
        <v>završen</v>
      </c>
      <c r="K2102" s="46" t="s">
        <v>5735</v>
      </c>
      <c r="L2102" s="46" t="s">
        <v>249</v>
      </c>
      <c r="M2102" s="49">
        <v>0.85</v>
      </c>
      <c r="N2102" s="49">
        <v>0.15</v>
      </c>
      <c r="O2102" s="50">
        <f>Ugovori_OPULJP[[#This Row],[Bespovratna sredstva - Ukupno (EU+Nac) HRK
= Ukupna ugovorena vrijednost bespovratnih sredstava]]*Ugovori_OPULJP[[#This Row],[EU STOPA SUFINANCIRANJA %
EU CO-FINANCING RATE %]]</f>
        <v>1503673.8</v>
      </c>
      <c r="P2102" s="51">
        <f>Ugovori_OPULJP[[#This Row],[Bespovratna sredstva - EU dio - HRK]]/7.5345</f>
        <v>199571.80967549272</v>
      </c>
      <c r="Q2102" s="50">
        <f>Ugovori_OPULJP[[#This Row],[Bespovratna sredstva - Ukupno (EU+Nac) HRK
= Ukupna ugovorena vrijednost bespovratnih sredstava]]*Ugovori_OPULJP[[#This Row],[STOPA NACIONALNOG SUFINANCIRANJA %]]</f>
        <v>265354.2</v>
      </c>
      <c r="R2102" s="51">
        <f>Ugovori_OPULJP[[#This Row],[Bespovratna sredstva - Nacionalni dio - HRK]]/7.5345</f>
        <v>35218.554648616366</v>
      </c>
      <c r="S2102" s="50">
        <v>1769028</v>
      </c>
      <c r="T2102" s="51">
        <f>Ugovori_OPULJP[[#This Row],[Bespovratna sredstva - Ukupno (EU+Nac) HRK
= Ukupna ugovorena vrijednost bespovratnih sredstava]]/7.5345</f>
        <v>234790.36432410908</v>
      </c>
      <c r="U2102" s="50">
        <v>0</v>
      </c>
      <c r="V2102" s="51">
        <f>Ugovori_OPULJP[[#This Row],[Javni doprinos korisnika - HRK]]/7.5345</f>
        <v>0</v>
      </c>
      <c r="W2102" s="50">
        <v>0</v>
      </c>
      <c r="X2102" s="51">
        <f>Ugovori_OPULJP[[#This Row],[Privatni doprinos korisnika - HRK]]/7.5345</f>
        <v>0</v>
      </c>
      <c r="Y2102" s="52">
        <v>1769028</v>
      </c>
      <c r="Z2102" s="53">
        <f>Ugovori_OPULJP[[#This Row],[UKUPNI PRIHVATLJIVI IZDACI
TOTAL ELIGIBLE EXPENDITURE
= Bespovratna sredstva ukupno + doprinos korisnika
= Ukupni prihvatljivi troškovi
= Ukupna ugovorena vrijednost projekta HRK]]/7.5345</f>
        <v>234790.36432410908</v>
      </c>
      <c r="AA2102" s="44" t="s">
        <v>7633</v>
      </c>
      <c r="AB2102" s="44" t="s">
        <v>35</v>
      </c>
      <c r="AC2102" s="43" t="s">
        <v>7694</v>
      </c>
      <c r="AD2102" s="43" t="s">
        <v>6595</v>
      </c>
    </row>
    <row r="2103" spans="1:30" ht="51" customHeight="1" x14ac:dyDescent="0.2">
      <c r="A2103" s="41" t="s">
        <v>7695</v>
      </c>
      <c r="B2103" s="42" t="s">
        <v>743</v>
      </c>
      <c r="C2103" s="43" t="s">
        <v>7295</v>
      </c>
      <c r="D2103" s="43" t="s">
        <v>7630</v>
      </c>
      <c r="E2103" s="44" t="s">
        <v>232</v>
      </c>
      <c r="F2103" s="45" t="s">
        <v>7696</v>
      </c>
      <c r="G2103" s="45" t="s">
        <v>525</v>
      </c>
      <c r="H2103" s="47">
        <v>43200</v>
      </c>
      <c r="I2103" s="47">
        <v>44022</v>
      </c>
      <c r="J2103" s="48" t="str">
        <f>IF(Ugovori_OPULJP[[#This Row],[DATUM ZAVRŠETKA OPERACIJE]]&gt;DATE(2024,3,31),"u provedbi","završen")</f>
        <v>završen</v>
      </c>
      <c r="K2103" s="46" t="s">
        <v>200</v>
      </c>
      <c r="L2103" s="46" t="s">
        <v>200</v>
      </c>
      <c r="M2103" s="49">
        <v>0.85</v>
      </c>
      <c r="N2103" s="49">
        <v>0.15</v>
      </c>
      <c r="O2103" s="50">
        <f>Ugovori_OPULJP[[#This Row],[Bespovratna sredstva - Ukupno (EU+Nac) HRK
= Ukupna ugovorena vrijednost bespovratnih sredstava]]*Ugovori_OPULJP[[#This Row],[EU STOPA SUFINANCIRANJA %
EU CO-FINANCING RATE %]]</f>
        <v>1052823.5999999999</v>
      </c>
      <c r="P2103" s="51">
        <f>Ugovori_OPULJP[[#This Row],[Bespovratna sredstva - EU dio - HRK]]/7.5345</f>
        <v>139733.70495719687</v>
      </c>
      <c r="Q2103" s="50">
        <f>Ugovori_OPULJP[[#This Row],[Bespovratna sredstva - Ukupno (EU+Nac) HRK
= Ukupna ugovorena vrijednost bespovratnih sredstava]]*Ugovori_OPULJP[[#This Row],[STOPA NACIONALNOG SUFINANCIRANJA %]]</f>
        <v>185792.4</v>
      </c>
      <c r="R2103" s="51">
        <f>Ugovori_OPULJP[[#This Row],[Bespovratna sredstva - Nacionalni dio - HRK]]/7.5345</f>
        <v>24658.889110093569</v>
      </c>
      <c r="S2103" s="50">
        <v>1238616</v>
      </c>
      <c r="T2103" s="51">
        <f>Ugovori_OPULJP[[#This Row],[Bespovratna sredstva - Ukupno (EU+Nac) HRK
= Ukupna ugovorena vrijednost bespovratnih sredstava]]/7.5345</f>
        <v>164392.59406729045</v>
      </c>
      <c r="U2103" s="50">
        <v>0</v>
      </c>
      <c r="V2103" s="51">
        <f>Ugovori_OPULJP[[#This Row],[Javni doprinos korisnika - HRK]]/7.5345</f>
        <v>0</v>
      </c>
      <c r="W2103" s="50">
        <v>0</v>
      </c>
      <c r="X2103" s="51">
        <f>Ugovori_OPULJP[[#This Row],[Privatni doprinos korisnika - HRK]]/7.5345</f>
        <v>0</v>
      </c>
      <c r="Y2103" s="52">
        <v>1238616</v>
      </c>
      <c r="Z2103" s="53">
        <f>Ugovori_OPULJP[[#This Row],[UKUPNI PRIHVATLJIVI IZDACI
TOTAL ELIGIBLE EXPENDITURE
= Bespovratna sredstva ukupno + doprinos korisnika
= Ukupni prihvatljivi troškovi
= Ukupna ugovorena vrijednost projekta HRK]]/7.5345</f>
        <v>164392.59406729045</v>
      </c>
      <c r="AA2103" s="44" t="s">
        <v>7633</v>
      </c>
      <c r="AB2103" s="44" t="s">
        <v>35</v>
      </c>
      <c r="AC2103" s="43" t="s">
        <v>7697</v>
      </c>
      <c r="AD2103" s="43" t="s">
        <v>6595</v>
      </c>
    </row>
    <row r="2104" spans="1:30" ht="76.5" customHeight="1" x14ac:dyDescent="0.2">
      <c r="A2104" s="41" t="s">
        <v>7698</v>
      </c>
      <c r="B2104" s="42" t="s">
        <v>743</v>
      </c>
      <c r="C2104" s="43" t="s">
        <v>7295</v>
      </c>
      <c r="D2104" s="43" t="s">
        <v>7630</v>
      </c>
      <c r="E2104" s="44" t="s">
        <v>232</v>
      </c>
      <c r="F2104" s="45" t="s">
        <v>7699</v>
      </c>
      <c r="G2104" s="45" t="s">
        <v>7700</v>
      </c>
      <c r="H2104" s="47">
        <v>43203</v>
      </c>
      <c r="I2104" s="47">
        <v>43812</v>
      </c>
      <c r="J2104" s="48" t="str">
        <f>IF(Ugovori_OPULJP[[#This Row],[DATUM ZAVRŠETKA OPERACIJE]]&gt;DATE(2024,3,31),"u provedbi","završen")</f>
        <v>završen</v>
      </c>
      <c r="K2104" s="46" t="s">
        <v>249</v>
      </c>
      <c r="L2104" s="46" t="s">
        <v>249</v>
      </c>
      <c r="M2104" s="49">
        <v>0.85</v>
      </c>
      <c r="N2104" s="49">
        <v>0.15</v>
      </c>
      <c r="O2104" s="50">
        <f>Ugovori_OPULJP[[#This Row],[Bespovratna sredstva - Ukupno (EU+Nac) HRK
= Ukupna ugovorena vrijednost bespovratnih sredstava]]*Ugovori_OPULJP[[#This Row],[EU STOPA SUFINANCIRANJA %
EU CO-FINANCING RATE %]]</f>
        <v>1655853.55</v>
      </c>
      <c r="P2104" s="51">
        <f>Ugovori_OPULJP[[#This Row],[Bespovratna sredstva - EU dio - HRK]]/7.5345</f>
        <v>219769.53347932841</v>
      </c>
      <c r="Q2104" s="50">
        <f>Ugovori_OPULJP[[#This Row],[Bespovratna sredstva - Ukupno (EU+Nac) HRK
= Ukupna ugovorena vrijednost bespovratnih sredstava]]*Ugovori_OPULJP[[#This Row],[STOPA NACIONALNOG SUFINANCIRANJA %]]</f>
        <v>292209.45</v>
      </c>
      <c r="R2104" s="51">
        <f>Ugovori_OPULJP[[#This Row],[Bespovratna sredstva - Nacionalni dio - HRK]]/7.5345</f>
        <v>38782.858849293254</v>
      </c>
      <c r="S2104" s="50">
        <v>1948063</v>
      </c>
      <c r="T2104" s="51">
        <f>Ugovori_OPULJP[[#This Row],[Bespovratna sredstva - Ukupno (EU+Nac) HRK
= Ukupna ugovorena vrijednost bespovratnih sredstava]]/7.5345</f>
        <v>258552.39232862164</v>
      </c>
      <c r="U2104" s="50">
        <v>0</v>
      </c>
      <c r="V2104" s="51">
        <f>Ugovori_OPULJP[[#This Row],[Javni doprinos korisnika - HRK]]/7.5345</f>
        <v>0</v>
      </c>
      <c r="W2104" s="50">
        <v>0</v>
      </c>
      <c r="X2104" s="51">
        <f>Ugovori_OPULJP[[#This Row],[Privatni doprinos korisnika - HRK]]/7.5345</f>
        <v>0</v>
      </c>
      <c r="Y2104" s="52">
        <v>1948063</v>
      </c>
      <c r="Z2104" s="53">
        <f>Ugovori_OPULJP[[#This Row],[UKUPNI PRIHVATLJIVI IZDACI
TOTAL ELIGIBLE EXPENDITURE
= Bespovratna sredstva ukupno + doprinos korisnika
= Ukupni prihvatljivi troškovi
= Ukupna ugovorena vrijednost projekta HRK]]/7.5345</f>
        <v>258552.39232862164</v>
      </c>
      <c r="AA2104" s="44" t="s">
        <v>7633</v>
      </c>
      <c r="AB2104" s="44" t="s">
        <v>35</v>
      </c>
      <c r="AC2104" s="43" t="s">
        <v>7701</v>
      </c>
      <c r="AD2104" s="43" t="s">
        <v>6595</v>
      </c>
    </row>
    <row r="2105" spans="1:30" ht="76.5" customHeight="1" x14ac:dyDescent="0.2">
      <c r="A2105" s="41" t="s">
        <v>7702</v>
      </c>
      <c r="B2105" s="42" t="s">
        <v>743</v>
      </c>
      <c r="C2105" s="43" t="s">
        <v>7295</v>
      </c>
      <c r="D2105" s="43" t="s">
        <v>7630</v>
      </c>
      <c r="E2105" s="44" t="s">
        <v>232</v>
      </c>
      <c r="F2105" s="45" t="s">
        <v>7703</v>
      </c>
      <c r="G2105" s="45" t="s">
        <v>673</v>
      </c>
      <c r="H2105" s="47">
        <v>43578</v>
      </c>
      <c r="I2105" s="47">
        <v>44309</v>
      </c>
      <c r="J2105" s="48" t="str">
        <f>IF(Ugovori_OPULJP[[#This Row],[DATUM ZAVRŠETKA OPERACIJE]]&gt;DATE(2024,3,31),"u provedbi","završen")</f>
        <v>završen</v>
      </c>
      <c r="K2105" s="46" t="s">
        <v>7704</v>
      </c>
      <c r="L2105" s="46" t="s">
        <v>104</v>
      </c>
      <c r="M2105" s="49">
        <v>0.85</v>
      </c>
      <c r="N2105" s="49">
        <v>0.15</v>
      </c>
      <c r="O2105" s="50">
        <f>Ugovori_OPULJP[[#This Row],[Bespovratna sredstva - Ukupno (EU+Nac) HRK
= Ukupna ugovorena vrijednost bespovratnih sredstava]]*Ugovori_OPULJP[[#This Row],[EU STOPA SUFINANCIRANJA %
EU CO-FINANCING RATE %]]</f>
        <v>1598514.9810000001</v>
      </c>
      <c r="P2105" s="51">
        <f>Ugovori_OPULJP[[#This Row],[Bespovratna sredstva - EU dio - HRK]]/7.5345</f>
        <v>212159.39757117262</v>
      </c>
      <c r="Q2105" s="50">
        <f>Ugovori_OPULJP[[#This Row],[Bespovratna sredstva - Ukupno (EU+Nac) HRK
= Ukupna ugovorena vrijednost bespovratnih sredstava]]*Ugovori_OPULJP[[#This Row],[STOPA NACIONALNOG SUFINANCIRANJA %]]</f>
        <v>282090.87900000002</v>
      </c>
      <c r="R2105" s="51">
        <f>Ugovori_OPULJP[[#This Row],[Bespovratna sredstva - Nacionalni dio - HRK]]/7.5345</f>
        <v>37439.893689030461</v>
      </c>
      <c r="S2105" s="50">
        <v>1880605.86</v>
      </c>
      <c r="T2105" s="51">
        <f>Ugovori_OPULJP[[#This Row],[Bespovratna sredstva - Ukupno (EU+Nac) HRK
= Ukupna ugovorena vrijednost bespovratnih sredstava]]/7.5345</f>
        <v>249599.29126020306</v>
      </c>
      <c r="U2105" s="50">
        <v>0</v>
      </c>
      <c r="V2105" s="51">
        <f>Ugovori_OPULJP[[#This Row],[Javni doprinos korisnika - HRK]]/7.5345</f>
        <v>0</v>
      </c>
      <c r="W2105" s="50">
        <v>0</v>
      </c>
      <c r="X2105" s="51">
        <f>Ugovori_OPULJP[[#This Row],[Privatni doprinos korisnika - HRK]]/7.5345</f>
        <v>0</v>
      </c>
      <c r="Y2105" s="52">
        <v>1880605.86</v>
      </c>
      <c r="Z2105" s="53">
        <f>Ugovori_OPULJP[[#This Row],[UKUPNI PRIHVATLJIVI IZDACI
TOTAL ELIGIBLE EXPENDITURE
= Bespovratna sredstva ukupno + doprinos korisnika
= Ukupni prihvatljivi troškovi
= Ukupna ugovorena vrijednost projekta HRK]]/7.5345</f>
        <v>249599.29126020306</v>
      </c>
      <c r="AA2105" s="44" t="s">
        <v>7633</v>
      </c>
      <c r="AB2105" s="44" t="s">
        <v>35</v>
      </c>
      <c r="AC2105" s="43" t="s">
        <v>7705</v>
      </c>
      <c r="AD2105" s="43" t="s">
        <v>6595</v>
      </c>
    </row>
    <row r="2106" spans="1:30" ht="76.5" customHeight="1" x14ac:dyDescent="0.2">
      <c r="A2106" s="41" t="s">
        <v>7706</v>
      </c>
      <c r="B2106" s="42" t="s">
        <v>743</v>
      </c>
      <c r="C2106" s="43" t="s">
        <v>7295</v>
      </c>
      <c r="D2106" s="43" t="s">
        <v>7630</v>
      </c>
      <c r="E2106" s="44" t="s">
        <v>232</v>
      </c>
      <c r="F2106" s="45" t="s">
        <v>7707</v>
      </c>
      <c r="G2106" s="45" t="s">
        <v>7708</v>
      </c>
      <c r="H2106" s="47">
        <v>43578</v>
      </c>
      <c r="I2106" s="47">
        <v>44188</v>
      </c>
      <c r="J2106" s="48" t="str">
        <f>IF(Ugovori_OPULJP[[#This Row],[DATUM ZAVRŠETKA OPERACIJE]]&gt;DATE(2024,3,31),"u provedbi","završen")</f>
        <v>završen</v>
      </c>
      <c r="K2106" s="46" t="s">
        <v>104</v>
      </c>
      <c r="L2106" s="46" t="s">
        <v>104</v>
      </c>
      <c r="M2106" s="49">
        <v>0.85</v>
      </c>
      <c r="N2106" s="49">
        <v>0.15</v>
      </c>
      <c r="O2106" s="50">
        <f>Ugovori_OPULJP[[#This Row],[Bespovratna sredstva - Ukupno (EU+Nac) HRK
= Ukupna ugovorena vrijednost bespovratnih sredstava]]*Ugovori_OPULJP[[#This Row],[EU STOPA SUFINANCIRANJA %
EU CO-FINANCING RATE %]]</f>
        <v>848083.11399999994</v>
      </c>
      <c r="P2106" s="51">
        <f>Ugovori_OPULJP[[#This Row],[Bespovratna sredstva - EU dio - HRK]]/7.5345</f>
        <v>112559.97265910145</v>
      </c>
      <c r="Q2106" s="50">
        <f>Ugovori_OPULJP[[#This Row],[Bespovratna sredstva - Ukupno (EU+Nac) HRK
= Ukupna ugovorena vrijednost bespovratnih sredstava]]*Ugovori_OPULJP[[#This Row],[STOPA NACIONALNOG SUFINANCIRANJA %]]</f>
        <v>149661.726</v>
      </c>
      <c r="R2106" s="51">
        <f>Ugovori_OPULJP[[#This Row],[Bespovratna sredstva - Nacionalni dio - HRK]]/7.5345</f>
        <v>19863.524586900257</v>
      </c>
      <c r="S2106" s="50">
        <v>997744.84</v>
      </c>
      <c r="T2106" s="51">
        <f>Ugovori_OPULJP[[#This Row],[Bespovratna sredstva - Ukupno (EU+Nac) HRK
= Ukupna ugovorena vrijednost bespovratnih sredstava]]/7.5345</f>
        <v>132423.4972460017</v>
      </c>
      <c r="U2106" s="50">
        <v>0</v>
      </c>
      <c r="V2106" s="51">
        <f>Ugovori_OPULJP[[#This Row],[Javni doprinos korisnika - HRK]]/7.5345</f>
        <v>0</v>
      </c>
      <c r="W2106" s="50">
        <v>0</v>
      </c>
      <c r="X2106" s="51">
        <f>Ugovori_OPULJP[[#This Row],[Privatni doprinos korisnika - HRK]]/7.5345</f>
        <v>0</v>
      </c>
      <c r="Y2106" s="52">
        <v>997744.84</v>
      </c>
      <c r="Z2106" s="53">
        <f>Ugovori_OPULJP[[#This Row],[UKUPNI PRIHVATLJIVI IZDACI
TOTAL ELIGIBLE EXPENDITURE
= Bespovratna sredstva ukupno + doprinos korisnika
= Ukupni prihvatljivi troškovi
= Ukupna ugovorena vrijednost projekta HRK]]/7.5345</f>
        <v>132423.4972460017</v>
      </c>
      <c r="AA2106" s="44" t="s">
        <v>7633</v>
      </c>
      <c r="AB2106" s="44" t="s">
        <v>35</v>
      </c>
      <c r="AC2106" s="43" t="s">
        <v>7709</v>
      </c>
      <c r="AD2106" s="43" t="s">
        <v>6595</v>
      </c>
    </row>
    <row r="2107" spans="1:30" ht="114.75" x14ac:dyDescent="0.2">
      <c r="A2107" s="41" t="s">
        <v>7710</v>
      </c>
      <c r="B2107" s="42" t="s">
        <v>743</v>
      </c>
      <c r="C2107" s="43" t="s">
        <v>7295</v>
      </c>
      <c r="D2107" s="43" t="s">
        <v>7630</v>
      </c>
      <c r="E2107" s="44" t="s">
        <v>232</v>
      </c>
      <c r="F2107" s="45" t="s">
        <v>7711</v>
      </c>
      <c r="G2107" s="45" t="s">
        <v>7712</v>
      </c>
      <c r="H2107" s="47">
        <v>43200</v>
      </c>
      <c r="I2107" s="47">
        <v>43748</v>
      </c>
      <c r="J2107" s="48" t="str">
        <f>IF(Ugovori_OPULJP[[#This Row],[DATUM ZAVRŠETKA OPERACIJE]]&gt;DATE(2024,3,31),"u provedbi","završen")</f>
        <v>završen</v>
      </c>
      <c r="K2107" s="46" t="s">
        <v>37</v>
      </c>
      <c r="L2107" s="46" t="s">
        <v>37</v>
      </c>
      <c r="M2107" s="49">
        <v>0.85</v>
      </c>
      <c r="N2107" s="49">
        <v>0.15</v>
      </c>
      <c r="O2107" s="50">
        <f>Ugovori_OPULJP[[#This Row],[Bespovratna sredstva - Ukupno (EU+Nac) HRK
= Ukupna ugovorena vrijednost bespovratnih sredstava]]*Ugovori_OPULJP[[#This Row],[EU STOPA SUFINANCIRANJA %
EU CO-FINANCING RATE %]]</f>
        <v>1324074.3504999999</v>
      </c>
      <c r="P2107" s="51">
        <f>Ugovori_OPULJP[[#This Row],[Bespovratna sredstva - EU dio - HRK]]/7.5345</f>
        <v>175734.86634813191</v>
      </c>
      <c r="Q2107" s="50">
        <f>Ugovori_OPULJP[[#This Row],[Bespovratna sredstva - Ukupno (EU+Nac) HRK
= Ukupna ugovorena vrijednost bespovratnih sredstava]]*Ugovori_OPULJP[[#This Row],[STOPA NACIONALNOG SUFINANCIRANJA %]]</f>
        <v>233660.1795</v>
      </c>
      <c r="R2107" s="51">
        <f>Ugovori_OPULJP[[#This Row],[Bespovratna sredstva - Nacionalni dio - HRK]]/7.5345</f>
        <v>31012.035237905631</v>
      </c>
      <c r="S2107" s="50">
        <v>1557734.53</v>
      </c>
      <c r="T2107" s="51">
        <f>Ugovori_OPULJP[[#This Row],[Bespovratna sredstva - Ukupno (EU+Nac) HRK
= Ukupna ugovorena vrijednost bespovratnih sredstava]]/7.5345</f>
        <v>206746.90158603757</v>
      </c>
      <c r="U2107" s="50">
        <v>0</v>
      </c>
      <c r="V2107" s="51">
        <f>Ugovori_OPULJP[[#This Row],[Javni doprinos korisnika - HRK]]/7.5345</f>
        <v>0</v>
      </c>
      <c r="W2107" s="50">
        <v>0</v>
      </c>
      <c r="X2107" s="51">
        <f>Ugovori_OPULJP[[#This Row],[Privatni doprinos korisnika - HRK]]/7.5345</f>
        <v>0</v>
      </c>
      <c r="Y2107" s="52">
        <v>1557734.53</v>
      </c>
      <c r="Z2107" s="53">
        <f>Ugovori_OPULJP[[#This Row],[UKUPNI PRIHVATLJIVI IZDACI
TOTAL ELIGIBLE EXPENDITURE
= Bespovratna sredstva ukupno + doprinos korisnika
= Ukupni prihvatljivi troškovi
= Ukupna ugovorena vrijednost projekta HRK]]/7.5345</f>
        <v>206746.90158603757</v>
      </c>
      <c r="AA2107" s="44" t="s">
        <v>7633</v>
      </c>
      <c r="AB2107" s="44" t="s">
        <v>35</v>
      </c>
      <c r="AC2107" s="43" t="s">
        <v>7713</v>
      </c>
      <c r="AD2107" s="43" t="s">
        <v>6595</v>
      </c>
    </row>
    <row r="2108" spans="1:30" ht="102" x14ac:dyDescent="0.2">
      <c r="A2108" s="41" t="s">
        <v>7714</v>
      </c>
      <c r="B2108" s="42" t="s">
        <v>743</v>
      </c>
      <c r="C2108" s="43" t="s">
        <v>7295</v>
      </c>
      <c r="D2108" s="43" t="s">
        <v>7630</v>
      </c>
      <c r="E2108" s="44" t="s">
        <v>232</v>
      </c>
      <c r="F2108" s="45" t="s">
        <v>7715</v>
      </c>
      <c r="G2108" s="45" t="s">
        <v>7716</v>
      </c>
      <c r="H2108" s="47">
        <v>43200</v>
      </c>
      <c r="I2108" s="47">
        <v>44022</v>
      </c>
      <c r="J2108" s="48" t="str">
        <f>IF(Ugovori_OPULJP[[#This Row],[DATUM ZAVRŠETKA OPERACIJE]]&gt;DATE(2024,3,31),"u provedbi","završen")</f>
        <v>završen</v>
      </c>
      <c r="K2108" s="46" t="s">
        <v>200</v>
      </c>
      <c r="L2108" s="46" t="s">
        <v>200</v>
      </c>
      <c r="M2108" s="49">
        <v>0.85</v>
      </c>
      <c r="N2108" s="49">
        <v>0.15</v>
      </c>
      <c r="O2108" s="50">
        <f>Ugovori_OPULJP[[#This Row],[Bespovratna sredstva - Ukupno (EU+Nac) HRK
= Ukupna ugovorena vrijednost bespovratnih sredstava]]*Ugovori_OPULJP[[#This Row],[EU STOPA SUFINANCIRANJA %
EU CO-FINANCING RATE %]]</f>
        <v>942479.35399999993</v>
      </c>
      <c r="P2108" s="51">
        <f>Ugovori_OPULJP[[#This Row],[Bespovratna sredstva - EU dio - HRK]]/7.5345</f>
        <v>125088.50673568252</v>
      </c>
      <c r="Q2108" s="50">
        <f>Ugovori_OPULJP[[#This Row],[Bespovratna sredstva - Ukupno (EU+Nac) HRK
= Ukupna ugovorena vrijednost bespovratnih sredstava]]*Ugovori_OPULJP[[#This Row],[STOPA NACIONALNOG SUFINANCIRANJA %]]</f>
        <v>166319.886</v>
      </c>
      <c r="R2108" s="51">
        <f>Ugovori_OPULJP[[#This Row],[Bespovratna sredstva - Nacionalni dio - HRK]]/7.5345</f>
        <v>22074.442365120445</v>
      </c>
      <c r="S2108" s="50">
        <v>1108799.24</v>
      </c>
      <c r="T2108" s="51">
        <f>Ugovori_OPULJP[[#This Row],[Bespovratna sredstva - Ukupno (EU+Nac) HRK
= Ukupna ugovorena vrijednost bespovratnih sredstava]]/7.5345</f>
        <v>147162.94910080297</v>
      </c>
      <c r="U2108" s="50">
        <v>0</v>
      </c>
      <c r="V2108" s="51">
        <f>Ugovori_OPULJP[[#This Row],[Javni doprinos korisnika - HRK]]/7.5345</f>
        <v>0</v>
      </c>
      <c r="W2108" s="50">
        <v>0</v>
      </c>
      <c r="X2108" s="51">
        <f>Ugovori_OPULJP[[#This Row],[Privatni doprinos korisnika - HRK]]/7.5345</f>
        <v>0</v>
      </c>
      <c r="Y2108" s="52">
        <v>1108799.24</v>
      </c>
      <c r="Z2108" s="53">
        <f>Ugovori_OPULJP[[#This Row],[UKUPNI PRIHVATLJIVI IZDACI
TOTAL ELIGIBLE EXPENDITURE
= Bespovratna sredstva ukupno + doprinos korisnika
= Ukupni prihvatljivi troškovi
= Ukupna ugovorena vrijednost projekta HRK]]/7.5345</f>
        <v>147162.94910080297</v>
      </c>
      <c r="AA2108" s="44" t="s">
        <v>7633</v>
      </c>
      <c r="AB2108" s="44" t="s">
        <v>35</v>
      </c>
      <c r="AC2108" s="43" t="s">
        <v>7717</v>
      </c>
      <c r="AD2108" s="43" t="s">
        <v>6595</v>
      </c>
    </row>
    <row r="2109" spans="1:30" ht="51" customHeight="1" x14ac:dyDescent="0.2">
      <c r="A2109" s="41" t="s">
        <v>7718</v>
      </c>
      <c r="B2109" s="42" t="s">
        <v>743</v>
      </c>
      <c r="C2109" s="43" t="s">
        <v>7295</v>
      </c>
      <c r="D2109" s="43" t="s">
        <v>7630</v>
      </c>
      <c r="E2109" s="44" t="s">
        <v>232</v>
      </c>
      <c r="F2109" s="45" t="s">
        <v>7719</v>
      </c>
      <c r="G2109" s="45" t="s">
        <v>7720</v>
      </c>
      <c r="H2109" s="47">
        <v>43578</v>
      </c>
      <c r="I2109" s="47">
        <v>44309</v>
      </c>
      <c r="J2109" s="48" t="str">
        <f>IF(Ugovori_OPULJP[[#This Row],[DATUM ZAVRŠETKA OPERACIJE]]&gt;DATE(2024,3,31),"u provedbi","završen")</f>
        <v>završen</v>
      </c>
      <c r="K2109" s="46" t="s">
        <v>200</v>
      </c>
      <c r="L2109" s="46" t="s">
        <v>200</v>
      </c>
      <c r="M2109" s="49">
        <v>0.85</v>
      </c>
      <c r="N2109" s="49">
        <v>0.15</v>
      </c>
      <c r="O2109" s="50">
        <f>Ugovori_OPULJP[[#This Row],[Bespovratna sredstva - Ukupno (EU+Nac) HRK
= Ukupna ugovorena vrijednost bespovratnih sredstava]]*Ugovori_OPULJP[[#This Row],[EU STOPA SUFINANCIRANJA %
EU CO-FINANCING RATE %]]</f>
        <v>1411467.4575</v>
      </c>
      <c r="P2109" s="51">
        <f>Ugovori_OPULJP[[#This Row],[Bespovratna sredstva - EU dio - HRK]]/7.5345</f>
        <v>187333.92494525184</v>
      </c>
      <c r="Q2109" s="50">
        <f>Ugovori_OPULJP[[#This Row],[Bespovratna sredstva - Ukupno (EU+Nac) HRK
= Ukupna ugovorena vrijednost bespovratnih sredstava]]*Ugovori_OPULJP[[#This Row],[STOPA NACIONALNOG SUFINANCIRANJA %]]</f>
        <v>249082.49249999999</v>
      </c>
      <c r="R2109" s="51">
        <f>Ugovori_OPULJP[[#This Row],[Bespovratna sredstva - Nacionalni dio - HRK]]/7.5345</f>
        <v>33058.927931515027</v>
      </c>
      <c r="S2109" s="50">
        <v>1660549.95</v>
      </c>
      <c r="T2109" s="51">
        <f>Ugovori_OPULJP[[#This Row],[Bespovratna sredstva - Ukupno (EU+Nac) HRK
= Ukupna ugovorena vrijednost bespovratnih sredstava]]/7.5345</f>
        <v>220392.85287676685</v>
      </c>
      <c r="U2109" s="50">
        <v>0</v>
      </c>
      <c r="V2109" s="51">
        <f>Ugovori_OPULJP[[#This Row],[Javni doprinos korisnika - HRK]]/7.5345</f>
        <v>0</v>
      </c>
      <c r="W2109" s="50">
        <v>0</v>
      </c>
      <c r="X2109" s="51">
        <f>Ugovori_OPULJP[[#This Row],[Privatni doprinos korisnika - HRK]]/7.5345</f>
        <v>0</v>
      </c>
      <c r="Y2109" s="52">
        <v>1660549.95</v>
      </c>
      <c r="Z2109" s="53">
        <f>Ugovori_OPULJP[[#This Row],[UKUPNI PRIHVATLJIVI IZDACI
TOTAL ELIGIBLE EXPENDITURE
= Bespovratna sredstva ukupno + doprinos korisnika
= Ukupni prihvatljivi troškovi
= Ukupna ugovorena vrijednost projekta HRK]]/7.5345</f>
        <v>220392.85287676685</v>
      </c>
      <c r="AA2109" s="44" t="s">
        <v>7633</v>
      </c>
      <c r="AB2109" s="44" t="s">
        <v>35</v>
      </c>
      <c r="AC2109" s="43" t="s">
        <v>7721</v>
      </c>
      <c r="AD2109" s="43" t="s">
        <v>6595</v>
      </c>
    </row>
    <row r="2110" spans="1:30" ht="102" x14ac:dyDescent="0.2">
      <c r="A2110" s="41" t="s">
        <v>7722</v>
      </c>
      <c r="B2110" s="42" t="s">
        <v>743</v>
      </c>
      <c r="C2110" s="43" t="s">
        <v>7295</v>
      </c>
      <c r="D2110" s="43" t="s">
        <v>7630</v>
      </c>
      <c r="E2110" s="44" t="s">
        <v>232</v>
      </c>
      <c r="F2110" s="45" t="s">
        <v>7723</v>
      </c>
      <c r="G2110" s="45" t="s">
        <v>7724</v>
      </c>
      <c r="H2110" s="47">
        <v>43578</v>
      </c>
      <c r="I2110" s="47">
        <v>44309</v>
      </c>
      <c r="J2110" s="48" t="str">
        <f>IF(Ugovori_OPULJP[[#This Row],[DATUM ZAVRŠETKA OPERACIJE]]&gt;DATE(2024,3,31),"u provedbi","završen")</f>
        <v>završen</v>
      </c>
      <c r="K2110" s="46" t="s">
        <v>2715</v>
      </c>
      <c r="L2110" s="46" t="s">
        <v>37</v>
      </c>
      <c r="M2110" s="49">
        <v>0.85</v>
      </c>
      <c r="N2110" s="49">
        <v>0.15</v>
      </c>
      <c r="O2110" s="50">
        <f>Ugovori_OPULJP[[#This Row],[Bespovratna sredstva - Ukupno (EU+Nac) HRK
= Ukupna ugovorena vrijednost bespovratnih sredstava]]*Ugovori_OPULJP[[#This Row],[EU STOPA SUFINANCIRANJA %
EU CO-FINANCING RATE %]]</f>
        <v>1064117.125</v>
      </c>
      <c r="P2110" s="51">
        <f>Ugovori_OPULJP[[#This Row],[Bespovratna sredstva - EU dio - HRK]]/7.5345</f>
        <v>141232.61331209767</v>
      </c>
      <c r="Q2110" s="50">
        <f>Ugovori_OPULJP[[#This Row],[Bespovratna sredstva - Ukupno (EU+Nac) HRK
= Ukupna ugovorena vrijednost bespovratnih sredstava]]*Ugovori_OPULJP[[#This Row],[STOPA NACIONALNOG SUFINANCIRANJA %]]</f>
        <v>187785.375</v>
      </c>
      <c r="R2110" s="51">
        <f>Ugovori_OPULJP[[#This Row],[Bespovratna sredstva - Nacionalni dio - HRK]]/7.5345</f>
        <v>24923.402349193708</v>
      </c>
      <c r="S2110" s="50">
        <v>1251902.5</v>
      </c>
      <c r="T2110" s="51">
        <f>Ugovori_OPULJP[[#This Row],[Bespovratna sredstva - Ukupno (EU+Nac) HRK
= Ukupna ugovorena vrijednost bespovratnih sredstava]]/7.5345</f>
        <v>166156.01566129137</v>
      </c>
      <c r="U2110" s="50">
        <v>0</v>
      </c>
      <c r="V2110" s="51">
        <f>Ugovori_OPULJP[[#This Row],[Javni doprinos korisnika - HRK]]/7.5345</f>
        <v>0</v>
      </c>
      <c r="W2110" s="50">
        <v>0</v>
      </c>
      <c r="X2110" s="51">
        <f>Ugovori_OPULJP[[#This Row],[Privatni doprinos korisnika - HRK]]/7.5345</f>
        <v>0</v>
      </c>
      <c r="Y2110" s="52">
        <v>1251902.5</v>
      </c>
      <c r="Z2110" s="53">
        <f>Ugovori_OPULJP[[#This Row],[UKUPNI PRIHVATLJIVI IZDACI
TOTAL ELIGIBLE EXPENDITURE
= Bespovratna sredstva ukupno + doprinos korisnika
= Ukupni prihvatljivi troškovi
= Ukupna ugovorena vrijednost projekta HRK]]/7.5345</f>
        <v>166156.01566129137</v>
      </c>
      <c r="AA2110" s="44" t="s">
        <v>7633</v>
      </c>
      <c r="AB2110" s="44" t="s">
        <v>35</v>
      </c>
      <c r="AC2110" s="43" t="s">
        <v>7658</v>
      </c>
      <c r="AD2110" s="43" t="s">
        <v>6595</v>
      </c>
    </row>
    <row r="2111" spans="1:30" ht="102" x14ac:dyDescent="0.2">
      <c r="A2111" s="41" t="s">
        <v>7725</v>
      </c>
      <c r="B2111" s="42" t="s">
        <v>743</v>
      </c>
      <c r="C2111" s="43" t="s">
        <v>7295</v>
      </c>
      <c r="D2111" s="43" t="s">
        <v>7630</v>
      </c>
      <c r="E2111" s="44" t="s">
        <v>232</v>
      </c>
      <c r="F2111" s="45" t="s">
        <v>7726</v>
      </c>
      <c r="G2111" s="45" t="s">
        <v>411</v>
      </c>
      <c r="H2111" s="47">
        <v>43578</v>
      </c>
      <c r="I2111" s="47">
        <v>44309</v>
      </c>
      <c r="J2111" s="48" t="str">
        <f>IF(Ugovori_OPULJP[[#This Row],[DATUM ZAVRŠETKA OPERACIJE]]&gt;DATE(2024,3,31),"u provedbi","završen")</f>
        <v>završen</v>
      </c>
      <c r="K2111" s="46" t="s">
        <v>7727</v>
      </c>
      <c r="L2111" s="46" t="s">
        <v>79</v>
      </c>
      <c r="M2111" s="49">
        <v>0.85</v>
      </c>
      <c r="N2111" s="49">
        <v>0.15</v>
      </c>
      <c r="O2111" s="50">
        <f>Ugovori_OPULJP[[#This Row],[Bespovratna sredstva - Ukupno (EU+Nac) HRK
= Ukupna ugovorena vrijednost bespovratnih sredstava]]*Ugovori_OPULJP[[#This Row],[EU STOPA SUFINANCIRANJA %
EU CO-FINANCING RATE %]]</f>
        <v>1157425.824</v>
      </c>
      <c r="P2111" s="51">
        <f>Ugovori_OPULJP[[#This Row],[Bespovratna sredstva - EU dio - HRK]]/7.5345</f>
        <v>153616.80589289268</v>
      </c>
      <c r="Q2111" s="50">
        <f>Ugovori_OPULJP[[#This Row],[Bespovratna sredstva - Ukupno (EU+Nac) HRK
= Ukupna ugovorena vrijednost bespovratnih sredstava]]*Ugovori_OPULJP[[#This Row],[STOPA NACIONALNOG SUFINANCIRANJA %]]</f>
        <v>204251.61599999998</v>
      </c>
      <c r="R2111" s="51">
        <f>Ugovori_OPULJP[[#This Row],[Bespovratna sredstva - Nacionalni dio - HRK]]/7.5345</f>
        <v>27108.848098745766</v>
      </c>
      <c r="S2111" s="50">
        <v>1361677.44</v>
      </c>
      <c r="T2111" s="51">
        <f>Ugovori_OPULJP[[#This Row],[Bespovratna sredstva - Ukupno (EU+Nac) HRK
= Ukupna ugovorena vrijednost bespovratnih sredstava]]/7.5345</f>
        <v>180725.65399163845</v>
      </c>
      <c r="U2111" s="50">
        <v>0</v>
      </c>
      <c r="V2111" s="51">
        <f>Ugovori_OPULJP[[#This Row],[Javni doprinos korisnika - HRK]]/7.5345</f>
        <v>0</v>
      </c>
      <c r="W2111" s="50">
        <v>0</v>
      </c>
      <c r="X2111" s="51">
        <f>Ugovori_OPULJP[[#This Row],[Privatni doprinos korisnika - HRK]]/7.5345</f>
        <v>0</v>
      </c>
      <c r="Y2111" s="52">
        <v>1361677.44</v>
      </c>
      <c r="Z2111" s="53">
        <f>Ugovori_OPULJP[[#This Row],[UKUPNI PRIHVATLJIVI IZDACI
TOTAL ELIGIBLE EXPENDITURE
= Bespovratna sredstva ukupno + doprinos korisnika
= Ukupni prihvatljivi troškovi
= Ukupna ugovorena vrijednost projekta HRK]]/7.5345</f>
        <v>180725.65399163845</v>
      </c>
      <c r="AA2111" s="44" t="s">
        <v>7633</v>
      </c>
      <c r="AB2111" s="44" t="s">
        <v>35</v>
      </c>
      <c r="AC2111" s="43" t="s">
        <v>7728</v>
      </c>
      <c r="AD2111" s="43" t="s">
        <v>6595</v>
      </c>
    </row>
    <row r="2112" spans="1:30" ht="76.5" customHeight="1" x14ac:dyDescent="0.2">
      <c r="A2112" s="41" t="s">
        <v>7729</v>
      </c>
      <c r="B2112" s="42" t="s">
        <v>743</v>
      </c>
      <c r="C2112" s="43" t="s">
        <v>7295</v>
      </c>
      <c r="D2112" s="43" t="s">
        <v>7630</v>
      </c>
      <c r="E2112" s="44" t="s">
        <v>232</v>
      </c>
      <c r="F2112" s="45" t="s">
        <v>7730</v>
      </c>
      <c r="G2112" s="45" t="s">
        <v>7731</v>
      </c>
      <c r="H2112" s="47">
        <v>43578</v>
      </c>
      <c r="I2112" s="47">
        <v>44309</v>
      </c>
      <c r="J2112" s="48" t="str">
        <f>IF(Ugovori_OPULJP[[#This Row],[DATUM ZAVRŠETKA OPERACIJE]]&gt;DATE(2024,3,31),"u provedbi","završen")</f>
        <v>završen</v>
      </c>
      <c r="K2112" s="46" t="s">
        <v>200</v>
      </c>
      <c r="L2112" s="46" t="s">
        <v>200</v>
      </c>
      <c r="M2112" s="49">
        <v>0.85</v>
      </c>
      <c r="N2112" s="49">
        <v>0.15</v>
      </c>
      <c r="O2112" s="50">
        <f>Ugovori_OPULJP[[#This Row],[Bespovratna sredstva - Ukupno (EU+Nac) HRK
= Ukupna ugovorena vrijednost bespovratnih sredstava]]*Ugovori_OPULJP[[#This Row],[EU STOPA SUFINANCIRANJA %
EU CO-FINANCING RATE %]]</f>
        <v>1180474.3899999999</v>
      </c>
      <c r="P2112" s="51">
        <f>Ugovori_OPULJP[[#This Row],[Bespovratna sredstva - EU dio - HRK]]/7.5345</f>
        <v>156675.87630234254</v>
      </c>
      <c r="Q2112" s="50">
        <f>Ugovori_OPULJP[[#This Row],[Bespovratna sredstva - Ukupno (EU+Nac) HRK
= Ukupna ugovorena vrijednost bespovratnih sredstava]]*Ugovori_OPULJP[[#This Row],[STOPA NACIONALNOG SUFINANCIRANJA %]]</f>
        <v>208319.00999999998</v>
      </c>
      <c r="R2112" s="51">
        <f>Ugovori_OPULJP[[#This Row],[Bespovratna sredstva - Nacionalni dio - HRK]]/7.5345</f>
        <v>27648.684053354566</v>
      </c>
      <c r="S2112" s="50">
        <v>1388793.4</v>
      </c>
      <c r="T2112" s="51">
        <f>Ugovori_OPULJP[[#This Row],[Bespovratna sredstva - Ukupno (EU+Nac) HRK
= Ukupna ugovorena vrijednost bespovratnih sredstava]]/7.5345</f>
        <v>184324.56035569712</v>
      </c>
      <c r="U2112" s="50">
        <v>0</v>
      </c>
      <c r="V2112" s="51">
        <f>Ugovori_OPULJP[[#This Row],[Javni doprinos korisnika - HRK]]/7.5345</f>
        <v>0</v>
      </c>
      <c r="W2112" s="50">
        <v>0</v>
      </c>
      <c r="X2112" s="51">
        <f>Ugovori_OPULJP[[#This Row],[Privatni doprinos korisnika - HRK]]/7.5345</f>
        <v>0</v>
      </c>
      <c r="Y2112" s="52">
        <v>1388793.4</v>
      </c>
      <c r="Z2112" s="53">
        <f>Ugovori_OPULJP[[#This Row],[UKUPNI PRIHVATLJIVI IZDACI
TOTAL ELIGIBLE EXPENDITURE
= Bespovratna sredstva ukupno + doprinos korisnika
= Ukupni prihvatljivi troškovi
= Ukupna ugovorena vrijednost projekta HRK]]/7.5345</f>
        <v>184324.56035569712</v>
      </c>
      <c r="AA2112" s="44" t="s">
        <v>7633</v>
      </c>
      <c r="AB2112" s="44" t="s">
        <v>35</v>
      </c>
      <c r="AC2112" s="43" t="s">
        <v>7732</v>
      </c>
      <c r="AD2112" s="43" t="s">
        <v>6595</v>
      </c>
    </row>
    <row r="2113" spans="1:30" ht="114.75" x14ac:dyDescent="0.2">
      <c r="A2113" s="41" t="s">
        <v>7733</v>
      </c>
      <c r="B2113" s="42" t="s">
        <v>743</v>
      </c>
      <c r="C2113" s="43" t="s">
        <v>7295</v>
      </c>
      <c r="D2113" s="43" t="s">
        <v>7630</v>
      </c>
      <c r="E2113" s="44" t="s">
        <v>232</v>
      </c>
      <c r="F2113" s="45" t="s">
        <v>7734</v>
      </c>
      <c r="G2113" s="45" t="s">
        <v>7735</v>
      </c>
      <c r="H2113" s="47">
        <v>43200</v>
      </c>
      <c r="I2113" s="47">
        <v>44022</v>
      </c>
      <c r="J2113" s="48" t="str">
        <f>IF(Ugovori_OPULJP[[#This Row],[DATUM ZAVRŠETKA OPERACIJE]]&gt;DATE(2024,3,31),"u provedbi","završen")</f>
        <v>završen</v>
      </c>
      <c r="K2113" s="46" t="s">
        <v>249</v>
      </c>
      <c r="L2113" s="46" t="s">
        <v>249</v>
      </c>
      <c r="M2113" s="49">
        <v>0.85</v>
      </c>
      <c r="N2113" s="49">
        <v>0.15</v>
      </c>
      <c r="O2113" s="50">
        <f>Ugovori_OPULJP[[#This Row],[Bespovratna sredstva - Ukupno (EU+Nac) HRK
= Ukupna ugovorena vrijednost bespovratnih sredstava]]*Ugovori_OPULJP[[#This Row],[EU STOPA SUFINANCIRANJA %
EU CO-FINANCING RATE %]]</f>
        <v>1694749.8729999999</v>
      </c>
      <c r="P2113" s="51">
        <f>Ugovori_OPULJP[[#This Row],[Bespovratna sredstva - EU dio - HRK]]/7.5345</f>
        <v>224931.96270489082</v>
      </c>
      <c r="Q2113" s="50">
        <f>Ugovori_OPULJP[[#This Row],[Bespovratna sredstva - Ukupno (EU+Nac) HRK
= Ukupna ugovorena vrijednost bespovratnih sredstava]]*Ugovori_OPULJP[[#This Row],[STOPA NACIONALNOG SUFINANCIRANJA %]]</f>
        <v>299073.50699999998</v>
      </c>
      <c r="R2113" s="51">
        <f>Ugovori_OPULJP[[#This Row],[Bespovratna sredstva - Nacionalni dio - HRK]]/7.5345</f>
        <v>39693.875771451319</v>
      </c>
      <c r="S2113" s="50">
        <v>1993823.38</v>
      </c>
      <c r="T2113" s="51">
        <f>Ugovori_OPULJP[[#This Row],[Bespovratna sredstva - Ukupno (EU+Nac) HRK
= Ukupna ugovorena vrijednost bespovratnih sredstava]]/7.5345</f>
        <v>264625.83847634215</v>
      </c>
      <c r="U2113" s="50">
        <v>0</v>
      </c>
      <c r="V2113" s="51">
        <f>Ugovori_OPULJP[[#This Row],[Javni doprinos korisnika - HRK]]/7.5345</f>
        <v>0</v>
      </c>
      <c r="W2113" s="50">
        <v>0</v>
      </c>
      <c r="X2113" s="51">
        <f>Ugovori_OPULJP[[#This Row],[Privatni doprinos korisnika - HRK]]/7.5345</f>
        <v>0</v>
      </c>
      <c r="Y2113" s="52">
        <v>1993823.38</v>
      </c>
      <c r="Z2113" s="53">
        <f>Ugovori_OPULJP[[#This Row],[UKUPNI PRIHVATLJIVI IZDACI
TOTAL ELIGIBLE EXPENDITURE
= Bespovratna sredstva ukupno + doprinos korisnika
= Ukupni prihvatljivi troškovi
= Ukupna ugovorena vrijednost projekta HRK]]/7.5345</f>
        <v>264625.83847634215</v>
      </c>
      <c r="AA2113" s="44" t="s">
        <v>7633</v>
      </c>
      <c r="AB2113" s="44" t="s">
        <v>35</v>
      </c>
      <c r="AC2113" s="43" t="s">
        <v>7736</v>
      </c>
      <c r="AD2113" s="43" t="s">
        <v>6595</v>
      </c>
    </row>
    <row r="2114" spans="1:30" ht="114.75" x14ac:dyDescent="0.2">
      <c r="A2114" s="41" t="s">
        <v>7737</v>
      </c>
      <c r="B2114" s="42" t="s">
        <v>743</v>
      </c>
      <c r="C2114" s="43" t="s">
        <v>7295</v>
      </c>
      <c r="D2114" s="43" t="s">
        <v>7630</v>
      </c>
      <c r="E2114" s="44" t="s">
        <v>232</v>
      </c>
      <c r="F2114" s="45" t="s">
        <v>7738</v>
      </c>
      <c r="G2114" s="45" t="s">
        <v>7739</v>
      </c>
      <c r="H2114" s="47">
        <v>43200</v>
      </c>
      <c r="I2114" s="47">
        <v>43748</v>
      </c>
      <c r="J2114" s="48" t="str">
        <f>IF(Ugovori_OPULJP[[#This Row],[DATUM ZAVRŠETKA OPERACIJE]]&gt;DATE(2024,3,31),"u provedbi","završen")</f>
        <v>završen</v>
      </c>
      <c r="K2114" s="46" t="s">
        <v>205</v>
      </c>
      <c r="L2114" s="46" t="s">
        <v>37</v>
      </c>
      <c r="M2114" s="49">
        <v>0.85</v>
      </c>
      <c r="N2114" s="49">
        <v>0.15</v>
      </c>
      <c r="O2114" s="50">
        <f>Ugovori_OPULJP[[#This Row],[Bespovratna sredstva - Ukupno (EU+Nac) HRK
= Ukupna ugovorena vrijednost bespovratnih sredstava]]*Ugovori_OPULJP[[#This Row],[EU STOPA SUFINANCIRANJA %
EU CO-FINANCING RATE %]]</f>
        <v>1051178.5354999998</v>
      </c>
      <c r="P2114" s="51">
        <f>Ugovori_OPULJP[[#This Row],[Bespovratna sredstva - EU dio - HRK]]/7.5345</f>
        <v>139515.36737673366</v>
      </c>
      <c r="Q2114" s="50">
        <f>Ugovori_OPULJP[[#This Row],[Bespovratna sredstva - Ukupno (EU+Nac) HRK
= Ukupna ugovorena vrijednost bespovratnih sredstava]]*Ugovori_OPULJP[[#This Row],[STOPA NACIONALNOG SUFINANCIRANJA %]]</f>
        <v>185502.09449999998</v>
      </c>
      <c r="R2114" s="51">
        <f>Ugovori_OPULJP[[#This Row],[Bespovratna sredstva - Nacionalni dio - HRK]]/7.5345</f>
        <v>24620.358948835354</v>
      </c>
      <c r="S2114" s="50">
        <v>1236680.6299999999</v>
      </c>
      <c r="T2114" s="51">
        <f>Ugovori_OPULJP[[#This Row],[Bespovratna sredstva - Ukupno (EU+Nac) HRK
= Ukupna ugovorena vrijednost bespovratnih sredstava]]/7.5345</f>
        <v>164135.72632556903</v>
      </c>
      <c r="U2114" s="50">
        <v>0</v>
      </c>
      <c r="V2114" s="51">
        <f>Ugovori_OPULJP[[#This Row],[Javni doprinos korisnika - HRK]]/7.5345</f>
        <v>0</v>
      </c>
      <c r="W2114" s="50">
        <v>0</v>
      </c>
      <c r="X2114" s="51">
        <f>Ugovori_OPULJP[[#This Row],[Privatni doprinos korisnika - HRK]]/7.5345</f>
        <v>0</v>
      </c>
      <c r="Y2114" s="52">
        <v>1236680.6299999999</v>
      </c>
      <c r="Z2114" s="53">
        <f>Ugovori_OPULJP[[#This Row],[UKUPNI PRIHVATLJIVI IZDACI
TOTAL ELIGIBLE EXPENDITURE
= Bespovratna sredstva ukupno + doprinos korisnika
= Ukupni prihvatljivi troškovi
= Ukupna ugovorena vrijednost projekta HRK]]/7.5345</f>
        <v>164135.72632556903</v>
      </c>
      <c r="AA2114" s="44" t="s">
        <v>7633</v>
      </c>
      <c r="AB2114" s="44" t="s">
        <v>35</v>
      </c>
      <c r="AC2114" s="43" t="s">
        <v>7740</v>
      </c>
      <c r="AD2114" s="43" t="s">
        <v>6595</v>
      </c>
    </row>
    <row r="2115" spans="1:30" ht="102" x14ac:dyDescent="0.2">
      <c r="A2115" s="41" t="s">
        <v>7741</v>
      </c>
      <c r="B2115" s="42" t="s">
        <v>743</v>
      </c>
      <c r="C2115" s="43" t="s">
        <v>7295</v>
      </c>
      <c r="D2115" s="43" t="s">
        <v>7630</v>
      </c>
      <c r="E2115" s="44" t="s">
        <v>232</v>
      </c>
      <c r="F2115" s="45" t="s">
        <v>7742</v>
      </c>
      <c r="G2115" s="45" t="s">
        <v>7743</v>
      </c>
      <c r="H2115" s="47">
        <v>43578</v>
      </c>
      <c r="I2115" s="47">
        <v>44127</v>
      </c>
      <c r="J2115" s="48" t="str">
        <f>IF(Ugovori_OPULJP[[#This Row],[DATUM ZAVRŠETKA OPERACIJE]]&gt;DATE(2024,3,31),"u provedbi","završen")</f>
        <v>završen</v>
      </c>
      <c r="K2115" s="46" t="s">
        <v>271</v>
      </c>
      <c r="L2115" s="46" t="s">
        <v>271</v>
      </c>
      <c r="M2115" s="49">
        <v>0.85</v>
      </c>
      <c r="N2115" s="49">
        <v>0.15</v>
      </c>
      <c r="O2115" s="50">
        <f>Ugovori_OPULJP[[#This Row],[Bespovratna sredstva - Ukupno (EU+Nac) HRK
= Ukupna ugovorena vrijednost bespovratnih sredstava]]*Ugovori_OPULJP[[#This Row],[EU STOPA SUFINANCIRANJA %
EU CO-FINANCING RATE %]]</f>
        <v>1137791.3</v>
      </c>
      <c r="P2115" s="51">
        <f>Ugovori_OPULJP[[#This Row],[Bespovratna sredstva - EU dio - HRK]]/7.5345</f>
        <v>151010.85672572831</v>
      </c>
      <c r="Q2115" s="50">
        <f>Ugovori_OPULJP[[#This Row],[Bespovratna sredstva - Ukupno (EU+Nac) HRK
= Ukupna ugovorena vrijednost bespovratnih sredstava]]*Ugovori_OPULJP[[#This Row],[STOPA NACIONALNOG SUFINANCIRANJA %]]</f>
        <v>200786.69999999998</v>
      </c>
      <c r="R2115" s="51">
        <f>Ugovori_OPULJP[[#This Row],[Bespovratna sredstva - Nacionalni dio - HRK]]/7.5345</f>
        <v>26648.974716304994</v>
      </c>
      <c r="S2115" s="50">
        <v>1338578</v>
      </c>
      <c r="T2115" s="51">
        <f>Ugovori_OPULJP[[#This Row],[Bespovratna sredstva - Ukupno (EU+Nac) HRK
= Ukupna ugovorena vrijednost bespovratnih sredstava]]/7.5345</f>
        <v>177659.83144203329</v>
      </c>
      <c r="U2115" s="50">
        <v>0</v>
      </c>
      <c r="V2115" s="51">
        <f>Ugovori_OPULJP[[#This Row],[Javni doprinos korisnika - HRK]]/7.5345</f>
        <v>0</v>
      </c>
      <c r="W2115" s="50">
        <v>0</v>
      </c>
      <c r="X2115" s="51">
        <f>Ugovori_OPULJP[[#This Row],[Privatni doprinos korisnika - HRK]]/7.5345</f>
        <v>0</v>
      </c>
      <c r="Y2115" s="52">
        <v>1338578</v>
      </c>
      <c r="Z2115" s="53">
        <f>Ugovori_OPULJP[[#This Row],[UKUPNI PRIHVATLJIVI IZDACI
TOTAL ELIGIBLE EXPENDITURE
= Bespovratna sredstva ukupno + doprinos korisnika
= Ukupni prihvatljivi troškovi
= Ukupna ugovorena vrijednost projekta HRK]]/7.5345</f>
        <v>177659.83144203329</v>
      </c>
      <c r="AA2115" s="44" t="s">
        <v>7633</v>
      </c>
      <c r="AB2115" s="44" t="s">
        <v>35</v>
      </c>
      <c r="AC2115" s="43" t="s">
        <v>7744</v>
      </c>
      <c r="AD2115" s="43" t="s">
        <v>6595</v>
      </c>
    </row>
    <row r="2116" spans="1:30" ht="89.25" customHeight="1" x14ac:dyDescent="0.2">
      <c r="A2116" s="41" t="s">
        <v>7745</v>
      </c>
      <c r="B2116" s="42" t="s">
        <v>743</v>
      </c>
      <c r="C2116" s="43" t="s">
        <v>7295</v>
      </c>
      <c r="D2116" s="43" t="s">
        <v>7630</v>
      </c>
      <c r="E2116" s="44" t="s">
        <v>232</v>
      </c>
      <c r="F2116" s="45" t="s">
        <v>7746</v>
      </c>
      <c r="G2116" s="45" t="s">
        <v>7747</v>
      </c>
      <c r="H2116" s="47">
        <v>43200</v>
      </c>
      <c r="I2116" s="47">
        <v>43565</v>
      </c>
      <c r="J2116" s="48" t="str">
        <f>IF(Ugovori_OPULJP[[#This Row],[DATUM ZAVRŠETKA OPERACIJE]]&gt;DATE(2024,3,31),"u provedbi","završen")</f>
        <v>završen</v>
      </c>
      <c r="K2116" s="46" t="s">
        <v>271</v>
      </c>
      <c r="L2116" s="46" t="s">
        <v>130</v>
      </c>
      <c r="M2116" s="49">
        <v>0.85</v>
      </c>
      <c r="N2116" s="49">
        <v>0.15</v>
      </c>
      <c r="O2116" s="50">
        <f>Ugovori_OPULJP[[#This Row],[Bespovratna sredstva - Ukupno (EU+Nac) HRK
= Ukupna ugovorena vrijednost bespovratnih sredstava]]*Ugovori_OPULJP[[#This Row],[EU STOPA SUFINANCIRANJA %
EU CO-FINANCING RATE %]]</f>
        <v>980943.76649999991</v>
      </c>
      <c r="P2116" s="51">
        <f>Ugovori_OPULJP[[#This Row],[Bespovratna sredstva - EU dio - HRK]]/7.5345</f>
        <v>130193.61158670115</v>
      </c>
      <c r="Q2116" s="50">
        <f>Ugovori_OPULJP[[#This Row],[Bespovratna sredstva - Ukupno (EU+Nac) HRK
= Ukupna ugovorena vrijednost bespovratnih sredstava]]*Ugovori_OPULJP[[#This Row],[STOPA NACIONALNOG SUFINANCIRANJA %]]</f>
        <v>173107.72349999999</v>
      </c>
      <c r="R2116" s="51">
        <f>Ugovori_OPULJP[[#This Row],[Bespovratna sredstva - Nacionalni dio - HRK]]/7.5345</f>
        <v>22975.343221182557</v>
      </c>
      <c r="S2116" s="50">
        <v>1154051.49</v>
      </c>
      <c r="T2116" s="51">
        <f>Ugovori_OPULJP[[#This Row],[Bespovratna sredstva - Ukupno (EU+Nac) HRK
= Ukupna ugovorena vrijednost bespovratnih sredstava]]/7.5345</f>
        <v>153168.95480788371</v>
      </c>
      <c r="U2116" s="50">
        <v>0</v>
      </c>
      <c r="V2116" s="51">
        <f>Ugovori_OPULJP[[#This Row],[Javni doprinos korisnika - HRK]]/7.5345</f>
        <v>0</v>
      </c>
      <c r="W2116" s="50">
        <v>0</v>
      </c>
      <c r="X2116" s="51">
        <f>Ugovori_OPULJP[[#This Row],[Privatni doprinos korisnika - HRK]]/7.5345</f>
        <v>0</v>
      </c>
      <c r="Y2116" s="52">
        <v>1154051.49</v>
      </c>
      <c r="Z2116" s="53">
        <f>Ugovori_OPULJP[[#This Row],[UKUPNI PRIHVATLJIVI IZDACI
TOTAL ELIGIBLE EXPENDITURE
= Bespovratna sredstva ukupno + doprinos korisnika
= Ukupni prihvatljivi troškovi
= Ukupna ugovorena vrijednost projekta HRK]]/7.5345</f>
        <v>153168.95480788371</v>
      </c>
      <c r="AA2116" s="44" t="s">
        <v>7633</v>
      </c>
      <c r="AB2116" s="44" t="s">
        <v>35</v>
      </c>
      <c r="AC2116" s="43" t="s">
        <v>7748</v>
      </c>
      <c r="AD2116" s="43" t="s">
        <v>6595</v>
      </c>
    </row>
    <row r="2117" spans="1:30" ht="60" customHeight="1" x14ac:dyDescent="0.2">
      <c r="A2117" s="41" t="s">
        <v>7749</v>
      </c>
      <c r="B2117" s="42" t="s">
        <v>743</v>
      </c>
      <c r="C2117" s="43" t="s">
        <v>7295</v>
      </c>
      <c r="D2117" s="43" t="s">
        <v>7630</v>
      </c>
      <c r="E2117" s="44" t="s">
        <v>232</v>
      </c>
      <c r="F2117" s="45" t="s">
        <v>7750</v>
      </c>
      <c r="G2117" s="45" t="s">
        <v>7751</v>
      </c>
      <c r="H2117" s="47">
        <v>43203</v>
      </c>
      <c r="I2117" s="47">
        <v>44025</v>
      </c>
      <c r="J2117" s="48" t="str">
        <f>IF(Ugovori_OPULJP[[#This Row],[DATUM ZAVRŠETKA OPERACIJE]]&gt;DATE(2024,3,31),"u provedbi","završen")</f>
        <v>završen</v>
      </c>
      <c r="K2117" s="46" t="s">
        <v>7752</v>
      </c>
      <c r="L2117" s="46" t="s">
        <v>104</v>
      </c>
      <c r="M2117" s="49">
        <v>0.85</v>
      </c>
      <c r="N2117" s="49">
        <v>0.15</v>
      </c>
      <c r="O2117" s="50">
        <f>Ugovori_OPULJP[[#This Row],[Bespovratna sredstva - Ukupno (EU+Nac) HRK
= Ukupna ugovorena vrijednost bespovratnih sredstava]]*Ugovori_OPULJP[[#This Row],[EU STOPA SUFINANCIRANJA %
EU CO-FINANCING RATE %]]</f>
        <v>1593119.7079999999</v>
      </c>
      <c r="P2117" s="51">
        <f>Ugovori_OPULJP[[#This Row],[Bespovratna sredstva - EU dio - HRK]]/7.5345</f>
        <v>211443.32178644897</v>
      </c>
      <c r="Q2117" s="50">
        <f>Ugovori_OPULJP[[#This Row],[Bespovratna sredstva - Ukupno (EU+Nac) HRK
= Ukupna ugovorena vrijednost bespovratnih sredstava]]*Ugovori_OPULJP[[#This Row],[STOPA NACIONALNOG SUFINANCIRANJA %]]</f>
        <v>281138.772</v>
      </c>
      <c r="R2117" s="51">
        <f>Ugovori_OPULJP[[#This Row],[Bespovratna sredstva - Nacionalni dio - HRK]]/7.5345</f>
        <v>37313.527374079233</v>
      </c>
      <c r="S2117" s="50">
        <v>1874258.48</v>
      </c>
      <c r="T2117" s="51">
        <f>Ugovori_OPULJP[[#This Row],[Bespovratna sredstva - Ukupno (EU+Nac) HRK
= Ukupna ugovorena vrijednost bespovratnih sredstava]]/7.5345</f>
        <v>248756.84916052822</v>
      </c>
      <c r="U2117" s="50">
        <v>0</v>
      </c>
      <c r="V2117" s="51">
        <f>Ugovori_OPULJP[[#This Row],[Javni doprinos korisnika - HRK]]/7.5345</f>
        <v>0</v>
      </c>
      <c r="W2117" s="50">
        <v>0</v>
      </c>
      <c r="X2117" s="51">
        <f>Ugovori_OPULJP[[#This Row],[Privatni doprinos korisnika - HRK]]/7.5345</f>
        <v>0</v>
      </c>
      <c r="Y2117" s="52">
        <v>1874258.48</v>
      </c>
      <c r="Z2117" s="53">
        <f>Ugovori_OPULJP[[#This Row],[UKUPNI PRIHVATLJIVI IZDACI
TOTAL ELIGIBLE EXPENDITURE
= Bespovratna sredstva ukupno + doprinos korisnika
= Ukupni prihvatljivi troškovi
= Ukupna ugovorena vrijednost projekta HRK]]/7.5345</f>
        <v>248756.84916052822</v>
      </c>
      <c r="AA2117" s="44" t="s">
        <v>7633</v>
      </c>
      <c r="AB2117" s="44" t="s">
        <v>35</v>
      </c>
      <c r="AC2117" s="43" t="s">
        <v>7753</v>
      </c>
      <c r="AD2117" s="43" t="s">
        <v>6595</v>
      </c>
    </row>
    <row r="2118" spans="1:30" ht="114.75" x14ac:dyDescent="0.2">
      <c r="A2118" s="41" t="s">
        <v>7754</v>
      </c>
      <c r="B2118" s="42" t="s">
        <v>743</v>
      </c>
      <c r="C2118" s="43" t="s">
        <v>7295</v>
      </c>
      <c r="D2118" s="43" t="s">
        <v>7630</v>
      </c>
      <c r="E2118" s="44" t="s">
        <v>232</v>
      </c>
      <c r="F2118" s="45" t="s">
        <v>7755</v>
      </c>
      <c r="G2118" s="45" t="s">
        <v>7756</v>
      </c>
      <c r="H2118" s="47">
        <v>43578</v>
      </c>
      <c r="I2118" s="47">
        <v>44369</v>
      </c>
      <c r="J2118" s="48" t="str">
        <f>IF(Ugovori_OPULJP[[#This Row],[DATUM ZAVRŠETKA OPERACIJE]]&gt;DATE(2024,3,31),"u provedbi","završen")</f>
        <v>završen</v>
      </c>
      <c r="K2118" s="46" t="s">
        <v>104</v>
      </c>
      <c r="L2118" s="46" t="s">
        <v>104</v>
      </c>
      <c r="M2118" s="49">
        <v>0.85</v>
      </c>
      <c r="N2118" s="49">
        <v>0.15</v>
      </c>
      <c r="O2118" s="50">
        <f>Ugovori_OPULJP[[#This Row],[Bespovratna sredstva - Ukupno (EU+Nac) HRK
= Ukupna ugovorena vrijednost bespovratnih sredstava]]*Ugovori_OPULJP[[#This Row],[EU STOPA SUFINANCIRANJA %
EU CO-FINANCING RATE %]]</f>
        <v>1604585.5024999999</v>
      </c>
      <c r="P2118" s="51">
        <f>Ugovori_OPULJP[[#This Row],[Bespovratna sredstva - EU dio - HRK]]/7.5345</f>
        <v>212965.09423319396</v>
      </c>
      <c r="Q2118" s="50">
        <f>Ugovori_OPULJP[[#This Row],[Bespovratna sredstva - Ukupno (EU+Nac) HRK
= Ukupna ugovorena vrijednost bespovratnih sredstava]]*Ugovori_OPULJP[[#This Row],[STOPA NACIONALNOG SUFINANCIRANJA %]]</f>
        <v>283162.14749999996</v>
      </c>
      <c r="R2118" s="51">
        <f>Ugovori_OPULJP[[#This Row],[Bespovratna sredstva - Nacionalni dio - HRK]]/7.5345</f>
        <v>37582.075452916579</v>
      </c>
      <c r="S2118" s="50">
        <v>1887747.65</v>
      </c>
      <c r="T2118" s="51">
        <f>Ugovori_OPULJP[[#This Row],[Bespovratna sredstva - Ukupno (EU+Nac) HRK
= Ukupna ugovorena vrijednost bespovratnih sredstava]]/7.5345</f>
        <v>250547.16968611054</v>
      </c>
      <c r="U2118" s="50">
        <v>0</v>
      </c>
      <c r="V2118" s="51">
        <f>Ugovori_OPULJP[[#This Row],[Javni doprinos korisnika - HRK]]/7.5345</f>
        <v>0</v>
      </c>
      <c r="W2118" s="50">
        <v>0</v>
      </c>
      <c r="X2118" s="51">
        <f>Ugovori_OPULJP[[#This Row],[Privatni doprinos korisnika - HRK]]/7.5345</f>
        <v>0</v>
      </c>
      <c r="Y2118" s="52">
        <v>1887747.65</v>
      </c>
      <c r="Z2118" s="53">
        <f>Ugovori_OPULJP[[#This Row],[UKUPNI PRIHVATLJIVI IZDACI
TOTAL ELIGIBLE EXPENDITURE
= Bespovratna sredstva ukupno + doprinos korisnika
= Ukupni prihvatljivi troškovi
= Ukupna ugovorena vrijednost projekta HRK]]/7.5345</f>
        <v>250547.16968611054</v>
      </c>
      <c r="AA2118" s="44" t="s">
        <v>7633</v>
      </c>
      <c r="AB2118" s="44" t="s">
        <v>35</v>
      </c>
      <c r="AC2118" s="43" t="s">
        <v>7757</v>
      </c>
      <c r="AD2118" s="43" t="s">
        <v>6595</v>
      </c>
    </row>
    <row r="2119" spans="1:30" ht="76.5" x14ac:dyDescent="0.2">
      <c r="A2119" s="41" t="s">
        <v>7758</v>
      </c>
      <c r="B2119" s="42" t="s">
        <v>743</v>
      </c>
      <c r="C2119" s="43" t="s">
        <v>7295</v>
      </c>
      <c r="D2119" s="43" t="s">
        <v>7630</v>
      </c>
      <c r="E2119" s="44" t="s">
        <v>232</v>
      </c>
      <c r="F2119" s="45" t="s">
        <v>7759</v>
      </c>
      <c r="G2119" s="45" t="s">
        <v>7760</v>
      </c>
      <c r="H2119" s="47">
        <v>43578</v>
      </c>
      <c r="I2119" s="47">
        <v>44309</v>
      </c>
      <c r="J2119" s="48" t="str">
        <f>IF(Ugovori_OPULJP[[#This Row],[DATUM ZAVRŠETKA OPERACIJE]]&gt;DATE(2024,3,31),"u provedbi","završen")</f>
        <v>završen</v>
      </c>
      <c r="K2119" s="46" t="s">
        <v>99</v>
      </c>
      <c r="L2119" s="46" t="s">
        <v>99</v>
      </c>
      <c r="M2119" s="49">
        <v>0.85</v>
      </c>
      <c r="N2119" s="49">
        <v>0.15</v>
      </c>
      <c r="O2119" s="50">
        <f>Ugovori_OPULJP[[#This Row],[Bespovratna sredstva - Ukupno (EU+Nac) HRK
= Ukupna ugovorena vrijednost bespovratnih sredstava]]*Ugovori_OPULJP[[#This Row],[EU STOPA SUFINANCIRANJA %
EU CO-FINANCING RATE %]]</f>
        <v>1663525.6244999999</v>
      </c>
      <c r="P2119" s="51">
        <f>Ugovori_OPULJP[[#This Row],[Bespovratna sredstva - EU dio - HRK]]/7.5345</f>
        <v>220787.79275333465</v>
      </c>
      <c r="Q2119" s="50">
        <f>Ugovori_OPULJP[[#This Row],[Bespovratna sredstva - Ukupno (EU+Nac) HRK
= Ukupna ugovorena vrijednost bespovratnih sredstava]]*Ugovori_OPULJP[[#This Row],[STOPA NACIONALNOG SUFINANCIRANJA %]]</f>
        <v>293563.3455</v>
      </c>
      <c r="R2119" s="51">
        <f>Ugovori_OPULJP[[#This Row],[Bespovratna sredstva - Nacionalni dio - HRK]]/7.5345</f>
        <v>38962.551662353173</v>
      </c>
      <c r="S2119" s="50">
        <v>1957088.97</v>
      </c>
      <c r="T2119" s="51">
        <f>Ugovori_OPULJP[[#This Row],[Bespovratna sredstva - Ukupno (EU+Nac) HRK
= Ukupna ugovorena vrijednost bespovratnih sredstava]]/7.5345</f>
        <v>259750.34441568781</v>
      </c>
      <c r="U2119" s="50">
        <v>0</v>
      </c>
      <c r="V2119" s="51">
        <f>Ugovori_OPULJP[[#This Row],[Javni doprinos korisnika - HRK]]/7.5345</f>
        <v>0</v>
      </c>
      <c r="W2119" s="50">
        <v>0</v>
      </c>
      <c r="X2119" s="51">
        <f>Ugovori_OPULJP[[#This Row],[Privatni doprinos korisnika - HRK]]/7.5345</f>
        <v>0</v>
      </c>
      <c r="Y2119" s="52">
        <v>1957088.97</v>
      </c>
      <c r="Z2119" s="53">
        <f>Ugovori_OPULJP[[#This Row],[UKUPNI PRIHVATLJIVI IZDACI
TOTAL ELIGIBLE EXPENDITURE
= Bespovratna sredstva ukupno + doprinos korisnika
= Ukupni prihvatljivi troškovi
= Ukupna ugovorena vrijednost projekta HRK]]/7.5345</f>
        <v>259750.34441568781</v>
      </c>
      <c r="AA2119" s="44" t="s">
        <v>7633</v>
      </c>
      <c r="AB2119" s="44" t="s">
        <v>35</v>
      </c>
      <c r="AC2119" s="43" t="s">
        <v>7761</v>
      </c>
      <c r="AD2119" s="43" t="s">
        <v>6595</v>
      </c>
    </row>
    <row r="2120" spans="1:30" ht="114.75" x14ac:dyDescent="0.2">
      <c r="A2120" s="41" t="s">
        <v>7762</v>
      </c>
      <c r="B2120" s="42" t="s">
        <v>743</v>
      </c>
      <c r="C2120" s="43" t="s">
        <v>7295</v>
      </c>
      <c r="D2120" s="43" t="s">
        <v>7630</v>
      </c>
      <c r="E2120" s="44" t="s">
        <v>232</v>
      </c>
      <c r="F2120" s="45" t="s">
        <v>7763</v>
      </c>
      <c r="G2120" s="45" t="s">
        <v>7764</v>
      </c>
      <c r="H2120" s="47">
        <v>43200</v>
      </c>
      <c r="I2120" s="47">
        <v>43748</v>
      </c>
      <c r="J2120" s="48" t="str">
        <f>IF(Ugovori_OPULJP[[#This Row],[DATUM ZAVRŠETKA OPERACIJE]]&gt;DATE(2024,3,31),"u provedbi","završen")</f>
        <v>završen</v>
      </c>
      <c r="K2120" s="46" t="s">
        <v>211</v>
      </c>
      <c r="L2120" s="46" t="s">
        <v>211</v>
      </c>
      <c r="M2120" s="49">
        <v>0.85</v>
      </c>
      <c r="N2120" s="49">
        <v>0.15</v>
      </c>
      <c r="O2120" s="50">
        <f>Ugovori_OPULJP[[#This Row],[Bespovratna sredstva - Ukupno (EU+Nac) HRK
= Ukupna ugovorena vrijednost bespovratnih sredstava]]*Ugovori_OPULJP[[#This Row],[EU STOPA SUFINANCIRANJA %
EU CO-FINANCING RATE %]]</f>
        <v>1090454.375</v>
      </c>
      <c r="P2120" s="51">
        <f>Ugovori_OPULJP[[#This Row],[Bespovratna sredstva - EU dio - HRK]]/7.5345</f>
        <v>144728.16709801578</v>
      </c>
      <c r="Q2120" s="50">
        <f>Ugovori_OPULJP[[#This Row],[Bespovratna sredstva - Ukupno (EU+Nac) HRK
= Ukupna ugovorena vrijednost bespovratnih sredstava]]*Ugovori_OPULJP[[#This Row],[STOPA NACIONALNOG SUFINANCIRANJA %]]</f>
        <v>192433.125</v>
      </c>
      <c r="R2120" s="51">
        <f>Ugovori_OPULJP[[#This Row],[Bespovratna sredstva - Nacionalni dio - HRK]]/7.5345</f>
        <v>25540.264782002785</v>
      </c>
      <c r="S2120" s="50">
        <v>1282887.5</v>
      </c>
      <c r="T2120" s="51">
        <f>Ugovori_OPULJP[[#This Row],[Bespovratna sredstva - Ukupno (EU+Nac) HRK
= Ukupna ugovorena vrijednost bespovratnih sredstava]]/7.5345</f>
        <v>170268.43188001856</v>
      </c>
      <c r="U2120" s="50">
        <v>0</v>
      </c>
      <c r="V2120" s="51">
        <f>Ugovori_OPULJP[[#This Row],[Javni doprinos korisnika - HRK]]/7.5345</f>
        <v>0</v>
      </c>
      <c r="W2120" s="50">
        <v>0</v>
      </c>
      <c r="X2120" s="51">
        <f>Ugovori_OPULJP[[#This Row],[Privatni doprinos korisnika - HRK]]/7.5345</f>
        <v>0</v>
      </c>
      <c r="Y2120" s="52">
        <v>1282887.5</v>
      </c>
      <c r="Z2120" s="53">
        <f>Ugovori_OPULJP[[#This Row],[UKUPNI PRIHVATLJIVI IZDACI
TOTAL ELIGIBLE EXPENDITURE
= Bespovratna sredstva ukupno + doprinos korisnika
= Ukupni prihvatljivi troškovi
= Ukupna ugovorena vrijednost projekta HRK]]/7.5345</f>
        <v>170268.43188001856</v>
      </c>
      <c r="AA2120" s="44" t="s">
        <v>7633</v>
      </c>
      <c r="AB2120" s="44" t="s">
        <v>35</v>
      </c>
      <c r="AC2120" s="43" t="s">
        <v>7765</v>
      </c>
      <c r="AD2120" s="43" t="s">
        <v>6595</v>
      </c>
    </row>
    <row r="2121" spans="1:30" ht="114.75" x14ac:dyDescent="0.2">
      <c r="A2121" s="41" t="s">
        <v>7766</v>
      </c>
      <c r="B2121" s="42" t="s">
        <v>743</v>
      </c>
      <c r="C2121" s="43" t="s">
        <v>7295</v>
      </c>
      <c r="D2121" s="43" t="s">
        <v>7630</v>
      </c>
      <c r="E2121" s="44" t="s">
        <v>232</v>
      </c>
      <c r="F2121" s="45" t="s">
        <v>7767</v>
      </c>
      <c r="G2121" s="45" t="s">
        <v>7768</v>
      </c>
      <c r="H2121" s="47">
        <v>43200</v>
      </c>
      <c r="I2121" s="47">
        <v>43931</v>
      </c>
      <c r="J2121" s="48" t="str">
        <f>IF(Ugovori_OPULJP[[#This Row],[DATUM ZAVRŠETKA OPERACIJE]]&gt;DATE(2024,3,31),"u provedbi","završen")</f>
        <v>završen</v>
      </c>
      <c r="K2121" s="46" t="s">
        <v>271</v>
      </c>
      <c r="L2121" s="46" t="s">
        <v>271</v>
      </c>
      <c r="M2121" s="49">
        <v>0.85</v>
      </c>
      <c r="N2121" s="49">
        <v>0.15</v>
      </c>
      <c r="O2121" s="50">
        <f>Ugovori_OPULJP[[#This Row],[Bespovratna sredstva - Ukupno (EU+Nac) HRK
= Ukupna ugovorena vrijednost bespovratnih sredstava]]*Ugovori_OPULJP[[#This Row],[EU STOPA SUFINANCIRANJA %
EU CO-FINANCING RATE %]]</f>
        <v>1190079.1945</v>
      </c>
      <c r="P2121" s="51">
        <f>Ugovori_OPULJP[[#This Row],[Bespovratna sredstva - EU dio - HRK]]/7.5345</f>
        <v>157950.65292985598</v>
      </c>
      <c r="Q2121" s="50">
        <f>Ugovori_OPULJP[[#This Row],[Bespovratna sredstva - Ukupno (EU+Nac) HRK
= Ukupna ugovorena vrijednost bespovratnih sredstava]]*Ugovori_OPULJP[[#This Row],[STOPA NACIONALNOG SUFINANCIRANJA %]]</f>
        <v>210013.97549999997</v>
      </c>
      <c r="R2121" s="51">
        <f>Ugovori_OPULJP[[#This Row],[Bespovratna sredstva - Nacionalni dio - HRK]]/7.5345</f>
        <v>27873.644634680466</v>
      </c>
      <c r="S2121" s="50">
        <v>1400093.17</v>
      </c>
      <c r="T2121" s="51">
        <f>Ugovori_OPULJP[[#This Row],[Bespovratna sredstva - Ukupno (EU+Nac) HRK
= Ukupna ugovorena vrijednost bespovratnih sredstava]]/7.5345</f>
        <v>185824.29756453645</v>
      </c>
      <c r="U2121" s="50">
        <v>0</v>
      </c>
      <c r="V2121" s="51">
        <f>Ugovori_OPULJP[[#This Row],[Javni doprinos korisnika - HRK]]/7.5345</f>
        <v>0</v>
      </c>
      <c r="W2121" s="50">
        <v>0</v>
      </c>
      <c r="X2121" s="51">
        <f>Ugovori_OPULJP[[#This Row],[Privatni doprinos korisnika - HRK]]/7.5345</f>
        <v>0</v>
      </c>
      <c r="Y2121" s="52">
        <v>1400093.17</v>
      </c>
      <c r="Z2121" s="53">
        <f>Ugovori_OPULJP[[#This Row],[UKUPNI PRIHVATLJIVI IZDACI
TOTAL ELIGIBLE EXPENDITURE
= Bespovratna sredstva ukupno + doprinos korisnika
= Ukupni prihvatljivi troškovi
= Ukupna ugovorena vrijednost projekta HRK]]/7.5345</f>
        <v>185824.29756453645</v>
      </c>
      <c r="AA2121" s="44" t="s">
        <v>7633</v>
      </c>
      <c r="AB2121" s="44" t="s">
        <v>35</v>
      </c>
      <c r="AC2121" s="43" t="s">
        <v>7769</v>
      </c>
      <c r="AD2121" s="43" t="s">
        <v>6595</v>
      </c>
    </row>
    <row r="2122" spans="1:30" ht="114.75" x14ac:dyDescent="0.2">
      <c r="A2122" s="41" t="s">
        <v>7770</v>
      </c>
      <c r="B2122" s="42" t="s">
        <v>743</v>
      </c>
      <c r="C2122" s="43" t="s">
        <v>7295</v>
      </c>
      <c r="D2122" s="43" t="s">
        <v>7630</v>
      </c>
      <c r="E2122" s="44" t="s">
        <v>232</v>
      </c>
      <c r="F2122" s="45" t="s">
        <v>7771</v>
      </c>
      <c r="G2122" s="45" t="s">
        <v>7772</v>
      </c>
      <c r="H2122" s="47">
        <v>43200</v>
      </c>
      <c r="I2122" s="47">
        <v>43931</v>
      </c>
      <c r="J2122" s="48" t="str">
        <f>IF(Ugovori_OPULJP[[#This Row],[DATUM ZAVRŠETKA OPERACIJE]]&gt;DATE(2024,3,31),"u provedbi","završen")</f>
        <v>završen</v>
      </c>
      <c r="K2122" s="46" t="s">
        <v>425</v>
      </c>
      <c r="L2122" s="46" t="s">
        <v>425</v>
      </c>
      <c r="M2122" s="49">
        <v>0.85</v>
      </c>
      <c r="N2122" s="49">
        <v>0.15</v>
      </c>
      <c r="O2122" s="50">
        <f>Ugovori_OPULJP[[#This Row],[Bespovratna sredstva - Ukupno (EU+Nac) HRK
= Ukupna ugovorena vrijednost bespovratnih sredstava]]*Ugovori_OPULJP[[#This Row],[EU STOPA SUFINANCIRANJA %
EU CO-FINANCING RATE %]]</f>
        <v>1692990.9850000001</v>
      </c>
      <c r="P2122" s="51">
        <f>Ugovori_OPULJP[[#This Row],[Bespovratna sredstva - EU dio - HRK]]/7.5345</f>
        <v>224698.51814984405</v>
      </c>
      <c r="Q2122" s="50">
        <f>Ugovori_OPULJP[[#This Row],[Bespovratna sredstva - Ukupno (EU+Nac) HRK
= Ukupna ugovorena vrijednost bespovratnih sredstava]]*Ugovori_OPULJP[[#This Row],[STOPA NACIONALNOG SUFINANCIRANJA %]]</f>
        <v>298763.11499999999</v>
      </c>
      <c r="R2122" s="51">
        <f>Ugovori_OPULJP[[#This Row],[Bespovratna sredstva - Nacionalni dio - HRK]]/7.5345</f>
        <v>39652.679673501887</v>
      </c>
      <c r="S2122" s="50">
        <v>1991754.1</v>
      </c>
      <c r="T2122" s="51">
        <f>Ugovori_OPULJP[[#This Row],[Bespovratna sredstva - Ukupno (EU+Nac) HRK
= Ukupna ugovorena vrijednost bespovratnih sredstava]]/7.5345</f>
        <v>264351.19782334595</v>
      </c>
      <c r="U2122" s="50">
        <v>0</v>
      </c>
      <c r="V2122" s="51">
        <f>Ugovori_OPULJP[[#This Row],[Javni doprinos korisnika - HRK]]/7.5345</f>
        <v>0</v>
      </c>
      <c r="W2122" s="50">
        <v>0</v>
      </c>
      <c r="X2122" s="51">
        <f>Ugovori_OPULJP[[#This Row],[Privatni doprinos korisnika - HRK]]/7.5345</f>
        <v>0</v>
      </c>
      <c r="Y2122" s="52">
        <v>1991754.1</v>
      </c>
      <c r="Z2122" s="53">
        <f>Ugovori_OPULJP[[#This Row],[UKUPNI PRIHVATLJIVI IZDACI
TOTAL ELIGIBLE EXPENDITURE
= Bespovratna sredstva ukupno + doprinos korisnika
= Ukupni prihvatljivi troškovi
= Ukupna ugovorena vrijednost projekta HRK]]/7.5345</f>
        <v>264351.19782334595</v>
      </c>
      <c r="AA2122" s="44" t="s">
        <v>7633</v>
      </c>
      <c r="AB2122" s="44" t="s">
        <v>35</v>
      </c>
      <c r="AC2122" s="43" t="s">
        <v>7773</v>
      </c>
      <c r="AD2122" s="43" t="s">
        <v>6595</v>
      </c>
    </row>
    <row r="2123" spans="1:30" ht="76.5" customHeight="1" x14ac:dyDescent="0.2">
      <c r="A2123" s="41" t="s">
        <v>7774</v>
      </c>
      <c r="B2123" s="42" t="s">
        <v>743</v>
      </c>
      <c r="C2123" s="43" t="s">
        <v>7295</v>
      </c>
      <c r="D2123" s="43" t="s">
        <v>7630</v>
      </c>
      <c r="E2123" s="44" t="s">
        <v>232</v>
      </c>
      <c r="F2123" s="45" t="s">
        <v>7775</v>
      </c>
      <c r="G2123" s="45" t="s">
        <v>551</v>
      </c>
      <c r="H2123" s="47">
        <v>43200</v>
      </c>
      <c r="I2123" s="47">
        <v>43931</v>
      </c>
      <c r="J2123" s="48" t="str">
        <f>IF(Ugovori_OPULJP[[#This Row],[DATUM ZAVRŠETKA OPERACIJE]]&gt;DATE(2024,3,31),"u provedbi","završen")</f>
        <v>završen</v>
      </c>
      <c r="K2123" s="46" t="s">
        <v>37</v>
      </c>
      <c r="L2123" s="46" t="s">
        <v>37</v>
      </c>
      <c r="M2123" s="49">
        <v>0.85</v>
      </c>
      <c r="N2123" s="49">
        <v>0.15</v>
      </c>
      <c r="O2123" s="50">
        <f>Ugovori_OPULJP[[#This Row],[Bespovratna sredstva - Ukupno (EU+Nac) HRK
= Ukupna ugovorena vrijednost bespovratnih sredstava]]*Ugovori_OPULJP[[#This Row],[EU STOPA SUFINANCIRANJA %
EU CO-FINANCING RATE %]]</f>
        <v>1660841.656</v>
      </c>
      <c r="P2123" s="51">
        <f>Ugovori_OPULJP[[#This Row],[Bespovratna sredstva - EU dio - HRK]]/7.5345</f>
        <v>220431.56891631824</v>
      </c>
      <c r="Q2123" s="50">
        <f>Ugovori_OPULJP[[#This Row],[Bespovratna sredstva - Ukupno (EU+Nac) HRK
= Ukupna ugovorena vrijednost bespovratnih sredstava]]*Ugovori_OPULJP[[#This Row],[STOPA NACIONALNOG SUFINANCIRANJA %]]</f>
        <v>293089.70400000003</v>
      </c>
      <c r="R2123" s="51">
        <f>Ugovori_OPULJP[[#This Row],[Bespovratna sredstva - Nacionalni dio - HRK]]/7.5345</f>
        <v>38899.688632291458</v>
      </c>
      <c r="S2123" s="50">
        <v>1953931.36</v>
      </c>
      <c r="T2123" s="51">
        <f>Ugovori_OPULJP[[#This Row],[Bespovratna sredstva - Ukupno (EU+Nac) HRK
= Ukupna ugovorena vrijednost bespovratnih sredstava]]/7.5345</f>
        <v>259331.25754860972</v>
      </c>
      <c r="U2123" s="50">
        <v>0</v>
      </c>
      <c r="V2123" s="51">
        <f>Ugovori_OPULJP[[#This Row],[Javni doprinos korisnika - HRK]]/7.5345</f>
        <v>0</v>
      </c>
      <c r="W2123" s="50">
        <v>0</v>
      </c>
      <c r="X2123" s="51">
        <f>Ugovori_OPULJP[[#This Row],[Privatni doprinos korisnika - HRK]]/7.5345</f>
        <v>0</v>
      </c>
      <c r="Y2123" s="52">
        <v>1953931.36</v>
      </c>
      <c r="Z2123" s="53">
        <f>Ugovori_OPULJP[[#This Row],[UKUPNI PRIHVATLJIVI IZDACI
TOTAL ELIGIBLE EXPENDITURE
= Bespovratna sredstva ukupno + doprinos korisnika
= Ukupni prihvatljivi troškovi
= Ukupna ugovorena vrijednost projekta HRK]]/7.5345</f>
        <v>259331.25754860972</v>
      </c>
      <c r="AA2123" s="44" t="s">
        <v>7633</v>
      </c>
      <c r="AB2123" s="44" t="s">
        <v>35</v>
      </c>
      <c r="AC2123" s="43" t="s">
        <v>7776</v>
      </c>
      <c r="AD2123" s="43" t="s">
        <v>6595</v>
      </c>
    </row>
    <row r="2124" spans="1:30" ht="76.5" customHeight="1" x14ac:dyDescent="0.2">
      <c r="A2124" s="41" t="s">
        <v>7777</v>
      </c>
      <c r="B2124" s="42" t="s">
        <v>743</v>
      </c>
      <c r="C2124" s="43" t="s">
        <v>7295</v>
      </c>
      <c r="D2124" s="43" t="s">
        <v>7630</v>
      </c>
      <c r="E2124" s="44" t="s">
        <v>232</v>
      </c>
      <c r="F2124" s="45" t="s">
        <v>7778</v>
      </c>
      <c r="G2124" s="45" t="s">
        <v>7779</v>
      </c>
      <c r="H2124" s="47">
        <v>43200</v>
      </c>
      <c r="I2124" s="47">
        <v>43809</v>
      </c>
      <c r="J2124" s="48" t="str">
        <f>IF(Ugovori_OPULJP[[#This Row],[DATUM ZAVRŠETKA OPERACIJE]]&gt;DATE(2024,3,31),"u provedbi","završen")</f>
        <v>završen</v>
      </c>
      <c r="K2124" s="46" t="s">
        <v>249</v>
      </c>
      <c r="L2124" s="46" t="s">
        <v>249</v>
      </c>
      <c r="M2124" s="49">
        <v>0.85</v>
      </c>
      <c r="N2124" s="49">
        <v>0.15</v>
      </c>
      <c r="O2124" s="50">
        <f>Ugovori_OPULJP[[#This Row],[Bespovratna sredstva - Ukupno (EU+Nac) HRK
= Ukupna ugovorena vrijednost bespovratnih sredstava]]*Ugovori_OPULJP[[#This Row],[EU STOPA SUFINANCIRANJA %
EU CO-FINANCING RATE %]]</f>
        <v>1127753.6499999999</v>
      </c>
      <c r="P2124" s="51">
        <f>Ugovori_OPULJP[[#This Row],[Bespovratna sredstva - EU dio - HRK]]/7.5345</f>
        <v>149678.63162784523</v>
      </c>
      <c r="Q2124" s="50">
        <f>Ugovori_OPULJP[[#This Row],[Bespovratna sredstva - Ukupno (EU+Nac) HRK
= Ukupna ugovorena vrijednost bespovratnih sredstava]]*Ugovori_OPULJP[[#This Row],[STOPA NACIONALNOG SUFINANCIRANJA %]]</f>
        <v>199015.35</v>
      </c>
      <c r="R2124" s="51">
        <f>Ugovori_OPULJP[[#This Row],[Bespovratna sredstva - Nacionalni dio - HRK]]/7.5345</f>
        <v>26413.876169619747</v>
      </c>
      <c r="S2124" s="50">
        <v>1326769</v>
      </c>
      <c r="T2124" s="51">
        <f>Ugovori_OPULJP[[#This Row],[Bespovratna sredstva - Ukupno (EU+Nac) HRK
= Ukupna ugovorena vrijednost bespovratnih sredstava]]/7.5345</f>
        <v>176092.50779746499</v>
      </c>
      <c r="U2124" s="50">
        <v>0</v>
      </c>
      <c r="V2124" s="51">
        <f>Ugovori_OPULJP[[#This Row],[Javni doprinos korisnika - HRK]]/7.5345</f>
        <v>0</v>
      </c>
      <c r="W2124" s="50">
        <v>0</v>
      </c>
      <c r="X2124" s="51">
        <f>Ugovori_OPULJP[[#This Row],[Privatni doprinos korisnika - HRK]]/7.5345</f>
        <v>0</v>
      </c>
      <c r="Y2124" s="52">
        <v>1326769</v>
      </c>
      <c r="Z2124" s="53">
        <f>Ugovori_OPULJP[[#This Row],[UKUPNI PRIHVATLJIVI IZDACI
TOTAL ELIGIBLE EXPENDITURE
= Bespovratna sredstva ukupno + doprinos korisnika
= Ukupni prihvatljivi troškovi
= Ukupna ugovorena vrijednost projekta HRK]]/7.5345</f>
        <v>176092.50779746499</v>
      </c>
      <c r="AA2124" s="44" t="s">
        <v>7633</v>
      </c>
      <c r="AB2124" s="44" t="s">
        <v>35</v>
      </c>
      <c r="AC2124" s="43" t="s">
        <v>7780</v>
      </c>
      <c r="AD2124" s="43" t="s">
        <v>6595</v>
      </c>
    </row>
    <row r="2125" spans="1:30" ht="102" x14ac:dyDescent="0.2">
      <c r="A2125" s="41" t="s">
        <v>7781</v>
      </c>
      <c r="B2125" s="42" t="s">
        <v>743</v>
      </c>
      <c r="C2125" s="43" t="s">
        <v>7295</v>
      </c>
      <c r="D2125" s="43" t="s">
        <v>7630</v>
      </c>
      <c r="E2125" s="44" t="s">
        <v>232</v>
      </c>
      <c r="F2125" s="45" t="s">
        <v>7782</v>
      </c>
      <c r="G2125" s="45" t="s">
        <v>7783</v>
      </c>
      <c r="H2125" s="47">
        <v>43578</v>
      </c>
      <c r="I2125" s="47">
        <v>44309</v>
      </c>
      <c r="J2125" s="48" t="str">
        <f>IF(Ugovori_OPULJP[[#This Row],[DATUM ZAVRŠETKA OPERACIJE]]&gt;DATE(2024,3,31),"u provedbi","završen")</f>
        <v>završen</v>
      </c>
      <c r="K2125" s="46" t="s">
        <v>7784</v>
      </c>
      <c r="L2125" s="46" t="s">
        <v>371</v>
      </c>
      <c r="M2125" s="49">
        <v>0.85</v>
      </c>
      <c r="N2125" s="49">
        <v>0.15</v>
      </c>
      <c r="O2125" s="50">
        <f>Ugovori_OPULJP[[#This Row],[Bespovratna sredstva - Ukupno (EU+Nac) HRK
= Ukupna ugovorena vrijednost bespovratnih sredstava]]*Ugovori_OPULJP[[#This Row],[EU STOPA SUFINANCIRANJA %
EU CO-FINANCING RATE %]]</f>
        <v>1605297.4624999999</v>
      </c>
      <c r="P2125" s="51">
        <f>Ugovori_OPULJP[[#This Row],[Bespovratna sredstva - EU dio - HRK]]/7.5345</f>
        <v>213059.58756387283</v>
      </c>
      <c r="Q2125" s="50">
        <f>Ugovori_OPULJP[[#This Row],[Bespovratna sredstva - Ukupno (EU+Nac) HRK
= Ukupna ugovorena vrijednost bespovratnih sredstava]]*Ugovori_OPULJP[[#This Row],[STOPA NACIONALNOG SUFINANCIRANJA %]]</f>
        <v>283287.78749999998</v>
      </c>
      <c r="R2125" s="51">
        <f>Ugovori_OPULJP[[#This Row],[Bespovratna sredstva - Nacionalni dio - HRK]]/7.5345</f>
        <v>37598.750746565791</v>
      </c>
      <c r="S2125" s="50">
        <v>1888585.25</v>
      </c>
      <c r="T2125" s="51">
        <f>Ugovori_OPULJP[[#This Row],[Bespovratna sredstva - Ukupno (EU+Nac) HRK
= Ukupna ugovorena vrijednost bespovratnih sredstava]]/7.5345</f>
        <v>250658.33831043864</v>
      </c>
      <c r="U2125" s="50">
        <v>0</v>
      </c>
      <c r="V2125" s="51">
        <f>Ugovori_OPULJP[[#This Row],[Javni doprinos korisnika - HRK]]/7.5345</f>
        <v>0</v>
      </c>
      <c r="W2125" s="50">
        <v>0</v>
      </c>
      <c r="X2125" s="51">
        <f>Ugovori_OPULJP[[#This Row],[Privatni doprinos korisnika - HRK]]/7.5345</f>
        <v>0</v>
      </c>
      <c r="Y2125" s="52">
        <v>1888585.25</v>
      </c>
      <c r="Z2125" s="53">
        <f>Ugovori_OPULJP[[#This Row],[UKUPNI PRIHVATLJIVI IZDACI
TOTAL ELIGIBLE EXPENDITURE
= Bespovratna sredstva ukupno + doprinos korisnika
= Ukupni prihvatljivi troškovi
= Ukupna ugovorena vrijednost projekta HRK]]/7.5345</f>
        <v>250658.33831043864</v>
      </c>
      <c r="AA2125" s="44" t="s">
        <v>7633</v>
      </c>
      <c r="AB2125" s="44" t="s">
        <v>35</v>
      </c>
      <c r="AC2125" s="43" t="s">
        <v>7785</v>
      </c>
      <c r="AD2125" s="43" t="s">
        <v>6595</v>
      </c>
    </row>
    <row r="2126" spans="1:30" ht="114.75" x14ac:dyDescent="0.2">
      <c r="A2126" s="41" t="s">
        <v>7786</v>
      </c>
      <c r="B2126" s="42" t="s">
        <v>743</v>
      </c>
      <c r="C2126" s="43" t="s">
        <v>7295</v>
      </c>
      <c r="D2126" s="43" t="s">
        <v>7630</v>
      </c>
      <c r="E2126" s="44" t="s">
        <v>232</v>
      </c>
      <c r="F2126" s="45" t="s">
        <v>7787</v>
      </c>
      <c r="G2126" s="45" t="s">
        <v>7788</v>
      </c>
      <c r="H2126" s="47">
        <v>43578</v>
      </c>
      <c r="I2126" s="47">
        <v>44309</v>
      </c>
      <c r="J2126" s="48" t="str">
        <f>IF(Ugovori_OPULJP[[#This Row],[DATUM ZAVRŠETKA OPERACIJE]]&gt;DATE(2024,3,31),"u provedbi","završen")</f>
        <v>završen</v>
      </c>
      <c r="K2126" s="46" t="s">
        <v>7789</v>
      </c>
      <c r="L2126" s="46" t="s">
        <v>249</v>
      </c>
      <c r="M2126" s="49">
        <v>0.85</v>
      </c>
      <c r="N2126" s="49">
        <v>0.15</v>
      </c>
      <c r="O2126" s="50">
        <f>Ugovori_OPULJP[[#This Row],[Bespovratna sredstva - Ukupno (EU+Nac) HRK
= Ukupna ugovorena vrijednost bespovratnih sredstava]]*Ugovori_OPULJP[[#This Row],[EU STOPA SUFINANCIRANJA %
EU CO-FINANCING RATE %]]</f>
        <v>1493376.9935000001</v>
      </c>
      <c r="P2126" s="51">
        <f>Ugovori_OPULJP[[#This Row],[Bespovratna sredstva - EU dio - HRK]]/7.5345</f>
        <v>198205.18859911076</v>
      </c>
      <c r="Q2126" s="50">
        <f>Ugovori_OPULJP[[#This Row],[Bespovratna sredstva - Ukupno (EU+Nac) HRK
= Ukupna ugovorena vrijednost bespovratnih sredstava]]*Ugovori_OPULJP[[#This Row],[STOPA NACIONALNOG SUFINANCIRANJA %]]</f>
        <v>263537.1165</v>
      </c>
      <c r="R2126" s="51">
        <f>Ugovori_OPULJP[[#This Row],[Bespovratna sredstva - Nacionalni dio - HRK]]/7.5345</f>
        <v>34977.386223372487</v>
      </c>
      <c r="S2126" s="50">
        <v>1756914.11</v>
      </c>
      <c r="T2126" s="51">
        <f>Ugovori_OPULJP[[#This Row],[Bespovratna sredstva - Ukupno (EU+Nac) HRK
= Ukupna ugovorena vrijednost bespovratnih sredstava]]/7.5345</f>
        <v>233182.57482248324</v>
      </c>
      <c r="U2126" s="50">
        <v>0</v>
      </c>
      <c r="V2126" s="51">
        <f>Ugovori_OPULJP[[#This Row],[Javni doprinos korisnika - HRK]]/7.5345</f>
        <v>0</v>
      </c>
      <c r="W2126" s="50">
        <v>0</v>
      </c>
      <c r="X2126" s="51">
        <f>Ugovori_OPULJP[[#This Row],[Privatni doprinos korisnika - HRK]]/7.5345</f>
        <v>0</v>
      </c>
      <c r="Y2126" s="52">
        <v>1756914.11</v>
      </c>
      <c r="Z2126" s="53">
        <f>Ugovori_OPULJP[[#This Row],[UKUPNI PRIHVATLJIVI IZDACI
TOTAL ELIGIBLE EXPENDITURE
= Bespovratna sredstva ukupno + doprinos korisnika
= Ukupni prihvatljivi troškovi
= Ukupna ugovorena vrijednost projekta HRK]]/7.5345</f>
        <v>233182.57482248324</v>
      </c>
      <c r="AA2126" s="44" t="s">
        <v>7633</v>
      </c>
      <c r="AB2126" s="44" t="s">
        <v>35</v>
      </c>
      <c r="AC2126" s="43" t="s">
        <v>7790</v>
      </c>
      <c r="AD2126" s="43" t="s">
        <v>6595</v>
      </c>
    </row>
    <row r="2127" spans="1:30" ht="114.75" x14ac:dyDescent="0.2">
      <c r="A2127" s="41" t="s">
        <v>7791</v>
      </c>
      <c r="B2127" s="42" t="s">
        <v>743</v>
      </c>
      <c r="C2127" s="43" t="s">
        <v>7295</v>
      </c>
      <c r="D2127" s="43" t="s">
        <v>7792</v>
      </c>
      <c r="E2127" s="44" t="s">
        <v>6602</v>
      </c>
      <c r="F2127" s="45" t="s">
        <v>7793</v>
      </c>
      <c r="G2127" s="45" t="s">
        <v>7794</v>
      </c>
      <c r="H2127" s="47">
        <v>43013</v>
      </c>
      <c r="I2127" s="47">
        <v>44109</v>
      </c>
      <c r="J2127" s="48" t="str">
        <f>IF(Ugovori_OPULJP[[#This Row],[DATUM ZAVRŠETKA OPERACIJE]]&gt;DATE(2024,3,31),"u provedbi","završen")</f>
        <v>završen</v>
      </c>
      <c r="K2127" s="46" t="s">
        <v>271</v>
      </c>
      <c r="L2127" s="46" t="s">
        <v>271</v>
      </c>
      <c r="M2127" s="49">
        <v>0.85</v>
      </c>
      <c r="N2127" s="49">
        <v>0.15</v>
      </c>
      <c r="O2127" s="50">
        <f>Ugovori_OPULJP[[#This Row],[Bespovratna sredstva - Ukupno (EU+Nac) HRK
= Ukupna ugovorena vrijednost bespovratnih sredstava]]*Ugovori_OPULJP[[#This Row],[EU STOPA SUFINANCIRANJA %
EU CO-FINANCING RATE %]]</f>
        <v>9012136.6620000005</v>
      </c>
      <c r="P2127" s="51">
        <f>Ugovori_OPULJP[[#This Row],[Bespovratna sredstva - EU dio - HRK]]/7.5345</f>
        <v>1196116.0875970535</v>
      </c>
      <c r="Q2127" s="50">
        <f>Ugovori_OPULJP[[#This Row],[Bespovratna sredstva - Ukupno (EU+Nac) HRK
= Ukupna ugovorena vrijednost bespovratnih sredstava]]*Ugovori_OPULJP[[#This Row],[STOPA NACIONALNOG SUFINANCIRANJA %]]</f>
        <v>1590377.058</v>
      </c>
      <c r="R2127" s="51">
        <f>Ugovori_OPULJP[[#This Row],[Bespovratna sredstva - Nacionalni dio - HRK]]/7.5345</f>
        <v>211079.30957595061</v>
      </c>
      <c r="S2127" s="50">
        <v>10602513.720000001</v>
      </c>
      <c r="T2127" s="51">
        <f>Ugovori_OPULJP[[#This Row],[Bespovratna sredstva - Ukupno (EU+Nac) HRK
= Ukupna ugovorena vrijednost bespovratnih sredstava]]/7.5345</f>
        <v>1407195.3971730042</v>
      </c>
      <c r="U2127" s="50">
        <v>0</v>
      </c>
      <c r="V2127" s="51">
        <f>Ugovori_OPULJP[[#This Row],[Javni doprinos korisnika - HRK]]/7.5345</f>
        <v>0</v>
      </c>
      <c r="W2127" s="50">
        <v>0</v>
      </c>
      <c r="X2127" s="51">
        <f>Ugovori_OPULJP[[#This Row],[Privatni doprinos korisnika - HRK]]/7.5345</f>
        <v>0</v>
      </c>
      <c r="Y2127" s="52">
        <v>10602513.720000001</v>
      </c>
      <c r="Z2127" s="53">
        <f>Ugovori_OPULJP[[#This Row],[UKUPNI PRIHVATLJIVI IZDACI
TOTAL ELIGIBLE EXPENDITURE
= Bespovratna sredstva ukupno + doprinos korisnika
= Ukupni prihvatljivi troškovi
= Ukupna ugovorena vrijednost projekta HRK]]/7.5345</f>
        <v>1407195.3971730042</v>
      </c>
      <c r="AA2127" s="44" t="s">
        <v>38</v>
      </c>
      <c r="AB2127" s="44" t="s">
        <v>35</v>
      </c>
      <c r="AC2127" s="43" t="s">
        <v>7795</v>
      </c>
      <c r="AD2127" s="43" t="s">
        <v>6595</v>
      </c>
    </row>
    <row r="2128" spans="1:30" ht="114.75" x14ac:dyDescent="0.2">
      <c r="A2128" s="41" t="s">
        <v>7796</v>
      </c>
      <c r="B2128" s="42" t="s">
        <v>743</v>
      </c>
      <c r="C2128" s="43" t="s">
        <v>7295</v>
      </c>
      <c r="D2128" s="43" t="s">
        <v>7792</v>
      </c>
      <c r="E2128" s="44" t="s">
        <v>6602</v>
      </c>
      <c r="F2128" s="45" t="s">
        <v>7797</v>
      </c>
      <c r="G2128" s="45" t="s">
        <v>7798</v>
      </c>
      <c r="H2128" s="47">
        <v>43013</v>
      </c>
      <c r="I2128" s="47">
        <v>44109</v>
      </c>
      <c r="J2128" s="48" t="str">
        <f>IF(Ugovori_OPULJP[[#This Row],[DATUM ZAVRŠETKA OPERACIJE]]&gt;DATE(2024,3,31),"u provedbi","završen")</f>
        <v>završen</v>
      </c>
      <c r="K2128" s="46" t="s">
        <v>7799</v>
      </c>
      <c r="L2128" s="46" t="s">
        <v>79</v>
      </c>
      <c r="M2128" s="49">
        <v>0.85</v>
      </c>
      <c r="N2128" s="49">
        <v>0.15</v>
      </c>
      <c r="O2128" s="50">
        <f>Ugovori_OPULJP[[#This Row],[Bespovratna sredstva - Ukupno (EU+Nac) HRK
= Ukupna ugovorena vrijednost bespovratnih sredstava]]*Ugovori_OPULJP[[#This Row],[EU STOPA SUFINANCIRANJA %
EU CO-FINANCING RATE %]]</f>
        <v>9390769.8080000002</v>
      </c>
      <c r="P2128" s="51">
        <f>Ugovori_OPULJP[[#This Row],[Bespovratna sredstva - EU dio - HRK]]/7.5345</f>
        <v>1246369.3420930386</v>
      </c>
      <c r="Q2128" s="50">
        <f>Ugovori_OPULJP[[#This Row],[Bespovratna sredstva - Ukupno (EU+Nac) HRK
= Ukupna ugovorena vrijednost bespovratnih sredstava]]*Ugovori_OPULJP[[#This Row],[STOPA NACIONALNOG SUFINANCIRANJA %]]</f>
        <v>1657194.672</v>
      </c>
      <c r="R2128" s="51">
        <f>Ugovori_OPULJP[[#This Row],[Bespovratna sredstva - Nacionalni dio - HRK]]/7.5345</f>
        <v>219947.53095759507</v>
      </c>
      <c r="S2128" s="50">
        <v>11047964.48</v>
      </c>
      <c r="T2128" s="51">
        <f>Ugovori_OPULJP[[#This Row],[Bespovratna sredstva - Ukupno (EU+Nac) HRK
= Ukupna ugovorena vrijednost bespovratnih sredstava]]/7.5345</f>
        <v>1466316.8730506338</v>
      </c>
      <c r="U2128" s="50">
        <v>0</v>
      </c>
      <c r="V2128" s="51">
        <f>Ugovori_OPULJP[[#This Row],[Javni doprinos korisnika - HRK]]/7.5345</f>
        <v>0</v>
      </c>
      <c r="W2128" s="50">
        <v>0</v>
      </c>
      <c r="X2128" s="51">
        <f>Ugovori_OPULJP[[#This Row],[Privatni doprinos korisnika - HRK]]/7.5345</f>
        <v>0</v>
      </c>
      <c r="Y2128" s="52">
        <v>11047964.48</v>
      </c>
      <c r="Z2128" s="53">
        <f>Ugovori_OPULJP[[#This Row],[UKUPNI PRIHVATLJIVI IZDACI
TOTAL ELIGIBLE EXPENDITURE
= Bespovratna sredstva ukupno + doprinos korisnika
= Ukupni prihvatljivi troškovi
= Ukupna ugovorena vrijednost projekta HRK]]/7.5345</f>
        <v>1466316.8730506338</v>
      </c>
      <c r="AA2128" s="44" t="s">
        <v>38</v>
      </c>
      <c r="AB2128" s="44" t="s">
        <v>35</v>
      </c>
      <c r="AC2128" s="43" t="s">
        <v>7800</v>
      </c>
      <c r="AD2128" s="43" t="s">
        <v>6595</v>
      </c>
    </row>
    <row r="2129" spans="1:30" ht="76.5" customHeight="1" x14ac:dyDescent="0.2">
      <c r="A2129" s="41" t="s">
        <v>7801</v>
      </c>
      <c r="B2129" s="42" t="s">
        <v>743</v>
      </c>
      <c r="C2129" s="43" t="s">
        <v>7295</v>
      </c>
      <c r="D2129" s="43" t="s">
        <v>7792</v>
      </c>
      <c r="E2129" s="44" t="s">
        <v>6602</v>
      </c>
      <c r="F2129" s="45" t="s">
        <v>7802</v>
      </c>
      <c r="G2129" s="45" t="s">
        <v>7803</v>
      </c>
      <c r="H2129" s="47">
        <v>43041</v>
      </c>
      <c r="I2129" s="47">
        <v>44563</v>
      </c>
      <c r="J2129" s="48" t="str">
        <f>IF(Ugovori_OPULJP[[#This Row],[DATUM ZAVRŠETKA OPERACIJE]]&gt;DATE(2024,3,31),"u provedbi","završen")</f>
        <v>završen</v>
      </c>
      <c r="K2129" s="46" t="s">
        <v>99</v>
      </c>
      <c r="L2129" s="46" t="s">
        <v>99</v>
      </c>
      <c r="M2129" s="49">
        <v>0.85</v>
      </c>
      <c r="N2129" s="49">
        <v>0.15</v>
      </c>
      <c r="O2129" s="50">
        <f>Ugovori_OPULJP[[#This Row],[Bespovratna sredstva - Ukupno (EU+Nac) HRK
= Ukupna ugovorena vrijednost bespovratnih sredstava]]*Ugovori_OPULJP[[#This Row],[EU STOPA SUFINANCIRANJA %
EU CO-FINANCING RATE %]]</f>
        <v>9753714.7504999992</v>
      </c>
      <c r="P2129" s="51">
        <f>Ugovori_OPULJP[[#This Row],[Bespovratna sredstva - EU dio - HRK]]/7.5345</f>
        <v>1294540.4141615236</v>
      </c>
      <c r="Q2129" s="50">
        <f>Ugovori_OPULJP[[#This Row],[Bespovratna sredstva - Ukupno (EU+Nac) HRK
= Ukupna ugovorena vrijednost bespovratnih sredstava]]*Ugovori_OPULJP[[#This Row],[STOPA NACIONALNOG SUFINANCIRANJA %]]</f>
        <v>1721243.7794999999</v>
      </c>
      <c r="R2129" s="51">
        <f>Ugovori_OPULJP[[#This Row],[Bespovratna sredstva - Nacionalni dio - HRK]]/7.5345</f>
        <v>228448.30838144533</v>
      </c>
      <c r="S2129" s="50">
        <v>11474958.529999999</v>
      </c>
      <c r="T2129" s="51">
        <f>Ugovori_OPULJP[[#This Row],[Bespovratna sredstva - Ukupno (EU+Nac) HRK
= Ukupna ugovorena vrijednost bespovratnih sredstava]]/7.5345</f>
        <v>1522988.7225429688</v>
      </c>
      <c r="U2129" s="50">
        <v>0</v>
      </c>
      <c r="V2129" s="51">
        <f>Ugovori_OPULJP[[#This Row],[Javni doprinos korisnika - HRK]]/7.5345</f>
        <v>0</v>
      </c>
      <c r="W2129" s="50">
        <v>0</v>
      </c>
      <c r="X2129" s="51">
        <f>Ugovori_OPULJP[[#This Row],[Privatni doprinos korisnika - HRK]]/7.5345</f>
        <v>0</v>
      </c>
      <c r="Y2129" s="52">
        <v>11474958.529999999</v>
      </c>
      <c r="Z2129" s="53">
        <f>Ugovori_OPULJP[[#This Row],[UKUPNI PRIHVATLJIVI IZDACI
TOTAL ELIGIBLE EXPENDITURE
= Bespovratna sredstva ukupno + doprinos korisnika
= Ukupni prihvatljivi troškovi
= Ukupna ugovorena vrijednost projekta HRK]]/7.5345</f>
        <v>1522988.7225429688</v>
      </c>
      <c r="AA2129" s="44" t="s">
        <v>38</v>
      </c>
      <c r="AB2129" s="44" t="s">
        <v>35</v>
      </c>
      <c r="AC2129" s="43" t="s">
        <v>7804</v>
      </c>
      <c r="AD2129" s="43" t="s">
        <v>6595</v>
      </c>
    </row>
    <row r="2130" spans="1:30" ht="102" x14ac:dyDescent="0.2">
      <c r="A2130" s="41" t="s">
        <v>7805</v>
      </c>
      <c r="B2130" s="42" t="s">
        <v>743</v>
      </c>
      <c r="C2130" s="43" t="s">
        <v>7295</v>
      </c>
      <c r="D2130" s="43" t="s">
        <v>7792</v>
      </c>
      <c r="E2130" s="44" t="s">
        <v>6602</v>
      </c>
      <c r="F2130" s="45" t="s">
        <v>7806</v>
      </c>
      <c r="G2130" s="45" t="s">
        <v>7807</v>
      </c>
      <c r="H2130" s="47">
        <v>43571</v>
      </c>
      <c r="I2130" s="47">
        <v>44667</v>
      </c>
      <c r="J2130" s="48" t="str">
        <f>IF(Ugovori_OPULJP[[#This Row],[DATUM ZAVRŠETKA OPERACIJE]]&gt;DATE(2024,3,31),"u provedbi","završen")</f>
        <v>završen</v>
      </c>
      <c r="K2130" s="46" t="s">
        <v>37</v>
      </c>
      <c r="L2130" s="46" t="s">
        <v>37</v>
      </c>
      <c r="M2130" s="49">
        <v>0.85</v>
      </c>
      <c r="N2130" s="49">
        <v>0.15</v>
      </c>
      <c r="O2130" s="50">
        <f>Ugovori_OPULJP[[#This Row],[Bespovratna sredstva - Ukupno (EU+Nac) HRK
= Ukupna ugovorena vrijednost bespovratnih sredstava]]*Ugovori_OPULJP[[#This Row],[EU STOPA SUFINANCIRANJA %
EU CO-FINANCING RATE %]]</f>
        <v>9683058.5855</v>
      </c>
      <c r="P2130" s="51">
        <f>Ugovori_OPULJP[[#This Row],[Bespovratna sredstva - EU dio - HRK]]/7.5345</f>
        <v>1285162.7295109164</v>
      </c>
      <c r="Q2130" s="50">
        <f>Ugovori_OPULJP[[#This Row],[Bespovratna sredstva - Ukupno (EU+Nac) HRK
= Ukupna ugovorena vrijednost bespovratnih sredstava]]*Ugovori_OPULJP[[#This Row],[STOPA NACIONALNOG SUFINANCIRANJA %]]</f>
        <v>1708775.0445000001</v>
      </c>
      <c r="R2130" s="51">
        <f>Ugovori_OPULJP[[#This Row],[Bespovratna sredstva - Nacionalni dio - HRK]]/7.5345</f>
        <v>226793.42285486762</v>
      </c>
      <c r="S2130" s="50">
        <v>11391833.630000001</v>
      </c>
      <c r="T2130" s="51">
        <f>Ugovori_OPULJP[[#This Row],[Bespovratna sredstva - Ukupno (EU+Nac) HRK
= Ukupna ugovorena vrijednost bespovratnih sredstava]]/7.5345</f>
        <v>1511956.1523657842</v>
      </c>
      <c r="U2130" s="50">
        <v>0</v>
      </c>
      <c r="V2130" s="51">
        <f>Ugovori_OPULJP[[#This Row],[Javni doprinos korisnika - HRK]]/7.5345</f>
        <v>0</v>
      </c>
      <c r="W2130" s="50">
        <v>0</v>
      </c>
      <c r="X2130" s="51">
        <f>Ugovori_OPULJP[[#This Row],[Privatni doprinos korisnika - HRK]]/7.5345</f>
        <v>0</v>
      </c>
      <c r="Y2130" s="52">
        <v>11391833.630000001</v>
      </c>
      <c r="Z2130" s="53">
        <f>Ugovori_OPULJP[[#This Row],[UKUPNI PRIHVATLJIVI IZDACI
TOTAL ELIGIBLE EXPENDITURE
= Bespovratna sredstva ukupno + doprinos korisnika
= Ukupni prihvatljivi troškovi
= Ukupna ugovorena vrijednost projekta HRK]]/7.5345</f>
        <v>1511956.1523657842</v>
      </c>
      <c r="AA2130" s="44" t="s">
        <v>38</v>
      </c>
      <c r="AB2130" s="44" t="s">
        <v>35</v>
      </c>
      <c r="AC2130" s="43" t="s">
        <v>7808</v>
      </c>
      <c r="AD2130" s="43" t="s">
        <v>6595</v>
      </c>
    </row>
    <row r="2131" spans="1:30" ht="102" x14ac:dyDescent="0.2">
      <c r="A2131" s="41" t="s">
        <v>7809</v>
      </c>
      <c r="B2131" s="42" t="s">
        <v>743</v>
      </c>
      <c r="C2131" s="43" t="s">
        <v>7295</v>
      </c>
      <c r="D2131" s="43" t="s">
        <v>7792</v>
      </c>
      <c r="E2131" s="44" t="s">
        <v>6602</v>
      </c>
      <c r="F2131" s="45" t="s">
        <v>7810</v>
      </c>
      <c r="G2131" s="45" t="s">
        <v>7811</v>
      </c>
      <c r="H2131" s="47">
        <v>43571</v>
      </c>
      <c r="I2131" s="47">
        <v>44667</v>
      </c>
      <c r="J2131" s="48" t="str">
        <f>IF(Ugovori_OPULJP[[#This Row],[DATUM ZAVRŠETKA OPERACIJE]]&gt;DATE(2024,3,31),"u provedbi","završen")</f>
        <v>završen</v>
      </c>
      <c r="K2131" s="46" t="s">
        <v>154</v>
      </c>
      <c r="L2131" s="46" t="s">
        <v>155</v>
      </c>
      <c r="M2131" s="49">
        <v>0.85</v>
      </c>
      <c r="N2131" s="49">
        <v>0.15</v>
      </c>
      <c r="O2131" s="50">
        <f>Ugovori_OPULJP[[#This Row],[Bespovratna sredstva - Ukupno (EU+Nac) HRK
= Ukupna ugovorena vrijednost bespovratnih sredstava]]*Ugovori_OPULJP[[#This Row],[EU STOPA SUFINANCIRANJA %
EU CO-FINANCING RATE %]]</f>
        <v>9723741.3279999997</v>
      </c>
      <c r="P2131" s="51">
        <f>Ugovori_OPULJP[[#This Row],[Bespovratna sredstva - EU dio - HRK]]/7.5345</f>
        <v>1290562.2573495253</v>
      </c>
      <c r="Q2131" s="50">
        <f>Ugovori_OPULJP[[#This Row],[Bespovratna sredstva - Ukupno (EU+Nac) HRK
= Ukupna ugovorena vrijednost bespovratnih sredstava]]*Ugovori_OPULJP[[#This Row],[STOPA NACIONALNOG SUFINANCIRANJA %]]</f>
        <v>1715954.352</v>
      </c>
      <c r="R2131" s="51">
        <f>Ugovori_OPULJP[[#This Row],[Bespovratna sredstva - Nacionalni dio - HRK]]/7.5345</f>
        <v>227746.28070873977</v>
      </c>
      <c r="S2131" s="50">
        <v>11439695.68</v>
      </c>
      <c r="T2131" s="51">
        <f>Ugovori_OPULJP[[#This Row],[Bespovratna sredstva - Ukupno (EU+Nac) HRK
= Ukupna ugovorena vrijednost bespovratnih sredstava]]/7.5345</f>
        <v>1518308.5380582651</v>
      </c>
      <c r="U2131" s="50">
        <v>0</v>
      </c>
      <c r="V2131" s="51">
        <f>Ugovori_OPULJP[[#This Row],[Javni doprinos korisnika - HRK]]/7.5345</f>
        <v>0</v>
      </c>
      <c r="W2131" s="50">
        <v>0</v>
      </c>
      <c r="X2131" s="51">
        <f>Ugovori_OPULJP[[#This Row],[Privatni doprinos korisnika - HRK]]/7.5345</f>
        <v>0</v>
      </c>
      <c r="Y2131" s="52">
        <v>11439695.68</v>
      </c>
      <c r="Z2131" s="53">
        <f>Ugovori_OPULJP[[#This Row],[UKUPNI PRIHVATLJIVI IZDACI
TOTAL ELIGIBLE EXPENDITURE
= Bespovratna sredstva ukupno + doprinos korisnika
= Ukupni prihvatljivi troškovi
= Ukupna ugovorena vrijednost projekta HRK]]/7.5345</f>
        <v>1518308.5380582651</v>
      </c>
      <c r="AA2131" s="44" t="s">
        <v>38</v>
      </c>
      <c r="AB2131" s="44" t="s">
        <v>35</v>
      </c>
      <c r="AC2131" s="43" t="s">
        <v>7812</v>
      </c>
      <c r="AD2131" s="43" t="s">
        <v>6595</v>
      </c>
    </row>
    <row r="2132" spans="1:30" ht="89.25" x14ac:dyDescent="0.2">
      <c r="A2132" s="41" t="s">
        <v>7813</v>
      </c>
      <c r="B2132" s="42" t="s">
        <v>743</v>
      </c>
      <c r="C2132" s="43" t="s">
        <v>7295</v>
      </c>
      <c r="D2132" s="43" t="s">
        <v>7792</v>
      </c>
      <c r="E2132" s="44" t="s">
        <v>6602</v>
      </c>
      <c r="F2132" s="45" t="s">
        <v>7814</v>
      </c>
      <c r="G2132" s="45" t="s">
        <v>7815</v>
      </c>
      <c r="H2132" s="47">
        <v>43846</v>
      </c>
      <c r="I2132" s="47">
        <v>44942</v>
      </c>
      <c r="J2132" s="48" t="str">
        <f>IF(Ugovori_OPULJP[[#This Row],[DATUM ZAVRŠETKA OPERACIJE]]&gt;DATE(2024,3,31),"u provedbi","završen")</f>
        <v>završen</v>
      </c>
      <c r="K2132" s="46" t="s">
        <v>249</v>
      </c>
      <c r="L2132" s="46" t="s">
        <v>249</v>
      </c>
      <c r="M2132" s="49">
        <v>0.85</v>
      </c>
      <c r="N2132" s="49">
        <v>0.15</v>
      </c>
      <c r="O2132" s="50">
        <f>Ugovori_OPULJP[[#This Row],[Bespovratna sredstva - Ukupno (EU+Nac) HRK
= Ukupna ugovorena vrijednost bespovratnih sredstava]]*Ugovori_OPULJP[[#This Row],[EU STOPA SUFINANCIRANJA %
EU CO-FINANCING RATE %]]</f>
        <v>9743748.8574999999</v>
      </c>
      <c r="P2132" s="51">
        <f>Ugovori_OPULJP[[#This Row],[Bespovratna sredstva - EU dio - HRK]]/7.5345</f>
        <v>1293217.712854204</v>
      </c>
      <c r="Q2132" s="50">
        <f>Ugovori_OPULJP[[#This Row],[Bespovratna sredstva - Ukupno (EU+Nac) HRK
= Ukupna ugovorena vrijednost bespovratnih sredstava]]*Ugovori_OPULJP[[#This Row],[STOPA NACIONALNOG SUFINANCIRANJA %]]</f>
        <v>1719485.0924999998</v>
      </c>
      <c r="R2132" s="51">
        <f>Ugovori_OPULJP[[#This Row],[Bespovratna sredstva - Nacionalni dio - HRK]]/7.5345</f>
        <v>228214.89050368301</v>
      </c>
      <c r="S2132" s="50">
        <v>11463233.949999999</v>
      </c>
      <c r="T2132" s="51">
        <f>Ugovori_OPULJP[[#This Row],[Bespovratna sredstva - Ukupno (EU+Nac) HRK
= Ukupna ugovorena vrijednost bespovratnih sredstava]]/7.5345</f>
        <v>1521432.6033578869</v>
      </c>
      <c r="U2132" s="50">
        <v>0</v>
      </c>
      <c r="V2132" s="51">
        <f>Ugovori_OPULJP[[#This Row],[Javni doprinos korisnika - HRK]]/7.5345</f>
        <v>0</v>
      </c>
      <c r="W2132" s="50">
        <v>0</v>
      </c>
      <c r="X2132" s="51">
        <f>Ugovori_OPULJP[[#This Row],[Privatni doprinos korisnika - HRK]]/7.5345</f>
        <v>0</v>
      </c>
      <c r="Y2132" s="52">
        <v>11463233.949999999</v>
      </c>
      <c r="Z2132" s="53">
        <f>Ugovori_OPULJP[[#This Row],[UKUPNI PRIHVATLJIVI IZDACI
TOTAL ELIGIBLE EXPENDITURE
= Bespovratna sredstva ukupno + doprinos korisnika
= Ukupni prihvatljivi troškovi
= Ukupna ugovorena vrijednost projekta HRK]]/7.5345</f>
        <v>1521432.6033578869</v>
      </c>
      <c r="AA2132" s="44" t="s">
        <v>38</v>
      </c>
      <c r="AB2132" s="44" t="s">
        <v>35</v>
      </c>
      <c r="AC2132" s="43" t="s">
        <v>7816</v>
      </c>
      <c r="AD2132" s="43" t="s">
        <v>6595</v>
      </c>
    </row>
    <row r="2133" spans="1:30" ht="76.5" customHeight="1" x14ac:dyDescent="0.2">
      <c r="A2133" s="66" t="s">
        <v>7817</v>
      </c>
      <c r="B2133" s="55" t="s">
        <v>743</v>
      </c>
      <c r="C2133" s="56" t="s">
        <v>7295</v>
      </c>
      <c r="D2133" s="56" t="s">
        <v>7792</v>
      </c>
      <c r="E2133" s="44" t="s">
        <v>6602</v>
      </c>
      <c r="F2133" s="55" t="s">
        <v>7818</v>
      </c>
      <c r="G2133" s="55" t="s">
        <v>7819</v>
      </c>
      <c r="H2133" s="59">
        <v>44125</v>
      </c>
      <c r="I2133" s="59">
        <v>45128</v>
      </c>
      <c r="J2133" s="48" t="str">
        <f>IF(Ugovori_OPULJP[[#This Row],[DATUM ZAVRŠETKA OPERACIJE]]&gt;DATE(2024,3,31),"u provedbi","završen")</f>
        <v>završen</v>
      </c>
      <c r="K2133" s="67" t="s">
        <v>200</v>
      </c>
      <c r="L2133" s="58" t="s">
        <v>200</v>
      </c>
      <c r="M2133" s="49">
        <v>0.85</v>
      </c>
      <c r="N2133" s="49">
        <v>0.15</v>
      </c>
      <c r="O2133" s="50">
        <f>Ugovori_OPULJP[[#This Row],[Bespovratna sredstva - Ukupno (EU+Nac) HRK
= Ukupna ugovorena vrijednost bespovratnih sredstava]]*Ugovori_OPULJP[[#This Row],[EU STOPA SUFINANCIRANJA %
EU CO-FINANCING RATE %]]</f>
        <v>9702638.2080000006</v>
      </c>
      <c r="P2133" s="51">
        <f>Ugovori_OPULJP[[#This Row],[Bespovratna sredstva - EU dio - HRK]]/7.5345</f>
        <v>1287761.3919968146</v>
      </c>
      <c r="Q2133" s="50">
        <f>Ugovori_OPULJP[[#This Row],[Bespovratna sredstva - Ukupno (EU+Nac) HRK
= Ukupna ugovorena vrijednost bespovratnih sredstava]]*Ugovori_OPULJP[[#This Row],[STOPA NACIONALNOG SUFINANCIRANJA %]]</f>
        <v>1712230.2720000001</v>
      </c>
      <c r="R2133" s="51">
        <f>Ugovori_OPULJP[[#This Row],[Bespovratna sredstva - Nacionalni dio - HRK]]/7.5345</f>
        <v>227252.01035237906</v>
      </c>
      <c r="S2133" s="52">
        <v>11414868.48</v>
      </c>
      <c r="T2133" s="53">
        <f>Ugovori_OPULJP[[#This Row],[Bespovratna sredstva - Ukupno (EU+Nac) HRK
= Ukupna ugovorena vrijednost bespovratnih sredstava]]/7.5345</f>
        <v>1515013.4023491936</v>
      </c>
      <c r="U2133" s="50">
        <v>0</v>
      </c>
      <c r="V2133" s="51">
        <f>Ugovori_OPULJP[[#This Row],[Javni doprinos korisnika - HRK]]/7.5345</f>
        <v>0</v>
      </c>
      <c r="W2133" s="50">
        <v>0</v>
      </c>
      <c r="X2133" s="51">
        <f>Ugovori_OPULJP[[#This Row],[Privatni doprinos korisnika - HRK]]/7.5345</f>
        <v>0</v>
      </c>
      <c r="Y2133" s="52">
        <v>11414868.48</v>
      </c>
      <c r="Z2133" s="53">
        <f>Ugovori_OPULJP[[#This Row],[UKUPNI PRIHVATLJIVI IZDACI
TOTAL ELIGIBLE EXPENDITURE
= Bespovratna sredstva ukupno + doprinos korisnika
= Ukupni prihvatljivi troškovi
= Ukupna ugovorena vrijednost projekta HRK]]/7.5345</f>
        <v>1515013.4023491936</v>
      </c>
      <c r="AA2133" s="57" t="s">
        <v>38</v>
      </c>
      <c r="AB2133" s="57" t="s">
        <v>35</v>
      </c>
      <c r="AC2133" s="56" t="s">
        <v>7820</v>
      </c>
      <c r="AD2133" s="56" t="s">
        <v>6595</v>
      </c>
    </row>
    <row r="2134" spans="1:30" ht="38.25" x14ac:dyDescent="0.2">
      <c r="A2134" s="41" t="s">
        <v>7821</v>
      </c>
      <c r="B2134" s="42" t="s">
        <v>743</v>
      </c>
      <c r="C2134" s="43" t="s">
        <v>7295</v>
      </c>
      <c r="D2134" s="43" t="s">
        <v>7792</v>
      </c>
      <c r="E2134" s="44" t="s">
        <v>6602</v>
      </c>
      <c r="F2134" s="45" t="s">
        <v>7822</v>
      </c>
      <c r="G2134" s="45" t="s">
        <v>7823</v>
      </c>
      <c r="H2134" s="47">
        <v>44133</v>
      </c>
      <c r="I2134" s="47">
        <v>45228</v>
      </c>
      <c r="J2134" s="48" t="str">
        <f>IF(Ugovori_OPULJP[[#This Row],[DATUM ZAVRŠETKA OPERACIJE]]&gt;DATE(2024,3,31),"u provedbi","završen")</f>
        <v>završen</v>
      </c>
      <c r="K2134" s="46" t="s">
        <v>249</v>
      </c>
      <c r="L2134" s="46" t="s">
        <v>249</v>
      </c>
      <c r="M2134" s="49">
        <v>0.85</v>
      </c>
      <c r="N2134" s="49">
        <v>0.15</v>
      </c>
      <c r="O2134" s="50">
        <f>Ugovori_OPULJP[[#This Row],[Bespovratna sredstva - Ukupno (EU+Nac) HRK
= Ukupna ugovorena vrijednost bespovratnih sredstava]]*Ugovori_OPULJP[[#This Row],[EU STOPA SUFINANCIRANJA %
EU CO-FINANCING RATE %]]</f>
        <v>9753393</v>
      </c>
      <c r="P2134" s="51">
        <f>Ugovori_OPULJP[[#This Row],[Bespovratna sredstva - EU dio - HRK]]/7.5345</f>
        <v>1294497.7105315549</v>
      </c>
      <c r="Q2134" s="50">
        <f>Ugovori_OPULJP[[#This Row],[Bespovratna sredstva - Ukupno (EU+Nac) HRK
= Ukupna ugovorena vrijednost bespovratnih sredstava]]*Ugovori_OPULJP[[#This Row],[STOPA NACIONALNOG SUFINANCIRANJA %]]</f>
        <v>1721187</v>
      </c>
      <c r="R2134" s="51">
        <f>Ugovori_OPULJP[[#This Row],[Bespovratna sredstva - Nacionalni dio - HRK]]/7.5345</f>
        <v>228440.77244674496</v>
      </c>
      <c r="S2134" s="50">
        <v>11474580</v>
      </c>
      <c r="T2134" s="51">
        <f>Ugovori_OPULJP[[#This Row],[Bespovratna sredstva - Ukupno (EU+Nac) HRK
= Ukupna ugovorena vrijednost bespovratnih sredstava]]/7.5345</f>
        <v>1522938.4829782997</v>
      </c>
      <c r="U2134" s="50">
        <v>0</v>
      </c>
      <c r="V2134" s="51">
        <f>Ugovori_OPULJP[[#This Row],[Javni doprinos korisnika - HRK]]/7.5345</f>
        <v>0</v>
      </c>
      <c r="W2134" s="50">
        <v>0</v>
      </c>
      <c r="X2134" s="51">
        <f>Ugovori_OPULJP[[#This Row],[Privatni doprinos korisnika - HRK]]/7.5345</f>
        <v>0</v>
      </c>
      <c r="Y2134" s="52">
        <v>11474580</v>
      </c>
      <c r="Z2134" s="53">
        <f>Ugovori_OPULJP[[#This Row],[UKUPNI PRIHVATLJIVI IZDACI
TOTAL ELIGIBLE EXPENDITURE
= Bespovratna sredstva ukupno + doprinos korisnika
= Ukupni prihvatljivi troškovi
= Ukupna ugovorena vrijednost projekta HRK]]/7.5345</f>
        <v>1522938.4829782997</v>
      </c>
      <c r="AA2134" s="44" t="s">
        <v>38</v>
      </c>
      <c r="AB2134" s="44" t="s">
        <v>35</v>
      </c>
      <c r="AC2134" s="43" t="s">
        <v>7824</v>
      </c>
      <c r="AD2134" s="43" t="s">
        <v>6595</v>
      </c>
    </row>
    <row r="2135" spans="1:30" ht="63.75" customHeight="1" x14ac:dyDescent="0.2">
      <c r="A2135" s="61" t="s">
        <v>7825</v>
      </c>
      <c r="B2135" s="55" t="s">
        <v>743</v>
      </c>
      <c r="C2135" s="56" t="s">
        <v>7295</v>
      </c>
      <c r="D2135" s="43" t="s">
        <v>7792</v>
      </c>
      <c r="E2135" s="44" t="s">
        <v>6602</v>
      </c>
      <c r="F2135" s="62" t="s">
        <v>7826</v>
      </c>
      <c r="G2135" s="62" t="s">
        <v>7827</v>
      </c>
      <c r="H2135" s="59">
        <v>44316</v>
      </c>
      <c r="I2135" s="59">
        <v>45412</v>
      </c>
      <c r="J2135" s="48" t="str">
        <f>IF(Ugovori_OPULJP[[#This Row],[DATUM ZAVRŠETKA OPERACIJE]]&gt;DATE(2024,3,31),"u provedbi","završen")</f>
        <v>u provedbi</v>
      </c>
      <c r="K2135" s="58" t="s">
        <v>333</v>
      </c>
      <c r="L2135" s="58" t="s">
        <v>333</v>
      </c>
      <c r="M2135" s="49">
        <v>0.85</v>
      </c>
      <c r="N2135" s="49">
        <v>0.15</v>
      </c>
      <c r="O2135" s="50">
        <f>Ugovori_OPULJP[[#This Row],[Bespovratna sredstva - Ukupno (EU+Nac) HRK
= Ukupna ugovorena vrijednost bespovratnih sredstava]]*Ugovori_OPULJP[[#This Row],[EU STOPA SUFINANCIRANJA %
EU CO-FINANCING RATE %]]</f>
        <v>9288872.6154999994</v>
      </c>
      <c r="P2135" s="51">
        <f>Ugovori_OPULJP[[#This Row],[Bespovratna sredstva - EU dio - HRK]]/7.5345</f>
        <v>1232845.2605348728</v>
      </c>
      <c r="Q2135" s="50">
        <f>Ugovori_OPULJP[[#This Row],[Bespovratna sredstva - Ukupno (EU+Nac) HRK
= Ukupna ugovorena vrijednost bespovratnih sredstava]]*Ugovori_OPULJP[[#This Row],[STOPA NACIONALNOG SUFINANCIRANJA %]]</f>
        <v>1639212.8144999999</v>
      </c>
      <c r="R2135" s="51">
        <f>Ugovori_OPULJP[[#This Row],[Bespovratna sredstva - Nacionalni dio - HRK]]/7.5345</f>
        <v>217560.92832968343</v>
      </c>
      <c r="S2135" s="52">
        <v>10928085.43</v>
      </c>
      <c r="T2135" s="53">
        <f>Ugovori_OPULJP[[#This Row],[Bespovratna sredstva - Ukupno (EU+Nac) HRK
= Ukupna ugovorena vrijednost bespovratnih sredstava]]/7.5345</f>
        <v>1450406.1888645561</v>
      </c>
      <c r="U2135" s="50">
        <v>0</v>
      </c>
      <c r="V2135" s="51">
        <f>Ugovori_OPULJP[[#This Row],[Javni doprinos korisnika - HRK]]/7.5345</f>
        <v>0</v>
      </c>
      <c r="W2135" s="50">
        <v>0</v>
      </c>
      <c r="X2135" s="51">
        <f>Ugovori_OPULJP[[#This Row],[Privatni doprinos korisnika - HRK]]/7.5345</f>
        <v>0</v>
      </c>
      <c r="Y2135" s="52">
        <v>10928085.43</v>
      </c>
      <c r="Z2135" s="53">
        <f>Ugovori_OPULJP[[#This Row],[UKUPNI PRIHVATLJIVI IZDACI
TOTAL ELIGIBLE EXPENDITURE
= Bespovratna sredstva ukupno + doprinos korisnika
= Ukupni prihvatljivi troškovi
= Ukupna ugovorena vrijednost projekta HRK]]/7.5345</f>
        <v>1450406.1888645561</v>
      </c>
      <c r="AA2135" s="44" t="s">
        <v>38</v>
      </c>
      <c r="AB2135" s="44" t="s">
        <v>35</v>
      </c>
      <c r="AC2135" s="56" t="s">
        <v>7828</v>
      </c>
      <c r="AD2135" s="56" t="s">
        <v>6595</v>
      </c>
    </row>
    <row r="2136" spans="1:30" ht="38.25" x14ac:dyDescent="0.2">
      <c r="A2136" s="100" t="s">
        <v>7829</v>
      </c>
      <c r="B2136" s="42" t="s">
        <v>743</v>
      </c>
      <c r="C2136" s="43" t="s">
        <v>7295</v>
      </c>
      <c r="D2136" s="43" t="s">
        <v>7792</v>
      </c>
      <c r="E2136" s="44" t="s">
        <v>6602</v>
      </c>
      <c r="F2136" s="72" t="s">
        <v>7830</v>
      </c>
      <c r="G2136" s="72" t="s">
        <v>7831</v>
      </c>
      <c r="H2136" s="90">
        <v>44313</v>
      </c>
      <c r="I2136" s="90">
        <v>45409</v>
      </c>
      <c r="J2136" s="48" t="str">
        <f>IF(Ugovori_OPULJP[[#This Row],[DATUM ZAVRŠETKA OPERACIJE]]&gt;DATE(2024,3,31),"u provedbi","završen")</f>
        <v>u provedbi</v>
      </c>
      <c r="K2136" s="46" t="s">
        <v>249</v>
      </c>
      <c r="L2136" s="46" t="s">
        <v>249</v>
      </c>
      <c r="M2136" s="49">
        <v>0.85</v>
      </c>
      <c r="N2136" s="49">
        <v>0.15</v>
      </c>
      <c r="O2136" s="91">
        <f>Ugovori_OPULJP[[#This Row],[Bespovratna sredstva - Ukupno (EU+Nac) HRK
= Ukupna ugovorena vrijednost bespovratnih sredstava]]*Ugovori_OPULJP[[#This Row],[EU STOPA SUFINANCIRANJA %
EU CO-FINANCING RATE %]]</f>
        <v>9480450.2819999997</v>
      </c>
      <c r="P2136" s="92">
        <f>Ugovori_OPULJP[[#This Row],[Bespovratna sredstva - EU dio - HRK]]/7.5345</f>
        <v>1258271.9864622734</v>
      </c>
      <c r="Q2136" s="91">
        <f>Ugovori_OPULJP[[#This Row],[Bespovratna sredstva - Ukupno (EU+Nac) HRK
= Ukupna ugovorena vrijednost bespovratnih sredstava]]*Ugovori_OPULJP[[#This Row],[STOPA NACIONALNOG SUFINANCIRANJA %]]</f>
        <v>1673020.638</v>
      </c>
      <c r="R2136" s="92">
        <f>Ugovori_OPULJP[[#This Row],[Bespovratna sredstva - Nacionalni dio - HRK]]/7.5345</f>
        <v>222047.99761098943</v>
      </c>
      <c r="S2136" s="93">
        <v>11153470.92</v>
      </c>
      <c r="T2136" s="94">
        <f>Ugovori_OPULJP[[#This Row],[Bespovratna sredstva - Ukupno (EU+Nac) HRK
= Ukupna ugovorena vrijednost bespovratnih sredstava]]/7.5345</f>
        <v>1480319.9840732629</v>
      </c>
      <c r="U2136" s="50">
        <v>0</v>
      </c>
      <c r="V2136" s="51">
        <f>Ugovori_OPULJP[[#This Row],[Javni doprinos korisnika - HRK]]/7.5345</f>
        <v>0</v>
      </c>
      <c r="W2136" s="50">
        <v>0</v>
      </c>
      <c r="X2136" s="51">
        <f>Ugovori_OPULJP[[#This Row],[Privatni doprinos korisnika - HRK]]/7.5345</f>
        <v>0</v>
      </c>
      <c r="Y2136" s="93">
        <v>11153470.92</v>
      </c>
      <c r="Z2136" s="94">
        <f>Ugovori_OPULJP[[#This Row],[UKUPNI PRIHVATLJIVI IZDACI
TOTAL ELIGIBLE EXPENDITURE
= Bespovratna sredstva ukupno + doprinos korisnika
= Ukupni prihvatljivi troškovi
= Ukupna ugovorena vrijednost projekta HRK]]/7.5345</f>
        <v>1480319.9840732629</v>
      </c>
      <c r="AA2136" s="44" t="s">
        <v>38</v>
      </c>
      <c r="AB2136" s="44" t="s">
        <v>35</v>
      </c>
      <c r="AC2136" s="88" t="s">
        <v>7832</v>
      </c>
      <c r="AD2136" s="43" t="s">
        <v>6595</v>
      </c>
    </row>
    <row r="2137" spans="1:30" ht="76.5" x14ac:dyDescent="0.2">
      <c r="A2137" s="61" t="s">
        <v>7833</v>
      </c>
      <c r="B2137" s="55" t="s">
        <v>743</v>
      </c>
      <c r="C2137" s="56" t="s">
        <v>7295</v>
      </c>
      <c r="D2137" s="43" t="s">
        <v>7792</v>
      </c>
      <c r="E2137" s="44" t="s">
        <v>6602</v>
      </c>
      <c r="F2137" s="62" t="s">
        <v>7834</v>
      </c>
      <c r="G2137" s="62" t="s">
        <v>7835</v>
      </c>
      <c r="H2137" s="59">
        <v>44378</v>
      </c>
      <c r="I2137" s="59">
        <v>45292</v>
      </c>
      <c r="J2137" s="48" t="str">
        <f>IF(Ugovori_OPULJP[[#This Row],[DATUM ZAVRŠETKA OPERACIJE]]&gt;DATE(2024,3,31),"u provedbi","završen")</f>
        <v>završen</v>
      </c>
      <c r="K2137" s="58" t="s">
        <v>79</v>
      </c>
      <c r="L2137" s="58" t="s">
        <v>79</v>
      </c>
      <c r="M2137" s="49">
        <v>0.85</v>
      </c>
      <c r="N2137" s="49">
        <v>0.15</v>
      </c>
      <c r="O2137" s="50">
        <f>Ugovori_OPULJP[[#This Row],[Bespovratna sredstva - Ukupno (EU+Nac) HRK
= Ukupna ugovorena vrijednost bespovratnih sredstava]]*Ugovori_OPULJP[[#This Row],[EU STOPA SUFINANCIRANJA %
EU CO-FINANCING RATE %]]</f>
        <v>9733948.2129999995</v>
      </c>
      <c r="P2137" s="51">
        <f>Ugovori_OPULJP[[#This Row],[Bespovratna sredstva - EU dio - HRK]]/7.5345</f>
        <v>1291916.9437918905</v>
      </c>
      <c r="Q2137" s="50">
        <f>Ugovori_OPULJP[[#This Row],[Bespovratna sredstva - Ukupno (EU+Nac) HRK
= Ukupna ugovorena vrijednost bespovratnih sredstava]]*Ugovori_OPULJP[[#This Row],[STOPA NACIONALNOG SUFINANCIRANJA %]]</f>
        <v>1717755.5669999998</v>
      </c>
      <c r="R2137" s="51">
        <f>Ugovori_OPULJP[[#This Row],[Bespovratna sredstva - Nacionalni dio - HRK]]/7.5345</f>
        <v>227985.3430220983</v>
      </c>
      <c r="S2137" s="52">
        <v>11451703.779999999</v>
      </c>
      <c r="T2137" s="53">
        <f>Ugovori_OPULJP[[#This Row],[Bespovratna sredstva - Ukupno (EU+Nac) HRK
= Ukupna ugovorena vrijednost bespovratnih sredstava]]/7.5345</f>
        <v>1519902.2868139888</v>
      </c>
      <c r="U2137" s="50">
        <v>0</v>
      </c>
      <c r="V2137" s="51">
        <f>Ugovori_OPULJP[[#This Row],[Javni doprinos korisnika - HRK]]/7.5345</f>
        <v>0</v>
      </c>
      <c r="W2137" s="50">
        <v>0</v>
      </c>
      <c r="X2137" s="51">
        <f>Ugovori_OPULJP[[#This Row],[Privatni doprinos korisnika - HRK]]/7.5345</f>
        <v>0</v>
      </c>
      <c r="Y2137" s="52">
        <v>11451703.779999999</v>
      </c>
      <c r="Z2137" s="53">
        <f>Ugovori_OPULJP[[#This Row],[UKUPNI PRIHVATLJIVI IZDACI
TOTAL ELIGIBLE EXPENDITURE
= Bespovratna sredstva ukupno + doprinos korisnika
= Ukupni prihvatljivi troškovi
= Ukupna ugovorena vrijednost projekta HRK]]/7.5345</f>
        <v>1519902.2868139888</v>
      </c>
      <c r="AA2137" s="44" t="s">
        <v>38</v>
      </c>
      <c r="AB2137" s="44" t="s">
        <v>35</v>
      </c>
      <c r="AC2137" s="88" t="s">
        <v>7836</v>
      </c>
      <c r="AD2137" s="43" t="s">
        <v>6595</v>
      </c>
    </row>
    <row r="2138" spans="1:30" ht="48.75" customHeight="1" x14ac:dyDescent="0.2">
      <c r="A2138" s="41" t="s">
        <v>7837</v>
      </c>
      <c r="B2138" s="42" t="s">
        <v>743</v>
      </c>
      <c r="C2138" s="43" t="s">
        <v>7295</v>
      </c>
      <c r="D2138" s="43" t="s">
        <v>7838</v>
      </c>
      <c r="E2138" s="44" t="s">
        <v>6602</v>
      </c>
      <c r="F2138" s="45" t="s">
        <v>7839</v>
      </c>
      <c r="G2138" s="45" t="s">
        <v>7840</v>
      </c>
      <c r="H2138" s="47">
        <v>43344</v>
      </c>
      <c r="I2138" s="47">
        <v>44440</v>
      </c>
      <c r="J2138" s="48" t="str">
        <f>IF(Ugovori_OPULJP[[#This Row],[DATUM ZAVRŠETKA OPERACIJE]]&gt;DATE(2024,3,31),"u provedbi","završen")</f>
        <v>završen</v>
      </c>
      <c r="K2138" s="46" t="s">
        <v>7841</v>
      </c>
      <c r="L2138" s="46" t="s">
        <v>79</v>
      </c>
      <c r="M2138" s="49">
        <v>0.85</v>
      </c>
      <c r="N2138" s="49">
        <v>0.15</v>
      </c>
      <c r="O2138" s="50">
        <f>Ugovori_OPULJP[[#This Row],[Bespovratna sredstva - Ukupno (EU+Nac) HRK
= Ukupna ugovorena vrijednost bespovratnih sredstava]]*Ugovori_OPULJP[[#This Row],[EU STOPA SUFINANCIRANJA %
EU CO-FINANCING RATE %]]</f>
        <v>4668963.0365000004</v>
      </c>
      <c r="P2138" s="51">
        <f>Ugovori_OPULJP[[#This Row],[Bespovratna sredstva - EU dio - HRK]]/7.5345</f>
        <v>619677.88658836018</v>
      </c>
      <c r="Q2138" s="50">
        <f>Ugovori_OPULJP[[#This Row],[Bespovratna sredstva - Ukupno (EU+Nac) HRK
= Ukupna ugovorena vrijednost bespovratnih sredstava]]*Ugovori_OPULJP[[#This Row],[STOPA NACIONALNOG SUFINANCIRANJA %]]</f>
        <v>823934.65350000001</v>
      </c>
      <c r="R2138" s="51">
        <f>Ugovori_OPULJP[[#This Row],[Bespovratna sredstva - Nacionalni dio - HRK]]/7.5345</f>
        <v>109354.92116265179</v>
      </c>
      <c r="S2138" s="50">
        <v>5492897.6900000004</v>
      </c>
      <c r="T2138" s="51">
        <f>Ugovori_OPULJP[[#This Row],[Bespovratna sredstva - Ukupno (EU+Nac) HRK
= Ukupna ugovorena vrijednost bespovratnih sredstava]]/7.5345</f>
        <v>729032.80775101203</v>
      </c>
      <c r="U2138" s="50">
        <v>0</v>
      </c>
      <c r="V2138" s="51">
        <f>Ugovori_OPULJP[[#This Row],[Javni doprinos korisnika - HRK]]/7.5345</f>
        <v>0</v>
      </c>
      <c r="W2138" s="50">
        <v>0</v>
      </c>
      <c r="X2138" s="51">
        <f>Ugovori_OPULJP[[#This Row],[Privatni doprinos korisnika - HRK]]/7.5345</f>
        <v>0</v>
      </c>
      <c r="Y2138" s="52">
        <v>5492897.6900000004</v>
      </c>
      <c r="Z2138" s="53">
        <f>Ugovori_OPULJP[[#This Row],[UKUPNI PRIHVATLJIVI IZDACI
TOTAL ELIGIBLE EXPENDITURE
= Bespovratna sredstva ukupno + doprinos korisnika
= Ukupni prihvatljivi troškovi
= Ukupna ugovorena vrijednost projekta HRK]]/7.5345</f>
        <v>729032.80775101203</v>
      </c>
      <c r="AA2138" s="44" t="s">
        <v>38</v>
      </c>
      <c r="AB2138" s="44" t="s">
        <v>35</v>
      </c>
      <c r="AC2138" s="43" t="s">
        <v>7842</v>
      </c>
      <c r="AD2138" s="43" t="s">
        <v>6595</v>
      </c>
    </row>
    <row r="2139" spans="1:30" ht="89.25" x14ac:dyDescent="0.2">
      <c r="A2139" s="41" t="s">
        <v>7843</v>
      </c>
      <c r="B2139" s="42" t="s">
        <v>743</v>
      </c>
      <c r="C2139" s="43" t="s">
        <v>7295</v>
      </c>
      <c r="D2139" s="43" t="s">
        <v>7838</v>
      </c>
      <c r="E2139" s="44" t="s">
        <v>6602</v>
      </c>
      <c r="F2139" s="45" t="s">
        <v>7844</v>
      </c>
      <c r="G2139" s="45" t="s">
        <v>7845</v>
      </c>
      <c r="H2139" s="47">
        <v>43432</v>
      </c>
      <c r="I2139" s="47">
        <v>44528</v>
      </c>
      <c r="J2139" s="48" t="str">
        <f>IF(Ugovori_OPULJP[[#This Row],[DATUM ZAVRŠETKA OPERACIJE]]&gt;DATE(2024,3,31),"u provedbi","završen")</f>
        <v>završen</v>
      </c>
      <c r="K2139" s="46" t="s">
        <v>94</v>
      </c>
      <c r="L2139" s="46" t="s">
        <v>94</v>
      </c>
      <c r="M2139" s="49">
        <v>0.85</v>
      </c>
      <c r="N2139" s="49">
        <v>0.15</v>
      </c>
      <c r="O2139" s="50">
        <f>Ugovori_OPULJP[[#This Row],[Bespovratna sredstva - Ukupno (EU+Nac) HRK
= Ukupna ugovorena vrijednost bespovratnih sredstava]]*Ugovori_OPULJP[[#This Row],[EU STOPA SUFINANCIRANJA %
EU CO-FINANCING RATE %]]</f>
        <v>5052205.7834999999</v>
      </c>
      <c r="P2139" s="51">
        <f>Ugovori_OPULJP[[#This Row],[Bespovratna sredstva - EU dio - HRK]]/7.5345</f>
        <v>670542.94027473615</v>
      </c>
      <c r="Q2139" s="50">
        <f>Ugovori_OPULJP[[#This Row],[Bespovratna sredstva - Ukupno (EU+Nac) HRK
= Ukupna ugovorena vrijednost bespovratnih sredstava]]*Ugovori_OPULJP[[#This Row],[STOPA NACIONALNOG SUFINANCIRANJA %]]</f>
        <v>891565.72649999999</v>
      </c>
      <c r="R2139" s="51">
        <f>Ugovori_OPULJP[[#This Row],[Bespovratna sredstva - Nacionalni dio - HRK]]/7.5345</f>
        <v>118331.10710730638</v>
      </c>
      <c r="S2139" s="50">
        <v>5943771.5099999998</v>
      </c>
      <c r="T2139" s="51">
        <f>Ugovori_OPULJP[[#This Row],[Bespovratna sredstva - Ukupno (EU+Nac) HRK
= Ukupna ugovorena vrijednost bespovratnih sredstava]]/7.5345</f>
        <v>788874.04738204251</v>
      </c>
      <c r="U2139" s="50">
        <v>0</v>
      </c>
      <c r="V2139" s="51">
        <f>Ugovori_OPULJP[[#This Row],[Javni doprinos korisnika - HRK]]/7.5345</f>
        <v>0</v>
      </c>
      <c r="W2139" s="50">
        <v>0</v>
      </c>
      <c r="X2139" s="51">
        <f>Ugovori_OPULJP[[#This Row],[Privatni doprinos korisnika - HRK]]/7.5345</f>
        <v>0</v>
      </c>
      <c r="Y2139" s="52">
        <v>5943771.5099999998</v>
      </c>
      <c r="Z2139" s="53">
        <f>Ugovori_OPULJP[[#This Row],[UKUPNI PRIHVATLJIVI IZDACI
TOTAL ELIGIBLE EXPENDITURE
= Bespovratna sredstva ukupno + doprinos korisnika
= Ukupni prihvatljivi troškovi
= Ukupna ugovorena vrijednost projekta HRK]]/7.5345</f>
        <v>788874.04738204251</v>
      </c>
      <c r="AA2139" s="44" t="s">
        <v>38</v>
      </c>
      <c r="AB2139" s="44" t="s">
        <v>35</v>
      </c>
      <c r="AC2139" s="43" t="s">
        <v>7846</v>
      </c>
      <c r="AD2139" s="43" t="s">
        <v>6595</v>
      </c>
    </row>
    <row r="2140" spans="1:30" ht="51" customHeight="1" x14ac:dyDescent="0.2">
      <c r="A2140" s="41" t="s">
        <v>7847</v>
      </c>
      <c r="B2140" s="42" t="s">
        <v>743</v>
      </c>
      <c r="C2140" s="43" t="s">
        <v>7295</v>
      </c>
      <c r="D2140" s="43" t="s">
        <v>7838</v>
      </c>
      <c r="E2140" s="44" t="s">
        <v>6602</v>
      </c>
      <c r="F2140" s="45" t="s">
        <v>7848</v>
      </c>
      <c r="G2140" s="45" t="s">
        <v>7849</v>
      </c>
      <c r="H2140" s="47">
        <v>43432</v>
      </c>
      <c r="I2140" s="47">
        <v>44528</v>
      </c>
      <c r="J2140" s="48" t="str">
        <f>IF(Ugovori_OPULJP[[#This Row],[DATUM ZAVRŠETKA OPERACIJE]]&gt;DATE(2024,3,31),"u provedbi","završen")</f>
        <v>završen</v>
      </c>
      <c r="K2140" s="46" t="s">
        <v>154</v>
      </c>
      <c r="L2140" s="46" t="s">
        <v>37</v>
      </c>
      <c r="M2140" s="49">
        <v>0.85</v>
      </c>
      <c r="N2140" s="49">
        <v>0.15</v>
      </c>
      <c r="O2140" s="50">
        <f>Ugovori_OPULJP[[#This Row],[Bespovratna sredstva - Ukupno (EU+Nac) HRK
= Ukupna ugovorena vrijednost bespovratnih sredstava]]*Ugovori_OPULJP[[#This Row],[EU STOPA SUFINANCIRANJA %
EU CO-FINANCING RATE %]]</f>
        <v>5097736.2459999993</v>
      </c>
      <c r="P2140" s="51">
        <f>Ugovori_OPULJP[[#This Row],[Bespovratna sredstva - EU dio - HRK]]/7.5345</f>
        <v>676585.87112615292</v>
      </c>
      <c r="Q2140" s="50">
        <f>Ugovori_OPULJP[[#This Row],[Bespovratna sredstva - Ukupno (EU+Nac) HRK
= Ukupna ugovorena vrijednost bespovratnih sredstava]]*Ugovori_OPULJP[[#This Row],[STOPA NACIONALNOG SUFINANCIRANJA %]]</f>
        <v>899600.51399999997</v>
      </c>
      <c r="R2140" s="51">
        <f>Ugovori_OPULJP[[#This Row],[Bespovratna sredstva - Nacionalni dio - HRK]]/7.5345</f>
        <v>119397.50666932111</v>
      </c>
      <c r="S2140" s="50">
        <v>5997336.7599999998</v>
      </c>
      <c r="T2140" s="51">
        <f>Ugovori_OPULJP[[#This Row],[Bespovratna sredstva - Ukupno (EU+Nac) HRK
= Ukupna ugovorena vrijednost bespovratnih sredstava]]/7.5345</f>
        <v>795983.37779547402</v>
      </c>
      <c r="U2140" s="50">
        <v>0</v>
      </c>
      <c r="V2140" s="51">
        <f>Ugovori_OPULJP[[#This Row],[Javni doprinos korisnika - HRK]]/7.5345</f>
        <v>0</v>
      </c>
      <c r="W2140" s="50">
        <v>0</v>
      </c>
      <c r="X2140" s="51">
        <f>Ugovori_OPULJP[[#This Row],[Privatni doprinos korisnika - HRK]]/7.5345</f>
        <v>0</v>
      </c>
      <c r="Y2140" s="52">
        <v>5997336.7599999998</v>
      </c>
      <c r="Z2140" s="53">
        <f>Ugovori_OPULJP[[#This Row],[UKUPNI PRIHVATLJIVI IZDACI
TOTAL ELIGIBLE EXPENDITURE
= Bespovratna sredstva ukupno + doprinos korisnika
= Ukupni prihvatljivi troškovi
= Ukupna ugovorena vrijednost projekta HRK]]/7.5345</f>
        <v>795983.37779547402</v>
      </c>
      <c r="AA2140" s="44" t="s">
        <v>38</v>
      </c>
      <c r="AB2140" s="44" t="s">
        <v>35</v>
      </c>
      <c r="AC2140" s="43" t="s">
        <v>7850</v>
      </c>
      <c r="AD2140" s="43" t="s">
        <v>6595</v>
      </c>
    </row>
    <row r="2141" spans="1:30" ht="51" customHeight="1" x14ac:dyDescent="0.2">
      <c r="A2141" s="41" t="s">
        <v>7851</v>
      </c>
      <c r="B2141" s="42" t="s">
        <v>743</v>
      </c>
      <c r="C2141" s="43" t="s">
        <v>7295</v>
      </c>
      <c r="D2141" s="43" t="s">
        <v>7838</v>
      </c>
      <c r="E2141" s="44" t="s">
        <v>6602</v>
      </c>
      <c r="F2141" s="45" t="s">
        <v>7852</v>
      </c>
      <c r="G2141" s="45" t="s">
        <v>7853</v>
      </c>
      <c r="H2141" s="47">
        <v>43483</v>
      </c>
      <c r="I2141" s="47">
        <v>44579</v>
      </c>
      <c r="J2141" s="48" t="str">
        <f>IF(Ugovori_OPULJP[[#This Row],[DATUM ZAVRŠETKA OPERACIJE]]&gt;DATE(2024,3,31),"u provedbi","završen")</f>
        <v>završen</v>
      </c>
      <c r="K2141" s="46" t="s">
        <v>173</v>
      </c>
      <c r="L2141" s="46" t="s">
        <v>173</v>
      </c>
      <c r="M2141" s="49">
        <v>0.85</v>
      </c>
      <c r="N2141" s="49">
        <v>0.15</v>
      </c>
      <c r="O2141" s="50">
        <f>Ugovori_OPULJP[[#This Row],[Bespovratna sredstva - Ukupno (EU+Nac) HRK
= Ukupna ugovorena vrijednost bespovratnih sredstava]]*Ugovori_OPULJP[[#This Row],[EU STOPA SUFINANCIRANJA %
EU CO-FINANCING RATE %]]</f>
        <v>5082832.7709999997</v>
      </c>
      <c r="P2141" s="51">
        <f>Ugovori_OPULJP[[#This Row],[Bespovratna sredstva - EU dio - HRK]]/7.5345</f>
        <v>674607.84006901574</v>
      </c>
      <c r="Q2141" s="50">
        <f>Ugovori_OPULJP[[#This Row],[Bespovratna sredstva - Ukupno (EU+Nac) HRK
= Ukupna ugovorena vrijednost bespovratnih sredstava]]*Ugovori_OPULJP[[#This Row],[STOPA NACIONALNOG SUFINANCIRANJA %]]</f>
        <v>896970.48899999994</v>
      </c>
      <c r="R2141" s="51">
        <f>Ugovori_OPULJP[[#This Row],[Bespovratna sredstva - Nacionalni dio - HRK]]/7.5345</f>
        <v>119048.44236512043</v>
      </c>
      <c r="S2141" s="50">
        <v>5979803.2599999998</v>
      </c>
      <c r="T2141" s="51">
        <f>Ugovori_OPULJP[[#This Row],[Bespovratna sredstva - Ukupno (EU+Nac) HRK
= Ukupna ugovorena vrijednost bespovratnih sredstava]]/7.5345</f>
        <v>793656.28243413626</v>
      </c>
      <c r="U2141" s="50">
        <v>0</v>
      </c>
      <c r="V2141" s="51">
        <f>Ugovori_OPULJP[[#This Row],[Javni doprinos korisnika - HRK]]/7.5345</f>
        <v>0</v>
      </c>
      <c r="W2141" s="50">
        <v>0</v>
      </c>
      <c r="X2141" s="51">
        <f>Ugovori_OPULJP[[#This Row],[Privatni doprinos korisnika - HRK]]/7.5345</f>
        <v>0</v>
      </c>
      <c r="Y2141" s="52">
        <v>5979803.2599999998</v>
      </c>
      <c r="Z2141" s="53">
        <f>Ugovori_OPULJP[[#This Row],[UKUPNI PRIHVATLJIVI IZDACI
TOTAL ELIGIBLE EXPENDITURE
= Bespovratna sredstva ukupno + doprinos korisnika
= Ukupni prihvatljivi troškovi
= Ukupna ugovorena vrijednost projekta HRK]]/7.5345</f>
        <v>793656.28243413626</v>
      </c>
      <c r="AA2141" s="44" t="s">
        <v>38</v>
      </c>
      <c r="AB2141" s="44" t="s">
        <v>35</v>
      </c>
      <c r="AC2141" s="43" t="s">
        <v>7854</v>
      </c>
      <c r="AD2141" s="43" t="s">
        <v>6595</v>
      </c>
    </row>
    <row r="2142" spans="1:30" ht="51" customHeight="1" x14ac:dyDescent="0.2">
      <c r="A2142" s="41" t="s">
        <v>7855</v>
      </c>
      <c r="B2142" s="42" t="s">
        <v>743</v>
      </c>
      <c r="C2142" s="43" t="s">
        <v>7295</v>
      </c>
      <c r="D2142" s="43" t="s">
        <v>7838</v>
      </c>
      <c r="E2142" s="44" t="s">
        <v>6602</v>
      </c>
      <c r="F2142" s="45" t="s">
        <v>7856</v>
      </c>
      <c r="G2142" s="45" t="s">
        <v>7857</v>
      </c>
      <c r="H2142" s="47">
        <v>43571</v>
      </c>
      <c r="I2142" s="47">
        <v>44667</v>
      </c>
      <c r="J2142" s="48" t="str">
        <f>IF(Ugovori_OPULJP[[#This Row],[DATUM ZAVRŠETKA OPERACIJE]]&gt;DATE(2024,3,31),"u provedbi","završen")</f>
        <v>završen</v>
      </c>
      <c r="K2142" s="46" t="s">
        <v>79</v>
      </c>
      <c r="L2142" s="46" t="s">
        <v>79</v>
      </c>
      <c r="M2142" s="49">
        <v>0.85</v>
      </c>
      <c r="N2142" s="49">
        <v>0.15</v>
      </c>
      <c r="O2142" s="50">
        <f>Ugovori_OPULJP[[#This Row],[Bespovratna sredstva - Ukupno (EU+Nac) HRK
= Ukupna ugovorena vrijednost bespovratnih sredstava]]*Ugovori_OPULJP[[#This Row],[EU STOPA SUFINANCIRANJA %
EU CO-FINANCING RATE %]]</f>
        <v>3619323.5279999995</v>
      </c>
      <c r="P2142" s="51">
        <f>Ugovori_OPULJP[[#This Row],[Bespovratna sredstva - EU dio - HRK]]/7.5345</f>
        <v>480366.78319729236</v>
      </c>
      <c r="Q2142" s="50">
        <f>Ugovori_OPULJP[[#This Row],[Bespovratna sredstva - Ukupno (EU+Nac) HRK
= Ukupna ugovorena vrijednost bespovratnih sredstava]]*Ugovori_OPULJP[[#This Row],[STOPA NACIONALNOG SUFINANCIRANJA %]]</f>
        <v>638704.15199999989</v>
      </c>
      <c r="R2142" s="51">
        <f>Ugovori_OPULJP[[#This Row],[Bespovratna sredstva - Nacionalni dio - HRK]]/7.5345</f>
        <v>84770.608799522175</v>
      </c>
      <c r="S2142" s="50">
        <v>4258027.68</v>
      </c>
      <c r="T2142" s="51">
        <f>Ugovori_OPULJP[[#This Row],[Bespovratna sredstva - Ukupno (EU+Nac) HRK
= Ukupna ugovorena vrijednost bespovratnih sredstava]]/7.5345</f>
        <v>565137.39199681464</v>
      </c>
      <c r="U2142" s="50">
        <v>0</v>
      </c>
      <c r="V2142" s="51">
        <f>Ugovori_OPULJP[[#This Row],[Javni doprinos korisnika - HRK]]/7.5345</f>
        <v>0</v>
      </c>
      <c r="W2142" s="50">
        <v>0</v>
      </c>
      <c r="X2142" s="51">
        <f>Ugovori_OPULJP[[#This Row],[Privatni doprinos korisnika - HRK]]/7.5345</f>
        <v>0</v>
      </c>
      <c r="Y2142" s="52">
        <v>4258027.68</v>
      </c>
      <c r="Z2142" s="53">
        <f>Ugovori_OPULJP[[#This Row],[UKUPNI PRIHVATLJIVI IZDACI
TOTAL ELIGIBLE EXPENDITURE
= Bespovratna sredstva ukupno + doprinos korisnika
= Ukupni prihvatljivi troškovi
= Ukupna ugovorena vrijednost projekta HRK]]/7.5345</f>
        <v>565137.39199681464</v>
      </c>
      <c r="AA2142" s="44" t="s">
        <v>38</v>
      </c>
      <c r="AB2142" s="44" t="s">
        <v>35</v>
      </c>
      <c r="AC2142" s="43" t="s">
        <v>7858</v>
      </c>
      <c r="AD2142" s="43" t="s">
        <v>6595</v>
      </c>
    </row>
    <row r="2143" spans="1:30" ht="51" customHeight="1" x14ac:dyDescent="0.2">
      <c r="A2143" s="41" t="s">
        <v>7859</v>
      </c>
      <c r="B2143" s="42" t="s">
        <v>743</v>
      </c>
      <c r="C2143" s="43" t="s">
        <v>7295</v>
      </c>
      <c r="D2143" s="43" t="s">
        <v>7838</v>
      </c>
      <c r="E2143" s="44" t="s">
        <v>6602</v>
      </c>
      <c r="F2143" s="45" t="s">
        <v>7860</v>
      </c>
      <c r="G2143" s="45" t="s">
        <v>7861</v>
      </c>
      <c r="H2143" s="47">
        <v>43767</v>
      </c>
      <c r="I2143" s="47">
        <v>44863</v>
      </c>
      <c r="J2143" s="48" t="str">
        <f>IF(Ugovori_OPULJP[[#This Row],[DATUM ZAVRŠETKA OPERACIJE]]&gt;DATE(2024,3,31),"u provedbi","završen")</f>
        <v>završen</v>
      </c>
      <c r="K2143" s="46" t="s">
        <v>99</v>
      </c>
      <c r="L2143" s="46" t="s">
        <v>99</v>
      </c>
      <c r="M2143" s="49">
        <v>0.85</v>
      </c>
      <c r="N2143" s="49">
        <v>0.15</v>
      </c>
      <c r="O2143" s="50">
        <f>Ugovori_OPULJP[[#This Row],[Bespovratna sredstva - Ukupno (EU+Nac) HRK
= Ukupna ugovorena vrijednost bespovratnih sredstava]]*Ugovori_OPULJP[[#This Row],[EU STOPA SUFINANCIRANJA %
EU CO-FINANCING RATE %]]</f>
        <v>5089517.375</v>
      </c>
      <c r="P2143" s="51">
        <f>Ugovori_OPULJP[[#This Row],[Bespovratna sredstva - EU dio - HRK]]/7.5345</f>
        <v>675495.03948503546</v>
      </c>
      <c r="Q2143" s="50">
        <f>Ugovori_OPULJP[[#This Row],[Bespovratna sredstva - Ukupno (EU+Nac) HRK
= Ukupna ugovorena vrijednost bespovratnih sredstava]]*Ugovori_OPULJP[[#This Row],[STOPA NACIONALNOG SUFINANCIRANJA %]]</f>
        <v>898150.125</v>
      </c>
      <c r="R2143" s="51">
        <f>Ugovori_OPULJP[[#This Row],[Bespovratna sredstva - Nacionalni dio - HRK]]/7.5345</f>
        <v>119205.00696794744</v>
      </c>
      <c r="S2143" s="50">
        <v>5987667.5</v>
      </c>
      <c r="T2143" s="51">
        <f>Ugovori_OPULJP[[#This Row],[Bespovratna sredstva - Ukupno (EU+Nac) HRK
= Ukupna ugovorena vrijednost bespovratnih sredstava]]/7.5345</f>
        <v>794700.04645298293</v>
      </c>
      <c r="U2143" s="50">
        <v>0</v>
      </c>
      <c r="V2143" s="51">
        <f>Ugovori_OPULJP[[#This Row],[Javni doprinos korisnika - HRK]]/7.5345</f>
        <v>0</v>
      </c>
      <c r="W2143" s="50">
        <v>0</v>
      </c>
      <c r="X2143" s="51">
        <f>Ugovori_OPULJP[[#This Row],[Privatni doprinos korisnika - HRK]]/7.5345</f>
        <v>0</v>
      </c>
      <c r="Y2143" s="52">
        <v>5987667.5</v>
      </c>
      <c r="Z2143" s="53">
        <f>Ugovori_OPULJP[[#This Row],[UKUPNI PRIHVATLJIVI IZDACI
TOTAL ELIGIBLE EXPENDITURE
= Bespovratna sredstva ukupno + doprinos korisnika
= Ukupni prihvatljivi troškovi
= Ukupna ugovorena vrijednost projekta HRK]]/7.5345</f>
        <v>794700.04645298293</v>
      </c>
      <c r="AA2143" s="44" t="s">
        <v>38</v>
      </c>
      <c r="AB2143" s="44" t="s">
        <v>35</v>
      </c>
      <c r="AC2143" s="43" t="s">
        <v>7862</v>
      </c>
      <c r="AD2143" s="43" t="s">
        <v>6595</v>
      </c>
    </row>
    <row r="2144" spans="1:30" ht="38.25" customHeight="1" x14ac:dyDescent="0.2">
      <c r="A2144" s="41" t="s">
        <v>7863</v>
      </c>
      <c r="B2144" s="42" t="s">
        <v>743</v>
      </c>
      <c r="C2144" s="43" t="s">
        <v>7295</v>
      </c>
      <c r="D2144" s="43" t="s">
        <v>7838</v>
      </c>
      <c r="E2144" s="44" t="s">
        <v>6602</v>
      </c>
      <c r="F2144" s="45" t="s">
        <v>7864</v>
      </c>
      <c r="G2144" s="45" t="s">
        <v>7865</v>
      </c>
      <c r="H2144" s="47">
        <v>43846</v>
      </c>
      <c r="I2144" s="47">
        <v>44942</v>
      </c>
      <c r="J2144" s="48" t="str">
        <f>IF(Ugovori_OPULJP[[#This Row],[DATUM ZAVRŠETKA OPERACIJE]]&gt;DATE(2024,3,31),"u provedbi","završen")</f>
        <v>završen</v>
      </c>
      <c r="K2144" s="46" t="s">
        <v>249</v>
      </c>
      <c r="L2144" s="46" t="s">
        <v>249</v>
      </c>
      <c r="M2144" s="49">
        <v>0.85</v>
      </c>
      <c r="N2144" s="49">
        <v>0.15</v>
      </c>
      <c r="O2144" s="50">
        <f>Ugovori_OPULJP[[#This Row],[Bespovratna sredstva - Ukupno (EU+Nac) HRK
= Ukupna ugovorena vrijednost bespovratnih sredstava]]*Ugovori_OPULJP[[#This Row],[EU STOPA SUFINANCIRANJA %
EU CO-FINANCING RATE %]]</f>
        <v>4478762.3020000001</v>
      </c>
      <c r="P2144" s="51">
        <f>Ugovori_OPULJP[[#This Row],[Bespovratna sredstva - EU dio - HRK]]/7.5345</f>
        <v>594433.91094299557</v>
      </c>
      <c r="Q2144" s="50">
        <f>Ugovori_OPULJP[[#This Row],[Bespovratna sredstva - Ukupno (EU+Nac) HRK
= Ukupna ugovorena vrijednost bespovratnih sredstava]]*Ugovori_OPULJP[[#This Row],[STOPA NACIONALNOG SUFINANCIRANJA %]]</f>
        <v>790369.81799999997</v>
      </c>
      <c r="R2144" s="51">
        <f>Ugovori_OPULJP[[#This Row],[Bespovratna sredstva - Nacionalni dio - HRK]]/7.5345</f>
        <v>104900.10193111685</v>
      </c>
      <c r="S2144" s="50">
        <v>5269132.12</v>
      </c>
      <c r="T2144" s="51">
        <f>Ugovori_OPULJP[[#This Row],[Bespovratna sredstva - Ukupno (EU+Nac) HRK
= Ukupna ugovorena vrijednost bespovratnih sredstava]]/7.5345</f>
        <v>699334.01287411235</v>
      </c>
      <c r="U2144" s="50">
        <v>0</v>
      </c>
      <c r="V2144" s="51">
        <f>Ugovori_OPULJP[[#This Row],[Javni doprinos korisnika - HRK]]/7.5345</f>
        <v>0</v>
      </c>
      <c r="W2144" s="50">
        <v>0</v>
      </c>
      <c r="X2144" s="51">
        <f>Ugovori_OPULJP[[#This Row],[Privatni doprinos korisnika - HRK]]/7.5345</f>
        <v>0</v>
      </c>
      <c r="Y2144" s="52">
        <v>5269132.12</v>
      </c>
      <c r="Z2144" s="53">
        <f>Ugovori_OPULJP[[#This Row],[UKUPNI PRIHVATLJIVI IZDACI
TOTAL ELIGIBLE EXPENDITURE
= Bespovratna sredstva ukupno + doprinos korisnika
= Ukupni prihvatljivi troškovi
= Ukupna ugovorena vrijednost projekta HRK]]/7.5345</f>
        <v>699334.01287411235</v>
      </c>
      <c r="AA2144" s="44" t="s">
        <v>38</v>
      </c>
      <c r="AB2144" s="44" t="s">
        <v>35</v>
      </c>
      <c r="AC2144" s="43" t="s">
        <v>7866</v>
      </c>
      <c r="AD2144" s="43" t="s">
        <v>6595</v>
      </c>
    </row>
    <row r="2145" spans="1:30" ht="51" customHeight="1" x14ac:dyDescent="0.2">
      <c r="A2145" s="41" t="s">
        <v>7867</v>
      </c>
      <c r="B2145" s="42" t="s">
        <v>743</v>
      </c>
      <c r="C2145" s="43" t="s">
        <v>7295</v>
      </c>
      <c r="D2145" s="43" t="s">
        <v>7838</v>
      </c>
      <c r="E2145" s="44" t="s">
        <v>6602</v>
      </c>
      <c r="F2145" s="45" t="s">
        <v>7868</v>
      </c>
      <c r="G2145" s="45" t="s">
        <v>7869</v>
      </c>
      <c r="H2145" s="47">
        <v>43767</v>
      </c>
      <c r="I2145" s="47">
        <v>44863</v>
      </c>
      <c r="J2145" s="48" t="str">
        <f>IF(Ugovori_OPULJP[[#This Row],[DATUM ZAVRŠETKA OPERACIJE]]&gt;DATE(2024,3,31),"u provedbi","završen")</f>
        <v>završen</v>
      </c>
      <c r="K2145" s="46" t="s">
        <v>249</v>
      </c>
      <c r="L2145" s="46" t="s">
        <v>249</v>
      </c>
      <c r="M2145" s="49">
        <v>0.85</v>
      </c>
      <c r="N2145" s="49">
        <v>0.15</v>
      </c>
      <c r="O2145" s="50">
        <f>Ugovori_OPULJP[[#This Row],[Bespovratna sredstva - Ukupno (EU+Nac) HRK
= Ukupna ugovorena vrijednost bespovratnih sredstava]]*Ugovori_OPULJP[[#This Row],[EU STOPA SUFINANCIRANJA %
EU CO-FINANCING RATE %]]</f>
        <v>5096330.9835000001</v>
      </c>
      <c r="P2145" s="51">
        <f>Ugovori_OPULJP[[#This Row],[Bespovratna sredstva - EU dio - HRK]]/7.5345</f>
        <v>676399.36074059329</v>
      </c>
      <c r="Q2145" s="50">
        <f>Ugovori_OPULJP[[#This Row],[Bespovratna sredstva - Ukupno (EU+Nac) HRK
= Ukupna ugovorena vrijednost bespovratnih sredstava]]*Ugovori_OPULJP[[#This Row],[STOPA NACIONALNOG SUFINANCIRANJA %]]</f>
        <v>899352.52649999992</v>
      </c>
      <c r="R2145" s="51">
        <f>Ugovori_OPULJP[[#This Row],[Bespovratna sredstva - Nacionalni dio - HRK]]/7.5345</f>
        <v>119364.59307186939</v>
      </c>
      <c r="S2145" s="50">
        <v>5995683.5099999998</v>
      </c>
      <c r="T2145" s="51">
        <f>Ugovori_OPULJP[[#This Row],[Bespovratna sredstva - Ukupno (EU+Nac) HRK
= Ukupna ugovorena vrijednost bespovratnih sredstava]]/7.5345</f>
        <v>795763.95381246263</v>
      </c>
      <c r="U2145" s="50">
        <v>0</v>
      </c>
      <c r="V2145" s="51">
        <f>Ugovori_OPULJP[[#This Row],[Javni doprinos korisnika - HRK]]/7.5345</f>
        <v>0</v>
      </c>
      <c r="W2145" s="50">
        <v>0</v>
      </c>
      <c r="X2145" s="51">
        <f>Ugovori_OPULJP[[#This Row],[Privatni doprinos korisnika - HRK]]/7.5345</f>
        <v>0</v>
      </c>
      <c r="Y2145" s="52">
        <v>5995683.5099999998</v>
      </c>
      <c r="Z2145" s="53">
        <f>Ugovori_OPULJP[[#This Row],[UKUPNI PRIHVATLJIVI IZDACI
TOTAL ELIGIBLE EXPENDITURE
= Bespovratna sredstva ukupno + doprinos korisnika
= Ukupni prihvatljivi troškovi
= Ukupna ugovorena vrijednost projekta HRK]]/7.5345</f>
        <v>795763.95381246263</v>
      </c>
      <c r="AA2145" s="44" t="s">
        <v>38</v>
      </c>
      <c r="AB2145" s="44" t="s">
        <v>35</v>
      </c>
      <c r="AC2145" s="43" t="s">
        <v>7870</v>
      </c>
      <c r="AD2145" s="43" t="s">
        <v>6595</v>
      </c>
    </row>
    <row r="2146" spans="1:30" ht="38.25" customHeight="1" x14ac:dyDescent="0.2">
      <c r="A2146" s="41" t="s">
        <v>7871</v>
      </c>
      <c r="B2146" s="42" t="s">
        <v>743</v>
      </c>
      <c r="C2146" s="43" t="s">
        <v>7295</v>
      </c>
      <c r="D2146" s="43" t="s">
        <v>7838</v>
      </c>
      <c r="E2146" s="44" t="s">
        <v>6602</v>
      </c>
      <c r="F2146" s="45" t="s">
        <v>7872</v>
      </c>
      <c r="G2146" s="45" t="s">
        <v>7873</v>
      </c>
      <c r="H2146" s="47">
        <v>43846</v>
      </c>
      <c r="I2146" s="47">
        <v>44942</v>
      </c>
      <c r="J2146" s="48" t="str">
        <f>IF(Ugovori_OPULJP[[#This Row],[DATUM ZAVRŠETKA OPERACIJE]]&gt;DATE(2024,3,31),"u provedbi","završen")</f>
        <v>završen</v>
      </c>
      <c r="K2146" s="46" t="s">
        <v>109</v>
      </c>
      <c r="L2146" s="46" t="s">
        <v>99</v>
      </c>
      <c r="M2146" s="49">
        <v>0.85</v>
      </c>
      <c r="N2146" s="49">
        <v>0.15</v>
      </c>
      <c r="O2146" s="50">
        <f>Ugovori_OPULJP[[#This Row],[Bespovratna sredstva - Ukupno (EU+Nac) HRK
= Ukupna ugovorena vrijednost bespovratnih sredstava]]*Ugovori_OPULJP[[#This Row],[EU STOPA SUFINANCIRANJA %
EU CO-FINANCING RATE %]]</f>
        <v>4850295.5935000004</v>
      </c>
      <c r="P2146" s="51">
        <f>Ugovori_OPULJP[[#This Row],[Bespovratna sredstva - EU dio - HRK]]/7.5345</f>
        <v>643744.85281040554</v>
      </c>
      <c r="Q2146" s="50">
        <f>Ugovori_OPULJP[[#This Row],[Bespovratna sredstva - Ukupno (EU+Nac) HRK
= Ukupna ugovorena vrijednost bespovratnih sredstava]]*Ugovori_OPULJP[[#This Row],[STOPA NACIONALNOG SUFINANCIRANJA %]]</f>
        <v>855934.51650000003</v>
      </c>
      <c r="R2146" s="51">
        <f>Ugovori_OPULJP[[#This Row],[Bespovratna sredstva - Nacionalni dio - HRK]]/7.5345</f>
        <v>113602.03284889508</v>
      </c>
      <c r="S2146" s="50">
        <v>5706230.1100000003</v>
      </c>
      <c r="T2146" s="51">
        <f>Ugovori_OPULJP[[#This Row],[Bespovratna sredstva - Ukupno (EU+Nac) HRK
= Ukupna ugovorena vrijednost bespovratnih sredstava]]/7.5345</f>
        <v>757346.88565930061</v>
      </c>
      <c r="U2146" s="50">
        <v>0</v>
      </c>
      <c r="V2146" s="51">
        <f>Ugovori_OPULJP[[#This Row],[Javni doprinos korisnika - HRK]]/7.5345</f>
        <v>0</v>
      </c>
      <c r="W2146" s="50">
        <v>0</v>
      </c>
      <c r="X2146" s="51">
        <f>Ugovori_OPULJP[[#This Row],[Privatni doprinos korisnika - HRK]]/7.5345</f>
        <v>0</v>
      </c>
      <c r="Y2146" s="52">
        <v>5706230.1100000003</v>
      </c>
      <c r="Z2146" s="53">
        <f>Ugovori_OPULJP[[#This Row],[UKUPNI PRIHVATLJIVI IZDACI
TOTAL ELIGIBLE EXPENDITURE
= Bespovratna sredstva ukupno + doprinos korisnika
= Ukupni prihvatljivi troškovi
= Ukupna ugovorena vrijednost projekta HRK]]/7.5345</f>
        <v>757346.88565930061</v>
      </c>
      <c r="AA2146" s="44" t="s">
        <v>38</v>
      </c>
      <c r="AB2146" s="44" t="s">
        <v>35</v>
      </c>
      <c r="AC2146" s="43" t="s">
        <v>7874</v>
      </c>
      <c r="AD2146" s="43" t="s">
        <v>6595</v>
      </c>
    </row>
    <row r="2147" spans="1:30" ht="51" customHeight="1" x14ac:dyDescent="0.2">
      <c r="A2147" s="41" t="s">
        <v>7875</v>
      </c>
      <c r="B2147" s="42" t="s">
        <v>743</v>
      </c>
      <c r="C2147" s="43" t="s">
        <v>7295</v>
      </c>
      <c r="D2147" s="43" t="s">
        <v>7838</v>
      </c>
      <c r="E2147" s="44" t="s">
        <v>6602</v>
      </c>
      <c r="F2147" s="45" t="s">
        <v>7876</v>
      </c>
      <c r="G2147" s="45" t="s">
        <v>7877</v>
      </c>
      <c r="H2147" s="47">
        <v>44012</v>
      </c>
      <c r="I2147" s="47">
        <v>45107</v>
      </c>
      <c r="J2147" s="48" t="str">
        <f>IF(Ugovori_OPULJP[[#This Row],[DATUM ZAVRŠETKA OPERACIJE]]&gt;DATE(2024,3,31),"u provedbi","završen")</f>
        <v>završen</v>
      </c>
      <c r="K2147" s="46" t="s">
        <v>79</v>
      </c>
      <c r="L2147" s="46" t="s">
        <v>79</v>
      </c>
      <c r="M2147" s="49">
        <v>0.85</v>
      </c>
      <c r="N2147" s="49">
        <v>0.15</v>
      </c>
      <c r="O2147" s="50">
        <f>Ugovori_OPULJP[[#This Row],[Bespovratna sredstva - Ukupno (EU+Nac) HRK
= Ukupna ugovorena vrijednost bespovratnih sredstava]]*Ugovori_OPULJP[[#This Row],[EU STOPA SUFINANCIRANJA %
EU CO-FINANCING RATE %]]</f>
        <v>5099281.9029999999</v>
      </c>
      <c r="P2147" s="51">
        <f>Ugovori_OPULJP[[#This Row],[Bespovratna sredstva - EU dio - HRK]]/7.5345</f>
        <v>676791.01506403869</v>
      </c>
      <c r="Q2147" s="50">
        <f>Ugovori_OPULJP[[#This Row],[Bespovratna sredstva - Ukupno (EU+Nac) HRK
= Ukupna ugovorena vrijednost bespovratnih sredstava]]*Ugovori_OPULJP[[#This Row],[STOPA NACIONALNOG SUFINANCIRANJA %]]</f>
        <v>899873.27699999989</v>
      </c>
      <c r="R2147" s="51">
        <f>Ugovori_OPULJP[[#This Row],[Bespovratna sredstva - Nacionalni dio - HRK]]/7.5345</f>
        <v>119433.7085407127</v>
      </c>
      <c r="S2147" s="50">
        <v>5999155.1799999997</v>
      </c>
      <c r="T2147" s="51">
        <f>Ugovori_OPULJP[[#This Row],[Bespovratna sredstva - Ukupno (EU+Nac) HRK
= Ukupna ugovorena vrijednost bespovratnih sredstava]]/7.5345</f>
        <v>796224.7236047514</v>
      </c>
      <c r="U2147" s="50">
        <v>0</v>
      </c>
      <c r="V2147" s="51">
        <f>Ugovori_OPULJP[[#This Row],[Javni doprinos korisnika - HRK]]/7.5345</f>
        <v>0</v>
      </c>
      <c r="W2147" s="50">
        <v>0</v>
      </c>
      <c r="X2147" s="51">
        <f>Ugovori_OPULJP[[#This Row],[Privatni doprinos korisnika - HRK]]/7.5345</f>
        <v>0</v>
      </c>
      <c r="Y2147" s="52">
        <v>5999155.1799999997</v>
      </c>
      <c r="Z2147" s="53">
        <f>Ugovori_OPULJP[[#This Row],[UKUPNI PRIHVATLJIVI IZDACI
TOTAL ELIGIBLE EXPENDITURE
= Bespovratna sredstva ukupno + doprinos korisnika
= Ukupni prihvatljivi troškovi
= Ukupna ugovorena vrijednost projekta HRK]]/7.5345</f>
        <v>796224.7236047514</v>
      </c>
      <c r="AA2147" s="44" t="s">
        <v>38</v>
      </c>
      <c r="AB2147" s="44" t="s">
        <v>35</v>
      </c>
      <c r="AC2147" s="43" t="s">
        <v>7878</v>
      </c>
      <c r="AD2147" s="43" t="s">
        <v>6595</v>
      </c>
    </row>
    <row r="2148" spans="1:30" ht="38.25" customHeight="1" x14ac:dyDescent="0.2">
      <c r="A2148" s="41" t="s">
        <v>7879</v>
      </c>
      <c r="B2148" s="42" t="s">
        <v>743</v>
      </c>
      <c r="C2148" s="43" t="s">
        <v>7295</v>
      </c>
      <c r="D2148" s="43" t="s">
        <v>7880</v>
      </c>
      <c r="E2148" s="44" t="s">
        <v>232</v>
      </c>
      <c r="F2148" s="45" t="s">
        <v>7881</v>
      </c>
      <c r="G2148" s="45" t="s">
        <v>2283</v>
      </c>
      <c r="H2148" s="47">
        <v>44109</v>
      </c>
      <c r="I2148" s="47">
        <v>44839</v>
      </c>
      <c r="J2148" s="48" t="str">
        <f>IF(Ugovori_OPULJP[[#This Row],[DATUM ZAVRŠETKA OPERACIJE]]&gt;DATE(2024,3,31),"u provedbi","završen")</f>
        <v>završen</v>
      </c>
      <c r="K2148" s="46" t="s">
        <v>7882</v>
      </c>
      <c r="L2148" s="46" t="s">
        <v>94</v>
      </c>
      <c r="M2148" s="49">
        <v>0.85</v>
      </c>
      <c r="N2148" s="49">
        <v>0.15</v>
      </c>
      <c r="O2148" s="50">
        <f>Ugovori_OPULJP[[#This Row],[Bespovratna sredstva - Ukupno (EU+Nac) HRK
= Ukupna ugovorena vrijednost bespovratnih sredstava]]*Ugovori_OPULJP[[#This Row],[EU STOPA SUFINANCIRANJA %
EU CO-FINANCING RATE %]]</f>
        <v>1274638.75</v>
      </c>
      <c r="P2148" s="51">
        <f>Ugovori_OPULJP[[#This Row],[Bespovratna sredstva - EU dio - HRK]]/7.5345</f>
        <v>169173.63461410842</v>
      </c>
      <c r="Q2148" s="50">
        <f>Ugovori_OPULJP[[#This Row],[Bespovratna sredstva - Ukupno (EU+Nac) HRK
= Ukupna ugovorena vrijednost bespovratnih sredstava]]*Ugovori_OPULJP[[#This Row],[STOPA NACIONALNOG SUFINANCIRANJA %]]</f>
        <v>224936.25</v>
      </c>
      <c r="R2148" s="51">
        <f>Ugovori_OPULJP[[#This Row],[Bespovratna sredstva - Nacionalni dio - HRK]]/7.5345</f>
        <v>29854.170814254427</v>
      </c>
      <c r="S2148" s="50">
        <v>1499575</v>
      </c>
      <c r="T2148" s="51">
        <f>Ugovori_OPULJP[[#This Row],[Bespovratna sredstva - Ukupno (EU+Nac) HRK
= Ukupna ugovorena vrijednost bespovratnih sredstava]]/7.5345</f>
        <v>199027.80542836286</v>
      </c>
      <c r="U2148" s="50">
        <v>0</v>
      </c>
      <c r="V2148" s="51">
        <f>Ugovori_OPULJP[[#This Row],[Javni doprinos korisnika - HRK]]/7.5345</f>
        <v>0</v>
      </c>
      <c r="W2148" s="50">
        <v>0</v>
      </c>
      <c r="X2148" s="51">
        <f>Ugovori_OPULJP[[#This Row],[Privatni doprinos korisnika - HRK]]/7.5345</f>
        <v>0</v>
      </c>
      <c r="Y2148" s="52">
        <v>1499575</v>
      </c>
      <c r="Z2148" s="53">
        <f>Ugovori_OPULJP[[#This Row],[UKUPNI PRIHVATLJIVI IZDACI
TOTAL ELIGIBLE EXPENDITURE
= Bespovratna sredstva ukupno + doprinos korisnika
= Ukupni prihvatljivi troškovi
= Ukupna ugovorena vrijednost projekta HRK]]/7.5345</f>
        <v>199027.80542836286</v>
      </c>
      <c r="AA2148" s="44" t="s">
        <v>38</v>
      </c>
      <c r="AB2148" s="44" t="s">
        <v>35</v>
      </c>
      <c r="AC2148" s="43" t="s">
        <v>7883</v>
      </c>
      <c r="AD2148" s="43" t="s">
        <v>6595</v>
      </c>
    </row>
    <row r="2149" spans="1:30" ht="51" customHeight="1" x14ac:dyDescent="0.2">
      <c r="A2149" s="41" t="s">
        <v>7884</v>
      </c>
      <c r="B2149" s="42" t="s">
        <v>743</v>
      </c>
      <c r="C2149" s="43" t="s">
        <v>7295</v>
      </c>
      <c r="D2149" s="43" t="s">
        <v>7880</v>
      </c>
      <c r="E2149" s="44" t="s">
        <v>232</v>
      </c>
      <c r="F2149" s="45" t="s">
        <v>7885</v>
      </c>
      <c r="G2149" s="45" t="s">
        <v>2210</v>
      </c>
      <c r="H2149" s="47">
        <v>44109</v>
      </c>
      <c r="I2149" s="47">
        <v>44839</v>
      </c>
      <c r="J2149" s="48" t="str">
        <f>IF(Ugovori_OPULJP[[#This Row],[DATUM ZAVRŠETKA OPERACIJE]]&gt;DATE(2024,3,31),"u provedbi","završen")</f>
        <v>završen</v>
      </c>
      <c r="K2149" s="46" t="s">
        <v>7882</v>
      </c>
      <c r="L2149" s="46" t="s">
        <v>99</v>
      </c>
      <c r="M2149" s="49">
        <v>0.85</v>
      </c>
      <c r="N2149" s="49">
        <v>0.15</v>
      </c>
      <c r="O2149" s="50">
        <f>Ugovori_OPULJP[[#This Row],[Bespovratna sredstva - Ukupno (EU+Nac) HRK
= Ukupna ugovorena vrijednost bespovratnih sredstava]]*Ugovori_OPULJP[[#This Row],[EU STOPA SUFINANCIRANJA %
EU CO-FINANCING RATE %]]</f>
        <v>1274978.75</v>
      </c>
      <c r="P2149" s="51">
        <f>Ugovori_OPULJP[[#This Row],[Bespovratna sredstva - EU dio - HRK]]/7.5345</f>
        <v>169218.76036896941</v>
      </c>
      <c r="Q2149" s="50">
        <f>Ugovori_OPULJP[[#This Row],[Bespovratna sredstva - Ukupno (EU+Nac) HRK
= Ukupna ugovorena vrijednost bespovratnih sredstava]]*Ugovori_OPULJP[[#This Row],[STOPA NACIONALNOG SUFINANCIRANJA %]]</f>
        <v>224996.25</v>
      </c>
      <c r="R2149" s="51">
        <f>Ugovori_OPULJP[[#This Row],[Bespovratna sredstva - Nacionalni dio - HRK]]/7.5345</f>
        <v>29862.134182759306</v>
      </c>
      <c r="S2149" s="50">
        <v>1499975</v>
      </c>
      <c r="T2149" s="51">
        <f>Ugovori_OPULJP[[#This Row],[Bespovratna sredstva - Ukupno (EU+Nac) HRK
= Ukupna ugovorena vrijednost bespovratnih sredstava]]/7.5345</f>
        <v>199080.89455172871</v>
      </c>
      <c r="U2149" s="50">
        <v>0</v>
      </c>
      <c r="V2149" s="51">
        <f>Ugovori_OPULJP[[#This Row],[Javni doprinos korisnika - HRK]]/7.5345</f>
        <v>0</v>
      </c>
      <c r="W2149" s="50">
        <v>0</v>
      </c>
      <c r="X2149" s="51">
        <f>Ugovori_OPULJP[[#This Row],[Privatni doprinos korisnika - HRK]]/7.5345</f>
        <v>0</v>
      </c>
      <c r="Y2149" s="52">
        <v>1499975</v>
      </c>
      <c r="Z2149" s="53">
        <f>Ugovori_OPULJP[[#This Row],[UKUPNI PRIHVATLJIVI IZDACI
TOTAL ELIGIBLE EXPENDITURE
= Bespovratna sredstva ukupno + doprinos korisnika
= Ukupni prihvatljivi troškovi
= Ukupna ugovorena vrijednost projekta HRK]]/7.5345</f>
        <v>199080.89455172871</v>
      </c>
      <c r="AA2149" s="44" t="s">
        <v>38</v>
      </c>
      <c r="AB2149" s="44" t="s">
        <v>35</v>
      </c>
      <c r="AC2149" s="43" t="s">
        <v>7886</v>
      </c>
      <c r="AD2149" s="43" t="s">
        <v>6595</v>
      </c>
    </row>
    <row r="2150" spans="1:30" ht="38.25" customHeight="1" x14ac:dyDescent="0.2">
      <c r="A2150" s="41" t="s">
        <v>7887</v>
      </c>
      <c r="B2150" s="42" t="s">
        <v>743</v>
      </c>
      <c r="C2150" s="43" t="s">
        <v>7295</v>
      </c>
      <c r="D2150" s="43" t="s">
        <v>7880</v>
      </c>
      <c r="E2150" s="44" t="s">
        <v>232</v>
      </c>
      <c r="F2150" s="45" t="s">
        <v>7888</v>
      </c>
      <c r="G2150" s="45" t="s">
        <v>2001</v>
      </c>
      <c r="H2150" s="47">
        <v>44109</v>
      </c>
      <c r="I2150" s="47">
        <v>44839</v>
      </c>
      <c r="J2150" s="48" t="str">
        <f>IF(Ugovori_OPULJP[[#This Row],[DATUM ZAVRŠETKA OPERACIJE]]&gt;DATE(2024,3,31),"u provedbi","završen")</f>
        <v>završen</v>
      </c>
      <c r="K2150" s="46" t="s">
        <v>7889</v>
      </c>
      <c r="L2150" s="46" t="s">
        <v>99</v>
      </c>
      <c r="M2150" s="49">
        <v>0.85</v>
      </c>
      <c r="N2150" s="49">
        <v>0.15</v>
      </c>
      <c r="O2150" s="50">
        <f>Ugovori_OPULJP[[#This Row],[Bespovratna sredstva - Ukupno (EU+Nac) HRK
= Ukupna ugovorena vrijednost bespovratnih sredstava]]*Ugovori_OPULJP[[#This Row],[EU STOPA SUFINANCIRANJA %
EU CO-FINANCING RATE %]]</f>
        <v>1274638.75</v>
      </c>
      <c r="P2150" s="51">
        <f>Ugovori_OPULJP[[#This Row],[Bespovratna sredstva - EU dio - HRK]]/7.5345</f>
        <v>169173.63461410842</v>
      </c>
      <c r="Q2150" s="50">
        <f>Ugovori_OPULJP[[#This Row],[Bespovratna sredstva - Ukupno (EU+Nac) HRK
= Ukupna ugovorena vrijednost bespovratnih sredstava]]*Ugovori_OPULJP[[#This Row],[STOPA NACIONALNOG SUFINANCIRANJA %]]</f>
        <v>224936.25</v>
      </c>
      <c r="R2150" s="51">
        <f>Ugovori_OPULJP[[#This Row],[Bespovratna sredstva - Nacionalni dio - HRK]]/7.5345</f>
        <v>29854.170814254427</v>
      </c>
      <c r="S2150" s="50">
        <v>1499575</v>
      </c>
      <c r="T2150" s="51">
        <f>Ugovori_OPULJP[[#This Row],[Bespovratna sredstva - Ukupno (EU+Nac) HRK
= Ukupna ugovorena vrijednost bespovratnih sredstava]]/7.5345</f>
        <v>199027.80542836286</v>
      </c>
      <c r="U2150" s="50">
        <v>0</v>
      </c>
      <c r="V2150" s="51">
        <f>Ugovori_OPULJP[[#This Row],[Javni doprinos korisnika - HRK]]/7.5345</f>
        <v>0</v>
      </c>
      <c r="W2150" s="50">
        <v>0</v>
      </c>
      <c r="X2150" s="51">
        <f>Ugovori_OPULJP[[#This Row],[Privatni doprinos korisnika - HRK]]/7.5345</f>
        <v>0</v>
      </c>
      <c r="Y2150" s="52">
        <v>1499575</v>
      </c>
      <c r="Z2150" s="53">
        <f>Ugovori_OPULJP[[#This Row],[UKUPNI PRIHVATLJIVI IZDACI
TOTAL ELIGIBLE EXPENDITURE
= Bespovratna sredstva ukupno + doprinos korisnika
= Ukupni prihvatljivi troškovi
= Ukupna ugovorena vrijednost projekta HRK]]/7.5345</f>
        <v>199027.80542836286</v>
      </c>
      <c r="AA2150" s="44" t="s">
        <v>38</v>
      </c>
      <c r="AB2150" s="44" t="s">
        <v>35</v>
      </c>
      <c r="AC2150" s="43" t="s">
        <v>7890</v>
      </c>
      <c r="AD2150" s="43" t="s">
        <v>6595</v>
      </c>
    </row>
    <row r="2151" spans="1:30" ht="51" customHeight="1" x14ac:dyDescent="0.2">
      <c r="A2151" s="41" t="s">
        <v>7891</v>
      </c>
      <c r="B2151" s="42" t="s">
        <v>743</v>
      </c>
      <c r="C2151" s="43" t="s">
        <v>7295</v>
      </c>
      <c r="D2151" s="43" t="s">
        <v>7880</v>
      </c>
      <c r="E2151" s="44" t="s">
        <v>232</v>
      </c>
      <c r="F2151" s="45" t="s">
        <v>7892</v>
      </c>
      <c r="G2151" s="45" t="s">
        <v>1549</v>
      </c>
      <c r="H2151" s="47">
        <v>44109</v>
      </c>
      <c r="I2151" s="47">
        <v>44839</v>
      </c>
      <c r="J2151" s="48" t="str">
        <f>IF(Ugovori_OPULJP[[#This Row],[DATUM ZAVRŠETKA OPERACIJE]]&gt;DATE(2024,3,31),"u provedbi","završen")</f>
        <v>završen</v>
      </c>
      <c r="K2151" s="46" t="s">
        <v>7882</v>
      </c>
      <c r="L2151" s="46" t="s">
        <v>99</v>
      </c>
      <c r="M2151" s="49">
        <v>0.85</v>
      </c>
      <c r="N2151" s="49">
        <v>0.15</v>
      </c>
      <c r="O2151" s="50">
        <f>Ugovori_OPULJP[[#This Row],[Bespovratna sredstva - Ukupno (EU+Nac) HRK
= Ukupna ugovorena vrijednost bespovratnih sredstava]]*Ugovori_OPULJP[[#This Row],[EU STOPA SUFINANCIRANJA %
EU CO-FINANCING RATE %]]</f>
        <v>1274978.75</v>
      </c>
      <c r="P2151" s="51">
        <f>Ugovori_OPULJP[[#This Row],[Bespovratna sredstva - EU dio - HRK]]/7.5345</f>
        <v>169218.76036896941</v>
      </c>
      <c r="Q2151" s="50">
        <f>Ugovori_OPULJP[[#This Row],[Bespovratna sredstva - Ukupno (EU+Nac) HRK
= Ukupna ugovorena vrijednost bespovratnih sredstava]]*Ugovori_OPULJP[[#This Row],[STOPA NACIONALNOG SUFINANCIRANJA %]]</f>
        <v>224996.25</v>
      </c>
      <c r="R2151" s="51">
        <f>Ugovori_OPULJP[[#This Row],[Bespovratna sredstva - Nacionalni dio - HRK]]/7.5345</f>
        <v>29862.134182759306</v>
      </c>
      <c r="S2151" s="50">
        <v>1499975</v>
      </c>
      <c r="T2151" s="51">
        <f>Ugovori_OPULJP[[#This Row],[Bespovratna sredstva - Ukupno (EU+Nac) HRK
= Ukupna ugovorena vrijednost bespovratnih sredstava]]/7.5345</f>
        <v>199080.89455172871</v>
      </c>
      <c r="U2151" s="50">
        <v>0</v>
      </c>
      <c r="V2151" s="51">
        <f>Ugovori_OPULJP[[#This Row],[Javni doprinos korisnika - HRK]]/7.5345</f>
        <v>0</v>
      </c>
      <c r="W2151" s="50">
        <v>0</v>
      </c>
      <c r="X2151" s="51">
        <f>Ugovori_OPULJP[[#This Row],[Privatni doprinos korisnika - HRK]]/7.5345</f>
        <v>0</v>
      </c>
      <c r="Y2151" s="52">
        <v>1499975</v>
      </c>
      <c r="Z2151" s="53">
        <f>Ugovori_OPULJP[[#This Row],[UKUPNI PRIHVATLJIVI IZDACI
TOTAL ELIGIBLE EXPENDITURE
= Bespovratna sredstva ukupno + doprinos korisnika
= Ukupni prihvatljivi troškovi
= Ukupna ugovorena vrijednost projekta HRK]]/7.5345</f>
        <v>199080.89455172871</v>
      </c>
      <c r="AA2151" s="44" t="s">
        <v>38</v>
      </c>
      <c r="AB2151" s="44" t="s">
        <v>35</v>
      </c>
      <c r="AC2151" s="43" t="s">
        <v>7893</v>
      </c>
      <c r="AD2151" s="43" t="s">
        <v>6595</v>
      </c>
    </row>
    <row r="2152" spans="1:30" ht="51" customHeight="1" x14ac:dyDescent="0.2">
      <c r="A2152" s="41" t="s">
        <v>7894</v>
      </c>
      <c r="B2152" s="42" t="s">
        <v>743</v>
      </c>
      <c r="C2152" s="43" t="s">
        <v>7295</v>
      </c>
      <c r="D2152" s="43" t="s">
        <v>7880</v>
      </c>
      <c r="E2152" s="44" t="s">
        <v>232</v>
      </c>
      <c r="F2152" s="45" t="s">
        <v>7895</v>
      </c>
      <c r="G2152" s="45" t="s">
        <v>2299</v>
      </c>
      <c r="H2152" s="47">
        <v>44109</v>
      </c>
      <c r="I2152" s="47">
        <v>44839</v>
      </c>
      <c r="J2152" s="48" t="str">
        <f>IF(Ugovori_OPULJP[[#This Row],[DATUM ZAVRŠETKA OPERACIJE]]&gt;DATE(2024,3,31),"u provedbi","završen")</f>
        <v>završen</v>
      </c>
      <c r="K2152" s="46" t="s">
        <v>7882</v>
      </c>
      <c r="L2152" s="46" t="s">
        <v>99</v>
      </c>
      <c r="M2152" s="49">
        <v>0.85</v>
      </c>
      <c r="N2152" s="49">
        <v>0.15</v>
      </c>
      <c r="O2152" s="50">
        <f>Ugovori_OPULJP[[#This Row],[Bespovratna sredstva - Ukupno (EU+Nac) HRK
= Ukupna ugovorena vrijednost bespovratnih sredstava]]*Ugovori_OPULJP[[#This Row],[EU STOPA SUFINANCIRANJA %
EU CO-FINANCING RATE %]]</f>
        <v>1272856.0959999999</v>
      </c>
      <c r="P2152" s="51">
        <f>Ugovori_OPULJP[[#This Row],[Bespovratna sredstva - EU dio - HRK]]/7.5345</f>
        <v>168937.03576879684</v>
      </c>
      <c r="Q2152" s="50">
        <f>Ugovori_OPULJP[[#This Row],[Bespovratna sredstva - Ukupno (EU+Nac) HRK
= Ukupna ugovorena vrijednost bespovratnih sredstava]]*Ugovori_OPULJP[[#This Row],[STOPA NACIONALNOG SUFINANCIRANJA %]]</f>
        <v>224621.66399999999</v>
      </c>
      <c r="R2152" s="51">
        <f>Ugovori_OPULJP[[#This Row],[Bespovratna sredstva - Nacionalni dio - HRK]]/7.5345</f>
        <v>29812.418076846505</v>
      </c>
      <c r="S2152" s="50">
        <v>1497477.76</v>
      </c>
      <c r="T2152" s="51">
        <f>Ugovori_OPULJP[[#This Row],[Bespovratna sredstva - Ukupno (EU+Nac) HRK
= Ukupna ugovorena vrijednost bespovratnih sredstava]]/7.5345</f>
        <v>198749.45384564335</v>
      </c>
      <c r="U2152" s="50">
        <v>0</v>
      </c>
      <c r="V2152" s="51">
        <f>Ugovori_OPULJP[[#This Row],[Javni doprinos korisnika - HRK]]/7.5345</f>
        <v>0</v>
      </c>
      <c r="W2152" s="50">
        <v>0</v>
      </c>
      <c r="X2152" s="51">
        <f>Ugovori_OPULJP[[#This Row],[Privatni doprinos korisnika - HRK]]/7.5345</f>
        <v>0</v>
      </c>
      <c r="Y2152" s="52">
        <v>1497477.76</v>
      </c>
      <c r="Z2152" s="53">
        <f>Ugovori_OPULJP[[#This Row],[UKUPNI PRIHVATLJIVI IZDACI
TOTAL ELIGIBLE EXPENDITURE
= Bespovratna sredstva ukupno + doprinos korisnika
= Ukupni prihvatljivi troškovi
= Ukupna ugovorena vrijednost projekta HRK]]/7.5345</f>
        <v>198749.45384564335</v>
      </c>
      <c r="AA2152" s="44" t="s">
        <v>38</v>
      </c>
      <c r="AB2152" s="44" t="s">
        <v>35</v>
      </c>
      <c r="AC2152" s="43" t="s">
        <v>7896</v>
      </c>
      <c r="AD2152" s="43" t="s">
        <v>6595</v>
      </c>
    </row>
    <row r="2153" spans="1:30" ht="51" customHeight="1" x14ac:dyDescent="0.2">
      <c r="A2153" s="41" t="s">
        <v>7897</v>
      </c>
      <c r="B2153" s="42" t="s">
        <v>743</v>
      </c>
      <c r="C2153" s="43" t="s">
        <v>7295</v>
      </c>
      <c r="D2153" s="43" t="s">
        <v>7880</v>
      </c>
      <c r="E2153" s="44" t="s">
        <v>232</v>
      </c>
      <c r="F2153" s="45" t="s">
        <v>7898</v>
      </c>
      <c r="G2153" s="45" t="s">
        <v>1361</v>
      </c>
      <c r="H2153" s="47">
        <v>44109</v>
      </c>
      <c r="I2153" s="47">
        <v>44839</v>
      </c>
      <c r="J2153" s="48" t="str">
        <f>IF(Ugovori_OPULJP[[#This Row],[DATUM ZAVRŠETKA OPERACIJE]]&gt;DATE(2024,3,31),"u provedbi","završen")</f>
        <v>završen</v>
      </c>
      <c r="K2153" s="46" t="s">
        <v>7882</v>
      </c>
      <c r="L2153" s="46" t="s">
        <v>99</v>
      </c>
      <c r="M2153" s="49">
        <v>0.85</v>
      </c>
      <c r="N2153" s="49">
        <v>0.15</v>
      </c>
      <c r="O2153" s="50">
        <f>Ugovori_OPULJP[[#This Row],[Bespovratna sredstva - Ukupno (EU+Nac) HRK
= Ukupna ugovorena vrijednost bespovratnih sredstava]]*Ugovori_OPULJP[[#This Row],[EU STOPA SUFINANCIRANJA %
EU CO-FINANCING RATE %]]</f>
        <v>1270983.75</v>
      </c>
      <c r="P2153" s="51">
        <f>Ugovori_OPULJP[[#This Row],[Bespovratna sredstva - EU dio - HRK]]/7.5345</f>
        <v>168688.53274935298</v>
      </c>
      <c r="Q2153" s="50">
        <f>Ugovori_OPULJP[[#This Row],[Bespovratna sredstva - Ukupno (EU+Nac) HRK
= Ukupna ugovorena vrijednost bespovratnih sredstava]]*Ugovori_OPULJP[[#This Row],[STOPA NACIONALNOG SUFINANCIRANJA %]]</f>
        <v>224291.25</v>
      </c>
      <c r="R2153" s="51">
        <f>Ugovori_OPULJP[[#This Row],[Bespovratna sredstva - Nacionalni dio - HRK]]/7.5345</f>
        <v>29768.564602826995</v>
      </c>
      <c r="S2153" s="50">
        <v>1495275</v>
      </c>
      <c r="T2153" s="51">
        <f>Ugovori_OPULJP[[#This Row],[Bespovratna sredstva - Ukupno (EU+Nac) HRK
= Ukupna ugovorena vrijednost bespovratnih sredstava]]/7.5345</f>
        <v>198457.09735217996</v>
      </c>
      <c r="U2153" s="50">
        <v>0</v>
      </c>
      <c r="V2153" s="51">
        <f>Ugovori_OPULJP[[#This Row],[Javni doprinos korisnika - HRK]]/7.5345</f>
        <v>0</v>
      </c>
      <c r="W2153" s="50">
        <v>0</v>
      </c>
      <c r="X2153" s="51">
        <f>Ugovori_OPULJP[[#This Row],[Privatni doprinos korisnika - HRK]]/7.5345</f>
        <v>0</v>
      </c>
      <c r="Y2153" s="52">
        <v>1495275</v>
      </c>
      <c r="Z2153" s="53">
        <f>Ugovori_OPULJP[[#This Row],[UKUPNI PRIHVATLJIVI IZDACI
TOTAL ELIGIBLE EXPENDITURE
= Bespovratna sredstva ukupno + doprinos korisnika
= Ukupni prihvatljivi troškovi
= Ukupna ugovorena vrijednost projekta HRK]]/7.5345</f>
        <v>198457.09735217996</v>
      </c>
      <c r="AA2153" s="44" t="s">
        <v>38</v>
      </c>
      <c r="AB2153" s="44" t="s">
        <v>35</v>
      </c>
      <c r="AC2153" s="43" t="s">
        <v>7899</v>
      </c>
      <c r="AD2153" s="43" t="s">
        <v>6595</v>
      </c>
    </row>
    <row r="2154" spans="1:30" ht="51" customHeight="1" x14ac:dyDescent="0.2">
      <c r="A2154" s="41" t="s">
        <v>7900</v>
      </c>
      <c r="B2154" s="42" t="s">
        <v>743</v>
      </c>
      <c r="C2154" s="43" t="s">
        <v>7295</v>
      </c>
      <c r="D2154" s="43" t="s">
        <v>7880</v>
      </c>
      <c r="E2154" s="44" t="s">
        <v>232</v>
      </c>
      <c r="F2154" s="45" t="s">
        <v>7901</v>
      </c>
      <c r="G2154" s="45" t="s">
        <v>3561</v>
      </c>
      <c r="H2154" s="47">
        <v>44109</v>
      </c>
      <c r="I2154" s="47">
        <v>44839</v>
      </c>
      <c r="J2154" s="48" t="str">
        <f>IF(Ugovori_OPULJP[[#This Row],[DATUM ZAVRŠETKA OPERACIJE]]&gt;DATE(2024,3,31),"u provedbi","završen")</f>
        <v>završen</v>
      </c>
      <c r="K2154" s="46" t="s">
        <v>7882</v>
      </c>
      <c r="L2154" s="46" t="s">
        <v>99</v>
      </c>
      <c r="M2154" s="49">
        <v>0.85</v>
      </c>
      <c r="N2154" s="49">
        <v>0.15</v>
      </c>
      <c r="O2154" s="50">
        <f>Ugovori_OPULJP[[#This Row],[Bespovratna sredstva - Ukupno (EU+Nac) HRK
= Ukupna ugovorena vrijednost bespovratnih sredstava]]*Ugovori_OPULJP[[#This Row],[EU STOPA SUFINANCIRANJA %
EU CO-FINANCING RATE %]]</f>
        <v>1274978.75</v>
      </c>
      <c r="P2154" s="51">
        <f>Ugovori_OPULJP[[#This Row],[Bespovratna sredstva - EU dio - HRK]]/7.5345</f>
        <v>169218.76036896941</v>
      </c>
      <c r="Q2154" s="50">
        <f>Ugovori_OPULJP[[#This Row],[Bespovratna sredstva - Ukupno (EU+Nac) HRK
= Ukupna ugovorena vrijednost bespovratnih sredstava]]*Ugovori_OPULJP[[#This Row],[STOPA NACIONALNOG SUFINANCIRANJA %]]</f>
        <v>224996.25</v>
      </c>
      <c r="R2154" s="51">
        <f>Ugovori_OPULJP[[#This Row],[Bespovratna sredstva - Nacionalni dio - HRK]]/7.5345</f>
        <v>29862.134182759306</v>
      </c>
      <c r="S2154" s="50">
        <v>1499975</v>
      </c>
      <c r="T2154" s="51">
        <f>Ugovori_OPULJP[[#This Row],[Bespovratna sredstva - Ukupno (EU+Nac) HRK
= Ukupna ugovorena vrijednost bespovratnih sredstava]]/7.5345</f>
        <v>199080.89455172871</v>
      </c>
      <c r="U2154" s="50">
        <v>0</v>
      </c>
      <c r="V2154" s="51">
        <f>Ugovori_OPULJP[[#This Row],[Javni doprinos korisnika - HRK]]/7.5345</f>
        <v>0</v>
      </c>
      <c r="W2154" s="50">
        <v>0</v>
      </c>
      <c r="X2154" s="51">
        <f>Ugovori_OPULJP[[#This Row],[Privatni doprinos korisnika - HRK]]/7.5345</f>
        <v>0</v>
      </c>
      <c r="Y2154" s="52">
        <v>1499975</v>
      </c>
      <c r="Z2154" s="53">
        <f>Ugovori_OPULJP[[#This Row],[UKUPNI PRIHVATLJIVI IZDACI
TOTAL ELIGIBLE EXPENDITURE
= Bespovratna sredstva ukupno + doprinos korisnika
= Ukupni prihvatljivi troškovi
= Ukupna ugovorena vrijednost projekta HRK]]/7.5345</f>
        <v>199080.89455172871</v>
      </c>
      <c r="AA2154" s="44" t="s">
        <v>38</v>
      </c>
      <c r="AB2154" s="44" t="s">
        <v>35</v>
      </c>
      <c r="AC2154" s="43" t="s">
        <v>7896</v>
      </c>
      <c r="AD2154" s="43" t="s">
        <v>6595</v>
      </c>
    </row>
    <row r="2155" spans="1:30" ht="51" customHeight="1" x14ac:dyDescent="0.2">
      <c r="A2155" s="41" t="s">
        <v>7902</v>
      </c>
      <c r="B2155" s="42" t="s">
        <v>743</v>
      </c>
      <c r="C2155" s="43" t="s">
        <v>7295</v>
      </c>
      <c r="D2155" s="43" t="s">
        <v>7880</v>
      </c>
      <c r="E2155" s="44" t="s">
        <v>232</v>
      </c>
      <c r="F2155" s="45" t="s">
        <v>7903</v>
      </c>
      <c r="G2155" s="45" t="s">
        <v>1079</v>
      </c>
      <c r="H2155" s="47">
        <v>44091</v>
      </c>
      <c r="I2155" s="47">
        <v>44821</v>
      </c>
      <c r="J2155" s="48" t="str">
        <f>IF(Ugovori_OPULJP[[#This Row],[DATUM ZAVRŠETKA OPERACIJE]]&gt;DATE(2024,3,31),"u provedbi","završen")</f>
        <v>završen</v>
      </c>
      <c r="K2155" s="46" t="s">
        <v>637</v>
      </c>
      <c r="L2155" s="46" t="s">
        <v>425</v>
      </c>
      <c r="M2155" s="49">
        <v>0.85</v>
      </c>
      <c r="N2155" s="49">
        <v>0.15</v>
      </c>
      <c r="O2155" s="50">
        <f>Ugovori_OPULJP[[#This Row],[Bespovratna sredstva - Ukupno (EU+Nac) HRK
= Ukupna ugovorena vrijednost bespovratnih sredstava]]*Ugovori_OPULJP[[#This Row],[EU STOPA SUFINANCIRANJA %
EU CO-FINANCING RATE %]]</f>
        <v>1232900.3159999999</v>
      </c>
      <c r="P2155" s="51">
        <f>Ugovori_OPULJP[[#This Row],[Bespovratna sredstva - EU dio - HRK]]/7.5345</f>
        <v>163633.9924347999</v>
      </c>
      <c r="Q2155" s="50">
        <f>Ugovori_OPULJP[[#This Row],[Bespovratna sredstva - Ukupno (EU+Nac) HRK
= Ukupna ugovorena vrijednost bespovratnih sredstava]]*Ugovori_OPULJP[[#This Row],[STOPA NACIONALNOG SUFINANCIRANJA %]]</f>
        <v>217570.644</v>
      </c>
      <c r="R2155" s="51">
        <f>Ugovori_OPULJP[[#This Row],[Bespovratna sredstva - Nacionalni dio - HRK]]/7.5345</f>
        <v>28876.586900258808</v>
      </c>
      <c r="S2155" s="50">
        <v>1450470.96</v>
      </c>
      <c r="T2155" s="51">
        <f>Ugovori_OPULJP[[#This Row],[Bespovratna sredstva - Ukupno (EU+Nac) HRK
= Ukupna ugovorena vrijednost bespovratnih sredstava]]/7.5345</f>
        <v>192510.57933505872</v>
      </c>
      <c r="U2155" s="50">
        <v>0</v>
      </c>
      <c r="V2155" s="51">
        <f>Ugovori_OPULJP[[#This Row],[Javni doprinos korisnika - HRK]]/7.5345</f>
        <v>0</v>
      </c>
      <c r="W2155" s="50">
        <v>0</v>
      </c>
      <c r="X2155" s="51">
        <f>Ugovori_OPULJP[[#This Row],[Privatni doprinos korisnika - HRK]]/7.5345</f>
        <v>0</v>
      </c>
      <c r="Y2155" s="52">
        <v>1450470.96</v>
      </c>
      <c r="Z2155" s="53">
        <f>Ugovori_OPULJP[[#This Row],[UKUPNI PRIHVATLJIVI IZDACI
TOTAL ELIGIBLE EXPENDITURE
= Bespovratna sredstva ukupno + doprinos korisnika
= Ukupni prihvatljivi troškovi
= Ukupna ugovorena vrijednost projekta HRK]]/7.5345</f>
        <v>192510.57933505872</v>
      </c>
      <c r="AA2155" s="44" t="s">
        <v>38</v>
      </c>
      <c r="AB2155" s="44" t="s">
        <v>35</v>
      </c>
      <c r="AC2155" s="43" t="s">
        <v>7904</v>
      </c>
      <c r="AD2155" s="43" t="s">
        <v>6595</v>
      </c>
    </row>
    <row r="2156" spans="1:30" ht="51" customHeight="1" x14ac:dyDescent="0.2">
      <c r="A2156" s="41" t="s">
        <v>7905</v>
      </c>
      <c r="B2156" s="42" t="s">
        <v>743</v>
      </c>
      <c r="C2156" s="43" t="s">
        <v>7295</v>
      </c>
      <c r="D2156" s="43" t="s">
        <v>7880</v>
      </c>
      <c r="E2156" s="44" t="s">
        <v>232</v>
      </c>
      <c r="F2156" s="45" t="s">
        <v>7906</v>
      </c>
      <c r="G2156" s="45" t="s">
        <v>1639</v>
      </c>
      <c r="H2156" s="47">
        <v>44109</v>
      </c>
      <c r="I2156" s="47">
        <v>44839</v>
      </c>
      <c r="J2156" s="48" t="str">
        <f>IF(Ugovori_OPULJP[[#This Row],[DATUM ZAVRŠETKA OPERACIJE]]&gt;DATE(2024,3,31),"u provedbi","završen")</f>
        <v>završen</v>
      </c>
      <c r="K2156" s="46" t="s">
        <v>7882</v>
      </c>
      <c r="L2156" s="46" t="s">
        <v>99</v>
      </c>
      <c r="M2156" s="49">
        <v>0.85</v>
      </c>
      <c r="N2156" s="49">
        <v>0.15</v>
      </c>
      <c r="O2156" s="50">
        <f>Ugovori_OPULJP[[#This Row],[Bespovratna sredstva - Ukupno (EU+Nac) HRK
= Ukupna ugovorena vrijednost bespovratnih sredstava]]*Ugovori_OPULJP[[#This Row],[EU STOPA SUFINANCIRANJA %
EU CO-FINANCING RATE %]]</f>
        <v>1275000</v>
      </c>
      <c r="P2156" s="51">
        <f>Ugovori_OPULJP[[#This Row],[Bespovratna sredstva - EU dio - HRK]]/7.5345</f>
        <v>169221.5807286482</v>
      </c>
      <c r="Q2156" s="50">
        <f>Ugovori_OPULJP[[#This Row],[Bespovratna sredstva - Ukupno (EU+Nac) HRK
= Ukupna ugovorena vrijednost bespovratnih sredstava]]*Ugovori_OPULJP[[#This Row],[STOPA NACIONALNOG SUFINANCIRANJA %]]</f>
        <v>225000</v>
      </c>
      <c r="R2156" s="51">
        <f>Ugovori_OPULJP[[#This Row],[Bespovratna sredstva - Nacionalni dio - HRK]]/7.5345</f>
        <v>29862.631893290862</v>
      </c>
      <c r="S2156" s="50">
        <v>1500000</v>
      </c>
      <c r="T2156" s="51">
        <f>Ugovori_OPULJP[[#This Row],[Bespovratna sredstva - Ukupno (EU+Nac) HRK
= Ukupna ugovorena vrijednost bespovratnih sredstava]]/7.5345</f>
        <v>199084.21262193908</v>
      </c>
      <c r="U2156" s="50">
        <v>0</v>
      </c>
      <c r="V2156" s="51">
        <f>Ugovori_OPULJP[[#This Row],[Javni doprinos korisnika - HRK]]/7.5345</f>
        <v>0</v>
      </c>
      <c r="W2156" s="50">
        <v>0</v>
      </c>
      <c r="X2156" s="51">
        <f>Ugovori_OPULJP[[#This Row],[Privatni doprinos korisnika - HRK]]/7.5345</f>
        <v>0</v>
      </c>
      <c r="Y2156" s="52">
        <v>1500000</v>
      </c>
      <c r="Z2156" s="53">
        <f>Ugovori_OPULJP[[#This Row],[UKUPNI PRIHVATLJIVI IZDACI
TOTAL ELIGIBLE EXPENDITURE
= Bespovratna sredstva ukupno + doprinos korisnika
= Ukupni prihvatljivi troškovi
= Ukupna ugovorena vrijednost projekta HRK]]/7.5345</f>
        <v>199084.21262193908</v>
      </c>
      <c r="AA2156" s="44" t="s">
        <v>38</v>
      </c>
      <c r="AB2156" s="44" t="s">
        <v>35</v>
      </c>
      <c r="AC2156" s="43" t="s">
        <v>7907</v>
      </c>
      <c r="AD2156" s="43" t="s">
        <v>6595</v>
      </c>
    </row>
    <row r="2157" spans="1:30" ht="51" customHeight="1" x14ac:dyDescent="0.2">
      <c r="A2157" s="41" t="s">
        <v>7908</v>
      </c>
      <c r="B2157" s="42" t="s">
        <v>743</v>
      </c>
      <c r="C2157" s="43" t="s">
        <v>7295</v>
      </c>
      <c r="D2157" s="43" t="s">
        <v>7880</v>
      </c>
      <c r="E2157" s="44" t="s">
        <v>232</v>
      </c>
      <c r="F2157" s="45" t="s">
        <v>7909</v>
      </c>
      <c r="G2157" s="45" t="s">
        <v>1427</v>
      </c>
      <c r="H2157" s="47">
        <v>44109</v>
      </c>
      <c r="I2157" s="47">
        <v>44839</v>
      </c>
      <c r="J2157" s="48" t="str">
        <f>IF(Ugovori_OPULJP[[#This Row],[DATUM ZAVRŠETKA OPERACIJE]]&gt;DATE(2024,3,31),"u provedbi","završen")</f>
        <v>završen</v>
      </c>
      <c r="K2157" s="46" t="s">
        <v>7882</v>
      </c>
      <c r="L2157" s="46" t="s">
        <v>99</v>
      </c>
      <c r="M2157" s="49">
        <v>0.85</v>
      </c>
      <c r="N2157" s="49">
        <v>0.15</v>
      </c>
      <c r="O2157" s="50">
        <f>Ugovori_OPULJP[[#This Row],[Bespovratna sredstva - Ukupno (EU+Nac) HRK
= Ukupna ugovorena vrijednost bespovratnih sredstava]]*Ugovori_OPULJP[[#This Row],[EU STOPA SUFINANCIRANJA %
EU CO-FINANCING RATE %]]</f>
        <v>1259786.054</v>
      </c>
      <c r="P2157" s="51">
        <f>Ugovori_OPULJP[[#This Row],[Bespovratna sredstva - EU dio - HRK]]/7.5345</f>
        <v>167202.34308845975</v>
      </c>
      <c r="Q2157" s="50">
        <f>Ugovori_OPULJP[[#This Row],[Bespovratna sredstva - Ukupno (EU+Nac) HRK
= Ukupna ugovorena vrijednost bespovratnih sredstava]]*Ugovori_OPULJP[[#This Row],[STOPA NACIONALNOG SUFINANCIRANJA %]]</f>
        <v>222315.18599999999</v>
      </c>
      <c r="R2157" s="51">
        <f>Ugovori_OPULJP[[#This Row],[Bespovratna sredstva - Nacionalni dio - HRK]]/7.5345</f>
        <v>29506.295839139952</v>
      </c>
      <c r="S2157" s="50">
        <v>1482101.24</v>
      </c>
      <c r="T2157" s="51">
        <f>Ugovori_OPULJP[[#This Row],[Bespovratna sredstva - Ukupno (EU+Nac) HRK
= Ukupna ugovorena vrijednost bespovratnih sredstava]]/7.5345</f>
        <v>196708.63892759971</v>
      </c>
      <c r="U2157" s="50">
        <v>0</v>
      </c>
      <c r="V2157" s="51">
        <f>Ugovori_OPULJP[[#This Row],[Javni doprinos korisnika - HRK]]/7.5345</f>
        <v>0</v>
      </c>
      <c r="W2157" s="50">
        <v>0</v>
      </c>
      <c r="X2157" s="51">
        <f>Ugovori_OPULJP[[#This Row],[Privatni doprinos korisnika - HRK]]/7.5345</f>
        <v>0</v>
      </c>
      <c r="Y2157" s="52">
        <v>1482101.24</v>
      </c>
      <c r="Z2157" s="53">
        <f>Ugovori_OPULJP[[#This Row],[UKUPNI PRIHVATLJIVI IZDACI
TOTAL ELIGIBLE EXPENDITURE
= Bespovratna sredstva ukupno + doprinos korisnika
= Ukupni prihvatljivi troškovi
= Ukupna ugovorena vrijednost projekta HRK]]/7.5345</f>
        <v>196708.63892759971</v>
      </c>
      <c r="AA2157" s="44" t="s">
        <v>38</v>
      </c>
      <c r="AB2157" s="44" t="s">
        <v>35</v>
      </c>
      <c r="AC2157" s="43" t="s">
        <v>7910</v>
      </c>
      <c r="AD2157" s="43" t="s">
        <v>6595</v>
      </c>
    </row>
    <row r="2158" spans="1:30" ht="51" customHeight="1" x14ac:dyDescent="0.2">
      <c r="A2158" s="41" t="s">
        <v>7911</v>
      </c>
      <c r="B2158" s="42" t="s">
        <v>743</v>
      </c>
      <c r="C2158" s="43" t="s">
        <v>7295</v>
      </c>
      <c r="D2158" s="43" t="s">
        <v>7880</v>
      </c>
      <c r="E2158" s="44" t="s">
        <v>232</v>
      </c>
      <c r="F2158" s="45" t="s">
        <v>7912</v>
      </c>
      <c r="G2158" s="45" t="s">
        <v>234</v>
      </c>
      <c r="H2158" s="47">
        <v>44109</v>
      </c>
      <c r="I2158" s="47">
        <v>44839</v>
      </c>
      <c r="J2158" s="48" t="str">
        <f>IF(Ugovori_OPULJP[[#This Row],[DATUM ZAVRŠETKA OPERACIJE]]&gt;DATE(2024,3,31),"u provedbi","završen")</f>
        <v>završen</v>
      </c>
      <c r="K2158" s="46" t="s">
        <v>7889</v>
      </c>
      <c r="L2158" s="46" t="s">
        <v>99</v>
      </c>
      <c r="M2158" s="49">
        <v>0.85</v>
      </c>
      <c r="N2158" s="49">
        <v>0.15</v>
      </c>
      <c r="O2158" s="50">
        <f>Ugovori_OPULJP[[#This Row],[Bespovratna sredstva - Ukupno (EU+Nac) HRK
= Ukupna ugovorena vrijednost bespovratnih sredstava]]*Ugovori_OPULJP[[#This Row],[EU STOPA SUFINANCIRANJA %
EU CO-FINANCING RATE %]]</f>
        <v>1274999.9745</v>
      </c>
      <c r="P2158" s="51">
        <f>Ugovori_OPULJP[[#This Row],[Bespovratna sredstva - EU dio - HRK]]/7.5345</f>
        <v>169221.57734421661</v>
      </c>
      <c r="Q2158" s="50">
        <f>Ugovori_OPULJP[[#This Row],[Bespovratna sredstva - Ukupno (EU+Nac) HRK
= Ukupna ugovorena vrijednost bespovratnih sredstava]]*Ugovori_OPULJP[[#This Row],[STOPA NACIONALNOG SUFINANCIRANJA %]]</f>
        <v>224999.99549999999</v>
      </c>
      <c r="R2158" s="51">
        <f>Ugovori_OPULJP[[#This Row],[Bespovratna sredstva - Nacionalni dio - HRK]]/7.5345</f>
        <v>29862.63129603822</v>
      </c>
      <c r="S2158" s="50">
        <v>1499999.97</v>
      </c>
      <c r="T2158" s="51">
        <f>Ugovori_OPULJP[[#This Row],[Bespovratna sredstva - Ukupno (EU+Nac) HRK
= Ukupna ugovorena vrijednost bespovratnih sredstava]]/7.5345</f>
        <v>199084.2086402548</v>
      </c>
      <c r="U2158" s="50">
        <v>0</v>
      </c>
      <c r="V2158" s="51">
        <f>Ugovori_OPULJP[[#This Row],[Javni doprinos korisnika - HRK]]/7.5345</f>
        <v>0</v>
      </c>
      <c r="W2158" s="50">
        <v>0</v>
      </c>
      <c r="X2158" s="51">
        <f>Ugovori_OPULJP[[#This Row],[Privatni doprinos korisnika - HRK]]/7.5345</f>
        <v>0</v>
      </c>
      <c r="Y2158" s="52">
        <v>1499999.97</v>
      </c>
      <c r="Z2158" s="53">
        <f>Ugovori_OPULJP[[#This Row],[UKUPNI PRIHVATLJIVI IZDACI
TOTAL ELIGIBLE EXPENDITURE
= Bespovratna sredstva ukupno + doprinos korisnika
= Ukupni prihvatljivi troškovi
= Ukupna ugovorena vrijednost projekta HRK]]/7.5345</f>
        <v>199084.2086402548</v>
      </c>
      <c r="AA2158" s="44" t="s">
        <v>38</v>
      </c>
      <c r="AB2158" s="44" t="s">
        <v>35</v>
      </c>
      <c r="AC2158" s="43" t="s">
        <v>7913</v>
      </c>
      <c r="AD2158" s="43" t="s">
        <v>6595</v>
      </c>
    </row>
    <row r="2159" spans="1:30" ht="51" customHeight="1" x14ac:dyDescent="0.2">
      <c r="A2159" s="41" t="s">
        <v>7914</v>
      </c>
      <c r="B2159" s="42" t="s">
        <v>743</v>
      </c>
      <c r="C2159" s="43" t="s">
        <v>7295</v>
      </c>
      <c r="D2159" s="43" t="s">
        <v>7880</v>
      </c>
      <c r="E2159" s="44" t="s">
        <v>232</v>
      </c>
      <c r="F2159" s="45" t="s">
        <v>7915</v>
      </c>
      <c r="G2159" s="45" t="s">
        <v>1392</v>
      </c>
      <c r="H2159" s="47">
        <v>44039</v>
      </c>
      <c r="I2159" s="47">
        <v>44769</v>
      </c>
      <c r="J2159" s="48" t="str">
        <f>IF(Ugovori_OPULJP[[#This Row],[DATUM ZAVRŠETKA OPERACIJE]]&gt;DATE(2024,3,31),"u provedbi","završen")</f>
        <v>završen</v>
      </c>
      <c r="K2159" s="46" t="s">
        <v>7916</v>
      </c>
      <c r="L2159" s="46" t="s">
        <v>94</v>
      </c>
      <c r="M2159" s="49">
        <v>0.85</v>
      </c>
      <c r="N2159" s="49">
        <v>0.15</v>
      </c>
      <c r="O2159" s="50">
        <f>Ugovori_OPULJP[[#This Row],[Bespovratna sredstva - Ukupno (EU+Nac) HRK
= Ukupna ugovorena vrijednost bespovratnih sredstava]]*Ugovori_OPULJP[[#This Row],[EU STOPA SUFINANCIRANJA %
EU CO-FINANCING RATE %]]</f>
        <v>1274802.6129999999</v>
      </c>
      <c r="P2159" s="51">
        <f>Ugovori_OPULJP[[#This Row],[Bespovratna sredstva - EU dio - HRK]]/7.5345</f>
        <v>169195.38297166367</v>
      </c>
      <c r="Q2159" s="50">
        <f>Ugovori_OPULJP[[#This Row],[Bespovratna sredstva - Ukupno (EU+Nac) HRK
= Ukupna ugovorena vrijednost bespovratnih sredstava]]*Ugovori_OPULJP[[#This Row],[STOPA NACIONALNOG SUFINANCIRANJA %]]</f>
        <v>224965.16699999999</v>
      </c>
      <c r="R2159" s="51">
        <f>Ugovori_OPULJP[[#This Row],[Bespovratna sredstva - Nacionalni dio - HRK]]/7.5345</f>
        <v>29858.008759705353</v>
      </c>
      <c r="S2159" s="50">
        <v>1499767.78</v>
      </c>
      <c r="T2159" s="51">
        <f>Ugovori_OPULJP[[#This Row],[Bespovratna sredstva - Ukupno (EU+Nac) HRK
= Ukupna ugovorena vrijednost bespovratnih sredstava]]/7.5345</f>
        <v>199053.39173136902</v>
      </c>
      <c r="U2159" s="50">
        <v>0</v>
      </c>
      <c r="V2159" s="51">
        <f>Ugovori_OPULJP[[#This Row],[Javni doprinos korisnika - HRK]]/7.5345</f>
        <v>0</v>
      </c>
      <c r="W2159" s="50">
        <v>0</v>
      </c>
      <c r="X2159" s="51">
        <f>Ugovori_OPULJP[[#This Row],[Privatni doprinos korisnika - HRK]]/7.5345</f>
        <v>0</v>
      </c>
      <c r="Y2159" s="52">
        <v>1499767.78</v>
      </c>
      <c r="Z2159" s="53">
        <f>Ugovori_OPULJP[[#This Row],[UKUPNI PRIHVATLJIVI IZDACI
TOTAL ELIGIBLE EXPENDITURE
= Bespovratna sredstva ukupno + doprinos korisnika
= Ukupni prihvatljivi troškovi
= Ukupna ugovorena vrijednost projekta HRK]]/7.5345</f>
        <v>199053.39173136902</v>
      </c>
      <c r="AA2159" s="44" t="s">
        <v>38</v>
      </c>
      <c r="AB2159" s="44" t="s">
        <v>35</v>
      </c>
      <c r="AC2159" s="43" t="s">
        <v>7917</v>
      </c>
      <c r="AD2159" s="43" t="s">
        <v>6595</v>
      </c>
    </row>
    <row r="2160" spans="1:30" ht="51" customHeight="1" x14ac:dyDescent="0.2">
      <c r="A2160" s="41" t="s">
        <v>7918</v>
      </c>
      <c r="B2160" s="42" t="s">
        <v>743</v>
      </c>
      <c r="C2160" s="43" t="s">
        <v>7295</v>
      </c>
      <c r="D2160" s="43" t="s">
        <v>7880</v>
      </c>
      <c r="E2160" s="44" t="s">
        <v>232</v>
      </c>
      <c r="F2160" s="45" t="s">
        <v>7919</v>
      </c>
      <c r="G2160" s="45" t="s">
        <v>1447</v>
      </c>
      <c r="H2160" s="47">
        <v>44109</v>
      </c>
      <c r="I2160" s="47">
        <v>44839</v>
      </c>
      <c r="J2160" s="48" t="str">
        <f>IF(Ugovori_OPULJP[[#This Row],[DATUM ZAVRŠETKA OPERACIJE]]&gt;DATE(2024,3,31),"u provedbi","završen")</f>
        <v>završen</v>
      </c>
      <c r="K2160" s="46" t="s">
        <v>7882</v>
      </c>
      <c r="L2160" s="46" t="s">
        <v>99</v>
      </c>
      <c r="M2160" s="49">
        <v>0.85</v>
      </c>
      <c r="N2160" s="49">
        <v>0.15</v>
      </c>
      <c r="O2160" s="50">
        <f>Ugovori_OPULJP[[#This Row],[Bespovratna sredstva - Ukupno (EU+Nac) HRK
= Ukupna ugovorena vrijednost bespovratnih sredstava]]*Ugovori_OPULJP[[#This Row],[EU STOPA SUFINANCIRANJA %
EU CO-FINANCING RATE %]]</f>
        <v>1274647.25</v>
      </c>
      <c r="P2160" s="51">
        <f>Ugovori_OPULJP[[#This Row],[Bespovratna sredstva - EU dio - HRK]]/7.5345</f>
        <v>169174.76275797994</v>
      </c>
      <c r="Q2160" s="50">
        <f>Ugovori_OPULJP[[#This Row],[Bespovratna sredstva - Ukupno (EU+Nac) HRK
= Ukupna ugovorena vrijednost bespovratnih sredstava]]*Ugovori_OPULJP[[#This Row],[STOPA NACIONALNOG SUFINANCIRANJA %]]</f>
        <v>224937.75</v>
      </c>
      <c r="R2160" s="51">
        <f>Ugovori_OPULJP[[#This Row],[Bespovratna sredstva - Nacionalni dio - HRK]]/7.5345</f>
        <v>29854.369898467048</v>
      </c>
      <c r="S2160" s="50">
        <v>1499585</v>
      </c>
      <c r="T2160" s="51">
        <f>Ugovori_OPULJP[[#This Row],[Bespovratna sredstva - Ukupno (EU+Nac) HRK
= Ukupna ugovorena vrijednost bespovratnih sredstava]]/7.5345</f>
        <v>199029.13265644701</v>
      </c>
      <c r="U2160" s="50">
        <v>0</v>
      </c>
      <c r="V2160" s="51">
        <f>Ugovori_OPULJP[[#This Row],[Javni doprinos korisnika - HRK]]/7.5345</f>
        <v>0</v>
      </c>
      <c r="W2160" s="50">
        <v>0</v>
      </c>
      <c r="X2160" s="51">
        <f>Ugovori_OPULJP[[#This Row],[Privatni doprinos korisnika - HRK]]/7.5345</f>
        <v>0</v>
      </c>
      <c r="Y2160" s="52">
        <v>1499585</v>
      </c>
      <c r="Z2160" s="53">
        <f>Ugovori_OPULJP[[#This Row],[UKUPNI PRIHVATLJIVI IZDACI
TOTAL ELIGIBLE EXPENDITURE
= Bespovratna sredstva ukupno + doprinos korisnika
= Ukupni prihvatljivi troškovi
= Ukupna ugovorena vrijednost projekta HRK]]/7.5345</f>
        <v>199029.13265644701</v>
      </c>
      <c r="AA2160" s="44" t="s">
        <v>38</v>
      </c>
      <c r="AB2160" s="44" t="s">
        <v>35</v>
      </c>
      <c r="AC2160" s="43" t="s">
        <v>7920</v>
      </c>
      <c r="AD2160" s="43" t="s">
        <v>6595</v>
      </c>
    </row>
    <row r="2161" spans="1:30" ht="51" customHeight="1" x14ac:dyDescent="0.2">
      <c r="A2161" s="41" t="s">
        <v>7921</v>
      </c>
      <c r="B2161" s="42" t="s">
        <v>743</v>
      </c>
      <c r="C2161" s="43" t="s">
        <v>7295</v>
      </c>
      <c r="D2161" s="43" t="s">
        <v>7880</v>
      </c>
      <c r="E2161" s="44" t="s">
        <v>232</v>
      </c>
      <c r="F2161" s="45" t="s">
        <v>7922</v>
      </c>
      <c r="G2161" s="45" t="s">
        <v>2374</v>
      </c>
      <c r="H2161" s="47">
        <v>43936</v>
      </c>
      <c r="I2161" s="47">
        <v>44666</v>
      </c>
      <c r="J2161" s="48" t="str">
        <f>IF(Ugovori_OPULJP[[#This Row],[DATUM ZAVRŠETKA OPERACIJE]]&gt;DATE(2024,3,31),"u provedbi","završen")</f>
        <v>završen</v>
      </c>
      <c r="K2161" s="46" t="s">
        <v>7923</v>
      </c>
      <c r="L2161" s="46" t="s">
        <v>37</v>
      </c>
      <c r="M2161" s="49">
        <v>0.85</v>
      </c>
      <c r="N2161" s="49">
        <v>0.15</v>
      </c>
      <c r="O2161" s="50">
        <f>Ugovori_OPULJP[[#This Row],[Bespovratna sredstva - Ukupno (EU+Nac) HRK
= Ukupna ugovorena vrijednost bespovratnih sredstava]]*Ugovori_OPULJP[[#This Row],[EU STOPA SUFINANCIRANJA %
EU CO-FINANCING RATE %]]</f>
        <v>1251050.9524999999</v>
      </c>
      <c r="P2161" s="51">
        <f>Ugovori_OPULJP[[#This Row],[Bespovratna sredstva - EU dio - HRK]]/7.5345</f>
        <v>166042.99588559291</v>
      </c>
      <c r="Q2161" s="50">
        <f>Ugovori_OPULJP[[#This Row],[Bespovratna sredstva - Ukupno (EU+Nac) HRK
= Ukupna ugovorena vrijednost bespovratnih sredstava]]*Ugovori_OPULJP[[#This Row],[STOPA NACIONALNOG SUFINANCIRANJA %]]</f>
        <v>220773.69749999998</v>
      </c>
      <c r="R2161" s="51">
        <f>Ugovori_OPULJP[[#This Row],[Bespovratna sredstva - Nacionalni dio - HRK]]/7.5345</f>
        <v>29301.705156281103</v>
      </c>
      <c r="S2161" s="50">
        <v>1471824.65</v>
      </c>
      <c r="T2161" s="51">
        <f>Ugovori_OPULJP[[#This Row],[Bespovratna sredstva - Ukupno (EU+Nac) HRK
= Ukupna ugovorena vrijednost bespovratnih sredstava]]/7.5345</f>
        <v>195344.70104187401</v>
      </c>
      <c r="U2161" s="50">
        <v>0</v>
      </c>
      <c r="V2161" s="51">
        <f>Ugovori_OPULJP[[#This Row],[Javni doprinos korisnika - HRK]]/7.5345</f>
        <v>0</v>
      </c>
      <c r="W2161" s="50">
        <v>0</v>
      </c>
      <c r="X2161" s="51">
        <f>Ugovori_OPULJP[[#This Row],[Privatni doprinos korisnika - HRK]]/7.5345</f>
        <v>0</v>
      </c>
      <c r="Y2161" s="52">
        <v>1471824.65</v>
      </c>
      <c r="Z2161" s="53">
        <f>Ugovori_OPULJP[[#This Row],[UKUPNI PRIHVATLJIVI IZDACI
TOTAL ELIGIBLE EXPENDITURE
= Bespovratna sredstva ukupno + doprinos korisnika
= Ukupni prihvatljivi troškovi
= Ukupna ugovorena vrijednost projekta HRK]]/7.5345</f>
        <v>195344.70104187401</v>
      </c>
      <c r="AA2161" s="44" t="s">
        <v>38</v>
      </c>
      <c r="AB2161" s="44" t="s">
        <v>35</v>
      </c>
      <c r="AC2161" s="43" t="s">
        <v>7924</v>
      </c>
      <c r="AD2161" s="43" t="s">
        <v>6595</v>
      </c>
    </row>
    <row r="2162" spans="1:30" ht="51" customHeight="1" x14ac:dyDescent="0.2">
      <c r="A2162" s="41" t="s">
        <v>7925</v>
      </c>
      <c r="B2162" s="42" t="s">
        <v>743</v>
      </c>
      <c r="C2162" s="43" t="s">
        <v>7295</v>
      </c>
      <c r="D2162" s="43" t="s">
        <v>7880</v>
      </c>
      <c r="E2162" s="44" t="s">
        <v>232</v>
      </c>
      <c r="F2162" s="45" t="s">
        <v>7926</v>
      </c>
      <c r="G2162" s="45" t="s">
        <v>2077</v>
      </c>
      <c r="H2162" s="47">
        <v>44109</v>
      </c>
      <c r="I2162" s="47">
        <v>44839</v>
      </c>
      <c r="J2162" s="48" t="str">
        <f>IF(Ugovori_OPULJP[[#This Row],[DATUM ZAVRŠETKA OPERACIJE]]&gt;DATE(2024,3,31),"u provedbi","završen")</f>
        <v>završen</v>
      </c>
      <c r="K2162" s="46" t="s">
        <v>7882</v>
      </c>
      <c r="L2162" s="46" t="s">
        <v>99</v>
      </c>
      <c r="M2162" s="49">
        <v>0.85</v>
      </c>
      <c r="N2162" s="49">
        <v>0.15</v>
      </c>
      <c r="O2162" s="50">
        <f>Ugovori_OPULJP[[#This Row],[Bespovratna sredstva - Ukupno (EU+Nac) HRK
= Ukupna ugovorena vrijednost bespovratnih sredstava]]*Ugovori_OPULJP[[#This Row],[EU STOPA SUFINANCIRANJA %
EU CO-FINANCING RATE %]]</f>
        <v>1273444.5</v>
      </c>
      <c r="P2162" s="51">
        <f>Ugovori_OPULJP[[#This Row],[Bespovratna sredstva - EU dio - HRK]]/7.5345</f>
        <v>169015.13040015925</v>
      </c>
      <c r="Q2162" s="50">
        <f>Ugovori_OPULJP[[#This Row],[Bespovratna sredstva - Ukupno (EU+Nac) HRK
= Ukupna ugovorena vrijednost bespovratnih sredstava]]*Ugovori_OPULJP[[#This Row],[STOPA NACIONALNOG SUFINANCIRANJA %]]</f>
        <v>224725.5</v>
      </c>
      <c r="R2162" s="51">
        <f>Ugovori_OPULJP[[#This Row],[Bespovratna sredstva - Nacionalni dio - HRK]]/7.5345</f>
        <v>29826.199482381046</v>
      </c>
      <c r="S2162" s="50">
        <v>1498170</v>
      </c>
      <c r="T2162" s="51">
        <f>Ugovori_OPULJP[[#This Row],[Bespovratna sredstva - Ukupno (EU+Nac) HRK
= Ukupna ugovorena vrijednost bespovratnih sredstava]]/7.5345</f>
        <v>198841.3298825403</v>
      </c>
      <c r="U2162" s="50">
        <v>0</v>
      </c>
      <c r="V2162" s="51">
        <f>Ugovori_OPULJP[[#This Row],[Javni doprinos korisnika - HRK]]/7.5345</f>
        <v>0</v>
      </c>
      <c r="W2162" s="50">
        <v>0</v>
      </c>
      <c r="X2162" s="51">
        <f>Ugovori_OPULJP[[#This Row],[Privatni doprinos korisnika - HRK]]/7.5345</f>
        <v>0</v>
      </c>
      <c r="Y2162" s="52">
        <v>1498170</v>
      </c>
      <c r="Z2162" s="53">
        <f>Ugovori_OPULJP[[#This Row],[UKUPNI PRIHVATLJIVI IZDACI
TOTAL ELIGIBLE EXPENDITURE
= Bespovratna sredstva ukupno + doprinos korisnika
= Ukupni prihvatljivi troškovi
= Ukupna ugovorena vrijednost projekta HRK]]/7.5345</f>
        <v>198841.3298825403</v>
      </c>
      <c r="AA2162" s="44" t="s">
        <v>38</v>
      </c>
      <c r="AB2162" s="44" t="s">
        <v>35</v>
      </c>
      <c r="AC2162" s="43" t="s">
        <v>7927</v>
      </c>
      <c r="AD2162" s="43" t="s">
        <v>6595</v>
      </c>
    </row>
    <row r="2163" spans="1:30" ht="51" customHeight="1" x14ac:dyDescent="0.2">
      <c r="A2163" s="41" t="s">
        <v>7928</v>
      </c>
      <c r="B2163" s="42" t="s">
        <v>743</v>
      </c>
      <c r="C2163" s="43" t="s">
        <v>7295</v>
      </c>
      <c r="D2163" s="43" t="s">
        <v>7880</v>
      </c>
      <c r="E2163" s="44" t="s">
        <v>232</v>
      </c>
      <c r="F2163" s="45" t="s">
        <v>7929</v>
      </c>
      <c r="G2163" s="45" t="s">
        <v>1365</v>
      </c>
      <c r="H2163" s="47">
        <v>44109</v>
      </c>
      <c r="I2163" s="47">
        <v>44839</v>
      </c>
      <c r="J2163" s="48" t="str">
        <f>IF(Ugovori_OPULJP[[#This Row],[DATUM ZAVRŠETKA OPERACIJE]]&gt;DATE(2024,3,31),"u provedbi","završen")</f>
        <v>završen</v>
      </c>
      <c r="K2163" s="46" t="s">
        <v>7882</v>
      </c>
      <c r="L2163" s="46" t="s">
        <v>99</v>
      </c>
      <c r="M2163" s="49">
        <v>0.85</v>
      </c>
      <c r="N2163" s="49">
        <v>0.15</v>
      </c>
      <c r="O2163" s="50">
        <f>Ugovori_OPULJP[[#This Row],[Bespovratna sredstva - Ukupno (EU+Nac) HRK
= Ukupna ugovorena vrijednost bespovratnih sredstava]]*Ugovori_OPULJP[[#This Row],[EU STOPA SUFINANCIRANJA %
EU CO-FINANCING RATE %]]</f>
        <v>1232424.52</v>
      </c>
      <c r="P2163" s="51">
        <f>Ugovori_OPULJP[[#This Row],[Bespovratna sredstva - EU dio - HRK]]/7.5345</f>
        <v>163570.84345344748</v>
      </c>
      <c r="Q2163" s="50">
        <f>Ugovori_OPULJP[[#This Row],[Bespovratna sredstva - Ukupno (EU+Nac) HRK
= Ukupna ugovorena vrijednost bespovratnih sredstava]]*Ugovori_OPULJP[[#This Row],[STOPA NACIONALNOG SUFINANCIRANJA %]]</f>
        <v>217486.68</v>
      </c>
      <c r="R2163" s="51">
        <f>Ugovori_OPULJP[[#This Row],[Bespovratna sredstva - Nacionalni dio - HRK]]/7.5345</f>
        <v>28865.442962373083</v>
      </c>
      <c r="S2163" s="50">
        <v>1449911.2</v>
      </c>
      <c r="T2163" s="51">
        <f>Ugovori_OPULJP[[#This Row],[Bespovratna sredstva - Ukupno (EU+Nac) HRK
= Ukupna ugovorena vrijednost bespovratnih sredstava]]/7.5345</f>
        <v>192436.28641582053</v>
      </c>
      <c r="U2163" s="50">
        <v>0</v>
      </c>
      <c r="V2163" s="51">
        <f>Ugovori_OPULJP[[#This Row],[Javni doprinos korisnika - HRK]]/7.5345</f>
        <v>0</v>
      </c>
      <c r="W2163" s="50">
        <v>0</v>
      </c>
      <c r="X2163" s="51">
        <f>Ugovori_OPULJP[[#This Row],[Privatni doprinos korisnika - HRK]]/7.5345</f>
        <v>0</v>
      </c>
      <c r="Y2163" s="52">
        <v>1449911.2</v>
      </c>
      <c r="Z2163" s="53">
        <f>Ugovori_OPULJP[[#This Row],[UKUPNI PRIHVATLJIVI IZDACI
TOTAL ELIGIBLE EXPENDITURE
= Bespovratna sredstva ukupno + doprinos korisnika
= Ukupni prihvatljivi troškovi
= Ukupna ugovorena vrijednost projekta HRK]]/7.5345</f>
        <v>192436.28641582053</v>
      </c>
      <c r="AA2163" s="44" t="s">
        <v>38</v>
      </c>
      <c r="AB2163" s="44" t="s">
        <v>35</v>
      </c>
      <c r="AC2163" s="43" t="s">
        <v>7930</v>
      </c>
      <c r="AD2163" s="43" t="s">
        <v>6595</v>
      </c>
    </row>
    <row r="2164" spans="1:30" ht="51" customHeight="1" x14ac:dyDescent="0.2">
      <c r="A2164" s="41" t="s">
        <v>7931</v>
      </c>
      <c r="B2164" s="42" t="s">
        <v>743</v>
      </c>
      <c r="C2164" s="43" t="s">
        <v>7295</v>
      </c>
      <c r="D2164" s="43" t="s">
        <v>7880</v>
      </c>
      <c r="E2164" s="44" t="s">
        <v>232</v>
      </c>
      <c r="F2164" s="45" t="s">
        <v>7932</v>
      </c>
      <c r="G2164" s="45" t="s">
        <v>1179</v>
      </c>
      <c r="H2164" s="47">
        <v>43955</v>
      </c>
      <c r="I2164" s="47">
        <v>44685</v>
      </c>
      <c r="J2164" s="48" t="str">
        <f>IF(Ugovori_OPULJP[[#This Row],[DATUM ZAVRŠETKA OPERACIJE]]&gt;DATE(2024,3,31),"u provedbi","završen")</f>
        <v>završen</v>
      </c>
      <c r="K2164" s="46" t="s">
        <v>7933</v>
      </c>
      <c r="L2164" s="46" t="s">
        <v>99</v>
      </c>
      <c r="M2164" s="49">
        <v>0.85</v>
      </c>
      <c r="N2164" s="49">
        <v>0.15</v>
      </c>
      <c r="O2164" s="50">
        <f>Ugovori_OPULJP[[#This Row],[Bespovratna sredstva - Ukupno (EU+Nac) HRK
= Ukupna ugovorena vrijednost bespovratnih sredstava]]*Ugovori_OPULJP[[#This Row],[EU STOPA SUFINANCIRANJA %
EU CO-FINANCING RATE %]]</f>
        <v>1181499.8640000001</v>
      </c>
      <c r="P2164" s="51">
        <f>Ugovori_OPULJP[[#This Row],[Bespovratna sredstva - EU dio - HRK]]/7.5345</f>
        <v>156811.98009157873</v>
      </c>
      <c r="Q2164" s="50">
        <f>Ugovori_OPULJP[[#This Row],[Bespovratna sredstva - Ukupno (EU+Nac) HRK
= Ukupna ugovorena vrijednost bespovratnih sredstava]]*Ugovori_OPULJP[[#This Row],[STOPA NACIONALNOG SUFINANCIRANJA %]]</f>
        <v>208499.976</v>
      </c>
      <c r="R2164" s="51">
        <f>Ugovori_OPULJP[[#This Row],[Bespovratna sredstva - Nacionalni dio - HRK]]/7.5345</f>
        <v>27672.702369102128</v>
      </c>
      <c r="S2164" s="50">
        <v>1389999.84</v>
      </c>
      <c r="T2164" s="51">
        <f>Ugovori_OPULJP[[#This Row],[Bespovratna sredstva - Ukupno (EU+Nac) HRK
= Ukupna ugovorena vrijednost bespovratnih sredstava]]/7.5345</f>
        <v>184484.68246068087</v>
      </c>
      <c r="U2164" s="50">
        <v>0</v>
      </c>
      <c r="V2164" s="51">
        <f>Ugovori_OPULJP[[#This Row],[Javni doprinos korisnika - HRK]]/7.5345</f>
        <v>0</v>
      </c>
      <c r="W2164" s="50">
        <v>0</v>
      </c>
      <c r="X2164" s="51">
        <f>Ugovori_OPULJP[[#This Row],[Privatni doprinos korisnika - HRK]]/7.5345</f>
        <v>0</v>
      </c>
      <c r="Y2164" s="52">
        <v>1389999.84</v>
      </c>
      <c r="Z2164" s="53">
        <f>Ugovori_OPULJP[[#This Row],[UKUPNI PRIHVATLJIVI IZDACI
TOTAL ELIGIBLE EXPENDITURE
= Bespovratna sredstva ukupno + doprinos korisnika
= Ukupni prihvatljivi troškovi
= Ukupna ugovorena vrijednost projekta HRK]]/7.5345</f>
        <v>184484.68246068087</v>
      </c>
      <c r="AA2164" s="44" t="s">
        <v>38</v>
      </c>
      <c r="AB2164" s="44" t="s">
        <v>35</v>
      </c>
      <c r="AC2164" s="43" t="s">
        <v>7934</v>
      </c>
      <c r="AD2164" s="43" t="s">
        <v>6595</v>
      </c>
    </row>
    <row r="2165" spans="1:30" ht="51" customHeight="1" x14ac:dyDescent="0.2">
      <c r="A2165" s="41" t="s">
        <v>7935</v>
      </c>
      <c r="B2165" s="42" t="s">
        <v>743</v>
      </c>
      <c r="C2165" s="43" t="s">
        <v>7295</v>
      </c>
      <c r="D2165" s="43" t="s">
        <v>7880</v>
      </c>
      <c r="E2165" s="44" t="s">
        <v>232</v>
      </c>
      <c r="F2165" s="45" t="s">
        <v>7936</v>
      </c>
      <c r="G2165" s="45" t="s">
        <v>1659</v>
      </c>
      <c r="H2165" s="47">
        <v>44044</v>
      </c>
      <c r="I2165" s="47">
        <v>44774</v>
      </c>
      <c r="J2165" s="48" t="str">
        <f>IF(Ugovori_OPULJP[[#This Row],[DATUM ZAVRŠETKA OPERACIJE]]&gt;DATE(2024,3,31),"u provedbi","završen")</f>
        <v>završen</v>
      </c>
      <c r="K2165" s="46" t="s">
        <v>7937</v>
      </c>
      <c r="L2165" s="46" t="s">
        <v>155</v>
      </c>
      <c r="M2165" s="49">
        <v>0.85</v>
      </c>
      <c r="N2165" s="49">
        <v>0.15</v>
      </c>
      <c r="O2165" s="50">
        <f>Ugovori_OPULJP[[#This Row],[Bespovratna sredstva - Ukupno (EU+Nac) HRK
= Ukupna ugovorena vrijednost bespovratnih sredstava]]*Ugovori_OPULJP[[#This Row],[EU STOPA SUFINANCIRANJA %
EU CO-FINANCING RATE %]]</f>
        <v>1273790.8665</v>
      </c>
      <c r="P2165" s="51">
        <f>Ugovori_OPULJP[[#This Row],[Bespovratna sredstva - EU dio - HRK]]/7.5345</f>
        <v>169061.10113478001</v>
      </c>
      <c r="Q2165" s="50">
        <f>Ugovori_OPULJP[[#This Row],[Bespovratna sredstva - Ukupno (EU+Nac) HRK
= Ukupna ugovorena vrijednost bespovratnih sredstava]]*Ugovori_OPULJP[[#This Row],[STOPA NACIONALNOG SUFINANCIRANJA %]]</f>
        <v>224786.62349999999</v>
      </c>
      <c r="R2165" s="51">
        <f>Ugovori_OPULJP[[#This Row],[Bespovratna sredstva - Nacionalni dio - HRK]]/7.5345</f>
        <v>29834.311964961176</v>
      </c>
      <c r="S2165" s="50">
        <v>1498577.49</v>
      </c>
      <c r="T2165" s="51">
        <f>Ugovori_OPULJP[[#This Row],[Bespovratna sredstva - Ukupno (EU+Nac) HRK
= Ukupna ugovorena vrijednost bespovratnih sredstava]]/7.5345</f>
        <v>198895.41309974118</v>
      </c>
      <c r="U2165" s="50">
        <v>0</v>
      </c>
      <c r="V2165" s="51">
        <f>Ugovori_OPULJP[[#This Row],[Javni doprinos korisnika - HRK]]/7.5345</f>
        <v>0</v>
      </c>
      <c r="W2165" s="50">
        <v>0</v>
      </c>
      <c r="X2165" s="51">
        <f>Ugovori_OPULJP[[#This Row],[Privatni doprinos korisnika - HRK]]/7.5345</f>
        <v>0</v>
      </c>
      <c r="Y2165" s="52">
        <v>1498577.49</v>
      </c>
      <c r="Z2165" s="53">
        <f>Ugovori_OPULJP[[#This Row],[UKUPNI PRIHVATLJIVI IZDACI
TOTAL ELIGIBLE EXPENDITURE
= Bespovratna sredstva ukupno + doprinos korisnika
= Ukupni prihvatljivi troškovi
= Ukupna ugovorena vrijednost projekta HRK]]/7.5345</f>
        <v>198895.41309974118</v>
      </c>
      <c r="AA2165" s="44" t="s">
        <v>38</v>
      </c>
      <c r="AB2165" s="44" t="s">
        <v>35</v>
      </c>
      <c r="AC2165" s="43" t="s">
        <v>7938</v>
      </c>
      <c r="AD2165" s="43" t="s">
        <v>6595</v>
      </c>
    </row>
    <row r="2166" spans="1:30" ht="51" customHeight="1" x14ac:dyDescent="0.2">
      <c r="A2166" s="41" t="s">
        <v>7939</v>
      </c>
      <c r="B2166" s="42" t="s">
        <v>743</v>
      </c>
      <c r="C2166" s="43" t="s">
        <v>7295</v>
      </c>
      <c r="D2166" s="43" t="s">
        <v>7880</v>
      </c>
      <c r="E2166" s="44" t="s">
        <v>232</v>
      </c>
      <c r="F2166" s="45" t="s">
        <v>7940</v>
      </c>
      <c r="G2166" s="45" t="s">
        <v>1179</v>
      </c>
      <c r="H2166" s="47">
        <v>44109</v>
      </c>
      <c r="I2166" s="47">
        <v>44839</v>
      </c>
      <c r="J2166" s="48" t="str">
        <f>IF(Ugovori_OPULJP[[#This Row],[DATUM ZAVRŠETKA OPERACIJE]]&gt;DATE(2024,3,31),"u provedbi","završen")</f>
        <v>završen</v>
      </c>
      <c r="K2166" s="46" t="s">
        <v>7882</v>
      </c>
      <c r="L2166" s="46" t="s">
        <v>99</v>
      </c>
      <c r="M2166" s="49">
        <v>0.85</v>
      </c>
      <c r="N2166" s="49">
        <v>0.15</v>
      </c>
      <c r="O2166" s="50">
        <f>Ugovori_OPULJP[[#This Row],[Bespovratna sredstva - Ukupno (EU+Nac) HRK
= Ukupna ugovorena vrijednost bespovratnih sredstava]]*Ugovori_OPULJP[[#This Row],[EU STOPA SUFINANCIRANJA %
EU CO-FINANCING RATE %]]</f>
        <v>1178689.9765000001</v>
      </c>
      <c r="P2166" s="51">
        <f>Ugovori_OPULJP[[#This Row],[Bespovratna sredstva - EU dio - HRK]]/7.5345</f>
        <v>156439.04393124959</v>
      </c>
      <c r="Q2166" s="50">
        <f>Ugovori_OPULJP[[#This Row],[Bespovratna sredstva - Ukupno (EU+Nac) HRK
= Ukupna ugovorena vrijednost bespovratnih sredstava]]*Ugovori_OPULJP[[#This Row],[STOPA NACIONALNOG SUFINANCIRANJA %]]</f>
        <v>208004.11350000001</v>
      </c>
      <c r="R2166" s="51">
        <f>Ugovori_OPULJP[[#This Row],[Bespovratna sredstva - Nacionalni dio - HRK]]/7.5345</f>
        <v>27606.890105514631</v>
      </c>
      <c r="S2166" s="50">
        <v>1386694.09</v>
      </c>
      <c r="T2166" s="51">
        <f>Ugovori_OPULJP[[#This Row],[Bespovratna sredstva - Ukupno (EU+Nac) HRK
= Ukupna ugovorena vrijednost bespovratnih sredstava]]/7.5345</f>
        <v>184045.93403676423</v>
      </c>
      <c r="U2166" s="50">
        <v>0</v>
      </c>
      <c r="V2166" s="51">
        <f>Ugovori_OPULJP[[#This Row],[Javni doprinos korisnika - HRK]]/7.5345</f>
        <v>0</v>
      </c>
      <c r="W2166" s="50">
        <v>0</v>
      </c>
      <c r="X2166" s="51">
        <f>Ugovori_OPULJP[[#This Row],[Privatni doprinos korisnika - HRK]]/7.5345</f>
        <v>0</v>
      </c>
      <c r="Y2166" s="52">
        <v>1386694.09</v>
      </c>
      <c r="Z2166" s="53">
        <f>Ugovori_OPULJP[[#This Row],[UKUPNI PRIHVATLJIVI IZDACI
TOTAL ELIGIBLE EXPENDITURE
= Bespovratna sredstva ukupno + doprinos korisnika
= Ukupni prihvatljivi troškovi
= Ukupna ugovorena vrijednost projekta HRK]]/7.5345</f>
        <v>184045.93403676423</v>
      </c>
      <c r="AA2166" s="44" t="s">
        <v>38</v>
      </c>
      <c r="AB2166" s="44" t="s">
        <v>35</v>
      </c>
      <c r="AC2166" s="43" t="s">
        <v>7941</v>
      </c>
      <c r="AD2166" s="43" t="s">
        <v>6595</v>
      </c>
    </row>
    <row r="2167" spans="1:30" ht="51" customHeight="1" x14ac:dyDescent="0.2">
      <c r="A2167" s="41" t="s">
        <v>7942</v>
      </c>
      <c r="B2167" s="42" t="s">
        <v>743</v>
      </c>
      <c r="C2167" s="43" t="s">
        <v>7295</v>
      </c>
      <c r="D2167" s="43" t="s">
        <v>7880</v>
      </c>
      <c r="E2167" s="44" t="s">
        <v>232</v>
      </c>
      <c r="F2167" s="45" t="s">
        <v>7943</v>
      </c>
      <c r="G2167" s="45" t="s">
        <v>37</v>
      </c>
      <c r="H2167" s="47">
        <v>44096</v>
      </c>
      <c r="I2167" s="47">
        <v>44826</v>
      </c>
      <c r="J2167" s="48" t="str">
        <f>IF(Ugovori_OPULJP[[#This Row],[DATUM ZAVRŠETKA OPERACIJE]]&gt;DATE(2024,3,31),"u provedbi","završen")</f>
        <v>završen</v>
      </c>
      <c r="K2167" s="46" t="s">
        <v>7944</v>
      </c>
      <c r="L2167" s="46" t="s">
        <v>37</v>
      </c>
      <c r="M2167" s="49">
        <v>0.85</v>
      </c>
      <c r="N2167" s="49">
        <v>0.15</v>
      </c>
      <c r="O2167" s="50">
        <f>Ugovori_OPULJP[[#This Row],[Bespovratna sredstva - Ukupno (EU+Nac) HRK
= Ukupna ugovorena vrijednost bespovratnih sredstava]]*Ugovori_OPULJP[[#This Row],[EU STOPA SUFINANCIRANJA %
EU CO-FINANCING RATE %]]</f>
        <v>1208661.4864999999</v>
      </c>
      <c r="P2167" s="51">
        <f>Ugovori_OPULJP[[#This Row],[Bespovratna sredstva - EU dio - HRK]]/7.5345</f>
        <v>160416.94691087661</v>
      </c>
      <c r="Q2167" s="50">
        <f>Ugovori_OPULJP[[#This Row],[Bespovratna sredstva - Ukupno (EU+Nac) HRK
= Ukupna ugovorena vrijednost bespovratnih sredstava]]*Ugovori_OPULJP[[#This Row],[STOPA NACIONALNOG SUFINANCIRANJA %]]</f>
        <v>213293.20349999997</v>
      </c>
      <c r="R2167" s="51">
        <f>Ugovori_OPULJP[[#This Row],[Bespovratna sredstva - Nacionalni dio - HRK]]/7.5345</f>
        <v>28308.872984272341</v>
      </c>
      <c r="S2167" s="50">
        <v>1421954.69</v>
      </c>
      <c r="T2167" s="51">
        <f>Ugovori_OPULJP[[#This Row],[Bespovratna sredstva - Ukupno (EU+Nac) HRK
= Ukupna ugovorena vrijednost bespovratnih sredstava]]/7.5345</f>
        <v>188725.81989514898</v>
      </c>
      <c r="U2167" s="50">
        <v>0</v>
      </c>
      <c r="V2167" s="51">
        <f>Ugovori_OPULJP[[#This Row],[Javni doprinos korisnika - HRK]]/7.5345</f>
        <v>0</v>
      </c>
      <c r="W2167" s="50">
        <v>0</v>
      </c>
      <c r="X2167" s="51">
        <f>Ugovori_OPULJP[[#This Row],[Privatni doprinos korisnika - HRK]]/7.5345</f>
        <v>0</v>
      </c>
      <c r="Y2167" s="52">
        <v>1421954.69</v>
      </c>
      <c r="Z2167" s="53">
        <f>Ugovori_OPULJP[[#This Row],[UKUPNI PRIHVATLJIVI IZDACI
TOTAL ELIGIBLE EXPENDITURE
= Bespovratna sredstva ukupno + doprinos korisnika
= Ukupni prihvatljivi troškovi
= Ukupna ugovorena vrijednost projekta HRK]]/7.5345</f>
        <v>188725.81989514898</v>
      </c>
      <c r="AA2167" s="44" t="s">
        <v>38</v>
      </c>
      <c r="AB2167" s="44" t="s">
        <v>35</v>
      </c>
      <c r="AC2167" s="43" t="s">
        <v>7945</v>
      </c>
      <c r="AD2167" s="43" t="s">
        <v>6595</v>
      </c>
    </row>
    <row r="2168" spans="1:30" ht="51" customHeight="1" x14ac:dyDescent="0.2">
      <c r="A2168" s="41" t="s">
        <v>7946</v>
      </c>
      <c r="B2168" s="42" t="s">
        <v>743</v>
      </c>
      <c r="C2168" s="43" t="s">
        <v>7295</v>
      </c>
      <c r="D2168" s="43" t="s">
        <v>7880</v>
      </c>
      <c r="E2168" s="44" t="s">
        <v>232</v>
      </c>
      <c r="F2168" s="45" t="s">
        <v>7947</v>
      </c>
      <c r="G2168" s="45" t="s">
        <v>7948</v>
      </c>
      <c r="H2168" s="47">
        <v>44033</v>
      </c>
      <c r="I2168" s="47">
        <v>44763</v>
      </c>
      <c r="J2168" s="48" t="str">
        <f>IF(Ugovori_OPULJP[[#This Row],[DATUM ZAVRŠETKA OPERACIJE]]&gt;DATE(2024,3,31),"u provedbi","završen")</f>
        <v>završen</v>
      </c>
      <c r="K2168" s="46" t="s">
        <v>7949</v>
      </c>
      <c r="L2168" s="46" t="s">
        <v>173</v>
      </c>
      <c r="M2168" s="49">
        <v>0.85</v>
      </c>
      <c r="N2168" s="49">
        <v>0.15</v>
      </c>
      <c r="O2168" s="50">
        <f>Ugovori_OPULJP[[#This Row],[Bespovratna sredstva - Ukupno (EU+Nac) HRK
= Ukupna ugovorena vrijednost bespovratnih sredstava]]*Ugovori_OPULJP[[#This Row],[EU STOPA SUFINANCIRANJA %
EU CO-FINANCING RATE %]]</f>
        <v>1254620.7145</v>
      </c>
      <c r="P2168" s="51">
        <f>Ugovori_OPULJP[[#This Row],[Bespovratna sredstva - EU dio - HRK]]/7.5345</f>
        <v>166516.78472360474</v>
      </c>
      <c r="Q2168" s="50">
        <f>Ugovori_OPULJP[[#This Row],[Bespovratna sredstva - Ukupno (EU+Nac) HRK
= Ukupna ugovorena vrijednost bespovratnih sredstava]]*Ugovori_OPULJP[[#This Row],[STOPA NACIONALNOG SUFINANCIRANJA %]]</f>
        <v>221403.65550000002</v>
      </c>
      <c r="R2168" s="51">
        <f>Ugovori_OPULJP[[#This Row],[Bespovratna sredstva - Nacionalni dio - HRK]]/7.5345</f>
        <v>29385.314951224369</v>
      </c>
      <c r="S2168" s="50">
        <v>1476024.37</v>
      </c>
      <c r="T2168" s="51">
        <f>Ugovori_OPULJP[[#This Row],[Bespovratna sredstva - Ukupno (EU+Nac) HRK
= Ukupna ugovorena vrijednost bespovratnih sredstava]]/7.5345</f>
        <v>195902.09967482914</v>
      </c>
      <c r="U2168" s="50">
        <v>0</v>
      </c>
      <c r="V2168" s="51">
        <f>Ugovori_OPULJP[[#This Row],[Javni doprinos korisnika - HRK]]/7.5345</f>
        <v>0</v>
      </c>
      <c r="W2168" s="50">
        <v>0</v>
      </c>
      <c r="X2168" s="51">
        <f>Ugovori_OPULJP[[#This Row],[Privatni doprinos korisnika - HRK]]/7.5345</f>
        <v>0</v>
      </c>
      <c r="Y2168" s="52">
        <v>1476024.37</v>
      </c>
      <c r="Z2168" s="53">
        <f>Ugovori_OPULJP[[#This Row],[UKUPNI PRIHVATLJIVI IZDACI
TOTAL ELIGIBLE EXPENDITURE
= Bespovratna sredstva ukupno + doprinos korisnika
= Ukupni prihvatljivi troškovi
= Ukupna ugovorena vrijednost projekta HRK]]/7.5345</f>
        <v>195902.09967482914</v>
      </c>
      <c r="AA2168" s="44" t="s">
        <v>38</v>
      </c>
      <c r="AB2168" s="44" t="s">
        <v>35</v>
      </c>
      <c r="AC2168" s="43" t="s">
        <v>7950</v>
      </c>
      <c r="AD2168" s="43" t="s">
        <v>6595</v>
      </c>
    </row>
    <row r="2169" spans="1:30" ht="51" customHeight="1" x14ac:dyDescent="0.2">
      <c r="A2169" s="41" t="s">
        <v>7951</v>
      </c>
      <c r="B2169" s="42" t="s">
        <v>743</v>
      </c>
      <c r="C2169" s="43" t="s">
        <v>7295</v>
      </c>
      <c r="D2169" s="43" t="s">
        <v>7880</v>
      </c>
      <c r="E2169" s="44" t="s">
        <v>232</v>
      </c>
      <c r="F2169" s="45" t="s">
        <v>7952</v>
      </c>
      <c r="G2169" s="45" t="s">
        <v>7953</v>
      </c>
      <c r="H2169" s="47">
        <v>44035</v>
      </c>
      <c r="I2169" s="47">
        <v>44736</v>
      </c>
      <c r="J2169" s="48" t="str">
        <f>IF(Ugovori_OPULJP[[#This Row],[DATUM ZAVRŠETKA OPERACIJE]]&gt;DATE(2024,3,31),"u provedbi","završen")</f>
        <v>završen</v>
      </c>
      <c r="K2169" s="46" t="s">
        <v>7954</v>
      </c>
      <c r="L2169" s="46" t="s">
        <v>211</v>
      </c>
      <c r="M2169" s="49">
        <v>0.85</v>
      </c>
      <c r="N2169" s="49">
        <v>0.15</v>
      </c>
      <c r="O2169" s="50">
        <f>Ugovori_OPULJP[[#This Row],[Bespovratna sredstva - Ukupno (EU+Nac) HRK
= Ukupna ugovorena vrijednost bespovratnih sredstava]]*Ugovori_OPULJP[[#This Row],[EU STOPA SUFINANCIRANJA %
EU CO-FINANCING RATE %]]</f>
        <v>1270503.466</v>
      </c>
      <c r="P2169" s="51">
        <f>Ugovori_OPULJP[[#This Row],[Bespovratna sredstva - EU dio - HRK]]/7.5345</f>
        <v>168624.78810803636</v>
      </c>
      <c r="Q2169" s="50">
        <f>Ugovori_OPULJP[[#This Row],[Bespovratna sredstva - Ukupno (EU+Nac) HRK
= Ukupna ugovorena vrijednost bespovratnih sredstava]]*Ugovori_OPULJP[[#This Row],[STOPA NACIONALNOG SUFINANCIRANJA %]]</f>
        <v>224206.49399999998</v>
      </c>
      <c r="R2169" s="51">
        <f>Ugovori_OPULJP[[#This Row],[Bespovratna sredstva - Nacionalni dio - HRK]]/7.5345</f>
        <v>29757.315548477</v>
      </c>
      <c r="S2169" s="50">
        <v>1494709.96</v>
      </c>
      <c r="T2169" s="51">
        <f>Ugovori_OPULJP[[#This Row],[Bespovratna sredstva - Ukupno (EU+Nac) HRK
= Ukupna ugovorena vrijednost bespovratnih sredstava]]/7.5345</f>
        <v>198382.10365651335</v>
      </c>
      <c r="U2169" s="50">
        <v>0</v>
      </c>
      <c r="V2169" s="51">
        <f>Ugovori_OPULJP[[#This Row],[Javni doprinos korisnika - HRK]]/7.5345</f>
        <v>0</v>
      </c>
      <c r="W2169" s="50">
        <v>0</v>
      </c>
      <c r="X2169" s="51">
        <f>Ugovori_OPULJP[[#This Row],[Privatni doprinos korisnika - HRK]]/7.5345</f>
        <v>0</v>
      </c>
      <c r="Y2169" s="52">
        <v>1494709.96</v>
      </c>
      <c r="Z2169" s="53">
        <f>Ugovori_OPULJP[[#This Row],[UKUPNI PRIHVATLJIVI IZDACI
TOTAL ELIGIBLE EXPENDITURE
= Bespovratna sredstva ukupno + doprinos korisnika
= Ukupni prihvatljivi troškovi
= Ukupna ugovorena vrijednost projekta HRK]]/7.5345</f>
        <v>198382.10365651335</v>
      </c>
      <c r="AA2169" s="44" t="s">
        <v>38</v>
      </c>
      <c r="AB2169" s="44" t="s">
        <v>35</v>
      </c>
      <c r="AC2169" s="43" t="s">
        <v>7955</v>
      </c>
      <c r="AD2169" s="43" t="s">
        <v>6595</v>
      </c>
    </row>
    <row r="2170" spans="1:30" ht="51" customHeight="1" x14ac:dyDescent="0.2">
      <c r="A2170" s="41" t="s">
        <v>7956</v>
      </c>
      <c r="B2170" s="42" t="s">
        <v>743</v>
      </c>
      <c r="C2170" s="43" t="s">
        <v>7295</v>
      </c>
      <c r="D2170" s="43" t="s">
        <v>7880</v>
      </c>
      <c r="E2170" s="44" t="s">
        <v>232</v>
      </c>
      <c r="F2170" s="45" t="s">
        <v>7957</v>
      </c>
      <c r="G2170" s="62" t="s">
        <v>5496</v>
      </c>
      <c r="H2170" s="47">
        <v>43986</v>
      </c>
      <c r="I2170" s="47">
        <v>44716</v>
      </c>
      <c r="J2170" s="48" t="str">
        <f>IF(Ugovori_OPULJP[[#This Row],[DATUM ZAVRŠETKA OPERACIJE]]&gt;DATE(2024,3,31),"u provedbi","završen")</f>
        <v>završen</v>
      </c>
      <c r="K2170" s="46" t="s">
        <v>7958</v>
      </c>
      <c r="L2170" s="46" t="s">
        <v>37</v>
      </c>
      <c r="M2170" s="49">
        <v>0.85</v>
      </c>
      <c r="N2170" s="49">
        <v>0.15</v>
      </c>
      <c r="O2170" s="50">
        <f>Ugovori_OPULJP[[#This Row],[Bespovratna sredstva - Ukupno (EU+Nac) HRK
= Ukupna ugovorena vrijednost bespovratnih sredstava]]*Ugovori_OPULJP[[#This Row],[EU STOPA SUFINANCIRANJA %
EU CO-FINANCING RATE %]]</f>
        <v>1237387.5</v>
      </c>
      <c r="P2170" s="51">
        <f>Ugovori_OPULJP[[#This Row],[Bespovratna sredstva - EU dio - HRK]]/7.5345</f>
        <v>164229.54409715309</v>
      </c>
      <c r="Q2170" s="50">
        <f>Ugovori_OPULJP[[#This Row],[Bespovratna sredstva - Ukupno (EU+Nac) HRK
= Ukupna ugovorena vrijednost bespovratnih sredstava]]*Ugovori_OPULJP[[#This Row],[STOPA NACIONALNOG SUFINANCIRANJA %]]</f>
        <v>218362.5</v>
      </c>
      <c r="R2170" s="51">
        <f>Ugovori_OPULJP[[#This Row],[Bespovratna sredstva - Nacionalni dio - HRK]]/7.5345</f>
        <v>28981.684252438779</v>
      </c>
      <c r="S2170" s="50">
        <v>1455750</v>
      </c>
      <c r="T2170" s="51">
        <f>Ugovori_OPULJP[[#This Row],[Bespovratna sredstva - Ukupno (EU+Nac) HRK
= Ukupna ugovorena vrijednost bespovratnih sredstava]]/7.5345</f>
        <v>193211.22834959187</v>
      </c>
      <c r="U2170" s="50">
        <v>0</v>
      </c>
      <c r="V2170" s="51">
        <f>Ugovori_OPULJP[[#This Row],[Javni doprinos korisnika - HRK]]/7.5345</f>
        <v>0</v>
      </c>
      <c r="W2170" s="50">
        <v>0</v>
      </c>
      <c r="X2170" s="51">
        <f>Ugovori_OPULJP[[#This Row],[Privatni doprinos korisnika - HRK]]/7.5345</f>
        <v>0</v>
      </c>
      <c r="Y2170" s="52">
        <v>1455750</v>
      </c>
      <c r="Z2170" s="53">
        <f>Ugovori_OPULJP[[#This Row],[UKUPNI PRIHVATLJIVI IZDACI
TOTAL ELIGIBLE EXPENDITURE
= Bespovratna sredstva ukupno + doprinos korisnika
= Ukupni prihvatljivi troškovi
= Ukupna ugovorena vrijednost projekta HRK]]/7.5345</f>
        <v>193211.22834959187</v>
      </c>
      <c r="AA2170" s="44" t="s">
        <v>38</v>
      </c>
      <c r="AB2170" s="44" t="s">
        <v>35</v>
      </c>
      <c r="AC2170" s="43" t="s">
        <v>7959</v>
      </c>
      <c r="AD2170" s="43" t="s">
        <v>6595</v>
      </c>
    </row>
    <row r="2171" spans="1:30" ht="51" customHeight="1" x14ac:dyDescent="0.2">
      <c r="A2171" s="41" t="s">
        <v>7960</v>
      </c>
      <c r="B2171" s="42" t="s">
        <v>743</v>
      </c>
      <c r="C2171" s="43" t="s">
        <v>7295</v>
      </c>
      <c r="D2171" s="43" t="s">
        <v>7880</v>
      </c>
      <c r="E2171" s="44" t="s">
        <v>232</v>
      </c>
      <c r="F2171" s="45" t="s">
        <v>7961</v>
      </c>
      <c r="G2171" s="45" t="s">
        <v>7962</v>
      </c>
      <c r="H2171" s="47">
        <v>44008</v>
      </c>
      <c r="I2171" s="47">
        <v>44738</v>
      </c>
      <c r="J2171" s="48" t="str">
        <f>IF(Ugovori_OPULJP[[#This Row],[DATUM ZAVRŠETKA OPERACIJE]]&gt;DATE(2024,3,31),"u provedbi","završen")</f>
        <v>završen</v>
      </c>
      <c r="K2171" s="46" t="s">
        <v>371</v>
      </c>
      <c r="L2171" s="46" t="s">
        <v>371</v>
      </c>
      <c r="M2171" s="49">
        <v>0.85</v>
      </c>
      <c r="N2171" s="49">
        <v>0.15</v>
      </c>
      <c r="O2171" s="50">
        <f>Ugovori_OPULJP[[#This Row],[Bespovratna sredstva - Ukupno (EU+Nac) HRK
= Ukupna ugovorena vrijednost bespovratnih sredstava]]*Ugovori_OPULJP[[#This Row],[EU STOPA SUFINANCIRANJA %
EU CO-FINANCING RATE %]]</f>
        <v>481661</v>
      </c>
      <c r="P2171" s="51">
        <f>Ugovori_OPULJP[[#This Row],[Bespovratna sredstva - EU dio - HRK]]/7.5345</f>
        <v>63927.400623797199</v>
      </c>
      <c r="Q2171" s="50">
        <f>Ugovori_OPULJP[[#This Row],[Bespovratna sredstva - Ukupno (EU+Nac) HRK
= Ukupna ugovorena vrijednost bespovratnih sredstava]]*Ugovori_OPULJP[[#This Row],[STOPA NACIONALNOG SUFINANCIRANJA %]]</f>
        <v>84999</v>
      </c>
      <c r="R2171" s="51">
        <f>Ugovori_OPULJP[[#This Row],[Bespovratna sredstva - Nacionalni dio - HRK]]/7.5345</f>
        <v>11281.3059924348</v>
      </c>
      <c r="S2171" s="50">
        <v>566660</v>
      </c>
      <c r="T2171" s="51">
        <f>Ugovori_OPULJP[[#This Row],[Bespovratna sredstva - Ukupno (EU+Nac) HRK
= Ukupna ugovorena vrijednost bespovratnih sredstava]]/7.5345</f>
        <v>75208.706616231997</v>
      </c>
      <c r="U2171" s="50">
        <v>0</v>
      </c>
      <c r="V2171" s="51">
        <f>Ugovori_OPULJP[[#This Row],[Javni doprinos korisnika - HRK]]/7.5345</f>
        <v>0</v>
      </c>
      <c r="W2171" s="50">
        <v>0</v>
      </c>
      <c r="X2171" s="51">
        <f>Ugovori_OPULJP[[#This Row],[Privatni doprinos korisnika - HRK]]/7.5345</f>
        <v>0</v>
      </c>
      <c r="Y2171" s="52">
        <v>566660</v>
      </c>
      <c r="Z2171" s="53">
        <f>Ugovori_OPULJP[[#This Row],[UKUPNI PRIHVATLJIVI IZDACI
TOTAL ELIGIBLE EXPENDITURE
= Bespovratna sredstva ukupno + doprinos korisnika
= Ukupni prihvatljivi troškovi
= Ukupna ugovorena vrijednost projekta HRK]]/7.5345</f>
        <v>75208.706616231997</v>
      </c>
      <c r="AA2171" s="44" t="s">
        <v>38</v>
      </c>
      <c r="AB2171" s="44" t="s">
        <v>35</v>
      </c>
      <c r="AC2171" s="43" t="s">
        <v>7963</v>
      </c>
      <c r="AD2171" s="43" t="s">
        <v>6595</v>
      </c>
    </row>
    <row r="2172" spans="1:30" ht="51" customHeight="1" x14ac:dyDescent="0.2">
      <c r="A2172" s="41" t="s">
        <v>7964</v>
      </c>
      <c r="B2172" s="42" t="s">
        <v>743</v>
      </c>
      <c r="C2172" s="43" t="s">
        <v>7295</v>
      </c>
      <c r="D2172" s="43" t="s">
        <v>7880</v>
      </c>
      <c r="E2172" s="44" t="s">
        <v>232</v>
      </c>
      <c r="F2172" s="45" t="s">
        <v>7965</v>
      </c>
      <c r="G2172" s="45" t="s">
        <v>1214</v>
      </c>
      <c r="H2172" s="47">
        <v>44032</v>
      </c>
      <c r="I2172" s="47">
        <v>44762</v>
      </c>
      <c r="J2172" s="48" t="str">
        <f>IF(Ugovori_OPULJP[[#This Row],[DATUM ZAVRŠETKA OPERACIJE]]&gt;DATE(2024,3,31),"u provedbi","završen")</f>
        <v>završen</v>
      </c>
      <c r="K2172" s="46" t="s">
        <v>7966</v>
      </c>
      <c r="L2172" s="46" t="s">
        <v>371</v>
      </c>
      <c r="M2172" s="49">
        <v>0.85</v>
      </c>
      <c r="N2172" s="49">
        <v>0.15</v>
      </c>
      <c r="O2172" s="50">
        <f>Ugovori_OPULJP[[#This Row],[Bespovratna sredstva - Ukupno (EU+Nac) HRK
= Ukupna ugovorena vrijednost bespovratnih sredstava]]*Ugovori_OPULJP[[#This Row],[EU STOPA SUFINANCIRANJA %
EU CO-FINANCING RATE %]]</f>
        <v>1230769.7145</v>
      </c>
      <c r="P2172" s="51">
        <f>Ugovori_OPULJP[[#This Row],[Bespovratna sredstva - EU dio - HRK]]/7.5345</f>
        <v>163351.21302010751</v>
      </c>
      <c r="Q2172" s="50">
        <f>Ugovori_OPULJP[[#This Row],[Bespovratna sredstva - Ukupno (EU+Nac) HRK
= Ukupna ugovorena vrijednost bespovratnih sredstava]]*Ugovori_OPULJP[[#This Row],[STOPA NACIONALNOG SUFINANCIRANJA %]]</f>
        <v>217194.65550000002</v>
      </c>
      <c r="R2172" s="51">
        <f>Ugovori_OPULJP[[#This Row],[Bespovratna sredstva - Nacionalni dio - HRK]]/7.5345</f>
        <v>28826.684650607207</v>
      </c>
      <c r="S2172" s="50">
        <v>1447964.37</v>
      </c>
      <c r="T2172" s="51">
        <f>Ugovori_OPULJP[[#This Row],[Bespovratna sredstva - Ukupno (EU+Nac) HRK
= Ukupna ugovorena vrijednost bespovratnih sredstava]]/7.5345</f>
        <v>192177.89767071471</v>
      </c>
      <c r="U2172" s="50">
        <v>0</v>
      </c>
      <c r="V2172" s="51">
        <f>Ugovori_OPULJP[[#This Row],[Javni doprinos korisnika - HRK]]/7.5345</f>
        <v>0</v>
      </c>
      <c r="W2172" s="50">
        <v>0</v>
      </c>
      <c r="X2172" s="51">
        <f>Ugovori_OPULJP[[#This Row],[Privatni doprinos korisnika - HRK]]/7.5345</f>
        <v>0</v>
      </c>
      <c r="Y2172" s="52">
        <v>1447964.37</v>
      </c>
      <c r="Z2172" s="53">
        <f>Ugovori_OPULJP[[#This Row],[UKUPNI PRIHVATLJIVI IZDACI
TOTAL ELIGIBLE EXPENDITURE
= Bespovratna sredstva ukupno + doprinos korisnika
= Ukupni prihvatljivi troškovi
= Ukupna ugovorena vrijednost projekta HRK]]/7.5345</f>
        <v>192177.89767071471</v>
      </c>
      <c r="AA2172" s="44" t="s">
        <v>38</v>
      </c>
      <c r="AB2172" s="44" t="s">
        <v>35</v>
      </c>
      <c r="AC2172" s="43" t="s">
        <v>7967</v>
      </c>
      <c r="AD2172" s="43" t="s">
        <v>6595</v>
      </c>
    </row>
    <row r="2173" spans="1:30" ht="51" customHeight="1" x14ac:dyDescent="0.2">
      <c r="A2173" s="41" t="s">
        <v>7968</v>
      </c>
      <c r="B2173" s="42" t="s">
        <v>743</v>
      </c>
      <c r="C2173" s="43" t="s">
        <v>7295</v>
      </c>
      <c r="D2173" s="43" t="s">
        <v>7880</v>
      </c>
      <c r="E2173" s="44" t="s">
        <v>232</v>
      </c>
      <c r="F2173" s="45" t="s">
        <v>7969</v>
      </c>
      <c r="G2173" s="45" t="s">
        <v>7970</v>
      </c>
      <c r="H2173" s="47">
        <v>44005</v>
      </c>
      <c r="I2173" s="47">
        <v>44735</v>
      </c>
      <c r="J2173" s="48" t="str">
        <f>IF(Ugovori_OPULJP[[#This Row],[DATUM ZAVRŠETKA OPERACIJE]]&gt;DATE(2024,3,31),"u provedbi","završen")</f>
        <v>završen</v>
      </c>
      <c r="K2173" s="46" t="s">
        <v>7971</v>
      </c>
      <c r="L2173" s="46" t="s">
        <v>211</v>
      </c>
      <c r="M2173" s="49">
        <v>0.85</v>
      </c>
      <c r="N2173" s="49">
        <v>0.15</v>
      </c>
      <c r="O2173" s="50">
        <f>Ugovori_OPULJP[[#This Row],[Bespovratna sredstva - Ukupno (EU+Nac) HRK
= Ukupna ugovorena vrijednost bespovratnih sredstava]]*Ugovori_OPULJP[[#This Row],[EU STOPA SUFINANCIRANJA %
EU CO-FINANCING RATE %]]</f>
        <v>1235284.192</v>
      </c>
      <c r="P2173" s="51">
        <f>Ugovori_OPULJP[[#This Row],[Bespovratna sredstva - EU dio - HRK]]/7.5345</f>
        <v>163950.38715243214</v>
      </c>
      <c r="Q2173" s="50">
        <f>Ugovori_OPULJP[[#This Row],[Bespovratna sredstva - Ukupno (EU+Nac) HRK
= Ukupna ugovorena vrijednost bespovratnih sredstava]]*Ugovori_OPULJP[[#This Row],[STOPA NACIONALNOG SUFINANCIRANJA %]]</f>
        <v>217991.32800000001</v>
      </c>
      <c r="R2173" s="51">
        <f>Ugovori_OPULJP[[#This Row],[Bespovratna sredstva - Nacionalni dio - HRK]]/7.5345</f>
        <v>28932.421262193908</v>
      </c>
      <c r="S2173" s="50">
        <v>1453275.52</v>
      </c>
      <c r="T2173" s="51">
        <f>Ugovori_OPULJP[[#This Row],[Bespovratna sredstva - Ukupno (EU+Nac) HRK
= Ukupna ugovorena vrijednost bespovratnih sredstava]]/7.5345</f>
        <v>192882.80841462605</v>
      </c>
      <c r="U2173" s="50">
        <v>0</v>
      </c>
      <c r="V2173" s="51">
        <f>Ugovori_OPULJP[[#This Row],[Javni doprinos korisnika - HRK]]/7.5345</f>
        <v>0</v>
      </c>
      <c r="W2173" s="50">
        <v>0</v>
      </c>
      <c r="X2173" s="51">
        <f>Ugovori_OPULJP[[#This Row],[Privatni doprinos korisnika - HRK]]/7.5345</f>
        <v>0</v>
      </c>
      <c r="Y2173" s="52">
        <v>1453275.52</v>
      </c>
      <c r="Z2173" s="53">
        <f>Ugovori_OPULJP[[#This Row],[UKUPNI PRIHVATLJIVI IZDACI
TOTAL ELIGIBLE EXPENDITURE
= Bespovratna sredstva ukupno + doprinos korisnika
= Ukupni prihvatljivi troškovi
= Ukupna ugovorena vrijednost projekta HRK]]/7.5345</f>
        <v>192882.80841462605</v>
      </c>
      <c r="AA2173" s="44" t="s">
        <v>38</v>
      </c>
      <c r="AB2173" s="44" t="s">
        <v>35</v>
      </c>
      <c r="AC2173" s="43" t="s">
        <v>7972</v>
      </c>
      <c r="AD2173" s="43" t="s">
        <v>6595</v>
      </c>
    </row>
    <row r="2174" spans="1:30" ht="51" customHeight="1" x14ac:dyDescent="0.2">
      <c r="A2174" s="41" t="s">
        <v>7973</v>
      </c>
      <c r="B2174" s="42" t="s">
        <v>743</v>
      </c>
      <c r="C2174" s="43" t="s">
        <v>7295</v>
      </c>
      <c r="D2174" s="43" t="s">
        <v>7880</v>
      </c>
      <c r="E2174" s="44" t="s">
        <v>232</v>
      </c>
      <c r="F2174" s="45" t="s">
        <v>7974</v>
      </c>
      <c r="G2174" s="45" t="s">
        <v>7975</v>
      </c>
      <c r="H2174" s="47">
        <v>44043</v>
      </c>
      <c r="I2174" s="47">
        <v>44773</v>
      </c>
      <c r="J2174" s="48" t="str">
        <f>IF(Ugovori_OPULJP[[#This Row],[DATUM ZAVRŠETKA OPERACIJE]]&gt;DATE(2024,3,31),"u provedbi","završen")</f>
        <v>završen</v>
      </c>
      <c r="K2174" s="46" t="s">
        <v>7976</v>
      </c>
      <c r="L2174" s="46" t="s">
        <v>37</v>
      </c>
      <c r="M2174" s="49">
        <v>0.85</v>
      </c>
      <c r="N2174" s="49">
        <v>0.15</v>
      </c>
      <c r="O2174" s="50">
        <f>Ugovori_OPULJP[[#This Row],[Bespovratna sredstva - Ukupno (EU+Nac) HRK
= Ukupna ugovorena vrijednost bespovratnih sredstava]]*Ugovori_OPULJP[[#This Row],[EU STOPA SUFINANCIRANJA %
EU CO-FINANCING RATE %]]</f>
        <v>1274236.173</v>
      </c>
      <c r="P2174" s="51">
        <f>Ugovori_OPULJP[[#This Row],[Bespovratna sredstva - EU dio - HRK]]/7.5345</f>
        <v>169120.20346406527</v>
      </c>
      <c r="Q2174" s="50">
        <f>Ugovori_OPULJP[[#This Row],[Bespovratna sredstva - Ukupno (EU+Nac) HRK
= Ukupna ugovorena vrijednost bespovratnih sredstava]]*Ugovori_OPULJP[[#This Row],[STOPA NACIONALNOG SUFINANCIRANJA %]]</f>
        <v>224865.20699999997</v>
      </c>
      <c r="R2174" s="51">
        <f>Ugovori_OPULJP[[#This Row],[Bespovratna sredstva - Nacionalni dio - HRK]]/7.5345</f>
        <v>29844.741787776224</v>
      </c>
      <c r="S2174" s="50">
        <v>1499101.38</v>
      </c>
      <c r="T2174" s="51">
        <f>Ugovori_OPULJP[[#This Row],[Bespovratna sredstva - Ukupno (EU+Nac) HRK
= Ukupna ugovorena vrijednost bespovratnih sredstava]]/7.5345</f>
        <v>198964.94525184151</v>
      </c>
      <c r="U2174" s="50">
        <v>0</v>
      </c>
      <c r="V2174" s="51">
        <f>Ugovori_OPULJP[[#This Row],[Javni doprinos korisnika - HRK]]/7.5345</f>
        <v>0</v>
      </c>
      <c r="W2174" s="50">
        <v>79999.95</v>
      </c>
      <c r="X2174" s="51">
        <f>Ugovori_OPULJP[[#This Row],[Privatni doprinos korisnika - HRK]]/7.5345</f>
        <v>10617.818037029663</v>
      </c>
      <c r="Y2174" s="52">
        <v>1579101.3299999998</v>
      </c>
      <c r="Z2174" s="53">
        <f>Ugovori_OPULJP[[#This Row],[UKUPNI PRIHVATLJIVI IZDACI
TOTAL ELIGIBLE EXPENDITURE
= Bespovratna sredstva ukupno + doprinos korisnika
= Ukupni prihvatljivi troškovi
= Ukupna ugovorena vrijednost projekta HRK]]/7.5345</f>
        <v>209582.76328887115</v>
      </c>
      <c r="AA2174" s="44" t="s">
        <v>38</v>
      </c>
      <c r="AB2174" s="44" t="s">
        <v>35</v>
      </c>
      <c r="AC2174" s="43" t="s">
        <v>7977</v>
      </c>
      <c r="AD2174" s="43" t="s">
        <v>6595</v>
      </c>
    </row>
    <row r="2175" spans="1:30" ht="51" customHeight="1" x14ac:dyDescent="0.2">
      <c r="A2175" s="41" t="s">
        <v>7978</v>
      </c>
      <c r="B2175" s="42" t="s">
        <v>743</v>
      </c>
      <c r="C2175" s="43" t="s">
        <v>7295</v>
      </c>
      <c r="D2175" s="43" t="s">
        <v>7880</v>
      </c>
      <c r="E2175" s="44" t="s">
        <v>232</v>
      </c>
      <c r="F2175" s="45" t="s">
        <v>7979</v>
      </c>
      <c r="G2175" s="45" t="s">
        <v>1619</v>
      </c>
      <c r="H2175" s="47">
        <v>43948</v>
      </c>
      <c r="I2175" s="47">
        <v>44678</v>
      </c>
      <c r="J2175" s="48" t="str">
        <f>IF(Ugovori_OPULJP[[#This Row],[DATUM ZAVRŠETKA OPERACIJE]]&gt;DATE(2024,3,31),"u provedbi","završen")</f>
        <v>završen</v>
      </c>
      <c r="K2175" s="46" t="s">
        <v>7980</v>
      </c>
      <c r="L2175" s="46" t="s">
        <v>371</v>
      </c>
      <c r="M2175" s="49">
        <v>0.85</v>
      </c>
      <c r="N2175" s="49">
        <v>0.15</v>
      </c>
      <c r="O2175" s="50">
        <f>Ugovori_OPULJP[[#This Row],[Bespovratna sredstva - Ukupno (EU+Nac) HRK
= Ukupna ugovorena vrijednost bespovratnih sredstava]]*Ugovori_OPULJP[[#This Row],[EU STOPA SUFINANCIRANJA %
EU CO-FINANCING RATE %]]</f>
        <v>1269024.925</v>
      </c>
      <c r="P2175" s="51">
        <f>Ugovori_OPULJP[[#This Row],[Bespovratna sredstva - EU dio - HRK]]/7.5345</f>
        <v>168428.5519941602</v>
      </c>
      <c r="Q2175" s="50">
        <f>Ugovori_OPULJP[[#This Row],[Bespovratna sredstva - Ukupno (EU+Nac) HRK
= Ukupna ugovorena vrijednost bespovratnih sredstava]]*Ugovori_OPULJP[[#This Row],[STOPA NACIONALNOG SUFINANCIRANJA %]]</f>
        <v>223945.57499999998</v>
      </c>
      <c r="R2175" s="51">
        <f>Ugovori_OPULJP[[#This Row],[Bespovratna sredstva - Nacionalni dio - HRK]]/7.5345</f>
        <v>29722.685646028265</v>
      </c>
      <c r="S2175" s="50">
        <v>1492970.5</v>
      </c>
      <c r="T2175" s="51">
        <f>Ugovori_OPULJP[[#This Row],[Bespovratna sredstva - Ukupno (EU+Nac) HRK
= Ukupna ugovorena vrijednost bespovratnih sredstava]]/7.5345</f>
        <v>198151.23764018845</v>
      </c>
      <c r="U2175" s="50">
        <v>0</v>
      </c>
      <c r="V2175" s="51">
        <f>Ugovori_OPULJP[[#This Row],[Javni doprinos korisnika - HRK]]/7.5345</f>
        <v>0</v>
      </c>
      <c r="W2175" s="50">
        <v>0</v>
      </c>
      <c r="X2175" s="51">
        <f>Ugovori_OPULJP[[#This Row],[Privatni doprinos korisnika - HRK]]/7.5345</f>
        <v>0</v>
      </c>
      <c r="Y2175" s="52">
        <v>1492970.5</v>
      </c>
      <c r="Z2175" s="53">
        <f>Ugovori_OPULJP[[#This Row],[UKUPNI PRIHVATLJIVI IZDACI
TOTAL ELIGIBLE EXPENDITURE
= Bespovratna sredstva ukupno + doprinos korisnika
= Ukupni prihvatljivi troškovi
= Ukupna ugovorena vrijednost projekta HRK]]/7.5345</f>
        <v>198151.23764018845</v>
      </c>
      <c r="AA2175" s="44" t="s">
        <v>38</v>
      </c>
      <c r="AB2175" s="44" t="s">
        <v>35</v>
      </c>
      <c r="AC2175" s="43" t="s">
        <v>7981</v>
      </c>
      <c r="AD2175" s="43" t="s">
        <v>6595</v>
      </c>
    </row>
    <row r="2176" spans="1:30" ht="51" customHeight="1" x14ac:dyDescent="0.2">
      <c r="A2176" s="41" t="s">
        <v>7982</v>
      </c>
      <c r="B2176" s="42" t="s">
        <v>743</v>
      </c>
      <c r="C2176" s="43" t="s">
        <v>7295</v>
      </c>
      <c r="D2176" s="43" t="s">
        <v>7880</v>
      </c>
      <c r="E2176" s="44" t="s">
        <v>232</v>
      </c>
      <c r="F2176" s="45" t="s">
        <v>7983</v>
      </c>
      <c r="G2176" s="45" t="s">
        <v>1695</v>
      </c>
      <c r="H2176" s="47">
        <v>43983</v>
      </c>
      <c r="I2176" s="47">
        <v>44713</v>
      </c>
      <c r="J2176" s="48" t="str">
        <f>IF(Ugovori_OPULJP[[#This Row],[DATUM ZAVRŠETKA OPERACIJE]]&gt;DATE(2024,3,31),"u provedbi","završen")</f>
        <v>završen</v>
      </c>
      <c r="K2176" s="46" t="s">
        <v>338</v>
      </c>
      <c r="L2176" s="46" t="s">
        <v>338</v>
      </c>
      <c r="M2176" s="49">
        <v>0.85</v>
      </c>
      <c r="N2176" s="49">
        <v>0.15</v>
      </c>
      <c r="O2176" s="50">
        <f>Ugovori_OPULJP[[#This Row],[Bespovratna sredstva - Ukupno (EU+Nac) HRK
= Ukupna ugovorena vrijednost bespovratnih sredstava]]*Ugovori_OPULJP[[#This Row],[EU STOPA SUFINANCIRANJA %
EU CO-FINANCING RATE %]]</f>
        <v>998819.22399999993</v>
      </c>
      <c r="P2176" s="51">
        <f>Ugovori_OPULJP[[#This Row],[Bespovratna sredstva - EU dio - HRK]]/7.5345</f>
        <v>132566.09250779744</v>
      </c>
      <c r="Q2176" s="50">
        <f>Ugovori_OPULJP[[#This Row],[Bespovratna sredstva - Ukupno (EU+Nac) HRK
= Ukupna ugovorena vrijednost bespovratnih sredstava]]*Ugovori_OPULJP[[#This Row],[STOPA NACIONALNOG SUFINANCIRANJA %]]</f>
        <v>176262.21599999999</v>
      </c>
      <c r="R2176" s="51">
        <f>Ugovori_OPULJP[[#This Row],[Bespovratna sredstva - Nacionalni dio - HRK]]/7.5345</f>
        <v>23394.016324905431</v>
      </c>
      <c r="S2176" s="50">
        <v>1175081.44</v>
      </c>
      <c r="T2176" s="51">
        <f>Ugovori_OPULJP[[#This Row],[Bespovratna sredstva - Ukupno (EU+Nac) HRK
= Ukupna ugovorena vrijednost bespovratnih sredstava]]/7.5345</f>
        <v>155960.10883270288</v>
      </c>
      <c r="U2176" s="50">
        <v>0</v>
      </c>
      <c r="V2176" s="51">
        <f>Ugovori_OPULJP[[#This Row],[Javni doprinos korisnika - HRK]]/7.5345</f>
        <v>0</v>
      </c>
      <c r="W2176" s="50">
        <v>0</v>
      </c>
      <c r="X2176" s="51">
        <f>Ugovori_OPULJP[[#This Row],[Privatni doprinos korisnika - HRK]]/7.5345</f>
        <v>0</v>
      </c>
      <c r="Y2176" s="52">
        <v>1175081.44</v>
      </c>
      <c r="Z2176" s="53">
        <f>Ugovori_OPULJP[[#This Row],[UKUPNI PRIHVATLJIVI IZDACI
TOTAL ELIGIBLE EXPENDITURE
= Bespovratna sredstva ukupno + doprinos korisnika
= Ukupni prihvatljivi troškovi
= Ukupna ugovorena vrijednost projekta HRK]]/7.5345</f>
        <v>155960.10883270288</v>
      </c>
      <c r="AA2176" s="44" t="s">
        <v>38</v>
      </c>
      <c r="AB2176" s="44" t="s">
        <v>35</v>
      </c>
      <c r="AC2176" s="43" t="s">
        <v>7984</v>
      </c>
      <c r="AD2176" s="43" t="s">
        <v>6595</v>
      </c>
    </row>
    <row r="2177" spans="1:30" ht="51" customHeight="1" x14ac:dyDescent="0.2">
      <c r="A2177" s="41" t="s">
        <v>7985</v>
      </c>
      <c r="B2177" s="42" t="s">
        <v>743</v>
      </c>
      <c r="C2177" s="43" t="s">
        <v>7295</v>
      </c>
      <c r="D2177" s="43" t="s">
        <v>7880</v>
      </c>
      <c r="E2177" s="44" t="s">
        <v>232</v>
      </c>
      <c r="F2177" s="45" t="s">
        <v>7986</v>
      </c>
      <c r="G2177" s="45" t="s">
        <v>7987</v>
      </c>
      <c r="H2177" s="47">
        <v>44136</v>
      </c>
      <c r="I2177" s="47">
        <v>44866</v>
      </c>
      <c r="J2177" s="48" t="str">
        <f>IF(Ugovori_OPULJP[[#This Row],[DATUM ZAVRŠETKA OPERACIJE]]&gt;DATE(2024,3,31),"u provedbi","završen")</f>
        <v>završen</v>
      </c>
      <c r="K2177" s="46" t="s">
        <v>7988</v>
      </c>
      <c r="L2177" s="46" t="s">
        <v>37</v>
      </c>
      <c r="M2177" s="49">
        <v>0.85</v>
      </c>
      <c r="N2177" s="49">
        <v>0.15</v>
      </c>
      <c r="O2177" s="50">
        <f>Ugovori_OPULJP[[#This Row],[Bespovratna sredstva - Ukupno (EU+Nac) HRK
= Ukupna ugovorena vrijednost bespovratnih sredstava]]*Ugovori_OPULJP[[#This Row],[EU STOPA SUFINANCIRANJA %
EU CO-FINANCING RATE %]]</f>
        <v>1219966.852</v>
      </c>
      <c r="P2177" s="51">
        <f>Ugovori_OPULJP[[#This Row],[Bespovratna sredstva - EU dio - HRK]]/7.5345</f>
        <v>161917.42677019045</v>
      </c>
      <c r="Q2177" s="50">
        <f>Ugovori_OPULJP[[#This Row],[Bespovratna sredstva - Ukupno (EU+Nac) HRK
= Ukupna ugovorena vrijednost bespovratnih sredstava]]*Ugovori_OPULJP[[#This Row],[STOPA NACIONALNOG SUFINANCIRANJA %]]</f>
        <v>215288.26800000001</v>
      </c>
      <c r="R2177" s="51">
        <f>Ugovori_OPULJP[[#This Row],[Bespovratna sredstva - Nacionalni dio - HRK]]/7.5345</f>
        <v>28573.66354768067</v>
      </c>
      <c r="S2177" s="50">
        <v>1435255.12</v>
      </c>
      <c r="T2177" s="51">
        <f>Ugovori_OPULJP[[#This Row],[Bespovratna sredstva - Ukupno (EU+Nac) HRK
= Ukupna ugovorena vrijednost bespovratnih sredstava]]/7.5345</f>
        <v>190491.09031787113</v>
      </c>
      <c r="U2177" s="50">
        <v>0</v>
      </c>
      <c r="V2177" s="51">
        <f>Ugovori_OPULJP[[#This Row],[Javni doprinos korisnika - HRK]]/7.5345</f>
        <v>0</v>
      </c>
      <c r="W2177" s="50">
        <v>0</v>
      </c>
      <c r="X2177" s="51">
        <f>Ugovori_OPULJP[[#This Row],[Privatni doprinos korisnika - HRK]]/7.5345</f>
        <v>0</v>
      </c>
      <c r="Y2177" s="52">
        <v>1435255.12</v>
      </c>
      <c r="Z2177" s="53">
        <f>Ugovori_OPULJP[[#This Row],[UKUPNI PRIHVATLJIVI IZDACI
TOTAL ELIGIBLE EXPENDITURE
= Bespovratna sredstva ukupno + doprinos korisnika
= Ukupni prihvatljivi troškovi
= Ukupna ugovorena vrijednost projekta HRK]]/7.5345</f>
        <v>190491.09031787113</v>
      </c>
      <c r="AA2177" s="44" t="s">
        <v>38</v>
      </c>
      <c r="AB2177" s="44" t="s">
        <v>35</v>
      </c>
      <c r="AC2177" s="43" t="s">
        <v>7989</v>
      </c>
      <c r="AD2177" s="43" t="s">
        <v>6595</v>
      </c>
    </row>
    <row r="2178" spans="1:30" ht="51" customHeight="1" x14ac:dyDescent="0.2">
      <c r="A2178" s="41" t="s">
        <v>7990</v>
      </c>
      <c r="B2178" s="42" t="s">
        <v>743</v>
      </c>
      <c r="C2178" s="43" t="s">
        <v>7295</v>
      </c>
      <c r="D2178" s="43" t="s">
        <v>7880</v>
      </c>
      <c r="E2178" s="44" t="s">
        <v>232</v>
      </c>
      <c r="F2178" s="45" t="s">
        <v>7991</v>
      </c>
      <c r="G2178" s="45" t="s">
        <v>3106</v>
      </c>
      <c r="H2178" s="47">
        <v>44109</v>
      </c>
      <c r="I2178" s="47">
        <v>44839</v>
      </c>
      <c r="J2178" s="48" t="str">
        <f>IF(Ugovori_OPULJP[[#This Row],[DATUM ZAVRŠETKA OPERACIJE]]&gt;DATE(2024,3,31),"u provedbi","završen")</f>
        <v>završen</v>
      </c>
      <c r="K2178" s="46" t="s">
        <v>7882</v>
      </c>
      <c r="L2178" s="46" t="s">
        <v>99</v>
      </c>
      <c r="M2178" s="49">
        <v>0.85</v>
      </c>
      <c r="N2178" s="49">
        <v>0.15</v>
      </c>
      <c r="O2178" s="50">
        <f>Ugovori_OPULJP[[#This Row],[Bespovratna sredstva - Ukupno (EU+Nac) HRK
= Ukupna ugovorena vrijednost bespovratnih sredstava]]*Ugovori_OPULJP[[#This Row],[EU STOPA SUFINANCIRANJA %
EU CO-FINANCING RATE %]]</f>
        <v>858627.84</v>
      </c>
      <c r="P2178" s="51">
        <f>Ugovori_OPULJP[[#This Row],[Bespovratna sredstva - EU dio - HRK]]/7.5345</f>
        <v>113959.49830778418</v>
      </c>
      <c r="Q2178" s="50">
        <f>Ugovori_OPULJP[[#This Row],[Bespovratna sredstva - Ukupno (EU+Nac) HRK
= Ukupna ugovorena vrijednost bespovratnih sredstava]]*Ugovori_OPULJP[[#This Row],[STOPA NACIONALNOG SUFINANCIRANJA %]]</f>
        <v>151522.56</v>
      </c>
      <c r="R2178" s="51">
        <f>Ugovori_OPULJP[[#This Row],[Bespovratna sredstva - Nacionalni dio - HRK]]/7.5345</f>
        <v>20110.499701373679</v>
      </c>
      <c r="S2178" s="50">
        <v>1010150.4</v>
      </c>
      <c r="T2178" s="51">
        <f>Ugovori_OPULJP[[#This Row],[Bespovratna sredstva - Ukupno (EU+Nac) HRK
= Ukupna ugovorena vrijednost bespovratnih sredstava]]/7.5345</f>
        <v>134069.99800915786</v>
      </c>
      <c r="U2178" s="50">
        <v>0</v>
      </c>
      <c r="V2178" s="51">
        <f>Ugovori_OPULJP[[#This Row],[Javni doprinos korisnika - HRK]]/7.5345</f>
        <v>0</v>
      </c>
      <c r="W2178" s="50">
        <v>0</v>
      </c>
      <c r="X2178" s="51">
        <f>Ugovori_OPULJP[[#This Row],[Privatni doprinos korisnika - HRK]]/7.5345</f>
        <v>0</v>
      </c>
      <c r="Y2178" s="52">
        <v>1010150.4</v>
      </c>
      <c r="Z2178" s="53">
        <f>Ugovori_OPULJP[[#This Row],[UKUPNI PRIHVATLJIVI IZDACI
TOTAL ELIGIBLE EXPENDITURE
= Bespovratna sredstva ukupno + doprinos korisnika
= Ukupni prihvatljivi troškovi
= Ukupna ugovorena vrijednost projekta HRK]]/7.5345</f>
        <v>134069.99800915786</v>
      </c>
      <c r="AA2178" s="44" t="s">
        <v>38</v>
      </c>
      <c r="AB2178" s="44" t="s">
        <v>35</v>
      </c>
      <c r="AC2178" s="43" t="s">
        <v>7992</v>
      </c>
      <c r="AD2178" s="43" t="s">
        <v>6595</v>
      </c>
    </row>
    <row r="2179" spans="1:30" ht="51" customHeight="1" x14ac:dyDescent="0.2">
      <c r="A2179" s="41" t="s">
        <v>7993</v>
      </c>
      <c r="B2179" s="42" t="s">
        <v>743</v>
      </c>
      <c r="C2179" s="43" t="s">
        <v>7295</v>
      </c>
      <c r="D2179" s="43" t="s">
        <v>7880</v>
      </c>
      <c r="E2179" s="44" t="s">
        <v>232</v>
      </c>
      <c r="F2179" s="45" t="s">
        <v>7994</v>
      </c>
      <c r="G2179" s="45" t="s">
        <v>7995</v>
      </c>
      <c r="H2179" s="47">
        <v>44013</v>
      </c>
      <c r="I2179" s="47">
        <v>44743</v>
      </c>
      <c r="J2179" s="48" t="str">
        <f>IF(Ugovori_OPULJP[[#This Row],[DATUM ZAVRŠETKA OPERACIJE]]&gt;DATE(2024,3,31),"u provedbi","završen")</f>
        <v>završen</v>
      </c>
      <c r="K2179" s="46" t="s">
        <v>36</v>
      </c>
      <c r="L2179" s="46" t="s">
        <v>37</v>
      </c>
      <c r="M2179" s="49">
        <v>0.85</v>
      </c>
      <c r="N2179" s="49">
        <v>0.15</v>
      </c>
      <c r="O2179" s="50">
        <f>Ugovori_OPULJP[[#This Row],[Bespovratna sredstva - Ukupno (EU+Nac) HRK
= Ukupna ugovorena vrijednost bespovratnih sredstava]]*Ugovori_OPULJP[[#This Row],[EU STOPA SUFINANCIRANJA %
EU CO-FINANCING RATE %]]</f>
        <v>1110375.247</v>
      </c>
      <c r="P2179" s="51">
        <f>Ugovori_OPULJP[[#This Row],[Bespovratna sredstva - EU dio - HRK]]/7.5345</f>
        <v>147372.12117592408</v>
      </c>
      <c r="Q2179" s="50">
        <f>Ugovori_OPULJP[[#This Row],[Bespovratna sredstva - Ukupno (EU+Nac) HRK
= Ukupna ugovorena vrijednost bespovratnih sredstava]]*Ugovori_OPULJP[[#This Row],[STOPA NACIONALNOG SUFINANCIRANJA %]]</f>
        <v>195948.573</v>
      </c>
      <c r="R2179" s="51">
        <f>Ugovori_OPULJP[[#This Row],[Bespovratna sredstva - Nacionalni dio - HRK]]/7.5345</f>
        <v>26006.844913398367</v>
      </c>
      <c r="S2179" s="50">
        <v>1306323.82</v>
      </c>
      <c r="T2179" s="51">
        <f>Ugovori_OPULJP[[#This Row],[Bespovratna sredstva - Ukupno (EU+Nac) HRK
= Ukupna ugovorena vrijednost bespovratnih sredstava]]/7.5345</f>
        <v>173378.96608932244</v>
      </c>
      <c r="U2179" s="50">
        <v>0</v>
      </c>
      <c r="V2179" s="51">
        <f>Ugovori_OPULJP[[#This Row],[Javni doprinos korisnika - HRK]]/7.5345</f>
        <v>0</v>
      </c>
      <c r="W2179" s="50">
        <v>0</v>
      </c>
      <c r="X2179" s="51">
        <f>Ugovori_OPULJP[[#This Row],[Privatni doprinos korisnika - HRK]]/7.5345</f>
        <v>0</v>
      </c>
      <c r="Y2179" s="52">
        <v>1306323.82</v>
      </c>
      <c r="Z2179" s="53">
        <f>Ugovori_OPULJP[[#This Row],[UKUPNI PRIHVATLJIVI IZDACI
TOTAL ELIGIBLE EXPENDITURE
= Bespovratna sredstva ukupno + doprinos korisnika
= Ukupni prihvatljivi troškovi
= Ukupna ugovorena vrijednost projekta HRK]]/7.5345</f>
        <v>173378.96608932244</v>
      </c>
      <c r="AA2179" s="44" t="s">
        <v>38</v>
      </c>
      <c r="AB2179" s="44" t="s">
        <v>35</v>
      </c>
      <c r="AC2179" s="43" t="s">
        <v>7996</v>
      </c>
      <c r="AD2179" s="43" t="s">
        <v>6595</v>
      </c>
    </row>
    <row r="2180" spans="1:30" ht="51" customHeight="1" x14ac:dyDescent="0.2">
      <c r="A2180" s="41" t="s">
        <v>7997</v>
      </c>
      <c r="B2180" s="42" t="s">
        <v>743</v>
      </c>
      <c r="C2180" s="43" t="s">
        <v>7295</v>
      </c>
      <c r="D2180" s="43" t="s">
        <v>7880</v>
      </c>
      <c r="E2180" s="44" t="s">
        <v>232</v>
      </c>
      <c r="F2180" s="45" t="s">
        <v>7998</v>
      </c>
      <c r="G2180" s="45" t="s">
        <v>1124</v>
      </c>
      <c r="H2180" s="47">
        <v>44036</v>
      </c>
      <c r="I2180" s="47">
        <v>44766</v>
      </c>
      <c r="J2180" s="48" t="str">
        <f>IF(Ugovori_OPULJP[[#This Row],[DATUM ZAVRŠETKA OPERACIJE]]&gt;DATE(2024,3,31),"u provedbi","završen")</f>
        <v>završen</v>
      </c>
      <c r="K2180" s="46" t="s">
        <v>104</v>
      </c>
      <c r="L2180" s="46" t="s">
        <v>104</v>
      </c>
      <c r="M2180" s="49">
        <v>0.85</v>
      </c>
      <c r="N2180" s="49">
        <v>0.15</v>
      </c>
      <c r="O2180" s="50">
        <f>Ugovori_OPULJP[[#This Row],[Bespovratna sredstva - Ukupno (EU+Nac) HRK
= Ukupna ugovorena vrijednost bespovratnih sredstava]]*Ugovori_OPULJP[[#This Row],[EU STOPA SUFINANCIRANJA %
EU CO-FINANCING RATE %]]</f>
        <v>1148801.8770000001</v>
      </c>
      <c r="P2180" s="51">
        <f>Ugovori_OPULJP[[#This Row],[Bespovratna sredstva - EU dio - HRK]]/7.5345</f>
        <v>152472.21142743379</v>
      </c>
      <c r="Q2180" s="50">
        <f>Ugovori_OPULJP[[#This Row],[Bespovratna sredstva - Ukupno (EU+Nac) HRK
= Ukupna ugovorena vrijednost bespovratnih sredstava]]*Ugovori_OPULJP[[#This Row],[STOPA NACIONALNOG SUFINANCIRANJA %]]</f>
        <v>202729.74300000002</v>
      </c>
      <c r="R2180" s="51">
        <f>Ugovori_OPULJP[[#This Row],[Bespovratna sredstva - Nacionalni dio - HRK]]/7.5345</f>
        <v>26906.860840135378</v>
      </c>
      <c r="S2180" s="50">
        <v>1351531.62</v>
      </c>
      <c r="T2180" s="51">
        <f>Ugovori_OPULJP[[#This Row],[Bespovratna sredstva - Ukupno (EU+Nac) HRK
= Ukupna ugovorena vrijednost bespovratnih sredstava]]/7.5345</f>
        <v>179379.07226756919</v>
      </c>
      <c r="U2180" s="50">
        <v>0</v>
      </c>
      <c r="V2180" s="51">
        <f>Ugovori_OPULJP[[#This Row],[Javni doprinos korisnika - HRK]]/7.5345</f>
        <v>0</v>
      </c>
      <c r="W2180" s="50">
        <v>0</v>
      </c>
      <c r="X2180" s="51">
        <f>Ugovori_OPULJP[[#This Row],[Privatni doprinos korisnika - HRK]]/7.5345</f>
        <v>0</v>
      </c>
      <c r="Y2180" s="52">
        <v>1351531.62</v>
      </c>
      <c r="Z2180" s="53">
        <f>Ugovori_OPULJP[[#This Row],[UKUPNI PRIHVATLJIVI IZDACI
TOTAL ELIGIBLE EXPENDITURE
= Bespovratna sredstva ukupno + doprinos korisnika
= Ukupni prihvatljivi troškovi
= Ukupna ugovorena vrijednost projekta HRK]]/7.5345</f>
        <v>179379.07226756919</v>
      </c>
      <c r="AA2180" s="44" t="s">
        <v>38</v>
      </c>
      <c r="AB2180" s="44" t="s">
        <v>35</v>
      </c>
      <c r="AC2180" s="43" t="s">
        <v>7999</v>
      </c>
      <c r="AD2180" s="43" t="s">
        <v>6595</v>
      </c>
    </row>
    <row r="2181" spans="1:30" ht="51" customHeight="1" x14ac:dyDescent="0.2">
      <c r="A2181" s="41" t="s">
        <v>8000</v>
      </c>
      <c r="B2181" s="42" t="s">
        <v>743</v>
      </c>
      <c r="C2181" s="43" t="s">
        <v>7295</v>
      </c>
      <c r="D2181" s="43" t="s">
        <v>7880</v>
      </c>
      <c r="E2181" s="44" t="s">
        <v>232</v>
      </c>
      <c r="F2181" s="45" t="s">
        <v>8001</v>
      </c>
      <c r="G2181" s="45" t="s">
        <v>1728</v>
      </c>
      <c r="H2181" s="47">
        <v>44131</v>
      </c>
      <c r="I2181" s="47">
        <v>44861</v>
      </c>
      <c r="J2181" s="48" t="str">
        <f>IF(Ugovori_OPULJP[[#This Row],[DATUM ZAVRŠETKA OPERACIJE]]&gt;DATE(2024,3,31),"u provedbi","završen")</f>
        <v>završen</v>
      </c>
      <c r="K2181" s="46" t="s">
        <v>338</v>
      </c>
      <c r="L2181" s="46" t="s">
        <v>338</v>
      </c>
      <c r="M2181" s="49">
        <v>0.85</v>
      </c>
      <c r="N2181" s="49">
        <v>0.15</v>
      </c>
      <c r="O2181" s="50">
        <f>Ugovori_OPULJP[[#This Row],[Bespovratna sredstva - Ukupno (EU+Nac) HRK
= Ukupna ugovorena vrijednost bespovratnih sredstava]]*Ugovori_OPULJP[[#This Row],[EU STOPA SUFINANCIRANJA %
EU CO-FINANCING RATE %]]</f>
        <v>1133862.906</v>
      </c>
      <c r="P2181" s="51">
        <f>Ugovori_OPULJP[[#This Row],[Bespovratna sredstva - EU dio - HRK]]/7.5345</f>
        <v>150489.46924148913</v>
      </c>
      <c r="Q2181" s="50">
        <f>Ugovori_OPULJP[[#This Row],[Bespovratna sredstva - Ukupno (EU+Nac) HRK
= Ukupna ugovorena vrijednost bespovratnih sredstava]]*Ugovori_OPULJP[[#This Row],[STOPA NACIONALNOG SUFINANCIRANJA %]]</f>
        <v>200093.454</v>
      </c>
      <c r="R2181" s="51">
        <f>Ugovori_OPULJP[[#This Row],[Bespovratna sredstva - Nacionalni dio - HRK]]/7.5345</f>
        <v>26556.965160262789</v>
      </c>
      <c r="S2181" s="50">
        <v>1333956.3600000001</v>
      </c>
      <c r="T2181" s="51">
        <f>Ugovori_OPULJP[[#This Row],[Bespovratna sredstva - Ukupno (EU+Nac) HRK
= Ukupna ugovorena vrijednost bespovratnih sredstava]]/7.5345</f>
        <v>177046.43440175193</v>
      </c>
      <c r="U2181" s="50">
        <v>0</v>
      </c>
      <c r="V2181" s="51">
        <f>Ugovori_OPULJP[[#This Row],[Javni doprinos korisnika - HRK]]/7.5345</f>
        <v>0</v>
      </c>
      <c r="W2181" s="50">
        <v>0</v>
      </c>
      <c r="X2181" s="51">
        <f>Ugovori_OPULJP[[#This Row],[Privatni doprinos korisnika - HRK]]/7.5345</f>
        <v>0</v>
      </c>
      <c r="Y2181" s="52">
        <v>1333956.3600000001</v>
      </c>
      <c r="Z2181" s="53">
        <f>Ugovori_OPULJP[[#This Row],[UKUPNI PRIHVATLJIVI IZDACI
TOTAL ELIGIBLE EXPENDITURE
= Bespovratna sredstva ukupno + doprinos korisnika
= Ukupni prihvatljivi troškovi
= Ukupna ugovorena vrijednost projekta HRK]]/7.5345</f>
        <v>177046.43440175193</v>
      </c>
      <c r="AA2181" s="44" t="s">
        <v>38</v>
      </c>
      <c r="AB2181" s="44" t="s">
        <v>35</v>
      </c>
      <c r="AC2181" s="43" t="s">
        <v>8002</v>
      </c>
      <c r="AD2181" s="43" t="s">
        <v>6595</v>
      </c>
    </row>
    <row r="2182" spans="1:30" ht="51" customHeight="1" x14ac:dyDescent="0.2">
      <c r="A2182" s="41" t="s">
        <v>8003</v>
      </c>
      <c r="B2182" s="42" t="s">
        <v>743</v>
      </c>
      <c r="C2182" s="43" t="s">
        <v>7295</v>
      </c>
      <c r="D2182" s="43" t="s">
        <v>7880</v>
      </c>
      <c r="E2182" s="44" t="s">
        <v>232</v>
      </c>
      <c r="F2182" s="45" t="s">
        <v>8004</v>
      </c>
      <c r="G2182" s="45" t="s">
        <v>958</v>
      </c>
      <c r="H2182" s="47">
        <v>44013</v>
      </c>
      <c r="I2182" s="47">
        <v>44562</v>
      </c>
      <c r="J2182" s="48" t="str">
        <f>IF(Ugovori_OPULJP[[#This Row],[DATUM ZAVRŠETKA OPERACIJE]]&gt;DATE(2024,3,31),"u provedbi","završen")</f>
        <v>završen</v>
      </c>
      <c r="K2182" s="46" t="s">
        <v>8005</v>
      </c>
      <c r="L2182" s="46" t="s">
        <v>37</v>
      </c>
      <c r="M2182" s="49">
        <v>0.85</v>
      </c>
      <c r="N2182" s="49">
        <v>0.15</v>
      </c>
      <c r="O2182" s="50">
        <f>Ugovori_OPULJP[[#This Row],[Bespovratna sredstva - Ukupno (EU+Nac) HRK
= Ukupna ugovorena vrijednost bespovratnih sredstava]]*Ugovori_OPULJP[[#This Row],[EU STOPA SUFINANCIRANJA %
EU CO-FINANCING RATE %]]</f>
        <v>1260263.55</v>
      </c>
      <c r="P2182" s="51">
        <f>Ugovori_OPULJP[[#This Row],[Bespovratna sredstva - EU dio - HRK]]/7.5345</f>
        <v>167265.71769858649</v>
      </c>
      <c r="Q2182" s="50">
        <f>Ugovori_OPULJP[[#This Row],[Bespovratna sredstva - Ukupno (EU+Nac) HRK
= Ukupna ugovorena vrijednost bespovratnih sredstava]]*Ugovori_OPULJP[[#This Row],[STOPA NACIONALNOG SUFINANCIRANJA %]]</f>
        <v>222399.44999999998</v>
      </c>
      <c r="R2182" s="51">
        <f>Ugovori_OPULJP[[#This Row],[Bespovratna sredstva - Nacionalni dio - HRK]]/7.5345</f>
        <v>29517.479593868204</v>
      </c>
      <c r="S2182" s="50">
        <v>1482663</v>
      </c>
      <c r="T2182" s="51">
        <f>Ugovori_OPULJP[[#This Row],[Bespovratna sredstva - Ukupno (EU+Nac) HRK
= Ukupna ugovorena vrijednost bespovratnih sredstava]]/7.5345</f>
        <v>196783.19729245469</v>
      </c>
      <c r="U2182" s="50">
        <v>0</v>
      </c>
      <c r="V2182" s="51">
        <f>Ugovori_OPULJP[[#This Row],[Javni doprinos korisnika - HRK]]/7.5345</f>
        <v>0</v>
      </c>
      <c r="W2182" s="50">
        <v>0</v>
      </c>
      <c r="X2182" s="51">
        <f>Ugovori_OPULJP[[#This Row],[Privatni doprinos korisnika - HRK]]/7.5345</f>
        <v>0</v>
      </c>
      <c r="Y2182" s="52">
        <v>1482663</v>
      </c>
      <c r="Z2182" s="53">
        <f>Ugovori_OPULJP[[#This Row],[UKUPNI PRIHVATLJIVI IZDACI
TOTAL ELIGIBLE EXPENDITURE
= Bespovratna sredstva ukupno + doprinos korisnika
= Ukupni prihvatljivi troškovi
= Ukupna ugovorena vrijednost projekta HRK]]/7.5345</f>
        <v>196783.19729245469</v>
      </c>
      <c r="AA2182" s="44" t="s">
        <v>38</v>
      </c>
      <c r="AB2182" s="44" t="s">
        <v>35</v>
      </c>
      <c r="AC2182" s="43" t="s">
        <v>8006</v>
      </c>
      <c r="AD2182" s="43" t="s">
        <v>6595</v>
      </c>
    </row>
    <row r="2183" spans="1:30" ht="51" customHeight="1" x14ac:dyDescent="0.2">
      <c r="A2183" s="41" t="s">
        <v>8007</v>
      </c>
      <c r="B2183" s="42" t="s">
        <v>743</v>
      </c>
      <c r="C2183" s="43" t="s">
        <v>7295</v>
      </c>
      <c r="D2183" s="43" t="s">
        <v>7880</v>
      </c>
      <c r="E2183" s="44" t="s">
        <v>232</v>
      </c>
      <c r="F2183" s="45" t="s">
        <v>8008</v>
      </c>
      <c r="G2183" s="45" t="s">
        <v>8009</v>
      </c>
      <c r="H2183" s="47">
        <v>44013</v>
      </c>
      <c r="I2183" s="47">
        <v>44562</v>
      </c>
      <c r="J2183" s="48" t="str">
        <f>IF(Ugovori_OPULJP[[#This Row],[DATUM ZAVRŠETKA OPERACIJE]]&gt;DATE(2024,3,31),"u provedbi","završen")</f>
        <v>završen</v>
      </c>
      <c r="K2183" s="46" t="s">
        <v>8010</v>
      </c>
      <c r="L2183" s="46" t="s">
        <v>37</v>
      </c>
      <c r="M2183" s="49">
        <v>0.85</v>
      </c>
      <c r="N2183" s="49">
        <v>0.15</v>
      </c>
      <c r="O2183" s="50">
        <f>Ugovori_OPULJP[[#This Row],[Bespovratna sredstva - Ukupno (EU+Nac) HRK
= Ukupna ugovorena vrijednost bespovratnih sredstava]]*Ugovori_OPULJP[[#This Row],[EU STOPA SUFINANCIRANJA %
EU CO-FINANCING RATE %]]</f>
        <v>1274867.3999999999</v>
      </c>
      <c r="P2183" s="51">
        <f>Ugovori_OPULJP[[#This Row],[Bespovratna sredstva - EU dio - HRK]]/7.5345</f>
        <v>169203.98168425242</v>
      </c>
      <c r="Q2183" s="50">
        <f>Ugovori_OPULJP[[#This Row],[Bespovratna sredstva - Ukupno (EU+Nac) HRK
= Ukupna ugovorena vrijednost bespovratnih sredstava]]*Ugovori_OPULJP[[#This Row],[STOPA NACIONALNOG SUFINANCIRANJA %]]</f>
        <v>224976.6</v>
      </c>
      <c r="R2183" s="51">
        <f>Ugovori_OPULJP[[#This Row],[Bespovratna sredstva - Nacionalni dio - HRK]]/7.5345</f>
        <v>29859.526179573961</v>
      </c>
      <c r="S2183" s="50">
        <v>1499844</v>
      </c>
      <c r="T2183" s="51">
        <f>Ugovori_OPULJP[[#This Row],[Bespovratna sredstva - Ukupno (EU+Nac) HRK
= Ukupna ugovorena vrijednost bespovratnih sredstava]]/7.5345</f>
        <v>199063.50786382638</v>
      </c>
      <c r="U2183" s="50">
        <v>0</v>
      </c>
      <c r="V2183" s="51">
        <f>Ugovori_OPULJP[[#This Row],[Javni doprinos korisnika - HRK]]/7.5345</f>
        <v>0</v>
      </c>
      <c r="W2183" s="50">
        <v>0</v>
      </c>
      <c r="X2183" s="51">
        <f>Ugovori_OPULJP[[#This Row],[Privatni doprinos korisnika - HRK]]/7.5345</f>
        <v>0</v>
      </c>
      <c r="Y2183" s="52">
        <v>1499844</v>
      </c>
      <c r="Z2183" s="53">
        <f>Ugovori_OPULJP[[#This Row],[UKUPNI PRIHVATLJIVI IZDACI
TOTAL ELIGIBLE EXPENDITURE
= Bespovratna sredstva ukupno + doprinos korisnika
= Ukupni prihvatljivi troškovi
= Ukupna ugovorena vrijednost projekta HRK]]/7.5345</f>
        <v>199063.50786382638</v>
      </c>
      <c r="AA2183" s="44" t="s">
        <v>38</v>
      </c>
      <c r="AB2183" s="44" t="s">
        <v>35</v>
      </c>
      <c r="AC2183" s="43" t="s">
        <v>8011</v>
      </c>
      <c r="AD2183" s="43" t="s">
        <v>6595</v>
      </c>
    </row>
    <row r="2184" spans="1:30" ht="51" customHeight="1" x14ac:dyDescent="0.2">
      <c r="A2184" s="41" t="s">
        <v>8012</v>
      </c>
      <c r="B2184" s="42" t="s">
        <v>743</v>
      </c>
      <c r="C2184" s="43" t="s">
        <v>7295</v>
      </c>
      <c r="D2184" s="43" t="s">
        <v>7880</v>
      </c>
      <c r="E2184" s="44" t="s">
        <v>232</v>
      </c>
      <c r="F2184" s="45" t="s">
        <v>8013</v>
      </c>
      <c r="G2184" s="62" t="s">
        <v>2161</v>
      </c>
      <c r="H2184" s="47">
        <v>44109</v>
      </c>
      <c r="I2184" s="47">
        <v>44839</v>
      </c>
      <c r="J2184" s="48" t="str">
        <f>IF(Ugovori_OPULJP[[#This Row],[DATUM ZAVRŠETKA OPERACIJE]]&gt;DATE(2024,3,31),"u provedbi","završen")</f>
        <v>završen</v>
      </c>
      <c r="K2184" s="46" t="s">
        <v>99</v>
      </c>
      <c r="L2184" s="46" t="s">
        <v>99</v>
      </c>
      <c r="M2184" s="49">
        <v>0.85</v>
      </c>
      <c r="N2184" s="49">
        <v>0.15</v>
      </c>
      <c r="O2184" s="50">
        <f>Ugovori_OPULJP[[#This Row],[Bespovratna sredstva - Ukupno (EU+Nac) HRK
= Ukupna ugovorena vrijednost bespovratnih sredstava]]*Ugovori_OPULJP[[#This Row],[EU STOPA SUFINANCIRANJA %
EU CO-FINANCING RATE %]]</f>
        <v>677654</v>
      </c>
      <c r="P2184" s="51">
        <f>Ugovori_OPULJP[[#This Row],[Bespovratna sredstva - EU dio - HRK]]/7.5345</f>
        <v>89940.142013404999</v>
      </c>
      <c r="Q2184" s="50">
        <f>Ugovori_OPULJP[[#This Row],[Bespovratna sredstva - Ukupno (EU+Nac) HRK
= Ukupna ugovorena vrijednost bespovratnih sredstava]]*Ugovori_OPULJP[[#This Row],[STOPA NACIONALNOG SUFINANCIRANJA %]]</f>
        <v>119586</v>
      </c>
      <c r="R2184" s="51">
        <f>Ugovori_OPULJP[[#This Row],[Bespovratna sredstva - Nacionalni dio - HRK]]/7.5345</f>
        <v>15871.78976707147</v>
      </c>
      <c r="S2184" s="50">
        <v>797240</v>
      </c>
      <c r="T2184" s="51">
        <f>Ugovori_OPULJP[[#This Row],[Bespovratna sredstva - Ukupno (EU+Nac) HRK
= Ukupna ugovorena vrijednost bespovratnih sredstava]]/7.5345</f>
        <v>105811.93178047647</v>
      </c>
      <c r="U2184" s="50">
        <v>0</v>
      </c>
      <c r="V2184" s="51">
        <f>Ugovori_OPULJP[[#This Row],[Javni doprinos korisnika - HRK]]/7.5345</f>
        <v>0</v>
      </c>
      <c r="W2184" s="50">
        <v>0</v>
      </c>
      <c r="X2184" s="51">
        <f>Ugovori_OPULJP[[#This Row],[Privatni doprinos korisnika - HRK]]/7.5345</f>
        <v>0</v>
      </c>
      <c r="Y2184" s="52">
        <v>797240</v>
      </c>
      <c r="Z2184" s="53">
        <f>Ugovori_OPULJP[[#This Row],[UKUPNI PRIHVATLJIVI IZDACI
TOTAL ELIGIBLE EXPENDITURE
= Bespovratna sredstva ukupno + doprinos korisnika
= Ukupni prihvatljivi troškovi
= Ukupna ugovorena vrijednost projekta HRK]]/7.5345</f>
        <v>105811.93178047647</v>
      </c>
      <c r="AA2184" s="44" t="s">
        <v>38</v>
      </c>
      <c r="AB2184" s="44" t="s">
        <v>35</v>
      </c>
      <c r="AC2184" s="43" t="s">
        <v>8014</v>
      </c>
      <c r="AD2184" s="43" t="s">
        <v>6595</v>
      </c>
    </row>
    <row r="2185" spans="1:30" ht="51" customHeight="1" x14ac:dyDescent="0.2">
      <c r="A2185" s="41" t="s">
        <v>8015</v>
      </c>
      <c r="B2185" s="42" t="s">
        <v>743</v>
      </c>
      <c r="C2185" s="43" t="s">
        <v>7295</v>
      </c>
      <c r="D2185" s="43" t="s">
        <v>7880</v>
      </c>
      <c r="E2185" s="44" t="s">
        <v>232</v>
      </c>
      <c r="F2185" s="45" t="s">
        <v>8016</v>
      </c>
      <c r="G2185" s="45" t="s">
        <v>1183</v>
      </c>
      <c r="H2185" s="47">
        <v>44043</v>
      </c>
      <c r="I2185" s="47">
        <v>44773</v>
      </c>
      <c r="J2185" s="48" t="str">
        <f>IF(Ugovori_OPULJP[[#This Row],[DATUM ZAVRŠETKA OPERACIJE]]&gt;DATE(2024,3,31),"u provedbi","završen")</f>
        <v>završen</v>
      </c>
      <c r="K2185" s="46" t="s">
        <v>8017</v>
      </c>
      <c r="L2185" s="46" t="s">
        <v>211</v>
      </c>
      <c r="M2185" s="49">
        <v>0.85</v>
      </c>
      <c r="N2185" s="49">
        <v>0.15</v>
      </c>
      <c r="O2185" s="50">
        <f>Ugovori_OPULJP[[#This Row],[Bespovratna sredstva - Ukupno (EU+Nac) HRK
= Ukupna ugovorena vrijednost bespovratnih sredstava]]*Ugovori_OPULJP[[#This Row],[EU STOPA SUFINANCIRANJA %
EU CO-FINANCING RATE %]]</f>
        <v>1270712.8125</v>
      </c>
      <c r="P2185" s="51">
        <f>Ugovori_OPULJP[[#This Row],[Bespovratna sredstva - EU dio - HRK]]/7.5345</f>
        <v>168652.57316344813</v>
      </c>
      <c r="Q2185" s="50">
        <f>Ugovori_OPULJP[[#This Row],[Bespovratna sredstva - Ukupno (EU+Nac) HRK
= Ukupna ugovorena vrijednost bespovratnih sredstava]]*Ugovori_OPULJP[[#This Row],[STOPA NACIONALNOG SUFINANCIRANJA %]]</f>
        <v>224243.4375</v>
      </c>
      <c r="R2185" s="51">
        <f>Ugovori_OPULJP[[#This Row],[Bespovratna sredstva - Nacionalni dio - HRK]]/7.5345</f>
        <v>29762.218793549669</v>
      </c>
      <c r="S2185" s="50">
        <v>1494956.25</v>
      </c>
      <c r="T2185" s="51">
        <f>Ugovori_OPULJP[[#This Row],[Bespovratna sredstva - Ukupno (EU+Nac) HRK
= Ukupna ugovorena vrijednost bespovratnih sredstava]]/7.5345</f>
        <v>198414.7919569978</v>
      </c>
      <c r="U2185" s="50">
        <v>0</v>
      </c>
      <c r="V2185" s="51">
        <f>Ugovori_OPULJP[[#This Row],[Javni doprinos korisnika - HRK]]/7.5345</f>
        <v>0</v>
      </c>
      <c r="W2185" s="50">
        <v>0</v>
      </c>
      <c r="X2185" s="51">
        <f>Ugovori_OPULJP[[#This Row],[Privatni doprinos korisnika - HRK]]/7.5345</f>
        <v>0</v>
      </c>
      <c r="Y2185" s="52">
        <v>1494956.25</v>
      </c>
      <c r="Z2185" s="53">
        <f>Ugovori_OPULJP[[#This Row],[UKUPNI PRIHVATLJIVI IZDACI
TOTAL ELIGIBLE EXPENDITURE
= Bespovratna sredstva ukupno + doprinos korisnika
= Ukupni prihvatljivi troškovi
= Ukupna ugovorena vrijednost projekta HRK]]/7.5345</f>
        <v>198414.7919569978</v>
      </c>
      <c r="AA2185" s="44" t="s">
        <v>38</v>
      </c>
      <c r="AB2185" s="44" t="s">
        <v>35</v>
      </c>
      <c r="AC2185" s="43" t="s">
        <v>8018</v>
      </c>
      <c r="AD2185" s="43" t="s">
        <v>6595</v>
      </c>
    </row>
    <row r="2186" spans="1:30" ht="51" customHeight="1" x14ac:dyDescent="0.2">
      <c r="A2186" s="41" t="s">
        <v>8019</v>
      </c>
      <c r="B2186" s="42" t="s">
        <v>743</v>
      </c>
      <c r="C2186" s="43" t="s">
        <v>7295</v>
      </c>
      <c r="D2186" s="43" t="s">
        <v>7880</v>
      </c>
      <c r="E2186" s="44" t="s">
        <v>232</v>
      </c>
      <c r="F2186" s="45" t="s">
        <v>8020</v>
      </c>
      <c r="G2186" s="45" t="s">
        <v>7518</v>
      </c>
      <c r="H2186" s="47">
        <v>43924</v>
      </c>
      <c r="I2186" s="47">
        <v>44654</v>
      </c>
      <c r="J2186" s="48" t="str">
        <f>IF(Ugovori_OPULJP[[#This Row],[DATUM ZAVRŠETKA OPERACIJE]]&gt;DATE(2024,3,31),"u provedbi","završen")</f>
        <v>završen</v>
      </c>
      <c r="K2186" s="46" t="s">
        <v>8021</v>
      </c>
      <c r="L2186" s="46" t="s">
        <v>173</v>
      </c>
      <c r="M2186" s="49">
        <v>0.85</v>
      </c>
      <c r="N2186" s="49">
        <v>0.15</v>
      </c>
      <c r="O2186" s="50">
        <f>Ugovori_OPULJP[[#This Row],[Bespovratna sredstva - Ukupno (EU+Nac) HRK
= Ukupna ugovorena vrijednost bespovratnih sredstava]]*Ugovori_OPULJP[[#This Row],[EU STOPA SUFINANCIRANJA %
EU CO-FINANCING RATE %]]</f>
        <v>1274493.706</v>
      </c>
      <c r="P2186" s="51">
        <f>Ugovori_OPULJP[[#This Row],[Bespovratna sredstva - EU dio - HRK]]/7.5345</f>
        <v>169154.38396708472</v>
      </c>
      <c r="Q2186" s="50">
        <f>Ugovori_OPULJP[[#This Row],[Bespovratna sredstva - Ukupno (EU+Nac) HRK
= Ukupna ugovorena vrijednost bespovratnih sredstava]]*Ugovori_OPULJP[[#This Row],[STOPA NACIONALNOG SUFINANCIRANJA %]]</f>
        <v>224910.65400000001</v>
      </c>
      <c r="R2186" s="51">
        <f>Ugovori_OPULJP[[#This Row],[Bespovratna sredstva - Nacionalni dio - HRK]]/7.5345</f>
        <v>29850.773641250249</v>
      </c>
      <c r="S2186" s="50">
        <v>1499404.36</v>
      </c>
      <c r="T2186" s="51">
        <f>Ugovori_OPULJP[[#This Row],[Bespovratna sredstva - Ukupno (EU+Nac) HRK
= Ukupna ugovorena vrijednost bespovratnih sredstava]]/7.5345</f>
        <v>199005.15760833499</v>
      </c>
      <c r="U2186" s="50">
        <v>0</v>
      </c>
      <c r="V2186" s="51">
        <f>Ugovori_OPULJP[[#This Row],[Javni doprinos korisnika - HRK]]/7.5345</f>
        <v>0</v>
      </c>
      <c r="W2186" s="50">
        <v>0</v>
      </c>
      <c r="X2186" s="51">
        <f>Ugovori_OPULJP[[#This Row],[Privatni doprinos korisnika - HRK]]/7.5345</f>
        <v>0</v>
      </c>
      <c r="Y2186" s="52">
        <v>1499404.36</v>
      </c>
      <c r="Z2186" s="53">
        <f>Ugovori_OPULJP[[#This Row],[UKUPNI PRIHVATLJIVI IZDACI
TOTAL ELIGIBLE EXPENDITURE
= Bespovratna sredstva ukupno + doprinos korisnika
= Ukupni prihvatljivi troškovi
= Ukupna ugovorena vrijednost projekta HRK]]/7.5345</f>
        <v>199005.15760833499</v>
      </c>
      <c r="AA2186" s="44" t="s">
        <v>38</v>
      </c>
      <c r="AB2186" s="44" t="s">
        <v>35</v>
      </c>
      <c r="AC2186" s="43" t="s">
        <v>8022</v>
      </c>
      <c r="AD2186" s="43" t="s">
        <v>6595</v>
      </c>
    </row>
    <row r="2187" spans="1:30" ht="51" customHeight="1" x14ac:dyDescent="0.2">
      <c r="A2187" s="41" t="s">
        <v>8023</v>
      </c>
      <c r="B2187" s="42" t="s">
        <v>743</v>
      </c>
      <c r="C2187" s="43" t="s">
        <v>7295</v>
      </c>
      <c r="D2187" s="43" t="s">
        <v>7880</v>
      </c>
      <c r="E2187" s="44" t="s">
        <v>232</v>
      </c>
      <c r="F2187" s="45" t="s">
        <v>8024</v>
      </c>
      <c r="G2187" s="45" t="s">
        <v>135</v>
      </c>
      <c r="H2187" s="47">
        <v>43966</v>
      </c>
      <c r="I2187" s="47">
        <v>44696</v>
      </c>
      <c r="J2187" s="48" t="str">
        <f>IF(Ugovori_OPULJP[[#This Row],[DATUM ZAVRŠETKA OPERACIJE]]&gt;DATE(2024,3,31),"u provedbi","završen")</f>
        <v>završen</v>
      </c>
      <c r="K2187" s="46" t="s">
        <v>36</v>
      </c>
      <c r="L2187" s="46" t="s">
        <v>37</v>
      </c>
      <c r="M2187" s="49">
        <v>0.85</v>
      </c>
      <c r="N2187" s="49">
        <v>0.15</v>
      </c>
      <c r="O2187" s="50">
        <f>Ugovori_OPULJP[[#This Row],[Bespovratna sredstva - Ukupno (EU+Nac) HRK
= Ukupna ugovorena vrijednost bespovratnih sredstava]]*Ugovori_OPULJP[[#This Row],[EU STOPA SUFINANCIRANJA %
EU CO-FINANCING RATE %]]</f>
        <v>1274995.3844999999</v>
      </c>
      <c r="P2187" s="51">
        <f>Ugovori_OPULJP[[#This Row],[Bespovratna sredstva - EU dio - HRK]]/7.5345</f>
        <v>169220.96814652596</v>
      </c>
      <c r="Q2187" s="50">
        <f>Ugovori_OPULJP[[#This Row],[Bespovratna sredstva - Ukupno (EU+Nac) HRK
= Ukupna ugovorena vrijednost bespovratnih sredstava]]*Ugovori_OPULJP[[#This Row],[STOPA NACIONALNOG SUFINANCIRANJA %]]</f>
        <v>224999.18549999999</v>
      </c>
      <c r="R2187" s="51">
        <f>Ugovori_OPULJP[[#This Row],[Bespovratna sredstva - Nacionalni dio - HRK]]/7.5345</f>
        <v>29862.523790563406</v>
      </c>
      <c r="S2187" s="50">
        <v>1499994.57</v>
      </c>
      <c r="T2187" s="51">
        <f>Ugovori_OPULJP[[#This Row],[Bespovratna sredstva - Ukupno (EU+Nac) HRK
= Ukupna ugovorena vrijednost bespovratnih sredstava]]/7.5345</f>
        <v>199083.49193708939</v>
      </c>
      <c r="U2187" s="50">
        <v>0</v>
      </c>
      <c r="V2187" s="51">
        <f>Ugovori_OPULJP[[#This Row],[Javni doprinos korisnika - HRK]]/7.5345</f>
        <v>0</v>
      </c>
      <c r="W2187" s="50">
        <v>0</v>
      </c>
      <c r="X2187" s="51">
        <f>Ugovori_OPULJP[[#This Row],[Privatni doprinos korisnika - HRK]]/7.5345</f>
        <v>0</v>
      </c>
      <c r="Y2187" s="52">
        <v>1499994.57</v>
      </c>
      <c r="Z2187" s="53">
        <f>Ugovori_OPULJP[[#This Row],[UKUPNI PRIHVATLJIVI IZDACI
TOTAL ELIGIBLE EXPENDITURE
= Bespovratna sredstva ukupno + doprinos korisnika
= Ukupni prihvatljivi troškovi
= Ukupna ugovorena vrijednost projekta HRK]]/7.5345</f>
        <v>199083.49193708939</v>
      </c>
      <c r="AA2187" s="44" t="s">
        <v>38</v>
      </c>
      <c r="AB2187" s="44" t="s">
        <v>35</v>
      </c>
      <c r="AC2187" s="43" t="s">
        <v>8025</v>
      </c>
      <c r="AD2187" s="43" t="s">
        <v>6595</v>
      </c>
    </row>
    <row r="2188" spans="1:30" ht="51" customHeight="1" x14ac:dyDescent="0.2">
      <c r="A2188" s="41" t="s">
        <v>8026</v>
      </c>
      <c r="B2188" s="42" t="s">
        <v>743</v>
      </c>
      <c r="C2188" s="43" t="s">
        <v>7295</v>
      </c>
      <c r="D2188" s="43" t="s">
        <v>7880</v>
      </c>
      <c r="E2188" s="44" t="s">
        <v>232</v>
      </c>
      <c r="F2188" s="45" t="s">
        <v>8027</v>
      </c>
      <c r="G2188" s="45" t="s">
        <v>135</v>
      </c>
      <c r="H2188" s="47">
        <v>43952</v>
      </c>
      <c r="I2188" s="47">
        <v>44682</v>
      </c>
      <c r="J2188" s="48" t="str">
        <f>IF(Ugovori_OPULJP[[#This Row],[DATUM ZAVRŠETKA OPERACIJE]]&gt;DATE(2024,3,31),"u provedbi","završen")</f>
        <v>završen</v>
      </c>
      <c r="K2188" s="46" t="s">
        <v>8028</v>
      </c>
      <c r="L2188" s="46" t="s">
        <v>37</v>
      </c>
      <c r="M2188" s="49">
        <v>0.85</v>
      </c>
      <c r="N2188" s="49">
        <v>0.15</v>
      </c>
      <c r="O2188" s="50">
        <f>Ugovori_OPULJP[[#This Row],[Bespovratna sredstva - Ukupno (EU+Nac) HRK
= Ukupna ugovorena vrijednost bespovratnih sredstava]]*Ugovori_OPULJP[[#This Row],[EU STOPA SUFINANCIRANJA %
EU CO-FINANCING RATE %]]</f>
        <v>1275000</v>
      </c>
      <c r="P2188" s="51">
        <f>Ugovori_OPULJP[[#This Row],[Bespovratna sredstva - EU dio - HRK]]/7.5345</f>
        <v>169221.5807286482</v>
      </c>
      <c r="Q2188" s="50">
        <f>Ugovori_OPULJP[[#This Row],[Bespovratna sredstva - Ukupno (EU+Nac) HRK
= Ukupna ugovorena vrijednost bespovratnih sredstava]]*Ugovori_OPULJP[[#This Row],[STOPA NACIONALNOG SUFINANCIRANJA %]]</f>
        <v>225000</v>
      </c>
      <c r="R2188" s="51">
        <f>Ugovori_OPULJP[[#This Row],[Bespovratna sredstva - Nacionalni dio - HRK]]/7.5345</f>
        <v>29862.631893290862</v>
      </c>
      <c r="S2188" s="50">
        <v>1500000</v>
      </c>
      <c r="T2188" s="51">
        <f>Ugovori_OPULJP[[#This Row],[Bespovratna sredstva - Ukupno (EU+Nac) HRK
= Ukupna ugovorena vrijednost bespovratnih sredstava]]/7.5345</f>
        <v>199084.21262193908</v>
      </c>
      <c r="U2188" s="50">
        <v>0</v>
      </c>
      <c r="V2188" s="51">
        <f>Ugovori_OPULJP[[#This Row],[Javni doprinos korisnika - HRK]]/7.5345</f>
        <v>0</v>
      </c>
      <c r="W2188" s="50">
        <v>0</v>
      </c>
      <c r="X2188" s="51">
        <f>Ugovori_OPULJP[[#This Row],[Privatni doprinos korisnika - HRK]]/7.5345</f>
        <v>0</v>
      </c>
      <c r="Y2188" s="52">
        <v>1500000</v>
      </c>
      <c r="Z2188" s="53">
        <f>Ugovori_OPULJP[[#This Row],[UKUPNI PRIHVATLJIVI IZDACI
TOTAL ELIGIBLE EXPENDITURE
= Bespovratna sredstva ukupno + doprinos korisnika
= Ukupni prihvatljivi troškovi
= Ukupna ugovorena vrijednost projekta HRK]]/7.5345</f>
        <v>199084.21262193908</v>
      </c>
      <c r="AA2188" s="44" t="s">
        <v>38</v>
      </c>
      <c r="AB2188" s="44" t="s">
        <v>35</v>
      </c>
      <c r="AC2188" s="43" t="s">
        <v>8029</v>
      </c>
      <c r="AD2188" s="43" t="s">
        <v>6595</v>
      </c>
    </row>
    <row r="2189" spans="1:30" ht="51" customHeight="1" x14ac:dyDescent="0.2">
      <c r="A2189" s="41" t="s">
        <v>8030</v>
      </c>
      <c r="B2189" s="42" t="s">
        <v>743</v>
      </c>
      <c r="C2189" s="43" t="s">
        <v>7295</v>
      </c>
      <c r="D2189" s="43" t="s">
        <v>7880</v>
      </c>
      <c r="E2189" s="44" t="s">
        <v>232</v>
      </c>
      <c r="F2189" s="45" t="s">
        <v>8031</v>
      </c>
      <c r="G2189" s="45" t="s">
        <v>135</v>
      </c>
      <c r="H2189" s="47">
        <v>44046</v>
      </c>
      <c r="I2189" s="47">
        <v>44776</v>
      </c>
      <c r="J2189" s="48" t="str">
        <f>IF(Ugovori_OPULJP[[#This Row],[DATUM ZAVRŠETKA OPERACIJE]]&gt;DATE(2024,3,31),"u provedbi","završen")</f>
        <v>završen</v>
      </c>
      <c r="K2189" s="46" t="s">
        <v>8032</v>
      </c>
      <c r="L2189" s="46" t="s">
        <v>37</v>
      </c>
      <c r="M2189" s="49">
        <v>0.85</v>
      </c>
      <c r="N2189" s="49">
        <v>0.15</v>
      </c>
      <c r="O2189" s="50">
        <f>Ugovori_OPULJP[[#This Row],[Bespovratna sredstva - Ukupno (EU+Nac) HRK
= Ukupna ugovorena vrijednost bespovratnih sredstava]]*Ugovori_OPULJP[[#This Row],[EU STOPA SUFINANCIRANJA %
EU CO-FINANCING RATE %]]</f>
        <v>1275000</v>
      </c>
      <c r="P2189" s="51">
        <f>Ugovori_OPULJP[[#This Row],[Bespovratna sredstva - EU dio - HRK]]/7.5345</f>
        <v>169221.5807286482</v>
      </c>
      <c r="Q2189" s="50">
        <f>Ugovori_OPULJP[[#This Row],[Bespovratna sredstva - Ukupno (EU+Nac) HRK
= Ukupna ugovorena vrijednost bespovratnih sredstava]]*Ugovori_OPULJP[[#This Row],[STOPA NACIONALNOG SUFINANCIRANJA %]]</f>
        <v>225000</v>
      </c>
      <c r="R2189" s="51">
        <f>Ugovori_OPULJP[[#This Row],[Bespovratna sredstva - Nacionalni dio - HRK]]/7.5345</f>
        <v>29862.631893290862</v>
      </c>
      <c r="S2189" s="50">
        <v>1500000</v>
      </c>
      <c r="T2189" s="51">
        <f>Ugovori_OPULJP[[#This Row],[Bespovratna sredstva - Ukupno (EU+Nac) HRK
= Ukupna ugovorena vrijednost bespovratnih sredstava]]/7.5345</f>
        <v>199084.21262193908</v>
      </c>
      <c r="U2189" s="50">
        <v>0</v>
      </c>
      <c r="V2189" s="51">
        <f>Ugovori_OPULJP[[#This Row],[Javni doprinos korisnika - HRK]]/7.5345</f>
        <v>0</v>
      </c>
      <c r="W2189" s="50">
        <v>0</v>
      </c>
      <c r="X2189" s="51">
        <f>Ugovori_OPULJP[[#This Row],[Privatni doprinos korisnika - HRK]]/7.5345</f>
        <v>0</v>
      </c>
      <c r="Y2189" s="52">
        <v>1500000</v>
      </c>
      <c r="Z2189" s="53">
        <f>Ugovori_OPULJP[[#This Row],[UKUPNI PRIHVATLJIVI IZDACI
TOTAL ELIGIBLE EXPENDITURE
= Bespovratna sredstva ukupno + doprinos korisnika
= Ukupni prihvatljivi troškovi
= Ukupna ugovorena vrijednost projekta HRK]]/7.5345</f>
        <v>199084.21262193908</v>
      </c>
      <c r="AA2189" s="44" t="s">
        <v>38</v>
      </c>
      <c r="AB2189" s="44" t="s">
        <v>35</v>
      </c>
      <c r="AC2189" s="43" t="s">
        <v>8033</v>
      </c>
      <c r="AD2189" s="43" t="s">
        <v>6595</v>
      </c>
    </row>
    <row r="2190" spans="1:30" ht="51" customHeight="1" x14ac:dyDescent="0.2">
      <c r="A2190" s="41" t="s">
        <v>8034</v>
      </c>
      <c r="B2190" s="42" t="s">
        <v>743</v>
      </c>
      <c r="C2190" s="43" t="s">
        <v>7295</v>
      </c>
      <c r="D2190" s="43" t="s">
        <v>7880</v>
      </c>
      <c r="E2190" s="44" t="s">
        <v>232</v>
      </c>
      <c r="F2190" s="45" t="s">
        <v>8035</v>
      </c>
      <c r="G2190" s="45" t="s">
        <v>2260</v>
      </c>
      <c r="H2190" s="47">
        <v>43952</v>
      </c>
      <c r="I2190" s="47">
        <v>44771</v>
      </c>
      <c r="J2190" s="48" t="str">
        <f>IF(Ugovori_OPULJP[[#This Row],[DATUM ZAVRŠETKA OPERACIJE]]&gt;DATE(2024,3,31),"u provedbi","završen")</f>
        <v>završen</v>
      </c>
      <c r="K2190" s="46" t="s">
        <v>8036</v>
      </c>
      <c r="L2190" s="46" t="s">
        <v>37</v>
      </c>
      <c r="M2190" s="49">
        <v>0.85</v>
      </c>
      <c r="N2190" s="49">
        <v>0.15</v>
      </c>
      <c r="O2190" s="50">
        <f>Ugovori_OPULJP[[#This Row],[Bespovratna sredstva - Ukupno (EU+Nac) HRK
= Ukupna ugovorena vrijednost bespovratnih sredstava]]*Ugovori_OPULJP[[#This Row],[EU STOPA SUFINANCIRANJA %
EU CO-FINANCING RATE %]]</f>
        <v>1269170.5725</v>
      </c>
      <c r="P2190" s="51">
        <f>Ugovori_OPULJP[[#This Row],[Bespovratna sredstva - EU dio - HRK]]/7.5345</f>
        <v>168447.88273939874</v>
      </c>
      <c r="Q2190" s="50">
        <f>Ugovori_OPULJP[[#This Row],[Bespovratna sredstva - Ukupno (EU+Nac) HRK
= Ukupna ugovorena vrijednost bespovratnih sredstava]]*Ugovori_OPULJP[[#This Row],[STOPA NACIONALNOG SUFINANCIRANJA %]]</f>
        <v>223971.2775</v>
      </c>
      <c r="R2190" s="51">
        <f>Ugovori_OPULJP[[#This Row],[Bespovratna sredstva - Nacionalni dio - HRK]]/7.5345</f>
        <v>29726.096954011544</v>
      </c>
      <c r="S2190" s="50">
        <v>1493141.85</v>
      </c>
      <c r="T2190" s="51">
        <f>Ugovori_OPULJP[[#This Row],[Bespovratna sredstva - Ukupno (EU+Nac) HRK
= Ukupna ugovorena vrijednost bespovratnih sredstava]]/7.5345</f>
        <v>198173.97969341031</v>
      </c>
      <c r="U2190" s="50">
        <v>0</v>
      </c>
      <c r="V2190" s="51">
        <f>Ugovori_OPULJP[[#This Row],[Javni doprinos korisnika - HRK]]/7.5345</f>
        <v>0</v>
      </c>
      <c r="W2190" s="50">
        <v>0</v>
      </c>
      <c r="X2190" s="51">
        <f>Ugovori_OPULJP[[#This Row],[Privatni doprinos korisnika - HRK]]/7.5345</f>
        <v>0</v>
      </c>
      <c r="Y2190" s="52">
        <v>1493141.85</v>
      </c>
      <c r="Z2190" s="53">
        <f>Ugovori_OPULJP[[#This Row],[UKUPNI PRIHVATLJIVI IZDACI
TOTAL ELIGIBLE EXPENDITURE
= Bespovratna sredstva ukupno + doprinos korisnika
= Ukupni prihvatljivi troškovi
= Ukupna ugovorena vrijednost projekta HRK]]/7.5345</f>
        <v>198173.97969341031</v>
      </c>
      <c r="AA2190" s="44" t="s">
        <v>38</v>
      </c>
      <c r="AB2190" s="44" t="s">
        <v>35</v>
      </c>
      <c r="AC2190" s="43" t="s">
        <v>8037</v>
      </c>
      <c r="AD2190" s="43" t="s">
        <v>6595</v>
      </c>
    </row>
    <row r="2191" spans="1:30" ht="51" customHeight="1" x14ac:dyDescent="0.2">
      <c r="A2191" s="41" t="s">
        <v>8038</v>
      </c>
      <c r="B2191" s="42" t="s">
        <v>743</v>
      </c>
      <c r="C2191" s="43" t="s">
        <v>7295</v>
      </c>
      <c r="D2191" s="43" t="s">
        <v>7880</v>
      </c>
      <c r="E2191" s="44" t="s">
        <v>232</v>
      </c>
      <c r="F2191" s="45" t="s">
        <v>8039</v>
      </c>
      <c r="G2191" s="45" t="s">
        <v>2260</v>
      </c>
      <c r="H2191" s="47">
        <v>43952</v>
      </c>
      <c r="I2191" s="47">
        <v>44741</v>
      </c>
      <c r="J2191" s="48" t="str">
        <f>IF(Ugovori_OPULJP[[#This Row],[DATUM ZAVRŠETKA OPERACIJE]]&gt;DATE(2024,3,31),"u provedbi","završen")</f>
        <v>završen</v>
      </c>
      <c r="K2191" s="46" t="s">
        <v>8040</v>
      </c>
      <c r="L2191" s="46" t="s">
        <v>37</v>
      </c>
      <c r="M2191" s="49">
        <v>0.85</v>
      </c>
      <c r="N2191" s="49">
        <v>0.15</v>
      </c>
      <c r="O2191" s="50">
        <f>Ugovori_OPULJP[[#This Row],[Bespovratna sredstva - Ukupno (EU+Nac) HRK
= Ukupna ugovorena vrijednost bespovratnih sredstava]]*Ugovori_OPULJP[[#This Row],[EU STOPA SUFINANCIRANJA %
EU CO-FINANCING RATE %]]</f>
        <v>1273885.871</v>
      </c>
      <c r="P2191" s="51">
        <f>Ugovori_OPULJP[[#This Row],[Bespovratna sredstva - EU dio - HRK]]/7.5345</f>
        <v>169073.71039883205</v>
      </c>
      <c r="Q2191" s="50">
        <f>Ugovori_OPULJP[[#This Row],[Bespovratna sredstva - Ukupno (EU+Nac) HRK
= Ukupna ugovorena vrijednost bespovratnih sredstava]]*Ugovori_OPULJP[[#This Row],[STOPA NACIONALNOG SUFINANCIRANJA %]]</f>
        <v>224803.389</v>
      </c>
      <c r="R2191" s="51">
        <f>Ugovori_OPULJP[[#This Row],[Bespovratna sredstva - Nacionalni dio - HRK]]/7.5345</f>
        <v>29836.537129205652</v>
      </c>
      <c r="S2191" s="50">
        <v>1498689.26</v>
      </c>
      <c r="T2191" s="51">
        <f>Ugovori_OPULJP[[#This Row],[Bespovratna sredstva - Ukupno (EU+Nac) HRK
= Ukupna ugovorena vrijednost bespovratnih sredstava]]/7.5345</f>
        <v>198910.2475280377</v>
      </c>
      <c r="U2191" s="50">
        <v>0</v>
      </c>
      <c r="V2191" s="51">
        <f>Ugovori_OPULJP[[#This Row],[Javni doprinos korisnika - HRK]]/7.5345</f>
        <v>0</v>
      </c>
      <c r="W2191" s="50">
        <v>0</v>
      </c>
      <c r="X2191" s="51">
        <f>Ugovori_OPULJP[[#This Row],[Privatni doprinos korisnika - HRK]]/7.5345</f>
        <v>0</v>
      </c>
      <c r="Y2191" s="52">
        <v>1498689.26</v>
      </c>
      <c r="Z2191" s="53">
        <f>Ugovori_OPULJP[[#This Row],[UKUPNI PRIHVATLJIVI IZDACI
TOTAL ELIGIBLE EXPENDITURE
= Bespovratna sredstva ukupno + doprinos korisnika
= Ukupni prihvatljivi troškovi
= Ukupna ugovorena vrijednost projekta HRK]]/7.5345</f>
        <v>198910.2475280377</v>
      </c>
      <c r="AA2191" s="44" t="s">
        <v>38</v>
      </c>
      <c r="AB2191" s="44" t="s">
        <v>35</v>
      </c>
      <c r="AC2191" s="43" t="s">
        <v>8041</v>
      </c>
      <c r="AD2191" s="43" t="s">
        <v>6595</v>
      </c>
    </row>
    <row r="2192" spans="1:30" ht="51" customHeight="1" x14ac:dyDescent="0.2">
      <c r="A2192" s="41" t="s">
        <v>8042</v>
      </c>
      <c r="B2192" s="42" t="s">
        <v>743</v>
      </c>
      <c r="C2192" s="43" t="s">
        <v>7295</v>
      </c>
      <c r="D2192" s="43" t="s">
        <v>7880</v>
      </c>
      <c r="E2192" s="44" t="s">
        <v>232</v>
      </c>
      <c r="F2192" s="45" t="s">
        <v>8043</v>
      </c>
      <c r="G2192" s="45" t="s">
        <v>3937</v>
      </c>
      <c r="H2192" s="47">
        <v>44131</v>
      </c>
      <c r="I2192" s="47">
        <v>44861</v>
      </c>
      <c r="J2192" s="48" t="str">
        <f>IF(Ugovori_OPULJP[[#This Row],[DATUM ZAVRŠETKA OPERACIJE]]&gt;DATE(2024,3,31),"u provedbi","završen")</f>
        <v>završen</v>
      </c>
      <c r="K2192" s="46" t="s">
        <v>300</v>
      </c>
      <c r="L2192" s="46" t="s">
        <v>79</v>
      </c>
      <c r="M2192" s="49">
        <v>0.85</v>
      </c>
      <c r="N2192" s="49">
        <v>0.15</v>
      </c>
      <c r="O2192" s="50">
        <f>Ugovori_OPULJP[[#This Row],[Bespovratna sredstva - Ukupno (EU+Nac) HRK
= Ukupna ugovorena vrijednost bespovratnih sredstava]]*Ugovori_OPULJP[[#This Row],[EU STOPA SUFINANCIRANJA %
EU CO-FINANCING RATE %]]</f>
        <v>803573</v>
      </c>
      <c r="P2192" s="51">
        <f>Ugovori_OPULJP[[#This Row],[Bespovratna sredstva - EU dio - HRK]]/7.5345</f>
        <v>106652.46532616629</v>
      </c>
      <c r="Q2192" s="50">
        <f>Ugovori_OPULJP[[#This Row],[Bespovratna sredstva - Ukupno (EU+Nac) HRK
= Ukupna ugovorena vrijednost bespovratnih sredstava]]*Ugovori_OPULJP[[#This Row],[STOPA NACIONALNOG SUFINANCIRANJA %]]</f>
        <v>141807</v>
      </c>
      <c r="R2192" s="51">
        <f>Ugovori_OPULJP[[#This Row],[Bespovratna sredstva - Nacionalni dio - HRK]]/7.5345</f>
        <v>18821.023292852875</v>
      </c>
      <c r="S2192" s="50">
        <v>945380</v>
      </c>
      <c r="T2192" s="51">
        <f>Ugovori_OPULJP[[#This Row],[Bespovratna sredstva - Ukupno (EU+Nac) HRK
= Ukupna ugovorena vrijednost bespovratnih sredstava]]/7.5345</f>
        <v>125473.48861901918</v>
      </c>
      <c r="U2192" s="50">
        <v>0</v>
      </c>
      <c r="V2192" s="51">
        <f>Ugovori_OPULJP[[#This Row],[Javni doprinos korisnika - HRK]]/7.5345</f>
        <v>0</v>
      </c>
      <c r="W2192" s="50">
        <v>0</v>
      </c>
      <c r="X2192" s="51">
        <f>Ugovori_OPULJP[[#This Row],[Privatni doprinos korisnika - HRK]]/7.5345</f>
        <v>0</v>
      </c>
      <c r="Y2192" s="52">
        <v>945380</v>
      </c>
      <c r="Z2192" s="53">
        <f>Ugovori_OPULJP[[#This Row],[UKUPNI PRIHVATLJIVI IZDACI
TOTAL ELIGIBLE EXPENDITURE
= Bespovratna sredstva ukupno + doprinos korisnika
= Ukupni prihvatljivi troškovi
= Ukupna ugovorena vrijednost projekta HRK]]/7.5345</f>
        <v>125473.48861901918</v>
      </c>
      <c r="AA2192" s="44" t="s">
        <v>38</v>
      </c>
      <c r="AB2192" s="44" t="s">
        <v>35</v>
      </c>
      <c r="AC2192" s="43" t="s">
        <v>8044</v>
      </c>
      <c r="AD2192" s="43" t="s">
        <v>6595</v>
      </c>
    </row>
    <row r="2193" spans="1:30" ht="51" customHeight="1" x14ac:dyDescent="0.2">
      <c r="A2193" s="41" t="s">
        <v>8045</v>
      </c>
      <c r="B2193" s="42" t="s">
        <v>743</v>
      </c>
      <c r="C2193" s="43" t="s">
        <v>7295</v>
      </c>
      <c r="D2193" s="43" t="s">
        <v>7880</v>
      </c>
      <c r="E2193" s="44" t="s">
        <v>232</v>
      </c>
      <c r="F2193" s="45" t="s">
        <v>8046</v>
      </c>
      <c r="G2193" s="45" t="s">
        <v>1443</v>
      </c>
      <c r="H2193" s="47">
        <v>44032</v>
      </c>
      <c r="I2193" s="47">
        <v>44762</v>
      </c>
      <c r="J2193" s="48" t="str">
        <f>IF(Ugovori_OPULJP[[#This Row],[DATUM ZAVRŠETKA OPERACIJE]]&gt;DATE(2024,3,31),"u provedbi","završen")</f>
        <v>završen</v>
      </c>
      <c r="K2193" s="46" t="s">
        <v>8047</v>
      </c>
      <c r="L2193" s="46" t="s">
        <v>186</v>
      </c>
      <c r="M2193" s="49">
        <v>0.85</v>
      </c>
      <c r="N2193" s="49">
        <v>0.15</v>
      </c>
      <c r="O2193" s="50">
        <f>Ugovori_OPULJP[[#This Row],[Bespovratna sredstva - Ukupno (EU+Nac) HRK
= Ukupna ugovorena vrijednost bespovratnih sredstava]]*Ugovori_OPULJP[[#This Row],[EU STOPA SUFINANCIRANJA %
EU CO-FINANCING RATE %]]</f>
        <v>1264187.6174999999</v>
      </c>
      <c r="P2193" s="51">
        <f>Ugovori_OPULJP[[#This Row],[Bespovratna sredstva - EU dio - HRK]]/7.5345</f>
        <v>167786.53095759504</v>
      </c>
      <c r="Q2193" s="50">
        <f>Ugovori_OPULJP[[#This Row],[Bespovratna sredstva - Ukupno (EU+Nac) HRK
= Ukupna ugovorena vrijednost bespovratnih sredstava]]*Ugovori_OPULJP[[#This Row],[STOPA NACIONALNOG SUFINANCIRANJA %]]</f>
        <v>223091.9325</v>
      </c>
      <c r="R2193" s="51">
        <f>Ugovori_OPULJP[[#This Row],[Bespovratna sredstva - Nacionalni dio - HRK]]/7.5345</f>
        <v>29609.387816046186</v>
      </c>
      <c r="S2193" s="50">
        <v>1487279.55</v>
      </c>
      <c r="T2193" s="51">
        <f>Ugovori_OPULJP[[#This Row],[Bespovratna sredstva - Ukupno (EU+Nac) HRK
= Ukupna ugovorena vrijednost bespovratnih sredstava]]/7.5345</f>
        <v>197395.91877364126</v>
      </c>
      <c r="U2193" s="50">
        <v>0</v>
      </c>
      <c r="V2193" s="51">
        <f>Ugovori_OPULJP[[#This Row],[Javni doprinos korisnika - HRK]]/7.5345</f>
        <v>0</v>
      </c>
      <c r="W2193" s="50">
        <v>0</v>
      </c>
      <c r="X2193" s="51">
        <f>Ugovori_OPULJP[[#This Row],[Privatni doprinos korisnika - HRK]]/7.5345</f>
        <v>0</v>
      </c>
      <c r="Y2193" s="52">
        <v>1487279.55</v>
      </c>
      <c r="Z2193" s="53">
        <f>Ugovori_OPULJP[[#This Row],[UKUPNI PRIHVATLJIVI IZDACI
TOTAL ELIGIBLE EXPENDITURE
= Bespovratna sredstva ukupno + doprinos korisnika
= Ukupni prihvatljivi troškovi
= Ukupna ugovorena vrijednost projekta HRK]]/7.5345</f>
        <v>197395.91877364126</v>
      </c>
      <c r="AA2193" s="44" t="s">
        <v>38</v>
      </c>
      <c r="AB2193" s="44" t="s">
        <v>35</v>
      </c>
      <c r="AC2193" s="43" t="s">
        <v>8048</v>
      </c>
      <c r="AD2193" s="43" t="s">
        <v>6595</v>
      </c>
    </row>
    <row r="2194" spans="1:30" ht="51" customHeight="1" x14ac:dyDescent="0.2">
      <c r="A2194" s="41" t="s">
        <v>8049</v>
      </c>
      <c r="B2194" s="42" t="s">
        <v>743</v>
      </c>
      <c r="C2194" s="43" t="s">
        <v>7295</v>
      </c>
      <c r="D2194" s="43" t="s">
        <v>7880</v>
      </c>
      <c r="E2194" s="44" t="s">
        <v>232</v>
      </c>
      <c r="F2194" s="45" t="s">
        <v>8050</v>
      </c>
      <c r="G2194" s="45" t="s">
        <v>1443</v>
      </c>
      <c r="H2194" s="47">
        <v>43924</v>
      </c>
      <c r="I2194" s="47">
        <v>44716</v>
      </c>
      <c r="J2194" s="48" t="str">
        <f>IF(Ugovori_OPULJP[[#This Row],[DATUM ZAVRŠETKA OPERACIJE]]&gt;DATE(2024,3,31),"u provedbi","završen")</f>
        <v>završen</v>
      </c>
      <c r="K2194" s="46" t="s">
        <v>8051</v>
      </c>
      <c r="L2194" s="46" t="s">
        <v>186</v>
      </c>
      <c r="M2194" s="49">
        <v>0.85</v>
      </c>
      <c r="N2194" s="49">
        <v>0.15</v>
      </c>
      <c r="O2194" s="50">
        <f>Ugovori_OPULJP[[#This Row],[Bespovratna sredstva - Ukupno (EU+Nac) HRK
= Ukupna ugovorena vrijednost bespovratnih sredstava]]*Ugovori_OPULJP[[#This Row],[EU STOPA SUFINANCIRANJA %
EU CO-FINANCING RATE %]]</f>
        <v>1272174.2175</v>
      </c>
      <c r="P2194" s="51">
        <f>Ugovori_OPULJP[[#This Row],[Bespovratna sredstva - EU dio - HRK]]/7.5345</f>
        <v>168846.53493927931</v>
      </c>
      <c r="Q2194" s="50">
        <f>Ugovori_OPULJP[[#This Row],[Bespovratna sredstva - Ukupno (EU+Nac) HRK
= Ukupna ugovorena vrijednost bespovratnih sredstava]]*Ugovori_OPULJP[[#This Row],[STOPA NACIONALNOG SUFINANCIRANJA %]]</f>
        <v>224501.33249999999</v>
      </c>
      <c r="R2194" s="51">
        <f>Ugovori_OPULJP[[#This Row],[Bespovratna sredstva - Nacionalni dio - HRK]]/7.5345</f>
        <v>29796.447342225758</v>
      </c>
      <c r="S2194" s="50">
        <v>1496675.55</v>
      </c>
      <c r="T2194" s="51">
        <f>Ugovori_OPULJP[[#This Row],[Bespovratna sredstva - Ukupno (EU+Nac) HRK
= Ukupna ugovorena vrijednost bespovratnih sredstava]]/7.5345</f>
        <v>198642.98228150507</v>
      </c>
      <c r="U2194" s="50">
        <v>0</v>
      </c>
      <c r="V2194" s="51">
        <f>Ugovori_OPULJP[[#This Row],[Javni doprinos korisnika - HRK]]/7.5345</f>
        <v>0</v>
      </c>
      <c r="W2194" s="50">
        <v>0</v>
      </c>
      <c r="X2194" s="51">
        <f>Ugovori_OPULJP[[#This Row],[Privatni doprinos korisnika - HRK]]/7.5345</f>
        <v>0</v>
      </c>
      <c r="Y2194" s="52">
        <v>1496675.55</v>
      </c>
      <c r="Z2194" s="53">
        <f>Ugovori_OPULJP[[#This Row],[UKUPNI PRIHVATLJIVI IZDACI
TOTAL ELIGIBLE EXPENDITURE
= Bespovratna sredstva ukupno + doprinos korisnika
= Ukupni prihvatljivi troškovi
= Ukupna ugovorena vrijednost projekta HRK]]/7.5345</f>
        <v>198642.98228150507</v>
      </c>
      <c r="AA2194" s="44" t="s">
        <v>38</v>
      </c>
      <c r="AB2194" s="44" t="s">
        <v>35</v>
      </c>
      <c r="AC2194" s="43" t="s">
        <v>8052</v>
      </c>
      <c r="AD2194" s="43" t="s">
        <v>6595</v>
      </c>
    </row>
    <row r="2195" spans="1:30" ht="51" customHeight="1" x14ac:dyDescent="0.2">
      <c r="A2195" s="41" t="s">
        <v>8053</v>
      </c>
      <c r="B2195" s="42" t="s">
        <v>743</v>
      </c>
      <c r="C2195" s="43" t="s">
        <v>7295</v>
      </c>
      <c r="D2195" s="43" t="s">
        <v>7880</v>
      </c>
      <c r="E2195" s="44" t="s">
        <v>232</v>
      </c>
      <c r="F2195" s="45" t="s">
        <v>8054</v>
      </c>
      <c r="G2195" s="45" t="s">
        <v>2558</v>
      </c>
      <c r="H2195" s="47">
        <v>43922</v>
      </c>
      <c r="I2195" s="47">
        <v>44652</v>
      </c>
      <c r="J2195" s="48" t="str">
        <f>IF(Ugovori_OPULJP[[#This Row],[DATUM ZAVRŠETKA OPERACIJE]]&gt;DATE(2024,3,31),"u provedbi","završen")</f>
        <v>završen</v>
      </c>
      <c r="K2195" s="46" t="s">
        <v>160</v>
      </c>
      <c r="L2195" s="46" t="s">
        <v>249</v>
      </c>
      <c r="M2195" s="49">
        <v>0.85</v>
      </c>
      <c r="N2195" s="49">
        <v>0.15</v>
      </c>
      <c r="O2195" s="50">
        <f>Ugovori_OPULJP[[#This Row],[Bespovratna sredstva - Ukupno (EU+Nac) HRK
= Ukupna ugovorena vrijednost bespovratnih sredstava]]*Ugovori_OPULJP[[#This Row],[EU STOPA SUFINANCIRANJA %
EU CO-FINANCING RATE %]]</f>
        <v>1185706.8370000001</v>
      </c>
      <c r="P2195" s="51">
        <f>Ugovori_OPULJP[[#This Row],[Bespovratna sredstva - EU dio - HRK]]/7.5345</f>
        <v>157370.34136306323</v>
      </c>
      <c r="Q2195" s="50">
        <f>Ugovori_OPULJP[[#This Row],[Bespovratna sredstva - Ukupno (EU+Nac) HRK
= Ukupna ugovorena vrijednost bespovratnih sredstava]]*Ugovori_OPULJP[[#This Row],[STOPA NACIONALNOG SUFINANCIRANJA %]]</f>
        <v>209242.383</v>
      </c>
      <c r="R2195" s="51">
        <f>Ugovori_OPULJP[[#This Row],[Bespovratna sredstva - Nacionalni dio - HRK]]/7.5345</f>
        <v>27771.236711128808</v>
      </c>
      <c r="S2195" s="50">
        <v>1394949.22</v>
      </c>
      <c r="T2195" s="51">
        <f>Ugovori_OPULJP[[#This Row],[Bespovratna sredstva - Ukupno (EU+Nac) HRK
= Ukupna ugovorena vrijednost bespovratnih sredstava]]/7.5345</f>
        <v>185141.57807419205</v>
      </c>
      <c r="U2195" s="50">
        <v>0</v>
      </c>
      <c r="V2195" s="51">
        <f>Ugovori_OPULJP[[#This Row],[Javni doprinos korisnika - HRK]]/7.5345</f>
        <v>0</v>
      </c>
      <c r="W2195" s="50">
        <v>0</v>
      </c>
      <c r="X2195" s="51">
        <f>Ugovori_OPULJP[[#This Row],[Privatni doprinos korisnika - HRK]]/7.5345</f>
        <v>0</v>
      </c>
      <c r="Y2195" s="52">
        <v>1394949.22</v>
      </c>
      <c r="Z2195" s="53">
        <f>Ugovori_OPULJP[[#This Row],[UKUPNI PRIHVATLJIVI IZDACI
TOTAL ELIGIBLE EXPENDITURE
= Bespovratna sredstva ukupno + doprinos korisnika
= Ukupni prihvatljivi troškovi
= Ukupna ugovorena vrijednost projekta HRK]]/7.5345</f>
        <v>185141.57807419205</v>
      </c>
      <c r="AA2195" s="44" t="s">
        <v>38</v>
      </c>
      <c r="AB2195" s="44" t="s">
        <v>35</v>
      </c>
      <c r="AC2195" s="43" t="s">
        <v>8055</v>
      </c>
      <c r="AD2195" s="43" t="s">
        <v>6595</v>
      </c>
    </row>
    <row r="2196" spans="1:30" ht="51" customHeight="1" x14ac:dyDescent="0.2">
      <c r="A2196" s="41" t="s">
        <v>8056</v>
      </c>
      <c r="B2196" s="42" t="s">
        <v>743</v>
      </c>
      <c r="C2196" s="43" t="s">
        <v>7295</v>
      </c>
      <c r="D2196" s="43" t="s">
        <v>7880</v>
      </c>
      <c r="E2196" s="44" t="s">
        <v>232</v>
      </c>
      <c r="F2196" s="45" t="s">
        <v>8057</v>
      </c>
      <c r="G2196" s="45" t="s">
        <v>37</v>
      </c>
      <c r="H2196" s="47">
        <v>44011</v>
      </c>
      <c r="I2196" s="47">
        <v>44620</v>
      </c>
      <c r="J2196" s="48" t="str">
        <f>IF(Ugovori_OPULJP[[#This Row],[DATUM ZAVRŠETKA OPERACIJE]]&gt;DATE(2024,3,31),"u provedbi","završen")</f>
        <v>završen</v>
      </c>
      <c r="K2196" s="46" t="s">
        <v>8058</v>
      </c>
      <c r="L2196" s="46" t="s">
        <v>37</v>
      </c>
      <c r="M2196" s="49">
        <v>0.85</v>
      </c>
      <c r="N2196" s="49">
        <v>0.15</v>
      </c>
      <c r="O2196" s="50">
        <f>Ugovori_OPULJP[[#This Row],[Bespovratna sredstva - Ukupno (EU+Nac) HRK
= Ukupna ugovorena vrijednost bespovratnih sredstava]]*Ugovori_OPULJP[[#This Row],[EU STOPA SUFINANCIRANJA %
EU CO-FINANCING RATE %]]</f>
        <v>1251950.125</v>
      </c>
      <c r="P2196" s="51">
        <f>Ugovori_OPULJP[[#This Row],[Bespovratna sredstva - EU dio - HRK]]/7.5345</f>
        <v>166162.33658504213</v>
      </c>
      <c r="Q2196" s="50">
        <f>Ugovori_OPULJP[[#This Row],[Bespovratna sredstva - Ukupno (EU+Nac) HRK
= Ukupna ugovorena vrijednost bespovratnih sredstava]]*Ugovori_OPULJP[[#This Row],[STOPA NACIONALNOG SUFINANCIRANJA %]]</f>
        <v>220932.375</v>
      </c>
      <c r="R2196" s="51">
        <f>Ugovori_OPULJP[[#This Row],[Bespovratna sredstva - Nacionalni dio - HRK]]/7.5345</f>
        <v>29322.765279713316</v>
      </c>
      <c r="S2196" s="50">
        <v>1472882.5</v>
      </c>
      <c r="T2196" s="51">
        <f>Ugovori_OPULJP[[#This Row],[Bespovratna sredstva - Ukupno (EU+Nac) HRK
= Ukupna ugovorena vrijednost bespovratnih sredstava]]/7.5345</f>
        <v>195485.10186475544</v>
      </c>
      <c r="U2196" s="50">
        <v>0</v>
      </c>
      <c r="V2196" s="51">
        <f>Ugovori_OPULJP[[#This Row],[Javni doprinos korisnika - HRK]]/7.5345</f>
        <v>0</v>
      </c>
      <c r="W2196" s="50">
        <v>0</v>
      </c>
      <c r="X2196" s="51">
        <f>Ugovori_OPULJP[[#This Row],[Privatni doprinos korisnika - HRK]]/7.5345</f>
        <v>0</v>
      </c>
      <c r="Y2196" s="52">
        <v>1472882.5</v>
      </c>
      <c r="Z2196" s="53">
        <f>Ugovori_OPULJP[[#This Row],[UKUPNI PRIHVATLJIVI IZDACI
TOTAL ELIGIBLE EXPENDITURE
= Bespovratna sredstva ukupno + doprinos korisnika
= Ukupni prihvatljivi troškovi
= Ukupna ugovorena vrijednost projekta HRK]]/7.5345</f>
        <v>195485.10186475544</v>
      </c>
      <c r="AA2196" s="44" t="s">
        <v>38</v>
      </c>
      <c r="AB2196" s="44" t="s">
        <v>35</v>
      </c>
      <c r="AC2196" s="43" t="s">
        <v>8059</v>
      </c>
      <c r="AD2196" s="43" t="s">
        <v>6595</v>
      </c>
    </row>
    <row r="2197" spans="1:30" ht="51" customHeight="1" x14ac:dyDescent="0.2">
      <c r="A2197" s="41" t="s">
        <v>8060</v>
      </c>
      <c r="B2197" s="42" t="s">
        <v>743</v>
      </c>
      <c r="C2197" s="43" t="s">
        <v>7295</v>
      </c>
      <c r="D2197" s="43" t="s">
        <v>7880</v>
      </c>
      <c r="E2197" s="44" t="s">
        <v>232</v>
      </c>
      <c r="F2197" s="45" t="s">
        <v>8061</v>
      </c>
      <c r="G2197" s="62" t="s">
        <v>181</v>
      </c>
      <c r="H2197" s="47">
        <v>43952</v>
      </c>
      <c r="I2197" s="47">
        <v>44682</v>
      </c>
      <c r="J2197" s="48" t="str">
        <f>IF(Ugovori_OPULJP[[#This Row],[DATUM ZAVRŠETKA OPERACIJE]]&gt;DATE(2024,3,31),"u provedbi","završen")</f>
        <v>završen</v>
      </c>
      <c r="K2197" s="46" t="s">
        <v>8062</v>
      </c>
      <c r="L2197" s="46" t="s">
        <v>37</v>
      </c>
      <c r="M2197" s="49">
        <v>0.85</v>
      </c>
      <c r="N2197" s="49">
        <v>0.15</v>
      </c>
      <c r="O2197" s="50">
        <f>Ugovori_OPULJP[[#This Row],[Bespovratna sredstva - Ukupno (EU+Nac) HRK
= Ukupna ugovorena vrijednost bespovratnih sredstava]]*Ugovori_OPULJP[[#This Row],[EU STOPA SUFINANCIRANJA %
EU CO-FINANCING RATE %]]</f>
        <v>1274475.3119999999</v>
      </c>
      <c r="P2197" s="51">
        <f>Ugovori_OPULJP[[#This Row],[Bespovratna sredstva - EU dio - HRK]]/7.5345</f>
        <v>169151.94266374674</v>
      </c>
      <c r="Q2197" s="50">
        <f>Ugovori_OPULJP[[#This Row],[Bespovratna sredstva - Ukupno (EU+Nac) HRK
= Ukupna ugovorena vrijednost bespovratnih sredstava]]*Ugovori_OPULJP[[#This Row],[STOPA NACIONALNOG SUFINANCIRANJA %]]</f>
        <v>224907.408</v>
      </c>
      <c r="R2197" s="51">
        <f>Ugovori_OPULJP[[#This Row],[Bespovratna sredstva - Nacionalni dio - HRK]]/7.5345</f>
        <v>29850.342823014133</v>
      </c>
      <c r="S2197" s="50">
        <v>1499382.72</v>
      </c>
      <c r="T2197" s="51">
        <f>Ugovori_OPULJP[[#This Row],[Bespovratna sredstva - Ukupno (EU+Nac) HRK
= Ukupna ugovorena vrijednost bespovratnih sredstava]]/7.5345</f>
        <v>199002.2854867609</v>
      </c>
      <c r="U2197" s="50">
        <v>0</v>
      </c>
      <c r="V2197" s="51">
        <f>Ugovori_OPULJP[[#This Row],[Javni doprinos korisnika - HRK]]/7.5345</f>
        <v>0</v>
      </c>
      <c r="W2197" s="50">
        <v>0</v>
      </c>
      <c r="X2197" s="51">
        <f>Ugovori_OPULJP[[#This Row],[Privatni doprinos korisnika - HRK]]/7.5345</f>
        <v>0</v>
      </c>
      <c r="Y2197" s="52">
        <v>1499382.72</v>
      </c>
      <c r="Z2197" s="53">
        <f>Ugovori_OPULJP[[#This Row],[UKUPNI PRIHVATLJIVI IZDACI
TOTAL ELIGIBLE EXPENDITURE
= Bespovratna sredstva ukupno + doprinos korisnika
= Ukupni prihvatljivi troškovi
= Ukupna ugovorena vrijednost projekta HRK]]/7.5345</f>
        <v>199002.2854867609</v>
      </c>
      <c r="AA2197" s="44" t="s">
        <v>38</v>
      </c>
      <c r="AB2197" s="44" t="s">
        <v>35</v>
      </c>
      <c r="AC2197" s="43" t="s">
        <v>8063</v>
      </c>
      <c r="AD2197" s="43" t="s">
        <v>6595</v>
      </c>
    </row>
    <row r="2198" spans="1:30" ht="51" customHeight="1" x14ac:dyDescent="0.2">
      <c r="A2198" s="41" t="s">
        <v>8064</v>
      </c>
      <c r="B2198" s="42" t="s">
        <v>743</v>
      </c>
      <c r="C2198" s="43" t="s">
        <v>7295</v>
      </c>
      <c r="D2198" s="43" t="s">
        <v>7880</v>
      </c>
      <c r="E2198" s="44" t="s">
        <v>232</v>
      </c>
      <c r="F2198" s="45" t="s">
        <v>8065</v>
      </c>
      <c r="G2198" s="45" t="s">
        <v>7807</v>
      </c>
      <c r="H2198" s="47">
        <v>44001</v>
      </c>
      <c r="I2198" s="47">
        <v>44731</v>
      </c>
      <c r="J2198" s="48" t="str">
        <f>IF(Ugovori_OPULJP[[#This Row],[DATUM ZAVRŠETKA OPERACIJE]]&gt;DATE(2024,3,31),"u provedbi","završen")</f>
        <v>završen</v>
      </c>
      <c r="K2198" s="46" t="s">
        <v>8066</v>
      </c>
      <c r="L2198" s="46" t="s">
        <v>37</v>
      </c>
      <c r="M2198" s="49">
        <v>0.85</v>
      </c>
      <c r="N2198" s="49">
        <v>0.15</v>
      </c>
      <c r="O2198" s="50">
        <f>Ugovori_OPULJP[[#This Row],[Bespovratna sredstva - Ukupno (EU+Nac) HRK
= Ukupna ugovorena vrijednost bespovratnih sredstava]]*Ugovori_OPULJP[[#This Row],[EU STOPA SUFINANCIRANJA %
EU CO-FINANCING RATE %]]</f>
        <v>1249570.8984999999</v>
      </c>
      <c r="P2198" s="51">
        <f>Ugovori_OPULJP[[#This Row],[Bespovratna sredstva - EU dio - HRK]]/7.5345</f>
        <v>165846.55896210761</v>
      </c>
      <c r="Q2198" s="50">
        <f>Ugovori_OPULJP[[#This Row],[Bespovratna sredstva - Ukupno (EU+Nac) HRK
= Ukupna ugovorena vrijednost bespovratnih sredstava]]*Ugovori_OPULJP[[#This Row],[STOPA NACIONALNOG SUFINANCIRANJA %]]</f>
        <v>220512.51149999999</v>
      </c>
      <c r="R2198" s="51">
        <f>Ugovori_OPULJP[[#This Row],[Bespovratna sredstva - Nacionalni dio - HRK]]/7.5345</f>
        <v>29267.039816842524</v>
      </c>
      <c r="S2198" s="50">
        <v>1470083.41</v>
      </c>
      <c r="T2198" s="51">
        <f>Ugovori_OPULJP[[#This Row],[Bespovratna sredstva - Ukupno (EU+Nac) HRK
= Ukupna ugovorena vrijednost bespovratnih sredstava]]/7.5345</f>
        <v>195113.59877895014</v>
      </c>
      <c r="U2198" s="50">
        <v>0</v>
      </c>
      <c r="V2198" s="51">
        <f>Ugovori_OPULJP[[#This Row],[Javni doprinos korisnika - HRK]]/7.5345</f>
        <v>0</v>
      </c>
      <c r="W2198" s="50">
        <v>0</v>
      </c>
      <c r="X2198" s="51">
        <f>Ugovori_OPULJP[[#This Row],[Privatni doprinos korisnika - HRK]]/7.5345</f>
        <v>0</v>
      </c>
      <c r="Y2198" s="52">
        <v>1470083.41</v>
      </c>
      <c r="Z2198" s="53">
        <f>Ugovori_OPULJP[[#This Row],[UKUPNI PRIHVATLJIVI IZDACI
TOTAL ELIGIBLE EXPENDITURE
= Bespovratna sredstva ukupno + doprinos korisnika
= Ukupni prihvatljivi troškovi
= Ukupna ugovorena vrijednost projekta HRK]]/7.5345</f>
        <v>195113.59877895014</v>
      </c>
      <c r="AA2198" s="44" t="s">
        <v>38</v>
      </c>
      <c r="AB2198" s="44" t="s">
        <v>35</v>
      </c>
      <c r="AC2198" s="43" t="s">
        <v>8067</v>
      </c>
      <c r="AD2198" s="43" t="s">
        <v>6595</v>
      </c>
    </row>
    <row r="2199" spans="1:30" ht="51" customHeight="1" x14ac:dyDescent="0.2">
      <c r="A2199" s="41" t="s">
        <v>8068</v>
      </c>
      <c r="B2199" s="42" t="s">
        <v>743</v>
      </c>
      <c r="C2199" s="43" t="s">
        <v>7295</v>
      </c>
      <c r="D2199" s="43" t="s">
        <v>7880</v>
      </c>
      <c r="E2199" s="44" t="s">
        <v>232</v>
      </c>
      <c r="F2199" s="45" t="s">
        <v>8069</v>
      </c>
      <c r="G2199" s="45" t="s">
        <v>641</v>
      </c>
      <c r="H2199" s="47">
        <v>44138</v>
      </c>
      <c r="I2199" s="47">
        <v>44868</v>
      </c>
      <c r="J2199" s="48" t="str">
        <f>IF(Ugovori_OPULJP[[#This Row],[DATUM ZAVRŠETKA OPERACIJE]]&gt;DATE(2024,3,31),"u provedbi","završen")</f>
        <v>završen</v>
      </c>
      <c r="K2199" s="46" t="s">
        <v>8070</v>
      </c>
      <c r="L2199" s="46" t="s">
        <v>104</v>
      </c>
      <c r="M2199" s="49">
        <v>0.85</v>
      </c>
      <c r="N2199" s="49">
        <v>0.15</v>
      </c>
      <c r="O2199" s="50">
        <f>Ugovori_OPULJP[[#This Row],[Bespovratna sredstva - Ukupno (EU+Nac) HRK
= Ukupna ugovorena vrijednost bespovratnih sredstava]]*Ugovori_OPULJP[[#This Row],[EU STOPA SUFINANCIRANJA %
EU CO-FINANCING RATE %]]</f>
        <v>1093986.7879999999</v>
      </c>
      <c r="P2199" s="51">
        <f>Ugovori_OPULJP[[#This Row],[Bespovratna sredstva - EU dio - HRK]]/7.5345</f>
        <v>145196.99887185611</v>
      </c>
      <c r="Q2199" s="50">
        <f>Ugovori_OPULJP[[#This Row],[Bespovratna sredstva - Ukupno (EU+Nac) HRK
= Ukupna ugovorena vrijednost bespovratnih sredstava]]*Ugovori_OPULJP[[#This Row],[STOPA NACIONALNOG SUFINANCIRANJA %]]</f>
        <v>193056.492</v>
      </c>
      <c r="R2199" s="51">
        <f>Ugovori_OPULJP[[#This Row],[Bespovratna sredstva - Nacionalni dio - HRK]]/7.5345</f>
        <v>25622.999800915786</v>
      </c>
      <c r="S2199" s="50">
        <v>1287043.28</v>
      </c>
      <c r="T2199" s="51">
        <f>Ugovori_OPULJP[[#This Row],[Bespovratna sredstva - Ukupno (EU+Nac) HRK
= Ukupna ugovorena vrijednost bespovratnih sredstava]]/7.5345</f>
        <v>170819.99867277191</v>
      </c>
      <c r="U2199" s="50">
        <v>0</v>
      </c>
      <c r="V2199" s="51">
        <f>Ugovori_OPULJP[[#This Row],[Javni doprinos korisnika - HRK]]/7.5345</f>
        <v>0</v>
      </c>
      <c r="W2199" s="50">
        <v>0</v>
      </c>
      <c r="X2199" s="51">
        <f>Ugovori_OPULJP[[#This Row],[Privatni doprinos korisnika - HRK]]/7.5345</f>
        <v>0</v>
      </c>
      <c r="Y2199" s="52">
        <v>1287043.28</v>
      </c>
      <c r="Z2199" s="53">
        <f>Ugovori_OPULJP[[#This Row],[UKUPNI PRIHVATLJIVI IZDACI
TOTAL ELIGIBLE EXPENDITURE
= Bespovratna sredstva ukupno + doprinos korisnika
= Ukupni prihvatljivi troškovi
= Ukupna ugovorena vrijednost projekta HRK]]/7.5345</f>
        <v>170819.99867277191</v>
      </c>
      <c r="AA2199" s="44" t="s">
        <v>38</v>
      </c>
      <c r="AB2199" s="44" t="s">
        <v>35</v>
      </c>
      <c r="AC2199" s="43" t="s">
        <v>8071</v>
      </c>
      <c r="AD2199" s="43" t="s">
        <v>6595</v>
      </c>
    </row>
    <row r="2200" spans="1:30" ht="51" customHeight="1" x14ac:dyDescent="0.2">
      <c r="A2200" s="41" t="s">
        <v>8072</v>
      </c>
      <c r="B2200" s="42" t="s">
        <v>743</v>
      </c>
      <c r="C2200" s="43" t="s">
        <v>7295</v>
      </c>
      <c r="D2200" s="43" t="s">
        <v>7880</v>
      </c>
      <c r="E2200" s="44" t="s">
        <v>232</v>
      </c>
      <c r="F2200" s="45" t="s">
        <v>8073</v>
      </c>
      <c r="G2200" s="45" t="s">
        <v>2479</v>
      </c>
      <c r="H2200" s="47">
        <v>43927</v>
      </c>
      <c r="I2200" s="47">
        <v>44657</v>
      </c>
      <c r="J2200" s="48" t="str">
        <f>IF(Ugovori_OPULJP[[#This Row],[DATUM ZAVRŠETKA OPERACIJE]]&gt;DATE(2024,3,31),"u provedbi","završen")</f>
        <v>završen</v>
      </c>
      <c r="K2200" s="46" t="s">
        <v>8074</v>
      </c>
      <c r="L2200" s="46" t="s">
        <v>79</v>
      </c>
      <c r="M2200" s="49">
        <v>0.85</v>
      </c>
      <c r="N2200" s="49">
        <v>0.15</v>
      </c>
      <c r="O2200" s="50">
        <f>Ugovori_OPULJP[[#This Row],[Bespovratna sredstva - Ukupno (EU+Nac) HRK
= Ukupna ugovorena vrijednost bespovratnih sredstava]]*Ugovori_OPULJP[[#This Row],[EU STOPA SUFINANCIRANJA %
EU CO-FINANCING RATE %]]</f>
        <v>1039943.3375</v>
      </c>
      <c r="P2200" s="51">
        <f>Ugovori_OPULJP[[#This Row],[Bespovratna sredstva - EU dio - HRK]]/7.5345</f>
        <v>138024.2003450793</v>
      </c>
      <c r="Q2200" s="50">
        <f>Ugovori_OPULJP[[#This Row],[Bespovratna sredstva - Ukupno (EU+Nac) HRK
= Ukupna ugovorena vrijednost bespovratnih sredstava]]*Ugovori_OPULJP[[#This Row],[STOPA NACIONALNOG SUFINANCIRANJA %]]</f>
        <v>183519.41250000001</v>
      </c>
      <c r="R2200" s="51">
        <f>Ugovori_OPULJP[[#This Row],[Bespovratna sredstva - Nacionalni dio - HRK]]/7.5345</f>
        <v>24357.21182560223</v>
      </c>
      <c r="S2200" s="50">
        <v>1223462.75</v>
      </c>
      <c r="T2200" s="51">
        <f>Ugovori_OPULJP[[#This Row],[Bespovratna sredstva - Ukupno (EU+Nac) HRK
= Ukupna ugovorena vrijednost bespovratnih sredstava]]/7.5345</f>
        <v>162381.41217068152</v>
      </c>
      <c r="U2200" s="50">
        <v>0</v>
      </c>
      <c r="V2200" s="51">
        <f>Ugovori_OPULJP[[#This Row],[Javni doprinos korisnika - HRK]]/7.5345</f>
        <v>0</v>
      </c>
      <c r="W2200" s="50">
        <v>0</v>
      </c>
      <c r="X2200" s="51">
        <f>Ugovori_OPULJP[[#This Row],[Privatni doprinos korisnika - HRK]]/7.5345</f>
        <v>0</v>
      </c>
      <c r="Y2200" s="52">
        <v>1223462.75</v>
      </c>
      <c r="Z2200" s="53">
        <f>Ugovori_OPULJP[[#This Row],[UKUPNI PRIHVATLJIVI IZDACI
TOTAL ELIGIBLE EXPENDITURE
= Bespovratna sredstva ukupno + doprinos korisnika
= Ukupni prihvatljivi troškovi
= Ukupna ugovorena vrijednost projekta HRK]]/7.5345</f>
        <v>162381.41217068152</v>
      </c>
      <c r="AA2200" s="44" t="s">
        <v>38</v>
      </c>
      <c r="AB2200" s="44" t="s">
        <v>35</v>
      </c>
      <c r="AC2200" s="43" t="s">
        <v>8075</v>
      </c>
      <c r="AD2200" s="43" t="s">
        <v>6595</v>
      </c>
    </row>
    <row r="2201" spans="1:30" ht="51" customHeight="1" x14ac:dyDescent="0.2">
      <c r="A2201" s="41" t="s">
        <v>8076</v>
      </c>
      <c r="B2201" s="42" t="s">
        <v>743</v>
      </c>
      <c r="C2201" s="43" t="s">
        <v>7295</v>
      </c>
      <c r="D2201" s="43" t="s">
        <v>7880</v>
      </c>
      <c r="E2201" s="44" t="s">
        <v>232</v>
      </c>
      <c r="F2201" s="45" t="s">
        <v>8077</v>
      </c>
      <c r="G2201" s="45" t="s">
        <v>8078</v>
      </c>
      <c r="H2201" s="47">
        <v>43941</v>
      </c>
      <c r="I2201" s="47">
        <v>44671</v>
      </c>
      <c r="J2201" s="48" t="str">
        <f>IF(Ugovori_OPULJP[[#This Row],[DATUM ZAVRŠETKA OPERACIJE]]&gt;DATE(2024,3,31),"u provedbi","završen")</f>
        <v>završen</v>
      </c>
      <c r="K2201" s="46" t="s">
        <v>8079</v>
      </c>
      <c r="L2201" s="46" t="s">
        <v>37</v>
      </c>
      <c r="M2201" s="49">
        <v>0.85</v>
      </c>
      <c r="N2201" s="49">
        <v>0.15</v>
      </c>
      <c r="O2201" s="50">
        <f>Ugovori_OPULJP[[#This Row],[Bespovratna sredstva - Ukupno (EU+Nac) HRK
= Ukupna ugovorena vrijednost bespovratnih sredstava]]*Ugovori_OPULJP[[#This Row],[EU STOPA SUFINANCIRANJA %
EU CO-FINANCING RATE %]]</f>
        <v>1274679.193</v>
      </c>
      <c r="P2201" s="51">
        <f>Ugovori_OPULJP[[#This Row],[Bespovratna sredstva - EU dio - HRK]]/7.5345</f>
        <v>169179.00232264915</v>
      </c>
      <c r="Q2201" s="50">
        <f>Ugovori_OPULJP[[#This Row],[Bespovratna sredstva - Ukupno (EU+Nac) HRK
= Ukupna ugovorena vrijednost bespovratnih sredstava]]*Ugovori_OPULJP[[#This Row],[STOPA NACIONALNOG SUFINANCIRANJA %]]</f>
        <v>224943.38700000002</v>
      </c>
      <c r="R2201" s="51">
        <f>Ugovori_OPULJP[[#This Row],[Bespovratna sredstva - Nacionalni dio - HRK]]/7.5345</f>
        <v>29855.118056938085</v>
      </c>
      <c r="S2201" s="50">
        <v>1499622.58</v>
      </c>
      <c r="T2201" s="51">
        <f>Ugovori_OPULJP[[#This Row],[Bespovratna sredstva - Ukupno (EU+Nac) HRK
= Ukupna ugovorena vrijednost bespovratnih sredstava]]/7.5345</f>
        <v>199034.12037958723</v>
      </c>
      <c r="U2201" s="50">
        <v>0</v>
      </c>
      <c r="V2201" s="51">
        <f>Ugovori_OPULJP[[#This Row],[Javni doprinos korisnika - HRK]]/7.5345</f>
        <v>0</v>
      </c>
      <c r="W2201" s="50">
        <v>0</v>
      </c>
      <c r="X2201" s="51">
        <f>Ugovori_OPULJP[[#This Row],[Privatni doprinos korisnika - HRK]]/7.5345</f>
        <v>0</v>
      </c>
      <c r="Y2201" s="52">
        <v>1499622.58</v>
      </c>
      <c r="Z2201" s="53">
        <f>Ugovori_OPULJP[[#This Row],[UKUPNI PRIHVATLJIVI IZDACI
TOTAL ELIGIBLE EXPENDITURE
= Bespovratna sredstva ukupno + doprinos korisnika
= Ukupni prihvatljivi troškovi
= Ukupna ugovorena vrijednost projekta HRK]]/7.5345</f>
        <v>199034.12037958723</v>
      </c>
      <c r="AA2201" s="44" t="s">
        <v>38</v>
      </c>
      <c r="AB2201" s="44" t="s">
        <v>35</v>
      </c>
      <c r="AC2201" s="43" t="s">
        <v>8080</v>
      </c>
      <c r="AD2201" s="43" t="s">
        <v>6595</v>
      </c>
    </row>
    <row r="2202" spans="1:30" ht="51" customHeight="1" x14ac:dyDescent="0.2">
      <c r="A2202" s="41" t="s">
        <v>8081</v>
      </c>
      <c r="B2202" s="42" t="s">
        <v>743</v>
      </c>
      <c r="C2202" s="43" t="s">
        <v>7295</v>
      </c>
      <c r="D2202" s="43" t="s">
        <v>7880</v>
      </c>
      <c r="E2202" s="44" t="s">
        <v>232</v>
      </c>
      <c r="F2202" s="45" t="s">
        <v>8082</v>
      </c>
      <c r="G2202" s="45" t="s">
        <v>383</v>
      </c>
      <c r="H2202" s="47">
        <v>43936</v>
      </c>
      <c r="I2202" s="47">
        <v>44666</v>
      </c>
      <c r="J2202" s="48" t="str">
        <f>IF(Ugovori_OPULJP[[#This Row],[DATUM ZAVRŠETKA OPERACIJE]]&gt;DATE(2024,3,31),"u provedbi","završen")</f>
        <v>završen</v>
      </c>
      <c r="K2202" s="46" t="s">
        <v>8083</v>
      </c>
      <c r="L2202" s="46" t="s">
        <v>249</v>
      </c>
      <c r="M2202" s="49">
        <v>0.85</v>
      </c>
      <c r="N2202" s="49">
        <v>0.15</v>
      </c>
      <c r="O2202" s="50">
        <f>Ugovori_OPULJP[[#This Row],[Bespovratna sredstva - Ukupno (EU+Nac) HRK
= Ukupna ugovorena vrijednost bespovratnih sredstava]]*Ugovori_OPULJP[[#This Row],[EU STOPA SUFINANCIRANJA %
EU CO-FINANCING RATE %]]</f>
        <v>1274544.6465</v>
      </c>
      <c r="P2202" s="51">
        <f>Ugovori_OPULJP[[#This Row],[Bespovratna sredstva - EU dio - HRK]]/7.5345</f>
        <v>169161.14493330679</v>
      </c>
      <c r="Q2202" s="50">
        <f>Ugovori_OPULJP[[#This Row],[Bespovratna sredstva - Ukupno (EU+Nac) HRK
= Ukupna ugovorena vrijednost bespovratnih sredstava]]*Ugovori_OPULJP[[#This Row],[STOPA NACIONALNOG SUFINANCIRANJA %]]</f>
        <v>224919.64350000001</v>
      </c>
      <c r="R2202" s="51">
        <f>Ugovori_OPULJP[[#This Row],[Bespovratna sredstva - Nacionalni dio - HRK]]/7.5345</f>
        <v>29851.966752936492</v>
      </c>
      <c r="S2202" s="50">
        <v>1499464.29</v>
      </c>
      <c r="T2202" s="51">
        <f>Ugovori_OPULJP[[#This Row],[Bespovratna sredstva - Ukupno (EU+Nac) HRK
= Ukupna ugovorena vrijednost bespovratnih sredstava]]/7.5345</f>
        <v>199013.11168624327</v>
      </c>
      <c r="U2202" s="50">
        <v>0</v>
      </c>
      <c r="V2202" s="51">
        <f>Ugovori_OPULJP[[#This Row],[Javni doprinos korisnika - HRK]]/7.5345</f>
        <v>0</v>
      </c>
      <c r="W2202" s="50">
        <v>0</v>
      </c>
      <c r="X2202" s="51">
        <f>Ugovori_OPULJP[[#This Row],[Privatni doprinos korisnika - HRK]]/7.5345</f>
        <v>0</v>
      </c>
      <c r="Y2202" s="52">
        <v>1499464.29</v>
      </c>
      <c r="Z2202" s="53">
        <f>Ugovori_OPULJP[[#This Row],[UKUPNI PRIHVATLJIVI IZDACI
TOTAL ELIGIBLE EXPENDITURE
= Bespovratna sredstva ukupno + doprinos korisnika
= Ukupni prihvatljivi troškovi
= Ukupna ugovorena vrijednost projekta HRK]]/7.5345</f>
        <v>199013.11168624327</v>
      </c>
      <c r="AA2202" s="44" t="s">
        <v>38</v>
      </c>
      <c r="AB2202" s="44" t="s">
        <v>35</v>
      </c>
      <c r="AC2202" s="43" t="s">
        <v>8084</v>
      </c>
      <c r="AD2202" s="43" t="s">
        <v>6595</v>
      </c>
    </row>
    <row r="2203" spans="1:30" ht="51" customHeight="1" x14ac:dyDescent="0.2">
      <c r="A2203" s="41" t="s">
        <v>8085</v>
      </c>
      <c r="B2203" s="42" t="s">
        <v>743</v>
      </c>
      <c r="C2203" s="43" t="s">
        <v>7295</v>
      </c>
      <c r="D2203" s="43" t="s">
        <v>7880</v>
      </c>
      <c r="E2203" s="44" t="s">
        <v>232</v>
      </c>
      <c r="F2203" s="45" t="s">
        <v>8086</v>
      </c>
      <c r="G2203" s="45" t="s">
        <v>8087</v>
      </c>
      <c r="H2203" s="47">
        <v>44044</v>
      </c>
      <c r="I2203" s="47">
        <v>44774</v>
      </c>
      <c r="J2203" s="48" t="str">
        <f>IF(Ugovori_OPULJP[[#This Row],[DATUM ZAVRŠETKA OPERACIJE]]&gt;DATE(2024,3,31),"u provedbi","završen")</f>
        <v>završen</v>
      </c>
      <c r="K2203" s="46" t="s">
        <v>173</v>
      </c>
      <c r="L2203" s="46" t="s">
        <v>173</v>
      </c>
      <c r="M2203" s="49">
        <v>0.85</v>
      </c>
      <c r="N2203" s="49">
        <v>0.15</v>
      </c>
      <c r="O2203" s="50">
        <f>Ugovori_OPULJP[[#This Row],[Bespovratna sredstva - Ukupno (EU+Nac) HRK
= Ukupna ugovorena vrijednost bespovratnih sredstava]]*Ugovori_OPULJP[[#This Row],[EU STOPA SUFINANCIRANJA %
EU CO-FINANCING RATE %]]</f>
        <v>1206158.7209999999</v>
      </c>
      <c r="P2203" s="51">
        <f>Ugovori_OPULJP[[#This Row],[Bespovratna sredstva - EU dio - HRK]]/7.5345</f>
        <v>160084.77284491339</v>
      </c>
      <c r="Q2203" s="50">
        <f>Ugovori_OPULJP[[#This Row],[Bespovratna sredstva - Ukupno (EU+Nac) HRK
= Ukupna ugovorena vrijednost bespovratnih sredstava]]*Ugovori_OPULJP[[#This Row],[STOPA NACIONALNOG SUFINANCIRANJA %]]</f>
        <v>212851.53899999999</v>
      </c>
      <c r="R2203" s="51">
        <f>Ugovori_OPULJP[[#This Row],[Bespovratna sredstva - Nacionalni dio - HRK]]/7.5345</f>
        <v>28250.254031455304</v>
      </c>
      <c r="S2203" s="50">
        <v>1419010.26</v>
      </c>
      <c r="T2203" s="51">
        <f>Ugovori_OPULJP[[#This Row],[Bespovratna sredstva - Ukupno (EU+Nac) HRK
= Ukupna ugovorena vrijednost bespovratnih sredstava]]/7.5345</f>
        <v>188335.02687636871</v>
      </c>
      <c r="U2203" s="50">
        <v>0</v>
      </c>
      <c r="V2203" s="51">
        <f>Ugovori_OPULJP[[#This Row],[Javni doprinos korisnika - HRK]]/7.5345</f>
        <v>0</v>
      </c>
      <c r="W2203" s="50">
        <v>0</v>
      </c>
      <c r="X2203" s="51">
        <f>Ugovori_OPULJP[[#This Row],[Privatni doprinos korisnika - HRK]]/7.5345</f>
        <v>0</v>
      </c>
      <c r="Y2203" s="52">
        <v>1419010.26</v>
      </c>
      <c r="Z2203" s="53">
        <f>Ugovori_OPULJP[[#This Row],[UKUPNI PRIHVATLJIVI IZDACI
TOTAL ELIGIBLE EXPENDITURE
= Bespovratna sredstva ukupno + doprinos korisnika
= Ukupni prihvatljivi troškovi
= Ukupna ugovorena vrijednost projekta HRK]]/7.5345</f>
        <v>188335.02687636871</v>
      </c>
      <c r="AA2203" s="44" t="s">
        <v>38</v>
      </c>
      <c r="AB2203" s="44" t="s">
        <v>35</v>
      </c>
      <c r="AC2203" s="43" t="s">
        <v>8088</v>
      </c>
      <c r="AD2203" s="43" t="s">
        <v>6595</v>
      </c>
    </row>
    <row r="2204" spans="1:30" ht="51" customHeight="1" x14ac:dyDescent="0.2">
      <c r="A2204" s="41" t="s">
        <v>8089</v>
      </c>
      <c r="B2204" s="42" t="s">
        <v>743</v>
      </c>
      <c r="C2204" s="43" t="s">
        <v>7295</v>
      </c>
      <c r="D2204" s="43" t="s">
        <v>7880</v>
      </c>
      <c r="E2204" s="44" t="s">
        <v>232</v>
      </c>
      <c r="F2204" s="45" t="s">
        <v>8090</v>
      </c>
      <c r="G2204" s="45" t="s">
        <v>8091</v>
      </c>
      <c r="H2204" s="47">
        <v>44013</v>
      </c>
      <c r="I2204" s="47">
        <v>44743</v>
      </c>
      <c r="J2204" s="48" t="str">
        <f>IF(Ugovori_OPULJP[[#This Row],[DATUM ZAVRŠETKA OPERACIJE]]&gt;DATE(2024,3,31),"u provedbi","završen")</f>
        <v>završen</v>
      </c>
      <c r="K2204" s="46" t="s">
        <v>8092</v>
      </c>
      <c r="L2204" s="46" t="s">
        <v>37</v>
      </c>
      <c r="M2204" s="49">
        <v>0.85</v>
      </c>
      <c r="N2204" s="49">
        <v>0.15</v>
      </c>
      <c r="O2204" s="50">
        <f>Ugovori_OPULJP[[#This Row],[Bespovratna sredstva - Ukupno (EU+Nac) HRK
= Ukupna ugovorena vrijednost bespovratnih sredstava]]*Ugovori_OPULJP[[#This Row],[EU STOPA SUFINANCIRANJA %
EU CO-FINANCING RATE %]]</f>
        <v>1212825.9935000001</v>
      </c>
      <c r="P2204" s="51">
        <f>Ugovori_OPULJP[[#This Row],[Bespovratna sredstva - EU dio - HRK]]/7.5345</f>
        <v>160969.671975579</v>
      </c>
      <c r="Q2204" s="50">
        <f>Ugovori_OPULJP[[#This Row],[Bespovratna sredstva - Ukupno (EU+Nac) HRK
= Ukupna ugovorena vrijednost bespovratnih sredstava]]*Ugovori_OPULJP[[#This Row],[STOPA NACIONALNOG SUFINANCIRANJA %]]</f>
        <v>214028.1165</v>
      </c>
      <c r="R2204" s="51">
        <f>Ugovori_OPULJP[[#This Row],[Bespovratna sredstva - Nacionalni dio - HRK]]/7.5345</f>
        <v>28406.412701572764</v>
      </c>
      <c r="S2204" s="50">
        <v>1426854.11</v>
      </c>
      <c r="T2204" s="51">
        <f>Ugovori_OPULJP[[#This Row],[Bespovratna sredstva - Ukupno (EU+Nac) HRK
= Ukupna ugovorena vrijednost bespovratnih sredstava]]/7.5345</f>
        <v>189376.08467715178</v>
      </c>
      <c r="U2204" s="50">
        <v>0</v>
      </c>
      <c r="V2204" s="51">
        <f>Ugovori_OPULJP[[#This Row],[Javni doprinos korisnika - HRK]]/7.5345</f>
        <v>0</v>
      </c>
      <c r="W2204" s="50">
        <v>0</v>
      </c>
      <c r="X2204" s="51">
        <f>Ugovori_OPULJP[[#This Row],[Privatni doprinos korisnika - HRK]]/7.5345</f>
        <v>0</v>
      </c>
      <c r="Y2204" s="52">
        <v>1426854.11</v>
      </c>
      <c r="Z2204" s="53">
        <f>Ugovori_OPULJP[[#This Row],[UKUPNI PRIHVATLJIVI IZDACI
TOTAL ELIGIBLE EXPENDITURE
= Bespovratna sredstva ukupno + doprinos korisnika
= Ukupni prihvatljivi troškovi
= Ukupna ugovorena vrijednost projekta HRK]]/7.5345</f>
        <v>189376.08467715178</v>
      </c>
      <c r="AA2204" s="44" t="s">
        <v>38</v>
      </c>
      <c r="AB2204" s="44" t="s">
        <v>35</v>
      </c>
      <c r="AC2204" s="43" t="s">
        <v>8093</v>
      </c>
      <c r="AD2204" s="43" t="s">
        <v>6595</v>
      </c>
    </row>
    <row r="2205" spans="1:30" ht="51" customHeight="1" x14ac:dyDescent="0.2">
      <c r="A2205" s="41" t="s">
        <v>8094</v>
      </c>
      <c r="B2205" s="42" t="s">
        <v>743</v>
      </c>
      <c r="C2205" s="43" t="s">
        <v>7295</v>
      </c>
      <c r="D2205" s="43" t="s">
        <v>7880</v>
      </c>
      <c r="E2205" s="44" t="s">
        <v>232</v>
      </c>
      <c r="F2205" s="45" t="s">
        <v>8095</v>
      </c>
      <c r="G2205" s="62" t="s">
        <v>1498</v>
      </c>
      <c r="H2205" s="47">
        <v>44127</v>
      </c>
      <c r="I2205" s="47">
        <v>44857</v>
      </c>
      <c r="J2205" s="48" t="str">
        <f>IF(Ugovori_OPULJP[[#This Row],[DATUM ZAVRŠETKA OPERACIJE]]&gt;DATE(2024,3,31),"u provedbi","završen")</f>
        <v>završen</v>
      </c>
      <c r="K2205" s="46" t="s">
        <v>186</v>
      </c>
      <c r="L2205" s="46" t="s">
        <v>186</v>
      </c>
      <c r="M2205" s="49">
        <v>0.85</v>
      </c>
      <c r="N2205" s="49">
        <v>0.15</v>
      </c>
      <c r="O2205" s="50">
        <f>Ugovori_OPULJP[[#This Row],[Bespovratna sredstva - Ukupno (EU+Nac) HRK
= Ukupna ugovorena vrijednost bespovratnih sredstava]]*Ugovori_OPULJP[[#This Row],[EU STOPA SUFINANCIRANJA %
EU CO-FINANCING RATE %]]</f>
        <v>1246458.2749999999</v>
      </c>
      <c r="P2205" s="51">
        <f>Ugovori_OPULJP[[#This Row],[Bespovratna sredstva - EU dio - HRK]]/7.5345</f>
        <v>165433.44282965024</v>
      </c>
      <c r="Q2205" s="50">
        <f>Ugovori_OPULJP[[#This Row],[Bespovratna sredstva - Ukupno (EU+Nac) HRK
= Ukupna ugovorena vrijednost bespovratnih sredstava]]*Ugovori_OPULJP[[#This Row],[STOPA NACIONALNOG SUFINANCIRANJA %]]</f>
        <v>219963.22500000001</v>
      </c>
      <c r="R2205" s="51">
        <f>Ugovori_OPULJP[[#This Row],[Bespovratna sredstva - Nacionalni dio - HRK]]/7.5345</f>
        <v>29194.136969938281</v>
      </c>
      <c r="S2205" s="50">
        <v>1466421.5</v>
      </c>
      <c r="T2205" s="51">
        <f>Ugovori_OPULJP[[#This Row],[Bespovratna sredstva - Ukupno (EU+Nac) HRK
= Ukupna ugovorena vrijednost bespovratnih sredstava]]/7.5345</f>
        <v>194627.57979958854</v>
      </c>
      <c r="U2205" s="50">
        <v>0</v>
      </c>
      <c r="V2205" s="51">
        <f>Ugovori_OPULJP[[#This Row],[Javni doprinos korisnika - HRK]]/7.5345</f>
        <v>0</v>
      </c>
      <c r="W2205" s="50">
        <v>0</v>
      </c>
      <c r="X2205" s="51">
        <f>Ugovori_OPULJP[[#This Row],[Privatni doprinos korisnika - HRK]]/7.5345</f>
        <v>0</v>
      </c>
      <c r="Y2205" s="52">
        <v>1466421.5</v>
      </c>
      <c r="Z2205" s="53">
        <f>Ugovori_OPULJP[[#This Row],[UKUPNI PRIHVATLJIVI IZDACI
TOTAL ELIGIBLE EXPENDITURE
= Bespovratna sredstva ukupno + doprinos korisnika
= Ukupni prihvatljivi troškovi
= Ukupna ugovorena vrijednost projekta HRK]]/7.5345</f>
        <v>194627.57979958854</v>
      </c>
      <c r="AA2205" s="44" t="s">
        <v>38</v>
      </c>
      <c r="AB2205" s="44" t="s">
        <v>35</v>
      </c>
      <c r="AC2205" s="43" t="s">
        <v>8096</v>
      </c>
      <c r="AD2205" s="43" t="s">
        <v>6595</v>
      </c>
    </row>
    <row r="2206" spans="1:30" ht="51" customHeight="1" x14ac:dyDescent="0.2">
      <c r="A2206" s="41" t="s">
        <v>8097</v>
      </c>
      <c r="B2206" s="42" t="s">
        <v>743</v>
      </c>
      <c r="C2206" s="43" t="s">
        <v>7295</v>
      </c>
      <c r="D2206" s="43" t="s">
        <v>7880</v>
      </c>
      <c r="E2206" s="44" t="s">
        <v>232</v>
      </c>
      <c r="F2206" s="45" t="s">
        <v>8098</v>
      </c>
      <c r="G2206" s="45" t="s">
        <v>37</v>
      </c>
      <c r="H2206" s="47">
        <v>43959</v>
      </c>
      <c r="I2206" s="47">
        <v>44689</v>
      </c>
      <c r="J2206" s="48" t="str">
        <f>IF(Ugovori_OPULJP[[#This Row],[DATUM ZAVRŠETKA OPERACIJE]]&gt;DATE(2024,3,31),"u provedbi","završen")</f>
        <v>završen</v>
      </c>
      <c r="K2206" s="46" t="s">
        <v>8099</v>
      </c>
      <c r="L2206" s="46" t="s">
        <v>37</v>
      </c>
      <c r="M2206" s="49">
        <v>0.85</v>
      </c>
      <c r="N2206" s="49">
        <v>0.15</v>
      </c>
      <c r="O2206" s="50">
        <f>Ugovori_OPULJP[[#This Row],[Bespovratna sredstva - Ukupno (EU+Nac) HRK
= Ukupna ugovorena vrijednost bespovratnih sredstava]]*Ugovori_OPULJP[[#This Row],[EU STOPA SUFINANCIRANJA %
EU CO-FINANCING RATE %]]</f>
        <v>1274523.2350000001</v>
      </c>
      <c r="P2206" s="51">
        <f>Ugovori_OPULJP[[#This Row],[Bespovratna sredstva - EU dio - HRK]]/7.5345</f>
        <v>169158.30313889444</v>
      </c>
      <c r="Q2206" s="50">
        <f>Ugovori_OPULJP[[#This Row],[Bespovratna sredstva - Ukupno (EU+Nac) HRK
= Ukupna ugovorena vrijednost bespovratnih sredstava]]*Ugovori_OPULJP[[#This Row],[STOPA NACIONALNOG SUFINANCIRANJA %]]</f>
        <v>224915.86500000002</v>
      </c>
      <c r="R2206" s="51">
        <f>Ugovori_OPULJP[[#This Row],[Bespovratna sredstva - Nacionalni dio - HRK]]/7.5345</f>
        <v>29851.4652598049</v>
      </c>
      <c r="S2206" s="50">
        <v>1499439.1</v>
      </c>
      <c r="T2206" s="51">
        <f>Ugovori_OPULJP[[#This Row],[Bespovratna sredstva - Ukupno (EU+Nac) HRK
= Ukupna ugovorena vrijednost bespovratnih sredstava]]/7.5345</f>
        <v>199009.76839869932</v>
      </c>
      <c r="U2206" s="50">
        <v>0</v>
      </c>
      <c r="V2206" s="51">
        <f>Ugovori_OPULJP[[#This Row],[Javni doprinos korisnika - HRK]]/7.5345</f>
        <v>0</v>
      </c>
      <c r="W2206" s="50">
        <v>0</v>
      </c>
      <c r="X2206" s="51">
        <f>Ugovori_OPULJP[[#This Row],[Privatni doprinos korisnika - HRK]]/7.5345</f>
        <v>0</v>
      </c>
      <c r="Y2206" s="52">
        <v>1499439.1</v>
      </c>
      <c r="Z2206" s="53">
        <f>Ugovori_OPULJP[[#This Row],[UKUPNI PRIHVATLJIVI IZDACI
TOTAL ELIGIBLE EXPENDITURE
= Bespovratna sredstva ukupno + doprinos korisnika
= Ukupni prihvatljivi troškovi
= Ukupna ugovorena vrijednost projekta HRK]]/7.5345</f>
        <v>199009.76839869932</v>
      </c>
      <c r="AA2206" s="44" t="s">
        <v>38</v>
      </c>
      <c r="AB2206" s="44" t="s">
        <v>35</v>
      </c>
      <c r="AC2206" s="43" t="s">
        <v>8100</v>
      </c>
      <c r="AD2206" s="43" t="s">
        <v>6595</v>
      </c>
    </row>
    <row r="2207" spans="1:30" ht="51" customHeight="1" x14ac:dyDescent="0.2">
      <c r="A2207" s="41" t="s">
        <v>8101</v>
      </c>
      <c r="B2207" s="42" t="s">
        <v>743</v>
      </c>
      <c r="C2207" s="43" t="s">
        <v>7295</v>
      </c>
      <c r="D2207" s="43" t="s">
        <v>7880</v>
      </c>
      <c r="E2207" s="44" t="s">
        <v>232</v>
      </c>
      <c r="F2207" s="45" t="s">
        <v>8102</v>
      </c>
      <c r="G2207" s="45" t="s">
        <v>37</v>
      </c>
      <c r="H2207" s="47">
        <v>43959</v>
      </c>
      <c r="I2207" s="47">
        <v>44689</v>
      </c>
      <c r="J2207" s="48" t="str">
        <f>IF(Ugovori_OPULJP[[#This Row],[DATUM ZAVRŠETKA OPERACIJE]]&gt;DATE(2024,3,31),"u provedbi","završen")</f>
        <v>završen</v>
      </c>
      <c r="K2207" s="46" t="s">
        <v>8103</v>
      </c>
      <c r="L2207" s="46" t="s">
        <v>37</v>
      </c>
      <c r="M2207" s="49">
        <v>0.85</v>
      </c>
      <c r="N2207" s="49">
        <v>0.15</v>
      </c>
      <c r="O2207" s="50">
        <f>Ugovori_OPULJP[[#This Row],[Bespovratna sredstva - Ukupno (EU+Nac) HRK
= Ukupna ugovorena vrijednost bespovratnih sredstava]]*Ugovori_OPULJP[[#This Row],[EU STOPA SUFINANCIRANJA %
EU CO-FINANCING RATE %]]</f>
        <v>1244200.9640000002</v>
      </c>
      <c r="P2207" s="51">
        <f>Ugovori_OPULJP[[#This Row],[Bespovratna sredstva - EU dio - HRK]]/7.5345</f>
        <v>165133.84617426505</v>
      </c>
      <c r="Q2207" s="50">
        <f>Ugovori_OPULJP[[#This Row],[Bespovratna sredstva - Ukupno (EU+Nac) HRK
= Ukupna ugovorena vrijednost bespovratnih sredstava]]*Ugovori_OPULJP[[#This Row],[STOPA NACIONALNOG SUFINANCIRANJA %]]</f>
        <v>219564.87600000002</v>
      </c>
      <c r="R2207" s="51">
        <f>Ugovori_OPULJP[[#This Row],[Bespovratna sredstva - Nacionalni dio - HRK]]/7.5345</f>
        <v>29141.266971929126</v>
      </c>
      <c r="S2207" s="50">
        <v>1463765.84</v>
      </c>
      <c r="T2207" s="51">
        <f>Ugovori_OPULJP[[#This Row],[Bespovratna sredstva - Ukupno (EU+Nac) HRK
= Ukupna ugovorena vrijednost bespovratnih sredstava]]/7.5345</f>
        <v>194275.11314619417</v>
      </c>
      <c r="U2207" s="50">
        <v>0</v>
      </c>
      <c r="V2207" s="51">
        <f>Ugovori_OPULJP[[#This Row],[Javni doprinos korisnika - HRK]]/7.5345</f>
        <v>0</v>
      </c>
      <c r="W2207" s="50">
        <v>0</v>
      </c>
      <c r="X2207" s="51">
        <f>Ugovori_OPULJP[[#This Row],[Privatni doprinos korisnika - HRK]]/7.5345</f>
        <v>0</v>
      </c>
      <c r="Y2207" s="52">
        <v>1463765.84</v>
      </c>
      <c r="Z2207" s="53">
        <f>Ugovori_OPULJP[[#This Row],[UKUPNI PRIHVATLJIVI IZDACI
TOTAL ELIGIBLE EXPENDITURE
= Bespovratna sredstva ukupno + doprinos korisnika
= Ukupni prihvatljivi troškovi
= Ukupna ugovorena vrijednost projekta HRK]]/7.5345</f>
        <v>194275.11314619417</v>
      </c>
      <c r="AA2207" s="44" t="s">
        <v>38</v>
      </c>
      <c r="AB2207" s="44" t="s">
        <v>35</v>
      </c>
      <c r="AC2207" s="43" t="s">
        <v>8104</v>
      </c>
      <c r="AD2207" s="43" t="s">
        <v>6595</v>
      </c>
    </row>
    <row r="2208" spans="1:30" ht="51" customHeight="1" x14ac:dyDescent="0.2">
      <c r="A2208" s="41" t="s">
        <v>8105</v>
      </c>
      <c r="B2208" s="42" t="s">
        <v>743</v>
      </c>
      <c r="C2208" s="43" t="s">
        <v>7295</v>
      </c>
      <c r="D2208" s="43" t="s">
        <v>7880</v>
      </c>
      <c r="E2208" s="44" t="s">
        <v>232</v>
      </c>
      <c r="F2208" s="45" t="s">
        <v>8106</v>
      </c>
      <c r="G2208" s="45" t="s">
        <v>8107</v>
      </c>
      <c r="H2208" s="47">
        <v>43928</v>
      </c>
      <c r="I2208" s="47">
        <v>44658</v>
      </c>
      <c r="J2208" s="48" t="str">
        <f>IF(Ugovori_OPULJP[[#This Row],[DATUM ZAVRŠETKA OPERACIJE]]&gt;DATE(2024,3,31),"u provedbi","završen")</f>
        <v>završen</v>
      </c>
      <c r="K2208" s="46" t="s">
        <v>8108</v>
      </c>
      <c r="L2208" s="46" t="s">
        <v>37</v>
      </c>
      <c r="M2208" s="49">
        <v>0.85</v>
      </c>
      <c r="N2208" s="49">
        <v>0.15</v>
      </c>
      <c r="O2208" s="50">
        <f>Ugovori_OPULJP[[#This Row],[Bespovratna sredstva - Ukupno (EU+Nac) HRK
= Ukupna ugovorena vrijednost bespovratnih sredstava]]*Ugovori_OPULJP[[#This Row],[EU STOPA SUFINANCIRANJA %
EU CO-FINANCING RATE %]]</f>
        <v>909316.66350000002</v>
      </c>
      <c r="P2208" s="51">
        <f>Ugovori_OPULJP[[#This Row],[Bespovratna sredstva - EU dio - HRK]]/7.5345</f>
        <v>120687.06131793748</v>
      </c>
      <c r="Q2208" s="50">
        <f>Ugovori_OPULJP[[#This Row],[Bespovratna sredstva - Ukupno (EU+Nac) HRK
= Ukupna ugovorena vrijednost bespovratnih sredstava]]*Ugovori_OPULJP[[#This Row],[STOPA NACIONALNOG SUFINANCIRANJA %]]</f>
        <v>160467.6465</v>
      </c>
      <c r="R2208" s="51">
        <f>Ugovori_OPULJP[[#This Row],[Bespovratna sredstva - Nacionalni dio - HRK]]/7.5345</f>
        <v>21297.716703165439</v>
      </c>
      <c r="S2208" s="50">
        <v>1069784.31</v>
      </c>
      <c r="T2208" s="51">
        <f>Ugovori_OPULJP[[#This Row],[Bespovratna sredstva - Ukupno (EU+Nac) HRK
= Ukupna ugovorena vrijednost bespovratnih sredstava]]/7.5345</f>
        <v>141984.77802110292</v>
      </c>
      <c r="U2208" s="50">
        <v>0</v>
      </c>
      <c r="V2208" s="51">
        <f>Ugovori_OPULJP[[#This Row],[Javni doprinos korisnika - HRK]]/7.5345</f>
        <v>0</v>
      </c>
      <c r="W2208" s="50">
        <v>0</v>
      </c>
      <c r="X2208" s="51">
        <f>Ugovori_OPULJP[[#This Row],[Privatni doprinos korisnika - HRK]]/7.5345</f>
        <v>0</v>
      </c>
      <c r="Y2208" s="52">
        <v>1069784.31</v>
      </c>
      <c r="Z2208" s="53">
        <f>Ugovori_OPULJP[[#This Row],[UKUPNI PRIHVATLJIVI IZDACI
TOTAL ELIGIBLE EXPENDITURE
= Bespovratna sredstva ukupno + doprinos korisnika
= Ukupni prihvatljivi troškovi
= Ukupna ugovorena vrijednost projekta HRK]]/7.5345</f>
        <v>141984.77802110292</v>
      </c>
      <c r="AA2208" s="44" t="s">
        <v>38</v>
      </c>
      <c r="AB2208" s="44" t="s">
        <v>35</v>
      </c>
      <c r="AC2208" s="43" t="s">
        <v>8109</v>
      </c>
      <c r="AD2208" s="43" t="s">
        <v>6595</v>
      </c>
    </row>
    <row r="2209" spans="1:30" ht="51" customHeight="1" x14ac:dyDescent="0.2">
      <c r="A2209" s="41" t="s">
        <v>8110</v>
      </c>
      <c r="B2209" s="42" t="s">
        <v>743</v>
      </c>
      <c r="C2209" s="43" t="s">
        <v>7295</v>
      </c>
      <c r="D2209" s="43" t="s">
        <v>7880</v>
      </c>
      <c r="E2209" s="44" t="s">
        <v>232</v>
      </c>
      <c r="F2209" s="45" t="s">
        <v>8111</v>
      </c>
      <c r="G2209" s="45" t="s">
        <v>466</v>
      </c>
      <c r="H2209" s="47">
        <v>43948</v>
      </c>
      <c r="I2209" s="47">
        <v>44496</v>
      </c>
      <c r="J2209" s="48" t="str">
        <f>IF(Ugovori_OPULJP[[#This Row],[DATUM ZAVRŠETKA OPERACIJE]]&gt;DATE(2024,3,31),"u provedbi","završen")</f>
        <v>završen</v>
      </c>
      <c r="K2209" s="46" t="s">
        <v>8112</v>
      </c>
      <c r="L2209" s="46" t="s">
        <v>94</v>
      </c>
      <c r="M2209" s="49">
        <v>0.85</v>
      </c>
      <c r="N2209" s="49">
        <v>0.15</v>
      </c>
      <c r="O2209" s="50">
        <f>Ugovori_OPULJP[[#This Row],[Bespovratna sredstva - Ukupno (EU+Nac) HRK
= Ukupna ugovorena vrijednost bespovratnih sredstava]]*Ugovori_OPULJP[[#This Row],[EU STOPA SUFINANCIRANJA %
EU CO-FINANCING RATE %]]</f>
        <v>1273353.125</v>
      </c>
      <c r="P2209" s="51">
        <f>Ugovori_OPULJP[[#This Row],[Bespovratna sredstva - EU dio - HRK]]/7.5345</f>
        <v>169003.00285354038</v>
      </c>
      <c r="Q2209" s="50">
        <f>Ugovori_OPULJP[[#This Row],[Bespovratna sredstva - Ukupno (EU+Nac) HRK
= Ukupna ugovorena vrijednost bespovratnih sredstava]]*Ugovori_OPULJP[[#This Row],[STOPA NACIONALNOG SUFINANCIRANJA %]]</f>
        <v>224709.375</v>
      </c>
      <c r="R2209" s="51">
        <f>Ugovori_OPULJP[[#This Row],[Bespovratna sredstva - Nacionalni dio - HRK]]/7.5345</f>
        <v>29824.059327095361</v>
      </c>
      <c r="S2209" s="50">
        <v>1498062.5</v>
      </c>
      <c r="T2209" s="51">
        <f>Ugovori_OPULJP[[#This Row],[Bespovratna sredstva - Ukupno (EU+Nac) HRK
= Ukupna ugovorena vrijednost bespovratnih sredstava]]/7.5345</f>
        <v>198827.06218063572</v>
      </c>
      <c r="U2209" s="50">
        <v>0</v>
      </c>
      <c r="V2209" s="51">
        <f>Ugovori_OPULJP[[#This Row],[Javni doprinos korisnika - HRK]]/7.5345</f>
        <v>0</v>
      </c>
      <c r="W2209" s="50">
        <v>0</v>
      </c>
      <c r="X2209" s="51">
        <f>Ugovori_OPULJP[[#This Row],[Privatni doprinos korisnika - HRK]]/7.5345</f>
        <v>0</v>
      </c>
      <c r="Y2209" s="52">
        <v>1498062.5</v>
      </c>
      <c r="Z2209" s="53">
        <f>Ugovori_OPULJP[[#This Row],[UKUPNI PRIHVATLJIVI IZDACI
TOTAL ELIGIBLE EXPENDITURE
= Bespovratna sredstva ukupno + doprinos korisnika
= Ukupni prihvatljivi troškovi
= Ukupna ugovorena vrijednost projekta HRK]]/7.5345</f>
        <v>198827.06218063572</v>
      </c>
      <c r="AA2209" s="44" t="s">
        <v>38</v>
      </c>
      <c r="AB2209" s="44" t="s">
        <v>35</v>
      </c>
      <c r="AC2209" s="43" t="s">
        <v>8113</v>
      </c>
      <c r="AD2209" s="43" t="s">
        <v>6595</v>
      </c>
    </row>
    <row r="2210" spans="1:30" ht="51" customHeight="1" x14ac:dyDescent="0.2">
      <c r="A2210" s="41" t="s">
        <v>8114</v>
      </c>
      <c r="B2210" s="42" t="s">
        <v>743</v>
      </c>
      <c r="C2210" s="43" t="s">
        <v>7295</v>
      </c>
      <c r="D2210" s="43" t="s">
        <v>7880</v>
      </c>
      <c r="E2210" s="44" t="s">
        <v>232</v>
      </c>
      <c r="F2210" s="45" t="s">
        <v>8115</v>
      </c>
      <c r="G2210" s="45" t="s">
        <v>2433</v>
      </c>
      <c r="H2210" s="47">
        <v>43922</v>
      </c>
      <c r="I2210" s="47">
        <v>44652</v>
      </c>
      <c r="J2210" s="48" t="str">
        <f>IF(Ugovori_OPULJP[[#This Row],[DATUM ZAVRŠETKA OPERACIJE]]&gt;DATE(2024,3,31),"u provedbi","završen")</f>
        <v>završen</v>
      </c>
      <c r="K2210" s="46" t="s">
        <v>7245</v>
      </c>
      <c r="L2210" s="46" t="s">
        <v>99</v>
      </c>
      <c r="M2210" s="49">
        <v>0.85</v>
      </c>
      <c r="N2210" s="49">
        <v>0.15</v>
      </c>
      <c r="O2210" s="50">
        <f>Ugovori_OPULJP[[#This Row],[Bespovratna sredstva - Ukupno (EU+Nac) HRK
= Ukupna ugovorena vrijednost bespovratnih sredstava]]*Ugovori_OPULJP[[#This Row],[EU STOPA SUFINANCIRANJA %
EU CO-FINANCING RATE %]]</f>
        <v>1201307.1845</v>
      </c>
      <c r="P2210" s="51">
        <f>Ugovori_OPULJP[[#This Row],[Bespovratna sredstva - EU dio - HRK]]/7.5345</f>
        <v>159440.86329550733</v>
      </c>
      <c r="Q2210" s="50">
        <f>Ugovori_OPULJP[[#This Row],[Bespovratna sredstva - Ukupno (EU+Nac) HRK
= Ukupna ugovorena vrijednost bespovratnih sredstava]]*Ugovori_OPULJP[[#This Row],[STOPA NACIONALNOG SUFINANCIRANJA %]]</f>
        <v>211995.3855</v>
      </c>
      <c r="R2210" s="51">
        <f>Ugovori_OPULJP[[#This Row],[Bespovratna sredstva - Nacionalni dio - HRK]]/7.5345</f>
        <v>28136.622934501294</v>
      </c>
      <c r="S2210" s="50">
        <v>1413302.57</v>
      </c>
      <c r="T2210" s="51">
        <f>Ugovori_OPULJP[[#This Row],[Bespovratna sredstva - Ukupno (EU+Nac) HRK
= Ukupna ugovorena vrijednost bespovratnih sredstava]]/7.5345</f>
        <v>187577.48623000862</v>
      </c>
      <c r="U2210" s="50">
        <v>0</v>
      </c>
      <c r="V2210" s="51">
        <f>Ugovori_OPULJP[[#This Row],[Javni doprinos korisnika - HRK]]/7.5345</f>
        <v>0</v>
      </c>
      <c r="W2210" s="50">
        <v>0</v>
      </c>
      <c r="X2210" s="51">
        <f>Ugovori_OPULJP[[#This Row],[Privatni doprinos korisnika - HRK]]/7.5345</f>
        <v>0</v>
      </c>
      <c r="Y2210" s="52">
        <v>1413302.57</v>
      </c>
      <c r="Z2210" s="53">
        <f>Ugovori_OPULJP[[#This Row],[UKUPNI PRIHVATLJIVI IZDACI
TOTAL ELIGIBLE EXPENDITURE
= Bespovratna sredstva ukupno + doprinos korisnika
= Ukupni prihvatljivi troškovi
= Ukupna ugovorena vrijednost projekta HRK]]/7.5345</f>
        <v>187577.48623000862</v>
      </c>
      <c r="AA2210" s="44" t="s">
        <v>38</v>
      </c>
      <c r="AB2210" s="44" t="s">
        <v>35</v>
      </c>
      <c r="AC2210" s="43" t="s">
        <v>8116</v>
      </c>
      <c r="AD2210" s="43" t="s">
        <v>6595</v>
      </c>
    </row>
    <row r="2211" spans="1:30" ht="51" customHeight="1" x14ac:dyDescent="0.2">
      <c r="A2211" s="41" t="s">
        <v>8117</v>
      </c>
      <c r="B2211" s="42" t="s">
        <v>743</v>
      </c>
      <c r="C2211" s="43" t="s">
        <v>7295</v>
      </c>
      <c r="D2211" s="43" t="s">
        <v>7880</v>
      </c>
      <c r="E2211" s="44" t="s">
        <v>232</v>
      </c>
      <c r="F2211" s="45" t="s">
        <v>8118</v>
      </c>
      <c r="G2211" s="45" t="s">
        <v>2940</v>
      </c>
      <c r="H2211" s="47">
        <v>43948</v>
      </c>
      <c r="I2211" s="47">
        <v>44496</v>
      </c>
      <c r="J2211" s="48" t="str">
        <f>IF(Ugovori_OPULJP[[#This Row],[DATUM ZAVRŠETKA OPERACIJE]]&gt;DATE(2024,3,31),"u provedbi","završen")</f>
        <v>završen</v>
      </c>
      <c r="K2211" s="46" t="s">
        <v>8119</v>
      </c>
      <c r="L2211" s="46" t="s">
        <v>94</v>
      </c>
      <c r="M2211" s="49">
        <v>0.85</v>
      </c>
      <c r="N2211" s="49">
        <v>0.15</v>
      </c>
      <c r="O2211" s="50">
        <f>Ugovori_OPULJP[[#This Row],[Bespovratna sredstva - Ukupno (EU+Nac) HRK
= Ukupna ugovorena vrijednost bespovratnih sredstava]]*Ugovori_OPULJP[[#This Row],[EU STOPA SUFINANCIRANJA %
EU CO-FINANCING RATE %]]</f>
        <v>1269976.7635000001</v>
      </c>
      <c r="P2211" s="51">
        <f>Ugovori_OPULJP[[#This Row],[Bespovratna sredstva - EU dio - HRK]]/7.5345</f>
        <v>168554.88267303735</v>
      </c>
      <c r="Q2211" s="50">
        <f>Ugovori_OPULJP[[#This Row],[Bespovratna sredstva - Ukupno (EU+Nac) HRK
= Ukupna ugovorena vrijednost bespovratnih sredstava]]*Ugovori_OPULJP[[#This Row],[STOPA NACIONALNOG SUFINANCIRANJA %]]</f>
        <v>224113.5465</v>
      </c>
      <c r="R2211" s="51">
        <f>Ugovori_OPULJP[[#This Row],[Bespovratna sredstva - Nacionalni dio - HRK]]/7.5345</f>
        <v>29744.979295241887</v>
      </c>
      <c r="S2211" s="50">
        <v>1494090.31</v>
      </c>
      <c r="T2211" s="51">
        <f>Ugovori_OPULJP[[#This Row],[Bespovratna sredstva - Ukupno (EU+Nac) HRK
= Ukupna ugovorena vrijednost bespovratnih sredstava]]/7.5345</f>
        <v>198299.86196827923</v>
      </c>
      <c r="U2211" s="50">
        <v>0</v>
      </c>
      <c r="V2211" s="51">
        <f>Ugovori_OPULJP[[#This Row],[Javni doprinos korisnika - HRK]]/7.5345</f>
        <v>0</v>
      </c>
      <c r="W2211" s="50">
        <v>0</v>
      </c>
      <c r="X2211" s="51">
        <f>Ugovori_OPULJP[[#This Row],[Privatni doprinos korisnika - HRK]]/7.5345</f>
        <v>0</v>
      </c>
      <c r="Y2211" s="52">
        <v>1494090.31</v>
      </c>
      <c r="Z2211" s="53">
        <f>Ugovori_OPULJP[[#This Row],[UKUPNI PRIHVATLJIVI IZDACI
TOTAL ELIGIBLE EXPENDITURE
= Bespovratna sredstva ukupno + doprinos korisnika
= Ukupni prihvatljivi troškovi
= Ukupna ugovorena vrijednost projekta HRK]]/7.5345</f>
        <v>198299.86196827923</v>
      </c>
      <c r="AA2211" s="44" t="s">
        <v>38</v>
      </c>
      <c r="AB2211" s="44" t="s">
        <v>35</v>
      </c>
      <c r="AC2211" s="43" t="s">
        <v>8120</v>
      </c>
      <c r="AD2211" s="43" t="s">
        <v>6595</v>
      </c>
    </row>
    <row r="2212" spans="1:30" ht="51" customHeight="1" x14ac:dyDescent="0.2">
      <c r="A2212" s="41" t="s">
        <v>8121</v>
      </c>
      <c r="B2212" s="42" t="s">
        <v>743</v>
      </c>
      <c r="C2212" s="43" t="s">
        <v>7295</v>
      </c>
      <c r="D2212" s="43" t="s">
        <v>7880</v>
      </c>
      <c r="E2212" s="44" t="s">
        <v>232</v>
      </c>
      <c r="F2212" s="45" t="s">
        <v>8122</v>
      </c>
      <c r="G2212" s="45" t="s">
        <v>8123</v>
      </c>
      <c r="H2212" s="47">
        <v>43983</v>
      </c>
      <c r="I2212" s="47">
        <v>44713</v>
      </c>
      <c r="J2212" s="48" t="str">
        <f>IF(Ugovori_OPULJP[[#This Row],[DATUM ZAVRŠETKA OPERACIJE]]&gt;DATE(2024,3,31),"u provedbi","završen")</f>
        <v>završen</v>
      </c>
      <c r="K2212" s="58" t="s">
        <v>37</v>
      </c>
      <c r="L2212" s="46" t="s">
        <v>37</v>
      </c>
      <c r="M2212" s="49">
        <v>0.85</v>
      </c>
      <c r="N2212" s="49">
        <v>0.15</v>
      </c>
      <c r="O2212" s="50">
        <f>Ugovori_OPULJP[[#This Row],[Bespovratna sredstva - Ukupno (EU+Nac) HRK
= Ukupna ugovorena vrijednost bespovratnih sredstava]]*Ugovori_OPULJP[[#This Row],[EU STOPA SUFINANCIRANJA %
EU CO-FINANCING RATE %]]</f>
        <v>1239524.298</v>
      </c>
      <c r="P2212" s="51">
        <f>Ugovori_OPULJP[[#This Row],[Bespovratna sredstva - EU dio - HRK]]/7.5345</f>
        <v>164513.14592872784</v>
      </c>
      <c r="Q2212" s="50">
        <f>Ugovori_OPULJP[[#This Row],[Bespovratna sredstva - Ukupno (EU+Nac) HRK
= Ukupna ugovorena vrijednost bespovratnih sredstava]]*Ugovori_OPULJP[[#This Row],[STOPA NACIONALNOG SUFINANCIRANJA %]]</f>
        <v>218739.58199999997</v>
      </c>
      <c r="R2212" s="51">
        <f>Ugovori_OPULJP[[#This Row],[Bespovratna sredstva - Nacionalni dio - HRK]]/7.5345</f>
        <v>29031.731634481381</v>
      </c>
      <c r="S2212" s="50">
        <v>1458263.88</v>
      </c>
      <c r="T2212" s="51">
        <f>Ugovori_OPULJP[[#This Row],[Bespovratna sredstva - Ukupno (EU+Nac) HRK
= Ukupna ugovorena vrijednost bespovratnih sredstava]]/7.5345</f>
        <v>193544.87756320921</v>
      </c>
      <c r="U2212" s="50">
        <v>0</v>
      </c>
      <c r="V2212" s="51">
        <f>Ugovori_OPULJP[[#This Row],[Javni doprinos korisnika - HRK]]/7.5345</f>
        <v>0</v>
      </c>
      <c r="W2212" s="50">
        <v>0</v>
      </c>
      <c r="X2212" s="51">
        <f>Ugovori_OPULJP[[#This Row],[Privatni doprinos korisnika - HRK]]/7.5345</f>
        <v>0</v>
      </c>
      <c r="Y2212" s="52">
        <v>1458263.88</v>
      </c>
      <c r="Z2212" s="53">
        <f>Ugovori_OPULJP[[#This Row],[UKUPNI PRIHVATLJIVI IZDACI
TOTAL ELIGIBLE EXPENDITURE
= Bespovratna sredstva ukupno + doprinos korisnika
= Ukupni prihvatljivi troškovi
= Ukupna ugovorena vrijednost projekta HRK]]/7.5345</f>
        <v>193544.87756320921</v>
      </c>
      <c r="AA2212" s="44" t="s">
        <v>38</v>
      </c>
      <c r="AB2212" s="44" t="s">
        <v>35</v>
      </c>
      <c r="AC2212" s="43" t="s">
        <v>8124</v>
      </c>
      <c r="AD2212" s="43" t="s">
        <v>6595</v>
      </c>
    </row>
    <row r="2213" spans="1:30" ht="51" customHeight="1" x14ac:dyDescent="0.2">
      <c r="A2213" s="41" t="s">
        <v>8125</v>
      </c>
      <c r="B2213" s="42" t="s">
        <v>743</v>
      </c>
      <c r="C2213" s="43" t="s">
        <v>7295</v>
      </c>
      <c r="D2213" s="43" t="s">
        <v>7880</v>
      </c>
      <c r="E2213" s="44" t="s">
        <v>232</v>
      </c>
      <c r="F2213" s="45" t="s">
        <v>8126</v>
      </c>
      <c r="G2213" s="45" t="s">
        <v>1565</v>
      </c>
      <c r="H2213" s="47">
        <v>44109</v>
      </c>
      <c r="I2213" s="47">
        <v>44839</v>
      </c>
      <c r="J2213" s="48" t="str">
        <f>IF(Ugovori_OPULJP[[#This Row],[DATUM ZAVRŠETKA OPERACIJE]]&gt;DATE(2024,3,31),"u provedbi","završen")</f>
        <v>završen</v>
      </c>
      <c r="K2213" s="46" t="s">
        <v>8127</v>
      </c>
      <c r="L2213" s="46" t="s">
        <v>99</v>
      </c>
      <c r="M2213" s="49">
        <v>0.85</v>
      </c>
      <c r="N2213" s="49">
        <v>0.15</v>
      </c>
      <c r="O2213" s="50">
        <f>Ugovori_OPULJP[[#This Row],[Bespovratna sredstva - Ukupno (EU+Nac) HRK
= Ukupna ugovorena vrijednost bespovratnih sredstava]]*Ugovori_OPULJP[[#This Row],[EU STOPA SUFINANCIRANJA %
EU CO-FINANCING RATE %]]</f>
        <v>1275000</v>
      </c>
      <c r="P2213" s="51">
        <f>Ugovori_OPULJP[[#This Row],[Bespovratna sredstva - EU dio - HRK]]/7.5345</f>
        <v>169221.5807286482</v>
      </c>
      <c r="Q2213" s="50">
        <f>Ugovori_OPULJP[[#This Row],[Bespovratna sredstva - Ukupno (EU+Nac) HRK
= Ukupna ugovorena vrijednost bespovratnih sredstava]]*Ugovori_OPULJP[[#This Row],[STOPA NACIONALNOG SUFINANCIRANJA %]]</f>
        <v>225000</v>
      </c>
      <c r="R2213" s="51">
        <f>Ugovori_OPULJP[[#This Row],[Bespovratna sredstva - Nacionalni dio - HRK]]/7.5345</f>
        <v>29862.631893290862</v>
      </c>
      <c r="S2213" s="50">
        <v>1500000</v>
      </c>
      <c r="T2213" s="51">
        <f>Ugovori_OPULJP[[#This Row],[Bespovratna sredstva - Ukupno (EU+Nac) HRK
= Ukupna ugovorena vrijednost bespovratnih sredstava]]/7.5345</f>
        <v>199084.21262193908</v>
      </c>
      <c r="U2213" s="50">
        <v>0</v>
      </c>
      <c r="V2213" s="51">
        <f>Ugovori_OPULJP[[#This Row],[Javni doprinos korisnika - HRK]]/7.5345</f>
        <v>0</v>
      </c>
      <c r="W2213" s="50">
        <v>0</v>
      </c>
      <c r="X2213" s="51">
        <f>Ugovori_OPULJP[[#This Row],[Privatni doprinos korisnika - HRK]]/7.5345</f>
        <v>0</v>
      </c>
      <c r="Y2213" s="52">
        <v>1500000</v>
      </c>
      <c r="Z2213" s="53">
        <f>Ugovori_OPULJP[[#This Row],[UKUPNI PRIHVATLJIVI IZDACI
TOTAL ELIGIBLE EXPENDITURE
= Bespovratna sredstva ukupno + doprinos korisnika
= Ukupni prihvatljivi troškovi
= Ukupna ugovorena vrijednost projekta HRK]]/7.5345</f>
        <v>199084.21262193908</v>
      </c>
      <c r="AA2213" s="44" t="s">
        <v>38</v>
      </c>
      <c r="AB2213" s="44" t="s">
        <v>35</v>
      </c>
      <c r="AC2213" s="43" t="s">
        <v>8128</v>
      </c>
      <c r="AD2213" s="43" t="s">
        <v>6595</v>
      </c>
    </row>
    <row r="2214" spans="1:30" ht="51" customHeight="1" x14ac:dyDescent="0.2">
      <c r="A2214" s="41" t="s">
        <v>8129</v>
      </c>
      <c r="B2214" s="42" t="s">
        <v>743</v>
      </c>
      <c r="C2214" s="43" t="s">
        <v>7295</v>
      </c>
      <c r="D2214" s="43" t="s">
        <v>7880</v>
      </c>
      <c r="E2214" s="44" t="s">
        <v>232</v>
      </c>
      <c r="F2214" s="45" t="s">
        <v>8130</v>
      </c>
      <c r="G2214" s="45" t="s">
        <v>8131</v>
      </c>
      <c r="H2214" s="47">
        <v>44131</v>
      </c>
      <c r="I2214" s="47">
        <v>44861</v>
      </c>
      <c r="J2214" s="48" t="str">
        <f>IF(Ugovori_OPULJP[[#This Row],[DATUM ZAVRŠETKA OPERACIJE]]&gt;DATE(2024,3,31),"u provedbi","završen")</f>
        <v>završen</v>
      </c>
      <c r="K2214" s="46" t="s">
        <v>8132</v>
      </c>
      <c r="L2214" s="46" t="s">
        <v>186</v>
      </c>
      <c r="M2214" s="49">
        <v>0.85</v>
      </c>
      <c r="N2214" s="49">
        <v>0.15</v>
      </c>
      <c r="O2214" s="50">
        <f>Ugovori_OPULJP[[#This Row],[Bespovratna sredstva - Ukupno (EU+Nac) HRK
= Ukupna ugovorena vrijednost bespovratnih sredstava]]*Ugovori_OPULJP[[#This Row],[EU STOPA SUFINANCIRANJA %
EU CO-FINANCING RATE %]]</f>
        <v>1115459.4114999999</v>
      </c>
      <c r="P2214" s="51">
        <f>Ugovori_OPULJP[[#This Row],[Bespovratna sredstva - EU dio - HRK]]/7.5345</f>
        <v>148046.90576680601</v>
      </c>
      <c r="Q2214" s="50">
        <f>Ugovori_OPULJP[[#This Row],[Bespovratna sredstva - Ukupno (EU+Nac) HRK
= Ukupna ugovorena vrijednost bespovratnih sredstava]]*Ugovori_OPULJP[[#This Row],[STOPA NACIONALNOG SUFINANCIRANJA %]]</f>
        <v>196845.77849999999</v>
      </c>
      <c r="R2214" s="51">
        <f>Ugovori_OPULJP[[#This Row],[Bespovratna sredstva - Nacionalni dio - HRK]]/7.5345</f>
        <v>26125.924547083414</v>
      </c>
      <c r="S2214" s="50">
        <v>1312305.19</v>
      </c>
      <c r="T2214" s="51">
        <f>Ugovori_OPULJP[[#This Row],[Bespovratna sredstva - Ukupno (EU+Nac) HRK
= Ukupna ugovorena vrijednost bespovratnih sredstava]]/7.5345</f>
        <v>174172.83031388943</v>
      </c>
      <c r="U2214" s="50">
        <v>0</v>
      </c>
      <c r="V2214" s="51">
        <f>Ugovori_OPULJP[[#This Row],[Javni doprinos korisnika - HRK]]/7.5345</f>
        <v>0</v>
      </c>
      <c r="W2214" s="50">
        <v>0</v>
      </c>
      <c r="X2214" s="51">
        <f>Ugovori_OPULJP[[#This Row],[Privatni doprinos korisnika - HRK]]/7.5345</f>
        <v>0</v>
      </c>
      <c r="Y2214" s="52">
        <v>1312305.19</v>
      </c>
      <c r="Z2214" s="53">
        <f>Ugovori_OPULJP[[#This Row],[UKUPNI PRIHVATLJIVI IZDACI
TOTAL ELIGIBLE EXPENDITURE
= Bespovratna sredstva ukupno + doprinos korisnika
= Ukupni prihvatljivi troškovi
= Ukupna ugovorena vrijednost projekta HRK]]/7.5345</f>
        <v>174172.83031388943</v>
      </c>
      <c r="AA2214" s="44" t="s">
        <v>38</v>
      </c>
      <c r="AB2214" s="44" t="s">
        <v>35</v>
      </c>
      <c r="AC2214" s="43" t="s">
        <v>8133</v>
      </c>
      <c r="AD2214" s="43" t="s">
        <v>6595</v>
      </c>
    </row>
    <row r="2215" spans="1:30" ht="61.5" customHeight="1" x14ac:dyDescent="0.2">
      <c r="A2215" s="41" t="s">
        <v>8134</v>
      </c>
      <c r="B2215" s="42" t="s">
        <v>743</v>
      </c>
      <c r="C2215" s="43" t="s">
        <v>7295</v>
      </c>
      <c r="D2215" s="43" t="s">
        <v>7880</v>
      </c>
      <c r="E2215" s="44" t="s">
        <v>232</v>
      </c>
      <c r="F2215" s="45" t="s">
        <v>8135</v>
      </c>
      <c r="G2215" s="45" t="s">
        <v>433</v>
      </c>
      <c r="H2215" s="47">
        <v>43924</v>
      </c>
      <c r="I2215" s="47">
        <v>44654</v>
      </c>
      <c r="J2215" s="48" t="str">
        <f>IF(Ugovori_OPULJP[[#This Row],[DATUM ZAVRŠETKA OPERACIJE]]&gt;DATE(2024,3,31),"u provedbi","završen")</f>
        <v>završen</v>
      </c>
      <c r="K2215" s="46" t="s">
        <v>8136</v>
      </c>
      <c r="L2215" s="46" t="s">
        <v>99</v>
      </c>
      <c r="M2215" s="49">
        <v>0.85</v>
      </c>
      <c r="N2215" s="49">
        <v>0.15</v>
      </c>
      <c r="O2215" s="50">
        <f>Ugovori_OPULJP[[#This Row],[Bespovratna sredstva - Ukupno (EU+Nac) HRK
= Ukupna ugovorena vrijednost bespovratnih sredstava]]*Ugovori_OPULJP[[#This Row],[EU STOPA SUFINANCIRANJA %
EU CO-FINANCING RATE %]]</f>
        <v>1022316.0715</v>
      </c>
      <c r="P2215" s="51">
        <f>Ugovori_OPULJP[[#This Row],[Bespovratna sredstva - EU dio - HRK]]/7.5345</f>
        <v>135684.66009688764</v>
      </c>
      <c r="Q2215" s="50">
        <f>Ugovori_OPULJP[[#This Row],[Bespovratna sredstva - Ukupno (EU+Nac) HRK
= Ukupna ugovorena vrijednost bespovratnih sredstava]]*Ugovori_OPULJP[[#This Row],[STOPA NACIONALNOG SUFINANCIRANJA %]]</f>
        <v>180408.71849999999</v>
      </c>
      <c r="R2215" s="51">
        <f>Ugovori_OPULJP[[#This Row],[Bespovratna sredstva - Nacionalni dio - HRK]]/7.5345</f>
        <v>23944.3517818037</v>
      </c>
      <c r="S2215" s="50">
        <v>1202724.79</v>
      </c>
      <c r="T2215" s="51">
        <f>Ugovori_OPULJP[[#This Row],[Bespovratna sredstva - Ukupno (EU+Nac) HRK
= Ukupna ugovorena vrijednost bespovratnih sredstava]]/7.5345</f>
        <v>159629.01187869135</v>
      </c>
      <c r="U2215" s="50">
        <v>0</v>
      </c>
      <c r="V2215" s="51">
        <f>Ugovori_OPULJP[[#This Row],[Javni doprinos korisnika - HRK]]/7.5345</f>
        <v>0</v>
      </c>
      <c r="W2215" s="50">
        <v>0</v>
      </c>
      <c r="X2215" s="51">
        <f>Ugovori_OPULJP[[#This Row],[Privatni doprinos korisnika - HRK]]/7.5345</f>
        <v>0</v>
      </c>
      <c r="Y2215" s="52">
        <v>1202724.79</v>
      </c>
      <c r="Z2215" s="53">
        <f>Ugovori_OPULJP[[#This Row],[UKUPNI PRIHVATLJIVI IZDACI
TOTAL ELIGIBLE EXPENDITURE
= Bespovratna sredstva ukupno + doprinos korisnika
= Ukupni prihvatljivi troškovi
= Ukupna ugovorena vrijednost projekta HRK]]/7.5345</f>
        <v>159629.01187869135</v>
      </c>
      <c r="AA2215" s="44" t="s">
        <v>38</v>
      </c>
      <c r="AB2215" s="44" t="s">
        <v>35</v>
      </c>
      <c r="AC2215" s="43" t="s">
        <v>8137</v>
      </c>
      <c r="AD2215" s="43" t="s">
        <v>6595</v>
      </c>
    </row>
    <row r="2216" spans="1:30" ht="51" customHeight="1" x14ac:dyDescent="0.2">
      <c r="A2216" s="41" t="s">
        <v>8138</v>
      </c>
      <c r="B2216" s="42" t="s">
        <v>743</v>
      </c>
      <c r="C2216" s="43" t="s">
        <v>7295</v>
      </c>
      <c r="D2216" s="43" t="s">
        <v>7880</v>
      </c>
      <c r="E2216" s="44" t="s">
        <v>232</v>
      </c>
      <c r="F2216" s="45" t="s">
        <v>8139</v>
      </c>
      <c r="G2216" s="45" t="s">
        <v>685</v>
      </c>
      <c r="H2216" s="47">
        <v>44044</v>
      </c>
      <c r="I2216" s="47">
        <v>44774</v>
      </c>
      <c r="J2216" s="48" t="str">
        <f>IF(Ugovori_OPULJP[[#This Row],[DATUM ZAVRŠETKA OPERACIJE]]&gt;DATE(2024,3,31),"u provedbi","završen")</f>
        <v>završen</v>
      </c>
      <c r="K2216" s="46" t="s">
        <v>8140</v>
      </c>
      <c r="L2216" s="46" t="s">
        <v>211</v>
      </c>
      <c r="M2216" s="49">
        <v>0.85</v>
      </c>
      <c r="N2216" s="49">
        <v>0.15</v>
      </c>
      <c r="O2216" s="50">
        <f>Ugovori_OPULJP[[#This Row],[Bespovratna sredstva - Ukupno (EU+Nac) HRK
= Ukupna ugovorena vrijednost bespovratnih sredstava]]*Ugovori_OPULJP[[#This Row],[EU STOPA SUFINANCIRANJA %
EU CO-FINANCING RATE %]]</f>
        <v>1274567.5625</v>
      </c>
      <c r="P2216" s="51">
        <f>Ugovori_OPULJP[[#This Row],[Bespovratna sredstva - EU dio - HRK]]/7.5345</f>
        <v>169164.18640918442</v>
      </c>
      <c r="Q2216" s="50">
        <f>Ugovori_OPULJP[[#This Row],[Bespovratna sredstva - Ukupno (EU+Nac) HRK
= Ukupna ugovorena vrijednost bespovratnih sredstava]]*Ugovori_OPULJP[[#This Row],[STOPA NACIONALNOG SUFINANCIRANJA %]]</f>
        <v>224923.6875</v>
      </c>
      <c r="R2216" s="51">
        <f>Ugovori_OPULJP[[#This Row],[Bespovratna sredstva - Nacionalni dio - HRK]]/7.5345</f>
        <v>29852.50348397372</v>
      </c>
      <c r="S2216" s="50">
        <v>1499491.25</v>
      </c>
      <c r="T2216" s="51">
        <f>Ugovori_OPULJP[[#This Row],[Bespovratna sredstva - Ukupno (EU+Nac) HRK
= Ukupna ugovorena vrijednost bespovratnih sredstava]]/7.5345</f>
        <v>199016.68989315812</v>
      </c>
      <c r="U2216" s="50">
        <v>0</v>
      </c>
      <c r="V2216" s="51">
        <f>Ugovori_OPULJP[[#This Row],[Javni doprinos korisnika - HRK]]/7.5345</f>
        <v>0</v>
      </c>
      <c r="W2216" s="50">
        <v>0</v>
      </c>
      <c r="X2216" s="51">
        <f>Ugovori_OPULJP[[#This Row],[Privatni doprinos korisnika - HRK]]/7.5345</f>
        <v>0</v>
      </c>
      <c r="Y2216" s="52">
        <v>1499491.25</v>
      </c>
      <c r="Z2216" s="53">
        <f>Ugovori_OPULJP[[#This Row],[UKUPNI PRIHVATLJIVI IZDACI
TOTAL ELIGIBLE EXPENDITURE
= Bespovratna sredstva ukupno + doprinos korisnika
= Ukupni prihvatljivi troškovi
= Ukupna ugovorena vrijednost projekta HRK]]/7.5345</f>
        <v>199016.68989315812</v>
      </c>
      <c r="AA2216" s="44" t="s">
        <v>38</v>
      </c>
      <c r="AB2216" s="44" t="s">
        <v>35</v>
      </c>
      <c r="AC2216" s="43" t="s">
        <v>8141</v>
      </c>
      <c r="AD2216" s="43" t="s">
        <v>6595</v>
      </c>
    </row>
    <row r="2217" spans="1:30" ht="51" customHeight="1" x14ac:dyDescent="0.2">
      <c r="A2217" s="41" t="s">
        <v>8142</v>
      </c>
      <c r="B2217" s="42" t="s">
        <v>743</v>
      </c>
      <c r="C2217" s="43" t="s">
        <v>7295</v>
      </c>
      <c r="D2217" s="43" t="s">
        <v>7880</v>
      </c>
      <c r="E2217" s="44" t="s">
        <v>232</v>
      </c>
      <c r="F2217" s="45" t="s">
        <v>8143</v>
      </c>
      <c r="G2217" s="45" t="s">
        <v>751</v>
      </c>
      <c r="H2217" s="47">
        <v>44044</v>
      </c>
      <c r="I2217" s="47">
        <v>44774</v>
      </c>
      <c r="J2217" s="48" t="str">
        <f>IF(Ugovori_OPULJP[[#This Row],[DATUM ZAVRŠETKA OPERACIJE]]&gt;DATE(2024,3,31),"u provedbi","završen")</f>
        <v>završen</v>
      </c>
      <c r="K2217" s="46" t="s">
        <v>104</v>
      </c>
      <c r="L2217" s="46" t="s">
        <v>104</v>
      </c>
      <c r="M2217" s="49">
        <v>0.85</v>
      </c>
      <c r="N2217" s="49">
        <v>0.15</v>
      </c>
      <c r="O2217" s="50">
        <f>Ugovori_OPULJP[[#This Row],[Bespovratna sredstva - Ukupno (EU+Nac) HRK
= Ukupna ugovorena vrijednost bespovratnih sredstava]]*Ugovori_OPULJP[[#This Row],[EU STOPA SUFINANCIRANJA %
EU CO-FINANCING RATE %]]</f>
        <v>1274991.5</v>
      </c>
      <c r="P2217" s="51">
        <f>Ugovori_OPULJP[[#This Row],[Bespovratna sredstva - EU dio - HRK]]/7.5345</f>
        <v>169220.45258477668</v>
      </c>
      <c r="Q2217" s="50">
        <f>Ugovori_OPULJP[[#This Row],[Bespovratna sredstva - Ukupno (EU+Nac) HRK
= Ukupna ugovorena vrijednost bespovratnih sredstava]]*Ugovori_OPULJP[[#This Row],[STOPA NACIONALNOG SUFINANCIRANJA %]]</f>
        <v>224998.5</v>
      </c>
      <c r="R2217" s="51">
        <f>Ugovori_OPULJP[[#This Row],[Bespovratna sredstva - Nacionalni dio - HRK]]/7.5345</f>
        <v>29862.43280907824</v>
      </c>
      <c r="S2217" s="50">
        <v>1499990</v>
      </c>
      <c r="T2217" s="51">
        <f>Ugovori_OPULJP[[#This Row],[Bespovratna sredstva - Ukupno (EU+Nac) HRK
= Ukupna ugovorena vrijednost bespovratnih sredstava]]/7.5345</f>
        <v>199082.88539385493</v>
      </c>
      <c r="U2217" s="50">
        <v>0</v>
      </c>
      <c r="V2217" s="51">
        <f>Ugovori_OPULJP[[#This Row],[Javni doprinos korisnika - HRK]]/7.5345</f>
        <v>0</v>
      </c>
      <c r="W2217" s="50">
        <v>0</v>
      </c>
      <c r="X2217" s="51">
        <f>Ugovori_OPULJP[[#This Row],[Privatni doprinos korisnika - HRK]]/7.5345</f>
        <v>0</v>
      </c>
      <c r="Y2217" s="52">
        <v>1499990</v>
      </c>
      <c r="Z2217" s="53">
        <f>Ugovori_OPULJP[[#This Row],[UKUPNI PRIHVATLJIVI IZDACI
TOTAL ELIGIBLE EXPENDITURE
= Bespovratna sredstva ukupno + doprinos korisnika
= Ukupni prihvatljivi troškovi
= Ukupna ugovorena vrijednost projekta HRK]]/7.5345</f>
        <v>199082.88539385493</v>
      </c>
      <c r="AA2217" s="44" t="s">
        <v>38</v>
      </c>
      <c r="AB2217" s="44" t="s">
        <v>35</v>
      </c>
      <c r="AC2217" s="43" t="s">
        <v>8144</v>
      </c>
      <c r="AD2217" s="43" t="s">
        <v>6595</v>
      </c>
    </row>
    <row r="2218" spans="1:30" ht="51" customHeight="1" x14ac:dyDescent="0.2">
      <c r="A2218" s="41" t="s">
        <v>8145</v>
      </c>
      <c r="B2218" s="42" t="s">
        <v>743</v>
      </c>
      <c r="C2218" s="43" t="s">
        <v>7295</v>
      </c>
      <c r="D2218" s="43" t="s">
        <v>7880</v>
      </c>
      <c r="E2218" s="44" t="s">
        <v>232</v>
      </c>
      <c r="F2218" s="45" t="s">
        <v>8146</v>
      </c>
      <c r="G2218" s="45" t="s">
        <v>7465</v>
      </c>
      <c r="H2218" s="47">
        <v>43955</v>
      </c>
      <c r="I2218" s="47">
        <v>44685</v>
      </c>
      <c r="J2218" s="48" t="str">
        <f>IF(Ugovori_OPULJP[[#This Row],[DATUM ZAVRŠETKA OPERACIJE]]&gt;DATE(2024,3,31),"u provedbi","završen")</f>
        <v>završen</v>
      </c>
      <c r="K2218" s="46" t="s">
        <v>8147</v>
      </c>
      <c r="L2218" s="46" t="s">
        <v>37</v>
      </c>
      <c r="M2218" s="49">
        <v>0.85</v>
      </c>
      <c r="N2218" s="49">
        <v>0.15</v>
      </c>
      <c r="O2218" s="50">
        <f>Ugovori_OPULJP[[#This Row],[Bespovratna sredstva - Ukupno (EU+Nac) HRK
= Ukupna ugovorena vrijednost bespovratnih sredstava]]*Ugovori_OPULJP[[#This Row],[EU STOPA SUFINANCIRANJA %
EU CO-FINANCING RATE %]]</f>
        <v>1008020.4909999999</v>
      </c>
      <c r="P2218" s="51">
        <f>Ugovori_OPULJP[[#This Row],[Bespovratna sredstva - EU dio - HRK]]/7.5345</f>
        <v>133787.31050501027</v>
      </c>
      <c r="Q2218" s="50">
        <f>Ugovori_OPULJP[[#This Row],[Bespovratna sredstva - Ukupno (EU+Nac) HRK
= Ukupna ugovorena vrijednost bespovratnih sredstava]]*Ugovori_OPULJP[[#This Row],[STOPA NACIONALNOG SUFINANCIRANJA %]]</f>
        <v>177885.96899999998</v>
      </c>
      <c r="R2218" s="51">
        <f>Ugovori_OPULJP[[#This Row],[Bespovratna sredstva - Nacionalni dio - HRK]]/7.5345</f>
        <v>23609.525383237105</v>
      </c>
      <c r="S2218" s="50">
        <v>1185906.46</v>
      </c>
      <c r="T2218" s="51">
        <f>Ugovori_OPULJP[[#This Row],[Bespovratna sredstva - Ukupno (EU+Nac) HRK
= Ukupna ugovorena vrijednost bespovratnih sredstava]]/7.5345</f>
        <v>157396.83588824738</v>
      </c>
      <c r="U2218" s="50">
        <v>0</v>
      </c>
      <c r="V2218" s="51">
        <f>Ugovori_OPULJP[[#This Row],[Javni doprinos korisnika - HRK]]/7.5345</f>
        <v>0</v>
      </c>
      <c r="W2218" s="50">
        <v>0</v>
      </c>
      <c r="X2218" s="51">
        <f>Ugovori_OPULJP[[#This Row],[Privatni doprinos korisnika - HRK]]/7.5345</f>
        <v>0</v>
      </c>
      <c r="Y2218" s="52">
        <v>1185906.46</v>
      </c>
      <c r="Z2218" s="53">
        <f>Ugovori_OPULJP[[#This Row],[UKUPNI PRIHVATLJIVI IZDACI
TOTAL ELIGIBLE EXPENDITURE
= Bespovratna sredstva ukupno + doprinos korisnika
= Ukupni prihvatljivi troškovi
= Ukupna ugovorena vrijednost projekta HRK]]/7.5345</f>
        <v>157396.83588824738</v>
      </c>
      <c r="AA2218" s="44" t="s">
        <v>38</v>
      </c>
      <c r="AB2218" s="44" t="s">
        <v>35</v>
      </c>
      <c r="AC2218" s="43" t="s">
        <v>8148</v>
      </c>
      <c r="AD2218" s="43" t="s">
        <v>6595</v>
      </c>
    </row>
    <row r="2219" spans="1:30" ht="51" customHeight="1" x14ac:dyDescent="0.2">
      <c r="A2219" s="41" t="s">
        <v>8149</v>
      </c>
      <c r="B2219" s="42" t="s">
        <v>743</v>
      </c>
      <c r="C2219" s="43" t="s">
        <v>7295</v>
      </c>
      <c r="D2219" s="43" t="s">
        <v>7880</v>
      </c>
      <c r="E2219" s="44" t="s">
        <v>232</v>
      </c>
      <c r="F2219" s="45" t="s">
        <v>8150</v>
      </c>
      <c r="G2219" s="62" t="s">
        <v>1066</v>
      </c>
      <c r="H2219" s="47">
        <v>43929</v>
      </c>
      <c r="I2219" s="47">
        <v>44477</v>
      </c>
      <c r="J2219" s="48" t="str">
        <f>IF(Ugovori_OPULJP[[#This Row],[DATUM ZAVRŠETKA OPERACIJE]]&gt;DATE(2024,3,31),"u provedbi","završen")</f>
        <v>završen</v>
      </c>
      <c r="K2219" s="46" t="s">
        <v>8151</v>
      </c>
      <c r="L2219" s="46" t="s">
        <v>37</v>
      </c>
      <c r="M2219" s="49">
        <v>0.85</v>
      </c>
      <c r="N2219" s="49">
        <v>0.15</v>
      </c>
      <c r="O2219" s="50">
        <f>Ugovori_OPULJP[[#This Row],[Bespovratna sredstva - Ukupno (EU+Nac) HRK
= Ukupna ugovorena vrijednost bespovratnih sredstava]]*Ugovori_OPULJP[[#This Row],[EU STOPA SUFINANCIRANJA %
EU CO-FINANCING RATE %]]</f>
        <v>1232466</v>
      </c>
      <c r="P2219" s="51">
        <f>Ugovori_OPULJP[[#This Row],[Bespovratna sredstva - EU dio - HRK]]/7.5345</f>
        <v>163576.34879554051</v>
      </c>
      <c r="Q2219" s="50">
        <f>Ugovori_OPULJP[[#This Row],[Bespovratna sredstva - Ukupno (EU+Nac) HRK
= Ukupna ugovorena vrijednost bespovratnih sredstava]]*Ugovori_OPULJP[[#This Row],[STOPA NACIONALNOG SUFINANCIRANJA %]]</f>
        <v>217494</v>
      </c>
      <c r="R2219" s="51">
        <f>Ugovori_OPULJP[[#This Row],[Bespovratna sredstva - Nacionalni dio - HRK]]/7.5345</f>
        <v>28866.414493330678</v>
      </c>
      <c r="S2219" s="50">
        <v>1449960</v>
      </c>
      <c r="T2219" s="51">
        <f>Ugovori_OPULJP[[#This Row],[Bespovratna sredstva - Ukupno (EU+Nac) HRK
= Ukupna ugovorena vrijednost bespovratnih sredstava]]/7.5345</f>
        <v>192442.76328887118</v>
      </c>
      <c r="U2219" s="50">
        <v>0</v>
      </c>
      <c r="V2219" s="51">
        <f>Ugovori_OPULJP[[#This Row],[Javni doprinos korisnika - HRK]]/7.5345</f>
        <v>0</v>
      </c>
      <c r="W2219" s="50">
        <v>0</v>
      </c>
      <c r="X2219" s="51">
        <f>Ugovori_OPULJP[[#This Row],[Privatni doprinos korisnika - HRK]]/7.5345</f>
        <v>0</v>
      </c>
      <c r="Y2219" s="52">
        <v>1449960</v>
      </c>
      <c r="Z2219" s="53">
        <f>Ugovori_OPULJP[[#This Row],[UKUPNI PRIHVATLJIVI IZDACI
TOTAL ELIGIBLE EXPENDITURE
= Bespovratna sredstva ukupno + doprinos korisnika
= Ukupni prihvatljivi troškovi
= Ukupna ugovorena vrijednost projekta HRK]]/7.5345</f>
        <v>192442.76328887118</v>
      </c>
      <c r="AA2219" s="44" t="s">
        <v>38</v>
      </c>
      <c r="AB2219" s="44" t="s">
        <v>35</v>
      </c>
      <c r="AC2219" s="43" t="s">
        <v>8152</v>
      </c>
      <c r="AD2219" s="43" t="s">
        <v>6595</v>
      </c>
    </row>
    <row r="2220" spans="1:30" ht="51" customHeight="1" x14ac:dyDescent="0.2">
      <c r="A2220" s="41" t="s">
        <v>8153</v>
      </c>
      <c r="B2220" s="42" t="s">
        <v>743</v>
      </c>
      <c r="C2220" s="43" t="s">
        <v>7295</v>
      </c>
      <c r="D2220" s="43" t="s">
        <v>7880</v>
      </c>
      <c r="E2220" s="44" t="s">
        <v>232</v>
      </c>
      <c r="F2220" s="45" t="s">
        <v>8154</v>
      </c>
      <c r="G2220" s="45" t="s">
        <v>886</v>
      </c>
      <c r="H2220" s="47">
        <v>44013</v>
      </c>
      <c r="I2220" s="47">
        <v>44562</v>
      </c>
      <c r="J2220" s="48" t="str">
        <f>IF(Ugovori_OPULJP[[#This Row],[DATUM ZAVRŠETKA OPERACIJE]]&gt;DATE(2024,3,31),"u provedbi","završen")</f>
        <v>završen</v>
      </c>
      <c r="K2220" s="46" t="s">
        <v>7916</v>
      </c>
      <c r="L2220" s="46" t="s">
        <v>37</v>
      </c>
      <c r="M2220" s="49">
        <v>0.85</v>
      </c>
      <c r="N2220" s="49">
        <v>0.15</v>
      </c>
      <c r="O2220" s="50">
        <f>Ugovori_OPULJP[[#This Row],[Bespovratna sredstva - Ukupno (EU+Nac) HRK
= Ukupna ugovorena vrijednost bespovratnih sredstava]]*Ugovori_OPULJP[[#This Row],[EU STOPA SUFINANCIRANJA %
EU CO-FINANCING RATE %]]</f>
        <v>383116.67499999999</v>
      </c>
      <c r="P2220" s="51">
        <f>Ugovori_OPULJP[[#This Row],[Bespovratna sredstva - EU dio - HRK]]/7.5345</f>
        <v>50848.321056473549</v>
      </c>
      <c r="Q2220" s="50">
        <f>Ugovori_OPULJP[[#This Row],[Bespovratna sredstva - Ukupno (EU+Nac) HRK
= Ukupna ugovorena vrijednost bespovratnih sredstava]]*Ugovori_OPULJP[[#This Row],[STOPA NACIONALNOG SUFINANCIRANJA %]]</f>
        <v>67608.824999999997</v>
      </c>
      <c r="R2220" s="51">
        <f>Ugovori_OPULJP[[#This Row],[Bespovratna sredstva - Nacionalni dio - HRK]]/7.5345</f>
        <v>8973.2331276129789</v>
      </c>
      <c r="S2220" s="50">
        <v>450725.5</v>
      </c>
      <c r="T2220" s="51">
        <f>Ugovori_OPULJP[[#This Row],[Bespovratna sredstva - Ukupno (EU+Nac) HRK
= Ukupna ugovorena vrijednost bespovratnih sredstava]]/7.5345</f>
        <v>59821.554184086533</v>
      </c>
      <c r="U2220" s="50">
        <v>0</v>
      </c>
      <c r="V2220" s="51">
        <f>Ugovori_OPULJP[[#This Row],[Javni doprinos korisnika - HRK]]/7.5345</f>
        <v>0</v>
      </c>
      <c r="W2220" s="50">
        <v>0</v>
      </c>
      <c r="X2220" s="51">
        <f>Ugovori_OPULJP[[#This Row],[Privatni doprinos korisnika - HRK]]/7.5345</f>
        <v>0</v>
      </c>
      <c r="Y2220" s="52">
        <v>450725.5</v>
      </c>
      <c r="Z2220" s="53">
        <f>Ugovori_OPULJP[[#This Row],[UKUPNI PRIHVATLJIVI IZDACI
TOTAL ELIGIBLE EXPENDITURE
= Bespovratna sredstva ukupno + doprinos korisnika
= Ukupni prihvatljivi troškovi
= Ukupna ugovorena vrijednost projekta HRK]]/7.5345</f>
        <v>59821.554184086533</v>
      </c>
      <c r="AA2220" s="44" t="s">
        <v>38</v>
      </c>
      <c r="AB2220" s="44" t="s">
        <v>35</v>
      </c>
      <c r="AC2220" s="43" t="s">
        <v>8155</v>
      </c>
      <c r="AD2220" s="43" t="s">
        <v>6595</v>
      </c>
    </row>
    <row r="2221" spans="1:30" ht="102" x14ac:dyDescent="0.2">
      <c r="A2221" s="41" t="s">
        <v>8156</v>
      </c>
      <c r="B2221" s="42" t="s">
        <v>743</v>
      </c>
      <c r="C2221" s="43" t="s">
        <v>7295</v>
      </c>
      <c r="D2221" s="43" t="s">
        <v>7880</v>
      </c>
      <c r="E2221" s="44" t="s">
        <v>232</v>
      </c>
      <c r="F2221" s="45" t="s">
        <v>8157</v>
      </c>
      <c r="G2221" s="45" t="s">
        <v>8158</v>
      </c>
      <c r="H2221" s="47">
        <v>43942</v>
      </c>
      <c r="I2221" s="47">
        <v>44701</v>
      </c>
      <c r="J2221" s="48" t="str">
        <f>IF(Ugovori_OPULJP[[#This Row],[DATUM ZAVRŠETKA OPERACIJE]]&gt;DATE(2024,3,31),"u provedbi","završen")</f>
        <v>završen</v>
      </c>
      <c r="K2221" s="46" t="s">
        <v>8159</v>
      </c>
      <c r="L2221" s="46" t="s">
        <v>37</v>
      </c>
      <c r="M2221" s="49">
        <v>0.85</v>
      </c>
      <c r="N2221" s="49">
        <v>0.15</v>
      </c>
      <c r="O2221" s="50">
        <f>Ugovori_OPULJP[[#This Row],[Bespovratna sredstva - Ukupno (EU+Nac) HRK
= Ukupna ugovorena vrijednost bespovratnih sredstava]]*Ugovori_OPULJP[[#This Row],[EU STOPA SUFINANCIRANJA %
EU CO-FINANCING RATE %]]</f>
        <v>1274971.9669999999</v>
      </c>
      <c r="P2221" s="51">
        <f>Ugovori_OPULJP[[#This Row],[Bespovratna sredstva - EU dio - HRK]]/7.5345</f>
        <v>169217.86011015991</v>
      </c>
      <c r="Q2221" s="50">
        <f>Ugovori_OPULJP[[#This Row],[Bespovratna sredstva - Ukupno (EU+Nac) HRK
= Ukupna ugovorena vrijednost bespovratnih sredstava]]*Ugovori_OPULJP[[#This Row],[STOPA NACIONALNOG SUFINANCIRANJA %]]</f>
        <v>224995.05299999999</v>
      </c>
      <c r="R2221" s="51">
        <f>Ugovori_OPULJP[[#This Row],[Bespovratna sredstva - Nacionalni dio - HRK]]/7.5345</f>
        <v>29861.975313557632</v>
      </c>
      <c r="S2221" s="50">
        <v>1499967.02</v>
      </c>
      <c r="T2221" s="51">
        <f>Ugovori_OPULJP[[#This Row],[Bespovratna sredstva - Ukupno (EU+Nac) HRK
= Ukupna ugovorena vrijednost bespovratnih sredstava]]/7.5345</f>
        <v>199079.83542371757</v>
      </c>
      <c r="U2221" s="50">
        <v>0</v>
      </c>
      <c r="V2221" s="51">
        <f>Ugovori_OPULJP[[#This Row],[Javni doprinos korisnika - HRK]]/7.5345</f>
        <v>0</v>
      </c>
      <c r="W2221" s="50">
        <v>0</v>
      </c>
      <c r="X2221" s="51">
        <f>Ugovori_OPULJP[[#This Row],[Privatni doprinos korisnika - HRK]]/7.5345</f>
        <v>0</v>
      </c>
      <c r="Y2221" s="52">
        <v>1499967.02</v>
      </c>
      <c r="Z2221" s="53">
        <f>Ugovori_OPULJP[[#This Row],[UKUPNI PRIHVATLJIVI IZDACI
TOTAL ELIGIBLE EXPENDITURE
= Bespovratna sredstva ukupno + doprinos korisnika
= Ukupni prihvatljivi troškovi
= Ukupna ugovorena vrijednost projekta HRK]]/7.5345</f>
        <v>199079.83542371757</v>
      </c>
      <c r="AA2221" s="44" t="s">
        <v>38</v>
      </c>
      <c r="AB2221" s="44" t="s">
        <v>35</v>
      </c>
      <c r="AC2221" s="43" t="s">
        <v>8160</v>
      </c>
      <c r="AD2221" s="43" t="s">
        <v>6595</v>
      </c>
    </row>
    <row r="2222" spans="1:30" ht="114.75" x14ac:dyDescent="0.2">
      <c r="A2222" s="41" t="s">
        <v>8161</v>
      </c>
      <c r="B2222" s="42" t="s">
        <v>743</v>
      </c>
      <c r="C2222" s="43" t="s">
        <v>7295</v>
      </c>
      <c r="D2222" s="43" t="s">
        <v>7880</v>
      </c>
      <c r="E2222" s="44" t="s">
        <v>232</v>
      </c>
      <c r="F2222" s="45" t="s">
        <v>8162</v>
      </c>
      <c r="G2222" s="45" t="s">
        <v>8163</v>
      </c>
      <c r="H2222" s="47">
        <v>44013</v>
      </c>
      <c r="I2222" s="47">
        <v>44621</v>
      </c>
      <c r="J2222" s="48" t="str">
        <f>IF(Ugovori_OPULJP[[#This Row],[DATUM ZAVRŠETKA OPERACIJE]]&gt;DATE(2024,3,31),"u provedbi","završen")</f>
        <v>završen</v>
      </c>
      <c r="K2222" s="46" t="s">
        <v>8164</v>
      </c>
      <c r="L2222" s="46" t="s">
        <v>37</v>
      </c>
      <c r="M2222" s="49">
        <v>0.85</v>
      </c>
      <c r="N2222" s="49">
        <v>0.15</v>
      </c>
      <c r="O2222" s="50">
        <f>Ugovori_OPULJP[[#This Row],[Bespovratna sredstva - Ukupno (EU+Nac) HRK
= Ukupna ugovorena vrijednost bespovratnih sredstava]]*Ugovori_OPULJP[[#This Row],[EU STOPA SUFINANCIRANJA %
EU CO-FINANCING RATE %]]</f>
        <v>1220545.3195</v>
      </c>
      <c r="P2222" s="51">
        <f>Ugovori_OPULJP[[#This Row],[Bespovratna sredstva - EU dio - HRK]]/7.5345</f>
        <v>161994.20260136703</v>
      </c>
      <c r="Q2222" s="50">
        <f>Ugovori_OPULJP[[#This Row],[Bespovratna sredstva - Ukupno (EU+Nac) HRK
= Ukupna ugovorena vrijednost bespovratnih sredstava]]*Ugovori_OPULJP[[#This Row],[STOPA NACIONALNOG SUFINANCIRANJA %]]</f>
        <v>215390.35049999997</v>
      </c>
      <c r="R2222" s="51">
        <f>Ugovori_OPULJP[[#This Row],[Bespovratna sredstva - Nacionalni dio - HRK]]/7.5345</f>
        <v>28587.21222377065</v>
      </c>
      <c r="S2222" s="50">
        <v>1435935.67</v>
      </c>
      <c r="T2222" s="51">
        <f>Ugovori_OPULJP[[#This Row],[Bespovratna sredstva - Ukupno (EU+Nac) HRK
= Ukupna ugovorena vrijednost bespovratnih sredstava]]/7.5345</f>
        <v>190581.41482513768</v>
      </c>
      <c r="U2222" s="50">
        <v>0</v>
      </c>
      <c r="V2222" s="51">
        <f>Ugovori_OPULJP[[#This Row],[Javni doprinos korisnika - HRK]]/7.5345</f>
        <v>0</v>
      </c>
      <c r="W2222" s="50">
        <v>0</v>
      </c>
      <c r="X2222" s="51">
        <f>Ugovori_OPULJP[[#This Row],[Privatni doprinos korisnika - HRK]]/7.5345</f>
        <v>0</v>
      </c>
      <c r="Y2222" s="52">
        <v>1435935.67</v>
      </c>
      <c r="Z2222" s="53">
        <f>Ugovori_OPULJP[[#This Row],[UKUPNI PRIHVATLJIVI IZDACI
TOTAL ELIGIBLE EXPENDITURE
= Bespovratna sredstva ukupno + doprinos korisnika
= Ukupni prihvatljivi troškovi
= Ukupna ugovorena vrijednost projekta HRK]]/7.5345</f>
        <v>190581.41482513768</v>
      </c>
      <c r="AA2222" s="44" t="s">
        <v>38</v>
      </c>
      <c r="AB2222" s="44" t="s">
        <v>35</v>
      </c>
      <c r="AC2222" s="43" t="s">
        <v>8165</v>
      </c>
      <c r="AD2222" s="43" t="s">
        <v>6595</v>
      </c>
    </row>
    <row r="2223" spans="1:30" ht="114.75" x14ac:dyDescent="0.2">
      <c r="A2223" s="41" t="s">
        <v>8166</v>
      </c>
      <c r="B2223" s="42" t="s">
        <v>743</v>
      </c>
      <c r="C2223" s="43" t="s">
        <v>7295</v>
      </c>
      <c r="D2223" s="43" t="s">
        <v>7880</v>
      </c>
      <c r="E2223" s="44" t="s">
        <v>232</v>
      </c>
      <c r="F2223" s="45" t="s">
        <v>8167</v>
      </c>
      <c r="G2223" s="45" t="s">
        <v>8168</v>
      </c>
      <c r="H2223" s="47">
        <v>43928</v>
      </c>
      <c r="I2223" s="47">
        <v>44599</v>
      </c>
      <c r="J2223" s="48" t="str">
        <f>IF(Ugovori_OPULJP[[#This Row],[DATUM ZAVRŠETKA OPERACIJE]]&gt;DATE(2024,3,31),"u provedbi","završen")</f>
        <v>završen</v>
      </c>
      <c r="K2223" s="46" t="s">
        <v>8169</v>
      </c>
      <c r="L2223" s="46" t="s">
        <v>37</v>
      </c>
      <c r="M2223" s="49">
        <v>0.85</v>
      </c>
      <c r="N2223" s="49">
        <v>0.15</v>
      </c>
      <c r="O2223" s="50">
        <f>Ugovori_OPULJP[[#This Row],[Bespovratna sredstva - Ukupno (EU+Nac) HRK
= Ukupna ugovorena vrijednost bespovratnih sredstava]]*Ugovori_OPULJP[[#This Row],[EU STOPA SUFINANCIRANJA %
EU CO-FINANCING RATE %]]</f>
        <v>1003013.3365</v>
      </c>
      <c r="P2223" s="51">
        <f>Ugovori_OPULJP[[#This Row],[Bespovratna sredstva - EU dio - HRK]]/7.5345</f>
        <v>133122.74689760435</v>
      </c>
      <c r="Q2223" s="50">
        <f>Ugovori_OPULJP[[#This Row],[Bespovratna sredstva - Ukupno (EU+Nac) HRK
= Ukupna ugovorena vrijednost bespovratnih sredstava]]*Ugovori_OPULJP[[#This Row],[STOPA NACIONALNOG SUFINANCIRANJA %]]</f>
        <v>177002.3535</v>
      </c>
      <c r="R2223" s="51">
        <f>Ugovori_OPULJP[[#This Row],[Bespovratna sredstva - Nacionalni dio - HRK]]/7.5345</f>
        <v>23492.249452518412</v>
      </c>
      <c r="S2223" s="50">
        <v>1180015.69</v>
      </c>
      <c r="T2223" s="51">
        <f>Ugovori_OPULJP[[#This Row],[Bespovratna sredstva - Ukupno (EU+Nac) HRK
= Ukupna ugovorena vrijednost bespovratnih sredstava]]/7.5345</f>
        <v>156614.99635012276</v>
      </c>
      <c r="U2223" s="50">
        <v>0</v>
      </c>
      <c r="V2223" s="51">
        <f>Ugovori_OPULJP[[#This Row],[Javni doprinos korisnika - HRK]]/7.5345</f>
        <v>0</v>
      </c>
      <c r="W2223" s="50">
        <v>0</v>
      </c>
      <c r="X2223" s="51">
        <f>Ugovori_OPULJP[[#This Row],[Privatni doprinos korisnika - HRK]]/7.5345</f>
        <v>0</v>
      </c>
      <c r="Y2223" s="52">
        <v>1180015.69</v>
      </c>
      <c r="Z2223" s="53">
        <f>Ugovori_OPULJP[[#This Row],[UKUPNI PRIHVATLJIVI IZDACI
TOTAL ELIGIBLE EXPENDITURE
= Bespovratna sredstva ukupno + doprinos korisnika
= Ukupni prihvatljivi troškovi
= Ukupna ugovorena vrijednost projekta HRK]]/7.5345</f>
        <v>156614.99635012276</v>
      </c>
      <c r="AA2223" s="44" t="s">
        <v>38</v>
      </c>
      <c r="AB2223" s="44" t="s">
        <v>35</v>
      </c>
      <c r="AC2223" s="43" t="s">
        <v>8170</v>
      </c>
      <c r="AD2223" s="43" t="s">
        <v>6595</v>
      </c>
    </row>
    <row r="2224" spans="1:30" ht="114.75" x14ac:dyDescent="0.2">
      <c r="A2224" s="41" t="s">
        <v>8171</v>
      </c>
      <c r="B2224" s="42" t="s">
        <v>743</v>
      </c>
      <c r="C2224" s="43" t="s">
        <v>7295</v>
      </c>
      <c r="D2224" s="43" t="s">
        <v>7880</v>
      </c>
      <c r="E2224" s="44" t="s">
        <v>232</v>
      </c>
      <c r="F2224" s="45" t="s">
        <v>8172</v>
      </c>
      <c r="G2224" s="45" t="s">
        <v>7815</v>
      </c>
      <c r="H2224" s="47">
        <v>43948</v>
      </c>
      <c r="I2224" s="47">
        <v>44678</v>
      </c>
      <c r="J2224" s="48" t="str">
        <f>IF(Ugovori_OPULJP[[#This Row],[DATUM ZAVRŠETKA OPERACIJE]]&gt;DATE(2024,3,31),"u provedbi","završen")</f>
        <v>završen</v>
      </c>
      <c r="K2224" s="46" t="s">
        <v>8173</v>
      </c>
      <c r="L2224" s="46" t="s">
        <v>249</v>
      </c>
      <c r="M2224" s="49">
        <v>0.85</v>
      </c>
      <c r="N2224" s="49">
        <v>0.15</v>
      </c>
      <c r="O2224" s="50">
        <f>Ugovori_OPULJP[[#This Row],[Bespovratna sredstva - Ukupno (EU+Nac) HRK
= Ukupna ugovorena vrijednost bespovratnih sredstava]]*Ugovori_OPULJP[[#This Row],[EU STOPA SUFINANCIRANJA %
EU CO-FINANCING RATE %]]</f>
        <v>789823.35749999993</v>
      </c>
      <c r="P2224" s="51">
        <f>Ugovori_OPULJP[[#This Row],[Bespovratna sredstva - EU dio - HRK]]/7.5345</f>
        <v>104827.57415886919</v>
      </c>
      <c r="Q2224" s="50">
        <f>Ugovori_OPULJP[[#This Row],[Bespovratna sredstva - Ukupno (EU+Nac) HRK
= Ukupna ugovorena vrijednost bespovratnih sredstava]]*Ugovori_OPULJP[[#This Row],[STOPA NACIONALNOG SUFINANCIRANJA %]]</f>
        <v>139380.5925</v>
      </c>
      <c r="R2224" s="51">
        <f>Ugovori_OPULJP[[#This Row],[Bespovratna sredstva - Nacionalni dio - HRK]]/7.5345</f>
        <v>18498.983675094565</v>
      </c>
      <c r="S2224" s="50">
        <v>929203.95</v>
      </c>
      <c r="T2224" s="51">
        <f>Ugovori_OPULJP[[#This Row],[Bespovratna sredstva - Ukupno (EU+Nac) HRK
= Ukupna ugovorena vrijednost bespovratnih sredstava]]/7.5345</f>
        <v>123326.55783396376</v>
      </c>
      <c r="U2224" s="50">
        <v>0</v>
      </c>
      <c r="V2224" s="51">
        <f>Ugovori_OPULJP[[#This Row],[Javni doprinos korisnika - HRK]]/7.5345</f>
        <v>0</v>
      </c>
      <c r="W2224" s="50">
        <v>0</v>
      </c>
      <c r="X2224" s="51">
        <f>Ugovori_OPULJP[[#This Row],[Privatni doprinos korisnika - HRK]]/7.5345</f>
        <v>0</v>
      </c>
      <c r="Y2224" s="52">
        <v>929203.95</v>
      </c>
      <c r="Z2224" s="53">
        <f>Ugovori_OPULJP[[#This Row],[UKUPNI PRIHVATLJIVI IZDACI
TOTAL ELIGIBLE EXPENDITURE
= Bespovratna sredstva ukupno + doprinos korisnika
= Ukupni prihvatljivi troškovi
= Ukupna ugovorena vrijednost projekta HRK]]/7.5345</f>
        <v>123326.55783396376</v>
      </c>
      <c r="AA2224" s="44" t="s">
        <v>38</v>
      </c>
      <c r="AB2224" s="44" t="s">
        <v>35</v>
      </c>
      <c r="AC2224" s="43" t="s">
        <v>8174</v>
      </c>
      <c r="AD2224" s="43" t="s">
        <v>6595</v>
      </c>
    </row>
    <row r="2225" spans="1:30" ht="102" x14ac:dyDescent="0.2">
      <c r="A2225" s="41" t="s">
        <v>8175</v>
      </c>
      <c r="B2225" s="42" t="s">
        <v>743</v>
      </c>
      <c r="C2225" s="43" t="s">
        <v>7295</v>
      </c>
      <c r="D2225" s="43" t="s">
        <v>7880</v>
      </c>
      <c r="E2225" s="44" t="s">
        <v>232</v>
      </c>
      <c r="F2225" s="45" t="s">
        <v>8176</v>
      </c>
      <c r="G2225" s="45" t="s">
        <v>8177</v>
      </c>
      <c r="H2225" s="47">
        <v>43952</v>
      </c>
      <c r="I2225" s="47">
        <v>44501</v>
      </c>
      <c r="J2225" s="48" t="str">
        <f>IF(Ugovori_OPULJP[[#This Row],[DATUM ZAVRŠETKA OPERACIJE]]&gt;DATE(2024,3,31),"u provedbi","završen")</f>
        <v>završen</v>
      </c>
      <c r="K2225" s="46" t="s">
        <v>8178</v>
      </c>
      <c r="L2225" s="46" t="s">
        <v>594</v>
      </c>
      <c r="M2225" s="49">
        <v>0.85</v>
      </c>
      <c r="N2225" s="49">
        <v>0.15</v>
      </c>
      <c r="O2225" s="50">
        <f>Ugovori_OPULJP[[#This Row],[Bespovratna sredstva - Ukupno (EU+Nac) HRK
= Ukupna ugovorena vrijednost bespovratnih sredstava]]*Ugovori_OPULJP[[#This Row],[EU STOPA SUFINANCIRANJA %
EU CO-FINANCING RATE %]]</f>
        <v>1274978.75</v>
      </c>
      <c r="P2225" s="51">
        <f>Ugovori_OPULJP[[#This Row],[Bespovratna sredstva - EU dio - HRK]]/7.5345</f>
        <v>169218.76036896941</v>
      </c>
      <c r="Q2225" s="50">
        <f>Ugovori_OPULJP[[#This Row],[Bespovratna sredstva - Ukupno (EU+Nac) HRK
= Ukupna ugovorena vrijednost bespovratnih sredstava]]*Ugovori_OPULJP[[#This Row],[STOPA NACIONALNOG SUFINANCIRANJA %]]</f>
        <v>224996.25</v>
      </c>
      <c r="R2225" s="51">
        <f>Ugovori_OPULJP[[#This Row],[Bespovratna sredstva - Nacionalni dio - HRK]]/7.5345</f>
        <v>29862.134182759306</v>
      </c>
      <c r="S2225" s="50">
        <v>1499975</v>
      </c>
      <c r="T2225" s="51">
        <f>Ugovori_OPULJP[[#This Row],[Bespovratna sredstva - Ukupno (EU+Nac) HRK
= Ukupna ugovorena vrijednost bespovratnih sredstava]]/7.5345</f>
        <v>199080.89455172871</v>
      </c>
      <c r="U2225" s="50">
        <v>0</v>
      </c>
      <c r="V2225" s="51">
        <f>Ugovori_OPULJP[[#This Row],[Javni doprinos korisnika - HRK]]/7.5345</f>
        <v>0</v>
      </c>
      <c r="W2225" s="50">
        <v>0</v>
      </c>
      <c r="X2225" s="51">
        <f>Ugovori_OPULJP[[#This Row],[Privatni doprinos korisnika - HRK]]/7.5345</f>
        <v>0</v>
      </c>
      <c r="Y2225" s="52">
        <v>1499975</v>
      </c>
      <c r="Z2225" s="53">
        <f>Ugovori_OPULJP[[#This Row],[UKUPNI PRIHVATLJIVI IZDACI
TOTAL ELIGIBLE EXPENDITURE
= Bespovratna sredstva ukupno + doprinos korisnika
= Ukupni prihvatljivi troškovi
= Ukupna ugovorena vrijednost projekta HRK]]/7.5345</f>
        <v>199080.89455172871</v>
      </c>
      <c r="AA2225" s="44" t="s">
        <v>38</v>
      </c>
      <c r="AB2225" s="44" t="s">
        <v>35</v>
      </c>
      <c r="AC2225" s="43" t="s">
        <v>8179</v>
      </c>
      <c r="AD2225" s="43" t="s">
        <v>6595</v>
      </c>
    </row>
    <row r="2226" spans="1:30" ht="102" x14ac:dyDescent="0.2">
      <c r="A2226" s="41" t="s">
        <v>8180</v>
      </c>
      <c r="B2226" s="42" t="s">
        <v>743</v>
      </c>
      <c r="C2226" s="43" t="s">
        <v>7295</v>
      </c>
      <c r="D2226" s="43" t="s">
        <v>7880</v>
      </c>
      <c r="E2226" s="44" t="s">
        <v>232</v>
      </c>
      <c r="F2226" s="45" t="s">
        <v>2539</v>
      </c>
      <c r="G2226" s="45" t="s">
        <v>5942</v>
      </c>
      <c r="H2226" s="47">
        <v>44109</v>
      </c>
      <c r="I2226" s="47">
        <v>44839</v>
      </c>
      <c r="J2226" s="48" t="str">
        <f>IF(Ugovori_OPULJP[[#This Row],[DATUM ZAVRŠETKA OPERACIJE]]&gt;DATE(2024,3,31),"u provedbi","završen")</f>
        <v>završen</v>
      </c>
      <c r="K2226" s="46" t="s">
        <v>94</v>
      </c>
      <c r="L2226" s="46" t="s">
        <v>94</v>
      </c>
      <c r="M2226" s="49">
        <v>0.85</v>
      </c>
      <c r="N2226" s="49">
        <v>0.15</v>
      </c>
      <c r="O2226" s="50">
        <f>Ugovori_OPULJP[[#This Row],[Bespovratna sredstva - Ukupno (EU+Nac) HRK
= Ukupna ugovorena vrijednost bespovratnih sredstava]]*Ugovori_OPULJP[[#This Row],[EU STOPA SUFINANCIRANJA %
EU CO-FINANCING RATE %]]</f>
        <v>995179.84700000007</v>
      </c>
      <c r="P2226" s="51">
        <f>Ugovori_OPULJP[[#This Row],[Bespovratna sredstva - EU dio - HRK]]/7.5345</f>
        <v>132083.06417147786</v>
      </c>
      <c r="Q2226" s="50">
        <f>Ugovori_OPULJP[[#This Row],[Bespovratna sredstva - Ukupno (EU+Nac) HRK
= Ukupna ugovorena vrijednost bespovratnih sredstava]]*Ugovori_OPULJP[[#This Row],[STOPA NACIONALNOG SUFINANCIRANJA %]]</f>
        <v>175619.973</v>
      </c>
      <c r="R2226" s="51">
        <f>Ugovori_OPULJP[[#This Row],[Bespovratna sredstva - Nacionalni dio - HRK]]/7.5345</f>
        <v>23308.7760302608</v>
      </c>
      <c r="S2226" s="50">
        <v>1170799.82</v>
      </c>
      <c r="T2226" s="51">
        <f>Ugovori_OPULJP[[#This Row],[Bespovratna sredstva - Ukupno (EU+Nac) HRK
= Ukupna ugovorena vrijednost bespovratnih sredstava]]/7.5345</f>
        <v>155391.84020173867</v>
      </c>
      <c r="U2226" s="50">
        <v>0</v>
      </c>
      <c r="V2226" s="51">
        <f>Ugovori_OPULJP[[#This Row],[Javni doprinos korisnika - HRK]]/7.5345</f>
        <v>0</v>
      </c>
      <c r="W2226" s="50">
        <v>0</v>
      </c>
      <c r="X2226" s="51">
        <f>Ugovori_OPULJP[[#This Row],[Privatni doprinos korisnika - HRK]]/7.5345</f>
        <v>0</v>
      </c>
      <c r="Y2226" s="52">
        <v>1170799.82</v>
      </c>
      <c r="Z2226" s="53">
        <f>Ugovori_OPULJP[[#This Row],[UKUPNI PRIHVATLJIVI IZDACI
TOTAL ELIGIBLE EXPENDITURE
= Bespovratna sredstva ukupno + doprinos korisnika
= Ukupni prihvatljivi troškovi
= Ukupna ugovorena vrijednost projekta HRK]]/7.5345</f>
        <v>155391.84020173867</v>
      </c>
      <c r="AA2226" s="44" t="s">
        <v>38</v>
      </c>
      <c r="AB2226" s="44" t="s">
        <v>35</v>
      </c>
      <c r="AC2226" s="43" t="s">
        <v>8181</v>
      </c>
      <c r="AD2226" s="43" t="s">
        <v>6595</v>
      </c>
    </row>
    <row r="2227" spans="1:30" ht="102" x14ac:dyDescent="0.2">
      <c r="A2227" s="41" t="s">
        <v>8182</v>
      </c>
      <c r="B2227" s="42" t="s">
        <v>743</v>
      </c>
      <c r="C2227" s="43" t="s">
        <v>7295</v>
      </c>
      <c r="D2227" s="43" t="s">
        <v>7880</v>
      </c>
      <c r="E2227" s="44" t="s">
        <v>232</v>
      </c>
      <c r="F2227" s="45" t="s">
        <v>8183</v>
      </c>
      <c r="G2227" s="45" t="s">
        <v>1175</v>
      </c>
      <c r="H2227" s="47">
        <v>43955</v>
      </c>
      <c r="I2227" s="47">
        <v>44504</v>
      </c>
      <c r="J2227" s="48" t="str">
        <f>IF(Ugovori_OPULJP[[#This Row],[DATUM ZAVRŠETKA OPERACIJE]]&gt;DATE(2024,3,31),"u provedbi","završen")</f>
        <v>završen</v>
      </c>
      <c r="K2227" s="46" t="s">
        <v>8184</v>
      </c>
      <c r="L2227" s="46" t="s">
        <v>333</v>
      </c>
      <c r="M2227" s="49">
        <v>0.85</v>
      </c>
      <c r="N2227" s="49">
        <v>0.15</v>
      </c>
      <c r="O2227" s="50">
        <f>Ugovori_OPULJP[[#This Row],[Bespovratna sredstva - Ukupno (EU+Nac) HRK
= Ukupna ugovorena vrijednost bespovratnih sredstava]]*Ugovori_OPULJP[[#This Row],[EU STOPA SUFINANCIRANJA %
EU CO-FINANCING RATE %]]</f>
        <v>908725.82</v>
      </c>
      <c r="P2227" s="51">
        <f>Ugovori_OPULJP[[#This Row],[Bespovratna sredstva - EU dio - HRK]]/7.5345</f>
        <v>120608.64290928395</v>
      </c>
      <c r="Q2227" s="50">
        <f>Ugovori_OPULJP[[#This Row],[Bespovratna sredstva - Ukupno (EU+Nac) HRK
= Ukupna ugovorena vrijednost bespovratnih sredstava]]*Ugovori_OPULJP[[#This Row],[STOPA NACIONALNOG SUFINANCIRANJA %]]</f>
        <v>160363.37999999998</v>
      </c>
      <c r="R2227" s="51">
        <f>Ugovori_OPULJP[[#This Row],[Bespovratna sredstva - Nacionalni dio - HRK]]/7.5345</f>
        <v>21283.878160461871</v>
      </c>
      <c r="S2227" s="50">
        <v>1069089.2</v>
      </c>
      <c r="T2227" s="51">
        <f>Ugovori_OPULJP[[#This Row],[Bespovratna sredstva - Ukupno (EU+Nac) HRK
= Ukupna ugovorena vrijednost bespovratnih sredstava]]/7.5345</f>
        <v>141892.52106974582</v>
      </c>
      <c r="U2227" s="50">
        <v>0</v>
      </c>
      <c r="V2227" s="51">
        <f>Ugovori_OPULJP[[#This Row],[Javni doprinos korisnika - HRK]]/7.5345</f>
        <v>0</v>
      </c>
      <c r="W2227" s="50">
        <v>0</v>
      </c>
      <c r="X2227" s="51">
        <f>Ugovori_OPULJP[[#This Row],[Privatni doprinos korisnika - HRK]]/7.5345</f>
        <v>0</v>
      </c>
      <c r="Y2227" s="52">
        <v>1069089.2</v>
      </c>
      <c r="Z2227" s="53">
        <f>Ugovori_OPULJP[[#This Row],[UKUPNI PRIHVATLJIVI IZDACI
TOTAL ELIGIBLE EXPENDITURE
= Bespovratna sredstva ukupno + doprinos korisnika
= Ukupni prihvatljivi troškovi
= Ukupna ugovorena vrijednost projekta HRK]]/7.5345</f>
        <v>141892.52106974582</v>
      </c>
      <c r="AA2227" s="44" t="s">
        <v>38</v>
      </c>
      <c r="AB2227" s="44" t="s">
        <v>35</v>
      </c>
      <c r="AC2227" s="43" t="s">
        <v>8185</v>
      </c>
      <c r="AD2227" s="43" t="s">
        <v>6595</v>
      </c>
    </row>
    <row r="2228" spans="1:30" ht="89.25" x14ac:dyDescent="0.2">
      <c r="A2228" s="41" t="s">
        <v>8186</v>
      </c>
      <c r="B2228" s="42" t="s">
        <v>743</v>
      </c>
      <c r="C2228" s="43" t="s">
        <v>7295</v>
      </c>
      <c r="D2228" s="43" t="s">
        <v>7880</v>
      </c>
      <c r="E2228" s="44" t="s">
        <v>232</v>
      </c>
      <c r="F2228" s="45" t="s">
        <v>8187</v>
      </c>
      <c r="G2228" s="45" t="s">
        <v>825</v>
      </c>
      <c r="H2228" s="47">
        <v>43929</v>
      </c>
      <c r="I2228" s="47">
        <v>44659</v>
      </c>
      <c r="J2228" s="48" t="str">
        <f>IF(Ugovori_OPULJP[[#This Row],[DATUM ZAVRŠETKA OPERACIJE]]&gt;DATE(2024,3,31),"u provedbi","završen")</f>
        <v>završen</v>
      </c>
      <c r="K2228" s="46" t="s">
        <v>79</v>
      </c>
      <c r="L2228" s="46" t="s">
        <v>79</v>
      </c>
      <c r="M2228" s="49">
        <v>0.85</v>
      </c>
      <c r="N2228" s="49">
        <v>0.15</v>
      </c>
      <c r="O2228" s="50">
        <f>Ugovori_OPULJP[[#This Row],[Bespovratna sredstva - Ukupno (EU+Nac) HRK
= Ukupna ugovorena vrijednost bespovratnih sredstava]]*Ugovori_OPULJP[[#This Row],[EU STOPA SUFINANCIRANJA %
EU CO-FINANCING RATE %]]</f>
        <v>1261356.429</v>
      </c>
      <c r="P2228" s="51">
        <f>Ugovori_OPULJP[[#This Row],[Bespovratna sredstva - EU dio - HRK]]/7.5345</f>
        <v>167410.76766872386</v>
      </c>
      <c r="Q2228" s="50">
        <f>Ugovori_OPULJP[[#This Row],[Bespovratna sredstva - Ukupno (EU+Nac) HRK
= Ukupna ugovorena vrijednost bespovratnih sredstava]]*Ugovori_OPULJP[[#This Row],[STOPA NACIONALNOG SUFINANCIRANJA %]]</f>
        <v>222592.31099999999</v>
      </c>
      <c r="R2228" s="51">
        <f>Ugovori_OPULJP[[#This Row],[Bespovratna sredstva - Nacionalni dio - HRK]]/7.5345</f>
        <v>29543.076647421854</v>
      </c>
      <c r="S2228" s="50">
        <v>1483948.74</v>
      </c>
      <c r="T2228" s="51">
        <f>Ugovori_OPULJP[[#This Row],[Bespovratna sredstva - Ukupno (EU+Nac) HRK
= Ukupna ugovorena vrijednost bespovratnih sredstava]]/7.5345</f>
        <v>196953.84431614573</v>
      </c>
      <c r="U2228" s="50">
        <v>0</v>
      </c>
      <c r="V2228" s="51">
        <f>Ugovori_OPULJP[[#This Row],[Javni doprinos korisnika - HRK]]/7.5345</f>
        <v>0</v>
      </c>
      <c r="W2228" s="50">
        <v>0</v>
      </c>
      <c r="X2228" s="51">
        <f>Ugovori_OPULJP[[#This Row],[Privatni doprinos korisnika - HRK]]/7.5345</f>
        <v>0</v>
      </c>
      <c r="Y2228" s="52">
        <v>1483948.74</v>
      </c>
      <c r="Z2228" s="53">
        <f>Ugovori_OPULJP[[#This Row],[UKUPNI PRIHVATLJIVI IZDACI
TOTAL ELIGIBLE EXPENDITURE
= Bespovratna sredstva ukupno + doprinos korisnika
= Ukupni prihvatljivi troškovi
= Ukupna ugovorena vrijednost projekta HRK]]/7.5345</f>
        <v>196953.84431614573</v>
      </c>
      <c r="AA2228" s="44" t="s">
        <v>38</v>
      </c>
      <c r="AB2228" s="44" t="s">
        <v>35</v>
      </c>
      <c r="AC2228" s="43" t="s">
        <v>8188</v>
      </c>
      <c r="AD2228" s="43" t="s">
        <v>6595</v>
      </c>
    </row>
    <row r="2229" spans="1:30" ht="60.75" customHeight="1" x14ac:dyDescent="0.2">
      <c r="A2229" s="18" t="s">
        <v>8189</v>
      </c>
      <c r="B2229" s="19" t="s">
        <v>743</v>
      </c>
      <c r="C2229" s="20" t="s">
        <v>7295</v>
      </c>
      <c r="D2229" s="20" t="s">
        <v>7880</v>
      </c>
      <c r="E2229" s="44" t="s">
        <v>232</v>
      </c>
      <c r="F2229" s="21" t="s">
        <v>8190</v>
      </c>
      <c r="G2229" s="45" t="s">
        <v>8191</v>
      </c>
      <c r="H2229" s="23">
        <v>43942</v>
      </c>
      <c r="I2229" s="23">
        <v>44672</v>
      </c>
      <c r="J2229" s="48" t="str">
        <f>IF(Ugovori_OPULJP[[#This Row],[DATUM ZAVRŠETKA OPERACIJE]]&gt;DATE(2024,3,31),"u provedbi","završen")</f>
        <v>završen</v>
      </c>
      <c r="K2229" s="13" t="s">
        <v>8192</v>
      </c>
      <c r="L2229" s="13" t="s">
        <v>37</v>
      </c>
      <c r="M2229" s="10">
        <v>0.85</v>
      </c>
      <c r="N2229" s="10">
        <v>0.15</v>
      </c>
      <c r="O2229" s="33">
        <f>Ugovori_OPULJP[[#This Row],[Bespovratna sredstva - Ukupno (EU+Nac) HRK
= Ukupna ugovorena vrijednost bespovratnih sredstava]]*Ugovori_OPULJP[[#This Row],[EU STOPA SUFINANCIRANJA %
EU CO-FINANCING RATE %]]</f>
        <v>1274687.9734999998</v>
      </c>
      <c r="P2229" s="14">
        <f>Ugovori_OPULJP[[#This Row],[Bespovratna sredstva - EU dio - HRK]]/7.5345</f>
        <v>169180.16769526841</v>
      </c>
      <c r="Q2229" s="33">
        <f>Ugovori_OPULJP[[#This Row],[Bespovratna sredstva - Ukupno (EU+Nac) HRK
= Ukupna ugovorena vrijednost bespovratnih sredstava]]*Ugovori_OPULJP[[#This Row],[STOPA NACIONALNOG SUFINANCIRANJA %]]</f>
        <v>224944.93649999998</v>
      </c>
      <c r="R2229" s="14">
        <f>Ugovori_OPULJP[[#This Row],[Bespovratna sredstva - Nacionalni dio - HRK]]/7.5345</f>
        <v>29855.323710929719</v>
      </c>
      <c r="S2229" s="33">
        <v>1499632.91</v>
      </c>
      <c r="T2229" s="14">
        <f>Ugovori_OPULJP[[#This Row],[Bespovratna sredstva - Ukupno (EU+Nac) HRK
= Ukupna ugovorena vrijednost bespovratnih sredstava]]/7.5345</f>
        <v>199035.49140619813</v>
      </c>
      <c r="U2229" s="33">
        <v>0</v>
      </c>
      <c r="V2229" s="14">
        <f>Ugovori_OPULJP[[#This Row],[Javni doprinos korisnika - HRK]]/7.5345</f>
        <v>0</v>
      </c>
      <c r="W2229" s="33">
        <v>0</v>
      </c>
      <c r="X2229" s="14">
        <f>Ugovori_OPULJP[[#This Row],[Privatni doprinos korisnika - HRK]]/7.5345</f>
        <v>0</v>
      </c>
      <c r="Y2229" s="37">
        <v>1499632.91</v>
      </c>
      <c r="Z2229" s="15">
        <f>Ugovori_OPULJP[[#This Row],[UKUPNI PRIHVATLJIVI IZDACI
TOTAL ELIGIBLE EXPENDITURE
= Bespovratna sredstva ukupno + doprinos korisnika
= Ukupni prihvatljivi troškovi
= Ukupna ugovorena vrijednost projekta HRK]]/7.5345</f>
        <v>199035.49140619813</v>
      </c>
      <c r="AA2229" s="16" t="s">
        <v>38</v>
      </c>
      <c r="AB2229" s="16" t="s">
        <v>35</v>
      </c>
      <c r="AC2229" s="20" t="s">
        <v>8193</v>
      </c>
      <c r="AD2229" s="20" t="s">
        <v>6595</v>
      </c>
    </row>
    <row r="2230" spans="1:30" ht="89.25" x14ac:dyDescent="0.2">
      <c r="A2230" s="41" t="s">
        <v>8194</v>
      </c>
      <c r="B2230" s="42" t="s">
        <v>743</v>
      </c>
      <c r="C2230" s="43" t="s">
        <v>7295</v>
      </c>
      <c r="D2230" s="43" t="s">
        <v>7880</v>
      </c>
      <c r="E2230" s="44" t="s">
        <v>232</v>
      </c>
      <c r="F2230" s="45" t="s">
        <v>8195</v>
      </c>
      <c r="G2230" s="62" t="s">
        <v>125</v>
      </c>
      <c r="H2230" s="47">
        <v>43935</v>
      </c>
      <c r="I2230" s="47">
        <v>44665</v>
      </c>
      <c r="J2230" s="48" t="str">
        <f>IF(Ugovori_OPULJP[[#This Row],[DATUM ZAVRŠETKA OPERACIJE]]&gt;DATE(2024,3,31),"u provedbi","završen")</f>
        <v>završen</v>
      </c>
      <c r="K2230" s="46" t="s">
        <v>8196</v>
      </c>
      <c r="L2230" s="46" t="s">
        <v>37</v>
      </c>
      <c r="M2230" s="10">
        <v>0.85</v>
      </c>
      <c r="N2230" s="10">
        <v>0.15</v>
      </c>
      <c r="O2230" s="50">
        <f>Ugovori_OPULJP[[#This Row],[Bespovratna sredstva - Ukupno (EU+Nac) HRK
= Ukupna ugovorena vrijednost bespovratnih sredstava]]*Ugovori_OPULJP[[#This Row],[EU STOPA SUFINANCIRANJA %
EU CO-FINANCING RATE %]]</f>
        <v>1271220.713</v>
      </c>
      <c r="P2230" s="51">
        <f>Ugovori_OPULJP[[#This Row],[Bespovratna sredstva - EU dio - HRK]]/7.5345</f>
        <v>168719.98314420332</v>
      </c>
      <c r="Q2230" s="50">
        <f>Ugovori_OPULJP[[#This Row],[Bespovratna sredstva - Ukupno (EU+Nac) HRK
= Ukupna ugovorena vrijednost bespovratnih sredstava]]*Ugovori_OPULJP[[#This Row],[STOPA NACIONALNOG SUFINANCIRANJA %]]</f>
        <v>224333.06700000001</v>
      </c>
      <c r="R2230" s="51">
        <f>Ugovori_OPULJP[[#This Row],[Bespovratna sredstva - Nacionalni dio - HRK]]/7.5345</f>
        <v>29774.114672506468</v>
      </c>
      <c r="S2230" s="50">
        <v>1495553.78</v>
      </c>
      <c r="T2230" s="14">
        <f>Ugovori_OPULJP[[#This Row],[Bespovratna sredstva - Ukupno (EU+Nac) HRK
= Ukupna ugovorena vrijednost bespovratnih sredstava]]/7.5345</f>
        <v>198494.09781670981</v>
      </c>
      <c r="U2230" s="33">
        <v>0</v>
      </c>
      <c r="V2230" s="14">
        <f>Ugovori_OPULJP[[#This Row],[Javni doprinos korisnika - HRK]]/7.5345</f>
        <v>0</v>
      </c>
      <c r="W2230" s="33">
        <v>0</v>
      </c>
      <c r="X2230" s="14">
        <f>Ugovori_OPULJP[[#This Row],[Privatni doprinos korisnika - HRK]]/7.5345</f>
        <v>0</v>
      </c>
      <c r="Y2230" s="52">
        <v>1495553.78</v>
      </c>
      <c r="Z2230" s="53">
        <f>Ugovori_OPULJP[[#This Row],[UKUPNI PRIHVATLJIVI IZDACI
TOTAL ELIGIBLE EXPENDITURE
= Bespovratna sredstva ukupno + doprinos korisnika
= Ukupni prihvatljivi troškovi
= Ukupna ugovorena vrijednost projekta HRK]]/7.5345</f>
        <v>198494.09781670981</v>
      </c>
      <c r="AA2230" s="44" t="s">
        <v>38</v>
      </c>
      <c r="AB2230" s="44" t="s">
        <v>35</v>
      </c>
      <c r="AC2230" s="43" t="s">
        <v>8197</v>
      </c>
      <c r="AD2230" s="43" t="s">
        <v>6595</v>
      </c>
    </row>
    <row r="2231" spans="1:30" ht="102" x14ac:dyDescent="0.2">
      <c r="A2231" s="41" t="s">
        <v>8198</v>
      </c>
      <c r="B2231" s="42" t="s">
        <v>743</v>
      </c>
      <c r="C2231" s="43" t="s">
        <v>7295</v>
      </c>
      <c r="D2231" s="43" t="s">
        <v>7880</v>
      </c>
      <c r="E2231" s="44" t="s">
        <v>232</v>
      </c>
      <c r="F2231" s="45" t="s">
        <v>8199</v>
      </c>
      <c r="G2231" s="45" t="s">
        <v>8200</v>
      </c>
      <c r="H2231" s="47">
        <v>44035</v>
      </c>
      <c r="I2231" s="47">
        <v>44765</v>
      </c>
      <c r="J2231" s="48" t="str">
        <f>IF(Ugovori_OPULJP[[#This Row],[DATUM ZAVRŠETKA OPERACIJE]]&gt;DATE(2024,3,31),"u provedbi","završen")</f>
        <v>završen</v>
      </c>
      <c r="K2231" s="46" t="s">
        <v>8201</v>
      </c>
      <c r="L2231" s="46" t="s">
        <v>371</v>
      </c>
      <c r="M2231" s="10">
        <v>0.85</v>
      </c>
      <c r="N2231" s="10">
        <v>0.15</v>
      </c>
      <c r="O2231" s="50">
        <f>Ugovori_OPULJP[[#This Row],[Bespovratna sredstva - Ukupno (EU+Nac) HRK
= Ukupna ugovorena vrijednost bespovratnih sredstava]]*Ugovori_OPULJP[[#This Row],[EU STOPA SUFINANCIRANJA %
EU CO-FINANCING RATE %]]</f>
        <v>1245385.456</v>
      </c>
      <c r="P2231" s="51">
        <f>Ugovori_OPULJP[[#This Row],[Bespovratna sredstva - EU dio - HRK]]/7.5345</f>
        <v>165291.0552790497</v>
      </c>
      <c r="Q2231" s="50">
        <f>Ugovori_OPULJP[[#This Row],[Bespovratna sredstva - Ukupno (EU+Nac) HRK
= Ukupna ugovorena vrijednost bespovratnih sredstava]]*Ugovori_OPULJP[[#This Row],[STOPA NACIONALNOG SUFINANCIRANJA %]]</f>
        <v>219773.90400000001</v>
      </c>
      <c r="R2231" s="51">
        <f>Ugovori_OPULJP[[#This Row],[Bespovratna sredstva - Nacionalni dio - HRK]]/7.5345</f>
        <v>29169.009755126419</v>
      </c>
      <c r="S2231" s="50">
        <v>1465159.36</v>
      </c>
      <c r="T2231" s="51">
        <f>Ugovori_OPULJP[[#This Row],[Bespovratna sredstva - Ukupno (EU+Nac) HRK
= Ukupna ugovorena vrijednost bespovratnih sredstava]]/7.5345</f>
        <v>194460.06503417614</v>
      </c>
      <c r="U2231" s="50">
        <v>0</v>
      </c>
      <c r="V2231" s="51">
        <f>Ugovori_OPULJP[[#This Row],[Javni doprinos korisnika - HRK]]/7.5345</f>
        <v>0</v>
      </c>
      <c r="W2231" s="50">
        <v>0</v>
      </c>
      <c r="X2231" s="51">
        <f>Ugovori_OPULJP[[#This Row],[Privatni doprinos korisnika - HRK]]/7.5345</f>
        <v>0</v>
      </c>
      <c r="Y2231" s="52">
        <v>1465159.36</v>
      </c>
      <c r="Z2231" s="53">
        <f>Ugovori_OPULJP[[#This Row],[UKUPNI PRIHVATLJIVI IZDACI
TOTAL ELIGIBLE EXPENDITURE
= Bespovratna sredstva ukupno + doprinos korisnika
= Ukupni prihvatljivi troškovi
= Ukupna ugovorena vrijednost projekta HRK]]/7.5345</f>
        <v>194460.06503417614</v>
      </c>
      <c r="AA2231" s="44" t="s">
        <v>38</v>
      </c>
      <c r="AB2231" s="44" t="s">
        <v>35</v>
      </c>
      <c r="AC2231" s="43" t="s">
        <v>8202</v>
      </c>
      <c r="AD2231" s="43" t="s">
        <v>6595</v>
      </c>
    </row>
    <row r="2232" spans="1:30" ht="114.75" x14ac:dyDescent="0.2">
      <c r="A2232" s="41" t="s">
        <v>8203</v>
      </c>
      <c r="B2232" s="42" t="s">
        <v>743</v>
      </c>
      <c r="C2232" s="43" t="s">
        <v>7295</v>
      </c>
      <c r="D2232" s="43" t="s">
        <v>7880</v>
      </c>
      <c r="E2232" s="44" t="s">
        <v>232</v>
      </c>
      <c r="F2232" s="45" t="s">
        <v>8204</v>
      </c>
      <c r="G2232" s="45" t="s">
        <v>8200</v>
      </c>
      <c r="H2232" s="47">
        <v>44001</v>
      </c>
      <c r="I2232" s="47">
        <v>44731</v>
      </c>
      <c r="J2232" s="48" t="str">
        <f>IF(Ugovori_OPULJP[[#This Row],[DATUM ZAVRŠETKA OPERACIJE]]&gt;DATE(2024,3,31),"u provedbi","završen")</f>
        <v>završen</v>
      </c>
      <c r="K2232" s="46" t="s">
        <v>8205</v>
      </c>
      <c r="L2232" s="46" t="s">
        <v>371</v>
      </c>
      <c r="M2232" s="10">
        <v>0.85</v>
      </c>
      <c r="N2232" s="10">
        <v>0.15</v>
      </c>
      <c r="O2232" s="50">
        <f>Ugovori_OPULJP[[#This Row],[Bespovratna sredstva - Ukupno (EU+Nac) HRK
= Ukupna ugovorena vrijednost bespovratnih sredstava]]*Ugovori_OPULJP[[#This Row],[EU STOPA SUFINANCIRANJA %
EU CO-FINANCING RATE %]]</f>
        <v>1211777.51</v>
      </c>
      <c r="P2232" s="51">
        <f>Ugovori_OPULJP[[#This Row],[Bespovratna sredstva - EU dio - HRK]]/7.5345</f>
        <v>160830.51430088261</v>
      </c>
      <c r="Q2232" s="50">
        <f>Ugovori_OPULJP[[#This Row],[Bespovratna sredstva - Ukupno (EU+Nac) HRK
= Ukupna ugovorena vrijednost bespovratnih sredstava]]*Ugovori_OPULJP[[#This Row],[STOPA NACIONALNOG SUFINANCIRANJA %]]</f>
        <v>213843.09</v>
      </c>
      <c r="R2232" s="51">
        <f>Ugovori_OPULJP[[#This Row],[Bespovratna sredstva - Nacionalni dio - HRK]]/7.5345</f>
        <v>28381.855464861634</v>
      </c>
      <c r="S2232" s="50">
        <v>1425620.6</v>
      </c>
      <c r="T2232" s="14">
        <f>Ugovori_OPULJP[[#This Row],[Bespovratna sredstva - Ukupno (EU+Nac) HRK
= Ukupna ugovorena vrijednost bespovratnih sredstava]]/7.5345</f>
        <v>189212.36976574425</v>
      </c>
      <c r="U2232" s="33">
        <v>0</v>
      </c>
      <c r="V2232" s="14">
        <f>Ugovori_OPULJP[[#This Row],[Javni doprinos korisnika - HRK]]/7.5345</f>
        <v>0</v>
      </c>
      <c r="W2232" s="33">
        <v>0</v>
      </c>
      <c r="X2232" s="14">
        <f>Ugovori_OPULJP[[#This Row],[Privatni doprinos korisnika - HRK]]/7.5345</f>
        <v>0</v>
      </c>
      <c r="Y2232" s="52">
        <v>1425620.6</v>
      </c>
      <c r="Z2232" s="53">
        <f>Ugovori_OPULJP[[#This Row],[UKUPNI PRIHVATLJIVI IZDACI
TOTAL ELIGIBLE EXPENDITURE
= Bespovratna sredstva ukupno + doprinos korisnika
= Ukupni prihvatljivi troškovi
= Ukupna ugovorena vrijednost projekta HRK]]/7.5345</f>
        <v>189212.36976574425</v>
      </c>
      <c r="AA2232" s="44" t="s">
        <v>38</v>
      </c>
      <c r="AB2232" s="44" t="s">
        <v>35</v>
      </c>
      <c r="AC2232" s="43" t="s">
        <v>8206</v>
      </c>
      <c r="AD2232" s="43" t="s">
        <v>6595</v>
      </c>
    </row>
    <row r="2233" spans="1:30" ht="50.25" customHeight="1" x14ac:dyDescent="0.2">
      <c r="A2233" s="41" t="s">
        <v>8207</v>
      </c>
      <c r="B2233" s="42" t="s">
        <v>743</v>
      </c>
      <c r="C2233" s="43" t="s">
        <v>7295</v>
      </c>
      <c r="D2233" s="43" t="s">
        <v>7880</v>
      </c>
      <c r="E2233" s="44" t="s">
        <v>232</v>
      </c>
      <c r="F2233" s="45" t="s">
        <v>8208</v>
      </c>
      <c r="G2233" s="45" t="s">
        <v>837</v>
      </c>
      <c r="H2233" s="47">
        <v>44040</v>
      </c>
      <c r="I2233" s="47">
        <v>44832</v>
      </c>
      <c r="J2233" s="48" t="str">
        <f>IF(Ugovori_OPULJP[[#This Row],[DATUM ZAVRŠETKA OPERACIJE]]&gt;DATE(2024,3,31),"u provedbi","završen")</f>
        <v>završen</v>
      </c>
      <c r="K2233" s="46" t="s">
        <v>8209</v>
      </c>
      <c r="L2233" s="46" t="s">
        <v>594</v>
      </c>
      <c r="M2233" s="10">
        <v>0.85</v>
      </c>
      <c r="N2233" s="10">
        <v>0.15</v>
      </c>
      <c r="O2233" s="50">
        <f>Ugovori_OPULJP[[#This Row],[Bespovratna sredstva - Ukupno (EU+Nac) HRK
= Ukupna ugovorena vrijednost bespovratnih sredstava]]*Ugovori_OPULJP[[#This Row],[EU STOPA SUFINANCIRANJA %
EU CO-FINANCING RATE %]]</f>
        <v>1274884.281</v>
      </c>
      <c r="P2233" s="51">
        <f>Ugovori_OPULJP[[#This Row],[Bespovratna sredstva - EU dio - HRK]]/7.5345</f>
        <v>169206.22217798128</v>
      </c>
      <c r="Q2233" s="50">
        <f>Ugovori_OPULJP[[#This Row],[Bespovratna sredstva - Ukupno (EU+Nac) HRK
= Ukupna ugovorena vrijednost bespovratnih sredstava]]*Ugovori_OPULJP[[#This Row],[STOPA NACIONALNOG SUFINANCIRANJA %]]</f>
        <v>224979.579</v>
      </c>
      <c r="R2233" s="51">
        <f>Ugovori_OPULJP[[#This Row],[Bespovratna sredstva - Nacionalni dio - HRK]]/7.5345</f>
        <v>29859.921560820225</v>
      </c>
      <c r="S2233" s="50">
        <v>1499863.86</v>
      </c>
      <c r="T2233" s="51">
        <f>Ugovori_OPULJP[[#This Row],[Bespovratna sredstva - Ukupno (EU+Nac) HRK
= Ukupna ugovorena vrijednost bespovratnih sredstava]]/7.5345</f>
        <v>199066.1437388015</v>
      </c>
      <c r="U2233" s="50">
        <v>0</v>
      </c>
      <c r="V2233" s="51">
        <f>Ugovori_OPULJP[[#This Row],[Javni doprinos korisnika - HRK]]/7.5345</f>
        <v>0</v>
      </c>
      <c r="W2233" s="50">
        <v>0</v>
      </c>
      <c r="X2233" s="51">
        <f>Ugovori_OPULJP[[#This Row],[Privatni doprinos korisnika - HRK]]/7.5345</f>
        <v>0</v>
      </c>
      <c r="Y2233" s="52">
        <v>1499863.86</v>
      </c>
      <c r="Z2233" s="53">
        <f>Ugovori_OPULJP[[#This Row],[UKUPNI PRIHVATLJIVI IZDACI
TOTAL ELIGIBLE EXPENDITURE
= Bespovratna sredstva ukupno + doprinos korisnika
= Ukupni prihvatljivi troškovi
= Ukupna ugovorena vrijednost projekta HRK]]/7.5345</f>
        <v>199066.1437388015</v>
      </c>
      <c r="AA2233" s="44" t="s">
        <v>38</v>
      </c>
      <c r="AB2233" s="44" t="s">
        <v>35</v>
      </c>
      <c r="AC2233" s="43" t="s">
        <v>8210</v>
      </c>
      <c r="AD2233" s="43" t="s">
        <v>6595</v>
      </c>
    </row>
    <row r="2234" spans="1:30" ht="102" x14ac:dyDescent="0.2">
      <c r="A2234" s="41" t="s">
        <v>8211</v>
      </c>
      <c r="B2234" s="42" t="s">
        <v>743</v>
      </c>
      <c r="C2234" s="43" t="s">
        <v>7295</v>
      </c>
      <c r="D2234" s="43" t="s">
        <v>7880</v>
      </c>
      <c r="E2234" s="44" t="s">
        <v>232</v>
      </c>
      <c r="F2234" s="45" t="s">
        <v>8212</v>
      </c>
      <c r="G2234" s="45" t="s">
        <v>1431</v>
      </c>
      <c r="H2234" s="47">
        <v>44109</v>
      </c>
      <c r="I2234" s="47">
        <v>44997</v>
      </c>
      <c r="J2234" s="48" t="str">
        <f>IF(Ugovori_OPULJP[[#This Row],[DATUM ZAVRŠETKA OPERACIJE]]&gt;DATE(2024,3,31),"u provedbi","završen")</f>
        <v>završen</v>
      </c>
      <c r="K2234" s="46" t="s">
        <v>8213</v>
      </c>
      <c r="L2234" s="46" t="s">
        <v>99</v>
      </c>
      <c r="M2234" s="10">
        <v>0.85</v>
      </c>
      <c r="N2234" s="10">
        <v>0.15</v>
      </c>
      <c r="O2234" s="50">
        <f>Ugovori_OPULJP[[#This Row],[Bespovratna sredstva - Ukupno (EU+Nac) HRK
= Ukupna ugovorena vrijednost bespovratnih sredstava]]*Ugovori_OPULJP[[#This Row],[EU STOPA SUFINANCIRANJA %
EU CO-FINANCING RATE %]]</f>
        <v>1200086.6100000001</v>
      </c>
      <c r="P2234" s="51">
        <f>Ugovori_OPULJP[[#This Row],[Bespovratna sredstva - EU dio - HRK]]/7.5345</f>
        <v>159278.86521998805</v>
      </c>
      <c r="Q2234" s="50">
        <f>Ugovori_OPULJP[[#This Row],[Bespovratna sredstva - Ukupno (EU+Nac) HRK
= Ukupna ugovorena vrijednost bespovratnih sredstava]]*Ugovori_OPULJP[[#This Row],[STOPA NACIONALNOG SUFINANCIRANJA %]]</f>
        <v>211779.99000000002</v>
      </c>
      <c r="R2234" s="51">
        <f>Ugovori_OPULJP[[#This Row],[Bespovratna sredstva - Nacionalni dio - HRK]]/7.5345</f>
        <v>28108.035038821421</v>
      </c>
      <c r="S2234" s="50">
        <v>1411866.6</v>
      </c>
      <c r="T2234" s="14">
        <f>Ugovori_OPULJP[[#This Row],[Bespovratna sredstva - Ukupno (EU+Nac) HRK
= Ukupna ugovorena vrijednost bespovratnih sredstava]]/7.5345</f>
        <v>187386.90025880947</v>
      </c>
      <c r="U2234" s="33">
        <v>0</v>
      </c>
      <c r="V2234" s="14">
        <f>Ugovori_OPULJP[[#This Row],[Javni doprinos korisnika - HRK]]/7.5345</f>
        <v>0</v>
      </c>
      <c r="W2234" s="33">
        <v>0</v>
      </c>
      <c r="X2234" s="14">
        <f>Ugovori_OPULJP[[#This Row],[Privatni doprinos korisnika - HRK]]/7.5345</f>
        <v>0</v>
      </c>
      <c r="Y2234" s="52">
        <v>1411866.6</v>
      </c>
      <c r="Z2234" s="53">
        <f>Ugovori_OPULJP[[#This Row],[UKUPNI PRIHVATLJIVI IZDACI
TOTAL ELIGIBLE EXPENDITURE
= Bespovratna sredstva ukupno + doprinos korisnika
= Ukupni prihvatljivi troškovi
= Ukupna ugovorena vrijednost projekta HRK]]/7.5345</f>
        <v>187386.90025880947</v>
      </c>
      <c r="AA2234" s="44" t="s">
        <v>38</v>
      </c>
      <c r="AB2234" s="44" t="s">
        <v>35</v>
      </c>
      <c r="AC2234" s="43" t="s">
        <v>8214</v>
      </c>
      <c r="AD2234" s="43" t="s">
        <v>6595</v>
      </c>
    </row>
    <row r="2235" spans="1:30" ht="89.25" x14ac:dyDescent="0.2">
      <c r="A2235" s="41" t="s">
        <v>8215</v>
      </c>
      <c r="B2235" s="42" t="s">
        <v>743</v>
      </c>
      <c r="C2235" s="43" t="s">
        <v>7295</v>
      </c>
      <c r="D2235" s="43" t="s">
        <v>7880</v>
      </c>
      <c r="E2235" s="44" t="s">
        <v>232</v>
      </c>
      <c r="F2235" s="45" t="s">
        <v>8216</v>
      </c>
      <c r="G2235" s="45" t="s">
        <v>1605</v>
      </c>
      <c r="H2235" s="47">
        <v>44109</v>
      </c>
      <c r="I2235" s="47">
        <v>44839</v>
      </c>
      <c r="J2235" s="48" t="str">
        <f>IF(Ugovori_OPULJP[[#This Row],[DATUM ZAVRŠETKA OPERACIJE]]&gt;DATE(2024,3,31),"u provedbi","završen")</f>
        <v>završen</v>
      </c>
      <c r="K2235" s="46" t="s">
        <v>8127</v>
      </c>
      <c r="L2235" s="46" t="s">
        <v>99</v>
      </c>
      <c r="M2235" s="10">
        <v>0.85</v>
      </c>
      <c r="N2235" s="10">
        <v>0.15</v>
      </c>
      <c r="O2235" s="50">
        <f>Ugovori_OPULJP[[#This Row],[Bespovratna sredstva - Ukupno (EU+Nac) HRK
= Ukupna ugovorena vrijednost bespovratnih sredstava]]*Ugovori_OPULJP[[#This Row],[EU STOPA SUFINANCIRANJA %
EU CO-FINANCING RATE %]]</f>
        <v>1273278.75</v>
      </c>
      <c r="P2235" s="51">
        <f>Ugovori_OPULJP[[#This Row],[Bespovratna sredstva - EU dio - HRK]]/7.5345</f>
        <v>168993.13159466453</v>
      </c>
      <c r="Q2235" s="50">
        <f>Ugovori_OPULJP[[#This Row],[Bespovratna sredstva - Ukupno (EU+Nac) HRK
= Ukupna ugovorena vrijednost bespovratnih sredstava]]*Ugovori_OPULJP[[#This Row],[STOPA NACIONALNOG SUFINANCIRANJA %]]</f>
        <v>224696.25</v>
      </c>
      <c r="R2235" s="51">
        <f>Ugovori_OPULJP[[#This Row],[Bespovratna sredstva - Nacionalni dio - HRK]]/7.5345</f>
        <v>29822.317340234917</v>
      </c>
      <c r="S2235" s="50">
        <v>1497975</v>
      </c>
      <c r="T2235" s="51">
        <f>Ugovori_OPULJP[[#This Row],[Bespovratna sredstva - Ukupno (EU+Nac) HRK
= Ukupna ugovorena vrijednost bespovratnih sredstava]]/7.5345</f>
        <v>198815.44893489944</v>
      </c>
      <c r="U2235" s="50">
        <v>0</v>
      </c>
      <c r="V2235" s="51">
        <f>Ugovori_OPULJP[[#This Row],[Javni doprinos korisnika - HRK]]/7.5345</f>
        <v>0</v>
      </c>
      <c r="W2235" s="50">
        <v>0</v>
      </c>
      <c r="X2235" s="51">
        <f>Ugovori_OPULJP[[#This Row],[Privatni doprinos korisnika - HRK]]/7.5345</f>
        <v>0</v>
      </c>
      <c r="Y2235" s="52">
        <v>1497975</v>
      </c>
      <c r="Z2235" s="53">
        <f>Ugovori_OPULJP[[#This Row],[UKUPNI PRIHVATLJIVI IZDACI
TOTAL ELIGIBLE EXPENDITURE
= Bespovratna sredstva ukupno + doprinos korisnika
= Ukupni prihvatljivi troškovi
= Ukupna ugovorena vrijednost projekta HRK]]/7.5345</f>
        <v>198815.44893489944</v>
      </c>
      <c r="AA2235" s="44" t="s">
        <v>38</v>
      </c>
      <c r="AB2235" s="44" t="s">
        <v>35</v>
      </c>
      <c r="AC2235" s="43" t="s">
        <v>8217</v>
      </c>
      <c r="AD2235" s="43" t="s">
        <v>6595</v>
      </c>
    </row>
    <row r="2236" spans="1:30" ht="89.25" x14ac:dyDescent="0.2">
      <c r="A2236" s="41" t="s">
        <v>8218</v>
      </c>
      <c r="B2236" s="42" t="s">
        <v>743</v>
      </c>
      <c r="C2236" s="43" t="s">
        <v>7295</v>
      </c>
      <c r="D2236" s="43" t="s">
        <v>7880</v>
      </c>
      <c r="E2236" s="44" t="s">
        <v>232</v>
      </c>
      <c r="F2236" s="45" t="s">
        <v>8219</v>
      </c>
      <c r="G2236" s="62" t="s">
        <v>4218</v>
      </c>
      <c r="H2236" s="47">
        <v>43963</v>
      </c>
      <c r="I2236" s="47">
        <v>44693</v>
      </c>
      <c r="J2236" s="48" t="str">
        <f>IF(Ugovori_OPULJP[[#This Row],[DATUM ZAVRŠETKA OPERACIJE]]&gt;DATE(2024,3,31),"u provedbi","završen")</f>
        <v>završen</v>
      </c>
      <c r="K2236" s="46" t="s">
        <v>8220</v>
      </c>
      <c r="L2236" s="46" t="s">
        <v>249</v>
      </c>
      <c r="M2236" s="49">
        <v>0.85</v>
      </c>
      <c r="N2236" s="49">
        <v>0.15</v>
      </c>
      <c r="O2236" s="50">
        <f>Ugovori_OPULJP[[#This Row],[Bespovratna sredstva - Ukupno (EU+Nac) HRK
= Ukupna ugovorena vrijednost bespovratnih sredstava]]*Ugovori_OPULJP[[#This Row],[EU STOPA SUFINANCIRANJA %
EU CO-FINANCING RATE %]]</f>
        <v>977082.91350000002</v>
      </c>
      <c r="P2236" s="51">
        <f>Ugovori_OPULJP[[#This Row],[Bespovratna sredstva - EU dio - HRK]]/7.5345</f>
        <v>129681.18833366514</v>
      </c>
      <c r="Q2236" s="50">
        <f>Ugovori_OPULJP[[#This Row],[Bespovratna sredstva - Ukupno (EU+Nac) HRK
= Ukupna ugovorena vrijednost bespovratnih sredstava]]*Ugovori_OPULJP[[#This Row],[STOPA NACIONALNOG SUFINANCIRANJA %]]</f>
        <v>172426.3965</v>
      </c>
      <c r="R2236" s="51">
        <f>Ugovori_OPULJP[[#This Row],[Bespovratna sredstva - Nacionalni dio - HRK]]/7.5345</f>
        <v>22884.915588293847</v>
      </c>
      <c r="S2236" s="50">
        <v>1149509.31</v>
      </c>
      <c r="T2236" s="14">
        <f>Ugovori_OPULJP[[#This Row],[Bespovratna sredstva - Ukupno (EU+Nac) HRK
= Ukupna ugovorena vrijednost bespovratnih sredstava]]/7.5345</f>
        <v>152566.103921959</v>
      </c>
      <c r="U2236" s="33">
        <v>0</v>
      </c>
      <c r="V2236" s="14">
        <f>Ugovori_OPULJP[[#This Row],[Javni doprinos korisnika - HRK]]/7.5345</f>
        <v>0</v>
      </c>
      <c r="W2236" s="33">
        <v>0</v>
      </c>
      <c r="X2236" s="14">
        <f>Ugovori_OPULJP[[#This Row],[Privatni doprinos korisnika - HRK]]/7.5345</f>
        <v>0</v>
      </c>
      <c r="Y2236" s="52">
        <v>1149509.31</v>
      </c>
      <c r="Z2236" s="53">
        <f>Ugovori_OPULJP[[#This Row],[UKUPNI PRIHVATLJIVI IZDACI
TOTAL ELIGIBLE EXPENDITURE
= Bespovratna sredstva ukupno + doprinos korisnika
= Ukupni prihvatljivi troškovi
= Ukupna ugovorena vrijednost projekta HRK]]/7.5345</f>
        <v>152566.103921959</v>
      </c>
      <c r="AA2236" s="44" t="s">
        <v>38</v>
      </c>
      <c r="AB2236" s="44" t="s">
        <v>35</v>
      </c>
      <c r="AC2236" s="43" t="s">
        <v>8221</v>
      </c>
      <c r="AD2236" s="43" t="s">
        <v>6595</v>
      </c>
    </row>
    <row r="2237" spans="1:30" ht="102" x14ac:dyDescent="0.2">
      <c r="A2237" s="41" t="s">
        <v>8222</v>
      </c>
      <c r="B2237" s="42" t="s">
        <v>743</v>
      </c>
      <c r="C2237" s="43" t="s">
        <v>7295</v>
      </c>
      <c r="D2237" s="43" t="s">
        <v>7880</v>
      </c>
      <c r="E2237" s="44" t="s">
        <v>232</v>
      </c>
      <c r="F2237" s="45" t="s">
        <v>8223</v>
      </c>
      <c r="G2237" s="45" t="s">
        <v>1423</v>
      </c>
      <c r="H2237" s="47">
        <v>44130</v>
      </c>
      <c r="I2237" s="47">
        <v>44860</v>
      </c>
      <c r="J2237" s="48" t="str">
        <f>IF(Ugovori_OPULJP[[#This Row],[DATUM ZAVRŠETKA OPERACIJE]]&gt;DATE(2024,3,31),"u provedbi","završen")</f>
        <v>završen</v>
      </c>
      <c r="K2237" s="46" t="s">
        <v>211</v>
      </c>
      <c r="L2237" s="46" t="s">
        <v>211</v>
      </c>
      <c r="M2237" s="10">
        <v>0.85</v>
      </c>
      <c r="N2237" s="10">
        <v>0.15</v>
      </c>
      <c r="O2237" s="50">
        <f>Ugovori_OPULJP[[#This Row],[Bespovratna sredstva - Ukupno (EU+Nac) HRK
= Ukupna ugovorena vrijednost bespovratnih sredstava]]*Ugovori_OPULJP[[#This Row],[EU STOPA SUFINANCIRANJA %
EU CO-FINANCING RATE %]]</f>
        <v>448273.62049999996</v>
      </c>
      <c r="P2237" s="51">
        <f>Ugovori_OPULJP[[#This Row],[Bespovratna sredstva - EU dio - HRK]]/7.5345</f>
        <v>59496.133850952276</v>
      </c>
      <c r="Q2237" s="50">
        <f>Ugovori_OPULJP[[#This Row],[Bespovratna sredstva - Ukupno (EU+Nac) HRK
= Ukupna ugovorena vrijednost bespovratnih sredstava]]*Ugovori_OPULJP[[#This Row],[STOPA NACIONALNOG SUFINANCIRANJA %]]</f>
        <v>79107.109499999991</v>
      </c>
      <c r="R2237" s="51">
        <f>Ugovori_OPULJP[[#This Row],[Bespovratna sredstva - Nacionalni dio - HRK]]/7.5345</f>
        <v>10499.317738403342</v>
      </c>
      <c r="S2237" s="50">
        <v>527380.73</v>
      </c>
      <c r="T2237" s="51">
        <f>Ugovori_OPULJP[[#This Row],[Bespovratna sredstva - Ukupno (EU+Nac) HRK
= Ukupna ugovorena vrijednost bespovratnih sredstava]]/7.5345</f>
        <v>69995.451589355624</v>
      </c>
      <c r="U2237" s="50">
        <v>0</v>
      </c>
      <c r="V2237" s="51">
        <f>Ugovori_OPULJP[[#This Row],[Javni doprinos korisnika - HRK]]/7.5345</f>
        <v>0</v>
      </c>
      <c r="W2237" s="50">
        <v>0</v>
      </c>
      <c r="X2237" s="51">
        <f>Ugovori_OPULJP[[#This Row],[Privatni doprinos korisnika - HRK]]/7.5345</f>
        <v>0</v>
      </c>
      <c r="Y2237" s="52">
        <v>527380.73</v>
      </c>
      <c r="Z2237" s="53">
        <f>Ugovori_OPULJP[[#This Row],[UKUPNI PRIHVATLJIVI IZDACI
TOTAL ELIGIBLE EXPENDITURE
= Bespovratna sredstva ukupno + doprinos korisnika
= Ukupni prihvatljivi troškovi
= Ukupna ugovorena vrijednost projekta HRK]]/7.5345</f>
        <v>69995.451589355624</v>
      </c>
      <c r="AA2237" s="44" t="s">
        <v>38</v>
      </c>
      <c r="AB2237" s="44" t="s">
        <v>35</v>
      </c>
      <c r="AC2237" s="43" t="s">
        <v>8224</v>
      </c>
      <c r="AD2237" s="43" t="s">
        <v>6595</v>
      </c>
    </row>
    <row r="2238" spans="1:30" ht="102" x14ac:dyDescent="0.2">
      <c r="A2238" s="41" t="s">
        <v>8225</v>
      </c>
      <c r="B2238" s="42" t="s">
        <v>743</v>
      </c>
      <c r="C2238" s="43" t="s">
        <v>7295</v>
      </c>
      <c r="D2238" s="43" t="s">
        <v>7880</v>
      </c>
      <c r="E2238" s="44" t="s">
        <v>232</v>
      </c>
      <c r="F2238" s="45" t="s">
        <v>8226</v>
      </c>
      <c r="G2238" s="45" t="s">
        <v>1423</v>
      </c>
      <c r="H2238" s="47">
        <v>43927</v>
      </c>
      <c r="I2238" s="47">
        <v>44657</v>
      </c>
      <c r="J2238" s="48" t="str">
        <f>IF(Ugovori_OPULJP[[#This Row],[DATUM ZAVRŠETKA OPERACIJE]]&gt;DATE(2024,3,31),"u provedbi","završen")</f>
        <v>završen</v>
      </c>
      <c r="K2238" s="46" t="s">
        <v>8227</v>
      </c>
      <c r="L2238" s="46" t="s">
        <v>211</v>
      </c>
      <c r="M2238" s="10">
        <v>0.85</v>
      </c>
      <c r="N2238" s="10">
        <v>0.15</v>
      </c>
      <c r="O2238" s="50">
        <f>Ugovori_OPULJP[[#This Row],[Bespovratna sredstva - Ukupno (EU+Nac) HRK
= Ukupna ugovorena vrijednost bespovratnih sredstava]]*Ugovori_OPULJP[[#This Row],[EU STOPA SUFINANCIRANJA %
EU CO-FINANCING RATE %]]</f>
        <v>1191727.7015</v>
      </c>
      <c r="P2238" s="51">
        <f>Ugovori_OPULJP[[#This Row],[Bespovratna sredstva - EU dio - HRK]]/7.5345</f>
        <v>158169.44740858715</v>
      </c>
      <c r="Q2238" s="50">
        <f>Ugovori_OPULJP[[#This Row],[Bespovratna sredstva - Ukupno (EU+Nac) HRK
= Ukupna ugovorena vrijednost bespovratnih sredstava]]*Ugovori_OPULJP[[#This Row],[STOPA NACIONALNOG SUFINANCIRANJA %]]</f>
        <v>210304.8885</v>
      </c>
      <c r="R2238" s="51">
        <f>Ugovori_OPULJP[[#This Row],[Bespovratna sredstva - Nacionalni dio - HRK]]/7.5345</f>
        <v>27912.255425044794</v>
      </c>
      <c r="S2238" s="50">
        <v>1402032.59</v>
      </c>
      <c r="T2238" s="14">
        <f>Ugovori_OPULJP[[#This Row],[Bespovratna sredstva - Ukupno (EU+Nac) HRK
= Ukupna ugovorena vrijednost bespovratnih sredstava]]/7.5345</f>
        <v>186081.70283363195</v>
      </c>
      <c r="U2238" s="33">
        <v>0</v>
      </c>
      <c r="V2238" s="14">
        <f>Ugovori_OPULJP[[#This Row],[Javni doprinos korisnika - HRK]]/7.5345</f>
        <v>0</v>
      </c>
      <c r="W2238" s="33">
        <v>0</v>
      </c>
      <c r="X2238" s="14">
        <f>Ugovori_OPULJP[[#This Row],[Privatni doprinos korisnika - HRK]]/7.5345</f>
        <v>0</v>
      </c>
      <c r="Y2238" s="52">
        <v>1402032.59</v>
      </c>
      <c r="Z2238" s="53">
        <f>Ugovori_OPULJP[[#This Row],[UKUPNI PRIHVATLJIVI IZDACI
TOTAL ELIGIBLE EXPENDITURE
= Bespovratna sredstva ukupno + doprinos korisnika
= Ukupni prihvatljivi troškovi
= Ukupna ugovorena vrijednost projekta HRK]]/7.5345</f>
        <v>186081.70283363195</v>
      </c>
      <c r="AA2238" s="44" t="s">
        <v>38</v>
      </c>
      <c r="AB2238" s="44" t="s">
        <v>35</v>
      </c>
      <c r="AC2238" s="43" t="s">
        <v>8228</v>
      </c>
      <c r="AD2238" s="43" t="s">
        <v>6595</v>
      </c>
    </row>
    <row r="2239" spans="1:30" ht="114.75" x14ac:dyDescent="0.2">
      <c r="A2239" s="41" t="s">
        <v>8229</v>
      </c>
      <c r="B2239" s="42" t="s">
        <v>743</v>
      </c>
      <c r="C2239" s="43" t="s">
        <v>7295</v>
      </c>
      <c r="D2239" s="43" t="s">
        <v>7880</v>
      </c>
      <c r="E2239" s="44" t="s">
        <v>232</v>
      </c>
      <c r="F2239" s="45" t="s">
        <v>8230</v>
      </c>
      <c r="G2239" s="45" t="s">
        <v>2652</v>
      </c>
      <c r="H2239" s="47">
        <v>43966</v>
      </c>
      <c r="I2239" s="47">
        <v>44696</v>
      </c>
      <c r="J2239" s="48" t="str">
        <f>IF(Ugovori_OPULJP[[#This Row],[DATUM ZAVRŠETKA OPERACIJE]]&gt;DATE(2024,3,31),"u provedbi","završen")</f>
        <v>završen</v>
      </c>
      <c r="K2239" s="46" t="s">
        <v>8231</v>
      </c>
      <c r="L2239" s="46" t="s">
        <v>37</v>
      </c>
      <c r="M2239" s="10">
        <v>0.85</v>
      </c>
      <c r="N2239" s="10">
        <v>0.15</v>
      </c>
      <c r="O2239" s="50">
        <f>Ugovori_OPULJP[[#This Row],[Bespovratna sredstva - Ukupno (EU+Nac) HRK
= Ukupna ugovorena vrijednost bespovratnih sredstava]]*Ugovori_OPULJP[[#This Row],[EU STOPA SUFINANCIRANJA %
EU CO-FINANCING RATE %]]</f>
        <v>1270056.247</v>
      </c>
      <c r="P2239" s="51">
        <f>Ugovori_OPULJP[[#This Row],[Bespovratna sredstva - EU dio - HRK]]/7.5345</f>
        <v>168565.43194637998</v>
      </c>
      <c r="Q2239" s="50">
        <f>Ugovori_OPULJP[[#This Row],[Bespovratna sredstva - Ukupno (EU+Nac) HRK
= Ukupna ugovorena vrijednost bespovratnih sredstava]]*Ugovori_OPULJP[[#This Row],[STOPA NACIONALNOG SUFINANCIRANJA %]]</f>
        <v>224127.573</v>
      </c>
      <c r="R2239" s="51">
        <f>Ugovori_OPULJP[[#This Row],[Bespovratna sredstva - Nacionalni dio - HRK]]/7.5345</f>
        <v>29746.840931714112</v>
      </c>
      <c r="S2239" s="50">
        <v>1494183.82</v>
      </c>
      <c r="T2239" s="51">
        <f>Ugovori_OPULJP[[#This Row],[Bespovratna sredstva - Ukupno (EU+Nac) HRK
= Ukupna ugovorena vrijednost bespovratnih sredstava]]/7.5345</f>
        <v>198312.27287809411</v>
      </c>
      <c r="U2239" s="50">
        <v>0</v>
      </c>
      <c r="V2239" s="51">
        <f>Ugovori_OPULJP[[#This Row],[Javni doprinos korisnika - HRK]]/7.5345</f>
        <v>0</v>
      </c>
      <c r="W2239" s="50">
        <v>0</v>
      </c>
      <c r="X2239" s="51">
        <f>Ugovori_OPULJP[[#This Row],[Privatni doprinos korisnika - HRK]]/7.5345</f>
        <v>0</v>
      </c>
      <c r="Y2239" s="52">
        <v>1494183.82</v>
      </c>
      <c r="Z2239" s="53">
        <f>Ugovori_OPULJP[[#This Row],[UKUPNI PRIHVATLJIVI IZDACI
TOTAL ELIGIBLE EXPENDITURE
= Bespovratna sredstva ukupno + doprinos korisnika
= Ukupni prihvatljivi troškovi
= Ukupna ugovorena vrijednost projekta HRK]]/7.5345</f>
        <v>198312.27287809411</v>
      </c>
      <c r="AA2239" s="44" t="s">
        <v>38</v>
      </c>
      <c r="AB2239" s="44" t="s">
        <v>35</v>
      </c>
      <c r="AC2239" s="43" t="s">
        <v>8232</v>
      </c>
      <c r="AD2239" s="43" t="s">
        <v>6595</v>
      </c>
    </row>
    <row r="2240" spans="1:30" ht="114.75" x14ac:dyDescent="0.2">
      <c r="A2240" s="41" t="s">
        <v>8233</v>
      </c>
      <c r="B2240" s="42" t="s">
        <v>743</v>
      </c>
      <c r="C2240" s="43" t="s">
        <v>7295</v>
      </c>
      <c r="D2240" s="43" t="s">
        <v>7880</v>
      </c>
      <c r="E2240" s="44" t="s">
        <v>232</v>
      </c>
      <c r="F2240" s="45" t="s">
        <v>8234</v>
      </c>
      <c r="G2240" s="45" t="s">
        <v>8235</v>
      </c>
      <c r="H2240" s="47">
        <v>43958</v>
      </c>
      <c r="I2240" s="47">
        <v>44507</v>
      </c>
      <c r="J2240" s="48" t="str">
        <f>IF(Ugovori_OPULJP[[#This Row],[DATUM ZAVRŠETKA OPERACIJE]]&gt;DATE(2024,3,31),"u provedbi","završen")</f>
        <v>završen</v>
      </c>
      <c r="K2240" s="46" t="s">
        <v>8236</v>
      </c>
      <c r="L2240" s="46" t="s">
        <v>37</v>
      </c>
      <c r="M2240" s="10">
        <v>0.85</v>
      </c>
      <c r="N2240" s="10">
        <v>0.15</v>
      </c>
      <c r="O2240" s="50">
        <f>Ugovori_OPULJP[[#This Row],[Bespovratna sredstva - Ukupno (EU+Nac) HRK
= Ukupna ugovorena vrijednost bespovratnih sredstava]]*Ugovori_OPULJP[[#This Row],[EU STOPA SUFINANCIRANJA %
EU CO-FINANCING RATE %]]</f>
        <v>1273235.4935000001</v>
      </c>
      <c r="P2240" s="51">
        <f>Ugovori_OPULJP[[#This Row],[Bespovratna sredstva - EU dio - HRK]]/7.5345</f>
        <v>168987.39047050235</v>
      </c>
      <c r="Q2240" s="50">
        <f>Ugovori_OPULJP[[#This Row],[Bespovratna sredstva - Ukupno (EU+Nac) HRK
= Ukupna ugovorena vrijednost bespovratnih sredstava]]*Ugovori_OPULJP[[#This Row],[STOPA NACIONALNOG SUFINANCIRANJA %]]</f>
        <v>224688.6165</v>
      </c>
      <c r="R2240" s="51">
        <f>Ugovori_OPULJP[[#This Row],[Bespovratna sredstva - Nacionalni dio - HRK]]/7.5345</f>
        <v>29821.304200676885</v>
      </c>
      <c r="S2240" s="50">
        <v>1497924.11</v>
      </c>
      <c r="T2240" s="14">
        <f>Ugovori_OPULJP[[#This Row],[Bespovratna sredstva - Ukupno (EU+Nac) HRK
= Ukupna ugovorena vrijednost bespovratnih sredstava]]/7.5345</f>
        <v>198808.69467117926</v>
      </c>
      <c r="U2240" s="33">
        <v>0</v>
      </c>
      <c r="V2240" s="14">
        <f>Ugovori_OPULJP[[#This Row],[Javni doprinos korisnika - HRK]]/7.5345</f>
        <v>0</v>
      </c>
      <c r="W2240" s="33">
        <v>0</v>
      </c>
      <c r="X2240" s="14">
        <f>Ugovori_OPULJP[[#This Row],[Privatni doprinos korisnika - HRK]]/7.5345</f>
        <v>0</v>
      </c>
      <c r="Y2240" s="52">
        <v>1497924.11</v>
      </c>
      <c r="Z2240" s="53">
        <f>Ugovori_OPULJP[[#This Row],[UKUPNI PRIHVATLJIVI IZDACI
TOTAL ELIGIBLE EXPENDITURE
= Bespovratna sredstva ukupno + doprinos korisnika
= Ukupni prihvatljivi troškovi
= Ukupna ugovorena vrijednost projekta HRK]]/7.5345</f>
        <v>198808.69467117926</v>
      </c>
      <c r="AA2240" s="44" t="s">
        <v>38</v>
      </c>
      <c r="AB2240" s="44" t="s">
        <v>35</v>
      </c>
      <c r="AC2240" s="43" t="s">
        <v>8237</v>
      </c>
      <c r="AD2240" s="43" t="s">
        <v>6595</v>
      </c>
    </row>
    <row r="2241" spans="1:30" ht="114.75" x14ac:dyDescent="0.2">
      <c r="A2241" s="41" t="s">
        <v>8238</v>
      </c>
      <c r="B2241" s="42" t="s">
        <v>743</v>
      </c>
      <c r="C2241" s="43" t="s">
        <v>7295</v>
      </c>
      <c r="D2241" s="43" t="s">
        <v>7880</v>
      </c>
      <c r="E2241" s="44" t="s">
        <v>232</v>
      </c>
      <c r="F2241" s="45" t="s">
        <v>8239</v>
      </c>
      <c r="G2241" s="45" t="s">
        <v>1557</v>
      </c>
      <c r="H2241" s="47">
        <v>43983</v>
      </c>
      <c r="I2241" s="47">
        <v>44713</v>
      </c>
      <c r="J2241" s="48" t="str">
        <f>IF(Ugovori_OPULJP[[#This Row],[DATUM ZAVRŠETKA OPERACIJE]]&gt;DATE(2024,3,31),"u provedbi","završen")</f>
        <v>završen</v>
      </c>
      <c r="K2241" s="46" t="s">
        <v>84</v>
      </c>
      <c r="L2241" s="46" t="s">
        <v>84</v>
      </c>
      <c r="M2241" s="10">
        <v>0.85</v>
      </c>
      <c r="N2241" s="10">
        <v>0.15</v>
      </c>
      <c r="O2241" s="50">
        <f>Ugovori_OPULJP[[#This Row],[Bespovratna sredstva - Ukupno (EU+Nac) HRK
= Ukupna ugovorena vrijednost bespovratnih sredstava]]*Ugovori_OPULJP[[#This Row],[EU STOPA SUFINANCIRANJA %
EU CO-FINANCING RATE %]]</f>
        <v>1242110.6270000001</v>
      </c>
      <c r="P2241" s="51">
        <f>Ugovori_OPULJP[[#This Row],[Bespovratna sredstva - EU dio - HRK]]/7.5345</f>
        <v>164856.41077709204</v>
      </c>
      <c r="Q2241" s="50">
        <f>Ugovori_OPULJP[[#This Row],[Bespovratna sredstva - Ukupno (EU+Nac) HRK
= Ukupna ugovorena vrijednost bespovratnih sredstava]]*Ugovori_OPULJP[[#This Row],[STOPA NACIONALNOG SUFINANCIRANJA %]]</f>
        <v>219195.99300000002</v>
      </c>
      <c r="R2241" s="51">
        <f>Ugovori_OPULJP[[#This Row],[Bespovratna sredstva - Nacionalni dio - HRK]]/7.5345</f>
        <v>29092.307784192715</v>
      </c>
      <c r="S2241" s="50">
        <v>1461306.62</v>
      </c>
      <c r="T2241" s="51">
        <f>Ugovori_OPULJP[[#This Row],[Bespovratna sredstva - Ukupno (EU+Nac) HRK
= Ukupna ugovorena vrijednost bespovratnih sredstava]]/7.5345</f>
        <v>193948.71856128477</v>
      </c>
      <c r="U2241" s="50">
        <v>0</v>
      </c>
      <c r="V2241" s="51">
        <f>Ugovori_OPULJP[[#This Row],[Javni doprinos korisnika - HRK]]/7.5345</f>
        <v>0</v>
      </c>
      <c r="W2241" s="50">
        <v>0</v>
      </c>
      <c r="X2241" s="51">
        <f>Ugovori_OPULJP[[#This Row],[Privatni doprinos korisnika - HRK]]/7.5345</f>
        <v>0</v>
      </c>
      <c r="Y2241" s="52">
        <v>1461306.62</v>
      </c>
      <c r="Z2241" s="53">
        <f>Ugovori_OPULJP[[#This Row],[UKUPNI PRIHVATLJIVI IZDACI
TOTAL ELIGIBLE EXPENDITURE
= Bespovratna sredstva ukupno + doprinos korisnika
= Ukupni prihvatljivi troškovi
= Ukupna ugovorena vrijednost projekta HRK]]/7.5345</f>
        <v>193948.71856128477</v>
      </c>
      <c r="AA2241" s="44" t="s">
        <v>38</v>
      </c>
      <c r="AB2241" s="44" t="s">
        <v>35</v>
      </c>
      <c r="AC2241" s="43" t="s">
        <v>8240</v>
      </c>
      <c r="AD2241" s="43" t="s">
        <v>6595</v>
      </c>
    </row>
    <row r="2242" spans="1:30" ht="80.25" customHeight="1" x14ac:dyDescent="0.2">
      <c r="A2242" s="41" t="s">
        <v>8241</v>
      </c>
      <c r="B2242" s="42" t="s">
        <v>743</v>
      </c>
      <c r="C2242" s="43" t="s">
        <v>7295</v>
      </c>
      <c r="D2242" s="43" t="s">
        <v>7880</v>
      </c>
      <c r="E2242" s="44" t="s">
        <v>232</v>
      </c>
      <c r="F2242" s="45" t="s">
        <v>8242</v>
      </c>
      <c r="G2242" s="45" t="s">
        <v>2554</v>
      </c>
      <c r="H2242" s="47">
        <v>43943</v>
      </c>
      <c r="I2242" s="47">
        <v>44673</v>
      </c>
      <c r="J2242" s="48" t="str">
        <f>IF(Ugovori_OPULJP[[#This Row],[DATUM ZAVRŠETKA OPERACIJE]]&gt;DATE(2024,3,31),"u provedbi","završen")</f>
        <v>završen</v>
      </c>
      <c r="K2242" s="46" t="s">
        <v>36</v>
      </c>
      <c r="L2242" s="46" t="s">
        <v>84</v>
      </c>
      <c r="M2242" s="10">
        <v>0.85</v>
      </c>
      <c r="N2242" s="10">
        <v>0.15</v>
      </c>
      <c r="O2242" s="50">
        <f>Ugovori_OPULJP[[#This Row],[Bespovratna sredstva - Ukupno (EU+Nac) HRK
= Ukupna ugovorena vrijednost bespovratnih sredstava]]*Ugovori_OPULJP[[#This Row],[EU STOPA SUFINANCIRANJA %
EU CO-FINANCING RATE %]]</f>
        <v>1255522.675</v>
      </c>
      <c r="P2242" s="51">
        <f>Ugovori_OPULJP[[#This Row],[Bespovratna sredstva - EU dio - HRK]]/7.5345</f>
        <v>166636.49545424382</v>
      </c>
      <c r="Q2242" s="50">
        <f>Ugovori_OPULJP[[#This Row],[Bespovratna sredstva - Ukupno (EU+Nac) HRK
= Ukupna ugovorena vrijednost bespovratnih sredstava]]*Ugovori_OPULJP[[#This Row],[STOPA NACIONALNOG SUFINANCIRANJA %]]</f>
        <v>221562.82499999998</v>
      </c>
      <c r="R2242" s="51">
        <f>Ugovori_OPULJP[[#This Row],[Bespovratna sredstva - Nacionalni dio - HRK]]/7.5345</f>
        <v>29406.440374278314</v>
      </c>
      <c r="S2242" s="50">
        <v>1477085.5</v>
      </c>
      <c r="T2242" s="51">
        <f>Ugovori_OPULJP[[#This Row],[Bespovratna sredstva - Ukupno (EU+Nac) HRK
= Ukupna ugovorena vrijednost bespovratnih sredstava]]/7.5345</f>
        <v>196042.93582852211</v>
      </c>
      <c r="U2242" s="50">
        <v>0</v>
      </c>
      <c r="V2242" s="51">
        <f>Ugovori_OPULJP[[#This Row],[Javni doprinos korisnika - HRK]]/7.5345</f>
        <v>0</v>
      </c>
      <c r="W2242" s="50">
        <v>0</v>
      </c>
      <c r="X2242" s="51">
        <f>Ugovori_OPULJP[[#This Row],[Privatni doprinos korisnika - HRK]]/7.5345</f>
        <v>0</v>
      </c>
      <c r="Y2242" s="52">
        <v>1477085.5</v>
      </c>
      <c r="Z2242" s="53">
        <f>Ugovori_OPULJP[[#This Row],[UKUPNI PRIHVATLJIVI IZDACI
TOTAL ELIGIBLE EXPENDITURE
= Bespovratna sredstva ukupno + doprinos korisnika
= Ukupni prihvatljivi troškovi
= Ukupna ugovorena vrijednost projekta HRK]]/7.5345</f>
        <v>196042.93582852211</v>
      </c>
      <c r="AA2242" s="44" t="s">
        <v>38</v>
      </c>
      <c r="AB2242" s="44" t="s">
        <v>35</v>
      </c>
      <c r="AC2242" s="43" t="s">
        <v>8243</v>
      </c>
      <c r="AD2242" s="43" t="s">
        <v>6595</v>
      </c>
    </row>
    <row r="2243" spans="1:30" ht="114.75" x14ac:dyDescent="0.2">
      <c r="A2243" s="41" t="s">
        <v>8244</v>
      </c>
      <c r="B2243" s="103" t="s">
        <v>743</v>
      </c>
      <c r="C2243" s="43" t="s">
        <v>7295</v>
      </c>
      <c r="D2243" s="31" t="s">
        <v>7880</v>
      </c>
      <c r="E2243" s="44" t="s">
        <v>232</v>
      </c>
      <c r="F2243" s="45" t="s">
        <v>8245</v>
      </c>
      <c r="G2243" s="45" t="s">
        <v>8246</v>
      </c>
      <c r="H2243" s="47">
        <v>43952</v>
      </c>
      <c r="I2243" s="47">
        <v>44682</v>
      </c>
      <c r="J2243" s="48" t="str">
        <f>IF(Ugovori_OPULJP[[#This Row],[DATUM ZAVRŠETKA OPERACIJE]]&gt;DATE(2024,3,31),"u provedbi","završen")</f>
        <v>završen</v>
      </c>
      <c r="K2243" s="46" t="s">
        <v>8247</v>
      </c>
      <c r="L2243" s="46" t="s">
        <v>200</v>
      </c>
      <c r="M2243" s="49">
        <v>0.85</v>
      </c>
      <c r="N2243" s="49">
        <v>0.15</v>
      </c>
      <c r="O2243" s="50">
        <f>Ugovori_OPULJP[[#This Row],[Bespovratna sredstva - Ukupno (EU+Nac) HRK
= Ukupna ugovorena vrijednost bespovratnih sredstava]]*Ugovori_OPULJP[[#This Row],[EU STOPA SUFINANCIRANJA %
EU CO-FINANCING RATE %]]</f>
        <v>1264540.2995</v>
      </c>
      <c r="P2243" s="51">
        <f>Ugovori_OPULJP[[#This Row],[Bespovratna sredstva - EU dio - HRK]]/7.5345</f>
        <v>167833.33990311233</v>
      </c>
      <c r="Q2243" s="50">
        <f>Ugovori_OPULJP[[#This Row],[Bespovratna sredstva - Ukupno (EU+Nac) HRK
= Ukupna ugovorena vrijednost bespovratnih sredstava]]*Ugovori_OPULJP[[#This Row],[STOPA NACIONALNOG SUFINANCIRANJA %]]</f>
        <v>223154.17049999998</v>
      </c>
      <c r="R2243" s="51">
        <f>Ugovori_OPULJP[[#This Row],[Bespovratna sredstva - Nacionalni dio - HRK]]/7.5345</f>
        <v>29617.648218196293</v>
      </c>
      <c r="S2243" s="50">
        <v>1487694.47</v>
      </c>
      <c r="T2243" s="51">
        <f>Ugovori_OPULJP[[#This Row],[Bespovratna sredstva - Ukupno (EU+Nac) HRK
= Ukupna ugovorena vrijednost bespovratnih sredstava]]/7.5345</f>
        <v>197450.98812130862</v>
      </c>
      <c r="U2243" s="50">
        <v>0</v>
      </c>
      <c r="V2243" s="51">
        <f>Ugovori_OPULJP[[#This Row],[Javni doprinos korisnika - HRK]]/7.5345</f>
        <v>0</v>
      </c>
      <c r="W2243" s="50">
        <v>0</v>
      </c>
      <c r="X2243" s="51">
        <f>Ugovori_OPULJP[[#This Row],[Privatni doprinos korisnika - HRK]]/7.5345</f>
        <v>0</v>
      </c>
      <c r="Y2243" s="52">
        <v>1487694.47</v>
      </c>
      <c r="Z2243" s="53">
        <f>Ugovori_OPULJP[[#This Row],[UKUPNI PRIHVATLJIVI IZDACI
TOTAL ELIGIBLE EXPENDITURE
= Bespovratna sredstva ukupno + doprinos korisnika
= Ukupni prihvatljivi troškovi
= Ukupna ugovorena vrijednost projekta HRK]]/7.5345</f>
        <v>197450.98812130862</v>
      </c>
      <c r="AA2243" s="44" t="s">
        <v>38</v>
      </c>
      <c r="AB2243" s="44" t="s">
        <v>35</v>
      </c>
      <c r="AC2243" s="43" t="s">
        <v>8248</v>
      </c>
      <c r="AD2243" s="43" t="s">
        <v>6595</v>
      </c>
    </row>
    <row r="2244" spans="1:30" ht="102" x14ac:dyDescent="0.2">
      <c r="A2244" s="41" t="s">
        <v>8249</v>
      </c>
      <c r="B2244" s="103" t="s">
        <v>743</v>
      </c>
      <c r="C2244" s="43" t="s">
        <v>7295</v>
      </c>
      <c r="D2244" s="43" t="s">
        <v>7880</v>
      </c>
      <c r="E2244" s="44" t="s">
        <v>232</v>
      </c>
      <c r="F2244" s="45" t="s">
        <v>8250</v>
      </c>
      <c r="G2244" s="45" t="s">
        <v>2592</v>
      </c>
      <c r="H2244" s="47">
        <v>43948</v>
      </c>
      <c r="I2244" s="47">
        <v>44678</v>
      </c>
      <c r="J2244" s="48" t="str">
        <f>IF(Ugovori_OPULJP[[#This Row],[DATUM ZAVRŠETKA OPERACIJE]]&gt;DATE(2024,3,31),"u provedbi","završen")</f>
        <v>završen</v>
      </c>
      <c r="K2244" s="46" t="s">
        <v>8251</v>
      </c>
      <c r="L2244" s="46" t="s">
        <v>84</v>
      </c>
      <c r="M2244" s="49">
        <v>0.85</v>
      </c>
      <c r="N2244" s="49">
        <v>0.15</v>
      </c>
      <c r="O2244" s="50">
        <f>Ugovori_OPULJP[[#This Row],[Bespovratna sredstva - Ukupno (EU+Nac) HRK
= Ukupna ugovorena vrijednost bespovratnih sredstava]]*Ugovori_OPULJP[[#This Row],[EU STOPA SUFINANCIRANJA %
EU CO-FINANCING RATE %]]</f>
        <v>1274940.602</v>
      </c>
      <c r="P2244" s="51">
        <f>Ugovori_OPULJP[[#This Row],[Bespovratna sredstva - EU dio - HRK]]/7.5345</f>
        <v>169213.69725927399</v>
      </c>
      <c r="Q2244" s="50">
        <f>Ugovori_OPULJP[[#This Row],[Bespovratna sredstva - Ukupno (EU+Nac) HRK
= Ukupna ugovorena vrijednost bespovratnih sredstava]]*Ugovori_OPULJP[[#This Row],[STOPA NACIONALNOG SUFINANCIRANJA %]]</f>
        <v>224989.51800000001</v>
      </c>
      <c r="R2244" s="51">
        <f>Ugovori_OPULJP[[#This Row],[Bespovratna sredstva - Nacionalni dio - HRK]]/7.5345</f>
        <v>29861.240692813059</v>
      </c>
      <c r="S2244" s="50">
        <v>1499930.12</v>
      </c>
      <c r="T2244" s="51">
        <f>Ugovori_OPULJP[[#This Row],[Bespovratna sredstva - Ukupno (EU+Nac) HRK
= Ukupna ugovorena vrijednost bespovratnih sredstava]]/7.5345</f>
        <v>199074.93795208706</v>
      </c>
      <c r="U2244" s="50">
        <v>0</v>
      </c>
      <c r="V2244" s="51">
        <f>Ugovori_OPULJP[[#This Row],[Javni doprinos korisnika - HRK]]/7.5345</f>
        <v>0</v>
      </c>
      <c r="W2244" s="50">
        <v>0</v>
      </c>
      <c r="X2244" s="51">
        <f>Ugovori_OPULJP[[#This Row],[Privatni doprinos korisnika - HRK]]/7.5345</f>
        <v>0</v>
      </c>
      <c r="Y2244" s="52">
        <v>1499930.12</v>
      </c>
      <c r="Z2244" s="53">
        <f>Ugovori_OPULJP[[#This Row],[UKUPNI PRIHVATLJIVI IZDACI
TOTAL ELIGIBLE EXPENDITURE
= Bespovratna sredstva ukupno + doprinos korisnika
= Ukupni prihvatljivi troškovi
= Ukupna ugovorena vrijednost projekta HRK]]/7.5345</f>
        <v>199074.93795208706</v>
      </c>
      <c r="AA2244" s="44" t="s">
        <v>38</v>
      </c>
      <c r="AB2244" s="44" t="s">
        <v>35</v>
      </c>
      <c r="AC2244" s="43" t="s">
        <v>8252</v>
      </c>
      <c r="AD2244" s="43" t="s">
        <v>6595</v>
      </c>
    </row>
    <row r="2245" spans="1:30" ht="114.75" x14ac:dyDescent="0.2">
      <c r="A2245" s="41" t="s">
        <v>8253</v>
      </c>
      <c r="B2245" s="103" t="s">
        <v>743</v>
      </c>
      <c r="C2245" s="43" t="s">
        <v>7295</v>
      </c>
      <c r="D2245" s="43" t="s">
        <v>7880</v>
      </c>
      <c r="E2245" s="44" t="s">
        <v>232</v>
      </c>
      <c r="F2245" s="45" t="s">
        <v>8254</v>
      </c>
      <c r="G2245" s="45" t="s">
        <v>653</v>
      </c>
      <c r="H2245" s="47">
        <v>44091</v>
      </c>
      <c r="I2245" s="47">
        <v>44821</v>
      </c>
      <c r="J2245" s="48" t="str">
        <f>IF(Ugovori_OPULJP[[#This Row],[DATUM ZAVRŠETKA OPERACIJE]]&gt;DATE(2024,3,31),"u provedbi","završen")</f>
        <v>završen</v>
      </c>
      <c r="K2245" s="46" t="s">
        <v>84</v>
      </c>
      <c r="L2245" s="46" t="s">
        <v>84</v>
      </c>
      <c r="M2245" s="49">
        <v>0.85</v>
      </c>
      <c r="N2245" s="49">
        <v>0.15</v>
      </c>
      <c r="O2245" s="50">
        <f>Ugovori_OPULJP[[#This Row],[Bespovratna sredstva - Ukupno (EU+Nac) HRK
= Ukupna ugovorena vrijednost bespovratnih sredstava]]*Ugovori_OPULJP[[#This Row],[EU STOPA SUFINANCIRANJA %
EU CO-FINANCING RATE %]]</f>
        <v>1243507.5</v>
      </c>
      <c r="P2245" s="51">
        <f>Ugovori_OPULJP[[#This Row],[Bespovratna sredstva - EU dio - HRK]]/7.5345</f>
        <v>165041.80768465059</v>
      </c>
      <c r="Q2245" s="50">
        <f>Ugovori_OPULJP[[#This Row],[Bespovratna sredstva - Ukupno (EU+Nac) HRK
= Ukupna ugovorena vrijednost bespovratnih sredstava]]*Ugovori_OPULJP[[#This Row],[STOPA NACIONALNOG SUFINANCIRANJA %]]</f>
        <v>219442.5</v>
      </c>
      <c r="R2245" s="51">
        <f>Ugovori_OPULJP[[#This Row],[Bespovratna sredstva - Nacionalni dio - HRK]]/7.5345</f>
        <v>29125.024885526575</v>
      </c>
      <c r="S2245" s="50">
        <v>1462950</v>
      </c>
      <c r="T2245" s="51">
        <f>Ugovori_OPULJP[[#This Row],[Bespovratna sredstva - Ukupno (EU+Nac) HRK
= Ukupna ugovorena vrijednost bespovratnih sredstava]]/7.5345</f>
        <v>194166.83257017718</v>
      </c>
      <c r="U2245" s="50">
        <v>0</v>
      </c>
      <c r="V2245" s="51">
        <f>Ugovori_OPULJP[[#This Row],[Javni doprinos korisnika - HRK]]/7.5345</f>
        <v>0</v>
      </c>
      <c r="W2245" s="50">
        <v>0</v>
      </c>
      <c r="X2245" s="51">
        <f>Ugovori_OPULJP[[#This Row],[Privatni doprinos korisnika - HRK]]/7.5345</f>
        <v>0</v>
      </c>
      <c r="Y2245" s="52">
        <v>1462950</v>
      </c>
      <c r="Z2245" s="53">
        <f>Ugovori_OPULJP[[#This Row],[UKUPNI PRIHVATLJIVI IZDACI
TOTAL ELIGIBLE EXPENDITURE
= Bespovratna sredstva ukupno + doprinos korisnika
= Ukupni prihvatljivi troškovi
= Ukupna ugovorena vrijednost projekta HRK]]/7.5345</f>
        <v>194166.83257017718</v>
      </c>
      <c r="AA2245" s="44" t="s">
        <v>38</v>
      </c>
      <c r="AB2245" s="44" t="s">
        <v>35</v>
      </c>
      <c r="AC2245" s="43" t="s">
        <v>8255</v>
      </c>
      <c r="AD2245" s="43" t="s">
        <v>6595</v>
      </c>
    </row>
    <row r="2246" spans="1:30" ht="89.25" x14ac:dyDescent="0.2">
      <c r="A2246" s="41" t="s">
        <v>8256</v>
      </c>
      <c r="B2246" s="103" t="s">
        <v>743</v>
      </c>
      <c r="C2246" s="43" t="s">
        <v>7295</v>
      </c>
      <c r="D2246" s="43" t="s">
        <v>7880</v>
      </c>
      <c r="E2246" s="44" t="s">
        <v>232</v>
      </c>
      <c r="F2246" s="45" t="s">
        <v>8257</v>
      </c>
      <c r="G2246" s="45" t="s">
        <v>8258</v>
      </c>
      <c r="H2246" s="47">
        <v>44013</v>
      </c>
      <c r="I2246" s="47">
        <v>44652</v>
      </c>
      <c r="J2246" s="48" t="str">
        <f>IF(Ugovori_OPULJP[[#This Row],[DATUM ZAVRŠETKA OPERACIJE]]&gt;DATE(2024,3,31),"u provedbi","završen")</f>
        <v>završen</v>
      </c>
      <c r="K2246" s="46" t="s">
        <v>8259</v>
      </c>
      <c r="L2246" s="46" t="s">
        <v>200</v>
      </c>
      <c r="M2246" s="49">
        <v>0.85</v>
      </c>
      <c r="N2246" s="49">
        <v>0.15</v>
      </c>
      <c r="O2246" s="50">
        <f>Ugovori_OPULJP[[#This Row],[Bespovratna sredstva - Ukupno (EU+Nac) HRK
= Ukupna ugovorena vrijednost bespovratnih sredstava]]*Ugovori_OPULJP[[#This Row],[EU STOPA SUFINANCIRANJA %
EU CO-FINANCING RATE %]]</f>
        <v>1247432.3069999998</v>
      </c>
      <c r="P2246" s="51">
        <f>Ugovori_OPULJP[[#This Row],[Bespovratna sredstva - EU dio - HRK]]/7.5345</f>
        <v>165562.71909217595</v>
      </c>
      <c r="Q2246" s="50">
        <f>Ugovori_OPULJP[[#This Row],[Bespovratna sredstva - Ukupno (EU+Nac) HRK
= Ukupna ugovorena vrijednost bespovratnih sredstava]]*Ugovori_OPULJP[[#This Row],[STOPA NACIONALNOG SUFINANCIRANJA %]]</f>
        <v>220135.11299999998</v>
      </c>
      <c r="R2246" s="51">
        <f>Ugovori_OPULJP[[#This Row],[Bespovratna sredstva - Nacionalni dio - HRK]]/7.5345</f>
        <v>29216.950428031054</v>
      </c>
      <c r="S2246" s="50">
        <v>1467567.42</v>
      </c>
      <c r="T2246" s="51">
        <f>Ugovori_OPULJP[[#This Row],[Bespovratna sredstva - Ukupno (EU+Nac) HRK
= Ukupna ugovorena vrijednost bespovratnih sredstava]]/7.5345</f>
        <v>194779.66952020704</v>
      </c>
      <c r="U2246" s="50">
        <v>0</v>
      </c>
      <c r="V2246" s="51">
        <f>Ugovori_OPULJP[[#This Row],[Javni doprinos korisnika - HRK]]/7.5345</f>
        <v>0</v>
      </c>
      <c r="W2246" s="50">
        <v>0</v>
      </c>
      <c r="X2246" s="51">
        <f>Ugovori_OPULJP[[#This Row],[Privatni doprinos korisnika - HRK]]/7.5345</f>
        <v>0</v>
      </c>
      <c r="Y2246" s="52">
        <v>1467567.42</v>
      </c>
      <c r="Z2246" s="53">
        <f>Ugovori_OPULJP[[#This Row],[UKUPNI PRIHVATLJIVI IZDACI
TOTAL ELIGIBLE EXPENDITURE
= Bespovratna sredstva ukupno + doprinos korisnika
= Ukupni prihvatljivi troškovi
= Ukupna ugovorena vrijednost projekta HRK]]/7.5345</f>
        <v>194779.66952020704</v>
      </c>
      <c r="AA2246" s="44" t="s">
        <v>38</v>
      </c>
      <c r="AB2246" s="44" t="s">
        <v>35</v>
      </c>
      <c r="AC2246" s="43" t="s">
        <v>8260</v>
      </c>
      <c r="AD2246" s="43" t="s">
        <v>6595</v>
      </c>
    </row>
    <row r="2247" spans="1:30" ht="72.75" customHeight="1" x14ac:dyDescent="0.2">
      <c r="A2247" s="41" t="s">
        <v>8261</v>
      </c>
      <c r="B2247" s="103" t="s">
        <v>743</v>
      </c>
      <c r="C2247" s="43" t="s">
        <v>7295</v>
      </c>
      <c r="D2247" s="43" t="s">
        <v>7880</v>
      </c>
      <c r="E2247" s="44" t="s">
        <v>232</v>
      </c>
      <c r="F2247" s="45" t="s">
        <v>8262</v>
      </c>
      <c r="G2247" s="45" t="s">
        <v>5914</v>
      </c>
      <c r="H2247" s="47">
        <v>43927</v>
      </c>
      <c r="I2247" s="47">
        <v>44657</v>
      </c>
      <c r="J2247" s="48" t="str">
        <f>IF(Ugovori_OPULJP[[#This Row],[DATUM ZAVRŠETKA OPERACIJE]]&gt;DATE(2024,3,31),"u provedbi","završen")</f>
        <v>završen</v>
      </c>
      <c r="K2247" s="46" t="s">
        <v>36</v>
      </c>
      <c r="L2247" s="46" t="s">
        <v>94</v>
      </c>
      <c r="M2247" s="49">
        <v>0.85</v>
      </c>
      <c r="N2247" s="49">
        <v>0.15</v>
      </c>
      <c r="O2247" s="50">
        <f>Ugovori_OPULJP[[#This Row],[Bespovratna sredstva - Ukupno (EU+Nac) HRK
= Ukupna ugovorena vrijednost bespovratnih sredstava]]*Ugovori_OPULJP[[#This Row],[EU STOPA SUFINANCIRANJA %
EU CO-FINANCING RATE %]]</f>
        <v>1249849.3499999999</v>
      </c>
      <c r="P2247" s="51">
        <f>Ugovori_OPULJP[[#This Row],[Bespovratna sredstva - EU dio - HRK]]/7.5345</f>
        <v>165883.51582719487</v>
      </c>
      <c r="Q2247" s="50">
        <f>Ugovori_OPULJP[[#This Row],[Bespovratna sredstva - Ukupno (EU+Nac) HRK
= Ukupna ugovorena vrijednost bespovratnih sredstava]]*Ugovori_OPULJP[[#This Row],[STOPA NACIONALNOG SUFINANCIRANJA %]]</f>
        <v>220561.65</v>
      </c>
      <c r="R2247" s="51">
        <f>Ugovori_OPULJP[[#This Row],[Bespovratna sredstva - Nacionalni dio - HRK]]/7.5345</f>
        <v>29273.561616563806</v>
      </c>
      <c r="S2247" s="50">
        <v>1470411</v>
      </c>
      <c r="T2247" s="51">
        <f>Ugovori_OPULJP[[#This Row],[Bespovratna sredstva - Ukupno (EU+Nac) HRK
= Ukupna ugovorena vrijednost bespovratnih sredstava]]/7.5345</f>
        <v>195157.0774437587</v>
      </c>
      <c r="U2247" s="50">
        <v>0</v>
      </c>
      <c r="V2247" s="51">
        <f>Ugovori_OPULJP[[#This Row],[Javni doprinos korisnika - HRK]]/7.5345</f>
        <v>0</v>
      </c>
      <c r="W2247" s="50">
        <v>0</v>
      </c>
      <c r="X2247" s="51">
        <f>Ugovori_OPULJP[[#This Row],[Privatni doprinos korisnika - HRK]]/7.5345</f>
        <v>0</v>
      </c>
      <c r="Y2247" s="52">
        <v>1470411</v>
      </c>
      <c r="Z2247" s="53">
        <f>Ugovori_OPULJP[[#This Row],[UKUPNI PRIHVATLJIVI IZDACI
TOTAL ELIGIBLE EXPENDITURE
= Bespovratna sredstva ukupno + doprinos korisnika
= Ukupni prihvatljivi troškovi
= Ukupna ugovorena vrijednost projekta HRK]]/7.5345</f>
        <v>195157.0774437587</v>
      </c>
      <c r="AA2247" s="44" t="s">
        <v>38</v>
      </c>
      <c r="AB2247" s="44" t="s">
        <v>35</v>
      </c>
      <c r="AC2247" s="43" t="s">
        <v>8263</v>
      </c>
      <c r="AD2247" s="43" t="s">
        <v>6595</v>
      </c>
    </row>
    <row r="2248" spans="1:30" ht="82.5" customHeight="1" x14ac:dyDescent="0.2">
      <c r="A2248" s="41" t="s">
        <v>8264</v>
      </c>
      <c r="B2248" s="103" t="s">
        <v>743</v>
      </c>
      <c r="C2248" s="43" t="s">
        <v>7295</v>
      </c>
      <c r="D2248" s="43" t="s">
        <v>7880</v>
      </c>
      <c r="E2248" s="44" t="s">
        <v>232</v>
      </c>
      <c r="F2248" s="45" t="s">
        <v>8265</v>
      </c>
      <c r="G2248" s="45" t="s">
        <v>3027</v>
      </c>
      <c r="H2248" s="47">
        <v>44044</v>
      </c>
      <c r="I2248" s="47">
        <v>44774</v>
      </c>
      <c r="J2248" s="48" t="str">
        <f>IF(Ugovori_OPULJP[[#This Row],[DATUM ZAVRŠETKA OPERACIJE]]&gt;DATE(2024,3,31),"u provedbi","završen")</f>
        <v>završen</v>
      </c>
      <c r="K2248" s="46" t="s">
        <v>8266</v>
      </c>
      <c r="L2248" s="46" t="s">
        <v>94</v>
      </c>
      <c r="M2248" s="49">
        <v>0.85</v>
      </c>
      <c r="N2248" s="49">
        <v>0.15</v>
      </c>
      <c r="O2248" s="50">
        <f>Ugovori_OPULJP[[#This Row],[Bespovratna sredstva - Ukupno (EU+Nac) HRK
= Ukupna ugovorena vrijednost bespovratnih sredstava]]*Ugovori_OPULJP[[#This Row],[EU STOPA SUFINANCIRANJA %
EU CO-FINANCING RATE %]]</f>
        <v>1274999.9915</v>
      </c>
      <c r="P2248" s="51">
        <f>Ugovori_OPULJP[[#This Row],[Bespovratna sredstva - EU dio - HRK]]/7.5345</f>
        <v>169221.57960050434</v>
      </c>
      <c r="Q2248" s="50">
        <f>Ugovori_OPULJP[[#This Row],[Bespovratna sredstva - Ukupno (EU+Nac) HRK
= Ukupna ugovorena vrijednost bespovratnih sredstava]]*Ugovori_OPULJP[[#This Row],[STOPA NACIONALNOG SUFINANCIRANJA %]]</f>
        <v>224999.99849999999</v>
      </c>
      <c r="R2248" s="51">
        <f>Ugovori_OPULJP[[#This Row],[Bespovratna sredstva - Nacionalni dio - HRK]]/7.5345</f>
        <v>29862.631694206648</v>
      </c>
      <c r="S2248" s="50">
        <v>1499999.99</v>
      </c>
      <c r="T2248" s="51">
        <f>Ugovori_OPULJP[[#This Row],[Bespovratna sredstva - Ukupno (EU+Nac) HRK
= Ukupna ugovorena vrijednost bespovratnih sredstava]]/7.5345</f>
        <v>199084.21129471099</v>
      </c>
      <c r="U2248" s="50">
        <v>0</v>
      </c>
      <c r="V2248" s="51">
        <f>Ugovori_OPULJP[[#This Row],[Javni doprinos korisnika - HRK]]/7.5345</f>
        <v>0</v>
      </c>
      <c r="W2248" s="50">
        <v>0</v>
      </c>
      <c r="X2248" s="51">
        <f>Ugovori_OPULJP[[#This Row],[Privatni doprinos korisnika - HRK]]/7.5345</f>
        <v>0</v>
      </c>
      <c r="Y2248" s="52">
        <v>1499999.99</v>
      </c>
      <c r="Z2248" s="53">
        <f>Ugovori_OPULJP[[#This Row],[UKUPNI PRIHVATLJIVI IZDACI
TOTAL ELIGIBLE EXPENDITURE
= Bespovratna sredstva ukupno + doprinos korisnika
= Ukupni prihvatljivi troškovi
= Ukupna ugovorena vrijednost projekta HRK]]/7.5345</f>
        <v>199084.21129471099</v>
      </c>
      <c r="AA2248" s="44" t="s">
        <v>38</v>
      </c>
      <c r="AB2248" s="44" t="s">
        <v>35</v>
      </c>
      <c r="AC2248" s="43" t="s">
        <v>8267</v>
      </c>
      <c r="AD2248" s="43" t="s">
        <v>6595</v>
      </c>
    </row>
    <row r="2249" spans="1:30" ht="102" x14ac:dyDescent="0.2">
      <c r="A2249" s="41" t="s">
        <v>8268</v>
      </c>
      <c r="B2249" s="103" t="s">
        <v>743</v>
      </c>
      <c r="C2249" s="43" t="s">
        <v>7295</v>
      </c>
      <c r="D2249" s="43" t="s">
        <v>7880</v>
      </c>
      <c r="E2249" s="44" t="s">
        <v>232</v>
      </c>
      <c r="F2249" s="45" t="s">
        <v>8269</v>
      </c>
      <c r="G2249" s="45" t="s">
        <v>8270</v>
      </c>
      <c r="H2249" s="47">
        <v>44109</v>
      </c>
      <c r="I2249" s="47">
        <v>44839</v>
      </c>
      <c r="J2249" s="48" t="str">
        <f>IF(Ugovori_OPULJP[[#This Row],[DATUM ZAVRŠETKA OPERACIJE]]&gt;DATE(2024,3,31),"u provedbi","završen")</f>
        <v>završen</v>
      </c>
      <c r="K2249" s="46" t="s">
        <v>8271</v>
      </c>
      <c r="L2249" s="46" t="s">
        <v>333</v>
      </c>
      <c r="M2249" s="49">
        <v>0.85</v>
      </c>
      <c r="N2249" s="49">
        <v>0.15</v>
      </c>
      <c r="O2249" s="50">
        <f>Ugovori_OPULJP[[#This Row],[Bespovratna sredstva - Ukupno (EU+Nac) HRK
= Ukupna ugovorena vrijednost bespovratnih sredstava]]*Ugovori_OPULJP[[#This Row],[EU STOPA SUFINANCIRANJA %
EU CO-FINANCING RATE %]]</f>
        <v>1094389.6880000001</v>
      </c>
      <c r="P2249" s="51">
        <f>Ugovori_OPULJP[[#This Row],[Bespovratna sredstva - EU dio - HRK]]/7.5345</f>
        <v>145250.47289136637</v>
      </c>
      <c r="Q2249" s="50">
        <f>Ugovori_OPULJP[[#This Row],[Bespovratna sredstva - Ukupno (EU+Nac) HRK
= Ukupna ugovorena vrijednost bespovratnih sredstava]]*Ugovori_OPULJP[[#This Row],[STOPA NACIONALNOG SUFINANCIRANJA %]]</f>
        <v>193127.592</v>
      </c>
      <c r="R2249" s="51">
        <f>Ugovori_OPULJP[[#This Row],[Bespovratna sredstva - Nacionalni dio - HRK]]/7.5345</f>
        <v>25632.436392594067</v>
      </c>
      <c r="S2249" s="50">
        <v>1287517.28</v>
      </c>
      <c r="T2249" s="51">
        <f>Ugovori_OPULJP[[#This Row],[Bespovratna sredstva - Ukupno (EU+Nac) HRK
= Ukupna ugovorena vrijednost bespovratnih sredstava]]/7.5345</f>
        <v>170882.90928396044</v>
      </c>
      <c r="U2249" s="50">
        <v>0</v>
      </c>
      <c r="V2249" s="51">
        <f>Ugovori_OPULJP[[#This Row],[Javni doprinos korisnika - HRK]]/7.5345</f>
        <v>0</v>
      </c>
      <c r="W2249" s="50">
        <v>0</v>
      </c>
      <c r="X2249" s="51">
        <f>Ugovori_OPULJP[[#This Row],[Privatni doprinos korisnika - HRK]]/7.5345</f>
        <v>0</v>
      </c>
      <c r="Y2249" s="52">
        <v>1287517.28</v>
      </c>
      <c r="Z2249" s="53">
        <f>Ugovori_OPULJP[[#This Row],[UKUPNI PRIHVATLJIVI IZDACI
TOTAL ELIGIBLE EXPENDITURE
= Bespovratna sredstva ukupno + doprinos korisnika
= Ukupni prihvatljivi troškovi
= Ukupna ugovorena vrijednost projekta HRK]]/7.5345</f>
        <v>170882.90928396044</v>
      </c>
      <c r="AA2249" s="44" t="s">
        <v>38</v>
      </c>
      <c r="AB2249" s="44" t="s">
        <v>35</v>
      </c>
      <c r="AC2249" s="43" t="s">
        <v>8272</v>
      </c>
      <c r="AD2249" s="43" t="s">
        <v>6595</v>
      </c>
    </row>
    <row r="2250" spans="1:30" ht="70.5" customHeight="1" x14ac:dyDescent="0.2">
      <c r="A2250" s="41" t="s">
        <v>8273</v>
      </c>
      <c r="B2250" s="103" t="s">
        <v>743</v>
      </c>
      <c r="C2250" s="43" t="s">
        <v>7295</v>
      </c>
      <c r="D2250" s="43" t="s">
        <v>7880</v>
      </c>
      <c r="E2250" s="44" t="s">
        <v>232</v>
      </c>
      <c r="F2250" s="45" t="s">
        <v>8274</v>
      </c>
      <c r="G2250" s="45" t="s">
        <v>632</v>
      </c>
      <c r="H2250" s="47">
        <v>44032</v>
      </c>
      <c r="I2250" s="47">
        <v>44762</v>
      </c>
      <c r="J2250" s="48" t="str">
        <f>IF(Ugovori_OPULJP[[#This Row],[DATUM ZAVRŠETKA OPERACIJE]]&gt;DATE(2024,3,31),"u provedbi","završen")</f>
        <v>završen</v>
      </c>
      <c r="K2250" s="46" t="s">
        <v>8275</v>
      </c>
      <c r="L2250" s="46" t="s">
        <v>333</v>
      </c>
      <c r="M2250" s="49">
        <v>0.85</v>
      </c>
      <c r="N2250" s="49">
        <v>0.15</v>
      </c>
      <c r="O2250" s="50">
        <f>Ugovori_OPULJP[[#This Row],[Bespovratna sredstva - Ukupno (EU+Nac) HRK
= Ukupna ugovorena vrijednost bespovratnih sredstava]]*Ugovori_OPULJP[[#This Row],[EU STOPA SUFINANCIRANJA %
EU CO-FINANCING RATE %]]</f>
        <v>1273745.3999999999</v>
      </c>
      <c r="P2250" s="51">
        <f>Ugovori_OPULJP[[#This Row],[Bespovratna sredstva - EU dio - HRK]]/7.5345</f>
        <v>169055.06669321121</v>
      </c>
      <c r="Q2250" s="50">
        <f>Ugovori_OPULJP[[#This Row],[Bespovratna sredstva - Ukupno (EU+Nac) HRK
= Ukupna ugovorena vrijednost bespovratnih sredstava]]*Ugovori_OPULJP[[#This Row],[STOPA NACIONALNOG SUFINANCIRANJA %]]</f>
        <v>224778.6</v>
      </c>
      <c r="R2250" s="51">
        <f>Ugovori_OPULJP[[#This Row],[Bespovratna sredstva - Nacionalni dio - HRK]]/7.5345</f>
        <v>29833.247063507864</v>
      </c>
      <c r="S2250" s="50">
        <v>1498524</v>
      </c>
      <c r="T2250" s="51">
        <f>Ugovori_OPULJP[[#This Row],[Bespovratna sredstva - Ukupno (EU+Nac) HRK
= Ukupna ugovorena vrijednost bespovratnih sredstava]]/7.5345</f>
        <v>198888.31375671909</v>
      </c>
      <c r="U2250" s="50">
        <v>0</v>
      </c>
      <c r="V2250" s="51">
        <f>Ugovori_OPULJP[[#This Row],[Javni doprinos korisnika - HRK]]/7.5345</f>
        <v>0</v>
      </c>
      <c r="W2250" s="50">
        <v>0</v>
      </c>
      <c r="X2250" s="51">
        <f>Ugovori_OPULJP[[#This Row],[Privatni doprinos korisnika - HRK]]/7.5345</f>
        <v>0</v>
      </c>
      <c r="Y2250" s="52">
        <v>1498524</v>
      </c>
      <c r="Z2250" s="53">
        <f>Ugovori_OPULJP[[#This Row],[UKUPNI PRIHVATLJIVI IZDACI
TOTAL ELIGIBLE EXPENDITURE
= Bespovratna sredstva ukupno + doprinos korisnika
= Ukupni prihvatljivi troškovi
= Ukupna ugovorena vrijednost projekta HRK]]/7.5345</f>
        <v>198888.31375671909</v>
      </c>
      <c r="AA2250" s="44" t="s">
        <v>38</v>
      </c>
      <c r="AB2250" s="44" t="s">
        <v>35</v>
      </c>
      <c r="AC2250" s="43" t="s">
        <v>8276</v>
      </c>
      <c r="AD2250" s="43" t="s">
        <v>6595</v>
      </c>
    </row>
    <row r="2251" spans="1:30" ht="102" x14ac:dyDescent="0.2">
      <c r="A2251" s="41" t="s">
        <v>8277</v>
      </c>
      <c r="B2251" s="103" t="s">
        <v>743</v>
      </c>
      <c r="C2251" s="43" t="s">
        <v>7295</v>
      </c>
      <c r="D2251" s="43" t="s">
        <v>7880</v>
      </c>
      <c r="E2251" s="44" t="s">
        <v>232</v>
      </c>
      <c r="F2251" s="45" t="s">
        <v>8278</v>
      </c>
      <c r="G2251" s="45" t="s">
        <v>8279</v>
      </c>
      <c r="H2251" s="47">
        <v>44132</v>
      </c>
      <c r="I2251" s="47">
        <v>44862</v>
      </c>
      <c r="J2251" s="48" t="str">
        <f>IF(Ugovori_OPULJP[[#This Row],[DATUM ZAVRŠETKA OPERACIJE]]&gt;DATE(2024,3,31),"u provedbi","završen")</f>
        <v>završen</v>
      </c>
      <c r="K2251" s="46" t="s">
        <v>8280</v>
      </c>
      <c r="L2251" s="46" t="s">
        <v>37</v>
      </c>
      <c r="M2251" s="49">
        <v>0.85</v>
      </c>
      <c r="N2251" s="49">
        <v>0.15</v>
      </c>
      <c r="O2251" s="50">
        <f>Ugovori_OPULJP[[#This Row],[Bespovratna sredstva - Ukupno (EU+Nac) HRK
= Ukupna ugovorena vrijednost bespovratnih sredstava]]*Ugovori_OPULJP[[#This Row],[EU STOPA SUFINANCIRANJA %
EU CO-FINANCING RATE %]]</f>
        <v>1044803.051</v>
      </c>
      <c r="P2251" s="51">
        <f>Ugovori_OPULJP[[#This Row],[Bespovratna sredstva - EU dio - HRK]]/7.5345</f>
        <v>138669.19516888977</v>
      </c>
      <c r="Q2251" s="50">
        <f>Ugovori_OPULJP[[#This Row],[Bespovratna sredstva - Ukupno (EU+Nac) HRK
= Ukupna ugovorena vrijednost bespovratnih sredstava]]*Ugovori_OPULJP[[#This Row],[STOPA NACIONALNOG SUFINANCIRANJA %]]</f>
        <v>184377.00899999999</v>
      </c>
      <c r="R2251" s="51">
        <f>Ugovori_OPULJP[[#This Row],[Bespovratna sredstva - Nacionalni dio - HRK]]/7.5345</f>
        <v>24471.03444156878</v>
      </c>
      <c r="S2251" s="50">
        <v>1229180.06</v>
      </c>
      <c r="T2251" s="51">
        <f>Ugovori_OPULJP[[#This Row],[Bespovratna sredstva - Ukupno (EU+Nac) HRK
= Ukupna ugovorena vrijednost bespovratnih sredstava]]/7.5345</f>
        <v>163140.22961045857</v>
      </c>
      <c r="U2251" s="50">
        <v>0</v>
      </c>
      <c r="V2251" s="51">
        <f>Ugovori_OPULJP[[#This Row],[Javni doprinos korisnika - HRK]]/7.5345</f>
        <v>0</v>
      </c>
      <c r="W2251" s="50">
        <v>0</v>
      </c>
      <c r="X2251" s="51">
        <f>Ugovori_OPULJP[[#This Row],[Privatni doprinos korisnika - HRK]]/7.5345</f>
        <v>0</v>
      </c>
      <c r="Y2251" s="52">
        <v>1229180.06</v>
      </c>
      <c r="Z2251" s="53">
        <f>Ugovori_OPULJP[[#This Row],[UKUPNI PRIHVATLJIVI IZDACI
TOTAL ELIGIBLE EXPENDITURE
= Bespovratna sredstva ukupno + doprinos korisnika
= Ukupni prihvatljivi troškovi
= Ukupna ugovorena vrijednost projekta HRK]]/7.5345</f>
        <v>163140.22961045857</v>
      </c>
      <c r="AA2251" s="44" t="s">
        <v>38</v>
      </c>
      <c r="AB2251" s="44" t="s">
        <v>35</v>
      </c>
      <c r="AC2251" s="43" t="s">
        <v>8281</v>
      </c>
      <c r="AD2251" s="43" t="s">
        <v>6595</v>
      </c>
    </row>
    <row r="2252" spans="1:30" ht="114.75" x14ac:dyDescent="0.2">
      <c r="A2252" s="41" t="s">
        <v>8282</v>
      </c>
      <c r="B2252" s="103" t="s">
        <v>743</v>
      </c>
      <c r="C2252" s="43" t="s">
        <v>7295</v>
      </c>
      <c r="D2252" s="43" t="s">
        <v>8283</v>
      </c>
      <c r="E2252" s="44" t="s">
        <v>34</v>
      </c>
      <c r="F2252" s="45" t="s">
        <v>8283</v>
      </c>
      <c r="G2252" s="45" t="s">
        <v>56</v>
      </c>
      <c r="H2252" s="47">
        <v>43221</v>
      </c>
      <c r="I2252" s="47">
        <v>44061</v>
      </c>
      <c r="J2252" s="48" t="str">
        <f>IF(Ugovori_OPULJP[[#This Row],[DATUM ZAVRŠETKA OPERACIJE]]&gt;DATE(2024,3,31),"u provedbi","završen")</f>
        <v>završen</v>
      </c>
      <c r="K2252" s="46" t="s">
        <v>205</v>
      </c>
      <c r="L2252" s="46" t="s">
        <v>37</v>
      </c>
      <c r="M2252" s="49">
        <v>0.85</v>
      </c>
      <c r="N2252" s="49">
        <v>0.15</v>
      </c>
      <c r="O2252" s="50">
        <f>Ugovori_OPULJP[[#This Row],[Bespovratna sredstva - Ukupno (EU+Nac) HRK
= Ukupna ugovorena vrijednost bespovratnih sredstava]]*Ugovori_OPULJP[[#This Row],[EU STOPA SUFINANCIRANJA %
EU CO-FINANCING RATE %]]</f>
        <v>5436770</v>
      </c>
      <c r="P2252" s="51">
        <f>Ugovori_OPULJP[[#This Row],[Bespovratna sredstva - EU dio - HRK]]/7.5345</f>
        <v>721583.38310438651</v>
      </c>
      <c r="Q2252" s="50">
        <f>Ugovori_OPULJP[[#This Row],[Bespovratna sredstva - Ukupno (EU+Nac) HRK
= Ukupna ugovorena vrijednost bespovratnih sredstava]]*Ugovori_OPULJP[[#This Row],[STOPA NACIONALNOG SUFINANCIRANJA %]]</f>
        <v>959430</v>
      </c>
      <c r="R2252" s="51">
        <f>Ugovori_OPULJP[[#This Row],[Bespovratna sredstva - Nacionalni dio - HRK]]/7.5345</f>
        <v>127338.24407724467</v>
      </c>
      <c r="S2252" s="50">
        <v>6396200</v>
      </c>
      <c r="T2252" s="51">
        <f>Ugovori_OPULJP[[#This Row],[Bespovratna sredstva - Ukupno (EU+Nac) HRK
= Ukupna ugovorena vrijednost bespovratnih sredstava]]/7.5345</f>
        <v>848921.62718163116</v>
      </c>
      <c r="U2252" s="50">
        <v>0</v>
      </c>
      <c r="V2252" s="51">
        <f>Ugovori_OPULJP[[#This Row],[Javni doprinos korisnika - HRK]]/7.5345</f>
        <v>0</v>
      </c>
      <c r="W2252" s="50">
        <v>0</v>
      </c>
      <c r="X2252" s="51">
        <f>Ugovori_OPULJP[[#This Row],[Privatni doprinos korisnika - HRK]]/7.5345</f>
        <v>0</v>
      </c>
      <c r="Y2252" s="52">
        <v>6396200</v>
      </c>
      <c r="Z2252" s="53">
        <f>Ugovori_OPULJP[[#This Row],[UKUPNI PRIHVATLJIVI IZDACI
TOTAL ELIGIBLE EXPENDITURE
= Bespovratna sredstva ukupno + doprinos korisnika
= Ukupni prihvatljivi troškovi
= Ukupna ugovorena vrijednost projekta HRK]]/7.5345</f>
        <v>848921.62718163116</v>
      </c>
      <c r="AA2252" s="44" t="s">
        <v>38</v>
      </c>
      <c r="AB2252" s="44" t="s">
        <v>35</v>
      </c>
      <c r="AC2252" s="43" t="s">
        <v>8284</v>
      </c>
      <c r="AD2252" s="43" t="s">
        <v>6595</v>
      </c>
    </row>
    <row r="2253" spans="1:30" ht="89.25" x14ac:dyDescent="0.2">
      <c r="A2253" s="41" t="s">
        <v>8285</v>
      </c>
      <c r="B2253" s="103" t="s">
        <v>743</v>
      </c>
      <c r="C2253" s="43" t="s">
        <v>7295</v>
      </c>
      <c r="D2253" s="43" t="s">
        <v>8286</v>
      </c>
      <c r="E2253" s="44" t="s">
        <v>76</v>
      </c>
      <c r="F2253" s="45" t="s">
        <v>8287</v>
      </c>
      <c r="G2253" s="45" t="s">
        <v>1318</v>
      </c>
      <c r="H2253" s="47">
        <v>43298</v>
      </c>
      <c r="I2253" s="47">
        <v>44213</v>
      </c>
      <c r="J2253" s="48" t="str">
        <f>IF(Ugovori_OPULJP[[#This Row],[DATUM ZAVRŠETKA OPERACIJE]]&gt;DATE(2024,3,31),"u provedbi","završen")</f>
        <v>završen</v>
      </c>
      <c r="K2253" s="46" t="s">
        <v>84</v>
      </c>
      <c r="L2253" s="46" t="s">
        <v>84</v>
      </c>
      <c r="M2253" s="49">
        <v>0.85</v>
      </c>
      <c r="N2253" s="49">
        <v>0.15</v>
      </c>
      <c r="O2253" s="50">
        <f>Ugovori_OPULJP[[#This Row],[Bespovratna sredstva - Ukupno (EU+Nac) HRK
= Ukupna ugovorena vrijednost bespovratnih sredstava]]*Ugovori_OPULJP[[#This Row],[EU STOPA SUFINANCIRANJA %
EU CO-FINANCING RATE %]]</f>
        <v>1481304.3499999999</v>
      </c>
      <c r="P2253" s="51">
        <f>Ugovori_OPULJP[[#This Row],[Bespovratna sredstva - EU dio - HRK]]/7.5345</f>
        <v>196602.87344880216</v>
      </c>
      <c r="Q2253" s="50">
        <f>Ugovori_OPULJP[[#This Row],[Bespovratna sredstva - Ukupno (EU+Nac) HRK
= Ukupna ugovorena vrijednost bespovratnih sredstava]]*Ugovori_OPULJP[[#This Row],[STOPA NACIONALNOG SUFINANCIRANJA %]]</f>
        <v>261406.65</v>
      </c>
      <c r="R2253" s="51">
        <f>Ugovori_OPULJP[[#This Row],[Bespovratna sredstva - Nacionalni dio - HRK]]/7.5345</f>
        <v>34694.624726259208</v>
      </c>
      <c r="S2253" s="50">
        <v>1742711</v>
      </c>
      <c r="T2253" s="51">
        <f>Ugovori_OPULJP[[#This Row],[Bespovratna sredstva - Ukupno (EU+Nac) HRK
= Ukupna ugovorena vrijednost bespovratnih sredstava]]/7.5345</f>
        <v>231297.49817506137</v>
      </c>
      <c r="U2253" s="50">
        <v>0</v>
      </c>
      <c r="V2253" s="51">
        <f>Ugovori_OPULJP[[#This Row],[Javni doprinos korisnika - HRK]]/7.5345</f>
        <v>0</v>
      </c>
      <c r="W2253" s="50">
        <v>0</v>
      </c>
      <c r="X2253" s="51">
        <f>Ugovori_OPULJP[[#This Row],[Privatni doprinos korisnika - HRK]]/7.5345</f>
        <v>0</v>
      </c>
      <c r="Y2253" s="52">
        <v>1742711</v>
      </c>
      <c r="Z2253" s="53">
        <f>Ugovori_OPULJP[[#This Row],[UKUPNI PRIHVATLJIVI IZDACI
TOTAL ELIGIBLE EXPENDITURE
= Bespovratna sredstva ukupno + doprinos korisnika
= Ukupni prihvatljivi troškovi
= Ukupna ugovorena vrijednost projekta HRK]]/7.5345</f>
        <v>231297.49817506137</v>
      </c>
      <c r="AA2253" s="44" t="s">
        <v>38</v>
      </c>
      <c r="AB2253" s="44" t="s">
        <v>35</v>
      </c>
      <c r="AC2253" s="43" t="s">
        <v>8288</v>
      </c>
      <c r="AD2253" s="43" t="s">
        <v>6595</v>
      </c>
    </row>
    <row r="2254" spans="1:30" ht="76.5" x14ac:dyDescent="0.2">
      <c r="A2254" s="41" t="s">
        <v>8289</v>
      </c>
      <c r="B2254" s="103" t="s">
        <v>743</v>
      </c>
      <c r="C2254" s="43" t="s">
        <v>7295</v>
      </c>
      <c r="D2254" s="43" t="s">
        <v>8286</v>
      </c>
      <c r="E2254" s="44" t="s">
        <v>76</v>
      </c>
      <c r="F2254" s="45" t="s">
        <v>8290</v>
      </c>
      <c r="G2254" s="45" t="s">
        <v>8291</v>
      </c>
      <c r="H2254" s="47">
        <v>43332</v>
      </c>
      <c r="I2254" s="47">
        <v>44247</v>
      </c>
      <c r="J2254" s="48" t="str">
        <f>IF(Ugovori_OPULJP[[#This Row],[DATUM ZAVRŠETKA OPERACIJE]]&gt;DATE(2024,3,31),"u provedbi","završen")</f>
        <v>završen</v>
      </c>
      <c r="K2254" s="46" t="s">
        <v>130</v>
      </c>
      <c r="L2254" s="46" t="s">
        <v>130</v>
      </c>
      <c r="M2254" s="49">
        <v>0.85</v>
      </c>
      <c r="N2254" s="49">
        <v>0.15</v>
      </c>
      <c r="O2254" s="50">
        <f>Ugovori_OPULJP[[#This Row],[Bespovratna sredstva - Ukupno (EU+Nac) HRK
= Ukupna ugovorena vrijednost bespovratnih sredstava]]*Ugovori_OPULJP[[#This Row],[EU STOPA SUFINANCIRANJA %
EU CO-FINANCING RATE %]]</f>
        <v>2173158.3565000002</v>
      </c>
      <c r="P2254" s="51">
        <f>Ugovori_OPULJP[[#This Row],[Bespovratna sredstva - EU dio - HRK]]/7.5345</f>
        <v>288427.68020439317</v>
      </c>
      <c r="Q2254" s="50">
        <f>Ugovori_OPULJP[[#This Row],[Bespovratna sredstva - Ukupno (EU+Nac) HRK
= Ukupna ugovorena vrijednost bespovratnih sredstava]]*Ugovori_OPULJP[[#This Row],[STOPA NACIONALNOG SUFINANCIRANJA %]]</f>
        <v>383498.53350000002</v>
      </c>
      <c r="R2254" s="51">
        <f>Ugovori_OPULJP[[#This Row],[Bespovratna sredstva - Nacionalni dio - HRK]]/7.5345</f>
        <v>50899.002389010551</v>
      </c>
      <c r="S2254" s="50">
        <v>2556656.89</v>
      </c>
      <c r="T2254" s="51">
        <f>Ugovori_OPULJP[[#This Row],[Bespovratna sredstva - Ukupno (EU+Nac) HRK
= Ukupna ugovorena vrijednost bespovratnih sredstava]]/7.5345</f>
        <v>339326.68259340368</v>
      </c>
      <c r="U2254" s="50">
        <v>0</v>
      </c>
      <c r="V2254" s="51">
        <f>Ugovori_OPULJP[[#This Row],[Javni doprinos korisnika - HRK]]/7.5345</f>
        <v>0</v>
      </c>
      <c r="W2254" s="50">
        <v>0</v>
      </c>
      <c r="X2254" s="51">
        <f>Ugovori_OPULJP[[#This Row],[Privatni doprinos korisnika - HRK]]/7.5345</f>
        <v>0</v>
      </c>
      <c r="Y2254" s="52">
        <v>2556656.89</v>
      </c>
      <c r="Z2254" s="53">
        <f>Ugovori_OPULJP[[#This Row],[UKUPNI PRIHVATLJIVI IZDACI
TOTAL ELIGIBLE EXPENDITURE
= Bespovratna sredstva ukupno + doprinos korisnika
= Ukupni prihvatljivi troškovi
= Ukupna ugovorena vrijednost projekta HRK]]/7.5345</f>
        <v>339326.68259340368</v>
      </c>
      <c r="AA2254" s="44" t="s">
        <v>38</v>
      </c>
      <c r="AB2254" s="44" t="s">
        <v>35</v>
      </c>
      <c r="AC2254" s="43" t="s">
        <v>8292</v>
      </c>
      <c r="AD2254" s="43" t="s">
        <v>6595</v>
      </c>
    </row>
    <row r="2255" spans="1:30" ht="89.25" x14ac:dyDescent="0.2">
      <c r="A2255" s="41" t="s">
        <v>8293</v>
      </c>
      <c r="B2255" s="103" t="s">
        <v>743</v>
      </c>
      <c r="C2255" s="43" t="s">
        <v>7295</v>
      </c>
      <c r="D2255" s="43" t="s">
        <v>8286</v>
      </c>
      <c r="E2255" s="44" t="s">
        <v>76</v>
      </c>
      <c r="F2255" s="45" t="s">
        <v>8294</v>
      </c>
      <c r="G2255" s="45" t="s">
        <v>2264</v>
      </c>
      <c r="H2255" s="47">
        <v>43298</v>
      </c>
      <c r="I2255" s="47">
        <v>44213</v>
      </c>
      <c r="J2255" s="48" t="str">
        <f>IF(Ugovori_OPULJP[[#This Row],[DATUM ZAVRŠETKA OPERACIJE]]&gt;DATE(2024,3,31),"u provedbi","završen")</f>
        <v>završen</v>
      </c>
      <c r="K2255" s="46" t="s">
        <v>84</v>
      </c>
      <c r="L2255" s="46" t="s">
        <v>84</v>
      </c>
      <c r="M2255" s="49">
        <v>0.85</v>
      </c>
      <c r="N2255" s="49">
        <v>0.15</v>
      </c>
      <c r="O2255" s="50">
        <f>Ugovori_OPULJP[[#This Row],[Bespovratna sredstva - Ukupno (EU+Nac) HRK
= Ukupna ugovorena vrijednost bespovratnih sredstava]]*Ugovori_OPULJP[[#This Row],[EU STOPA SUFINANCIRANJA %
EU CO-FINANCING RATE %]]</f>
        <v>1555415.068</v>
      </c>
      <c r="P2255" s="51">
        <f>Ugovori_OPULJP[[#This Row],[Bespovratna sredstva - EU dio - HRK]]/7.5345</f>
        <v>206439.05607538653</v>
      </c>
      <c r="Q2255" s="50">
        <f>Ugovori_OPULJP[[#This Row],[Bespovratna sredstva - Ukupno (EU+Nac) HRK
= Ukupna ugovorena vrijednost bespovratnih sredstava]]*Ugovori_OPULJP[[#This Row],[STOPA NACIONALNOG SUFINANCIRANJA %]]</f>
        <v>274485.01199999999</v>
      </c>
      <c r="R2255" s="51">
        <f>Ugovori_OPULJP[[#This Row],[Bespovratna sredstva - Nacionalni dio - HRK]]/7.5345</f>
        <v>36430.421660362328</v>
      </c>
      <c r="S2255" s="50">
        <v>1829900.08</v>
      </c>
      <c r="T2255" s="51">
        <f>Ugovori_OPULJP[[#This Row],[Bespovratna sredstva - Ukupno (EU+Nac) HRK
= Ukupna ugovorena vrijednost bespovratnih sredstava]]/7.5345</f>
        <v>242869.47773574889</v>
      </c>
      <c r="U2255" s="50">
        <v>0</v>
      </c>
      <c r="V2255" s="51">
        <f>Ugovori_OPULJP[[#This Row],[Javni doprinos korisnika - HRK]]/7.5345</f>
        <v>0</v>
      </c>
      <c r="W2255" s="50">
        <v>0</v>
      </c>
      <c r="X2255" s="51">
        <f>Ugovori_OPULJP[[#This Row],[Privatni doprinos korisnika - HRK]]/7.5345</f>
        <v>0</v>
      </c>
      <c r="Y2255" s="52">
        <v>1829900.08</v>
      </c>
      <c r="Z2255" s="53">
        <f>Ugovori_OPULJP[[#This Row],[UKUPNI PRIHVATLJIVI IZDACI
TOTAL ELIGIBLE EXPENDITURE
= Bespovratna sredstva ukupno + doprinos korisnika
= Ukupni prihvatljivi troškovi
= Ukupna ugovorena vrijednost projekta HRK]]/7.5345</f>
        <v>242869.47773574889</v>
      </c>
      <c r="AA2255" s="44" t="s">
        <v>38</v>
      </c>
      <c r="AB2255" s="44" t="s">
        <v>35</v>
      </c>
      <c r="AC2255" s="43" t="s">
        <v>8295</v>
      </c>
      <c r="AD2255" s="43" t="s">
        <v>6595</v>
      </c>
    </row>
    <row r="2256" spans="1:30" ht="102" x14ac:dyDescent="0.2">
      <c r="A2256" s="41" t="s">
        <v>8296</v>
      </c>
      <c r="B2256" s="103" t="s">
        <v>743</v>
      </c>
      <c r="C2256" s="43" t="s">
        <v>7295</v>
      </c>
      <c r="D2256" s="43" t="s">
        <v>8286</v>
      </c>
      <c r="E2256" s="44" t="s">
        <v>76</v>
      </c>
      <c r="F2256" s="45" t="s">
        <v>8297</v>
      </c>
      <c r="G2256" s="45" t="s">
        <v>8298</v>
      </c>
      <c r="H2256" s="47">
        <v>43340</v>
      </c>
      <c r="I2256" s="47">
        <v>44255</v>
      </c>
      <c r="J2256" s="48" t="str">
        <f>IF(Ugovori_OPULJP[[#This Row],[DATUM ZAVRŠETKA OPERACIJE]]&gt;DATE(2024,3,31),"u provedbi","završen")</f>
        <v>završen</v>
      </c>
      <c r="K2256" s="46" t="s">
        <v>371</v>
      </c>
      <c r="L2256" s="46" t="s">
        <v>371</v>
      </c>
      <c r="M2256" s="49">
        <v>0.85</v>
      </c>
      <c r="N2256" s="49">
        <v>0.15</v>
      </c>
      <c r="O2256" s="50">
        <f>Ugovori_OPULJP[[#This Row],[Bespovratna sredstva - Ukupno (EU+Nac) HRK
= Ukupna ugovorena vrijednost bespovratnih sredstava]]*Ugovori_OPULJP[[#This Row],[EU STOPA SUFINANCIRANJA %
EU CO-FINANCING RATE %]]</f>
        <v>1397835.7609999999</v>
      </c>
      <c r="P2256" s="51">
        <f>Ugovori_OPULJP[[#This Row],[Bespovratna sredstva - EU dio - HRK]]/7.5345</f>
        <v>185524.68790231599</v>
      </c>
      <c r="Q2256" s="50">
        <f>Ugovori_OPULJP[[#This Row],[Bespovratna sredstva - Ukupno (EU+Nac) HRK
= Ukupna ugovorena vrijednost bespovratnih sredstava]]*Ugovori_OPULJP[[#This Row],[STOPA NACIONALNOG SUFINANCIRANJA %]]</f>
        <v>246676.89899999998</v>
      </c>
      <c r="R2256" s="51">
        <f>Ugovori_OPULJP[[#This Row],[Bespovratna sredstva - Nacionalni dio - HRK]]/7.5345</f>
        <v>32739.650806291054</v>
      </c>
      <c r="S2256" s="50">
        <v>1644512.66</v>
      </c>
      <c r="T2256" s="51">
        <f>Ugovori_OPULJP[[#This Row],[Bespovratna sredstva - Ukupno (EU+Nac) HRK
= Ukupna ugovorena vrijednost bespovratnih sredstava]]/7.5345</f>
        <v>218264.33870860704</v>
      </c>
      <c r="U2256" s="50">
        <v>0</v>
      </c>
      <c r="V2256" s="51">
        <f>Ugovori_OPULJP[[#This Row],[Javni doprinos korisnika - HRK]]/7.5345</f>
        <v>0</v>
      </c>
      <c r="W2256" s="50">
        <v>0</v>
      </c>
      <c r="X2256" s="51">
        <f>Ugovori_OPULJP[[#This Row],[Privatni doprinos korisnika - HRK]]/7.5345</f>
        <v>0</v>
      </c>
      <c r="Y2256" s="52">
        <v>1644512.66</v>
      </c>
      <c r="Z2256" s="53">
        <f>Ugovori_OPULJP[[#This Row],[UKUPNI PRIHVATLJIVI IZDACI
TOTAL ELIGIBLE EXPENDITURE
= Bespovratna sredstva ukupno + doprinos korisnika
= Ukupni prihvatljivi troškovi
= Ukupna ugovorena vrijednost projekta HRK]]/7.5345</f>
        <v>218264.33870860704</v>
      </c>
      <c r="AA2256" s="44" t="s">
        <v>38</v>
      </c>
      <c r="AB2256" s="44" t="s">
        <v>35</v>
      </c>
      <c r="AC2256" s="43" t="s">
        <v>8299</v>
      </c>
      <c r="AD2256" s="43" t="s">
        <v>6595</v>
      </c>
    </row>
    <row r="2257" spans="1:30" ht="127.5" x14ac:dyDescent="0.2">
      <c r="A2257" s="41" t="s">
        <v>8300</v>
      </c>
      <c r="B2257" s="103" t="s">
        <v>743</v>
      </c>
      <c r="C2257" s="43" t="s">
        <v>7295</v>
      </c>
      <c r="D2257" s="43" t="s">
        <v>8286</v>
      </c>
      <c r="E2257" s="44" t="s">
        <v>76</v>
      </c>
      <c r="F2257" s="45" t="s">
        <v>8301</v>
      </c>
      <c r="G2257" s="45" t="s">
        <v>1202</v>
      </c>
      <c r="H2257" s="47">
        <v>43298</v>
      </c>
      <c r="I2257" s="47">
        <v>44213</v>
      </c>
      <c r="J2257" s="48" t="str">
        <f>IF(Ugovori_OPULJP[[#This Row],[DATUM ZAVRŠETKA OPERACIJE]]&gt;DATE(2024,3,31),"u provedbi","završen")</f>
        <v>završen</v>
      </c>
      <c r="K2257" s="46" t="s">
        <v>249</v>
      </c>
      <c r="L2257" s="46" t="s">
        <v>249</v>
      </c>
      <c r="M2257" s="49">
        <v>0.85</v>
      </c>
      <c r="N2257" s="49">
        <v>0.15</v>
      </c>
      <c r="O2257" s="50">
        <f>Ugovori_OPULJP[[#This Row],[Bespovratna sredstva - Ukupno (EU+Nac) HRK
= Ukupna ugovorena vrijednost bespovratnih sredstava]]*Ugovori_OPULJP[[#This Row],[EU STOPA SUFINANCIRANJA %
EU CO-FINANCING RATE %]]</f>
        <v>4798894.2575000003</v>
      </c>
      <c r="P2257" s="51">
        <f>Ugovori_OPULJP[[#This Row],[Bespovratna sredstva - EU dio - HRK]]/7.5345</f>
        <v>636922.72314022167</v>
      </c>
      <c r="Q2257" s="50">
        <f>Ugovori_OPULJP[[#This Row],[Bespovratna sredstva - Ukupno (EU+Nac) HRK
= Ukupna ugovorena vrijednost bespovratnih sredstava]]*Ugovori_OPULJP[[#This Row],[STOPA NACIONALNOG SUFINANCIRANJA %]]</f>
        <v>846863.6925</v>
      </c>
      <c r="R2257" s="51">
        <f>Ugovori_OPULJP[[#This Row],[Bespovratna sredstva - Nacionalni dio - HRK]]/7.5345</f>
        <v>112398.12761298029</v>
      </c>
      <c r="S2257" s="50">
        <v>5645757.9500000002</v>
      </c>
      <c r="T2257" s="51">
        <f>Ugovori_OPULJP[[#This Row],[Bespovratna sredstva - Ukupno (EU+Nac) HRK
= Ukupna ugovorena vrijednost bespovratnih sredstava]]/7.5345</f>
        <v>749320.85075320187</v>
      </c>
      <c r="U2257" s="50">
        <v>0</v>
      </c>
      <c r="V2257" s="51">
        <f>Ugovori_OPULJP[[#This Row],[Javni doprinos korisnika - HRK]]/7.5345</f>
        <v>0</v>
      </c>
      <c r="W2257" s="50">
        <v>0</v>
      </c>
      <c r="X2257" s="51">
        <f>Ugovori_OPULJP[[#This Row],[Privatni doprinos korisnika - HRK]]/7.5345</f>
        <v>0</v>
      </c>
      <c r="Y2257" s="52">
        <v>5645757.9500000002</v>
      </c>
      <c r="Z2257" s="53">
        <f>Ugovori_OPULJP[[#This Row],[UKUPNI PRIHVATLJIVI IZDACI
TOTAL ELIGIBLE EXPENDITURE
= Bespovratna sredstva ukupno + doprinos korisnika
= Ukupni prihvatljivi troškovi
= Ukupna ugovorena vrijednost projekta HRK]]/7.5345</f>
        <v>749320.85075320187</v>
      </c>
      <c r="AA2257" s="44" t="s">
        <v>38</v>
      </c>
      <c r="AB2257" s="44" t="s">
        <v>35</v>
      </c>
      <c r="AC2257" s="43" t="s">
        <v>8302</v>
      </c>
      <c r="AD2257" s="43" t="s">
        <v>6595</v>
      </c>
    </row>
    <row r="2258" spans="1:30" ht="114.75" x14ac:dyDescent="0.2">
      <c r="A2258" s="41" t="s">
        <v>8303</v>
      </c>
      <c r="B2258" s="103" t="s">
        <v>743</v>
      </c>
      <c r="C2258" s="43" t="s">
        <v>7295</v>
      </c>
      <c r="D2258" s="43" t="s">
        <v>8286</v>
      </c>
      <c r="E2258" s="44" t="s">
        <v>76</v>
      </c>
      <c r="F2258" s="45" t="s">
        <v>8304</v>
      </c>
      <c r="G2258" s="45" t="s">
        <v>8305</v>
      </c>
      <c r="H2258" s="47">
        <v>43347</v>
      </c>
      <c r="I2258" s="47">
        <v>44169</v>
      </c>
      <c r="J2258" s="48" t="str">
        <f>IF(Ugovori_OPULJP[[#This Row],[DATUM ZAVRŠETKA OPERACIJE]]&gt;DATE(2024,3,31),"u provedbi","završen")</f>
        <v>završen</v>
      </c>
      <c r="K2258" s="46" t="s">
        <v>37</v>
      </c>
      <c r="L2258" s="46" t="s">
        <v>37</v>
      </c>
      <c r="M2258" s="49">
        <v>0.85</v>
      </c>
      <c r="N2258" s="49">
        <v>0.15</v>
      </c>
      <c r="O2258" s="50">
        <f>Ugovori_OPULJP[[#This Row],[Bespovratna sredstva - Ukupno (EU+Nac) HRK
= Ukupna ugovorena vrijednost bespovratnih sredstava]]*Ugovori_OPULJP[[#This Row],[EU STOPA SUFINANCIRANJA %
EU CO-FINANCING RATE %]]</f>
        <v>3281297.2110000001</v>
      </c>
      <c r="P2258" s="51">
        <f>Ugovori_OPULJP[[#This Row],[Bespovratna sredstva - EU dio - HRK]]/7.5345</f>
        <v>435502.98108699982</v>
      </c>
      <c r="Q2258" s="50">
        <f>Ugovori_OPULJP[[#This Row],[Bespovratna sredstva - Ukupno (EU+Nac) HRK
= Ukupna ugovorena vrijednost bespovratnih sredstava]]*Ugovori_OPULJP[[#This Row],[STOPA NACIONALNOG SUFINANCIRANJA %]]</f>
        <v>579052.44900000002</v>
      </c>
      <c r="R2258" s="51">
        <f>Ugovori_OPULJP[[#This Row],[Bespovratna sredstva - Nacionalni dio - HRK]]/7.5345</f>
        <v>76853.467250647023</v>
      </c>
      <c r="S2258" s="50">
        <v>3860349.66</v>
      </c>
      <c r="T2258" s="51">
        <f>Ugovori_OPULJP[[#This Row],[Bespovratna sredstva - Ukupno (EU+Nac) HRK
= Ukupna ugovorena vrijednost bespovratnih sredstava]]/7.5345</f>
        <v>512356.44833764684</v>
      </c>
      <c r="U2258" s="50">
        <v>0</v>
      </c>
      <c r="V2258" s="51">
        <f>Ugovori_OPULJP[[#This Row],[Javni doprinos korisnika - HRK]]/7.5345</f>
        <v>0</v>
      </c>
      <c r="W2258" s="50">
        <v>0</v>
      </c>
      <c r="X2258" s="51">
        <f>Ugovori_OPULJP[[#This Row],[Privatni doprinos korisnika - HRK]]/7.5345</f>
        <v>0</v>
      </c>
      <c r="Y2258" s="52">
        <v>3860349.66</v>
      </c>
      <c r="Z2258" s="53">
        <f>Ugovori_OPULJP[[#This Row],[UKUPNI PRIHVATLJIVI IZDACI
TOTAL ELIGIBLE EXPENDITURE
= Bespovratna sredstva ukupno + doprinos korisnika
= Ukupni prihvatljivi troškovi
= Ukupna ugovorena vrijednost projekta HRK]]/7.5345</f>
        <v>512356.44833764684</v>
      </c>
      <c r="AA2258" s="44" t="s">
        <v>38</v>
      </c>
      <c r="AB2258" s="44" t="s">
        <v>35</v>
      </c>
      <c r="AC2258" s="43" t="s">
        <v>8306</v>
      </c>
      <c r="AD2258" s="43" t="s">
        <v>6595</v>
      </c>
    </row>
    <row r="2259" spans="1:30" ht="89.25" x14ac:dyDescent="0.2">
      <c r="A2259" s="41" t="s">
        <v>8307</v>
      </c>
      <c r="B2259" s="103" t="s">
        <v>743</v>
      </c>
      <c r="C2259" s="43" t="s">
        <v>7295</v>
      </c>
      <c r="D2259" s="43" t="s">
        <v>8286</v>
      </c>
      <c r="E2259" s="44" t="s">
        <v>76</v>
      </c>
      <c r="F2259" s="45" t="s">
        <v>8308</v>
      </c>
      <c r="G2259" s="45" t="s">
        <v>3043</v>
      </c>
      <c r="H2259" s="47">
        <v>43347</v>
      </c>
      <c r="I2259" s="47">
        <v>44259</v>
      </c>
      <c r="J2259" s="48" t="str">
        <f>IF(Ugovori_OPULJP[[#This Row],[DATUM ZAVRŠETKA OPERACIJE]]&gt;DATE(2024,3,31),"u provedbi","završen")</f>
        <v>završen</v>
      </c>
      <c r="K2259" s="46" t="s">
        <v>425</v>
      </c>
      <c r="L2259" s="46" t="s">
        <v>425</v>
      </c>
      <c r="M2259" s="49">
        <v>0.85</v>
      </c>
      <c r="N2259" s="49">
        <v>0.15</v>
      </c>
      <c r="O2259" s="50">
        <f>Ugovori_OPULJP[[#This Row],[Bespovratna sredstva - Ukupno (EU+Nac) HRK
= Ukupna ugovorena vrijednost bespovratnih sredstava]]*Ugovori_OPULJP[[#This Row],[EU STOPA SUFINANCIRANJA %
EU CO-FINANCING RATE %]]</f>
        <v>1948253.2610000002</v>
      </c>
      <c r="P2259" s="51">
        <f>Ugovori_OPULJP[[#This Row],[Bespovratna sredstva - EU dio - HRK]]/7.5345</f>
        <v>258577.64430287346</v>
      </c>
      <c r="Q2259" s="50">
        <f>Ugovori_OPULJP[[#This Row],[Bespovratna sredstva - Ukupno (EU+Nac) HRK
= Ukupna ugovorena vrijednost bespovratnih sredstava]]*Ugovori_OPULJP[[#This Row],[STOPA NACIONALNOG SUFINANCIRANJA %]]</f>
        <v>343809.39900000003</v>
      </c>
      <c r="R2259" s="51">
        <f>Ugovori_OPULJP[[#This Row],[Bespovratna sredstva - Nacionalni dio - HRK]]/7.5345</f>
        <v>45631.348994624728</v>
      </c>
      <c r="S2259" s="50">
        <v>2292062.66</v>
      </c>
      <c r="T2259" s="51">
        <f>Ugovori_OPULJP[[#This Row],[Bespovratna sredstva - Ukupno (EU+Nac) HRK
= Ukupna ugovorena vrijednost bespovratnih sredstava]]/7.5345</f>
        <v>304208.99329749815</v>
      </c>
      <c r="U2259" s="50">
        <v>0</v>
      </c>
      <c r="V2259" s="51">
        <f>Ugovori_OPULJP[[#This Row],[Javni doprinos korisnika - HRK]]/7.5345</f>
        <v>0</v>
      </c>
      <c r="W2259" s="50">
        <v>0</v>
      </c>
      <c r="X2259" s="51">
        <f>Ugovori_OPULJP[[#This Row],[Privatni doprinos korisnika - HRK]]/7.5345</f>
        <v>0</v>
      </c>
      <c r="Y2259" s="52">
        <v>2292062.66</v>
      </c>
      <c r="Z2259" s="53">
        <f>Ugovori_OPULJP[[#This Row],[UKUPNI PRIHVATLJIVI IZDACI
TOTAL ELIGIBLE EXPENDITURE
= Bespovratna sredstva ukupno + doprinos korisnika
= Ukupni prihvatljivi troškovi
= Ukupna ugovorena vrijednost projekta HRK]]/7.5345</f>
        <v>304208.99329749815</v>
      </c>
      <c r="AA2259" s="44" t="s">
        <v>38</v>
      </c>
      <c r="AB2259" s="44" t="s">
        <v>35</v>
      </c>
      <c r="AC2259" s="43" t="s">
        <v>8309</v>
      </c>
      <c r="AD2259" s="43" t="s">
        <v>6595</v>
      </c>
    </row>
    <row r="2260" spans="1:30" ht="114.75" x14ac:dyDescent="0.2">
      <c r="A2260" s="41" t="s">
        <v>8310</v>
      </c>
      <c r="B2260" s="103" t="s">
        <v>743</v>
      </c>
      <c r="C2260" s="43" t="s">
        <v>7295</v>
      </c>
      <c r="D2260" s="43" t="s">
        <v>8286</v>
      </c>
      <c r="E2260" s="44" t="s">
        <v>76</v>
      </c>
      <c r="F2260" s="45" t="s">
        <v>8311</v>
      </c>
      <c r="G2260" s="45" t="s">
        <v>8312</v>
      </c>
      <c r="H2260" s="47">
        <v>43298</v>
      </c>
      <c r="I2260" s="47">
        <v>44290</v>
      </c>
      <c r="J2260" s="48" t="str">
        <f>IF(Ugovori_OPULJP[[#This Row],[DATUM ZAVRŠETKA OPERACIJE]]&gt;DATE(2024,3,31),"u provedbi","završen")</f>
        <v>završen</v>
      </c>
      <c r="K2260" s="46" t="s">
        <v>249</v>
      </c>
      <c r="L2260" s="46" t="s">
        <v>249</v>
      </c>
      <c r="M2260" s="49">
        <v>0.85</v>
      </c>
      <c r="N2260" s="49">
        <v>0.15</v>
      </c>
      <c r="O2260" s="50">
        <f>Ugovori_OPULJP[[#This Row],[Bespovratna sredstva - Ukupno (EU+Nac) HRK
= Ukupna ugovorena vrijednost bespovratnih sredstava]]*Ugovori_OPULJP[[#This Row],[EU STOPA SUFINANCIRANJA %
EU CO-FINANCING RATE %]]</f>
        <v>2364298.29</v>
      </c>
      <c r="P2260" s="51">
        <f>Ugovori_OPULJP[[#This Row],[Bespovratna sredstva - EU dio - HRK]]/7.5345</f>
        <v>313796.30897869798</v>
      </c>
      <c r="Q2260" s="50">
        <f>Ugovori_OPULJP[[#This Row],[Bespovratna sredstva - Ukupno (EU+Nac) HRK
= Ukupna ugovorena vrijednost bespovratnih sredstava]]*Ugovori_OPULJP[[#This Row],[STOPA NACIONALNOG SUFINANCIRANJA %]]</f>
        <v>417229.11</v>
      </c>
      <c r="R2260" s="51">
        <f>Ugovori_OPULJP[[#This Row],[Bespovratna sredstva - Nacionalni dio - HRK]]/7.5345</f>
        <v>55375.819231534937</v>
      </c>
      <c r="S2260" s="50">
        <v>2781527.4</v>
      </c>
      <c r="T2260" s="51">
        <f>Ugovori_OPULJP[[#This Row],[Bespovratna sredstva - Ukupno (EU+Nac) HRK
= Ukupna ugovorena vrijednost bespovratnih sredstava]]/7.5345</f>
        <v>369172.12821023288</v>
      </c>
      <c r="U2260" s="50">
        <v>0</v>
      </c>
      <c r="V2260" s="51">
        <f>Ugovori_OPULJP[[#This Row],[Javni doprinos korisnika - HRK]]/7.5345</f>
        <v>0</v>
      </c>
      <c r="W2260" s="50">
        <v>0</v>
      </c>
      <c r="X2260" s="51">
        <f>Ugovori_OPULJP[[#This Row],[Privatni doprinos korisnika - HRK]]/7.5345</f>
        <v>0</v>
      </c>
      <c r="Y2260" s="52">
        <v>2781527.4</v>
      </c>
      <c r="Z2260" s="53">
        <f>Ugovori_OPULJP[[#This Row],[UKUPNI PRIHVATLJIVI IZDACI
TOTAL ELIGIBLE EXPENDITURE
= Bespovratna sredstva ukupno + doprinos korisnika
= Ukupni prihvatljivi troškovi
= Ukupna ugovorena vrijednost projekta HRK]]/7.5345</f>
        <v>369172.12821023288</v>
      </c>
      <c r="AA2260" s="44" t="s">
        <v>38</v>
      </c>
      <c r="AB2260" s="44" t="s">
        <v>35</v>
      </c>
      <c r="AC2260" s="43" t="s">
        <v>8313</v>
      </c>
      <c r="AD2260" s="43" t="s">
        <v>6595</v>
      </c>
    </row>
    <row r="2261" spans="1:30" ht="114.75" x14ac:dyDescent="0.2">
      <c r="A2261" s="41" t="s">
        <v>8314</v>
      </c>
      <c r="B2261" s="103" t="s">
        <v>743</v>
      </c>
      <c r="C2261" s="43" t="s">
        <v>7295</v>
      </c>
      <c r="D2261" s="43" t="s">
        <v>8286</v>
      </c>
      <c r="E2261" s="44" t="s">
        <v>76</v>
      </c>
      <c r="F2261" s="45" t="s">
        <v>8315</v>
      </c>
      <c r="G2261" s="45" t="s">
        <v>8316</v>
      </c>
      <c r="H2261" s="47">
        <v>43319</v>
      </c>
      <c r="I2261" s="47">
        <v>44311</v>
      </c>
      <c r="J2261" s="48" t="str">
        <f>IF(Ugovori_OPULJP[[#This Row],[DATUM ZAVRŠETKA OPERACIJE]]&gt;DATE(2024,3,31),"u provedbi","završen")</f>
        <v>završen</v>
      </c>
      <c r="K2261" s="46" t="s">
        <v>249</v>
      </c>
      <c r="L2261" s="46" t="s">
        <v>249</v>
      </c>
      <c r="M2261" s="49">
        <v>0.85</v>
      </c>
      <c r="N2261" s="49">
        <v>0.15</v>
      </c>
      <c r="O2261" s="50">
        <f>Ugovori_OPULJP[[#This Row],[Bespovratna sredstva - Ukupno (EU+Nac) HRK
= Ukupna ugovorena vrijednost bespovratnih sredstava]]*Ugovori_OPULJP[[#This Row],[EU STOPA SUFINANCIRANJA %
EU CO-FINANCING RATE %]]</f>
        <v>3290213.7280000001</v>
      </c>
      <c r="P2261" s="51">
        <f>Ugovori_OPULJP[[#This Row],[Bespovratna sredstva - EU dio - HRK]]/7.5345</f>
        <v>436686.40626451652</v>
      </c>
      <c r="Q2261" s="50">
        <f>Ugovori_OPULJP[[#This Row],[Bespovratna sredstva - Ukupno (EU+Nac) HRK
= Ukupna ugovorena vrijednost bespovratnih sredstava]]*Ugovori_OPULJP[[#This Row],[STOPA NACIONALNOG SUFINANCIRANJA %]]</f>
        <v>580625.95200000005</v>
      </c>
      <c r="R2261" s="51">
        <f>Ugovori_OPULJP[[#This Row],[Bespovratna sredstva - Nacionalni dio - HRK]]/7.5345</f>
        <v>77062.30698785586</v>
      </c>
      <c r="S2261" s="50">
        <v>3870839.68</v>
      </c>
      <c r="T2261" s="51">
        <f>Ugovori_OPULJP[[#This Row],[Bespovratna sredstva - Ukupno (EU+Nac) HRK
= Ukupna ugovorena vrijednost bespovratnih sredstava]]/7.5345</f>
        <v>513748.7132523724</v>
      </c>
      <c r="U2261" s="50">
        <v>0</v>
      </c>
      <c r="V2261" s="51">
        <f>Ugovori_OPULJP[[#This Row],[Javni doprinos korisnika - HRK]]/7.5345</f>
        <v>0</v>
      </c>
      <c r="W2261" s="50">
        <v>0</v>
      </c>
      <c r="X2261" s="51">
        <f>Ugovori_OPULJP[[#This Row],[Privatni doprinos korisnika - HRK]]/7.5345</f>
        <v>0</v>
      </c>
      <c r="Y2261" s="52">
        <v>3870839.68</v>
      </c>
      <c r="Z2261" s="53">
        <f>Ugovori_OPULJP[[#This Row],[UKUPNI PRIHVATLJIVI IZDACI
TOTAL ELIGIBLE EXPENDITURE
= Bespovratna sredstva ukupno + doprinos korisnika
= Ukupni prihvatljivi troškovi
= Ukupna ugovorena vrijednost projekta HRK]]/7.5345</f>
        <v>513748.7132523724</v>
      </c>
      <c r="AA2261" s="44" t="s">
        <v>38</v>
      </c>
      <c r="AB2261" s="44" t="s">
        <v>35</v>
      </c>
      <c r="AC2261" s="43" t="s">
        <v>8317</v>
      </c>
      <c r="AD2261" s="43" t="s">
        <v>6595</v>
      </c>
    </row>
    <row r="2262" spans="1:30" ht="89.25" x14ac:dyDescent="0.2">
      <c r="A2262" s="41" t="s">
        <v>8318</v>
      </c>
      <c r="B2262" s="103" t="s">
        <v>743</v>
      </c>
      <c r="C2262" s="43" t="s">
        <v>7295</v>
      </c>
      <c r="D2262" s="43" t="s">
        <v>8286</v>
      </c>
      <c r="E2262" s="44" t="s">
        <v>76</v>
      </c>
      <c r="F2262" s="45" t="s">
        <v>8319</v>
      </c>
      <c r="G2262" s="45" t="s">
        <v>3051</v>
      </c>
      <c r="H2262" s="47">
        <v>43328</v>
      </c>
      <c r="I2262" s="47">
        <v>44286</v>
      </c>
      <c r="J2262" s="48" t="str">
        <f>IF(Ugovori_OPULJP[[#This Row],[DATUM ZAVRŠETKA OPERACIJE]]&gt;DATE(2024,3,31),"u provedbi","završen")</f>
        <v>završen</v>
      </c>
      <c r="K2262" s="46" t="s">
        <v>79</v>
      </c>
      <c r="L2262" s="46" t="s">
        <v>79</v>
      </c>
      <c r="M2262" s="49">
        <v>0.85</v>
      </c>
      <c r="N2262" s="49">
        <v>0.15</v>
      </c>
      <c r="O2262" s="50">
        <f>Ugovori_OPULJP[[#This Row],[Bespovratna sredstva - Ukupno (EU+Nac) HRK
= Ukupna ugovorena vrijednost bespovratnih sredstava]]*Ugovori_OPULJP[[#This Row],[EU STOPA SUFINANCIRANJA %
EU CO-FINANCING RATE %]]</f>
        <v>1590137.6274999999</v>
      </c>
      <c r="P2262" s="51">
        <f>Ugovori_OPULJP[[#This Row],[Bespovratna sredstva - EU dio - HRK]]/7.5345</f>
        <v>211047.5316875705</v>
      </c>
      <c r="Q2262" s="50">
        <f>Ugovori_OPULJP[[#This Row],[Bespovratna sredstva - Ukupno (EU+Nac) HRK
= Ukupna ugovorena vrijednost bespovratnih sredstava]]*Ugovori_OPULJP[[#This Row],[STOPA NACIONALNOG SUFINANCIRANJA %]]</f>
        <v>280612.52249999996</v>
      </c>
      <c r="R2262" s="51">
        <f>Ugovori_OPULJP[[#This Row],[Bespovratna sredstva - Nacionalni dio - HRK]]/7.5345</f>
        <v>37243.682062512438</v>
      </c>
      <c r="S2262" s="50">
        <v>1870750.15</v>
      </c>
      <c r="T2262" s="51">
        <f>Ugovori_OPULJP[[#This Row],[Bespovratna sredstva - Ukupno (EU+Nac) HRK
= Ukupna ugovorena vrijednost bespovratnih sredstava]]/7.5345</f>
        <v>248291.21375008291</v>
      </c>
      <c r="U2262" s="50">
        <v>0</v>
      </c>
      <c r="V2262" s="51">
        <f>Ugovori_OPULJP[[#This Row],[Javni doprinos korisnika - HRK]]/7.5345</f>
        <v>0</v>
      </c>
      <c r="W2262" s="50">
        <v>0</v>
      </c>
      <c r="X2262" s="51">
        <f>Ugovori_OPULJP[[#This Row],[Privatni doprinos korisnika - HRK]]/7.5345</f>
        <v>0</v>
      </c>
      <c r="Y2262" s="52">
        <v>1870750.15</v>
      </c>
      <c r="Z2262" s="53">
        <f>Ugovori_OPULJP[[#This Row],[UKUPNI PRIHVATLJIVI IZDACI
TOTAL ELIGIBLE EXPENDITURE
= Bespovratna sredstva ukupno + doprinos korisnika
= Ukupni prihvatljivi troškovi
= Ukupna ugovorena vrijednost projekta HRK]]/7.5345</f>
        <v>248291.21375008291</v>
      </c>
      <c r="AA2262" s="44" t="s">
        <v>38</v>
      </c>
      <c r="AB2262" s="44" t="s">
        <v>35</v>
      </c>
      <c r="AC2262" s="43" t="s">
        <v>8320</v>
      </c>
      <c r="AD2262" s="43" t="s">
        <v>6595</v>
      </c>
    </row>
    <row r="2263" spans="1:30" ht="102" x14ac:dyDescent="0.2">
      <c r="A2263" s="41" t="s">
        <v>8321</v>
      </c>
      <c r="B2263" s="103" t="s">
        <v>743</v>
      </c>
      <c r="C2263" s="43" t="s">
        <v>7295</v>
      </c>
      <c r="D2263" s="43" t="s">
        <v>8286</v>
      </c>
      <c r="E2263" s="44" t="s">
        <v>76</v>
      </c>
      <c r="F2263" s="45" t="s">
        <v>8322</v>
      </c>
      <c r="G2263" s="45" t="s">
        <v>1923</v>
      </c>
      <c r="H2263" s="47">
        <v>43320</v>
      </c>
      <c r="I2263" s="47">
        <v>44235</v>
      </c>
      <c r="J2263" s="48" t="str">
        <f>IF(Ugovori_OPULJP[[#This Row],[DATUM ZAVRŠETKA OPERACIJE]]&gt;DATE(2024,3,31),"u provedbi","završen")</f>
        <v>završen</v>
      </c>
      <c r="K2263" s="46" t="s">
        <v>249</v>
      </c>
      <c r="L2263" s="46" t="s">
        <v>249</v>
      </c>
      <c r="M2263" s="49">
        <v>0.85</v>
      </c>
      <c r="N2263" s="49">
        <v>0.15</v>
      </c>
      <c r="O2263" s="50">
        <f>Ugovori_OPULJP[[#This Row],[Bespovratna sredstva - Ukupno (EU+Nac) HRK
= Ukupna ugovorena vrijednost bespovratnih sredstava]]*Ugovori_OPULJP[[#This Row],[EU STOPA SUFINANCIRANJA %
EU CO-FINANCING RATE %]]</f>
        <v>11494693.9475</v>
      </c>
      <c r="P2263" s="51">
        <f>Ugovori_OPULJP[[#This Row],[Bespovratna sredstva - EU dio - HRK]]/7.5345</f>
        <v>1525608.0625788041</v>
      </c>
      <c r="Q2263" s="50">
        <f>Ugovori_OPULJP[[#This Row],[Bespovratna sredstva - Ukupno (EU+Nac) HRK
= Ukupna ugovorena vrijednost bespovratnih sredstava]]*Ugovori_OPULJP[[#This Row],[STOPA NACIONALNOG SUFINANCIRANJA %]]</f>
        <v>2028475.4024999999</v>
      </c>
      <c r="R2263" s="51">
        <f>Ugovori_OPULJP[[#This Row],[Bespovratna sredstva - Nacionalni dio - HRK]]/7.5345</f>
        <v>269224.95221978892</v>
      </c>
      <c r="S2263" s="50">
        <v>13523169.35</v>
      </c>
      <c r="T2263" s="51">
        <f>Ugovori_OPULJP[[#This Row],[Bespovratna sredstva - Ukupno (EU+Nac) HRK
= Ukupna ugovorena vrijednost bespovratnih sredstava]]/7.5345</f>
        <v>1794833.014798593</v>
      </c>
      <c r="U2263" s="50">
        <v>0</v>
      </c>
      <c r="V2263" s="51">
        <f>Ugovori_OPULJP[[#This Row],[Javni doprinos korisnika - HRK]]/7.5345</f>
        <v>0</v>
      </c>
      <c r="W2263" s="50">
        <v>0</v>
      </c>
      <c r="X2263" s="51">
        <f>Ugovori_OPULJP[[#This Row],[Privatni doprinos korisnika - HRK]]/7.5345</f>
        <v>0</v>
      </c>
      <c r="Y2263" s="52">
        <v>13523169.35</v>
      </c>
      <c r="Z2263" s="53">
        <f>Ugovori_OPULJP[[#This Row],[UKUPNI PRIHVATLJIVI IZDACI
TOTAL ELIGIBLE EXPENDITURE
= Bespovratna sredstva ukupno + doprinos korisnika
= Ukupni prihvatljivi troškovi
= Ukupna ugovorena vrijednost projekta HRK]]/7.5345</f>
        <v>1794833.014798593</v>
      </c>
      <c r="AA2263" s="44" t="s">
        <v>38</v>
      </c>
      <c r="AB2263" s="44" t="s">
        <v>35</v>
      </c>
      <c r="AC2263" s="43" t="s">
        <v>8323</v>
      </c>
      <c r="AD2263" s="43" t="s">
        <v>6595</v>
      </c>
    </row>
    <row r="2264" spans="1:30" ht="114.75" x14ac:dyDescent="0.2">
      <c r="A2264" s="41" t="s">
        <v>8324</v>
      </c>
      <c r="B2264" s="103" t="s">
        <v>743</v>
      </c>
      <c r="C2264" s="43" t="s">
        <v>7295</v>
      </c>
      <c r="D2264" s="43" t="s">
        <v>8286</v>
      </c>
      <c r="E2264" s="44" t="s">
        <v>76</v>
      </c>
      <c r="F2264" s="45" t="s">
        <v>8325</v>
      </c>
      <c r="G2264" s="45" t="s">
        <v>3413</v>
      </c>
      <c r="H2264" s="47">
        <v>43298</v>
      </c>
      <c r="I2264" s="47">
        <v>44213</v>
      </c>
      <c r="J2264" s="48" t="str">
        <f>IF(Ugovori_OPULJP[[#This Row],[DATUM ZAVRŠETKA OPERACIJE]]&gt;DATE(2024,3,31),"u provedbi","završen")</f>
        <v>završen</v>
      </c>
      <c r="K2264" s="46" t="s">
        <v>249</v>
      </c>
      <c r="L2264" s="46" t="s">
        <v>249</v>
      </c>
      <c r="M2264" s="49">
        <v>0.85</v>
      </c>
      <c r="N2264" s="49">
        <v>0.15</v>
      </c>
      <c r="O2264" s="50">
        <f>Ugovori_OPULJP[[#This Row],[Bespovratna sredstva - Ukupno (EU+Nac) HRK
= Ukupna ugovorena vrijednost bespovratnih sredstava]]*Ugovori_OPULJP[[#This Row],[EU STOPA SUFINANCIRANJA %
EU CO-FINANCING RATE %]]</f>
        <v>1006137.095</v>
      </c>
      <c r="P2264" s="51">
        <f>Ugovori_OPULJP[[#This Row],[Bespovratna sredstva - EU dio - HRK]]/7.5345</f>
        <v>133537.34089853341</v>
      </c>
      <c r="Q2264" s="50">
        <f>Ugovori_OPULJP[[#This Row],[Bespovratna sredstva - Ukupno (EU+Nac) HRK
= Ukupna ugovorena vrijednost bespovratnih sredstava]]*Ugovori_OPULJP[[#This Row],[STOPA NACIONALNOG SUFINANCIRANJA %]]</f>
        <v>177553.60499999998</v>
      </c>
      <c r="R2264" s="51">
        <f>Ugovori_OPULJP[[#This Row],[Bespovratna sredstva - Nacionalni dio - HRK]]/7.5345</f>
        <v>23565.413099741188</v>
      </c>
      <c r="S2264" s="50">
        <v>1183690.7</v>
      </c>
      <c r="T2264" s="51">
        <f>Ugovori_OPULJP[[#This Row],[Bespovratna sredstva - Ukupno (EU+Nac) HRK
= Ukupna ugovorena vrijednost bespovratnih sredstava]]/7.5345</f>
        <v>157102.75399827459</v>
      </c>
      <c r="U2264" s="50">
        <v>0</v>
      </c>
      <c r="V2264" s="51">
        <f>Ugovori_OPULJP[[#This Row],[Javni doprinos korisnika - HRK]]/7.5345</f>
        <v>0</v>
      </c>
      <c r="W2264" s="50">
        <v>0</v>
      </c>
      <c r="X2264" s="51">
        <f>Ugovori_OPULJP[[#This Row],[Privatni doprinos korisnika - HRK]]/7.5345</f>
        <v>0</v>
      </c>
      <c r="Y2264" s="52">
        <v>1183690.7</v>
      </c>
      <c r="Z2264" s="53">
        <f>Ugovori_OPULJP[[#This Row],[UKUPNI PRIHVATLJIVI IZDACI
TOTAL ELIGIBLE EXPENDITURE
= Bespovratna sredstva ukupno + doprinos korisnika
= Ukupni prihvatljivi troškovi
= Ukupna ugovorena vrijednost projekta HRK]]/7.5345</f>
        <v>157102.75399827459</v>
      </c>
      <c r="AA2264" s="44" t="s">
        <v>38</v>
      </c>
      <c r="AB2264" s="44" t="s">
        <v>35</v>
      </c>
      <c r="AC2264" s="43" t="s">
        <v>8326</v>
      </c>
      <c r="AD2264" s="43" t="s">
        <v>6595</v>
      </c>
    </row>
    <row r="2265" spans="1:30" ht="76.5" x14ac:dyDescent="0.2">
      <c r="A2265" s="41" t="s">
        <v>8327</v>
      </c>
      <c r="B2265" s="103" t="s">
        <v>743</v>
      </c>
      <c r="C2265" s="43" t="s">
        <v>7295</v>
      </c>
      <c r="D2265" s="43" t="s">
        <v>8286</v>
      </c>
      <c r="E2265" s="44" t="s">
        <v>76</v>
      </c>
      <c r="F2265" s="45" t="s">
        <v>8328</v>
      </c>
      <c r="G2265" s="45" t="s">
        <v>8329</v>
      </c>
      <c r="H2265" s="47">
        <v>43397</v>
      </c>
      <c r="I2265" s="47">
        <v>44310</v>
      </c>
      <c r="J2265" s="48" t="str">
        <f>IF(Ugovori_OPULJP[[#This Row],[DATUM ZAVRŠETKA OPERACIJE]]&gt;DATE(2024,3,31),"u provedbi","završen")</f>
        <v>završen</v>
      </c>
      <c r="K2265" s="46" t="s">
        <v>84</v>
      </c>
      <c r="L2265" s="46" t="s">
        <v>84</v>
      </c>
      <c r="M2265" s="49">
        <v>0.85</v>
      </c>
      <c r="N2265" s="49">
        <v>0.15</v>
      </c>
      <c r="O2265" s="50">
        <f>Ugovori_OPULJP[[#This Row],[Bespovratna sredstva - Ukupno (EU+Nac) HRK
= Ukupna ugovorena vrijednost bespovratnih sredstava]]*Ugovori_OPULJP[[#This Row],[EU STOPA SUFINANCIRANJA %
EU CO-FINANCING RATE %]]</f>
        <v>1605795.8345000001</v>
      </c>
      <c r="P2265" s="51">
        <f>Ugovori_OPULJP[[#This Row],[Bespovratna sredstva - EU dio - HRK]]/7.5345</f>
        <v>213125.73289534808</v>
      </c>
      <c r="Q2265" s="50">
        <f>Ugovori_OPULJP[[#This Row],[Bespovratna sredstva - Ukupno (EU+Nac) HRK
= Ukupna ugovorena vrijednost bespovratnih sredstava]]*Ugovori_OPULJP[[#This Row],[STOPA NACIONALNOG SUFINANCIRANJA %]]</f>
        <v>283375.73550000001</v>
      </c>
      <c r="R2265" s="51">
        <f>Ugovori_OPULJP[[#This Row],[Bespovratna sredstva - Nacionalni dio - HRK]]/7.5345</f>
        <v>37610.423452120245</v>
      </c>
      <c r="S2265" s="50">
        <v>1889171.57</v>
      </c>
      <c r="T2265" s="51">
        <f>Ugovori_OPULJP[[#This Row],[Bespovratna sredstva - Ukupno (EU+Nac) HRK
= Ukupna ugovorena vrijednost bespovratnih sredstava]]/7.5345</f>
        <v>250736.15634746832</v>
      </c>
      <c r="U2265" s="50">
        <v>0</v>
      </c>
      <c r="V2265" s="51">
        <f>Ugovori_OPULJP[[#This Row],[Javni doprinos korisnika - HRK]]/7.5345</f>
        <v>0</v>
      </c>
      <c r="W2265" s="50">
        <v>0</v>
      </c>
      <c r="X2265" s="51">
        <f>Ugovori_OPULJP[[#This Row],[Privatni doprinos korisnika - HRK]]/7.5345</f>
        <v>0</v>
      </c>
      <c r="Y2265" s="52">
        <v>1889171.57</v>
      </c>
      <c r="Z2265" s="53">
        <f>Ugovori_OPULJP[[#This Row],[UKUPNI PRIHVATLJIVI IZDACI
TOTAL ELIGIBLE EXPENDITURE
= Bespovratna sredstva ukupno + doprinos korisnika
= Ukupni prihvatljivi troškovi
= Ukupna ugovorena vrijednost projekta HRK]]/7.5345</f>
        <v>250736.15634746832</v>
      </c>
      <c r="AA2265" s="44" t="s">
        <v>38</v>
      </c>
      <c r="AB2265" s="44" t="s">
        <v>35</v>
      </c>
      <c r="AC2265" s="43" t="s">
        <v>8330</v>
      </c>
      <c r="AD2265" s="43" t="s">
        <v>6595</v>
      </c>
    </row>
    <row r="2266" spans="1:30" ht="89.25" x14ac:dyDescent="0.2">
      <c r="A2266" s="41" t="s">
        <v>8331</v>
      </c>
      <c r="B2266" s="103" t="s">
        <v>743</v>
      </c>
      <c r="C2266" s="43" t="s">
        <v>7295</v>
      </c>
      <c r="D2266" s="43" t="s">
        <v>8286</v>
      </c>
      <c r="E2266" s="44" t="s">
        <v>76</v>
      </c>
      <c r="F2266" s="45" t="s">
        <v>8332</v>
      </c>
      <c r="G2266" s="45" t="s">
        <v>8333</v>
      </c>
      <c r="H2266" s="47">
        <v>43347</v>
      </c>
      <c r="I2266" s="47">
        <v>44200</v>
      </c>
      <c r="J2266" s="48" t="str">
        <f>IF(Ugovori_OPULJP[[#This Row],[DATUM ZAVRŠETKA OPERACIJE]]&gt;DATE(2024,3,31),"u provedbi","završen")</f>
        <v>završen</v>
      </c>
      <c r="K2266" s="46" t="s">
        <v>249</v>
      </c>
      <c r="L2266" s="46" t="s">
        <v>249</v>
      </c>
      <c r="M2266" s="49">
        <v>0.85</v>
      </c>
      <c r="N2266" s="49">
        <v>0.15</v>
      </c>
      <c r="O2266" s="50">
        <f>Ugovori_OPULJP[[#This Row],[Bespovratna sredstva - Ukupno (EU+Nac) HRK
= Ukupna ugovorena vrijednost bespovratnih sredstava]]*Ugovori_OPULJP[[#This Row],[EU STOPA SUFINANCIRANJA %
EU CO-FINANCING RATE %]]</f>
        <v>11688720.787</v>
      </c>
      <c r="P2266" s="51">
        <f>Ugovori_OPULJP[[#This Row],[Bespovratna sredstva - EU dio - HRK]]/7.5345</f>
        <v>1551359.849625058</v>
      </c>
      <c r="Q2266" s="50">
        <f>Ugovori_OPULJP[[#This Row],[Bespovratna sredstva - Ukupno (EU+Nac) HRK
= Ukupna ugovorena vrijednost bespovratnih sredstava]]*Ugovori_OPULJP[[#This Row],[STOPA NACIONALNOG SUFINANCIRANJA %]]</f>
        <v>2062715.433</v>
      </c>
      <c r="R2266" s="51">
        <f>Ugovori_OPULJP[[#This Row],[Bespovratna sredstva - Nacionalni dio - HRK]]/7.5345</f>
        <v>273769.3852279514</v>
      </c>
      <c r="S2266" s="50">
        <v>13751436.220000001</v>
      </c>
      <c r="T2266" s="51">
        <f>Ugovori_OPULJP[[#This Row],[Bespovratna sredstva - Ukupno (EU+Nac) HRK
= Ukupna ugovorena vrijednost bespovratnih sredstava]]/7.5345</f>
        <v>1825129.2348530095</v>
      </c>
      <c r="U2266" s="50">
        <v>0</v>
      </c>
      <c r="V2266" s="51">
        <f>Ugovori_OPULJP[[#This Row],[Javni doprinos korisnika - HRK]]/7.5345</f>
        <v>0</v>
      </c>
      <c r="W2266" s="50">
        <v>0</v>
      </c>
      <c r="X2266" s="51">
        <f>Ugovori_OPULJP[[#This Row],[Privatni doprinos korisnika - HRK]]/7.5345</f>
        <v>0</v>
      </c>
      <c r="Y2266" s="52">
        <v>13751436.220000001</v>
      </c>
      <c r="Z2266" s="53">
        <f>Ugovori_OPULJP[[#This Row],[UKUPNI PRIHVATLJIVI IZDACI
TOTAL ELIGIBLE EXPENDITURE
= Bespovratna sredstva ukupno + doprinos korisnika
= Ukupni prihvatljivi troškovi
= Ukupna ugovorena vrijednost projekta HRK]]/7.5345</f>
        <v>1825129.2348530095</v>
      </c>
      <c r="AA2266" s="44" t="s">
        <v>38</v>
      </c>
      <c r="AB2266" s="44" t="s">
        <v>35</v>
      </c>
      <c r="AC2266" s="43" t="s">
        <v>8334</v>
      </c>
      <c r="AD2266" s="43" t="s">
        <v>6595</v>
      </c>
    </row>
    <row r="2267" spans="1:30" ht="89.25" x14ac:dyDescent="0.2">
      <c r="A2267" s="41" t="s">
        <v>8335</v>
      </c>
      <c r="B2267" s="103" t="s">
        <v>743</v>
      </c>
      <c r="C2267" s="43" t="s">
        <v>7295</v>
      </c>
      <c r="D2267" s="43" t="s">
        <v>8286</v>
      </c>
      <c r="E2267" s="44" t="s">
        <v>76</v>
      </c>
      <c r="F2267" s="45" t="s">
        <v>8336</v>
      </c>
      <c r="G2267" s="45" t="s">
        <v>8337</v>
      </c>
      <c r="H2267" s="47">
        <v>43347</v>
      </c>
      <c r="I2267" s="47">
        <v>44200</v>
      </c>
      <c r="J2267" s="48" t="str">
        <f>IF(Ugovori_OPULJP[[#This Row],[DATUM ZAVRŠETKA OPERACIJE]]&gt;DATE(2024,3,31),"u provedbi","završen")</f>
        <v>završen</v>
      </c>
      <c r="K2267" s="46" t="s">
        <v>249</v>
      </c>
      <c r="L2267" s="46" t="s">
        <v>249</v>
      </c>
      <c r="M2267" s="49">
        <v>0.85</v>
      </c>
      <c r="N2267" s="49">
        <v>0.15</v>
      </c>
      <c r="O2267" s="50">
        <f>Ugovori_OPULJP[[#This Row],[Bespovratna sredstva - Ukupno (EU+Nac) HRK
= Ukupna ugovorena vrijednost bespovratnih sredstava]]*Ugovori_OPULJP[[#This Row],[EU STOPA SUFINANCIRANJA %
EU CO-FINANCING RATE %]]</f>
        <v>11876029.932</v>
      </c>
      <c r="P2267" s="51">
        <f>Ugovori_OPULJP[[#This Row],[Bespovratna sredstva - EU dio - HRK]]/7.5345</f>
        <v>1576220.0453912003</v>
      </c>
      <c r="Q2267" s="50">
        <f>Ugovori_OPULJP[[#This Row],[Bespovratna sredstva - Ukupno (EU+Nac) HRK
= Ukupna ugovorena vrijednost bespovratnih sredstava]]*Ugovori_OPULJP[[#This Row],[STOPA NACIONALNOG SUFINANCIRANJA %]]</f>
        <v>2095769.9879999999</v>
      </c>
      <c r="R2267" s="51">
        <f>Ugovori_OPULJP[[#This Row],[Bespovratna sredstva - Nacionalni dio - HRK]]/7.5345</f>
        <v>278156.47859844711</v>
      </c>
      <c r="S2267" s="50">
        <v>13971799.92</v>
      </c>
      <c r="T2267" s="51">
        <f>Ugovori_OPULJP[[#This Row],[Bespovratna sredstva - Ukupno (EU+Nac) HRK
= Ukupna ugovorena vrijednost bespovratnih sredstava]]/7.5345</f>
        <v>1854376.5239896474</v>
      </c>
      <c r="U2267" s="50">
        <v>0</v>
      </c>
      <c r="V2267" s="51">
        <f>Ugovori_OPULJP[[#This Row],[Javni doprinos korisnika - HRK]]/7.5345</f>
        <v>0</v>
      </c>
      <c r="W2267" s="50">
        <v>0</v>
      </c>
      <c r="X2267" s="51">
        <f>Ugovori_OPULJP[[#This Row],[Privatni doprinos korisnika - HRK]]/7.5345</f>
        <v>0</v>
      </c>
      <c r="Y2267" s="52">
        <v>13971799.92</v>
      </c>
      <c r="Z2267" s="53">
        <f>Ugovori_OPULJP[[#This Row],[UKUPNI PRIHVATLJIVI IZDACI
TOTAL ELIGIBLE EXPENDITURE
= Bespovratna sredstva ukupno + doprinos korisnika
= Ukupni prihvatljivi troškovi
= Ukupna ugovorena vrijednost projekta HRK]]/7.5345</f>
        <v>1854376.5239896474</v>
      </c>
      <c r="AA2267" s="44" t="s">
        <v>38</v>
      </c>
      <c r="AB2267" s="44" t="s">
        <v>35</v>
      </c>
      <c r="AC2267" s="43" t="s">
        <v>8338</v>
      </c>
      <c r="AD2267" s="43" t="s">
        <v>6595</v>
      </c>
    </row>
    <row r="2268" spans="1:30" ht="102" x14ac:dyDescent="0.2">
      <c r="A2268" s="41" t="s">
        <v>8339</v>
      </c>
      <c r="B2268" s="103" t="s">
        <v>743</v>
      </c>
      <c r="C2268" s="43" t="s">
        <v>7295</v>
      </c>
      <c r="D2268" s="43" t="s">
        <v>8286</v>
      </c>
      <c r="E2268" s="44" t="s">
        <v>76</v>
      </c>
      <c r="F2268" s="45" t="s">
        <v>8340</v>
      </c>
      <c r="G2268" s="45" t="s">
        <v>8341</v>
      </c>
      <c r="H2268" s="47">
        <v>43347</v>
      </c>
      <c r="I2268" s="47">
        <v>44259</v>
      </c>
      <c r="J2268" s="48" t="str">
        <f>IF(Ugovori_OPULJP[[#This Row],[DATUM ZAVRŠETKA OPERACIJE]]&gt;DATE(2024,3,31),"u provedbi","završen")</f>
        <v>završen</v>
      </c>
      <c r="K2268" s="46" t="s">
        <v>249</v>
      </c>
      <c r="L2268" s="46" t="s">
        <v>249</v>
      </c>
      <c r="M2268" s="49">
        <v>0.85</v>
      </c>
      <c r="N2268" s="49">
        <v>0.15</v>
      </c>
      <c r="O2268" s="50">
        <f>Ugovori_OPULJP[[#This Row],[Bespovratna sredstva - Ukupno (EU+Nac) HRK
= Ukupna ugovorena vrijednost bespovratnih sredstava]]*Ugovori_OPULJP[[#This Row],[EU STOPA SUFINANCIRANJA %
EU CO-FINANCING RATE %]]</f>
        <v>12557720.564999999</v>
      </c>
      <c r="P2268" s="51">
        <f>Ugovori_OPULJP[[#This Row],[Bespovratna sredstva - EU dio - HRK]]/7.5345</f>
        <v>1666695.9406729045</v>
      </c>
      <c r="Q2268" s="50">
        <f>Ugovori_OPULJP[[#This Row],[Bespovratna sredstva - Ukupno (EU+Nac) HRK
= Ukupna ugovorena vrijednost bespovratnih sredstava]]*Ugovori_OPULJP[[#This Row],[STOPA NACIONALNOG SUFINANCIRANJA %]]</f>
        <v>2216068.335</v>
      </c>
      <c r="R2268" s="51">
        <f>Ugovori_OPULJP[[#This Row],[Bespovratna sredstva - Nacionalni dio - HRK]]/7.5345</f>
        <v>294122.81305992434</v>
      </c>
      <c r="S2268" s="50">
        <v>14773788.9</v>
      </c>
      <c r="T2268" s="51">
        <f>Ugovori_OPULJP[[#This Row],[Bespovratna sredstva - Ukupno (EU+Nac) HRK
= Ukupna ugovorena vrijednost bespovratnih sredstava]]/7.5345</f>
        <v>1960818.7537328289</v>
      </c>
      <c r="U2268" s="50">
        <v>0</v>
      </c>
      <c r="V2268" s="51">
        <f>Ugovori_OPULJP[[#This Row],[Javni doprinos korisnika - HRK]]/7.5345</f>
        <v>0</v>
      </c>
      <c r="W2268" s="50">
        <v>0</v>
      </c>
      <c r="X2268" s="51">
        <f>Ugovori_OPULJP[[#This Row],[Privatni doprinos korisnika - HRK]]/7.5345</f>
        <v>0</v>
      </c>
      <c r="Y2268" s="52">
        <v>14773788.9</v>
      </c>
      <c r="Z2268" s="53">
        <f>Ugovori_OPULJP[[#This Row],[UKUPNI PRIHVATLJIVI IZDACI
TOTAL ELIGIBLE EXPENDITURE
= Bespovratna sredstva ukupno + doprinos korisnika
= Ukupni prihvatljivi troškovi
= Ukupna ugovorena vrijednost projekta HRK]]/7.5345</f>
        <v>1960818.7537328289</v>
      </c>
      <c r="AA2268" s="44" t="s">
        <v>38</v>
      </c>
      <c r="AB2268" s="44" t="s">
        <v>35</v>
      </c>
      <c r="AC2268" s="43" t="s">
        <v>8342</v>
      </c>
      <c r="AD2268" s="43" t="s">
        <v>6595</v>
      </c>
    </row>
    <row r="2269" spans="1:30" ht="102" x14ac:dyDescent="0.2">
      <c r="A2269" s="41" t="s">
        <v>8343</v>
      </c>
      <c r="B2269" s="103" t="s">
        <v>743</v>
      </c>
      <c r="C2269" s="43" t="s">
        <v>7295</v>
      </c>
      <c r="D2269" s="43" t="s">
        <v>8286</v>
      </c>
      <c r="E2269" s="44" t="s">
        <v>76</v>
      </c>
      <c r="F2269" s="45" t="s">
        <v>8344</v>
      </c>
      <c r="G2269" s="45" t="s">
        <v>8345</v>
      </c>
      <c r="H2269" s="47">
        <v>43347</v>
      </c>
      <c r="I2269" s="47">
        <v>44259</v>
      </c>
      <c r="J2269" s="48" t="str">
        <f>IF(Ugovori_OPULJP[[#This Row],[DATUM ZAVRŠETKA OPERACIJE]]&gt;DATE(2024,3,31),"u provedbi","završen")</f>
        <v>završen</v>
      </c>
      <c r="K2269" s="46" t="s">
        <v>333</v>
      </c>
      <c r="L2269" s="46" t="s">
        <v>333</v>
      </c>
      <c r="M2269" s="49">
        <v>0.85</v>
      </c>
      <c r="N2269" s="49">
        <v>0.15</v>
      </c>
      <c r="O2269" s="50">
        <f>Ugovori_OPULJP[[#This Row],[Bespovratna sredstva - Ukupno (EU+Nac) HRK
= Ukupna ugovorena vrijednost bespovratnih sredstava]]*Ugovori_OPULJP[[#This Row],[EU STOPA SUFINANCIRANJA %
EU CO-FINANCING RATE %]]</f>
        <v>820876.93449999997</v>
      </c>
      <c r="P2269" s="51">
        <f>Ugovori_OPULJP[[#This Row],[Bespovratna sredstva - EU dio - HRK]]/7.5345</f>
        <v>108949.09210962903</v>
      </c>
      <c r="Q2269" s="50">
        <f>Ugovori_OPULJP[[#This Row],[Bespovratna sredstva - Ukupno (EU+Nac) HRK
= Ukupna ugovorena vrijednost bespovratnih sredstava]]*Ugovori_OPULJP[[#This Row],[STOPA NACIONALNOG SUFINANCIRANJA %]]</f>
        <v>144860.63549999997</v>
      </c>
      <c r="R2269" s="51">
        <f>Ugovori_OPULJP[[#This Row],[Bespovratna sredstva - Nacionalni dio - HRK]]/7.5345</f>
        <v>19226.310372287473</v>
      </c>
      <c r="S2269" s="50">
        <v>965737.57</v>
      </c>
      <c r="T2269" s="51">
        <f>Ugovori_OPULJP[[#This Row],[Bespovratna sredstva - Ukupno (EU+Nac) HRK
= Ukupna ugovorena vrijednost bespovratnih sredstava]]/7.5345</f>
        <v>128175.40248191651</v>
      </c>
      <c r="U2269" s="50">
        <v>0</v>
      </c>
      <c r="V2269" s="51">
        <f>Ugovori_OPULJP[[#This Row],[Javni doprinos korisnika - HRK]]/7.5345</f>
        <v>0</v>
      </c>
      <c r="W2269" s="50">
        <v>0</v>
      </c>
      <c r="X2269" s="51">
        <f>Ugovori_OPULJP[[#This Row],[Privatni doprinos korisnika - HRK]]/7.5345</f>
        <v>0</v>
      </c>
      <c r="Y2269" s="52">
        <v>965737.57</v>
      </c>
      <c r="Z2269" s="53">
        <f>Ugovori_OPULJP[[#This Row],[UKUPNI PRIHVATLJIVI IZDACI
TOTAL ELIGIBLE EXPENDITURE
= Bespovratna sredstva ukupno + doprinos korisnika
= Ukupni prihvatljivi troškovi
= Ukupna ugovorena vrijednost projekta HRK]]/7.5345</f>
        <v>128175.40248191651</v>
      </c>
      <c r="AA2269" s="44" t="s">
        <v>38</v>
      </c>
      <c r="AB2269" s="44" t="s">
        <v>35</v>
      </c>
      <c r="AC2269" s="43" t="s">
        <v>8346</v>
      </c>
      <c r="AD2269" s="43" t="s">
        <v>6595</v>
      </c>
    </row>
    <row r="2270" spans="1:30" ht="89.25" x14ac:dyDescent="0.2">
      <c r="A2270" s="41" t="s">
        <v>8347</v>
      </c>
      <c r="B2270" s="103" t="s">
        <v>743</v>
      </c>
      <c r="C2270" s="43" t="s">
        <v>7295</v>
      </c>
      <c r="D2270" s="43" t="s">
        <v>8286</v>
      </c>
      <c r="E2270" s="44" t="s">
        <v>76</v>
      </c>
      <c r="F2270" s="45" t="s">
        <v>8348</v>
      </c>
      <c r="G2270" s="45" t="s">
        <v>1695</v>
      </c>
      <c r="H2270" s="47">
        <v>43364</v>
      </c>
      <c r="I2270" s="47">
        <v>44276</v>
      </c>
      <c r="J2270" s="48" t="str">
        <f>IF(Ugovori_OPULJP[[#This Row],[DATUM ZAVRŠETKA OPERACIJE]]&gt;DATE(2024,3,31),"u provedbi","završen")</f>
        <v>završen</v>
      </c>
      <c r="K2270" s="46" t="s">
        <v>338</v>
      </c>
      <c r="L2270" s="46" t="s">
        <v>338</v>
      </c>
      <c r="M2270" s="49">
        <v>0.85</v>
      </c>
      <c r="N2270" s="49">
        <v>0.15</v>
      </c>
      <c r="O2270" s="50">
        <f>Ugovori_OPULJP[[#This Row],[Bespovratna sredstva - Ukupno (EU+Nac) HRK
= Ukupna ugovorena vrijednost bespovratnih sredstava]]*Ugovori_OPULJP[[#This Row],[EU STOPA SUFINANCIRANJA %
EU CO-FINANCING RATE %]]</f>
        <v>4364547.0200000005</v>
      </c>
      <c r="P2270" s="51">
        <f>Ugovori_OPULJP[[#This Row],[Bespovratna sredstva - EU dio - HRK]]/7.5345</f>
        <v>579274.93795208714</v>
      </c>
      <c r="Q2270" s="50">
        <f>Ugovori_OPULJP[[#This Row],[Bespovratna sredstva - Ukupno (EU+Nac) HRK
= Ukupna ugovorena vrijednost bespovratnih sredstava]]*Ugovori_OPULJP[[#This Row],[STOPA NACIONALNOG SUFINANCIRANJA %]]</f>
        <v>770214.18</v>
      </c>
      <c r="R2270" s="51">
        <f>Ugovori_OPULJP[[#This Row],[Bespovratna sredstva - Nacionalni dio - HRK]]/7.5345</f>
        <v>102224.98905036831</v>
      </c>
      <c r="S2270" s="50">
        <v>5134761.2</v>
      </c>
      <c r="T2270" s="51">
        <f>Ugovori_OPULJP[[#This Row],[Bespovratna sredstva - Ukupno (EU+Nac) HRK
= Ukupna ugovorena vrijednost bespovratnih sredstava]]/7.5345</f>
        <v>681499.92700245534</v>
      </c>
      <c r="U2270" s="50">
        <v>0</v>
      </c>
      <c r="V2270" s="51">
        <f>Ugovori_OPULJP[[#This Row],[Javni doprinos korisnika - HRK]]/7.5345</f>
        <v>0</v>
      </c>
      <c r="W2270" s="50">
        <v>0</v>
      </c>
      <c r="X2270" s="51">
        <f>Ugovori_OPULJP[[#This Row],[Privatni doprinos korisnika - HRK]]/7.5345</f>
        <v>0</v>
      </c>
      <c r="Y2270" s="52">
        <v>5134761.2</v>
      </c>
      <c r="Z2270" s="53">
        <f>Ugovori_OPULJP[[#This Row],[UKUPNI PRIHVATLJIVI IZDACI
TOTAL ELIGIBLE EXPENDITURE
= Bespovratna sredstva ukupno + doprinos korisnika
= Ukupni prihvatljivi troškovi
= Ukupna ugovorena vrijednost projekta HRK]]/7.5345</f>
        <v>681499.92700245534</v>
      </c>
      <c r="AA2270" s="44" t="s">
        <v>38</v>
      </c>
      <c r="AB2270" s="44" t="s">
        <v>35</v>
      </c>
      <c r="AC2270" s="43" t="s">
        <v>8349</v>
      </c>
      <c r="AD2270" s="43" t="s">
        <v>6595</v>
      </c>
    </row>
    <row r="2271" spans="1:30" ht="114.75" x14ac:dyDescent="0.2">
      <c r="A2271" s="41" t="s">
        <v>8350</v>
      </c>
      <c r="B2271" s="103" t="s">
        <v>743</v>
      </c>
      <c r="C2271" s="43" t="s">
        <v>7295</v>
      </c>
      <c r="D2271" s="43" t="s">
        <v>8286</v>
      </c>
      <c r="E2271" s="44" t="s">
        <v>76</v>
      </c>
      <c r="F2271" s="45" t="s">
        <v>8351</v>
      </c>
      <c r="G2271" s="45" t="s">
        <v>661</v>
      </c>
      <c r="H2271" s="47">
        <v>43347</v>
      </c>
      <c r="I2271" s="47">
        <v>44259</v>
      </c>
      <c r="J2271" s="48" t="str">
        <f>IF(Ugovori_OPULJP[[#This Row],[DATUM ZAVRŠETKA OPERACIJE]]&gt;DATE(2024,3,31),"u provedbi","završen")</f>
        <v>završen</v>
      </c>
      <c r="K2271" s="46" t="s">
        <v>244</v>
      </c>
      <c r="L2271" s="46" t="s">
        <v>244</v>
      </c>
      <c r="M2271" s="49">
        <v>0.85</v>
      </c>
      <c r="N2271" s="49">
        <v>0.15</v>
      </c>
      <c r="O2271" s="50">
        <f>Ugovori_OPULJP[[#This Row],[Bespovratna sredstva - Ukupno (EU+Nac) HRK
= Ukupna ugovorena vrijednost bespovratnih sredstava]]*Ugovori_OPULJP[[#This Row],[EU STOPA SUFINANCIRANJA %
EU CO-FINANCING RATE %]]</f>
        <v>5171303.6524999999</v>
      </c>
      <c r="P2271" s="51">
        <f>Ugovori_OPULJP[[#This Row],[Bespovratna sredstva - EU dio - HRK]]/7.5345</f>
        <v>686349.94392461341</v>
      </c>
      <c r="Q2271" s="50">
        <f>Ugovori_OPULJP[[#This Row],[Bespovratna sredstva - Ukupno (EU+Nac) HRK
= Ukupna ugovorena vrijednost bespovratnih sredstava]]*Ugovori_OPULJP[[#This Row],[STOPA NACIONALNOG SUFINANCIRANJA %]]</f>
        <v>912582.99750000006</v>
      </c>
      <c r="R2271" s="51">
        <f>Ugovori_OPULJP[[#This Row],[Bespovratna sredstva - Nacionalni dio - HRK]]/7.5345</f>
        <v>121120.57833963766</v>
      </c>
      <c r="S2271" s="50">
        <v>6083886.6500000004</v>
      </c>
      <c r="T2271" s="51">
        <f>Ugovori_OPULJP[[#This Row],[Bespovratna sredstva - Ukupno (EU+Nac) HRK
= Ukupna ugovorena vrijednost bespovratnih sredstava]]/7.5345</f>
        <v>807470.52226425114</v>
      </c>
      <c r="U2271" s="50">
        <v>0</v>
      </c>
      <c r="V2271" s="51">
        <f>Ugovori_OPULJP[[#This Row],[Javni doprinos korisnika - HRK]]/7.5345</f>
        <v>0</v>
      </c>
      <c r="W2271" s="50">
        <v>0</v>
      </c>
      <c r="X2271" s="51">
        <f>Ugovori_OPULJP[[#This Row],[Privatni doprinos korisnika - HRK]]/7.5345</f>
        <v>0</v>
      </c>
      <c r="Y2271" s="52">
        <v>6083886.6500000004</v>
      </c>
      <c r="Z2271" s="53">
        <f>Ugovori_OPULJP[[#This Row],[UKUPNI PRIHVATLJIVI IZDACI
TOTAL ELIGIBLE EXPENDITURE
= Bespovratna sredstva ukupno + doprinos korisnika
= Ukupni prihvatljivi troškovi
= Ukupna ugovorena vrijednost projekta HRK]]/7.5345</f>
        <v>807470.52226425114</v>
      </c>
      <c r="AA2271" s="44" t="s">
        <v>38</v>
      </c>
      <c r="AB2271" s="44" t="s">
        <v>35</v>
      </c>
      <c r="AC2271" s="43" t="s">
        <v>8352</v>
      </c>
      <c r="AD2271" s="43" t="s">
        <v>6595</v>
      </c>
    </row>
    <row r="2272" spans="1:30" ht="114.75" x14ac:dyDescent="0.2">
      <c r="A2272" s="41" t="s">
        <v>8353</v>
      </c>
      <c r="B2272" s="103" t="s">
        <v>743</v>
      </c>
      <c r="C2272" s="43" t="s">
        <v>7295</v>
      </c>
      <c r="D2272" s="43" t="s">
        <v>8286</v>
      </c>
      <c r="E2272" s="44" t="s">
        <v>76</v>
      </c>
      <c r="F2272" s="45" t="s">
        <v>8354</v>
      </c>
      <c r="G2272" s="45" t="s">
        <v>8355</v>
      </c>
      <c r="H2272" s="47">
        <v>43347</v>
      </c>
      <c r="I2272" s="47">
        <v>44259</v>
      </c>
      <c r="J2272" s="48" t="str">
        <f>IF(Ugovori_OPULJP[[#This Row],[DATUM ZAVRŠETKA OPERACIJE]]&gt;DATE(2024,3,31),"u provedbi","završen")</f>
        <v>završen</v>
      </c>
      <c r="K2272" s="46" t="s">
        <v>173</v>
      </c>
      <c r="L2272" s="46" t="s">
        <v>173</v>
      </c>
      <c r="M2272" s="49">
        <v>0.85</v>
      </c>
      <c r="N2272" s="49">
        <v>0.15</v>
      </c>
      <c r="O2272" s="50">
        <f>Ugovori_OPULJP[[#This Row],[Bespovratna sredstva - Ukupno (EU+Nac) HRK
= Ukupna ugovorena vrijednost bespovratnih sredstava]]*Ugovori_OPULJP[[#This Row],[EU STOPA SUFINANCIRANJA %
EU CO-FINANCING RATE %]]</f>
        <v>1735398.233</v>
      </c>
      <c r="P2272" s="51">
        <f>Ugovori_OPULJP[[#This Row],[Bespovratna sredstva - EU dio - HRK]]/7.5345</f>
        <v>230326.92720153957</v>
      </c>
      <c r="Q2272" s="50">
        <f>Ugovori_OPULJP[[#This Row],[Bespovratna sredstva - Ukupno (EU+Nac) HRK
= Ukupna ugovorena vrijednost bespovratnih sredstava]]*Ugovori_OPULJP[[#This Row],[STOPA NACIONALNOG SUFINANCIRANJA %]]</f>
        <v>306246.74699999997</v>
      </c>
      <c r="R2272" s="51">
        <f>Ugovori_OPULJP[[#This Row],[Bespovratna sredstva - Nacionalni dio - HRK]]/7.5345</f>
        <v>40645.928329683447</v>
      </c>
      <c r="S2272" s="50">
        <v>2041644.98</v>
      </c>
      <c r="T2272" s="51">
        <f>Ugovori_OPULJP[[#This Row],[Bespovratna sredstva - Ukupno (EU+Nac) HRK
= Ukupna ugovorena vrijednost bespovratnih sredstava]]/7.5345</f>
        <v>270972.855531223</v>
      </c>
      <c r="U2272" s="50">
        <v>0</v>
      </c>
      <c r="V2272" s="51">
        <f>Ugovori_OPULJP[[#This Row],[Javni doprinos korisnika - HRK]]/7.5345</f>
        <v>0</v>
      </c>
      <c r="W2272" s="50">
        <v>0</v>
      </c>
      <c r="X2272" s="51">
        <f>Ugovori_OPULJP[[#This Row],[Privatni doprinos korisnika - HRK]]/7.5345</f>
        <v>0</v>
      </c>
      <c r="Y2272" s="52">
        <v>2041644.98</v>
      </c>
      <c r="Z2272" s="53">
        <f>Ugovori_OPULJP[[#This Row],[UKUPNI PRIHVATLJIVI IZDACI
TOTAL ELIGIBLE EXPENDITURE
= Bespovratna sredstva ukupno + doprinos korisnika
= Ukupni prihvatljivi troškovi
= Ukupna ugovorena vrijednost projekta HRK]]/7.5345</f>
        <v>270972.855531223</v>
      </c>
      <c r="AA2272" s="44" t="s">
        <v>38</v>
      </c>
      <c r="AB2272" s="44" t="s">
        <v>35</v>
      </c>
      <c r="AC2272" s="43" t="s">
        <v>8356</v>
      </c>
      <c r="AD2272" s="43" t="s">
        <v>6595</v>
      </c>
    </row>
    <row r="2273" spans="1:30" ht="102" x14ac:dyDescent="0.2">
      <c r="A2273" s="41" t="s">
        <v>8357</v>
      </c>
      <c r="B2273" s="103" t="s">
        <v>743</v>
      </c>
      <c r="C2273" s="43" t="s">
        <v>7295</v>
      </c>
      <c r="D2273" s="43" t="s">
        <v>8286</v>
      </c>
      <c r="E2273" s="44" t="s">
        <v>76</v>
      </c>
      <c r="F2273" s="45" t="s">
        <v>8358</v>
      </c>
      <c r="G2273" s="45" t="s">
        <v>8359</v>
      </c>
      <c r="H2273" s="47">
        <v>43356</v>
      </c>
      <c r="I2273" s="47">
        <v>44268</v>
      </c>
      <c r="J2273" s="48" t="str">
        <f>IF(Ugovori_OPULJP[[#This Row],[DATUM ZAVRŠETKA OPERACIJE]]&gt;DATE(2024,3,31),"u provedbi","završen")</f>
        <v>završen</v>
      </c>
      <c r="K2273" s="46" t="s">
        <v>186</v>
      </c>
      <c r="L2273" s="46" t="s">
        <v>186</v>
      </c>
      <c r="M2273" s="49">
        <v>0.85</v>
      </c>
      <c r="N2273" s="49">
        <v>0.15</v>
      </c>
      <c r="O2273" s="50">
        <f>Ugovori_OPULJP[[#This Row],[Bespovratna sredstva - Ukupno (EU+Nac) HRK
= Ukupna ugovorena vrijednost bespovratnih sredstava]]*Ugovori_OPULJP[[#This Row],[EU STOPA SUFINANCIRANJA %
EU CO-FINANCING RATE %]]</f>
        <v>2476521.2739999997</v>
      </c>
      <c r="P2273" s="51">
        <f>Ugovori_OPULJP[[#This Row],[Bespovratna sredstva - EU dio - HRK]]/7.5345</f>
        <v>328690.85858384758</v>
      </c>
      <c r="Q2273" s="50">
        <f>Ugovori_OPULJP[[#This Row],[Bespovratna sredstva - Ukupno (EU+Nac) HRK
= Ukupna ugovorena vrijednost bespovratnih sredstava]]*Ugovori_OPULJP[[#This Row],[STOPA NACIONALNOG SUFINANCIRANJA %]]</f>
        <v>437033.16599999997</v>
      </c>
      <c r="R2273" s="51">
        <f>Ugovori_OPULJP[[#This Row],[Bespovratna sredstva - Nacionalni dio - HRK]]/7.5345</f>
        <v>58004.26916185546</v>
      </c>
      <c r="S2273" s="50">
        <v>2913554.44</v>
      </c>
      <c r="T2273" s="51">
        <f>Ugovori_OPULJP[[#This Row],[Bespovratna sredstva - Ukupno (EU+Nac) HRK
= Ukupna ugovorena vrijednost bespovratnih sredstava]]/7.5345</f>
        <v>386695.1277457031</v>
      </c>
      <c r="U2273" s="50">
        <v>0</v>
      </c>
      <c r="V2273" s="51">
        <f>Ugovori_OPULJP[[#This Row],[Javni doprinos korisnika - HRK]]/7.5345</f>
        <v>0</v>
      </c>
      <c r="W2273" s="50">
        <v>0</v>
      </c>
      <c r="X2273" s="51">
        <f>Ugovori_OPULJP[[#This Row],[Privatni doprinos korisnika - HRK]]/7.5345</f>
        <v>0</v>
      </c>
      <c r="Y2273" s="52">
        <v>2913554.44</v>
      </c>
      <c r="Z2273" s="53">
        <f>Ugovori_OPULJP[[#This Row],[UKUPNI PRIHVATLJIVI IZDACI
TOTAL ELIGIBLE EXPENDITURE
= Bespovratna sredstva ukupno + doprinos korisnika
= Ukupni prihvatljivi troškovi
= Ukupna ugovorena vrijednost projekta HRK]]/7.5345</f>
        <v>386695.1277457031</v>
      </c>
      <c r="AA2273" s="44" t="s">
        <v>38</v>
      </c>
      <c r="AB2273" s="44" t="s">
        <v>35</v>
      </c>
      <c r="AC2273" s="43" t="s">
        <v>8360</v>
      </c>
      <c r="AD2273" s="43" t="s">
        <v>6595</v>
      </c>
    </row>
    <row r="2274" spans="1:30" ht="76.5" x14ac:dyDescent="0.2">
      <c r="A2274" s="41" t="s">
        <v>8361</v>
      </c>
      <c r="B2274" s="103" t="s">
        <v>743</v>
      </c>
      <c r="C2274" s="43" t="s">
        <v>7295</v>
      </c>
      <c r="D2274" s="43" t="s">
        <v>8286</v>
      </c>
      <c r="E2274" s="44" t="s">
        <v>76</v>
      </c>
      <c r="F2274" s="45" t="s">
        <v>8362</v>
      </c>
      <c r="G2274" s="45" t="s">
        <v>1171</v>
      </c>
      <c r="H2274" s="47">
        <v>43397</v>
      </c>
      <c r="I2274" s="47">
        <v>44310</v>
      </c>
      <c r="J2274" s="48" t="str">
        <f>IF(Ugovori_OPULJP[[#This Row],[DATUM ZAVRŠETKA OPERACIJE]]&gt;DATE(2024,3,31),"u provedbi","završen")</f>
        <v>završen</v>
      </c>
      <c r="K2274" s="46" t="s">
        <v>333</v>
      </c>
      <c r="L2274" s="46" t="s">
        <v>333</v>
      </c>
      <c r="M2274" s="49">
        <v>0.85</v>
      </c>
      <c r="N2274" s="49">
        <v>0.15</v>
      </c>
      <c r="O2274" s="50">
        <f>Ugovori_OPULJP[[#This Row],[Bespovratna sredstva - Ukupno (EU+Nac) HRK
= Ukupna ugovorena vrijednost bespovratnih sredstava]]*Ugovori_OPULJP[[#This Row],[EU STOPA SUFINANCIRANJA %
EU CO-FINANCING RATE %]]</f>
        <v>1436846.4515</v>
      </c>
      <c r="P2274" s="51">
        <f>Ugovori_OPULJP[[#This Row],[Bespovratna sredstva - EU dio - HRK]]/7.5345</f>
        <v>190702.29630366978</v>
      </c>
      <c r="Q2274" s="50">
        <f>Ugovori_OPULJP[[#This Row],[Bespovratna sredstva - Ukupno (EU+Nac) HRK
= Ukupna ugovorena vrijednost bespovratnih sredstava]]*Ugovori_OPULJP[[#This Row],[STOPA NACIONALNOG SUFINANCIRANJA %]]</f>
        <v>253561.1385</v>
      </c>
      <c r="R2274" s="51">
        <f>Ugovori_OPULJP[[#This Row],[Bespovratna sredstva - Nacionalni dio - HRK]]/7.5345</f>
        <v>33653.346406529963</v>
      </c>
      <c r="S2274" s="50">
        <v>1690407.59</v>
      </c>
      <c r="T2274" s="51">
        <f>Ugovori_OPULJP[[#This Row],[Bespovratna sredstva - Ukupno (EU+Nac) HRK
= Ukupna ugovorena vrijednost bespovratnih sredstava]]/7.5345</f>
        <v>224355.64271019975</v>
      </c>
      <c r="U2274" s="50">
        <v>0</v>
      </c>
      <c r="V2274" s="51">
        <f>Ugovori_OPULJP[[#This Row],[Javni doprinos korisnika - HRK]]/7.5345</f>
        <v>0</v>
      </c>
      <c r="W2274" s="50">
        <v>0</v>
      </c>
      <c r="X2274" s="51">
        <f>Ugovori_OPULJP[[#This Row],[Privatni doprinos korisnika - HRK]]/7.5345</f>
        <v>0</v>
      </c>
      <c r="Y2274" s="52">
        <v>1690407.59</v>
      </c>
      <c r="Z2274" s="53">
        <f>Ugovori_OPULJP[[#This Row],[UKUPNI PRIHVATLJIVI IZDACI
TOTAL ELIGIBLE EXPENDITURE
= Bespovratna sredstva ukupno + doprinos korisnika
= Ukupni prihvatljivi troškovi
= Ukupna ugovorena vrijednost projekta HRK]]/7.5345</f>
        <v>224355.64271019975</v>
      </c>
      <c r="AA2274" s="44" t="s">
        <v>38</v>
      </c>
      <c r="AB2274" s="44" t="s">
        <v>35</v>
      </c>
      <c r="AC2274" s="43" t="s">
        <v>8363</v>
      </c>
      <c r="AD2274" s="43" t="s">
        <v>6595</v>
      </c>
    </row>
    <row r="2275" spans="1:30" ht="76.5" x14ac:dyDescent="0.2">
      <c r="A2275" s="41" t="s">
        <v>8364</v>
      </c>
      <c r="B2275" s="103" t="s">
        <v>743</v>
      </c>
      <c r="C2275" s="43" t="s">
        <v>7295</v>
      </c>
      <c r="D2275" s="43" t="s">
        <v>8286</v>
      </c>
      <c r="E2275" s="44" t="s">
        <v>76</v>
      </c>
      <c r="F2275" s="45" t="s">
        <v>8365</v>
      </c>
      <c r="G2275" s="45" t="s">
        <v>8366</v>
      </c>
      <c r="H2275" s="47">
        <v>43347</v>
      </c>
      <c r="I2275" s="47">
        <v>44259</v>
      </c>
      <c r="J2275" s="48" t="str">
        <f>IF(Ugovori_OPULJP[[#This Row],[DATUM ZAVRŠETKA OPERACIJE]]&gt;DATE(2024,3,31),"u provedbi","završen")</f>
        <v>završen</v>
      </c>
      <c r="K2275" s="46" t="s">
        <v>249</v>
      </c>
      <c r="L2275" s="46" t="s">
        <v>249</v>
      </c>
      <c r="M2275" s="49">
        <v>0.85</v>
      </c>
      <c r="N2275" s="49">
        <v>0.15</v>
      </c>
      <c r="O2275" s="50">
        <f>Ugovori_OPULJP[[#This Row],[Bespovratna sredstva - Ukupno (EU+Nac) HRK
= Ukupna ugovorena vrijednost bespovratnih sredstava]]*Ugovori_OPULJP[[#This Row],[EU STOPA SUFINANCIRANJA %
EU CO-FINANCING RATE %]]</f>
        <v>3156725.0784999998</v>
      </c>
      <c r="P2275" s="51">
        <f>Ugovori_OPULJP[[#This Row],[Bespovratna sredstva - EU dio - HRK]]/7.5345</f>
        <v>418969.41781140084</v>
      </c>
      <c r="Q2275" s="50">
        <f>Ugovori_OPULJP[[#This Row],[Bespovratna sredstva - Ukupno (EU+Nac) HRK
= Ukupna ugovorena vrijednost bespovratnih sredstava]]*Ugovori_OPULJP[[#This Row],[STOPA NACIONALNOG SUFINANCIRANJA %]]</f>
        <v>557069.13150000002</v>
      </c>
      <c r="R2275" s="51">
        <f>Ugovori_OPULJP[[#This Row],[Bespovratna sredstva - Nacionalni dio - HRK]]/7.5345</f>
        <v>73935.779613776627</v>
      </c>
      <c r="S2275" s="50">
        <v>3713794.21</v>
      </c>
      <c r="T2275" s="51">
        <f>Ugovori_OPULJP[[#This Row],[Bespovratna sredstva - Ukupno (EU+Nac) HRK
= Ukupna ugovorena vrijednost bespovratnih sredstava]]/7.5345</f>
        <v>492905.1974251775</v>
      </c>
      <c r="U2275" s="50">
        <v>0</v>
      </c>
      <c r="V2275" s="51">
        <f>Ugovori_OPULJP[[#This Row],[Javni doprinos korisnika - HRK]]/7.5345</f>
        <v>0</v>
      </c>
      <c r="W2275" s="50">
        <v>0</v>
      </c>
      <c r="X2275" s="51">
        <f>Ugovori_OPULJP[[#This Row],[Privatni doprinos korisnika - HRK]]/7.5345</f>
        <v>0</v>
      </c>
      <c r="Y2275" s="52">
        <v>3713794.21</v>
      </c>
      <c r="Z2275" s="53">
        <f>Ugovori_OPULJP[[#This Row],[UKUPNI PRIHVATLJIVI IZDACI
TOTAL ELIGIBLE EXPENDITURE
= Bespovratna sredstva ukupno + doprinos korisnika
= Ukupni prihvatljivi troškovi
= Ukupna ugovorena vrijednost projekta HRK]]/7.5345</f>
        <v>492905.1974251775</v>
      </c>
      <c r="AA2275" s="44" t="s">
        <v>38</v>
      </c>
      <c r="AB2275" s="44" t="s">
        <v>35</v>
      </c>
      <c r="AC2275" s="43" t="s">
        <v>8367</v>
      </c>
      <c r="AD2275" s="43" t="s">
        <v>6595</v>
      </c>
    </row>
    <row r="2276" spans="1:30" ht="89.25" x14ac:dyDescent="0.2">
      <c r="A2276" s="41" t="s">
        <v>8368</v>
      </c>
      <c r="B2276" s="103" t="s">
        <v>743</v>
      </c>
      <c r="C2276" s="43" t="s">
        <v>7295</v>
      </c>
      <c r="D2276" s="43" t="s">
        <v>8286</v>
      </c>
      <c r="E2276" s="44" t="s">
        <v>76</v>
      </c>
      <c r="F2276" s="45" t="s">
        <v>8369</v>
      </c>
      <c r="G2276" s="45" t="s">
        <v>8370</v>
      </c>
      <c r="H2276" s="47">
        <v>43423</v>
      </c>
      <c r="I2276" s="47">
        <v>44335</v>
      </c>
      <c r="J2276" s="48" t="str">
        <f>IF(Ugovori_OPULJP[[#This Row],[DATUM ZAVRŠETKA OPERACIJE]]&gt;DATE(2024,3,31),"u provedbi","završen")</f>
        <v>završen</v>
      </c>
      <c r="K2276" s="46" t="s">
        <v>84</v>
      </c>
      <c r="L2276" s="46" t="s">
        <v>37</v>
      </c>
      <c r="M2276" s="49">
        <v>0.85</v>
      </c>
      <c r="N2276" s="49">
        <v>0.15</v>
      </c>
      <c r="O2276" s="50">
        <f>Ugovori_OPULJP[[#This Row],[Bespovratna sredstva - Ukupno (EU+Nac) HRK
= Ukupna ugovorena vrijednost bespovratnih sredstava]]*Ugovori_OPULJP[[#This Row],[EU STOPA SUFINANCIRANJA %
EU CO-FINANCING RATE %]]</f>
        <v>1820237.753</v>
      </c>
      <c r="P2276" s="51">
        <f>Ugovori_OPULJP[[#This Row],[Bespovratna sredstva - EU dio - HRK]]/7.5345</f>
        <v>241587.0665604884</v>
      </c>
      <c r="Q2276" s="50">
        <f>Ugovori_OPULJP[[#This Row],[Bespovratna sredstva - Ukupno (EU+Nac) HRK
= Ukupna ugovorena vrijednost bespovratnih sredstava]]*Ugovori_OPULJP[[#This Row],[STOPA NACIONALNOG SUFINANCIRANJA %]]</f>
        <v>321218.42700000003</v>
      </c>
      <c r="R2276" s="51">
        <f>Ugovori_OPULJP[[#This Row],[Bespovratna sredstva - Nacionalni dio - HRK]]/7.5345</f>
        <v>42633.011745968543</v>
      </c>
      <c r="S2276" s="50">
        <v>2141456.1800000002</v>
      </c>
      <c r="T2276" s="51">
        <f>Ugovori_OPULJP[[#This Row],[Bespovratna sredstva - Ukupno (EU+Nac) HRK
= Ukupna ugovorena vrijednost bespovratnih sredstava]]/7.5345</f>
        <v>284220.07830645697</v>
      </c>
      <c r="U2276" s="50">
        <v>0</v>
      </c>
      <c r="V2276" s="51">
        <f>Ugovori_OPULJP[[#This Row],[Javni doprinos korisnika - HRK]]/7.5345</f>
        <v>0</v>
      </c>
      <c r="W2276" s="50">
        <v>0</v>
      </c>
      <c r="X2276" s="51">
        <f>Ugovori_OPULJP[[#This Row],[Privatni doprinos korisnika - HRK]]/7.5345</f>
        <v>0</v>
      </c>
      <c r="Y2276" s="52">
        <v>2141456.1800000002</v>
      </c>
      <c r="Z2276" s="53">
        <f>Ugovori_OPULJP[[#This Row],[UKUPNI PRIHVATLJIVI IZDACI
TOTAL ELIGIBLE EXPENDITURE
= Bespovratna sredstva ukupno + doprinos korisnika
= Ukupni prihvatljivi troškovi
= Ukupna ugovorena vrijednost projekta HRK]]/7.5345</f>
        <v>284220.07830645697</v>
      </c>
      <c r="AA2276" s="44" t="s">
        <v>38</v>
      </c>
      <c r="AB2276" s="44" t="s">
        <v>35</v>
      </c>
      <c r="AC2276" s="43" t="s">
        <v>8371</v>
      </c>
      <c r="AD2276" s="43" t="s">
        <v>6595</v>
      </c>
    </row>
    <row r="2277" spans="1:30" ht="89.25" x14ac:dyDescent="0.2">
      <c r="A2277" s="41" t="s">
        <v>8372</v>
      </c>
      <c r="B2277" s="103" t="s">
        <v>743</v>
      </c>
      <c r="C2277" s="43" t="s">
        <v>7295</v>
      </c>
      <c r="D2277" s="43" t="s">
        <v>8286</v>
      </c>
      <c r="E2277" s="44" t="s">
        <v>76</v>
      </c>
      <c r="F2277" s="45" t="s">
        <v>8373</v>
      </c>
      <c r="G2277" s="62" t="s">
        <v>8374</v>
      </c>
      <c r="H2277" s="47">
        <v>43480</v>
      </c>
      <c r="I2277" s="47">
        <v>44392</v>
      </c>
      <c r="J2277" s="48" t="str">
        <f>IF(Ugovori_OPULJP[[#This Row],[DATUM ZAVRŠETKA OPERACIJE]]&gt;DATE(2024,3,31),"u provedbi","završen")</f>
        <v>završen</v>
      </c>
      <c r="K2277" s="46" t="s">
        <v>249</v>
      </c>
      <c r="L2277" s="46" t="s">
        <v>249</v>
      </c>
      <c r="M2277" s="49">
        <v>0.85</v>
      </c>
      <c r="N2277" s="49">
        <v>0.15</v>
      </c>
      <c r="O2277" s="50">
        <f>Ugovori_OPULJP[[#This Row],[Bespovratna sredstva - Ukupno (EU+Nac) HRK
= Ukupna ugovorena vrijednost bespovratnih sredstava]]*Ugovori_OPULJP[[#This Row],[EU STOPA SUFINANCIRANJA %
EU CO-FINANCING RATE %]]</f>
        <v>3731950.6359999999</v>
      </c>
      <c r="P2277" s="51">
        <f>Ugovori_OPULJP[[#This Row],[Bespovratna sredstva - EU dio - HRK]]/7.5345</f>
        <v>495314.96927466983</v>
      </c>
      <c r="Q2277" s="50">
        <f>Ugovori_OPULJP[[#This Row],[Bespovratna sredstva - Ukupno (EU+Nac) HRK
= Ukupna ugovorena vrijednost bespovratnih sredstava]]*Ugovori_OPULJP[[#This Row],[STOPA NACIONALNOG SUFINANCIRANJA %]]</f>
        <v>658579.52399999998</v>
      </c>
      <c r="R2277" s="51">
        <f>Ugovori_OPULJP[[#This Row],[Bespovratna sredstva - Nacionalni dio - HRK]]/7.5345</f>
        <v>87408.523989647612</v>
      </c>
      <c r="S2277" s="50">
        <v>4390530.16</v>
      </c>
      <c r="T2277" s="51">
        <f>Ugovori_OPULJP[[#This Row],[Bespovratna sredstva - Ukupno (EU+Nac) HRK
= Ukupna ugovorena vrijednost bespovratnih sredstava]]/7.5345</f>
        <v>582723.49326431751</v>
      </c>
      <c r="U2277" s="50">
        <v>0</v>
      </c>
      <c r="V2277" s="51">
        <f>Ugovori_OPULJP[[#This Row],[Javni doprinos korisnika - HRK]]/7.5345</f>
        <v>0</v>
      </c>
      <c r="W2277" s="50">
        <v>0</v>
      </c>
      <c r="X2277" s="51">
        <f>Ugovori_OPULJP[[#This Row],[Privatni doprinos korisnika - HRK]]/7.5345</f>
        <v>0</v>
      </c>
      <c r="Y2277" s="52">
        <v>4390530.16</v>
      </c>
      <c r="Z2277" s="53">
        <f>Ugovori_OPULJP[[#This Row],[UKUPNI PRIHVATLJIVI IZDACI
TOTAL ELIGIBLE EXPENDITURE
= Bespovratna sredstva ukupno + doprinos korisnika
= Ukupni prihvatljivi troškovi
= Ukupna ugovorena vrijednost projekta HRK]]/7.5345</f>
        <v>582723.49326431751</v>
      </c>
      <c r="AA2277" s="44" t="s">
        <v>38</v>
      </c>
      <c r="AB2277" s="44" t="s">
        <v>35</v>
      </c>
      <c r="AC2277" s="43" t="s">
        <v>8375</v>
      </c>
      <c r="AD2277" s="43" t="s">
        <v>6595</v>
      </c>
    </row>
    <row r="2278" spans="1:30" ht="89.25" x14ac:dyDescent="0.2">
      <c r="A2278" s="41" t="s">
        <v>8376</v>
      </c>
      <c r="B2278" s="103" t="s">
        <v>743</v>
      </c>
      <c r="C2278" s="43" t="s">
        <v>7295</v>
      </c>
      <c r="D2278" s="43" t="s">
        <v>8286</v>
      </c>
      <c r="E2278" s="44" t="s">
        <v>76</v>
      </c>
      <c r="F2278" s="45" t="s">
        <v>8377</v>
      </c>
      <c r="G2278" s="45" t="s">
        <v>8378</v>
      </c>
      <c r="H2278" s="47">
        <v>43353</v>
      </c>
      <c r="I2278" s="47">
        <v>44265</v>
      </c>
      <c r="J2278" s="48" t="str">
        <f>IF(Ugovori_OPULJP[[#This Row],[DATUM ZAVRŠETKA OPERACIJE]]&gt;DATE(2024,3,31),"u provedbi","završen")</f>
        <v>završen</v>
      </c>
      <c r="K2278" s="46" t="s">
        <v>200</v>
      </c>
      <c r="L2278" s="46" t="s">
        <v>200</v>
      </c>
      <c r="M2278" s="49">
        <v>0.85</v>
      </c>
      <c r="N2278" s="49">
        <v>0.15</v>
      </c>
      <c r="O2278" s="50">
        <f>Ugovori_OPULJP[[#This Row],[Bespovratna sredstva - Ukupno (EU+Nac) HRK
= Ukupna ugovorena vrijednost bespovratnih sredstava]]*Ugovori_OPULJP[[#This Row],[EU STOPA SUFINANCIRANJA %
EU CO-FINANCING RATE %]]</f>
        <v>2465715.9805000001</v>
      </c>
      <c r="P2278" s="51">
        <f>Ugovori_OPULJP[[#This Row],[Bespovratna sredstva - EU dio - HRK]]/7.5345</f>
        <v>327256.74968478334</v>
      </c>
      <c r="Q2278" s="50">
        <f>Ugovori_OPULJP[[#This Row],[Bespovratna sredstva - Ukupno (EU+Nac) HRK
= Ukupna ugovorena vrijednost bespovratnih sredstava]]*Ugovori_OPULJP[[#This Row],[STOPA NACIONALNOG SUFINANCIRANJA %]]</f>
        <v>435126.34950000001</v>
      </c>
      <c r="R2278" s="51">
        <f>Ugovori_OPULJP[[#This Row],[Bespovratna sredstva - Nacionalni dio - HRK]]/7.5345</f>
        <v>57751.191120844116</v>
      </c>
      <c r="S2278" s="50">
        <v>2900842.33</v>
      </c>
      <c r="T2278" s="51">
        <f>Ugovori_OPULJP[[#This Row],[Bespovratna sredstva - Ukupno (EU+Nac) HRK
= Ukupna ugovorena vrijednost bespovratnih sredstava]]/7.5345</f>
        <v>385007.94080562744</v>
      </c>
      <c r="U2278" s="50">
        <v>0</v>
      </c>
      <c r="V2278" s="51">
        <f>Ugovori_OPULJP[[#This Row],[Javni doprinos korisnika - HRK]]/7.5345</f>
        <v>0</v>
      </c>
      <c r="W2278" s="50">
        <v>0</v>
      </c>
      <c r="X2278" s="51">
        <f>Ugovori_OPULJP[[#This Row],[Privatni doprinos korisnika - HRK]]/7.5345</f>
        <v>0</v>
      </c>
      <c r="Y2278" s="52">
        <v>2900842.33</v>
      </c>
      <c r="Z2278" s="53">
        <f>Ugovori_OPULJP[[#This Row],[UKUPNI PRIHVATLJIVI IZDACI
TOTAL ELIGIBLE EXPENDITURE
= Bespovratna sredstva ukupno + doprinos korisnika
= Ukupni prihvatljivi troškovi
= Ukupna ugovorena vrijednost projekta HRK]]/7.5345</f>
        <v>385007.94080562744</v>
      </c>
      <c r="AA2278" s="44" t="s">
        <v>38</v>
      </c>
      <c r="AB2278" s="44" t="s">
        <v>35</v>
      </c>
      <c r="AC2278" s="43" t="s">
        <v>8379</v>
      </c>
      <c r="AD2278" s="43" t="s">
        <v>6595</v>
      </c>
    </row>
    <row r="2279" spans="1:30" ht="102" x14ac:dyDescent="0.2">
      <c r="A2279" s="41" t="s">
        <v>8380</v>
      </c>
      <c r="B2279" s="103" t="s">
        <v>743</v>
      </c>
      <c r="C2279" s="43" t="s">
        <v>7295</v>
      </c>
      <c r="D2279" s="43" t="s">
        <v>8286</v>
      </c>
      <c r="E2279" s="44" t="s">
        <v>76</v>
      </c>
      <c r="F2279" s="45" t="s">
        <v>8381</v>
      </c>
      <c r="G2279" s="45" t="s">
        <v>913</v>
      </c>
      <c r="H2279" s="47">
        <v>43347</v>
      </c>
      <c r="I2279" s="47">
        <v>44259</v>
      </c>
      <c r="J2279" s="48" t="str">
        <f>IF(Ugovori_OPULJP[[#This Row],[DATUM ZAVRŠETKA OPERACIJE]]&gt;DATE(2024,3,31),"u provedbi","završen")</f>
        <v>završen</v>
      </c>
      <c r="K2279" s="46" t="s">
        <v>594</v>
      </c>
      <c r="L2279" s="46" t="s">
        <v>594</v>
      </c>
      <c r="M2279" s="49">
        <v>0.85</v>
      </c>
      <c r="N2279" s="49">
        <v>0.15</v>
      </c>
      <c r="O2279" s="50">
        <f>Ugovori_OPULJP[[#This Row],[Bespovratna sredstva - Ukupno (EU+Nac) HRK
= Ukupna ugovorena vrijednost bespovratnih sredstava]]*Ugovori_OPULJP[[#This Row],[EU STOPA SUFINANCIRANJA %
EU CO-FINANCING RATE %]]</f>
        <v>10098618.579</v>
      </c>
      <c r="P2279" s="51">
        <f>Ugovori_OPULJP[[#This Row],[Bespovratna sredstva - EU dio - HRK]]/7.5345</f>
        <v>1340317.0189130001</v>
      </c>
      <c r="Q2279" s="50">
        <f>Ugovori_OPULJP[[#This Row],[Bespovratna sredstva - Ukupno (EU+Nac) HRK
= Ukupna ugovorena vrijednost bespovratnih sredstava]]*Ugovori_OPULJP[[#This Row],[STOPA NACIONALNOG SUFINANCIRANJA %]]</f>
        <v>1782109.1610000001</v>
      </c>
      <c r="R2279" s="51">
        <f>Ugovori_OPULJP[[#This Row],[Bespovratna sredstva - Nacionalni dio - HRK]]/7.5345</f>
        <v>236526.53274935298</v>
      </c>
      <c r="S2279" s="50">
        <v>11880727.74</v>
      </c>
      <c r="T2279" s="51">
        <f>Ugovori_OPULJP[[#This Row],[Bespovratna sredstva - Ukupno (EU+Nac) HRK
= Ukupna ugovorena vrijednost bespovratnih sredstava]]/7.5345</f>
        <v>1576843.5516623531</v>
      </c>
      <c r="U2279" s="50">
        <v>0</v>
      </c>
      <c r="V2279" s="51">
        <f>Ugovori_OPULJP[[#This Row],[Javni doprinos korisnika - HRK]]/7.5345</f>
        <v>0</v>
      </c>
      <c r="W2279" s="50">
        <v>0</v>
      </c>
      <c r="X2279" s="51">
        <f>Ugovori_OPULJP[[#This Row],[Privatni doprinos korisnika - HRK]]/7.5345</f>
        <v>0</v>
      </c>
      <c r="Y2279" s="52">
        <v>11880727.74</v>
      </c>
      <c r="Z2279" s="53">
        <f>Ugovori_OPULJP[[#This Row],[UKUPNI PRIHVATLJIVI IZDACI
TOTAL ELIGIBLE EXPENDITURE
= Bespovratna sredstva ukupno + doprinos korisnika
= Ukupni prihvatljivi troškovi
= Ukupna ugovorena vrijednost projekta HRK]]/7.5345</f>
        <v>1576843.5516623531</v>
      </c>
      <c r="AA2279" s="44" t="s">
        <v>38</v>
      </c>
      <c r="AB2279" s="44" t="s">
        <v>35</v>
      </c>
      <c r="AC2279" s="43" t="s">
        <v>8382</v>
      </c>
      <c r="AD2279" s="43" t="s">
        <v>6595</v>
      </c>
    </row>
    <row r="2280" spans="1:30" ht="102" x14ac:dyDescent="0.2">
      <c r="A2280" s="41" t="s">
        <v>8383</v>
      </c>
      <c r="B2280" s="103" t="s">
        <v>743</v>
      </c>
      <c r="C2280" s="43" t="s">
        <v>7295</v>
      </c>
      <c r="D2280" s="43" t="s">
        <v>8286</v>
      </c>
      <c r="E2280" s="44" t="s">
        <v>76</v>
      </c>
      <c r="F2280" s="45" t="s">
        <v>8384</v>
      </c>
      <c r="G2280" s="45" t="s">
        <v>1443</v>
      </c>
      <c r="H2280" s="47">
        <v>43480</v>
      </c>
      <c r="I2280" s="47">
        <v>44392</v>
      </c>
      <c r="J2280" s="48" t="str">
        <f>IF(Ugovori_OPULJP[[#This Row],[DATUM ZAVRŠETKA OPERACIJE]]&gt;DATE(2024,3,31),"u provedbi","završen")</f>
        <v>završen</v>
      </c>
      <c r="K2280" s="46" t="s">
        <v>186</v>
      </c>
      <c r="L2280" s="46" t="s">
        <v>186</v>
      </c>
      <c r="M2280" s="49">
        <v>0.85</v>
      </c>
      <c r="N2280" s="49">
        <v>0.15</v>
      </c>
      <c r="O2280" s="50">
        <f>Ugovori_OPULJP[[#This Row],[Bespovratna sredstva - Ukupno (EU+Nac) HRK
= Ukupna ugovorena vrijednost bespovratnih sredstava]]*Ugovori_OPULJP[[#This Row],[EU STOPA SUFINANCIRANJA %
EU CO-FINANCING RATE %]]</f>
        <v>11797182.877999999</v>
      </c>
      <c r="P2280" s="51">
        <f>Ugovori_OPULJP[[#This Row],[Bespovratna sredstva - EU dio - HRK]]/7.5345</f>
        <v>1565755.2429491004</v>
      </c>
      <c r="Q2280" s="50">
        <f>Ugovori_OPULJP[[#This Row],[Bespovratna sredstva - Ukupno (EU+Nac) HRK
= Ukupna ugovorena vrijednost bespovratnih sredstava]]*Ugovori_OPULJP[[#This Row],[STOPA NACIONALNOG SUFINANCIRANJA %]]</f>
        <v>2081855.8019999999</v>
      </c>
      <c r="R2280" s="51">
        <f>Ugovori_OPULJP[[#This Row],[Bespovratna sredstva - Nacionalni dio - HRK]]/7.5345</f>
        <v>276309.74875572365</v>
      </c>
      <c r="S2280" s="50">
        <v>13879038.68</v>
      </c>
      <c r="T2280" s="51">
        <f>Ugovori_OPULJP[[#This Row],[Bespovratna sredstva - Ukupno (EU+Nac) HRK
= Ukupna ugovorena vrijednost bespovratnih sredstava]]/7.5345</f>
        <v>1842064.9917048244</v>
      </c>
      <c r="U2280" s="50">
        <v>0</v>
      </c>
      <c r="V2280" s="51">
        <f>Ugovori_OPULJP[[#This Row],[Javni doprinos korisnika - HRK]]/7.5345</f>
        <v>0</v>
      </c>
      <c r="W2280" s="50">
        <v>0</v>
      </c>
      <c r="X2280" s="51">
        <f>Ugovori_OPULJP[[#This Row],[Privatni doprinos korisnika - HRK]]/7.5345</f>
        <v>0</v>
      </c>
      <c r="Y2280" s="52">
        <v>13879038.68</v>
      </c>
      <c r="Z2280" s="53">
        <f>Ugovori_OPULJP[[#This Row],[UKUPNI PRIHVATLJIVI IZDACI
TOTAL ELIGIBLE EXPENDITURE
= Bespovratna sredstva ukupno + doprinos korisnika
= Ukupni prihvatljivi troškovi
= Ukupna ugovorena vrijednost projekta HRK]]/7.5345</f>
        <v>1842064.9917048244</v>
      </c>
      <c r="AA2280" s="44" t="s">
        <v>38</v>
      </c>
      <c r="AB2280" s="44" t="s">
        <v>35</v>
      </c>
      <c r="AC2280" s="43" t="s">
        <v>8385</v>
      </c>
      <c r="AD2280" s="43" t="s">
        <v>6595</v>
      </c>
    </row>
    <row r="2281" spans="1:30" ht="102" x14ac:dyDescent="0.2">
      <c r="A2281" s="41" t="s">
        <v>8386</v>
      </c>
      <c r="B2281" s="103" t="s">
        <v>743</v>
      </c>
      <c r="C2281" s="43" t="s">
        <v>7295</v>
      </c>
      <c r="D2281" s="43" t="s">
        <v>8286</v>
      </c>
      <c r="E2281" s="44" t="s">
        <v>76</v>
      </c>
      <c r="F2281" s="45" t="s">
        <v>8387</v>
      </c>
      <c r="G2281" s="45" t="s">
        <v>8388</v>
      </c>
      <c r="H2281" s="47">
        <v>43347</v>
      </c>
      <c r="I2281" s="47">
        <v>44259</v>
      </c>
      <c r="J2281" s="48" t="str">
        <f>IF(Ugovori_OPULJP[[#This Row],[DATUM ZAVRŠETKA OPERACIJE]]&gt;DATE(2024,3,31),"u provedbi","završen")</f>
        <v>završen</v>
      </c>
      <c r="K2281" s="46" t="s">
        <v>37</v>
      </c>
      <c r="L2281" s="46" t="s">
        <v>37</v>
      </c>
      <c r="M2281" s="49">
        <v>0.85</v>
      </c>
      <c r="N2281" s="49">
        <v>0.15</v>
      </c>
      <c r="O2281" s="50">
        <f>Ugovori_OPULJP[[#This Row],[Bespovratna sredstva - Ukupno (EU+Nac) HRK
= Ukupna ugovorena vrijednost bespovratnih sredstava]]*Ugovori_OPULJP[[#This Row],[EU STOPA SUFINANCIRANJA %
EU CO-FINANCING RATE %]]</f>
        <v>2609408.625</v>
      </c>
      <c r="P2281" s="51">
        <f>Ugovori_OPULJP[[#This Row],[Bespovratna sredstva - EU dio - HRK]]/7.5345</f>
        <v>346328.04101134778</v>
      </c>
      <c r="Q2281" s="50">
        <f>Ugovori_OPULJP[[#This Row],[Bespovratna sredstva - Ukupno (EU+Nac) HRK
= Ukupna ugovorena vrijednost bespovratnih sredstava]]*Ugovori_OPULJP[[#This Row],[STOPA NACIONALNOG SUFINANCIRANJA %]]</f>
        <v>460483.875</v>
      </c>
      <c r="R2281" s="51">
        <f>Ugovori_OPULJP[[#This Row],[Bespovratna sredstva - Nacionalni dio - HRK]]/7.5345</f>
        <v>61116.713119649605</v>
      </c>
      <c r="S2281" s="50">
        <v>3069892.5</v>
      </c>
      <c r="T2281" s="51">
        <f>Ugovori_OPULJP[[#This Row],[Bespovratna sredstva - Ukupno (EU+Nac) HRK
= Ukupna ugovorena vrijednost bespovratnih sredstava]]/7.5345</f>
        <v>407444.7541309974</v>
      </c>
      <c r="U2281" s="50">
        <v>0</v>
      </c>
      <c r="V2281" s="51">
        <f>Ugovori_OPULJP[[#This Row],[Javni doprinos korisnika - HRK]]/7.5345</f>
        <v>0</v>
      </c>
      <c r="W2281" s="50">
        <v>0</v>
      </c>
      <c r="X2281" s="51">
        <f>Ugovori_OPULJP[[#This Row],[Privatni doprinos korisnika - HRK]]/7.5345</f>
        <v>0</v>
      </c>
      <c r="Y2281" s="52">
        <v>3069892.5</v>
      </c>
      <c r="Z2281" s="53">
        <f>Ugovori_OPULJP[[#This Row],[UKUPNI PRIHVATLJIVI IZDACI
TOTAL ELIGIBLE EXPENDITURE
= Bespovratna sredstva ukupno + doprinos korisnika
= Ukupni prihvatljivi troškovi
= Ukupna ugovorena vrijednost projekta HRK]]/7.5345</f>
        <v>407444.7541309974</v>
      </c>
      <c r="AA2281" s="44" t="s">
        <v>38</v>
      </c>
      <c r="AB2281" s="44" t="s">
        <v>35</v>
      </c>
      <c r="AC2281" s="43" t="s">
        <v>8389</v>
      </c>
      <c r="AD2281" s="43" t="s">
        <v>6595</v>
      </c>
    </row>
    <row r="2282" spans="1:30" ht="76.5" x14ac:dyDescent="0.2">
      <c r="A2282" s="41" t="s">
        <v>8390</v>
      </c>
      <c r="B2282" s="103" t="s">
        <v>743</v>
      </c>
      <c r="C2282" s="43" t="s">
        <v>7295</v>
      </c>
      <c r="D2282" s="43" t="s">
        <v>8286</v>
      </c>
      <c r="E2282" s="44" t="s">
        <v>76</v>
      </c>
      <c r="F2282" s="45" t="s">
        <v>8391</v>
      </c>
      <c r="G2282" s="45" t="s">
        <v>1962</v>
      </c>
      <c r="H2282" s="47">
        <v>43566</v>
      </c>
      <c r="I2282" s="47">
        <v>44480</v>
      </c>
      <c r="J2282" s="48" t="str">
        <f>IF(Ugovori_OPULJP[[#This Row],[DATUM ZAVRŠETKA OPERACIJE]]&gt;DATE(2024,3,31),"u provedbi","završen")</f>
        <v>završen</v>
      </c>
      <c r="K2282" s="46" t="s">
        <v>249</v>
      </c>
      <c r="L2282" s="46" t="s">
        <v>249</v>
      </c>
      <c r="M2282" s="49">
        <v>0.85</v>
      </c>
      <c r="N2282" s="49">
        <v>0.15</v>
      </c>
      <c r="O2282" s="50">
        <f>Ugovori_OPULJP[[#This Row],[Bespovratna sredstva - Ukupno (EU+Nac) HRK
= Ukupna ugovorena vrijednost bespovratnih sredstava]]*Ugovori_OPULJP[[#This Row],[EU STOPA SUFINANCIRANJA %
EU CO-FINANCING RATE %]]</f>
        <v>2283883.3854999999</v>
      </c>
      <c r="P2282" s="51">
        <f>Ugovori_OPULJP[[#This Row],[Bespovratna sredstva - EU dio - HRK]]/7.5345</f>
        <v>303123.41701506398</v>
      </c>
      <c r="Q2282" s="50">
        <f>Ugovori_OPULJP[[#This Row],[Bespovratna sredstva - Ukupno (EU+Nac) HRK
= Ukupna ugovorena vrijednost bespovratnih sredstava]]*Ugovori_OPULJP[[#This Row],[STOPA NACIONALNOG SUFINANCIRANJA %]]</f>
        <v>403038.24449999997</v>
      </c>
      <c r="R2282" s="51">
        <f>Ugovori_OPULJP[[#This Row],[Bespovratna sredstva - Nacionalni dio - HRK]]/7.5345</f>
        <v>53492.367708540703</v>
      </c>
      <c r="S2282" s="50">
        <v>2686921.63</v>
      </c>
      <c r="T2282" s="51">
        <f>Ugovori_OPULJP[[#This Row],[Bespovratna sredstva - Ukupno (EU+Nac) HRK
= Ukupna ugovorena vrijednost bespovratnih sredstava]]/7.5345</f>
        <v>356615.78472360474</v>
      </c>
      <c r="U2282" s="50">
        <v>0</v>
      </c>
      <c r="V2282" s="51">
        <f>Ugovori_OPULJP[[#This Row],[Javni doprinos korisnika - HRK]]/7.5345</f>
        <v>0</v>
      </c>
      <c r="W2282" s="50">
        <v>0</v>
      </c>
      <c r="X2282" s="51">
        <f>Ugovori_OPULJP[[#This Row],[Privatni doprinos korisnika - HRK]]/7.5345</f>
        <v>0</v>
      </c>
      <c r="Y2282" s="52">
        <v>2686921.63</v>
      </c>
      <c r="Z2282" s="53">
        <f>Ugovori_OPULJP[[#This Row],[UKUPNI PRIHVATLJIVI IZDACI
TOTAL ELIGIBLE EXPENDITURE
= Bespovratna sredstva ukupno + doprinos korisnika
= Ukupni prihvatljivi troškovi
= Ukupna ugovorena vrijednost projekta HRK]]/7.5345</f>
        <v>356615.78472360474</v>
      </c>
      <c r="AA2282" s="44" t="s">
        <v>38</v>
      </c>
      <c r="AB2282" s="44" t="s">
        <v>35</v>
      </c>
      <c r="AC2282" s="43" t="s">
        <v>8392</v>
      </c>
      <c r="AD2282" s="43" t="s">
        <v>6595</v>
      </c>
    </row>
    <row r="2283" spans="1:30" ht="89.25" x14ac:dyDescent="0.2">
      <c r="A2283" s="41" t="s">
        <v>8393</v>
      </c>
      <c r="B2283" s="103" t="s">
        <v>743</v>
      </c>
      <c r="C2283" s="43" t="s">
        <v>7295</v>
      </c>
      <c r="D2283" s="43" t="s">
        <v>8286</v>
      </c>
      <c r="E2283" s="44" t="s">
        <v>76</v>
      </c>
      <c r="F2283" s="45" t="s">
        <v>8394</v>
      </c>
      <c r="G2283" s="45" t="s">
        <v>8395</v>
      </c>
      <c r="H2283" s="47">
        <v>43347</v>
      </c>
      <c r="I2283" s="47">
        <v>44259</v>
      </c>
      <c r="J2283" s="48" t="str">
        <f>IF(Ugovori_OPULJP[[#This Row],[DATUM ZAVRŠETKA OPERACIJE]]&gt;DATE(2024,3,31),"u provedbi","završen")</f>
        <v>završen</v>
      </c>
      <c r="K2283" s="46" t="s">
        <v>37</v>
      </c>
      <c r="L2283" s="46" t="s">
        <v>37</v>
      </c>
      <c r="M2283" s="49">
        <v>0.85</v>
      </c>
      <c r="N2283" s="49">
        <v>0.15</v>
      </c>
      <c r="O2283" s="50">
        <f>Ugovori_OPULJP[[#This Row],[Bespovratna sredstva - Ukupno (EU+Nac) HRK
= Ukupna ugovorena vrijednost bespovratnih sredstava]]*Ugovori_OPULJP[[#This Row],[EU STOPA SUFINANCIRANJA %
EU CO-FINANCING RATE %]]</f>
        <v>2491082.4624999999</v>
      </c>
      <c r="P2283" s="51">
        <f>Ugovori_OPULJP[[#This Row],[Bespovratna sredstva - EU dio - HRK]]/7.5345</f>
        <v>330623.46041542233</v>
      </c>
      <c r="Q2283" s="50">
        <f>Ugovori_OPULJP[[#This Row],[Bespovratna sredstva - Ukupno (EU+Nac) HRK
= Ukupna ugovorena vrijednost bespovratnih sredstava]]*Ugovori_OPULJP[[#This Row],[STOPA NACIONALNOG SUFINANCIRANJA %]]</f>
        <v>439602.78749999998</v>
      </c>
      <c r="R2283" s="51">
        <f>Ugovori_OPULJP[[#This Row],[Bespovratna sredstva - Nacionalni dio - HRK]]/7.5345</f>
        <v>58345.316543898065</v>
      </c>
      <c r="S2283" s="50">
        <v>2930685.25</v>
      </c>
      <c r="T2283" s="51">
        <f>Ugovori_OPULJP[[#This Row],[Bespovratna sredstva - Ukupno (EU+Nac) HRK
= Ukupna ugovorena vrijednost bespovratnih sredstava]]/7.5345</f>
        <v>388968.77695932041</v>
      </c>
      <c r="U2283" s="50">
        <v>0</v>
      </c>
      <c r="V2283" s="51">
        <f>Ugovori_OPULJP[[#This Row],[Javni doprinos korisnika - HRK]]/7.5345</f>
        <v>0</v>
      </c>
      <c r="W2283" s="50">
        <v>0</v>
      </c>
      <c r="X2283" s="51">
        <f>Ugovori_OPULJP[[#This Row],[Privatni doprinos korisnika - HRK]]/7.5345</f>
        <v>0</v>
      </c>
      <c r="Y2283" s="52">
        <v>2930685.25</v>
      </c>
      <c r="Z2283" s="53">
        <f>Ugovori_OPULJP[[#This Row],[UKUPNI PRIHVATLJIVI IZDACI
TOTAL ELIGIBLE EXPENDITURE
= Bespovratna sredstva ukupno + doprinos korisnika
= Ukupni prihvatljivi troškovi
= Ukupna ugovorena vrijednost projekta HRK]]/7.5345</f>
        <v>388968.77695932041</v>
      </c>
      <c r="AA2283" s="44" t="s">
        <v>38</v>
      </c>
      <c r="AB2283" s="44" t="s">
        <v>35</v>
      </c>
      <c r="AC2283" s="43" t="s">
        <v>8396</v>
      </c>
      <c r="AD2283" s="43" t="s">
        <v>6595</v>
      </c>
    </row>
    <row r="2284" spans="1:30" ht="102" x14ac:dyDescent="0.2">
      <c r="A2284" s="41" t="s">
        <v>8397</v>
      </c>
      <c r="B2284" s="103" t="s">
        <v>743</v>
      </c>
      <c r="C2284" s="43" t="s">
        <v>7295</v>
      </c>
      <c r="D2284" s="43" t="s">
        <v>8286</v>
      </c>
      <c r="E2284" s="44" t="s">
        <v>76</v>
      </c>
      <c r="F2284" s="45" t="s">
        <v>8398</v>
      </c>
      <c r="G2284" s="45" t="s">
        <v>8399</v>
      </c>
      <c r="H2284" s="47">
        <v>43364</v>
      </c>
      <c r="I2284" s="47">
        <v>44095</v>
      </c>
      <c r="J2284" s="48" t="str">
        <f>IF(Ugovori_OPULJP[[#This Row],[DATUM ZAVRŠETKA OPERACIJE]]&gt;DATE(2024,3,31),"u provedbi","završen")</f>
        <v>završen</v>
      </c>
      <c r="K2284" s="46" t="s">
        <v>186</v>
      </c>
      <c r="L2284" s="46" t="s">
        <v>186</v>
      </c>
      <c r="M2284" s="49">
        <v>0.85</v>
      </c>
      <c r="N2284" s="49">
        <v>0.15</v>
      </c>
      <c r="O2284" s="50">
        <f>Ugovori_OPULJP[[#This Row],[Bespovratna sredstva - Ukupno (EU+Nac) HRK
= Ukupna ugovorena vrijednost bespovratnih sredstava]]*Ugovori_OPULJP[[#This Row],[EU STOPA SUFINANCIRANJA %
EU CO-FINANCING RATE %]]</f>
        <v>645177.54850000003</v>
      </c>
      <c r="P2284" s="51">
        <f>Ugovori_OPULJP[[#This Row],[Bespovratna sredstva - EU dio - HRK]]/7.5345</f>
        <v>85629.776162983602</v>
      </c>
      <c r="Q2284" s="50">
        <f>Ugovori_OPULJP[[#This Row],[Bespovratna sredstva - Ukupno (EU+Nac) HRK
= Ukupna ugovorena vrijednost bespovratnih sredstava]]*Ugovori_OPULJP[[#This Row],[STOPA NACIONALNOG SUFINANCIRANJA %]]</f>
        <v>113854.8615</v>
      </c>
      <c r="R2284" s="51">
        <f>Ugovori_OPULJP[[#This Row],[Bespovratna sredstva - Nacionalni dio - HRK]]/7.5345</f>
        <v>15111.136969938283</v>
      </c>
      <c r="S2284" s="50">
        <v>759032.41</v>
      </c>
      <c r="T2284" s="51">
        <f>Ugovori_OPULJP[[#This Row],[Bespovratna sredstva - Ukupno (EU+Nac) HRK
= Ukupna ugovorena vrijednost bespovratnih sredstava]]/7.5345</f>
        <v>100740.91313292189</v>
      </c>
      <c r="U2284" s="50">
        <v>0</v>
      </c>
      <c r="V2284" s="51">
        <f>Ugovori_OPULJP[[#This Row],[Javni doprinos korisnika - HRK]]/7.5345</f>
        <v>0</v>
      </c>
      <c r="W2284" s="50">
        <v>0</v>
      </c>
      <c r="X2284" s="51">
        <f>Ugovori_OPULJP[[#This Row],[Privatni doprinos korisnika - HRK]]/7.5345</f>
        <v>0</v>
      </c>
      <c r="Y2284" s="52">
        <v>759032.41</v>
      </c>
      <c r="Z2284" s="53">
        <f>Ugovori_OPULJP[[#This Row],[UKUPNI PRIHVATLJIVI IZDACI
TOTAL ELIGIBLE EXPENDITURE
= Bespovratna sredstva ukupno + doprinos korisnika
= Ukupni prihvatljivi troškovi
= Ukupna ugovorena vrijednost projekta HRK]]/7.5345</f>
        <v>100740.91313292189</v>
      </c>
      <c r="AA2284" s="44" t="s">
        <v>38</v>
      </c>
      <c r="AB2284" s="44" t="s">
        <v>35</v>
      </c>
      <c r="AC2284" s="43" t="s">
        <v>8400</v>
      </c>
      <c r="AD2284" s="43" t="s">
        <v>6595</v>
      </c>
    </row>
    <row r="2285" spans="1:30" ht="63.75" x14ac:dyDescent="0.2">
      <c r="A2285" s="41" t="s">
        <v>8401</v>
      </c>
      <c r="B2285" s="103" t="s">
        <v>743</v>
      </c>
      <c r="C2285" s="43" t="s">
        <v>7295</v>
      </c>
      <c r="D2285" s="43" t="s">
        <v>8286</v>
      </c>
      <c r="E2285" s="44" t="s">
        <v>76</v>
      </c>
      <c r="F2285" s="45" t="s">
        <v>8402</v>
      </c>
      <c r="G2285" s="45" t="s">
        <v>8403</v>
      </c>
      <c r="H2285" s="47">
        <v>43557</v>
      </c>
      <c r="I2285" s="47">
        <v>44471</v>
      </c>
      <c r="J2285" s="48" t="str">
        <f>IF(Ugovori_OPULJP[[#This Row],[DATUM ZAVRŠETKA OPERACIJE]]&gt;DATE(2024,3,31),"u provedbi","završen")</f>
        <v>završen</v>
      </c>
      <c r="K2285" s="46" t="s">
        <v>84</v>
      </c>
      <c r="L2285" s="46" t="s">
        <v>84</v>
      </c>
      <c r="M2285" s="49">
        <v>0.85</v>
      </c>
      <c r="N2285" s="49">
        <v>0.15</v>
      </c>
      <c r="O2285" s="50">
        <f>Ugovori_OPULJP[[#This Row],[Bespovratna sredstva - Ukupno (EU+Nac) HRK
= Ukupna ugovorena vrijednost bespovratnih sredstava]]*Ugovori_OPULJP[[#This Row],[EU STOPA SUFINANCIRANJA %
EU CO-FINANCING RATE %]]</f>
        <v>2035240.085</v>
      </c>
      <c r="P2285" s="51">
        <f>Ugovori_OPULJP[[#This Row],[Bespovratna sredstva - EU dio - HRK]]/7.5345</f>
        <v>270122.77987922222</v>
      </c>
      <c r="Q2285" s="50">
        <f>Ugovori_OPULJP[[#This Row],[Bespovratna sredstva - Ukupno (EU+Nac) HRK
= Ukupna ugovorena vrijednost bespovratnih sredstava]]*Ugovori_OPULJP[[#This Row],[STOPA NACIONALNOG SUFINANCIRANJA %]]</f>
        <v>359160.01500000001</v>
      </c>
      <c r="R2285" s="51">
        <f>Ugovori_OPULJP[[#This Row],[Bespovratna sredstva - Nacionalni dio - HRK]]/7.5345</f>
        <v>47668.725861039216</v>
      </c>
      <c r="S2285" s="50">
        <v>2394400.1</v>
      </c>
      <c r="T2285" s="51">
        <f>Ugovori_OPULJP[[#This Row],[Bespovratna sredstva - Ukupno (EU+Nac) HRK
= Ukupna ugovorena vrijednost bespovratnih sredstava]]/7.5345</f>
        <v>317791.50574026146</v>
      </c>
      <c r="U2285" s="50">
        <v>0</v>
      </c>
      <c r="V2285" s="51">
        <f>Ugovori_OPULJP[[#This Row],[Javni doprinos korisnika - HRK]]/7.5345</f>
        <v>0</v>
      </c>
      <c r="W2285" s="50">
        <v>0</v>
      </c>
      <c r="X2285" s="51">
        <f>Ugovori_OPULJP[[#This Row],[Privatni doprinos korisnika - HRK]]/7.5345</f>
        <v>0</v>
      </c>
      <c r="Y2285" s="52">
        <v>2394400.1</v>
      </c>
      <c r="Z2285" s="53">
        <f>Ugovori_OPULJP[[#This Row],[UKUPNI PRIHVATLJIVI IZDACI
TOTAL ELIGIBLE EXPENDITURE
= Bespovratna sredstva ukupno + doprinos korisnika
= Ukupni prihvatljivi troškovi
= Ukupna ugovorena vrijednost projekta HRK]]/7.5345</f>
        <v>317791.50574026146</v>
      </c>
      <c r="AA2285" s="44" t="s">
        <v>38</v>
      </c>
      <c r="AB2285" s="44" t="s">
        <v>35</v>
      </c>
      <c r="AC2285" s="43" t="s">
        <v>8404</v>
      </c>
      <c r="AD2285" s="43" t="s">
        <v>6595</v>
      </c>
    </row>
    <row r="2286" spans="1:30" ht="89.25" x14ac:dyDescent="0.2">
      <c r="A2286" s="41" t="s">
        <v>8405</v>
      </c>
      <c r="B2286" s="103" t="s">
        <v>743</v>
      </c>
      <c r="C2286" s="43" t="s">
        <v>7295</v>
      </c>
      <c r="D2286" s="43" t="s">
        <v>8286</v>
      </c>
      <c r="E2286" s="44" t="s">
        <v>76</v>
      </c>
      <c r="F2286" s="45" t="s">
        <v>8406</v>
      </c>
      <c r="G2286" s="45" t="s">
        <v>8407</v>
      </c>
      <c r="H2286" s="47">
        <v>43347</v>
      </c>
      <c r="I2286" s="47">
        <v>44259</v>
      </c>
      <c r="J2286" s="48" t="str">
        <f>IF(Ugovori_OPULJP[[#This Row],[DATUM ZAVRŠETKA OPERACIJE]]&gt;DATE(2024,3,31),"u provedbi","završen")</f>
        <v>završen</v>
      </c>
      <c r="K2286" s="46" t="s">
        <v>249</v>
      </c>
      <c r="L2286" s="46" t="s">
        <v>249</v>
      </c>
      <c r="M2286" s="49">
        <v>0.85</v>
      </c>
      <c r="N2286" s="49">
        <v>0.15</v>
      </c>
      <c r="O2286" s="50">
        <f>Ugovori_OPULJP[[#This Row],[Bespovratna sredstva - Ukupno (EU+Nac) HRK
= Ukupna ugovorena vrijednost bespovratnih sredstava]]*Ugovori_OPULJP[[#This Row],[EU STOPA SUFINANCIRANJA %
EU CO-FINANCING RATE %]]</f>
        <v>2654724.8110000002</v>
      </c>
      <c r="P2286" s="51">
        <f>Ugovori_OPULJP[[#This Row],[Bespovratna sredstva - EU dio - HRK]]/7.5345</f>
        <v>352342.53248390736</v>
      </c>
      <c r="Q2286" s="50">
        <f>Ugovori_OPULJP[[#This Row],[Bespovratna sredstva - Ukupno (EU+Nac) HRK
= Ukupna ugovorena vrijednost bespovratnih sredstava]]*Ugovori_OPULJP[[#This Row],[STOPA NACIONALNOG SUFINANCIRANJA %]]</f>
        <v>468480.84899999999</v>
      </c>
      <c r="R2286" s="51">
        <f>Ugovori_OPULJP[[#This Row],[Bespovratna sredstva - Nacionalni dio - HRK]]/7.5345</f>
        <v>62178.093967748355</v>
      </c>
      <c r="S2286" s="50">
        <v>3123205.66</v>
      </c>
      <c r="T2286" s="51">
        <f>Ugovori_OPULJP[[#This Row],[Bespovratna sredstva - Ukupno (EU+Nac) HRK
= Ukupna ugovorena vrijednost bespovratnih sredstava]]/7.5345</f>
        <v>414520.6264516557</v>
      </c>
      <c r="U2286" s="50">
        <v>0</v>
      </c>
      <c r="V2286" s="51">
        <f>Ugovori_OPULJP[[#This Row],[Javni doprinos korisnika - HRK]]/7.5345</f>
        <v>0</v>
      </c>
      <c r="W2286" s="50">
        <v>0</v>
      </c>
      <c r="X2286" s="51">
        <f>Ugovori_OPULJP[[#This Row],[Privatni doprinos korisnika - HRK]]/7.5345</f>
        <v>0</v>
      </c>
      <c r="Y2286" s="52">
        <v>3123205.66</v>
      </c>
      <c r="Z2286" s="53">
        <f>Ugovori_OPULJP[[#This Row],[UKUPNI PRIHVATLJIVI IZDACI
TOTAL ELIGIBLE EXPENDITURE
= Bespovratna sredstva ukupno + doprinos korisnika
= Ukupni prihvatljivi troškovi
= Ukupna ugovorena vrijednost projekta HRK]]/7.5345</f>
        <v>414520.6264516557</v>
      </c>
      <c r="AA2286" s="44" t="s">
        <v>38</v>
      </c>
      <c r="AB2286" s="44" t="s">
        <v>35</v>
      </c>
      <c r="AC2286" s="43" t="s">
        <v>8408</v>
      </c>
      <c r="AD2286" s="43" t="s">
        <v>6595</v>
      </c>
    </row>
    <row r="2287" spans="1:30" ht="102" x14ac:dyDescent="0.2">
      <c r="A2287" s="41" t="s">
        <v>8409</v>
      </c>
      <c r="B2287" s="103" t="s">
        <v>743</v>
      </c>
      <c r="C2287" s="43" t="s">
        <v>7295</v>
      </c>
      <c r="D2287" s="43" t="s">
        <v>8286</v>
      </c>
      <c r="E2287" s="44" t="s">
        <v>76</v>
      </c>
      <c r="F2287" s="45" t="s">
        <v>8410</v>
      </c>
      <c r="G2287" s="45" t="s">
        <v>8411</v>
      </c>
      <c r="H2287" s="47">
        <v>43480</v>
      </c>
      <c r="I2287" s="47">
        <v>44392</v>
      </c>
      <c r="J2287" s="48" t="str">
        <f>IF(Ugovori_OPULJP[[#This Row],[DATUM ZAVRŠETKA OPERACIJE]]&gt;DATE(2024,3,31),"u provedbi","završen")</f>
        <v>završen</v>
      </c>
      <c r="K2287" s="46" t="s">
        <v>173</v>
      </c>
      <c r="L2287" s="46" t="s">
        <v>173</v>
      </c>
      <c r="M2287" s="49">
        <v>0.85</v>
      </c>
      <c r="N2287" s="49">
        <v>0.15</v>
      </c>
      <c r="O2287" s="50">
        <f>Ugovori_OPULJP[[#This Row],[Bespovratna sredstva - Ukupno (EU+Nac) HRK
= Ukupna ugovorena vrijednost bespovratnih sredstava]]*Ugovori_OPULJP[[#This Row],[EU STOPA SUFINANCIRANJA %
EU CO-FINANCING RATE %]]</f>
        <v>2180723.4329999997</v>
      </c>
      <c r="P2287" s="51">
        <f>Ugovori_OPULJP[[#This Row],[Bespovratna sredstva - EU dio - HRK]]/7.5345</f>
        <v>289431.73840334459</v>
      </c>
      <c r="Q2287" s="50">
        <f>Ugovori_OPULJP[[#This Row],[Bespovratna sredstva - Ukupno (EU+Nac) HRK
= Ukupna ugovorena vrijednost bespovratnih sredstava]]*Ugovori_OPULJP[[#This Row],[STOPA NACIONALNOG SUFINANCIRANJA %]]</f>
        <v>384833.54699999996</v>
      </c>
      <c r="R2287" s="51">
        <f>Ugovori_OPULJP[[#This Row],[Bespovratna sredstva - Nacionalni dio - HRK]]/7.5345</f>
        <v>51076.189130001985</v>
      </c>
      <c r="S2287" s="50">
        <v>2565556.98</v>
      </c>
      <c r="T2287" s="51">
        <f>Ugovori_OPULJP[[#This Row],[Bespovratna sredstva - Ukupno (EU+Nac) HRK
= Ukupna ugovorena vrijednost bespovratnih sredstava]]/7.5345</f>
        <v>340507.92753334658</v>
      </c>
      <c r="U2287" s="50">
        <v>0</v>
      </c>
      <c r="V2287" s="51">
        <f>Ugovori_OPULJP[[#This Row],[Javni doprinos korisnika - HRK]]/7.5345</f>
        <v>0</v>
      </c>
      <c r="W2287" s="50">
        <v>0</v>
      </c>
      <c r="X2287" s="51">
        <f>Ugovori_OPULJP[[#This Row],[Privatni doprinos korisnika - HRK]]/7.5345</f>
        <v>0</v>
      </c>
      <c r="Y2287" s="52">
        <v>2565556.98</v>
      </c>
      <c r="Z2287" s="53">
        <f>Ugovori_OPULJP[[#This Row],[UKUPNI PRIHVATLJIVI IZDACI
TOTAL ELIGIBLE EXPENDITURE
= Bespovratna sredstva ukupno + doprinos korisnika
= Ukupni prihvatljivi troškovi
= Ukupna ugovorena vrijednost projekta HRK]]/7.5345</f>
        <v>340507.92753334658</v>
      </c>
      <c r="AA2287" s="44" t="s">
        <v>38</v>
      </c>
      <c r="AB2287" s="44" t="s">
        <v>35</v>
      </c>
      <c r="AC2287" s="43" t="s">
        <v>8412</v>
      </c>
      <c r="AD2287" s="43" t="s">
        <v>6595</v>
      </c>
    </row>
    <row r="2288" spans="1:30" ht="114.75" x14ac:dyDescent="0.2">
      <c r="A2288" s="41" t="s">
        <v>8413</v>
      </c>
      <c r="B2288" s="103" t="s">
        <v>743</v>
      </c>
      <c r="C2288" s="43" t="s">
        <v>7295</v>
      </c>
      <c r="D2288" s="43" t="s">
        <v>8286</v>
      </c>
      <c r="E2288" s="44" t="s">
        <v>76</v>
      </c>
      <c r="F2288" s="45" t="s">
        <v>8414</v>
      </c>
      <c r="G2288" s="45" t="s">
        <v>8415</v>
      </c>
      <c r="H2288" s="47">
        <v>43347</v>
      </c>
      <c r="I2288" s="47">
        <v>44078</v>
      </c>
      <c r="J2288" s="48" t="str">
        <f>IF(Ugovori_OPULJP[[#This Row],[DATUM ZAVRŠETKA OPERACIJE]]&gt;DATE(2024,3,31),"u provedbi","završen")</f>
        <v>završen</v>
      </c>
      <c r="K2288" s="46" t="s">
        <v>8416</v>
      </c>
      <c r="L2288" s="46" t="s">
        <v>130</v>
      </c>
      <c r="M2288" s="49">
        <v>0.85</v>
      </c>
      <c r="N2288" s="49">
        <v>0.15</v>
      </c>
      <c r="O2288" s="50">
        <f>Ugovori_OPULJP[[#This Row],[Bespovratna sredstva - Ukupno (EU+Nac) HRK
= Ukupna ugovorena vrijednost bespovratnih sredstava]]*Ugovori_OPULJP[[#This Row],[EU STOPA SUFINANCIRANJA %
EU CO-FINANCING RATE %]]</f>
        <v>2264180.7850000001</v>
      </c>
      <c r="P2288" s="51">
        <f>Ugovori_OPULJP[[#This Row],[Bespovratna sredstva - EU dio - HRK]]/7.5345</f>
        <v>300508.43254363263</v>
      </c>
      <c r="Q2288" s="50">
        <f>Ugovori_OPULJP[[#This Row],[Bespovratna sredstva - Ukupno (EU+Nac) HRK
= Ukupna ugovorena vrijednost bespovratnih sredstava]]*Ugovori_OPULJP[[#This Row],[STOPA NACIONALNOG SUFINANCIRANJA %]]</f>
        <v>399561.315</v>
      </c>
      <c r="R2288" s="51">
        <f>Ugovori_OPULJP[[#This Row],[Bespovratna sredstva - Nacionalni dio - HRK]]/7.5345</f>
        <v>53030.899860641046</v>
      </c>
      <c r="S2288" s="50">
        <v>2663742.1</v>
      </c>
      <c r="T2288" s="51">
        <f>Ugovori_OPULJP[[#This Row],[Bespovratna sredstva - Ukupno (EU+Nac) HRK
= Ukupna ugovorena vrijednost bespovratnih sredstava]]/7.5345</f>
        <v>353539.33240427368</v>
      </c>
      <c r="U2288" s="50">
        <v>0</v>
      </c>
      <c r="V2288" s="51">
        <f>Ugovori_OPULJP[[#This Row],[Javni doprinos korisnika - HRK]]/7.5345</f>
        <v>0</v>
      </c>
      <c r="W2288" s="50">
        <v>0</v>
      </c>
      <c r="X2288" s="51">
        <f>Ugovori_OPULJP[[#This Row],[Privatni doprinos korisnika - HRK]]/7.5345</f>
        <v>0</v>
      </c>
      <c r="Y2288" s="52">
        <v>2663742.1</v>
      </c>
      <c r="Z2288" s="53">
        <f>Ugovori_OPULJP[[#This Row],[UKUPNI PRIHVATLJIVI IZDACI
TOTAL ELIGIBLE EXPENDITURE
= Bespovratna sredstva ukupno + doprinos korisnika
= Ukupni prihvatljivi troškovi
= Ukupna ugovorena vrijednost projekta HRK]]/7.5345</f>
        <v>353539.33240427368</v>
      </c>
      <c r="AA2288" s="44" t="s">
        <v>38</v>
      </c>
      <c r="AB2288" s="44" t="s">
        <v>35</v>
      </c>
      <c r="AC2288" s="43" t="s">
        <v>8417</v>
      </c>
      <c r="AD2288" s="43" t="s">
        <v>6595</v>
      </c>
    </row>
    <row r="2289" spans="1:30" ht="89.25" x14ac:dyDescent="0.2">
      <c r="A2289" s="41" t="s">
        <v>8418</v>
      </c>
      <c r="B2289" s="103" t="s">
        <v>743</v>
      </c>
      <c r="C2289" s="43" t="s">
        <v>7295</v>
      </c>
      <c r="D2289" s="43" t="s">
        <v>8286</v>
      </c>
      <c r="E2289" s="44" t="s">
        <v>76</v>
      </c>
      <c r="F2289" s="45" t="s">
        <v>8419</v>
      </c>
      <c r="G2289" s="45" t="s">
        <v>8420</v>
      </c>
      <c r="H2289" s="47">
        <v>43557</v>
      </c>
      <c r="I2289" s="47">
        <v>44471</v>
      </c>
      <c r="J2289" s="48" t="str">
        <f>IF(Ugovori_OPULJP[[#This Row],[DATUM ZAVRŠETKA OPERACIJE]]&gt;DATE(2024,3,31),"u provedbi","završen")</f>
        <v>završen</v>
      </c>
      <c r="K2289" s="46" t="s">
        <v>130</v>
      </c>
      <c r="L2289" s="46" t="s">
        <v>130</v>
      </c>
      <c r="M2289" s="49">
        <v>0.85</v>
      </c>
      <c r="N2289" s="49">
        <v>0.15</v>
      </c>
      <c r="O2289" s="50">
        <f>Ugovori_OPULJP[[#This Row],[Bespovratna sredstva - Ukupno (EU+Nac) HRK
= Ukupna ugovorena vrijednost bespovratnih sredstava]]*Ugovori_OPULJP[[#This Row],[EU STOPA SUFINANCIRANJA %
EU CO-FINANCING RATE %]]</f>
        <v>2310393.3045000001</v>
      </c>
      <c r="P2289" s="51">
        <f>Ugovori_OPULJP[[#This Row],[Bespovratna sredstva - EU dio - HRK]]/7.5345</f>
        <v>306641.88791558828</v>
      </c>
      <c r="Q2289" s="50">
        <f>Ugovori_OPULJP[[#This Row],[Bespovratna sredstva - Ukupno (EU+Nac) HRK
= Ukupna ugovorena vrijednost bespovratnih sredstava]]*Ugovori_OPULJP[[#This Row],[STOPA NACIONALNOG SUFINANCIRANJA %]]</f>
        <v>407716.46549999999</v>
      </c>
      <c r="R2289" s="51">
        <f>Ugovori_OPULJP[[#This Row],[Bespovratna sredstva - Nacionalni dio - HRK]]/7.5345</f>
        <v>54113.27433804499</v>
      </c>
      <c r="S2289" s="50">
        <v>2718109.77</v>
      </c>
      <c r="T2289" s="51">
        <f>Ugovori_OPULJP[[#This Row],[Bespovratna sredstva - Ukupno (EU+Nac) HRK
= Ukupna ugovorena vrijednost bespovratnih sredstava]]/7.5345</f>
        <v>360755.16225363326</v>
      </c>
      <c r="U2289" s="50">
        <v>0</v>
      </c>
      <c r="V2289" s="51">
        <f>Ugovori_OPULJP[[#This Row],[Javni doprinos korisnika - HRK]]/7.5345</f>
        <v>0</v>
      </c>
      <c r="W2289" s="50">
        <v>0</v>
      </c>
      <c r="X2289" s="51">
        <f>Ugovori_OPULJP[[#This Row],[Privatni doprinos korisnika - HRK]]/7.5345</f>
        <v>0</v>
      </c>
      <c r="Y2289" s="52">
        <v>2718109.77</v>
      </c>
      <c r="Z2289" s="53">
        <f>Ugovori_OPULJP[[#This Row],[UKUPNI PRIHVATLJIVI IZDACI
TOTAL ELIGIBLE EXPENDITURE
= Bespovratna sredstva ukupno + doprinos korisnika
= Ukupni prihvatljivi troškovi
= Ukupna ugovorena vrijednost projekta HRK]]/7.5345</f>
        <v>360755.16225363326</v>
      </c>
      <c r="AA2289" s="44" t="s">
        <v>38</v>
      </c>
      <c r="AB2289" s="44" t="s">
        <v>35</v>
      </c>
      <c r="AC2289" s="43" t="s">
        <v>8421</v>
      </c>
      <c r="AD2289" s="43" t="s">
        <v>6595</v>
      </c>
    </row>
    <row r="2290" spans="1:30" ht="114.75" x14ac:dyDescent="0.2">
      <c r="A2290" s="41" t="s">
        <v>8422</v>
      </c>
      <c r="B2290" s="103" t="s">
        <v>743</v>
      </c>
      <c r="C2290" s="43" t="s">
        <v>7295</v>
      </c>
      <c r="D2290" s="43" t="s">
        <v>8286</v>
      </c>
      <c r="E2290" s="44" t="s">
        <v>76</v>
      </c>
      <c r="F2290" s="45" t="s">
        <v>8423</v>
      </c>
      <c r="G2290" s="45" t="s">
        <v>2441</v>
      </c>
      <c r="H2290" s="47">
        <v>43397</v>
      </c>
      <c r="I2290" s="47">
        <v>44128</v>
      </c>
      <c r="J2290" s="48" t="str">
        <f>IF(Ugovori_OPULJP[[#This Row],[DATUM ZAVRŠETKA OPERACIJE]]&gt;DATE(2024,3,31),"u provedbi","završen")</f>
        <v>završen</v>
      </c>
      <c r="K2290" s="46" t="s">
        <v>271</v>
      </c>
      <c r="L2290" s="46" t="s">
        <v>271</v>
      </c>
      <c r="M2290" s="49">
        <v>0.85</v>
      </c>
      <c r="N2290" s="49">
        <v>0.15</v>
      </c>
      <c r="O2290" s="50">
        <f>Ugovori_OPULJP[[#This Row],[Bespovratna sredstva - Ukupno (EU+Nac) HRK
= Ukupna ugovorena vrijednost bespovratnih sredstava]]*Ugovori_OPULJP[[#This Row],[EU STOPA SUFINANCIRANJA %
EU CO-FINANCING RATE %]]</f>
        <v>7577129.8059999989</v>
      </c>
      <c r="P2290" s="51">
        <f>Ugovori_OPULJP[[#This Row],[Bespovratna sredstva - EU dio - HRK]]/7.5345</f>
        <v>1005657.9475744904</v>
      </c>
      <c r="Q2290" s="50">
        <f>Ugovori_OPULJP[[#This Row],[Bespovratna sredstva - Ukupno (EU+Nac) HRK
= Ukupna ugovorena vrijednost bespovratnih sredstava]]*Ugovori_OPULJP[[#This Row],[STOPA NACIONALNOG SUFINANCIRANJA %]]</f>
        <v>1337140.5539999998</v>
      </c>
      <c r="R2290" s="51">
        <f>Ugovori_OPULJP[[#This Row],[Bespovratna sredstva - Nacionalni dio - HRK]]/7.5345</f>
        <v>177469.04957196891</v>
      </c>
      <c r="S2290" s="50">
        <v>8914270.3599999994</v>
      </c>
      <c r="T2290" s="51">
        <f>Ugovori_OPULJP[[#This Row],[Bespovratna sredstva - Ukupno (EU+Nac) HRK
= Ukupna ugovorena vrijednost bespovratnih sredstava]]/7.5345</f>
        <v>1183126.9971464595</v>
      </c>
      <c r="U2290" s="50">
        <v>0</v>
      </c>
      <c r="V2290" s="51">
        <f>Ugovori_OPULJP[[#This Row],[Javni doprinos korisnika - HRK]]/7.5345</f>
        <v>0</v>
      </c>
      <c r="W2290" s="50">
        <v>0</v>
      </c>
      <c r="X2290" s="51">
        <f>Ugovori_OPULJP[[#This Row],[Privatni doprinos korisnika - HRK]]/7.5345</f>
        <v>0</v>
      </c>
      <c r="Y2290" s="52">
        <v>8914270.3599999994</v>
      </c>
      <c r="Z2290" s="53">
        <f>Ugovori_OPULJP[[#This Row],[UKUPNI PRIHVATLJIVI IZDACI
TOTAL ELIGIBLE EXPENDITURE
= Bespovratna sredstva ukupno + doprinos korisnika
= Ukupni prihvatljivi troškovi
= Ukupna ugovorena vrijednost projekta HRK]]/7.5345</f>
        <v>1183126.9971464595</v>
      </c>
      <c r="AA2290" s="44" t="s">
        <v>38</v>
      </c>
      <c r="AB2290" s="44" t="s">
        <v>35</v>
      </c>
      <c r="AC2290" s="43" t="s">
        <v>8424</v>
      </c>
      <c r="AD2290" s="43" t="s">
        <v>6595</v>
      </c>
    </row>
    <row r="2291" spans="1:30" ht="89.25" x14ac:dyDescent="0.2">
      <c r="A2291" s="41" t="s">
        <v>8425</v>
      </c>
      <c r="B2291" s="103" t="s">
        <v>743</v>
      </c>
      <c r="C2291" s="43" t="s">
        <v>7295</v>
      </c>
      <c r="D2291" s="43" t="s">
        <v>8286</v>
      </c>
      <c r="E2291" s="44" t="s">
        <v>76</v>
      </c>
      <c r="F2291" s="45" t="s">
        <v>8426</v>
      </c>
      <c r="G2291" s="45" t="s">
        <v>665</v>
      </c>
      <c r="H2291" s="47">
        <v>43480</v>
      </c>
      <c r="I2291" s="47">
        <v>44392</v>
      </c>
      <c r="J2291" s="48" t="str">
        <f>IF(Ugovori_OPULJP[[#This Row],[DATUM ZAVRŠETKA OPERACIJE]]&gt;DATE(2024,3,31),"u provedbi","završen")</f>
        <v>završen</v>
      </c>
      <c r="K2291" s="46" t="s">
        <v>244</v>
      </c>
      <c r="L2291" s="46" t="s">
        <v>244</v>
      </c>
      <c r="M2291" s="49">
        <v>0.85</v>
      </c>
      <c r="N2291" s="49">
        <v>0.15</v>
      </c>
      <c r="O2291" s="50">
        <f>Ugovori_OPULJP[[#This Row],[Bespovratna sredstva - Ukupno (EU+Nac) HRK
= Ukupna ugovorena vrijednost bespovratnih sredstava]]*Ugovori_OPULJP[[#This Row],[EU STOPA SUFINANCIRANJA %
EU CO-FINANCING RATE %]]</f>
        <v>4514004.4749999996</v>
      </c>
      <c r="P2291" s="51">
        <f>Ugovori_OPULJP[[#This Row],[Bespovratna sredstva - EU dio - HRK]]/7.5345</f>
        <v>599111.35111818963</v>
      </c>
      <c r="Q2291" s="50">
        <f>Ugovori_OPULJP[[#This Row],[Bespovratna sredstva - Ukupno (EU+Nac) HRK
= Ukupna ugovorena vrijednost bespovratnih sredstava]]*Ugovori_OPULJP[[#This Row],[STOPA NACIONALNOG SUFINANCIRANJA %]]</f>
        <v>796589.02500000002</v>
      </c>
      <c r="R2291" s="51">
        <f>Ugovori_OPULJP[[#This Row],[Bespovratna sredstva - Nacionalni dio - HRK]]/7.5345</f>
        <v>105725.53255026876</v>
      </c>
      <c r="S2291" s="50">
        <v>5310593.5</v>
      </c>
      <c r="T2291" s="51">
        <f>Ugovori_OPULJP[[#This Row],[Bespovratna sredstva - Ukupno (EU+Nac) HRK
= Ukupna ugovorena vrijednost bespovratnih sredstava]]/7.5345</f>
        <v>704836.88366845844</v>
      </c>
      <c r="U2291" s="50">
        <v>0</v>
      </c>
      <c r="V2291" s="51">
        <f>Ugovori_OPULJP[[#This Row],[Javni doprinos korisnika - HRK]]/7.5345</f>
        <v>0</v>
      </c>
      <c r="W2291" s="50">
        <v>0</v>
      </c>
      <c r="X2291" s="51">
        <f>Ugovori_OPULJP[[#This Row],[Privatni doprinos korisnika - HRK]]/7.5345</f>
        <v>0</v>
      </c>
      <c r="Y2291" s="52">
        <v>5310593.5</v>
      </c>
      <c r="Z2291" s="53">
        <f>Ugovori_OPULJP[[#This Row],[UKUPNI PRIHVATLJIVI IZDACI
TOTAL ELIGIBLE EXPENDITURE
= Bespovratna sredstva ukupno + doprinos korisnika
= Ukupni prihvatljivi troškovi
= Ukupna ugovorena vrijednost projekta HRK]]/7.5345</f>
        <v>704836.88366845844</v>
      </c>
      <c r="AA2291" s="44" t="s">
        <v>38</v>
      </c>
      <c r="AB2291" s="44" t="s">
        <v>35</v>
      </c>
      <c r="AC2291" s="43" t="s">
        <v>8427</v>
      </c>
      <c r="AD2291" s="43" t="s">
        <v>6595</v>
      </c>
    </row>
    <row r="2292" spans="1:30" ht="127.5" x14ac:dyDescent="0.2">
      <c r="A2292" s="41" t="s">
        <v>8428</v>
      </c>
      <c r="B2292" s="103" t="s">
        <v>743</v>
      </c>
      <c r="C2292" s="43" t="s">
        <v>7295</v>
      </c>
      <c r="D2292" s="43" t="s">
        <v>8286</v>
      </c>
      <c r="E2292" s="44" t="s">
        <v>76</v>
      </c>
      <c r="F2292" s="45" t="s">
        <v>8429</v>
      </c>
      <c r="G2292" s="45" t="s">
        <v>8430</v>
      </c>
      <c r="H2292" s="47">
        <v>43557</v>
      </c>
      <c r="I2292" s="47">
        <v>44349</v>
      </c>
      <c r="J2292" s="48" t="str">
        <f>IF(Ugovori_OPULJP[[#This Row],[DATUM ZAVRŠETKA OPERACIJE]]&gt;DATE(2024,3,31),"u provedbi","završen")</f>
        <v>završen</v>
      </c>
      <c r="K2292" s="46" t="s">
        <v>84</v>
      </c>
      <c r="L2292" s="46" t="s">
        <v>84</v>
      </c>
      <c r="M2292" s="49">
        <v>0.85</v>
      </c>
      <c r="N2292" s="49">
        <v>0.15</v>
      </c>
      <c r="O2292" s="50">
        <f>Ugovori_OPULJP[[#This Row],[Bespovratna sredstva - Ukupno (EU+Nac) HRK
= Ukupna ugovorena vrijednost bespovratnih sredstava]]*Ugovori_OPULJP[[#This Row],[EU STOPA SUFINANCIRANJA %
EU CO-FINANCING RATE %]]</f>
        <v>3513188.6434999998</v>
      </c>
      <c r="P2292" s="51">
        <f>Ugovori_OPULJP[[#This Row],[Bespovratna sredstva - EU dio - HRK]]/7.5345</f>
        <v>466280.26325569046</v>
      </c>
      <c r="Q2292" s="50">
        <f>Ugovori_OPULJP[[#This Row],[Bespovratna sredstva - Ukupno (EU+Nac) HRK
= Ukupna ugovorena vrijednost bespovratnih sredstava]]*Ugovori_OPULJP[[#This Row],[STOPA NACIONALNOG SUFINANCIRANJA %]]</f>
        <v>619974.46649999998</v>
      </c>
      <c r="R2292" s="51">
        <f>Ugovori_OPULJP[[#This Row],[Bespovratna sredstva - Nacionalni dio - HRK]]/7.5345</f>
        <v>82284.752339239494</v>
      </c>
      <c r="S2292" s="50">
        <v>4133163.11</v>
      </c>
      <c r="T2292" s="51">
        <f>Ugovori_OPULJP[[#This Row],[Bespovratna sredstva - Ukupno (EU+Nac) HRK
= Ukupna ugovorena vrijednost bespovratnih sredstava]]/7.5345</f>
        <v>548565.01559492992</v>
      </c>
      <c r="U2292" s="50">
        <v>0</v>
      </c>
      <c r="V2292" s="51">
        <f>Ugovori_OPULJP[[#This Row],[Javni doprinos korisnika - HRK]]/7.5345</f>
        <v>0</v>
      </c>
      <c r="W2292" s="50">
        <v>0</v>
      </c>
      <c r="X2292" s="51">
        <f>Ugovori_OPULJP[[#This Row],[Privatni doprinos korisnika - HRK]]/7.5345</f>
        <v>0</v>
      </c>
      <c r="Y2292" s="52">
        <v>4133163.11</v>
      </c>
      <c r="Z2292" s="53">
        <f>Ugovori_OPULJP[[#This Row],[UKUPNI PRIHVATLJIVI IZDACI
TOTAL ELIGIBLE EXPENDITURE
= Bespovratna sredstva ukupno + doprinos korisnika
= Ukupni prihvatljivi troškovi
= Ukupna ugovorena vrijednost projekta HRK]]/7.5345</f>
        <v>548565.01559492992</v>
      </c>
      <c r="AA2292" s="44" t="s">
        <v>38</v>
      </c>
      <c r="AB2292" s="44" t="s">
        <v>35</v>
      </c>
      <c r="AC2292" s="43" t="s">
        <v>8431</v>
      </c>
      <c r="AD2292" s="43" t="s">
        <v>6595</v>
      </c>
    </row>
    <row r="2293" spans="1:30" ht="76.5" x14ac:dyDescent="0.2">
      <c r="A2293" s="41" t="s">
        <v>8432</v>
      </c>
      <c r="B2293" s="103" t="s">
        <v>743</v>
      </c>
      <c r="C2293" s="43" t="s">
        <v>7295</v>
      </c>
      <c r="D2293" s="43" t="s">
        <v>8286</v>
      </c>
      <c r="E2293" s="44" t="s">
        <v>76</v>
      </c>
      <c r="F2293" s="45" t="s">
        <v>8433</v>
      </c>
      <c r="G2293" s="45" t="s">
        <v>8434</v>
      </c>
      <c r="H2293" s="47">
        <v>43480</v>
      </c>
      <c r="I2293" s="47">
        <v>44392</v>
      </c>
      <c r="J2293" s="48" t="str">
        <f>IF(Ugovori_OPULJP[[#This Row],[DATUM ZAVRŠETKA OPERACIJE]]&gt;DATE(2024,3,31),"u provedbi","završen")</f>
        <v>završen</v>
      </c>
      <c r="K2293" s="46" t="s">
        <v>84</v>
      </c>
      <c r="L2293" s="46" t="s">
        <v>84</v>
      </c>
      <c r="M2293" s="49">
        <v>0.85</v>
      </c>
      <c r="N2293" s="49">
        <v>0.15</v>
      </c>
      <c r="O2293" s="50">
        <f>Ugovori_OPULJP[[#This Row],[Bespovratna sredstva - Ukupno (EU+Nac) HRK
= Ukupna ugovorena vrijednost bespovratnih sredstava]]*Ugovori_OPULJP[[#This Row],[EU STOPA SUFINANCIRANJA %
EU CO-FINANCING RATE %]]</f>
        <v>3929314.4819999998</v>
      </c>
      <c r="P2293" s="51">
        <f>Ugovori_OPULJP[[#This Row],[Bespovratna sredstva - EU dio - HRK]]/7.5345</f>
        <v>521509.65319530154</v>
      </c>
      <c r="Q2293" s="50">
        <f>Ugovori_OPULJP[[#This Row],[Bespovratna sredstva - Ukupno (EU+Nac) HRK
= Ukupna ugovorena vrijednost bespovratnih sredstava]]*Ugovori_OPULJP[[#This Row],[STOPA NACIONALNOG SUFINANCIRANJA %]]</f>
        <v>693408.43799999997</v>
      </c>
      <c r="R2293" s="51">
        <f>Ugovori_OPULJP[[#This Row],[Bespovratna sredstva - Nacionalni dio - HRK]]/7.5345</f>
        <v>92031.115269759102</v>
      </c>
      <c r="S2293" s="50">
        <v>4622722.92</v>
      </c>
      <c r="T2293" s="51">
        <f>Ugovori_OPULJP[[#This Row],[Bespovratna sredstva - Ukupno (EU+Nac) HRK
= Ukupna ugovorena vrijednost bespovratnih sredstava]]/7.5345</f>
        <v>613540.76846506062</v>
      </c>
      <c r="U2293" s="50">
        <v>0</v>
      </c>
      <c r="V2293" s="51">
        <f>Ugovori_OPULJP[[#This Row],[Javni doprinos korisnika - HRK]]/7.5345</f>
        <v>0</v>
      </c>
      <c r="W2293" s="50">
        <v>0</v>
      </c>
      <c r="X2293" s="51">
        <f>Ugovori_OPULJP[[#This Row],[Privatni doprinos korisnika - HRK]]/7.5345</f>
        <v>0</v>
      </c>
      <c r="Y2293" s="52">
        <v>4622722.92</v>
      </c>
      <c r="Z2293" s="53">
        <f>Ugovori_OPULJP[[#This Row],[UKUPNI PRIHVATLJIVI IZDACI
TOTAL ELIGIBLE EXPENDITURE
= Bespovratna sredstva ukupno + doprinos korisnika
= Ukupni prihvatljivi troškovi
= Ukupna ugovorena vrijednost projekta HRK]]/7.5345</f>
        <v>613540.76846506062</v>
      </c>
      <c r="AA2293" s="44" t="s">
        <v>38</v>
      </c>
      <c r="AB2293" s="44" t="s">
        <v>35</v>
      </c>
      <c r="AC2293" s="43" t="s">
        <v>8435</v>
      </c>
      <c r="AD2293" s="43" t="s">
        <v>6595</v>
      </c>
    </row>
    <row r="2294" spans="1:30" ht="89.25" x14ac:dyDescent="0.2">
      <c r="A2294" s="41" t="s">
        <v>8436</v>
      </c>
      <c r="B2294" s="103" t="s">
        <v>743</v>
      </c>
      <c r="C2294" s="43" t="s">
        <v>7295</v>
      </c>
      <c r="D2294" s="43" t="s">
        <v>8286</v>
      </c>
      <c r="E2294" s="44" t="s">
        <v>76</v>
      </c>
      <c r="F2294" s="45" t="s">
        <v>8437</v>
      </c>
      <c r="G2294" s="45" t="s">
        <v>1771</v>
      </c>
      <c r="H2294" s="47">
        <v>43423</v>
      </c>
      <c r="I2294" s="47">
        <v>44335</v>
      </c>
      <c r="J2294" s="48" t="str">
        <f>IF(Ugovori_OPULJP[[#This Row],[DATUM ZAVRŠETKA OPERACIJE]]&gt;DATE(2024,3,31),"u provedbi","završen")</f>
        <v>završen</v>
      </c>
      <c r="K2294" s="46" t="s">
        <v>271</v>
      </c>
      <c r="L2294" s="46" t="s">
        <v>271</v>
      </c>
      <c r="M2294" s="49">
        <v>0.85</v>
      </c>
      <c r="N2294" s="49">
        <v>0.15</v>
      </c>
      <c r="O2294" s="50">
        <f>Ugovori_OPULJP[[#This Row],[Bespovratna sredstva - Ukupno (EU+Nac) HRK
= Ukupna ugovorena vrijednost bespovratnih sredstava]]*Ugovori_OPULJP[[#This Row],[EU STOPA SUFINANCIRANJA %
EU CO-FINANCING RATE %]]</f>
        <v>2142801.5499999998</v>
      </c>
      <c r="P2294" s="51">
        <f>Ugovori_OPULJP[[#This Row],[Bespovratna sredstva - EU dio - HRK]]/7.5345</f>
        <v>284398.63959121372</v>
      </c>
      <c r="Q2294" s="50">
        <f>Ugovori_OPULJP[[#This Row],[Bespovratna sredstva - Ukupno (EU+Nac) HRK
= Ukupna ugovorena vrijednost bespovratnih sredstava]]*Ugovori_OPULJP[[#This Row],[STOPA NACIONALNOG SUFINANCIRANJA %]]</f>
        <v>378141.45</v>
      </c>
      <c r="R2294" s="51">
        <f>Ugovori_OPULJP[[#This Row],[Bespovratna sredstva - Nacionalni dio - HRK]]/7.5345</f>
        <v>50187.995221978897</v>
      </c>
      <c r="S2294" s="50">
        <v>2520943</v>
      </c>
      <c r="T2294" s="51">
        <f>Ugovori_OPULJP[[#This Row],[Bespovratna sredstva - Ukupno (EU+Nac) HRK
= Ukupna ugovorena vrijednost bespovratnih sredstava]]/7.5345</f>
        <v>334586.63481319265</v>
      </c>
      <c r="U2294" s="50">
        <v>0</v>
      </c>
      <c r="V2294" s="51">
        <f>Ugovori_OPULJP[[#This Row],[Javni doprinos korisnika - HRK]]/7.5345</f>
        <v>0</v>
      </c>
      <c r="W2294" s="50">
        <v>0</v>
      </c>
      <c r="X2294" s="51">
        <f>Ugovori_OPULJP[[#This Row],[Privatni doprinos korisnika - HRK]]/7.5345</f>
        <v>0</v>
      </c>
      <c r="Y2294" s="52">
        <v>2520943</v>
      </c>
      <c r="Z2294" s="53">
        <f>Ugovori_OPULJP[[#This Row],[UKUPNI PRIHVATLJIVI IZDACI
TOTAL ELIGIBLE EXPENDITURE
= Bespovratna sredstva ukupno + doprinos korisnika
= Ukupni prihvatljivi troškovi
= Ukupna ugovorena vrijednost projekta HRK]]/7.5345</f>
        <v>334586.63481319265</v>
      </c>
      <c r="AA2294" s="44" t="s">
        <v>38</v>
      </c>
      <c r="AB2294" s="44" t="s">
        <v>35</v>
      </c>
      <c r="AC2294" s="43" t="s">
        <v>8438</v>
      </c>
      <c r="AD2294" s="43" t="s">
        <v>6595</v>
      </c>
    </row>
    <row r="2295" spans="1:30" ht="102" x14ac:dyDescent="0.2">
      <c r="A2295" s="41" t="s">
        <v>8439</v>
      </c>
      <c r="B2295" s="103" t="s">
        <v>743</v>
      </c>
      <c r="C2295" s="43" t="s">
        <v>7295</v>
      </c>
      <c r="D2295" s="43" t="s">
        <v>8286</v>
      </c>
      <c r="E2295" s="44" t="s">
        <v>76</v>
      </c>
      <c r="F2295" s="45" t="s">
        <v>8440</v>
      </c>
      <c r="G2295" s="45" t="s">
        <v>8441</v>
      </c>
      <c r="H2295" s="47">
        <v>43557</v>
      </c>
      <c r="I2295" s="47">
        <v>44521</v>
      </c>
      <c r="J2295" s="48" t="str">
        <f>IF(Ugovori_OPULJP[[#This Row],[DATUM ZAVRŠETKA OPERACIJE]]&gt;DATE(2024,3,31),"u provedbi","završen")</f>
        <v>završen</v>
      </c>
      <c r="K2295" s="46" t="s">
        <v>37</v>
      </c>
      <c r="L2295" s="46" t="s">
        <v>37</v>
      </c>
      <c r="M2295" s="49">
        <v>0.85</v>
      </c>
      <c r="N2295" s="49">
        <v>0.15</v>
      </c>
      <c r="O2295" s="50">
        <f>Ugovori_OPULJP[[#This Row],[Bespovratna sredstva - Ukupno (EU+Nac) HRK
= Ukupna ugovorena vrijednost bespovratnih sredstava]]*Ugovori_OPULJP[[#This Row],[EU STOPA SUFINANCIRANJA %
EU CO-FINANCING RATE %]]</f>
        <v>4238153.2949999999</v>
      </c>
      <c r="P2295" s="51">
        <f>Ugovori_OPULJP[[#This Row],[Bespovratna sredstva - EU dio - HRK]]/7.5345</f>
        <v>562499.60780410108</v>
      </c>
      <c r="Q2295" s="50">
        <f>Ugovori_OPULJP[[#This Row],[Bespovratna sredstva - Ukupno (EU+Nac) HRK
= Ukupna ugovorena vrijednost bespovratnih sredstava]]*Ugovori_OPULJP[[#This Row],[STOPA NACIONALNOG SUFINANCIRANJA %]]</f>
        <v>747909.40500000003</v>
      </c>
      <c r="R2295" s="51">
        <f>Ugovori_OPULJP[[#This Row],[Bespovratna sredstva - Nacionalni dio - HRK]]/7.5345</f>
        <v>99264.636671311964</v>
      </c>
      <c r="S2295" s="50">
        <v>4986062.7</v>
      </c>
      <c r="T2295" s="51">
        <f>Ugovori_OPULJP[[#This Row],[Bespovratna sredstva - Ukupno (EU+Nac) HRK
= Ukupna ugovorena vrijednost bespovratnih sredstava]]/7.5345</f>
        <v>661764.24447541311</v>
      </c>
      <c r="U2295" s="50">
        <v>0</v>
      </c>
      <c r="V2295" s="51">
        <f>Ugovori_OPULJP[[#This Row],[Javni doprinos korisnika - HRK]]/7.5345</f>
        <v>0</v>
      </c>
      <c r="W2295" s="50">
        <v>0</v>
      </c>
      <c r="X2295" s="51">
        <f>Ugovori_OPULJP[[#This Row],[Privatni doprinos korisnika - HRK]]/7.5345</f>
        <v>0</v>
      </c>
      <c r="Y2295" s="52">
        <v>4986062.7</v>
      </c>
      <c r="Z2295" s="53">
        <f>Ugovori_OPULJP[[#This Row],[UKUPNI PRIHVATLJIVI IZDACI
TOTAL ELIGIBLE EXPENDITURE
= Bespovratna sredstva ukupno + doprinos korisnika
= Ukupni prihvatljivi troškovi
= Ukupna ugovorena vrijednost projekta HRK]]/7.5345</f>
        <v>661764.24447541311</v>
      </c>
      <c r="AA2295" s="44" t="s">
        <v>38</v>
      </c>
      <c r="AB2295" s="44" t="s">
        <v>35</v>
      </c>
      <c r="AC2295" s="43" t="s">
        <v>8442</v>
      </c>
      <c r="AD2295" s="43" t="s">
        <v>6595</v>
      </c>
    </row>
    <row r="2296" spans="1:30" ht="102" x14ac:dyDescent="0.2">
      <c r="A2296" s="41" t="s">
        <v>8443</v>
      </c>
      <c r="B2296" s="103" t="s">
        <v>743</v>
      </c>
      <c r="C2296" s="43" t="s">
        <v>7295</v>
      </c>
      <c r="D2296" s="43" t="s">
        <v>8286</v>
      </c>
      <c r="E2296" s="44" t="s">
        <v>76</v>
      </c>
      <c r="F2296" s="45" t="s">
        <v>8444</v>
      </c>
      <c r="G2296" s="45" t="s">
        <v>1175</v>
      </c>
      <c r="H2296" s="47">
        <v>43423</v>
      </c>
      <c r="I2296" s="47">
        <v>44335</v>
      </c>
      <c r="J2296" s="48" t="str">
        <f>IF(Ugovori_OPULJP[[#This Row],[DATUM ZAVRŠETKA OPERACIJE]]&gt;DATE(2024,3,31),"u provedbi","završen")</f>
        <v>završen</v>
      </c>
      <c r="K2296" s="46" t="s">
        <v>333</v>
      </c>
      <c r="L2296" s="46" t="s">
        <v>333</v>
      </c>
      <c r="M2296" s="49">
        <v>0.85</v>
      </c>
      <c r="N2296" s="49">
        <v>0.15</v>
      </c>
      <c r="O2296" s="50">
        <f>Ugovori_OPULJP[[#This Row],[Bespovratna sredstva - Ukupno (EU+Nac) HRK
= Ukupna ugovorena vrijednost bespovratnih sredstava]]*Ugovori_OPULJP[[#This Row],[EU STOPA SUFINANCIRANJA %
EU CO-FINANCING RATE %]]</f>
        <v>2282558.5075000003</v>
      </c>
      <c r="P2296" s="51">
        <f>Ugovori_OPULJP[[#This Row],[Bespovratna sredstva - EU dio - HRK]]/7.5345</f>
        <v>302947.57548609731</v>
      </c>
      <c r="Q2296" s="50">
        <f>Ugovori_OPULJP[[#This Row],[Bespovratna sredstva - Ukupno (EU+Nac) HRK
= Ukupna ugovorena vrijednost bespovratnih sredstava]]*Ugovori_OPULJP[[#This Row],[STOPA NACIONALNOG SUFINANCIRANJA %]]</f>
        <v>402804.4425</v>
      </c>
      <c r="R2296" s="51">
        <f>Ugovori_OPULJP[[#This Row],[Bespovratna sredstva - Nacionalni dio - HRK]]/7.5345</f>
        <v>53461.336850487751</v>
      </c>
      <c r="S2296" s="50">
        <v>2685362.95</v>
      </c>
      <c r="T2296" s="51">
        <f>Ugovori_OPULJP[[#This Row],[Bespovratna sredstva - Ukupno (EU+Nac) HRK
= Ukupna ugovorena vrijednost bespovratnih sredstava]]/7.5345</f>
        <v>356408.91233658505</v>
      </c>
      <c r="U2296" s="50">
        <v>0</v>
      </c>
      <c r="V2296" s="51">
        <f>Ugovori_OPULJP[[#This Row],[Javni doprinos korisnika - HRK]]/7.5345</f>
        <v>0</v>
      </c>
      <c r="W2296" s="50">
        <v>0</v>
      </c>
      <c r="X2296" s="51">
        <f>Ugovori_OPULJP[[#This Row],[Privatni doprinos korisnika - HRK]]/7.5345</f>
        <v>0</v>
      </c>
      <c r="Y2296" s="52">
        <v>2685362.95</v>
      </c>
      <c r="Z2296" s="53">
        <f>Ugovori_OPULJP[[#This Row],[UKUPNI PRIHVATLJIVI IZDACI
TOTAL ELIGIBLE EXPENDITURE
= Bespovratna sredstva ukupno + doprinos korisnika
= Ukupni prihvatljivi troškovi
= Ukupna ugovorena vrijednost projekta HRK]]/7.5345</f>
        <v>356408.91233658505</v>
      </c>
      <c r="AA2296" s="44" t="s">
        <v>38</v>
      </c>
      <c r="AB2296" s="44" t="s">
        <v>35</v>
      </c>
      <c r="AC2296" s="43" t="s">
        <v>8445</v>
      </c>
      <c r="AD2296" s="43" t="s">
        <v>6595</v>
      </c>
    </row>
    <row r="2297" spans="1:30" ht="114.75" x14ac:dyDescent="0.2">
      <c r="A2297" s="41" t="s">
        <v>8446</v>
      </c>
      <c r="B2297" s="103" t="s">
        <v>743</v>
      </c>
      <c r="C2297" s="43" t="s">
        <v>7295</v>
      </c>
      <c r="D2297" s="43" t="s">
        <v>8286</v>
      </c>
      <c r="E2297" s="44" t="s">
        <v>76</v>
      </c>
      <c r="F2297" s="45" t="s">
        <v>8447</v>
      </c>
      <c r="G2297" s="45" t="s">
        <v>804</v>
      </c>
      <c r="H2297" s="47">
        <v>43347</v>
      </c>
      <c r="I2297" s="47">
        <v>44259</v>
      </c>
      <c r="J2297" s="48" t="str">
        <f>IF(Ugovori_OPULJP[[#This Row],[DATUM ZAVRŠETKA OPERACIJE]]&gt;DATE(2024,3,31),"u provedbi","završen")</f>
        <v>završen</v>
      </c>
      <c r="K2297" s="46" t="s">
        <v>594</v>
      </c>
      <c r="L2297" s="46" t="s">
        <v>594</v>
      </c>
      <c r="M2297" s="49">
        <v>0.85</v>
      </c>
      <c r="N2297" s="49">
        <v>0.15</v>
      </c>
      <c r="O2297" s="50">
        <f>Ugovori_OPULJP[[#This Row],[Bespovratna sredstva - Ukupno (EU+Nac) HRK
= Ukupna ugovorena vrijednost bespovratnih sredstava]]*Ugovori_OPULJP[[#This Row],[EU STOPA SUFINANCIRANJA %
EU CO-FINANCING RATE %]]</f>
        <v>2577652.6165</v>
      </c>
      <c r="P2297" s="51">
        <f>Ugovori_OPULJP[[#This Row],[Bespovratna sredstva - EU dio - HRK]]/7.5345</f>
        <v>342113.29437918903</v>
      </c>
      <c r="Q2297" s="50">
        <f>Ugovori_OPULJP[[#This Row],[Bespovratna sredstva - Ukupno (EU+Nac) HRK
= Ukupna ugovorena vrijednost bespovratnih sredstava]]*Ugovori_OPULJP[[#This Row],[STOPA NACIONALNOG SUFINANCIRANJA %]]</f>
        <v>454879.87350000005</v>
      </c>
      <c r="R2297" s="51">
        <f>Ugovori_OPULJP[[#This Row],[Bespovratna sredstva - Nacionalni dio - HRK]]/7.5345</f>
        <v>60372.93430220984</v>
      </c>
      <c r="S2297" s="50">
        <v>3032532.49</v>
      </c>
      <c r="T2297" s="51">
        <f>Ugovori_OPULJP[[#This Row],[Bespovratna sredstva - Ukupno (EU+Nac) HRK
= Ukupna ugovorena vrijednost bespovratnih sredstava]]/7.5345</f>
        <v>402486.2286813989</v>
      </c>
      <c r="U2297" s="50">
        <v>0</v>
      </c>
      <c r="V2297" s="51">
        <f>Ugovori_OPULJP[[#This Row],[Javni doprinos korisnika - HRK]]/7.5345</f>
        <v>0</v>
      </c>
      <c r="W2297" s="50">
        <v>0</v>
      </c>
      <c r="X2297" s="51">
        <f>Ugovori_OPULJP[[#This Row],[Privatni doprinos korisnika - HRK]]/7.5345</f>
        <v>0</v>
      </c>
      <c r="Y2297" s="52">
        <v>3032532.49</v>
      </c>
      <c r="Z2297" s="53">
        <f>Ugovori_OPULJP[[#This Row],[UKUPNI PRIHVATLJIVI IZDACI
TOTAL ELIGIBLE EXPENDITURE
= Bespovratna sredstva ukupno + doprinos korisnika
= Ukupni prihvatljivi troškovi
= Ukupna ugovorena vrijednost projekta HRK]]/7.5345</f>
        <v>402486.2286813989</v>
      </c>
      <c r="AA2297" s="44" t="s">
        <v>38</v>
      </c>
      <c r="AB2297" s="44" t="s">
        <v>35</v>
      </c>
      <c r="AC2297" s="43" t="s">
        <v>8448</v>
      </c>
      <c r="AD2297" s="43" t="s">
        <v>6595</v>
      </c>
    </row>
    <row r="2298" spans="1:30" ht="89.25" x14ac:dyDescent="0.2">
      <c r="A2298" s="41" t="s">
        <v>8449</v>
      </c>
      <c r="B2298" s="103" t="s">
        <v>743</v>
      </c>
      <c r="C2298" s="43" t="s">
        <v>7295</v>
      </c>
      <c r="D2298" s="43" t="s">
        <v>8286</v>
      </c>
      <c r="E2298" s="44" t="s">
        <v>76</v>
      </c>
      <c r="F2298" s="45" t="s">
        <v>8450</v>
      </c>
      <c r="G2298" s="45" t="s">
        <v>1419</v>
      </c>
      <c r="H2298" s="47">
        <v>43370</v>
      </c>
      <c r="I2298" s="47">
        <v>44282</v>
      </c>
      <c r="J2298" s="48" t="str">
        <f>IF(Ugovori_OPULJP[[#This Row],[DATUM ZAVRŠETKA OPERACIJE]]&gt;DATE(2024,3,31),"u provedbi","završen")</f>
        <v>završen</v>
      </c>
      <c r="K2298" s="46" t="s">
        <v>149</v>
      </c>
      <c r="L2298" s="46" t="s">
        <v>594</v>
      </c>
      <c r="M2298" s="49">
        <v>0.85</v>
      </c>
      <c r="N2298" s="49">
        <v>0.15</v>
      </c>
      <c r="O2298" s="50">
        <f>Ugovori_OPULJP[[#This Row],[Bespovratna sredstva - Ukupno (EU+Nac) HRK
= Ukupna ugovorena vrijednost bespovratnih sredstava]]*Ugovori_OPULJP[[#This Row],[EU STOPA SUFINANCIRANJA %
EU CO-FINANCING RATE %]]</f>
        <v>11202991.2535</v>
      </c>
      <c r="P2298" s="51">
        <f>Ugovori_OPULJP[[#This Row],[Bespovratna sredstva - EU dio - HRK]]/7.5345</f>
        <v>1486892.4618090116</v>
      </c>
      <c r="Q2298" s="50">
        <f>Ugovori_OPULJP[[#This Row],[Bespovratna sredstva - Ukupno (EU+Nac) HRK
= Ukupna ugovorena vrijednost bespovratnih sredstava]]*Ugovori_OPULJP[[#This Row],[STOPA NACIONALNOG SUFINANCIRANJA %]]</f>
        <v>1976998.4565000001</v>
      </c>
      <c r="R2298" s="51">
        <f>Ugovori_OPULJP[[#This Row],[Bespovratna sredstva - Nacionalni dio - HRK]]/7.5345</f>
        <v>262392.78737806092</v>
      </c>
      <c r="S2298" s="50">
        <v>13179989.710000001</v>
      </c>
      <c r="T2298" s="51">
        <f>Ugovori_OPULJP[[#This Row],[Bespovratna sredstva - Ukupno (EU+Nac) HRK
= Ukupna ugovorena vrijednost bespovratnih sredstava]]/7.5345</f>
        <v>1749285.2491870727</v>
      </c>
      <c r="U2298" s="50">
        <v>0</v>
      </c>
      <c r="V2298" s="51">
        <f>Ugovori_OPULJP[[#This Row],[Javni doprinos korisnika - HRK]]/7.5345</f>
        <v>0</v>
      </c>
      <c r="W2298" s="50">
        <v>0</v>
      </c>
      <c r="X2298" s="51">
        <f>Ugovori_OPULJP[[#This Row],[Privatni doprinos korisnika - HRK]]/7.5345</f>
        <v>0</v>
      </c>
      <c r="Y2298" s="52">
        <v>13179989.710000001</v>
      </c>
      <c r="Z2298" s="53">
        <f>Ugovori_OPULJP[[#This Row],[UKUPNI PRIHVATLJIVI IZDACI
TOTAL ELIGIBLE EXPENDITURE
= Bespovratna sredstva ukupno + doprinos korisnika
= Ukupni prihvatljivi troškovi
= Ukupna ugovorena vrijednost projekta HRK]]/7.5345</f>
        <v>1749285.2491870727</v>
      </c>
      <c r="AA2298" s="44" t="s">
        <v>38</v>
      </c>
      <c r="AB2298" s="44" t="s">
        <v>35</v>
      </c>
      <c r="AC2298" s="43" t="s">
        <v>8451</v>
      </c>
      <c r="AD2298" s="43" t="s">
        <v>6595</v>
      </c>
    </row>
    <row r="2299" spans="1:30" ht="114.75" x14ac:dyDescent="0.2">
      <c r="A2299" s="41" t="s">
        <v>8452</v>
      </c>
      <c r="B2299" s="103" t="s">
        <v>743</v>
      </c>
      <c r="C2299" s="43" t="s">
        <v>7295</v>
      </c>
      <c r="D2299" s="43" t="s">
        <v>8286</v>
      </c>
      <c r="E2299" s="44" t="s">
        <v>76</v>
      </c>
      <c r="F2299" s="45" t="s">
        <v>8453</v>
      </c>
      <c r="G2299" s="45" t="s">
        <v>8454</v>
      </c>
      <c r="H2299" s="47">
        <v>43423</v>
      </c>
      <c r="I2299" s="47">
        <v>44335</v>
      </c>
      <c r="J2299" s="48" t="str">
        <f>IF(Ugovori_OPULJP[[#This Row],[DATUM ZAVRŠETKA OPERACIJE]]&gt;DATE(2024,3,31),"u provedbi","završen")</f>
        <v>završen</v>
      </c>
      <c r="K2299" s="46" t="s">
        <v>371</v>
      </c>
      <c r="L2299" s="46" t="s">
        <v>371</v>
      </c>
      <c r="M2299" s="49">
        <v>0.85</v>
      </c>
      <c r="N2299" s="49">
        <v>0.15</v>
      </c>
      <c r="O2299" s="50">
        <f>Ugovori_OPULJP[[#This Row],[Bespovratna sredstva - Ukupno (EU+Nac) HRK
= Ukupna ugovorena vrijednost bespovratnih sredstava]]*Ugovori_OPULJP[[#This Row],[EU STOPA SUFINANCIRANJA %
EU CO-FINANCING RATE %]]</f>
        <v>681518.61849999998</v>
      </c>
      <c r="P2299" s="51">
        <f>Ugovori_OPULJP[[#This Row],[Bespovratna sredstva - EU dio - HRK]]/7.5345</f>
        <v>90453.065034176121</v>
      </c>
      <c r="Q2299" s="50">
        <f>Ugovori_OPULJP[[#This Row],[Bespovratna sredstva - Ukupno (EU+Nac) HRK
= Ukupna ugovorena vrijednost bespovratnih sredstava]]*Ugovori_OPULJP[[#This Row],[STOPA NACIONALNOG SUFINANCIRANJA %]]</f>
        <v>120267.99149999999</v>
      </c>
      <c r="R2299" s="51">
        <f>Ugovori_OPULJP[[#This Row],[Bespovratna sredstva - Nacionalni dio - HRK]]/7.5345</f>
        <v>15962.305594266372</v>
      </c>
      <c r="S2299" s="50">
        <v>801786.61</v>
      </c>
      <c r="T2299" s="51">
        <f>Ugovori_OPULJP[[#This Row],[Bespovratna sredstva - Ukupno (EU+Nac) HRK
= Ukupna ugovorena vrijednost bespovratnih sredstava]]/7.5345</f>
        <v>106415.37062844248</v>
      </c>
      <c r="U2299" s="50">
        <v>0</v>
      </c>
      <c r="V2299" s="51">
        <f>Ugovori_OPULJP[[#This Row],[Javni doprinos korisnika - HRK]]/7.5345</f>
        <v>0</v>
      </c>
      <c r="W2299" s="50">
        <v>0</v>
      </c>
      <c r="X2299" s="51">
        <f>Ugovori_OPULJP[[#This Row],[Privatni doprinos korisnika - HRK]]/7.5345</f>
        <v>0</v>
      </c>
      <c r="Y2299" s="52">
        <v>801786.61</v>
      </c>
      <c r="Z2299" s="53">
        <f>Ugovori_OPULJP[[#This Row],[UKUPNI PRIHVATLJIVI IZDACI
TOTAL ELIGIBLE EXPENDITURE
= Bespovratna sredstva ukupno + doprinos korisnika
= Ukupni prihvatljivi troškovi
= Ukupna ugovorena vrijednost projekta HRK]]/7.5345</f>
        <v>106415.37062844248</v>
      </c>
      <c r="AA2299" s="44" t="s">
        <v>38</v>
      </c>
      <c r="AB2299" s="44" t="s">
        <v>35</v>
      </c>
      <c r="AC2299" s="43" t="s">
        <v>8455</v>
      </c>
      <c r="AD2299" s="43" t="s">
        <v>6595</v>
      </c>
    </row>
    <row r="2300" spans="1:30" ht="89.25" x14ac:dyDescent="0.2">
      <c r="A2300" s="41" t="s">
        <v>8456</v>
      </c>
      <c r="B2300" s="103" t="s">
        <v>743</v>
      </c>
      <c r="C2300" s="43" t="s">
        <v>7295</v>
      </c>
      <c r="D2300" s="43" t="s">
        <v>8286</v>
      </c>
      <c r="E2300" s="44" t="s">
        <v>76</v>
      </c>
      <c r="F2300" s="45" t="s">
        <v>8457</v>
      </c>
      <c r="G2300" s="45" t="s">
        <v>8458</v>
      </c>
      <c r="H2300" s="47">
        <v>43347</v>
      </c>
      <c r="I2300" s="47">
        <v>44259</v>
      </c>
      <c r="J2300" s="48" t="str">
        <f>IF(Ugovori_OPULJP[[#This Row],[DATUM ZAVRŠETKA OPERACIJE]]&gt;DATE(2024,3,31),"u provedbi","završen")</f>
        <v>završen</v>
      </c>
      <c r="K2300" s="46" t="s">
        <v>79</v>
      </c>
      <c r="L2300" s="46" t="s">
        <v>79</v>
      </c>
      <c r="M2300" s="49">
        <v>0.85</v>
      </c>
      <c r="N2300" s="49">
        <v>0.15</v>
      </c>
      <c r="O2300" s="50">
        <f>Ugovori_OPULJP[[#This Row],[Bespovratna sredstva - Ukupno (EU+Nac) HRK
= Ukupna ugovorena vrijednost bespovratnih sredstava]]*Ugovori_OPULJP[[#This Row],[EU STOPA SUFINANCIRANJA %
EU CO-FINANCING RATE %]]</f>
        <v>2451976.13</v>
      </c>
      <c r="P2300" s="51">
        <f>Ugovori_OPULJP[[#This Row],[Bespovratna sredstva - EU dio - HRK]]/7.5345</f>
        <v>325433.1581392262</v>
      </c>
      <c r="Q2300" s="50">
        <f>Ugovori_OPULJP[[#This Row],[Bespovratna sredstva - Ukupno (EU+Nac) HRK
= Ukupna ugovorena vrijednost bespovratnih sredstava]]*Ugovori_OPULJP[[#This Row],[STOPA NACIONALNOG SUFINANCIRANJA %]]</f>
        <v>432701.67</v>
      </c>
      <c r="R2300" s="51">
        <f>Ugovori_OPULJP[[#This Row],[Bespovratna sredstva - Nacionalni dio - HRK]]/7.5345</f>
        <v>57429.380848098743</v>
      </c>
      <c r="S2300" s="50">
        <v>2884677.8</v>
      </c>
      <c r="T2300" s="51">
        <f>Ugovori_OPULJP[[#This Row],[Bespovratna sredstva - Ukupno (EU+Nac) HRK
= Ukupna ugovorena vrijednost bespovratnih sredstava]]/7.5345</f>
        <v>382862.53898732492</v>
      </c>
      <c r="U2300" s="50">
        <v>0</v>
      </c>
      <c r="V2300" s="51">
        <f>Ugovori_OPULJP[[#This Row],[Javni doprinos korisnika - HRK]]/7.5345</f>
        <v>0</v>
      </c>
      <c r="W2300" s="50">
        <v>0</v>
      </c>
      <c r="X2300" s="51">
        <f>Ugovori_OPULJP[[#This Row],[Privatni doprinos korisnika - HRK]]/7.5345</f>
        <v>0</v>
      </c>
      <c r="Y2300" s="52">
        <v>2884677.8</v>
      </c>
      <c r="Z2300" s="53">
        <f>Ugovori_OPULJP[[#This Row],[UKUPNI PRIHVATLJIVI IZDACI
TOTAL ELIGIBLE EXPENDITURE
= Bespovratna sredstva ukupno + doprinos korisnika
= Ukupni prihvatljivi troškovi
= Ukupna ugovorena vrijednost projekta HRK]]/7.5345</f>
        <v>382862.53898732492</v>
      </c>
      <c r="AA2300" s="44" t="s">
        <v>38</v>
      </c>
      <c r="AB2300" s="44" t="s">
        <v>35</v>
      </c>
      <c r="AC2300" s="43" t="s">
        <v>8459</v>
      </c>
      <c r="AD2300" s="43" t="s">
        <v>6595</v>
      </c>
    </row>
    <row r="2301" spans="1:30" ht="89.25" x14ac:dyDescent="0.2">
      <c r="A2301" s="41" t="s">
        <v>8460</v>
      </c>
      <c r="B2301" s="103" t="s">
        <v>743</v>
      </c>
      <c r="C2301" s="43" t="s">
        <v>7295</v>
      </c>
      <c r="D2301" s="43" t="s">
        <v>8286</v>
      </c>
      <c r="E2301" s="44" t="s">
        <v>76</v>
      </c>
      <c r="F2301" s="45" t="s">
        <v>8461</v>
      </c>
      <c r="G2301" s="45" t="s">
        <v>8462</v>
      </c>
      <c r="H2301" s="47">
        <v>43480</v>
      </c>
      <c r="I2301" s="47">
        <v>44392</v>
      </c>
      <c r="J2301" s="48" t="str">
        <f>IF(Ugovori_OPULJP[[#This Row],[DATUM ZAVRŠETKA OPERACIJE]]&gt;DATE(2024,3,31),"u provedbi","završen")</f>
        <v>završen</v>
      </c>
      <c r="K2301" s="46" t="s">
        <v>79</v>
      </c>
      <c r="L2301" s="46" t="s">
        <v>79</v>
      </c>
      <c r="M2301" s="49">
        <v>0.85</v>
      </c>
      <c r="N2301" s="49">
        <v>0.15</v>
      </c>
      <c r="O2301" s="50">
        <f>Ugovori_OPULJP[[#This Row],[Bespovratna sredstva - Ukupno (EU+Nac) HRK
= Ukupna ugovorena vrijednost bespovratnih sredstava]]*Ugovori_OPULJP[[#This Row],[EU STOPA SUFINANCIRANJA %
EU CO-FINANCING RATE %]]</f>
        <v>3600166.0665000002</v>
      </c>
      <c r="P2301" s="51">
        <f>Ugovori_OPULJP[[#This Row],[Bespovratna sredstva - EU dio - HRK]]/7.5345</f>
        <v>477824.1511049174</v>
      </c>
      <c r="Q2301" s="50">
        <f>Ugovori_OPULJP[[#This Row],[Bespovratna sredstva - Ukupno (EU+Nac) HRK
= Ukupna ugovorena vrijednost bespovratnih sredstava]]*Ugovori_OPULJP[[#This Row],[STOPA NACIONALNOG SUFINANCIRANJA %]]</f>
        <v>635323.42350000003</v>
      </c>
      <c r="R2301" s="51">
        <f>Ugovori_OPULJP[[#This Row],[Bespovratna sredstva - Nacionalni dio - HRK]]/7.5345</f>
        <v>84321.909018514838</v>
      </c>
      <c r="S2301" s="50">
        <v>4235489.49</v>
      </c>
      <c r="T2301" s="51">
        <f>Ugovori_OPULJP[[#This Row],[Bespovratna sredstva - Ukupno (EU+Nac) HRK
= Ukupna ugovorena vrijednost bespovratnih sredstava]]/7.5345</f>
        <v>562146.06012343219</v>
      </c>
      <c r="U2301" s="50">
        <v>0</v>
      </c>
      <c r="V2301" s="51">
        <f>Ugovori_OPULJP[[#This Row],[Javni doprinos korisnika - HRK]]/7.5345</f>
        <v>0</v>
      </c>
      <c r="W2301" s="50">
        <v>0</v>
      </c>
      <c r="X2301" s="51">
        <f>Ugovori_OPULJP[[#This Row],[Privatni doprinos korisnika - HRK]]/7.5345</f>
        <v>0</v>
      </c>
      <c r="Y2301" s="52">
        <v>4235489.49</v>
      </c>
      <c r="Z2301" s="53">
        <f>Ugovori_OPULJP[[#This Row],[UKUPNI PRIHVATLJIVI IZDACI
TOTAL ELIGIBLE EXPENDITURE
= Bespovratna sredstva ukupno + doprinos korisnika
= Ukupni prihvatljivi troškovi
= Ukupna ugovorena vrijednost projekta HRK]]/7.5345</f>
        <v>562146.06012343219</v>
      </c>
      <c r="AA2301" s="44" t="s">
        <v>38</v>
      </c>
      <c r="AB2301" s="44" t="s">
        <v>35</v>
      </c>
      <c r="AC2301" s="43" t="s">
        <v>8463</v>
      </c>
      <c r="AD2301" s="43" t="s">
        <v>6595</v>
      </c>
    </row>
    <row r="2302" spans="1:30" ht="102" x14ac:dyDescent="0.2">
      <c r="A2302" s="41" t="s">
        <v>8464</v>
      </c>
      <c r="B2302" s="103" t="s">
        <v>743</v>
      </c>
      <c r="C2302" s="43" t="s">
        <v>7295</v>
      </c>
      <c r="D2302" s="43" t="s">
        <v>8286</v>
      </c>
      <c r="E2302" s="44" t="s">
        <v>76</v>
      </c>
      <c r="F2302" s="45" t="s">
        <v>8465</v>
      </c>
      <c r="G2302" s="45" t="s">
        <v>8466</v>
      </c>
      <c r="H2302" s="47">
        <v>43423</v>
      </c>
      <c r="I2302" s="47">
        <v>44335</v>
      </c>
      <c r="J2302" s="48" t="str">
        <f>IF(Ugovori_OPULJP[[#This Row],[DATUM ZAVRŠETKA OPERACIJE]]&gt;DATE(2024,3,31),"u provedbi","završen")</f>
        <v>završen</v>
      </c>
      <c r="K2302" s="46" t="s">
        <v>244</v>
      </c>
      <c r="L2302" s="46" t="s">
        <v>244</v>
      </c>
      <c r="M2302" s="49">
        <v>0.85</v>
      </c>
      <c r="N2302" s="49">
        <v>0.15</v>
      </c>
      <c r="O2302" s="50">
        <f>Ugovori_OPULJP[[#This Row],[Bespovratna sredstva - Ukupno (EU+Nac) HRK
= Ukupna ugovorena vrijednost bespovratnih sredstava]]*Ugovori_OPULJP[[#This Row],[EU STOPA SUFINANCIRANJA %
EU CO-FINANCING RATE %]]</f>
        <v>1563886.95</v>
      </c>
      <c r="P2302" s="51">
        <f>Ugovori_OPULJP[[#This Row],[Bespovratna sredstva - EU dio - HRK]]/7.5345</f>
        <v>207563.46804698385</v>
      </c>
      <c r="Q2302" s="50">
        <f>Ugovori_OPULJP[[#This Row],[Bespovratna sredstva - Ukupno (EU+Nac) HRK
= Ukupna ugovorena vrijednost bespovratnih sredstava]]*Ugovori_OPULJP[[#This Row],[STOPA NACIONALNOG SUFINANCIRANJA %]]</f>
        <v>275980.05</v>
      </c>
      <c r="R2302" s="51">
        <f>Ugovori_OPULJP[[#This Row],[Bespovratna sredstva - Nacionalni dio - HRK]]/7.5345</f>
        <v>36628.847302408918</v>
      </c>
      <c r="S2302" s="50">
        <v>1839867</v>
      </c>
      <c r="T2302" s="51">
        <f>Ugovori_OPULJP[[#This Row],[Bespovratna sredstva - Ukupno (EU+Nac) HRK
= Ukupna ugovorena vrijednost bespovratnih sredstava]]/7.5345</f>
        <v>244192.31534939277</v>
      </c>
      <c r="U2302" s="50">
        <v>0</v>
      </c>
      <c r="V2302" s="51">
        <f>Ugovori_OPULJP[[#This Row],[Javni doprinos korisnika - HRK]]/7.5345</f>
        <v>0</v>
      </c>
      <c r="W2302" s="50">
        <v>0</v>
      </c>
      <c r="X2302" s="51">
        <f>Ugovori_OPULJP[[#This Row],[Privatni doprinos korisnika - HRK]]/7.5345</f>
        <v>0</v>
      </c>
      <c r="Y2302" s="52">
        <v>1839867</v>
      </c>
      <c r="Z2302" s="53">
        <f>Ugovori_OPULJP[[#This Row],[UKUPNI PRIHVATLJIVI IZDACI
TOTAL ELIGIBLE EXPENDITURE
= Bespovratna sredstva ukupno + doprinos korisnika
= Ukupni prihvatljivi troškovi
= Ukupna ugovorena vrijednost projekta HRK]]/7.5345</f>
        <v>244192.31534939277</v>
      </c>
      <c r="AA2302" s="44" t="s">
        <v>38</v>
      </c>
      <c r="AB2302" s="44" t="s">
        <v>35</v>
      </c>
      <c r="AC2302" s="43" t="s">
        <v>8467</v>
      </c>
      <c r="AD2302" s="43" t="s">
        <v>6595</v>
      </c>
    </row>
    <row r="2303" spans="1:30" ht="127.5" x14ac:dyDescent="0.2">
      <c r="A2303" s="41" t="s">
        <v>8468</v>
      </c>
      <c r="B2303" s="103" t="s">
        <v>743</v>
      </c>
      <c r="C2303" s="43" t="s">
        <v>7295</v>
      </c>
      <c r="D2303" s="43" t="s">
        <v>8286</v>
      </c>
      <c r="E2303" s="44" t="s">
        <v>76</v>
      </c>
      <c r="F2303" s="45" t="s">
        <v>8469</v>
      </c>
      <c r="G2303" s="45" t="s">
        <v>2013</v>
      </c>
      <c r="H2303" s="47">
        <v>43423</v>
      </c>
      <c r="I2303" s="47">
        <v>44335</v>
      </c>
      <c r="J2303" s="48" t="str">
        <f>IF(Ugovori_OPULJP[[#This Row],[DATUM ZAVRŠETKA OPERACIJE]]&gt;DATE(2024,3,31),"u provedbi","završen")</f>
        <v>završen</v>
      </c>
      <c r="K2303" s="46" t="s">
        <v>249</v>
      </c>
      <c r="L2303" s="46" t="s">
        <v>249</v>
      </c>
      <c r="M2303" s="49">
        <v>0.85</v>
      </c>
      <c r="N2303" s="49">
        <v>0.15</v>
      </c>
      <c r="O2303" s="50">
        <f>Ugovori_OPULJP[[#This Row],[Bespovratna sredstva - Ukupno (EU+Nac) HRK
= Ukupna ugovorena vrijednost bespovratnih sredstava]]*Ugovori_OPULJP[[#This Row],[EU STOPA SUFINANCIRANJA %
EU CO-FINANCING RATE %]]</f>
        <v>1818362.5</v>
      </c>
      <c r="P2303" s="51">
        <f>Ugovori_OPULJP[[#This Row],[Bespovratna sredstva - EU dio - HRK]]/7.5345</f>
        <v>241338.17771584046</v>
      </c>
      <c r="Q2303" s="50">
        <f>Ugovori_OPULJP[[#This Row],[Bespovratna sredstva - Ukupno (EU+Nac) HRK
= Ukupna ugovorena vrijednost bespovratnih sredstava]]*Ugovori_OPULJP[[#This Row],[STOPA NACIONALNOG SUFINANCIRANJA %]]</f>
        <v>320887.5</v>
      </c>
      <c r="R2303" s="51">
        <f>Ugovori_OPULJP[[#This Row],[Bespovratna sredstva - Nacionalni dio - HRK]]/7.5345</f>
        <v>42589.090185148314</v>
      </c>
      <c r="S2303" s="50">
        <v>2139250</v>
      </c>
      <c r="T2303" s="51">
        <f>Ugovori_OPULJP[[#This Row],[Bespovratna sredstva - Ukupno (EU+Nac) HRK
= Ukupna ugovorena vrijednost bespovratnih sredstava]]/7.5345</f>
        <v>283927.26790098875</v>
      </c>
      <c r="U2303" s="50">
        <v>0</v>
      </c>
      <c r="V2303" s="51">
        <f>Ugovori_OPULJP[[#This Row],[Javni doprinos korisnika - HRK]]/7.5345</f>
        <v>0</v>
      </c>
      <c r="W2303" s="50">
        <v>0</v>
      </c>
      <c r="X2303" s="51">
        <f>Ugovori_OPULJP[[#This Row],[Privatni doprinos korisnika - HRK]]/7.5345</f>
        <v>0</v>
      </c>
      <c r="Y2303" s="52">
        <v>2139250</v>
      </c>
      <c r="Z2303" s="53">
        <f>Ugovori_OPULJP[[#This Row],[UKUPNI PRIHVATLJIVI IZDACI
TOTAL ELIGIBLE EXPENDITURE
= Bespovratna sredstva ukupno + doprinos korisnika
= Ukupni prihvatljivi troškovi
= Ukupna ugovorena vrijednost projekta HRK]]/7.5345</f>
        <v>283927.26790098875</v>
      </c>
      <c r="AA2303" s="44" t="s">
        <v>38</v>
      </c>
      <c r="AB2303" s="44" t="s">
        <v>35</v>
      </c>
      <c r="AC2303" s="43" t="s">
        <v>8302</v>
      </c>
      <c r="AD2303" s="43" t="s">
        <v>6595</v>
      </c>
    </row>
    <row r="2304" spans="1:30" ht="102" x14ac:dyDescent="0.2">
      <c r="A2304" s="41" t="s">
        <v>8470</v>
      </c>
      <c r="B2304" s="103" t="s">
        <v>743</v>
      </c>
      <c r="C2304" s="43" t="s">
        <v>7295</v>
      </c>
      <c r="D2304" s="43" t="s">
        <v>8286</v>
      </c>
      <c r="E2304" s="44" t="s">
        <v>76</v>
      </c>
      <c r="F2304" s="45" t="s">
        <v>8471</v>
      </c>
      <c r="G2304" s="45" t="s">
        <v>1079</v>
      </c>
      <c r="H2304" s="47">
        <v>43480</v>
      </c>
      <c r="I2304" s="47">
        <v>44392</v>
      </c>
      <c r="J2304" s="48" t="str">
        <f>IF(Ugovori_OPULJP[[#This Row],[DATUM ZAVRŠETKA OPERACIJE]]&gt;DATE(2024,3,31),"u provedbi","završen")</f>
        <v>završen</v>
      </c>
      <c r="K2304" s="46" t="s">
        <v>425</v>
      </c>
      <c r="L2304" s="46" t="s">
        <v>425</v>
      </c>
      <c r="M2304" s="49">
        <v>0.85</v>
      </c>
      <c r="N2304" s="49">
        <v>0.15</v>
      </c>
      <c r="O2304" s="50">
        <f>Ugovori_OPULJP[[#This Row],[Bespovratna sredstva - Ukupno (EU+Nac) HRK
= Ukupna ugovorena vrijednost bespovratnih sredstava]]*Ugovori_OPULJP[[#This Row],[EU STOPA SUFINANCIRANJA %
EU CO-FINANCING RATE %]]</f>
        <v>12129086.559999999</v>
      </c>
      <c r="P2304" s="51">
        <f>Ugovori_OPULJP[[#This Row],[Bespovratna sredstva - EU dio - HRK]]/7.5345</f>
        <v>1609806.4317472954</v>
      </c>
      <c r="Q2304" s="50">
        <f>Ugovori_OPULJP[[#This Row],[Bespovratna sredstva - Ukupno (EU+Nac) HRK
= Ukupna ugovorena vrijednost bespovratnih sredstava]]*Ugovori_OPULJP[[#This Row],[STOPA NACIONALNOG SUFINANCIRANJA %]]</f>
        <v>2140427.04</v>
      </c>
      <c r="R2304" s="51">
        <f>Ugovori_OPULJP[[#This Row],[Bespovratna sredstva - Nacionalni dio - HRK]]/7.5345</f>
        <v>284083.48795540514</v>
      </c>
      <c r="S2304" s="50">
        <v>14269513.6</v>
      </c>
      <c r="T2304" s="51">
        <f>Ugovori_OPULJP[[#This Row],[Bespovratna sredstva - Ukupno (EU+Nac) HRK
= Ukupna ugovorena vrijednost bespovratnih sredstava]]/7.5345</f>
        <v>1893889.9197027008</v>
      </c>
      <c r="U2304" s="50">
        <v>0</v>
      </c>
      <c r="V2304" s="51">
        <f>Ugovori_OPULJP[[#This Row],[Javni doprinos korisnika - HRK]]/7.5345</f>
        <v>0</v>
      </c>
      <c r="W2304" s="50">
        <v>0</v>
      </c>
      <c r="X2304" s="51">
        <f>Ugovori_OPULJP[[#This Row],[Privatni doprinos korisnika - HRK]]/7.5345</f>
        <v>0</v>
      </c>
      <c r="Y2304" s="52">
        <v>14269513.6</v>
      </c>
      <c r="Z2304" s="53">
        <f>Ugovori_OPULJP[[#This Row],[UKUPNI PRIHVATLJIVI IZDACI
TOTAL ELIGIBLE EXPENDITURE
= Bespovratna sredstva ukupno + doprinos korisnika
= Ukupni prihvatljivi troškovi
= Ukupna ugovorena vrijednost projekta HRK]]/7.5345</f>
        <v>1893889.9197027008</v>
      </c>
      <c r="AA2304" s="44" t="s">
        <v>38</v>
      </c>
      <c r="AB2304" s="44" t="s">
        <v>35</v>
      </c>
      <c r="AC2304" s="43" t="s">
        <v>8472</v>
      </c>
      <c r="AD2304" s="43" t="s">
        <v>6595</v>
      </c>
    </row>
    <row r="2305" spans="1:30" ht="102" x14ac:dyDescent="0.2">
      <c r="A2305" s="41" t="s">
        <v>8473</v>
      </c>
      <c r="B2305" s="103" t="s">
        <v>743</v>
      </c>
      <c r="C2305" s="43" t="s">
        <v>7295</v>
      </c>
      <c r="D2305" s="43" t="s">
        <v>8286</v>
      </c>
      <c r="E2305" s="44" t="s">
        <v>76</v>
      </c>
      <c r="F2305" s="45" t="s">
        <v>8474</v>
      </c>
      <c r="G2305" s="45" t="s">
        <v>1845</v>
      </c>
      <c r="H2305" s="47">
        <v>43556</v>
      </c>
      <c r="I2305" s="47">
        <v>44470</v>
      </c>
      <c r="J2305" s="48" t="str">
        <f>IF(Ugovori_OPULJP[[#This Row],[DATUM ZAVRŠETKA OPERACIJE]]&gt;DATE(2024,3,31),"u provedbi","završen")</f>
        <v>završen</v>
      </c>
      <c r="K2305" s="46" t="s">
        <v>594</v>
      </c>
      <c r="L2305" s="46" t="s">
        <v>594</v>
      </c>
      <c r="M2305" s="49">
        <v>0.85</v>
      </c>
      <c r="N2305" s="49">
        <v>0.15</v>
      </c>
      <c r="O2305" s="50">
        <f>Ugovori_OPULJP[[#This Row],[Bespovratna sredstva - Ukupno (EU+Nac) HRK
= Ukupna ugovorena vrijednost bespovratnih sredstava]]*Ugovori_OPULJP[[#This Row],[EU STOPA SUFINANCIRANJA %
EU CO-FINANCING RATE %]]</f>
        <v>2915289.8374999999</v>
      </c>
      <c r="P2305" s="51">
        <f>Ugovori_OPULJP[[#This Row],[Bespovratna sredstva - EU dio - HRK]]/7.5345</f>
        <v>386925.45457561879</v>
      </c>
      <c r="Q2305" s="50">
        <f>Ugovori_OPULJP[[#This Row],[Bespovratna sredstva - Ukupno (EU+Nac) HRK
= Ukupna ugovorena vrijednost bespovratnih sredstava]]*Ugovori_OPULJP[[#This Row],[STOPA NACIONALNOG SUFINANCIRANJA %]]</f>
        <v>514462.91249999998</v>
      </c>
      <c r="R2305" s="51">
        <f>Ugovori_OPULJP[[#This Row],[Bespovratna sredstva - Nacionalni dio - HRK]]/7.5345</f>
        <v>68280.96257216802</v>
      </c>
      <c r="S2305" s="50">
        <v>3429752.75</v>
      </c>
      <c r="T2305" s="51">
        <f>Ugovori_OPULJP[[#This Row],[Bespovratna sredstva - Ukupno (EU+Nac) HRK
= Ukupna ugovorena vrijednost bespovratnih sredstava]]/7.5345</f>
        <v>455206.41714778682</v>
      </c>
      <c r="U2305" s="50">
        <v>0</v>
      </c>
      <c r="V2305" s="51">
        <f>Ugovori_OPULJP[[#This Row],[Javni doprinos korisnika - HRK]]/7.5345</f>
        <v>0</v>
      </c>
      <c r="W2305" s="50">
        <v>0</v>
      </c>
      <c r="X2305" s="51">
        <f>Ugovori_OPULJP[[#This Row],[Privatni doprinos korisnika - HRK]]/7.5345</f>
        <v>0</v>
      </c>
      <c r="Y2305" s="52">
        <v>3429752.75</v>
      </c>
      <c r="Z2305" s="53">
        <f>Ugovori_OPULJP[[#This Row],[UKUPNI PRIHVATLJIVI IZDACI
TOTAL ELIGIBLE EXPENDITURE
= Bespovratna sredstva ukupno + doprinos korisnika
= Ukupni prihvatljivi troškovi
= Ukupna ugovorena vrijednost projekta HRK]]/7.5345</f>
        <v>455206.41714778682</v>
      </c>
      <c r="AA2305" s="44" t="s">
        <v>38</v>
      </c>
      <c r="AB2305" s="44" t="s">
        <v>35</v>
      </c>
      <c r="AC2305" s="43" t="s">
        <v>8475</v>
      </c>
      <c r="AD2305" s="43" t="s">
        <v>6595</v>
      </c>
    </row>
    <row r="2306" spans="1:30" ht="89.25" x14ac:dyDescent="0.2">
      <c r="A2306" s="41" t="s">
        <v>8476</v>
      </c>
      <c r="B2306" s="103" t="s">
        <v>743</v>
      </c>
      <c r="C2306" s="43" t="s">
        <v>7295</v>
      </c>
      <c r="D2306" s="43" t="s">
        <v>8286</v>
      </c>
      <c r="E2306" s="44" t="s">
        <v>76</v>
      </c>
      <c r="F2306" s="45" t="s">
        <v>8477</v>
      </c>
      <c r="G2306" s="45" t="s">
        <v>8478</v>
      </c>
      <c r="H2306" s="47">
        <v>43370</v>
      </c>
      <c r="I2306" s="47">
        <v>44101</v>
      </c>
      <c r="J2306" s="48" t="str">
        <f>IF(Ugovori_OPULJP[[#This Row],[DATUM ZAVRŠETKA OPERACIJE]]&gt;DATE(2024,3,31),"u provedbi","završen")</f>
        <v>završen</v>
      </c>
      <c r="K2306" s="46" t="s">
        <v>155</v>
      </c>
      <c r="L2306" s="46" t="s">
        <v>155</v>
      </c>
      <c r="M2306" s="49">
        <v>0.85</v>
      </c>
      <c r="N2306" s="49">
        <v>0.15</v>
      </c>
      <c r="O2306" s="50">
        <f>Ugovori_OPULJP[[#This Row],[Bespovratna sredstva - Ukupno (EU+Nac) HRK
= Ukupna ugovorena vrijednost bespovratnih sredstava]]*Ugovori_OPULJP[[#This Row],[EU STOPA SUFINANCIRANJA %
EU CO-FINANCING RATE %]]</f>
        <v>886013.14</v>
      </c>
      <c r="P2306" s="51">
        <f>Ugovori_OPULJP[[#This Row],[Bespovratna sredstva - EU dio - HRK]]/7.5345</f>
        <v>117594.15223306125</v>
      </c>
      <c r="Q2306" s="50">
        <f>Ugovori_OPULJP[[#This Row],[Bespovratna sredstva - Ukupno (EU+Nac) HRK
= Ukupna ugovorena vrijednost bespovratnih sredstava]]*Ugovori_OPULJP[[#This Row],[STOPA NACIONALNOG SUFINANCIRANJA %]]</f>
        <v>156355.26</v>
      </c>
      <c r="R2306" s="51">
        <f>Ugovori_OPULJP[[#This Row],[Bespovratna sredstva - Nacionalni dio - HRK]]/7.5345</f>
        <v>20751.909217599044</v>
      </c>
      <c r="S2306" s="50">
        <v>1042368.4</v>
      </c>
      <c r="T2306" s="51">
        <f>Ugovori_OPULJP[[#This Row],[Bespovratna sredstva - Ukupno (EU+Nac) HRK
= Ukupna ugovorena vrijednost bespovratnih sredstava]]/7.5345</f>
        <v>138346.06145066029</v>
      </c>
      <c r="U2306" s="50">
        <v>0</v>
      </c>
      <c r="V2306" s="51">
        <f>Ugovori_OPULJP[[#This Row],[Javni doprinos korisnika - HRK]]/7.5345</f>
        <v>0</v>
      </c>
      <c r="W2306" s="50">
        <v>0</v>
      </c>
      <c r="X2306" s="51">
        <f>Ugovori_OPULJP[[#This Row],[Privatni doprinos korisnika - HRK]]/7.5345</f>
        <v>0</v>
      </c>
      <c r="Y2306" s="52">
        <v>1042368.4</v>
      </c>
      <c r="Z2306" s="53">
        <f>Ugovori_OPULJP[[#This Row],[UKUPNI PRIHVATLJIVI IZDACI
TOTAL ELIGIBLE EXPENDITURE
= Bespovratna sredstva ukupno + doprinos korisnika
= Ukupni prihvatljivi troškovi
= Ukupna ugovorena vrijednost projekta HRK]]/7.5345</f>
        <v>138346.06145066029</v>
      </c>
      <c r="AA2306" s="44" t="s">
        <v>38</v>
      </c>
      <c r="AB2306" s="44" t="s">
        <v>35</v>
      </c>
      <c r="AC2306" s="43" t="s">
        <v>8479</v>
      </c>
      <c r="AD2306" s="43" t="s">
        <v>6595</v>
      </c>
    </row>
    <row r="2307" spans="1:30" ht="89.25" x14ac:dyDescent="0.2">
      <c r="A2307" s="41" t="s">
        <v>8480</v>
      </c>
      <c r="B2307" s="103" t="s">
        <v>743</v>
      </c>
      <c r="C2307" s="43" t="s">
        <v>7295</v>
      </c>
      <c r="D2307" s="43" t="s">
        <v>8286</v>
      </c>
      <c r="E2307" s="44" t="s">
        <v>76</v>
      </c>
      <c r="F2307" s="45" t="s">
        <v>8481</v>
      </c>
      <c r="G2307" s="45" t="s">
        <v>8482</v>
      </c>
      <c r="H2307" s="47">
        <v>43397</v>
      </c>
      <c r="I2307" s="47">
        <v>44310</v>
      </c>
      <c r="J2307" s="48" t="str">
        <f>IF(Ugovori_OPULJP[[#This Row],[DATUM ZAVRŠETKA OPERACIJE]]&gt;DATE(2024,3,31),"u provedbi","završen")</f>
        <v>završen</v>
      </c>
      <c r="K2307" s="46" t="s">
        <v>271</v>
      </c>
      <c r="L2307" s="46" t="s">
        <v>271</v>
      </c>
      <c r="M2307" s="49">
        <v>0.85</v>
      </c>
      <c r="N2307" s="49">
        <v>0.15</v>
      </c>
      <c r="O2307" s="50">
        <f>Ugovori_OPULJP[[#This Row],[Bespovratna sredstva - Ukupno (EU+Nac) HRK
= Ukupna ugovorena vrijednost bespovratnih sredstava]]*Ugovori_OPULJP[[#This Row],[EU STOPA SUFINANCIRANJA %
EU CO-FINANCING RATE %]]</f>
        <v>726941.49650000001</v>
      </c>
      <c r="P2307" s="51">
        <f>Ugovori_OPULJP[[#This Row],[Bespovratna sredstva - EU dio - HRK]]/7.5345</f>
        <v>96481.716968611057</v>
      </c>
      <c r="Q2307" s="50">
        <f>Ugovori_OPULJP[[#This Row],[Bespovratna sredstva - Ukupno (EU+Nac) HRK
= Ukupna ugovorena vrijednost bespovratnih sredstava]]*Ugovori_OPULJP[[#This Row],[STOPA NACIONALNOG SUFINANCIRANJA %]]</f>
        <v>128283.7935</v>
      </c>
      <c r="R2307" s="51">
        <f>Ugovori_OPULJP[[#This Row],[Bespovratna sredstva - Nacionalni dio - HRK]]/7.5345</f>
        <v>17026.185347401952</v>
      </c>
      <c r="S2307" s="50">
        <v>855225.29</v>
      </c>
      <c r="T2307" s="51">
        <f>Ugovori_OPULJP[[#This Row],[Bespovratna sredstva - Ukupno (EU+Nac) HRK
= Ukupna ugovorena vrijednost bespovratnih sredstava]]/7.5345</f>
        <v>113507.902316013</v>
      </c>
      <c r="U2307" s="50">
        <v>0</v>
      </c>
      <c r="V2307" s="51">
        <f>Ugovori_OPULJP[[#This Row],[Javni doprinos korisnika - HRK]]/7.5345</f>
        <v>0</v>
      </c>
      <c r="W2307" s="50">
        <v>0</v>
      </c>
      <c r="X2307" s="51">
        <f>Ugovori_OPULJP[[#This Row],[Privatni doprinos korisnika - HRK]]/7.5345</f>
        <v>0</v>
      </c>
      <c r="Y2307" s="52">
        <v>855225.29</v>
      </c>
      <c r="Z2307" s="53">
        <f>Ugovori_OPULJP[[#This Row],[UKUPNI PRIHVATLJIVI IZDACI
TOTAL ELIGIBLE EXPENDITURE
= Bespovratna sredstva ukupno + doprinos korisnika
= Ukupni prihvatljivi troškovi
= Ukupna ugovorena vrijednost projekta HRK]]/7.5345</f>
        <v>113507.902316013</v>
      </c>
      <c r="AA2307" s="44" t="s">
        <v>38</v>
      </c>
      <c r="AB2307" s="44" t="s">
        <v>35</v>
      </c>
      <c r="AC2307" s="43" t="s">
        <v>8483</v>
      </c>
      <c r="AD2307" s="43" t="s">
        <v>6595</v>
      </c>
    </row>
    <row r="2308" spans="1:30" ht="89.25" x14ac:dyDescent="0.2">
      <c r="A2308" s="41" t="s">
        <v>8484</v>
      </c>
      <c r="B2308" s="103" t="s">
        <v>743</v>
      </c>
      <c r="C2308" s="43" t="s">
        <v>7295</v>
      </c>
      <c r="D2308" s="43" t="s">
        <v>8286</v>
      </c>
      <c r="E2308" s="44" t="s">
        <v>76</v>
      </c>
      <c r="F2308" s="45" t="s">
        <v>8485</v>
      </c>
      <c r="G2308" s="45" t="s">
        <v>8486</v>
      </c>
      <c r="H2308" s="47">
        <v>43480</v>
      </c>
      <c r="I2308" s="47">
        <v>44392</v>
      </c>
      <c r="J2308" s="48" t="str">
        <f>IF(Ugovori_OPULJP[[#This Row],[DATUM ZAVRŠETKA OPERACIJE]]&gt;DATE(2024,3,31),"u provedbi","završen")</f>
        <v>završen</v>
      </c>
      <c r="K2308" s="46" t="s">
        <v>99</v>
      </c>
      <c r="L2308" s="46" t="s">
        <v>99</v>
      </c>
      <c r="M2308" s="49">
        <v>0.85</v>
      </c>
      <c r="N2308" s="49">
        <v>0.15</v>
      </c>
      <c r="O2308" s="50">
        <f>Ugovori_OPULJP[[#This Row],[Bespovratna sredstva - Ukupno (EU+Nac) HRK
= Ukupna ugovorena vrijednost bespovratnih sredstava]]*Ugovori_OPULJP[[#This Row],[EU STOPA SUFINANCIRANJA %
EU CO-FINANCING RATE %]]</f>
        <v>2701507.4509999999</v>
      </c>
      <c r="P2308" s="51">
        <f>Ugovori_OPULJP[[#This Row],[Bespovratna sredstva - EU dio - HRK]]/7.5345</f>
        <v>358551.65584975772</v>
      </c>
      <c r="Q2308" s="50">
        <f>Ugovori_OPULJP[[#This Row],[Bespovratna sredstva - Ukupno (EU+Nac) HRK
= Ukupna ugovorena vrijednost bespovratnih sredstava]]*Ugovori_OPULJP[[#This Row],[STOPA NACIONALNOG SUFINANCIRANJA %]]</f>
        <v>476736.609</v>
      </c>
      <c r="R2308" s="51">
        <f>Ugovori_OPULJP[[#This Row],[Bespovratna sredstva - Nacionalni dio - HRK]]/7.5345</f>
        <v>63273.821620545488</v>
      </c>
      <c r="S2308" s="50">
        <v>3178244.06</v>
      </c>
      <c r="T2308" s="51">
        <f>Ugovori_OPULJP[[#This Row],[Bespovratna sredstva - Ukupno (EU+Nac) HRK
= Ukupna ugovorena vrijednost bespovratnih sredstava]]/7.5345</f>
        <v>421825.47747030325</v>
      </c>
      <c r="U2308" s="50">
        <v>0</v>
      </c>
      <c r="V2308" s="51">
        <f>Ugovori_OPULJP[[#This Row],[Javni doprinos korisnika - HRK]]/7.5345</f>
        <v>0</v>
      </c>
      <c r="W2308" s="50">
        <v>0</v>
      </c>
      <c r="X2308" s="51">
        <f>Ugovori_OPULJP[[#This Row],[Privatni doprinos korisnika - HRK]]/7.5345</f>
        <v>0</v>
      </c>
      <c r="Y2308" s="52">
        <v>3178244.06</v>
      </c>
      <c r="Z2308" s="53">
        <f>Ugovori_OPULJP[[#This Row],[UKUPNI PRIHVATLJIVI IZDACI
TOTAL ELIGIBLE EXPENDITURE
= Bespovratna sredstva ukupno + doprinos korisnika
= Ukupni prihvatljivi troškovi
= Ukupna ugovorena vrijednost projekta HRK]]/7.5345</f>
        <v>421825.47747030325</v>
      </c>
      <c r="AA2308" s="44" t="s">
        <v>38</v>
      </c>
      <c r="AB2308" s="44" t="s">
        <v>35</v>
      </c>
      <c r="AC2308" s="43" t="s">
        <v>8487</v>
      </c>
      <c r="AD2308" s="43" t="s">
        <v>6595</v>
      </c>
    </row>
    <row r="2309" spans="1:30" ht="114.75" customHeight="1" x14ac:dyDescent="0.2">
      <c r="A2309" s="41" t="s">
        <v>8488</v>
      </c>
      <c r="B2309" s="103" t="s">
        <v>743</v>
      </c>
      <c r="C2309" s="43" t="s">
        <v>7295</v>
      </c>
      <c r="D2309" s="43" t="s">
        <v>8286</v>
      </c>
      <c r="E2309" s="44" t="s">
        <v>76</v>
      </c>
      <c r="F2309" s="45" t="s">
        <v>8489</v>
      </c>
      <c r="G2309" s="45" t="s">
        <v>8490</v>
      </c>
      <c r="H2309" s="47">
        <v>43397</v>
      </c>
      <c r="I2309" s="47">
        <v>44310</v>
      </c>
      <c r="J2309" s="48" t="str">
        <f>IF(Ugovori_OPULJP[[#This Row],[DATUM ZAVRŠETKA OPERACIJE]]&gt;DATE(2024,3,31),"u provedbi","završen")</f>
        <v>završen</v>
      </c>
      <c r="K2309" s="46" t="s">
        <v>244</v>
      </c>
      <c r="L2309" s="46" t="s">
        <v>244</v>
      </c>
      <c r="M2309" s="49">
        <v>0.85</v>
      </c>
      <c r="N2309" s="49">
        <v>0.15</v>
      </c>
      <c r="O2309" s="50">
        <f>Ugovori_OPULJP[[#This Row],[Bespovratna sredstva - Ukupno (EU+Nac) HRK
= Ukupna ugovorena vrijednost bespovratnih sredstava]]*Ugovori_OPULJP[[#This Row],[EU STOPA SUFINANCIRANJA %
EU CO-FINANCING RATE %]]</f>
        <v>11968838.184999999</v>
      </c>
      <c r="P2309" s="51">
        <f>Ugovori_OPULJP[[#This Row],[Bespovratna sredstva - EU dio - HRK]]/7.5345</f>
        <v>1588537.8173734155</v>
      </c>
      <c r="Q2309" s="50">
        <f>Ugovori_OPULJP[[#This Row],[Bespovratna sredstva - Ukupno (EU+Nac) HRK
= Ukupna ugovorena vrijednost bespovratnih sredstava]]*Ugovori_OPULJP[[#This Row],[STOPA NACIONALNOG SUFINANCIRANJA %]]</f>
        <v>2112147.915</v>
      </c>
      <c r="R2309" s="51">
        <f>Ugovori_OPULJP[[#This Row],[Bespovratna sredstva - Nacionalni dio - HRK]]/7.5345</f>
        <v>280330.20306589687</v>
      </c>
      <c r="S2309" s="50">
        <v>14080986.1</v>
      </c>
      <c r="T2309" s="51">
        <f>Ugovori_OPULJP[[#This Row],[Bespovratna sredstva - Ukupno (EU+Nac) HRK
= Ukupna ugovorena vrijednost bespovratnih sredstava]]/7.5345</f>
        <v>1868868.0204393123</v>
      </c>
      <c r="U2309" s="50">
        <v>0</v>
      </c>
      <c r="V2309" s="51">
        <f>Ugovori_OPULJP[[#This Row],[Javni doprinos korisnika - HRK]]/7.5345</f>
        <v>0</v>
      </c>
      <c r="W2309" s="50">
        <v>0</v>
      </c>
      <c r="X2309" s="51">
        <f>Ugovori_OPULJP[[#This Row],[Privatni doprinos korisnika - HRK]]/7.5345</f>
        <v>0</v>
      </c>
      <c r="Y2309" s="52">
        <v>14080986.1</v>
      </c>
      <c r="Z2309" s="53">
        <f>Ugovori_OPULJP[[#This Row],[UKUPNI PRIHVATLJIVI IZDACI
TOTAL ELIGIBLE EXPENDITURE
= Bespovratna sredstva ukupno + doprinos korisnika
= Ukupni prihvatljivi troškovi
= Ukupna ugovorena vrijednost projekta HRK]]/7.5345</f>
        <v>1868868.0204393123</v>
      </c>
      <c r="AA2309" s="44" t="s">
        <v>38</v>
      </c>
      <c r="AB2309" s="44" t="s">
        <v>35</v>
      </c>
      <c r="AC2309" s="43" t="s">
        <v>8491</v>
      </c>
      <c r="AD2309" s="43" t="s">
        <v>6595</v>
      </c>
    </row>
    <row r="2310" spans="1:30" ht="114.75" x14ac:dyDescent="0.2">
      <c r="A2310" s="41" t="s">
        <v>8492</v>
      </c>
      <c r="B2310" s="103" t="s">
        <v>743</v>
      </c>
      <c r="C2310" s="43" t="s">
        <v>7295</v>
      </c>
      <c r="D2310" s="43" t="s">
        <v>8286</v>
      </c>
      <c r="E2310" s="44" t="s">
        <v>76</v>
      </c>
      <c r="F2310" s="45" t="s">
        <v>8493</v>
      </c>
      <c r="G2310" s="45" t="s">
        <v>8494</v>
      </c>
      <c r="H2310" s="47">
        <v>43423</v>
      </c>
      <c r="I2310" s="47">
        <v>44335</v>
      </c>
      <c r="J2310" s="48" t="str">
        <f>IF(Ugovori_OPULJP[[#This Row],[DATUM ZAVRŠETKA OPERACIJE]]&gt;DATE(2024,3,31),"u provedbi","završen")</f>
        <v>završen</v>
      </c>
      <c r="K2310" s="46" t="s">
        <v>37</v>
      </c>
      <c r="L2310" s="46" t="s">
        <v>37</v>
      </c>
      <c r="M2310" s="49">
        <v>0.85</v>
      </c>
      <c r="N2310" s="49">
        <v>0.15</v>
      </c>
      <c r="O2310" s="50">
        <f>Ugovori_OPULJP[[#This Row],[Bespovratna sredstva - Ukupno (EU+Nac) HRK
= Ukupna ugovorena vrijednost bespovratnih sredstava]]*Ugovori_OPULJP[[#This Row],[EU STOPA SUFINANCIRANJA %
EU CO-FINANCING RATE %]]</f>
        <v>5569300.3509999998</v>
      </c>
      <c r="P2310" s="51">
        <f>Ugovori_OPULJP[[#This Row],[Bespovratna sredstva - EU dio - HRK]]/7.5345</f>
        <v>739173.18348928262</v>
      </c>
      <c r="Q2310" s="50">
        <f>Ugovori_OPULJP[[#This Row],[Bespovratna sredstva - Ukupno (EU+Nac) HRK
= Ukupna ugovorena vrijednost bespovratnih sredstava]]*Ugovori_OPULJP[[#This Row],[STOPA NACIONALNOG SUFINANCIRANJA %]]</f>
        <v>982817.70899999992</v>
      </c>
      <c r="R2310" s="51">
        <f>Ugovori_OPULJP[[#This Row],[Bespovratna sredstva - Nacionalni dio - HRK]]/7.5345</f>
        <v>130442.32649810868</v>
      </c>
      <c r="S2310" s="50">
        <v>6552118.0599999996</v>
      </c>
      <c r="T2310" s="51">
        <f>Ugovori_OPULJP[[#This Row],[Bespovratna sredstva - Ukupno (EU+Nac) HRK
= Ukupna ugovorena vrijednost bespovratnih sredstava]]/7.5345</f>
        <v>869615.50998739118</v>
      </c>
      <c r="U2310" s="50">
        <v>0</v>
      </c>
      <c r="V2310" s="51">
        <f>Ugovori_OPULJP[[#This Row],[Javni doprinos korisnika - HRK]]/7.5345</f>
        <v>0</v>
      </c>
      <c r="W2310" s="50">
        <v>0</v>
      </c>
      <c r="X2310" s="51">
        <f>Ugovori_OPULJP[[#This Row],[Privatni doprinos korisnika - HRK]]/7.5345</f>
        <v>0</v>
      </c>
      <c r="Y2310" s="52">
        <v>6552118.0599999996</v>
      </c>
      <c r="Z2310" s="53">
        <f>Ugovori_OPULJP[[#This Row],[UKUPNI PRIHVATLJIVI IZDACI
TOTAL ELIGIBLE EXPENDITURE
= Bespovratna sredstva ukupno + doprinos korisnika
= Ukupni prihvatljivi troškovi
= Ukupna ugovorena vrijednost projekta HRK]]/7.5345</f>
        <v>869615.50998739118</v>
      </c>
      <c r="AA2310" s="44" t="s">
        <v>38</v>
      </c>
      <c r="AB2310" s="44" t="s">
        <v>35</v>
      </c>
      <c r="AC2310" s="43" t="s">
        <v>8495</v>
      </c>
      <c r="AD2310" s="43" t="s">
        <v>6595</v>
      </c>
    </row>
    <row r="2311" spans="1:30" ht="114.75" x14ac:dyDescent="0.2">
      <c r="A2311" s="41" t="s">
        <v>8496</v>
      </c>
      <c r="B2311" s="103" t="s">
        <v>743</v>
      </c>
      <c r="C2311" s="43" t="s">
        <v>7295</v>
      </c>
      <c r="D2311" s="43" t="s">
        <v>8286</v>
      </c>
      <c r="E2311" s="44" t="s">
        <v>76</v>
      </c>
      <c r="F2311" s="45" t="s">
        <v>8497</v>
      </c>
      <c r="G2311" s="45" t="s">
        <v>8498</v>
      </c>
      <c r="H2311" s="47">
        <v>43370</v>
      </c>
      <c r="I2311" s="47">
        <v>44282</v>
      </c>
      <c r="J2311" s="48" t="str">
        <f>IF(Ugovori_OPULJP[[#This Row],[DATUM ZAVRŠETKA OPERACIJE]]&gt;DATE(2024,3,31),"u provedbi","završen")</f>
        <v>završen</v>
      </c>
      <c r="K2311" s="46" t="s">
        <v>79</v>
      </c>
      <c r="L2311" s="46" t="s">
        <v>79</v>
      </c>
      <c r="M2311" s="49">
        <v>0.85</v>
      </c>
      <c r="N2311" s="49">
        <v>0.15</v>
      </c>
      <c r="O2311" s="50">
        <f>Ugovori_OPULJP[[#This Row],[Bespovratna sredstva - Ukupno (EU+Nac) HRK
= Ukupna ugovorena vrijednost bespovratnih sredstava]]*Ugovori_OPULJP[[#This Row],[EU STOPA SUFINANCIRANJA %
EU CO-FINANCING RATE %]]</f>
        <v>2800556.5655</v>
      </c>
      <c r="P2311" s="51">
        <f>Ugovori_OPULJP[[#This Row],[Bespovratna sredstva - EU dio - HRK]]/7.5345</f>
        <v>371697.73249717965</v>
      </c>
      <c r="Q2311" s="50">
        <f>Ugovori_OPULJP[[#This Row],[Bespovratna sredstva - Ukupno (EU+Nac) HRK
= Ukupna ugovorena vrijednost bespovratnih sredstava]]*Ugovori_OPULJP[[#This Row],[STOPA NACIONALNOG SUFINANCIRANJA %]]</f>
        <v>494215.86450000003</v>
      </c>
      <c r="R2311" s="51">
        <f>Ugovori_OPULJP[[#This Row],[Bespovratna sredstva - Nacionalni dio - HRK]]/7.5345</f>
        <v>65593.717499502294</v>
      </c>
      <c r="S2311" s="50">
        <v>3294772.43</v>
      </c>
      <c r="T2311" s="51">
        <f>Ugovori_OPULJP[[#This Row],[Bespovratna sredstva - Ukupno (EU+Nac) HRK
= Ukupna ugovorena vrijednost bespovratnih sredstava]]/7.5345</f>
        <v>437291.44999668194</v>
      </c>
      <c r="U2311" s="50">
        <v>0</v>
      </c>
      <c r="V2311" s="51">
        <f>Ugovori_OPULJP[[#This Row],[Javni doprinos korisnika - HRK]]/7.5345</f>
        <v>0</v>
      </c>
      <c r="W2311" s="50">
        <v>0</v>
      </c>
      <c r="X2311" s="51">
        <f>Ugovori_OPULJP[[#This Row],[Privatni doprinos korisnika - HRK]]/7.5345</f>
        <v>0</v>
      </c>
      <c r="Y2311" s="52">
        <v>3294772.43</v>
      </c>
      <c r="Z2311" s="53">
        <f>Ugovori_OPULJP[[#This Row],[UKUPNI PRIHVATLJIVI IZDACI
TOTAL ELIGIBLE EXPENDITURE
= Bespovratna sredstva ukupno + doprinos korisnika
= Ukupni prihvatljivi troškovi
= Ukupna ugovorena vrijednost projekta HRK]]/7.5345</f>
        <v>437291.44999668194</v>
      </c>
      <c r="AA2311" s="44" t="s">
        <v>38</v>
      </c>
      <c r="AB2311" s="44" t="s">
        <v>35</v>
      </c>
      <c r="AC2311" s="43" t="s">
        <v>8499</v>
      </c>
      <c r="AD2311" s="43" t="s">
        <v>6595</v>
      </c>
    </row>
    <row r="2312" spans="1:30" ht="102" x14ac:dyDescent="0.2">
      <c r="A2312" s="41" t="s">
        <v>8500</v>
      </c>
      <c r="B2312" s="103" t="s">
        <v>743</v>
      </c>
      <c r="C2312" s="43" t="s">
        <v>7295</v>
      </c>
      <c r="D2312" s="43" t="s">
        <v>8286</v>
      </c>
      <c r="E2312" s="44" t="s">
        <v>76</v>
      </c>
      <c r="F2312" s="45" t="s">
        <v>8501</v>
      </c>
      <c r="G2312" s="45" t="s">
        <v>3937</v>
      </c>
      <c r="H2312" s="47">
        <v>43370</v>
      </c>
      <c r="I2312" s="47">
        <v>44282</v>
      </c>
      <c r="J2312" s="48" t="str">
        <f>IF(Ugovori_OPULJP[[#This Row],[DATUM ZAVRŠETKA OPERACIJE]]&gt;DATE(2024,3,31),"u provedbi","završen")</f>
        <v>završen</v>
      </c>
      <c r="K2312" s="46" t="s">
        <v>79</v>
      </c>
      <c r="L2312" s="46" t="s">
        <v>79</v>
      </c>
      <c r="M2312" s="49">
        <v>0.85</v>
      </c>
      <c r="N2312" s="49">
        <v>0.15</v>
      </c>
      <c r="O2312" s="50">
        <f>Ugovori_OPULJP[[#This Row],[Bespovratna sredstva - Ukupno (EU+Nac) HRK
= Ukupna ugovorena vrijednost bespovratnih sredstava]]*Ugovori_OPULJP[[#This Row],[EU STOPA SUFINANCIRANJA %
EU CO-FINANCING RATE %]]</f>
        <v>2899555.3004999999</v>
      </c>
      <c r="P2312" s="51">
        <f>Ugovori_OPULJP[[#This Row],[Bespovratna sredstva - EU dio - HRK]]/7.5345</f>
        <v>384837.12263587496</v>
      </c>
      <c r="Q2312" s="50">
        <f>Ugovori_OPULJP[[#This Row],[Bespovratna sredstva - Ukupno (EU+Nac) HRK
= Ukupna ugovorena vrijednost bespovratnih sredstava]]*Ugovori_OPULJP[[#This Row],[STOPA NACIONALNOG SUFINANCIRANJA %]]</f>
        <v>511686.22949999996</v>
      </c>
      <c r="R2312" s="51">
        <f>Ugovori_OPULJP[[#This Row],[Bespovratna sredstva - Nacionalni dio - HRK]]/7.5345</f>
        <v>67912.433406330863</v>
      </c>
      <c r="S2312" s="50">
        <v>3411241.53</v>
      </c>
      <c r="T2312" s="51">
        <f>Ugovori_OPULJP[[#This Row],[Bespovratna sredstva - Ukupno (EU+Nac) HRK
= Ukupna ugovorena vrijednost bespovratnih sredstava]]/7.5345</f>
        <v>452749.55604220578</v>
      </c>
      <c r="U2312" s="50">
        <v>0</v>
      </c>
      <c r="V2312" s="51">
        <f>Ugovori_OPULJP[[#This Row],[Javni doprinos korisnika - HRK]]/7.5345</f>
        <v>0</v>
      </c>
      <c r="W2312" s="50">
        <v>0</v>
      </c>
      <c r="X2312" s="51">
        <f>Ugovori_OPULJP[[#This Row],[Privatni doprinos korisnika - HRK]]/7.5345</f>
        <v>0</v>
      </c>
      <c r="Y2312" s="52">
        <v>3411241.53</v>
      </c>
      <c r="Z2312" s="53">
        <f>Ugovori_OPULJP[[#This Row],[UKUPNI PRIHVATLJIVI IZDACI
TOTAL ELIGIBLE EXPENDITURE
= Bespovratna sredstva ukupno + doprinos korisnika
= Ukupni prihvatljivi troškovi
= Ukupna ugovorena vrijednost projekta HRK]]/7.5345</f>
        <v>452749.55604220578</v>
      </c>
      <c r="AA2312" s="44" t="s">
        <v>38</v>
      </c>
      <c r="AB2312" s="44" t="s">
        <v>35</v>
      </c>
      <c r="AC2312" s="43" t="s">
        <v>8502</v>
      </c>
      <c r="AD2312" s="43" t="s">
        <v>6595</v>
      </c>
    </row>
    <row r="2313" spans="1:30" ht="102" x14ac:dyDescent="0.2">
      <c r="A2313" s="41" t="s">
        <v>8503</v>
      </c>
      <c r="B2313" s="103" t="s">
        <v>743</v>
      </c>
      <c r="C2313" s="43" t="s">
        <v>7295</v>
      </c>
      <c r="D2313" s="43" t="s">
        <v>8286</v>
      </c>
      <c r="E2313" s="44" t="s">
        <v>76</v>
      </c>
      <c r="F2313" s="45" t="s">
        <v>8504</v>
      </c>
      <c r="G2313" s="45" t="s">
        <v>8505</v>
      </c>
      <c r="H2313" s="47">
        <v>43423</v>
      </c>
      <c r="I2313" s="47">
        <v>44335</v>
      </c>
      <c r="J2313" s="48" t="str">
        <f>IF(Ugovori_OPULJP[[#This Row],[DATUM ZAVRŠETKA OPERACIJE]]&gt;DATE(2024,3,31),"u provedbi","završen")</f>
        <v>završen</v>
      </c>
      <c r="K2313" s="46" t="s">
        <v>37</v>
      </c>
      <c r="L2313" s="46" t="s">
        <v>37</v>
      </c>
      <c r="M2313" s="49">
        <v>0.85</v>
      </c>
      <c r="N2313" s="49">
        <v>0.15</v>
      </c>
      <c r="O2313" s="50">
        <f>Ugovori_OPULJP[[#This Row],[Bespovratna sredstva - Ukupno (EU+Nac) HRK
= Ukupna ugovorena vrijednost bespovratnih sredstava]]*Ugovori_OPULJP[[#This Row],[EU STOPA SUFINANCIRANJA %
EU CO-FINANCING RATE %]]</f>
        <v>8388059.6834999993</v>
      </c>
      <c r="P2313" s="51">
        <f>Ugovori_OPULJP[[#This Row],[Bespovratna sredstva - EU dio - HRK]]/7.5345</f>
        <v>1113286.8383436191</v>
      </c>
      <c r="Q2313" s="50">
        <f>Ugovori_OPULJP[[#This Row],[Bespovratna sredstva - Ukupno (EU+Nac) HRK
= Ukupna ugovorena vrijednost bespovratnih sredstava]]*Ugovori_OPULJP[[#This Row],[STOPA NACIONALNOG SUFINANCIRANJA %]]</f>
        <v>1480245.8265</v>
      </c>
      <c r="R2313" s="51">
        <f>Ugovori_OPULJP[[#This Row],[Bespovratna sredstva - Nacionalni dio - HRK]]/7.5345</f>
        <v>196462.38323710929</v>
      </c>
      <c r="S2313" s="50">
        <v>9868305.5099999998</v>
      </c>
      <c r="T2313" s="51">
        <f>Ugovori_OPULJP[[#This Row],[Bespovratna sredstva - Ukupno (EU+Nac) HRK
= Ukupna ugovorena vrijednost bespovratnih sredstava]]/7.5345</f>
        <v>1309749.2215807287</v>
      </c>
      <c r="U2313" s="50">
        <v>0</v>
      </c>
      <c r="V2313" s="51">
        <f>Ugovori_OPULJP[[#This Row],[Javni doprinos korisnika - HRK]]/7.5345</f>
        <v>0</v>
      </c>
      <c r="W2313" s="50">
        <v>0</v>
      </c>
      <c r="X2313" s="51">
        <f>Ugovori_OPULJP[[#This Row],[Privatni doprinos korisnika - HRK]]/7.5345</f>
        <v>0</v>
      </c>
      <c r="Y2313" s="52">
        <v>9868305.5099999998</v>
      </c>
      <c r="Z2313" s="53">
        <f>Ugovori_OPULJP[[#This Row],[UKUPNI PRIHVATLJIVI IZDACI
TOTAL ELIGIBLE EXPENDITURE
= Bespovratna sredstva ukupno + doprinos korisnika
= Ukupni prihvatljivi troškovi
= Ukupna ugovorena vrijednost projekta HRK]]/7.5345</f>
        <v>1309749.2215807287</v>
      </c>
      <c r="AA2313" s="44" t="s">
        <v>38</v>
      </c>
      <c r="AB2313" s="44" t="s">
        <v>35</v>
      </c>
      <c r="AC2313" s="43" t="s">
        <v>8506</v>
      </c>
      <c r="AD2313" s="43" t="s">
        <v>6595</v>
      </c>
    </row>
    <row r="2314" spans="1:30" ht="114.75" x14ac:dyDescent="0.2">
      <c r="A2314" s="41" t="s">
        <v>8507</v>
      </c>
      <c r="B2314" s="103" t="s">
        <v>743</v>
      </c>
      <c r="C2314" s="43" t="s">
        <v>7295</v>
      </c>
      <c r="D2314" s="43" t="s">
        <v>8286</v>
      </c>
      <c r="E2314" s="44" t="s">
        <v>76</v>
      </c>
      <c r="F2314" s="45" t="s">
        <v>8508</v>
      </c>
      <c r="G2314" s="45" t="s">
        <v>8509</v>
      </c>
      <c r="H2314" s="47">
        <v>43497</v>
      </c>
      <c r="I2314" s="47">
        <v>44409</v>
      </c>
      <c r="J2314" s="48" t="str">
        <f>IF(Ugovori_OPULJP[[#This Row],[DATUM ZAVRŠETKA OPERACIJE]]&gt;DATE(2024,3,31),"u provedbi","završen")</f>
        <v>završen</v>
      </c>
      <c r="K2314" s="46" t="s">
        <v>244</v>
      </c>
      <c r="L2314" s="46" t="s">
        <v>244</v>
      </c>
      <c r="M2314" s="49">
        <v>0.85</v>
      </c>
      <c r="N2314" s="49">
        <v>0.15</v>
      </c>
      <c r="O2314" s="50">
        <f>Ugovori_OPULJP[[#This Row],[Bespovratna sredstva - Ukupno (EU+Nac) HRK
= Ukupna ugovorena vrijednost bespovratnih sredstava]]*Ugovori_OPULJP[[#This Row],[EU STOPA SUFINANCIRANJA %
EU CO-FINANCING RATE %]]</f>
        <v>6298874.0084999995</v>
      </c>
      <c r="P2314" s="51">
        <f>Ugovori_OPULJP[[#This Row],[Bespovratna sredstva - EU dio - HRK]]/7.5345</f>
        <v>836004.24825801305</v>
      </c>
      <c r="Q2314" s="50">
        <f>Ugovori_OPULJP[[#This Row],[Bespovratna sredstva - Ukupno (EU+Nac) HRK
= Ukupna ugovorena vrijednost bespovratnih sredstava]]*Ugovori_OPULJP[[#This Row],[STOPA NACIONALNOG SUFINANCIRANJA %]]</f>
        <v>1111566.0015</v>
      </c>
      <c r="R2314" s="51">
        <f>Ugovori_OPULJP[[#This Row],[Bespovratna sredstva - Nacionalni dio - HRK]]/7.5345</f>
        <v>147530.16145729643</v>
      </c>
      <c r="S2314" s="50">
        <v>7410440.0099999998</v>
      </c>
      <c r="T2314" s="51">
        <f>Ugovori_OPULJP[[#This Row],[Bespovratna sredstva - Ukupno (EU+Nac) HRK
= Ukupna ugovorena vrijednost bespovratnih sredstava]]/7.5345</f>
        <v>983534.40971530951</v>
      </c>
      <c r="U2314" s="50">
        <v>0</v>
      </c>
      <c r="V2314" s="51">
        <f>Ugovori_OPULJP[[#This Row],[Javni doprinos korisnika - HRK]]/7.5345</f>
        <v>0</v>
      </c>
      <c r="W2314" s="50">
        <v>0</v>
      </c>
      <c r="X2314" s="51">
        <f>Ugovori_OPULJP[[#This Row],[Privatni doprinos korisnika - HRK]]/7.5345</f>
        <v>0</v>
      </c>
      <c r="Y2314" s="52">
        <v>7410440.0099999998</v>
      </c>
      <c r="Z2314" s="53">
        <f>Ugovori_OPULJP[[#This Row],[UKUPNI PRIHVATLJIVI IZDACI
TOTAL ELIGIBLE EXPENDITURE
= Bespovratna sredstva ukupno + doprinos korisnika
= Ukupni prihvatljivi troškovi
= Ukupna ugovorena vrijednost projekta HRK]]/7.5345</f>
        <v>983534.40971530951</v>
      </c>
      <c r="AA2314" s="44" t="s">
        <v>38</v>
      </c>
      <c r="AB2314" s="44" t="s">
        <v>35</v>
      </c>
      <c r="AC2314" s="43" t="s">
        <v>8510</v>
      </c>
      <c r="AD2314" s="43" t="s">
        <v>6595</v>
      </c>
    </row>
    <row r="2315" spans="1:30" ht="102" x14ac:dyDescent="0.2">
      <c r="A2315" s="41" t="s">
        <v>8511</v>
      </c>
      <c r="B2315" s="103" t="s">
        <v>743</v>
      </c>
      <c r="C2315" s="43" t="s">
        <v>7295</v>
      </c>
      <c r="D2315" s="43" t="s">
        <v>8286</v>
      </c>
      <c r="E2315" s="44" t="s">
        <v>76</v>
      </c>
      <c r="F2315" s="45" t="s">
        <v>8512</v>
      </c>
      <c r="G2315" s="45" t="s">
        <v>4580</v>
      </c>
      <c r="H2315" s="47">
        <v>43557</v>
      </c>
      <c r="I2315" s="47">
        <v>44471</v>
      </c>
      <c r="J2315" s="48" t="str">
        <f>IF(Ugovori_OPULJP[[#This Row],[DATUM ZAVRŠETKA OPERACIJE]]&gt;DATE(2024,3,31),"u provedbi","završen")</f>
        <v>završen</v>
      </c>
      <c r="K2315" s="46" t="s">
        <v>249</v>
      </c>
      <c r="L2315" s="46" t="s">
        <v>249</v>
      </c>
      <c r="M2315" s="49">
        <v>0.85</v>
      </c>
      <c r="N2315" s="49">
        <v>0.15</v>
      </c>
      <c r="O2315" s="50">
        <f>Ugovori_OPULJP[[#This Row],[Bespovratna sredstva - Ukupno (EU+Nac) HRK
= Ukupna ugovorena vrijednost bespovratnih sredstava]]*Ugovori_OPULJP[[#This Row],[EU STOPA SUFINANCIRANJA %
EU CO-FINANCING RATE %]]</f>
        <v>1261303.5504999999</v>
      </c>
      <c r="P2315" s="51">
        <f>Ugovori_OPULJP[[#This Row],[Bespovratna sredstva - EU dio - HRK]]/7.5345</f>
        <v>167403.74948569908</v>
      </c>
      <c r="Q2315" s="50">
        <f>Ugovori_OPULJP[[#This Row],[Bespovratna sredstva - Ukupno (EU+Nac) HRK
= Ukupna ugovorena vrijednost bespovratnih sredstava]]*Ugovori_OPULJP[[#This Row],[STOPA NACIONALNOG SUFINANCIRANJA %]]</f>
        <v>222582.97949999999</v>
      </c>
      <c r="R2315" s="51">
        <f>Ugovori_OPULJP[[#This Row],[Bespovratna sredstva - Nacionalni dio - HRK]]/7.5345</f>
        <v>29541.838144535133</v>
      </c>
      <c r="S2315" s="50">
        <v>1483886.53</v>
      </c>
      <c r="T2315" s="51">
        <f>Ugovori_OPULJP[[#This Row],[Bespovratna sredstva - Ukupno (EU+Nac) HRK
= Ukupna ugovorena vrijednost bespovratnih sredstava]]/7.5345</f>
        <v>196945.58763023425</v>
      </c>
      <c r="U2315" s="50">
        <v>0</v>
      </c>
      <c r="V2315" s="51">
        <f>Ugovori_OPULJP[[#This Row],[Javni doprinos korisnika - HRK]]/7.5345</f>
        <v>0</v>
      </c>
      <c r="W2315" s="50">
        <v>0</v>
      </c>
      <c r="X2315" s="51">
        <f>Ugovori_OPULJP[[#This Row],[Privatni doprinos korisnika - HRK]]/7.5345</f>
        <v>0</v>
      </c>
      <c r="Y2315" s="52">
        <v>1483886.53</v>
      </c>
      <c r="Z2315" s="53">
        <f>Ugovori_OPULJP[[#This Row],[UKUPNI PRIHVATLJIVI IZDACI
TOTAL ELIGIBLE EXPENDITURE
= Bespovratna sredstva ukupno + doprinos korisnika
= Ukupni prihvatljivi troškovi
= Ukupna ugovorena vrijednost projekta HRK]]/7.5345</f>
        <v>196945.58763023425</v>
      </c>
      <c r="AA2315" s="44" t="s">
        <v>38</v>
      </c>
      <c r="AB2315" s="44" t="s">
        <v>35</v>
      </c>
      <c r="AC2315" s="43" t="s">
        <v>8513</v>
      </c>
      <c r="AD2315" s="43" t="s">
        <v>6595</v>
      </c>
    </row>
    <row r="2316" spans="1:30" ht="76.5" x14ac:dyDescent="0.2">
      <c r="A2316" s="41" t="s">
        <v>8514</v>
      </c>
      <c r="B2316" s="103" t="s">
        <v>743</v>
      </c>
      <c r="C2316" s="43" t="s">
        <v>7295</v>
      </c>
      <c r="D2316" s="43" t="s">
        <v>8286</v>
      </c>
      <c r="E2316" s="44" t="s">
        <v>76</v>
      </c>
      <c r="F2316" s="45" t="s">
        <v>8515</v>
      </c>
      <c r="G2316" s="45" t="s">
        <v>8516</v>
      </c>
      <c r="H2316" s="47">
        <v>43557</v>
      </c>
      <c r="I2316" s="47">
        <v>44471</v>
      </c>
      <c r="J2316" s="48" t="str">
        <f>IF(Ugovori_OPULJP[[#This Row],[DATUM ZAVRŠETKA OPERACIJE]]&gt;DATE(2024,3,31),"u provedbi","završen")</f>
        <v>završen</v>
      </c>
      <c r="K2316" s="46" t="s">
        <v>249</v>
      </c>
      <c r="L2316" s="46" t="s">
        <v>249</v>
      </c>
      <c r="M2316" s="49">
        <v>0.85</v>
      </c>
      <c r="N2316" s="49">
        <v>0.15</v>
      </c>
      <c r="O2316" s="50">
        <f>Ugovori_OPULJP[[#This Row],[Bespovratna sredstva - Ukupno (EU+Nac) HRK
= Ukupna ugovorena vrijednost bespovratnih sredstava]]*Ugovori_OPULJP[[#This Row],[EU STOPA SUFINANCIRANJA %
EU CO-FINANCING RATE %]]</f>
        <v>802281.07649999997</v>
      </c>
      <c r="P2316" s="51">
        <f>Ugovori_OPULJP[[#This Row],[Bespovratna sredstva - EU dio - HRK]]/7.5345</f>
        <v>106480.99761098943</v>
      </c>
      <c r="Q2316" s="50">
        <f>Ugovori_OPULJP[[#This Row],[Bespovratna sredstva - Ukupno (EU+Nac) HRK
= Ukupna ugovorena vrijednost bespovratnih sredstava]]*Ugovori_OPULJP[[#This Row],[STOPA NACIONALNOG SUFINANCIRANJA %]]</f>
        <v>141579.0135</v>
      </c>
      <c r="R2316" s="51">
        <f>Ugovori_OPULJP[[#This Row],[Bespovratna sredstva - Nacionalni dio - HRK]]/7.5345</f>
        <v>18790.764284292254</v>
      </c>
      <c r="S2316" s="50">
        <v>943860.09</v>
      </c>
      <c r="T2316" s="51">
        <f>Ugovori_OPULJP[[#This Row],[Bespovratna sredstva - Ukupno (EU+Nac) HRK
= Ukupna ugovorena vrijednost bespovratnih sredstava]]/7.5345</f>
        <v>125271.7618952817</v>
      </c>
      <c r="U2316" s="50">
        <v>0</v>
      </c>
      <c r="V2316" s="51">
        <f>Ugovori_OPULJP[[#This Row],[Javni doprinos korisnika - HRK]]/7.5345</f>
        <v>0</v>
      </c>
      <c r="W2316" s="50">
        <v>0</v>
      </c>
      <c r="X2316" s="51">
        <f>Ugovori_OPULJP[[#This Row],[Privatni doprinos korisnika - HRK]]/7.5345</f>
        <v>0</v>
      </c>
      <c r="Y2316" s="52">
        <v>943860.09</v>
      </c>
      <c r="Z2316" s="53">
        <f>Ugovori_OPULJP[[#This Row],[UKUPNI PRIHVATLJIVI IZDACI
TOTAL ELIGIBLE EXPENDITURE
= Bespovratna sredstva ukupno + doprinos korisnika
= Ukupni prihvatljivi troškovi
= Ukupna ugovorena vrijednost projekta HRK]]/7.5345</f>
        <v>125271.7618952817</v>
      </c>
      <c r="AA2316" s="44" t="s">
        <v>38</v>
      </c>
      <c r="AB2316" s="44" t="s">
        <v>35</v>
      </c>
      <c r="AC2316" s="43" t="s">
        <v>8517</v>
      </c>
      <c r="AD2316" s="43" t="s">
        <v>6595</v>
      </c>
    </row>
    <row r="2317" spans="1:30" ht="114.75" x14ac:dyDescent="0.2">
      <c r="A2317" s="41" t="s">
        <v>8518</v>
      </c>
      <c r="B2317" s="103" t="s">
        <v>743</v>
      </c>
      <c r="C2317" s="43" t="s">
        <v>7295</v>
      </c>
      <c r="D2317" s="43" t="s">
        <v>8286</v>
      </c>
      <c r="E2317" s="44" t="s">
        <v>76</v>
      </c>
      <c r="F2317" s="45" t="s">
        <v>8519</v>
      </c>
      <c r="G2317" s="62" t="s">
        <v>8520</v>
      </c>
      <c r="H2317" s="47">
        <v>43370</v>
      </c>
      <c r="I2317" s="47">
        <v>44162</v>
      </c>
      <c r="J2317" s="48" t="str">
        <f>IF(Ugovori_OPULJP[[#This Row],[DATUM ZAVRŠETKA OPERACIJE]]&gt;DATE(2024,3,31),"u provedbi","završen")</f>
        <v>završen</v>
      </c>
      <c r="K2317" s="46" t="s">
        <v>200</v>
      </c>
      <c r="L2317" s="46" t="s">
        <v>200</v>
      </c>
      <c r="M2317" s="49">
        <v>0.85</v>
      </c>
      <c r="N2317" s="49">
        <v>0.15</v>
      </c>
      <c r="O2317" s="50">
        <f>Ugovori_OPULJP[[#This Row],[Bespovratna sredstva - Ukupno (EU+Nac) HRK
= Ukupna ugovorena vrijednost bespovratnih sredstava]]*Ugovori_OPULJP[[#This Row],[EU STOPA SUFINANCIRANJA %
EU CO-FINANCING RATE %]]</f>
        <v>653465.22699999996</v>
      </c>
      <c r="P2317" s="51">
        <f>Ugovori_OPULJP[[#This Row],[Bespovratna sredstva - EU dio - HRK]]/7.5345</f>
        <v>86729.740128741119</v>
      </c>
      <c r="Q2317" s="50">
        <f>Ugovori_OPULJP[[#This Row],[Bespovratna sredstva - Ukupno (EU+Nac) HRK
= Ukupna ugovorena vrijednost bespovratnih sredstava]]*Ugovori_OPULJP[[#This Row],[STOPA NACIONALNOG SUFINANCIRANJA %]]</f>
        <v>115317.393</v>
      </c>
      <c r="R2317" s="51">
        <f>Ugovori_OPULJP[[#This Row],[Bespovratna sredstva - Nacionalni dio - HRK]]/7.5345</f>
        <v>15305.248258013138</v>
      </c>
      <c r="S2317" s="50">
        <v>768782.62</v>
      </c>
      <c r="T2317" s="51">
        <f>Ugovori_OPULJP[[#This Row],[Bespovratna sredstva - Ukupno (EU+Nac) HRK
= Ukupna ugovorena vrijednost bespovratnih sredstava]]/7.5345</f>
        <v>102034.98838675425</v>
      </c>
      <c r="U2317" s="50">
        <v>0</v>
      </c>
      <c r="V2317" s="51">
        <f>Ugovori_OPULJP[[#This Row],[Javni doprinos korisnika - HRK]]/7.5345</f>
        <v>0</v>
      </c>
      <c r="W2317" s="50">
        <v>0</v>
      </c>
      <c r="X2317" s="51">
        <f>Ugovori_OPULJP[[#This Row],[Privatni doprinos korisnika - HRK]]/7.5345</f>
        <v>0</v>
      </c>
      <c r="Y2317" s="52">
        <v>768782.62</v>
      </c>
      <c r="Z2317" s="53">
        <f>Ugovori_OPULJP[[#This Row],[UKUPNI PRIHVATLJIVI IZDACI
TOTAL ELIGIBLE EXPENDITURE
= Bespovratna sredstva ukupno + doprinos korisnika
= Ukupni prihvatljivi troškovi
= Ukupna ugovorena vrijednost projekta HRK]]/7.5345</f>
        <v>102034.98838675425</v>
      </c>
      <c r="AA2317" s="44" t="s">
        <v>38</v>
      </c>
      <c r="AB2317" s="44" t="s">
        <v>35</v>
      </c>
      <c r="AC2317" s="43" t="s">
        <v>8521</v>
      </c>
      <c r="AD2317" s="43" t="s">
        <v>6595</v>
      </c>
    </row>
    <row r="2318" spans="1:30" ht="89.25" x14ac:dyDescent="0.2">
      <c r="A2318" s="41" t="s">
        <v>8522</v>
      </c>
      <c r="B2318" s="103" t="s">
        <v>743</v>
      </c>
      <c r="C2318" s="43" t="s">
        <v>7295</v>
      </c>
      <c r="D2318" s="43" t="s">
        <v>8286</v>
      </c>
      <c r="E2318" s="44" t="s">
        <v>76</v>
      </c>
      <c r="F2318" s="45" t="s">
        <v>8523</v>
      </c>
      <c r="G2318" s="45" t="s">
        <v>8524</v>
      </c>
      <c r="H2318" s="47">
        <v>43424</v>
      </c>
      <c r="I2318" s="47">
        <v>44336</v>
      </c>
      <c r="J2318" s="48" t="str">
        <f>IF(Ugovori_OPULJP[[#This Row],[DATUM ZAVRŠETKA OPERACIJE]]&gt;DATE(2024,3,31),"u provedbi","završen")</f>
        <v>završen</v>
      </c>
      <c r="K2318" s="46" t="s">
        <v>79</v>
      </c>
      <c r="L2318" s="46" t="s">
        <v>79</v>
      </c>
      <c r="M2318" s="49">
        <v>0.85</v>
      </c>
      <c r="N2318" s="49">
        <v>0.15</v>
      </c>
      <c r="O2318" s="50">
        <f>Ugovori_OPULJP[[#This Row],[Bespovratna sredstva - Ukupno (EU+Nac) HRK
= Ukupna ugovorena vrijednost bespovratnih sredstava]]*Ugovori_OPULJP[[#This Row],[EU STOPA SUFINANCIRANJA %
EU CO-FINANCING RATE %]]</f>
        <v>4210437.9060000004</v>
      </c>
      <c r="P2318" s="51">
        <f>Ugovori_OPULJP[[#This Row],[Bespovratna sredstva - EU dio - HRK]]/7.5345</f>
        <v>558821.1435397173</v>
      </c>
      <c r="Q2318" s="50">
        <f>Ugovori_OPULJP[[#This Row],[Bespovratna sredstva - Ukupno (EU+Nac) HRK
= Ukupna ugovorena vrijednost bespovratnih sredstava]]*Ugovori_OPULJP[[#This Row],[STOPA NACIONALNOG SUFINANCIRANJA %]]</f>
        <v>743018.45400000003</v>
      </c>
      <c r="R2318" s="51">
        <f>Ugovori_OPULJP[[#This Row],[Bespovratna sredstva - Nacionalni dio - HRK]]/7.5345</f>
        <v>98615.495918773639</v>
      </c>
      <c r="S2318" s="50">
        <v>4953456.3600000003</v>
      </c>
      <c r="T2318" s="51">
        <f>Ugovori_OPULJP[[#This Row],[Bespovratna sredstva - Ukupno (EU+Nac) HRK
= Ukupna ugovorena vrijednost bespovratnih sredstava]]/7.5345</f>
        <v>657436.639458491</v>
      </c>
      <c r="U2318" s="50">
        <v>0</v>
      </c>
      <c r="V2318" s="51">
        <f>Ugovori_OPULJP[[#This Row],[Javni doprinos korisnika - HRK]]/7.5345</f>
        <v>0</v>
      </c>
      <c r="W2318" s="50">
        <v>0</v>
      </c>
      <c r="X2318" s="51">
        <f>Ugovori_OPULJP[[#This Row],[Privatni doprinos korisnika - HRK]]/7.5345</f>
        <v>0</v>
      </c>
      <c r="Y2318" s="52">
        <v>4953456.3600000003</v>
      </c>
      <c r="Z2318" s="53">
        <f>Ugovori_OPULJP[[#This Row],[UKUPNI PRIHVATLJIVI IZDACI
TOTAL ELIGIBLE EXPENDITURE
= Bespovratna sredstva ukupno + doprinos korisnika
= Ukupni prihvatljivi troškovi
= Ukupna ugovorena vrijednost projekta HRK]]/7.5345</f>
        <v>657436.639458491</v>
      </c>
      <c r="AA2318" s="44" t="s">
        <v>38</v>
      </c>
      <c r="AB2318" s="44" t="s">
        <v>35</v>
      </c>
      <c r="AC2318" s="43" t="s">
        <v>8525</v>
      </c>
      <c r="AD2318" s="43" t="s">
        <v>6595</v>
      </c>
    </row>
    <row r="2319" spans="1:30" ht="63.75" x14ac:dyDescent="0.2">
      <c r="A2319" s="41" t="s">
        <v>8526</v>
      </c>
      <c r="B2319" s="103" t="s">
        <v>743</v>
      </c>
      <c r="C2319" s="43" t="s">
        <v>7295</v>
      </c>
      <c r="D2319" s="43" t="s">
        <v>8286</v>
      </c>
      <c r="E2319" s="44" t="s">
        <v>76</v>
      </c>
      <c r="F2319" s="45" t="s">
        <v>8527</v>
      </c>
      <c r="G2319" s="45" t="s">
        <v>8528</v>
      </c>
      <c r="H2319" s="47">
        <v>43423</v>
      </c>
      <c r="I2319" s="47">
        <v>44335</v>
      </c>
      <c r="J2319" s="48" t="str">
        <f>IF(Ugovori_OPULJP[[#This Row],[DATUM ZAVRŠETKA OPERACIJE]]&gt;DATE(2024,3,31),"u provedbi","završen")</f>
        <v>završen</v>
      </c>
      <c r="K2319" s="46" t="s">
        <v>173</v>
      </c>
      <c r="L2319" s="46" t="s">
        <v>173</v>
      </c>
      <c r="M2319" s="49">
        <v>0.85</v>
      </c>
      <c r="N2319" s="49">
        <v>0.15</v>
      </c>
      <c r="O2319" s="50">
        <f>Ugovori_OPULJP[[#This Row],[Bespovratna sredstva - Ukupno (EU+Nac) HRK
= Ukupna ugovorena vrijednost bespovratnih sredstava]]*Ugovori_OPULJP[[#This Row],[EU STOPA SUFINANCIRANJA %
EU CO-FINANCING RATE %]]</f>
        <v>1030062.2574999999</v>
      </c>
      <c r="P2319" s="51">
        <f>Ugovori_OPULJP[[#This Row],[Bespovratna sredstva - EU dio - HRK]]/7.5345</f>
        <v>136712.7556573097</v>
      </c>
      <c r="Q2319" s="50">
        <f>Ugovori_OPULJP[[#This Row],[Bespovratna sredstva - Ukupno (EU+Nac) HRK
= Ukupna ugovorena vrijednost bespovratnih sredstava]]*Ugovori_OPULJP[[#This Row],[STOPA NACIONALNOG SUFINANCIRANJA %]]</f>
        <v>181775.69249999998</v>
      </c>
      <c r="R2319" s="51">
        <f>Ugovori_OPULJP[[#This Row],[Bespovratna sredstva - Nacionalni dio - HRK]]/7.5345</f>
        <v>24125.780410113475</v>
      </c>
      <c r="S2319" s="50">
        <v>1211837.95</v>
      </c>
      <c r="T2319" s="51">
        <f>Ugovori_OPULJP[[#This Row],[Bespovratna sredstva - Ukupno (EU+Nac) HRK
= Ukupna ugovorena vrijednost bespovratnih sredstava]]/7.5345</f>
        <v>160838.53606742318</v>
      </c>
      <c r="U2319" s="50">
        <v>0</v>
      </c>
      <c r="V2319" s="51">
        <f>Ugovori_OPULJP[[#This Row],[Javni doprinos korisnika - HRK]]/7.5345</f>
        <v>0</v>
      </c>
      <c r="W2319" s="50">
        <v>0</v>
      </c>
      <c r="X2319" s="51">
        <f>Ugovori_OPULJP[[#This Row],[Privatni doprinos korisnika - HRK]]/7.5345</f>
        <v>0</v>
      </c>
      <c r="Y2319" s="52">
        <v>1211837.95</v>
      </c>
      <c r="Z2319" s="53">
        <f>Ugovori_OPULJP[[#This Row],[UKUPNI PRIHVATLJIVI IZDACI
TOTAL ELIGIBLE EXPENDITURE
= Bespovratna sredstva ukupno + doprinos korisnika
= Ukupni prihvatljivi troškovi
= Ukupna ugovorena vrijednost projekta HRK]]/7.5345</f>
        <v>160838.53606742318</v>
      </c>
      <c r="AA2319" s="44" t="s">
        <v>38</v>
      </c>
      <c r="AB2319" s="44" t="s">
        <v>35</v>
      </c>
      <c r="AC2319" s="43" t="s">
        <v>8529</v>
      </c>
      <c r="AD2319" s="43" t="s">
        <v>6595</v>
      </c>
    </row>
    <row r="2320" spans="1:30" ht="102" x14ac:dyDescent="0.2">
      <c r="A2320" s="41" t="s">
        <v>8530</v>
      </c>
      <c r="B2320" s="103" t="s">
        <v>743</v>
      </c>
      <c r="C2320" s="43" t="s">
        <v>7295</v>
      </c>
      <c r="D2320" s="43" t="s">
        <v>8286</v>
      </c>
      <c r="E2320" s="44" t="s">
        <v>76</v>
      </c>
      <c r="F2320" s="45" t="s">
        <v>8531</v>
      </c>
      <c r="G2320" s="45" t="s">
        <v>8532</v>
      </c>
      <c r="H2320" s="47">
        <v>43497</v>
      </c>
      <c r="I2320" s="47">
        <v>44409</v>
      </c>
      <c r="J2320" s="48" t="str">
        <f>IF(Ugovori_OPULJP[[#This Row],[DATUM ZAVRŠETKA OPERACIJE]]&gt;DATE(2024,3,31),"u provedbi","završen")</f>
        <v>završen</v>
      </c>
      <c r="K2320" s="46" t="s">
        <v>244</v>
      </c>
      <c r="L2320" s="46" t="s">
        <v>244</v>
      </c>
      <c r="M2320" s="49">
        <v>0.85</v>
      </c>
      <c r="N2320" s="49">
        <v>0.15</v>
      </c>
      <c r="O2320" s="50">
        <f>Ugovori_OPULJP[[#This Row],[Bespovratna sredstva - Ukupno (EU+Nac) HRK
= Ukupna ugovorena vrijednost bespovratnih sredstava]]*Ugovori_OPULJP[[#This Row],[EU STOPA SUFINANCIRANJA %
EU CO-FINANCING RATE %]]</f>
        <v>10819483.620999999</v>
      </c>
      <c r="P2320" s="51">
        <f>Ugovori_OPULJP[[#This Row],[Bespovratna sredstva - EU dio - HRK]]/7.5345</f>
        <v>1435992.2517751674</v>
      </c>
      <c r="Q2320" s="50">
        <f>Ugovori_OPULJP[[#This Row],[Bespovratna sredstva - Ukupno (EU+Nac) HRK
= Ukupna ugovorena vrijednost bespovratnih sredstava]]*Ugovori_OPULJP[[#This Row],[STOPA NACIONALNOG SUFINANCIRANJA %]]</f>
        <v>1909320.639</v>
      </c>
      <c r="R2320" s="51">
        <f>Ugovori_OPULJP[[#This Row],[Bespovratna sredstva - Nacionalni dio - HRK]]/7.5345</f>
        <v>253410.39737208837</v>
      </c>
      <c r="S2320" s="50">
        <v>12728804.26</v>
      </c>
      <c r="T2320" s="51">
        <f>Ugovori_OPULJP[[#This Row],[Bespovratna sredstva - Ukupno (EU+Nac) HRK
= Ukupna ugovorena vrijednost bespovratnih sredstava]]/7.5345</f>
        <v>1689402.6491472558</v>
      </c>
      <c r="U2320" s="50">
        <v>0</v>
      </c>
      <c r="V2320" s="51">
        <f>Ugovori_OPULJP[[#This Row],[Javni doprinos korisnika - HRK]]/7.5345</f>
        <v>0</v>
      </c>
      <c r="W2320" s="50">
        <v>0</v>
      </c>
      <c r="X2320" s="51">
        <f>Ugovori_OPULJP[[#This Row],[Privatni doprinos korisnika - HRK]]/7.5345</f>
        <v>0</v>
      </c>
      <c r="Y2320" s="52">
        <v>12728804.26</v>
      </c>
      <c r="Z2320" s="53">
        <f>Ugovori_OPULJP[[#This Row],[UKUPNI PRIHVATLJIVI IZDACI
TOTAL ELIGIBLE EXPENDITURE
= Bespovratna sredstva ukupno + doprinos korisnika
= Ukupni prihvatljivi troškovi
= Ukupna ugovorena vrijednost projekta HRK]]/7.5345</f>
        <v>1689402.6491472558</v>
      </c>
      <c r="AA2320" s="44" t="s">
        <v>38</v>
      </c>
      <c r="AB2320" s="44" t="s">
        <v>35</v>
      </c>
      <c r="AC2320" s="43" t="s">
        <v>8533</v>
      </c>
      <c r="AD2320" s="43" t="s">
        <v>6595</v>
      </c>
    </row>
    <row r="2321" spans="1:30" ht="63.75" x14ac:dyDescent="0.2">
      <c r="A2321" s="41" t="s">
        <v>8534</v>
      </c>
      <c r="B2321" s="103" t="s">
        <v>743</v>
      </c>
      <c r="C2321" s="43" t="s">
        <v>7295</v>
      </c>
      <c r="D2321" s="43" t="s">
        <v>8535</v>
      </c>
      <c r="E2321" s="44" t="s">
        <v>76</v>
      </c>
      <c r="F2321" s="45" t="s">
        <v>8536</v>
      </c>
      <c r="G2321" s="45" t="s">
        <v>2202</v>
      </c>
      <c r="H2321" s="47">
        <v>43545</v>
      </c>
      <c r="I2321" s="47">
        <v>44337</v>
      </c>
      <c r="J2321" s="48" t="str">
        <f>IF(Ugovori_OPULJP[[#This Row],[DATUM ZAVRŠETKA OPERACIJE]]&gt;DATE(2024,3,31),"u provedbi","završen")</f>
        <v>završen</v>
      </c>
      <c r="K2321" s="46" t="s">
        <v>154</v>
      </c>
      <c r="L2321" s="46" t="s">
        <v>37</v>
      </c>
      <c r="M2321" s="49">
        <v>0.85</v>
      </c>
      <c r="N2321" s="49">
        <v>0.15</v>
      </c>
      <c r="O2321" s="50">
        <f>Ugovori_OPULJP[[#This Row],[Bespovratna sredstva - Ukupno (EU+Nac) HRK
= Ukupna ugovorena vrijednost bespovratnih sredstava]]*Ugovori_OPULJP[[#This Row],[EU STOPA SUFINANCIRANJA %
EU CO-FINANCING RATE %]]</f>
        <v>934931.15</v>
      </c>
      <c r="P2321" s="51">
        <f>Ugovori_OPULJP[[#This Row],[Bespovratna sredstva - EU dio - HRK]]/7.5345</f>
        <v>124086.68790231601</v>
      </c>
      <c r="Q2321" s="50">
        <f>Ugovori_OPULJP[[#This Row],[Bespovratna sredstva - Ukupno (EU+Nac) HRK
= Ukupna ugovorena vrijednost bespovratnih sredstava]]*Ugovori_OPULJP[[#This Row],[STOPA NACIONALNOG SUFINANCIRANJA %]]</f>
        <v>164987.85</v>
      </c>
      <c r="R2321" s="51">
        <f>Ugovori_OPULJP[[#This Row],[Bespovratna sredstva - Nacionalni dio - HRK]]/7.5345</f>
        <v>21897.650806291062</v>
      </c>
      <c r="S2321" s="50">
        <v>1099919</v>
      </c>
      <c r="T2321" s="51">
        <f>Ugovori_OPULJP[[#This Row],[Bespovratna sredstva - Ukupno (EU+Nac) HRK
= Ukupna ugovorena vrijednost bespovratnih sredstava]]/7.5345</f>
        <v>145984.33870860707</v>
      </c>
      <c r="U2321" s="50">
        <v>0</v>
      </c>
      <c r="V2321" s="51">
        <f>Ugovori_OPULJP[[#This Row],[Javni doprinos korisnika - HRK]]/7.5345</f>
        <v>0</v>
      </c>
      <c r="W2321" s="50">
        <v>0</v>
      </c>
      <c r="X2321" s="51">
        <f>Ugovori_OPULJP[[#This Row],[Privatni doprinos korisnika - HRK]]/7.5345</f>
        <v>0</v>
      </c>
      <c r="Y2321" s="52">
        <v>1099919</v>
      </c>
      <c r="Z2321" s="53">
        <f>Ugovori_OPULJP[[#This Row],[UKUPNI PRIHVATLJIVI IZDACI
TOTAL ELIGIBLE EXPENDITURE
= Bespovratna sredstva ukupno + doprinos korisnika
= Ukupni prihvatljivi troškovi
= Ukupna ugovorena vrijednost projekta HRK]]/7.5345</f>
        <v>145984.33870860707</v>
      </c>
      <c r="AA2321" s="44" t="s">
        <v>38</v>
      </c>
      <c r="AB2321" s="44" t="s">
        <v>35</v>
      </c>
      <c r="AC2321" s="43" t="s">
        <v>8537</v>
      </c>
      <c r="AD2321" s="43" t="s">
        <v>6595</v>
      </c>
    </row>
    <row r="2322" spans="1:30" ht="51" x14ac:dyDescent="0.2">
      <c r="A2322" s="41" t="s">
        <v>8538</v>
      </c>
      <c r="B2322" s="103" t="s">
        <v>743</v>
      </c>
      <c r="C2322" s="43" t="s">
        <v>7295</v>
      </c>
      <c r="D2322" s="43" t="s">
        <v>8535</v>
      </c>
      <c r="E2322" s="44" t="s">
        <v>76</v>
      </c>
      <c r="F2322" s="45" t="s">
        <v>8539</v>
      </c>
      <c r="G2322" s="45" t="s">
        <v>275</v>
      </c>
      <c r="H2322" s="47">
        <v>43542</v>
      </c>
      <c r="I2322" s="47">
        <v>44395</v>
      </c>
      <c r="J2322" s="48" t="str">
        <f>IF(Ugovori_OPULJP[[#This Row],[DATUM ZAVRŠETKA OPERACIJE]]&gt;DATE(2024,3,31),"u provedbi","završen")</f>
        <v>završen</v>
      </c>
      <c r="K2322" s="46" t="s">
        <v>2419</v>
      </c>
      <c r="L2322" s="46" t="s">
        <v>94</v>
      </c>
      <c r="M2322" s="49">
        <v>0.85</v>
      </c>
      <c r="N2322" s="49">
        <v>0.15</v>
      </c>
      <c r="O2322" s="50">
        <f>Ugovori_OPULJP[[#This Row],[Bespovratna sredstva - Ukupno (EU+Nac) HRK
= Ukupna ugovorena vrijednost bespovratnih sredstava]]*Ugovori_OPULJP[[#This Row],[EU STOPA SUFINANCIRANJA %
EU CO-FINANCING RATE %]]</f>
        <v>825885.5</v>
      </c>
      <c r="P2322" s="51">
        <f>Ugovori_OPULJP[[#This Row],[Bespovratna sredstva - EU dio - HRK]]/7.5345</f>
        <v>109613.84298891763</v>
      </c>
      <c r="Q2322" s="50">
        <f>Ugovori_OPULJP[[#This Row],[Bespovratna sredstva - Ukupno (EU+Nac) HRK
= Ukupna ugovorena vrijednost bespovratnih sredstava]]*Ugovori_OPULJP[[#This Row],[STOPA NACIONALNOG SUFINANCIRANJA %]]</f>
        <v>145744.5</v>
      </c>
      <c r="R2322" s="51">
        <f>Ugovori_OPULJP[[#This Row],[Bespovratna sredstva - Nacionalni dio - HRK]]/7.5345</f>
        <v>19343.619350985467</v>
      </c>
      <c r="S2322" s="50">
        <v>971630</v>
      </c>
      <c r="T2322" s="51">
        <f>Ugovori_OPULJP[[#This Row],[Bespovratna sredstva - Ukupno (EU+Nac) HRK
= Ukupna ugovorena vrijednost bespovratnih sredstava]]/7.5345</f>
        <v>128957.46233990311</v>
      </c>
      <c r="U2322" s="50">
        <v>0</v>
      </c>
      <c r="V2322" s="51">
        <f>Ugovori_OPULJP[[#This Row],[Javni doprinos korisnika - HRK]]/7.5345</f>
        <v>0</v>
      </c>
      <c r="W2322" s="50">
        <v>0</v>
      </c>
      <c r="X2322" s="51">
        <f>Ugovori_OPULJP[[#This Row],[Privatni doprinos korisnika - HRK]]/7.5345</f>
        <v>0</v>
      </c>
      <c r="Y2322" s="52">
        <v>971630</v>
      </c>
      <c r="Z2322" s="53">
        <f>Ugovori_OPULJP[[#This Row],[UKUPNI PRIHVATLJIVI IZDACI
TOTAL ELIGIBLE EXPENDITURE
= Bespovratna sredstva ukupno + doprinos korisnika
= Ukupni prihvatljivi troškovi
= Ukupna ugovorena vrijednost projekta HRK]]/7.5345</f>
        <v>128957.46233990311</v>
      </c>
      <c r="AA2322" s="44" t="s">
        <v>38</v>
      </c>
      <c r="AB2322" s="44" t="s">
        <v>35</v>
      </c>
      <c r="AC2322" s="43" t="s">
        <v>8540</v>
      </c>
      <c r="AD2322" s="43" t="s">
        <v>6595</v>
      </c>
    </row>
    <row r="2323" spans="1:30" ht="114.75" x14ac:dyDescent="0.2">
      <c r="A2323" s="41" t="s">
        <v>8541</v>
      </c>
      <c r="B2323" s="103" t="s">
        <v>743</v>
      </c>
      <c r="C2323" s="43" t="s">
        <v>7295</v>
      </c>
      <c r="D2323" s="43" t="s">
        <v>8535</v>
      </c>
      <c r="E2323" s="44" t="s">
        <v>76</v>
      </c>
      <c r="F2323" s="45" t="s">
        <v>8542</v>
      </c>
      <c r="G2323" s="45" t="s">
        <v>8543</v>
      </c>
      <c r="H2323" s="47">
        <v>43545</v>
      </c>
      <c r="I2323" s="47">
        <v>44337</v>
      </c>
      <c r="J2323" s="48" t="str">
        <f>IF(Ugovori_OPULJP[[#This Row],[DATUM ZAVRŠETKA OPERACIJE]]&gt;DATE(2024,3,31),"u provedbi","završen")</f>
        <v>završen</v>
      </c>
      <c r="K2323" s="46" t="s">
        <v>154</v>
      </c>
      <c r="L2323" s="46" t="s">
        <v>37</v>
      </c>
      <c r="M2323" s="49">
        <v>0.85</v>
      </c>
      <c r="N2323" s="49">
        <v>0.15</v>
      </c>
      <c r="O2323" s="50">
        <f>Ugovori_OPULJP[[#This Row],[Bespovratna sredstva - Ukupno (EU+Nac) HRK
= Ukupna ugovorena vrijednost bespovratnih sredstava]]*Ugovori_OPULJP[[#This Row],[EU STOPA SUFINANCIRANJA %
EU CO-FINANCING RATE %]]</f>
        <v>536105.19999999995</v>
      </c>
      <c r="P2323" s="51">
        <f>Ugovori_OPULJP[[#This Row],[Bespovratna sredstva - EU dio - HRK]]/7.5345</f>
        <v>71153.387749684771</v>
      </c>
      <c r="Q2323" s="50">
        <f>Ugovori_OPULJP[[#This Row],[Bespovratna sredstva - Ukupno (EU+Nac) HRK
= Ukupna ugovorena vrijednost bespovratnih sredstava]]*Ugovori_OPULJP[[#This Row],[STOPA NACIONALNOG SUFINANCIRANJA %]]</f>
        <v>94606.8</v>
      </c>
      <c r="R2323" s="51">
        <f>Ugovori_OPULJP[[#This Row],[Bespovratna sredstva - Nacionalni dio - HRK]]/7.5345</f>
        <v>12556.480191120843</v>
      </c>
      <c r="S2323" s="50">
        <v>630712</v>
      </c>
      <c r="T2323" s="51">
        <f>Ugovori_OPULJP[[#This Row],[Bespovratna sredstva - Ukupno (EU+Nac) HRK
= Ukupna ugovorena vrijednost bespovratnih sredstava]]/7.5345</f>
        <v>83709.86794080562</v>
      </c>
      <c r="U2323" s="50">
        <v>0</v>
      </c>
      <c r="V2323" s="51">
        <f>Ugovori_OPULJP[[#This Row],[Javni doprinos korisnika - HRK]]/7.5345</f>
        <v>0</v>
      </c>
      <c r="W2323" s="50">
        <v>0</v>
      </c>
      <c r="X2323" s="51">
        <f>Ugovori_OPULJP[[#This Row],[Privatni doprinos korisnika - HRK]]/7.5345</f>
        <v>0</v>
      </c>
      <c r="Y2323" s="52">
        <v>630712</v>
      </c>
      <c r="Z2323" s="53">
        <f>Ugovori_OPULJP[[#This Row],[UKUPNI PRIHVATLJIVI IZDACI
TOTAL ELIGIBLE EXPENDITURE
= Bespovratna sredstva ukupno + doprinos korisnika
= Ukupni prihvatljivi troškovi
= Ukupna ugovorena vrijednost projekta HRK]]/7.5345</f>
        <v>83709.86794080562</v>
      </c>
      <c r="AA2323" s="44" t="s">
        <v>38</v>
      </c>
      <c r="AB2323" s="44" t="s">
        <v>35</v>
      </c>
      <c r="AC2323" s="43" t="s">
        <v>8544</v>
      </c>
      <c r="AD2323" s="43" t="s">
        <v>6595</v>
      </c>
    </row>
    <row r="2324" spans="1:30" ht="51" x14ac:dyDescent="0.2">
      <c r="A2324" s="41" t="s">
        <v>8545</v>
      </c>
      <c r="B2324" s="103" t="s">
        <v>743</v>
      </c>
      <c r="C2324" s="43" t="s">
        <v>7295</v>
      </c>
      <c r="D2324" s="43" t="s">
        <v>8535</v>
      </c>
      <c r="E2324" s="44" t="s">
        <v>76</v>
      </c>
      <c r="F2324" s="45" t="s">
        <v>8546</v>
      </c>
      <c r="G2324" s="45" t="s">
        <v>1218</v>
      </c>
      <c r="H2324" s="47">
        <v>43434</v>
      </c>
      <c r="I2324" s="47">
        <v>44195</v>
      </c>
      <c r="J2324" s="48" t="str">
        <f>IF(Ugovori_OPULJP[[#This Row],[DATUM ZAVRŠETKA OPERACIJE]]&gt;DATE(2024,3,31),"u provedbi","završen")</f>
        <v>završen</v>
      </c>
      <c r="K2324" s="46" t="s">
        <v>249</v>
      </c>
      <c r="L2324" s="46" t="s">
        <v>249</v>
      </c>
      <c r="M2324" s="49">
        <v>0.85</v>
      </c>
      <c r="N2324" s="49">
        <v>0.15</v>
      </c>
      <c r="O2324" s="50">
        <f>Ugovori_OPULJP[[#This Row],[Bespovratna sredstva - Ukupno (EU+Nac) HRK
= Ukupna ugovorena vrijednost bespovratnih sredstava]]*Ugovori_OPULJP[[#This Row],[EU STOPA SUFINANCIRANJA %
EU CO-FINANCING RATE %]]</f>
        <v>1990472.2</v>
      </c>
      <c r="P2324" s="51">
        <f>Ugovori_OPULJP[[#This Row],[Bespovratna sredstva - EU dio - HRK]]/7.5345</f>
        <v>264181.0604552392</v>
      </c>
      <c r="Q2324" s="50">
        <f>Ugovori_OPULJP[[#This Row],[Bespovratna sredstva - Ukupno (EU+Nac) HRK
= Ukupna ugovorena vrijednost bespovratnih sredstava]]*Ugovori_OPULJP[[#This Row],[STOPA NACIONALNOG SUFINANCIRANJA %]]</f>
        <v>351259.8</v>
      </c>
      <c r="R2324" s="51">
        <f>Ugovori_OPULJP[[#This Row],[Bespovratna sredstva - Nacionalni dio - HRK]]/7.5345</f>
        <v>46620.187139159862</v>
      </c>
      <c r="S2324" s="50">
        <v>2341732</v>
      </c>
      <c r="T2324" s="51">
        <f>Ugovori_OPULJP[[#This Row],[Bespovratna sredstva - Ukupno (EU+Nac) HRK
= Ukupna ugovorena vrijednost bespovratnih sredstava]]/7.5345</f>
        <v>310801.24759439909</v>
      </c>
      <c r="U2324" s="50">
        <v>0</v>
      </c>
      <c r="V2324" s="51">
        <f>Ugovori_OPULJP[[#This Row],[Javni doprinos korisnika - HRK]]/7.5345</f>
        <v>0</v>
      </c>
      <c r="W2324" s="50">
        <v>158266.95000000001</v>
      </c>
      <c r="X2324" s="51">
        <f>Ugovori_OPULJP[[#This Row],[Privatni doprinos korisnika - HRK]]/7.5345</f>
        <v>21005.634083217203</v>
      </c>
      <c r="Y2324" s="52">
        <v>2499998.9500000002</v>
      </c>
      <c r="Z2324" s="53">
        <f>Ugovori_OPULJP[[#This Row],[UKUPNI PRIHVATLJIVI IZDACI
TOTAL ELIGIBLE EXPENDITURE
= Bespovratna sredstva ukupno + doprinos korisnika
= Ukupni prihvatljivi troškovi
= Ukupna ugovorena vrijednost projekta HRK]]/7.5345</f>
        <v>331806.88167761633</v>
      </c>
      <c r="AA2324" s="44" t="s">
        <v>38</v>
      </c>
      <c r="AB2324" s="44" t="s">
        <v>35</v>
      </c>
      <c r="AC2324" s="43" t="s">
        <v>8547</v>
      </c>
      <c r="AD2324" s="43" t="s">
        <v>6595</v>
      </c>
    </row>
    <row r="2325" spans="1:30" ht="89.25" x14ac:dyDescent="0.2">
      <c r="A2325" s="41" t="s">
        <v>8548</v>
      </c>
      <c r="B2325" s="103" t="s">
        <v>743</v>
      </c>
      <c r="C2325" s="43" t="s">
        <v>7295</v>
      </c>
      <c r="D2325" s="43" t="s">
        <v>8535</v>
      </c>
      <c r="E2325" s="44" t="s">
        <v>76</v>
      </c>
      <c r="F2325" s="45" t="s">
        <v>8549</v>
      </c>
      <c r="G2325" s="45" t="s">
        <v>3147</v>
      </c>
      <c r="H2325" s="47">
        <v>43542</v>
      </c>
      <c r="I2325" s="47">
        <v>44273</v>
      </c>
      <c r="J2325" s="48" t="str">
        <f>IF(Ugovori_OPULJP[[#This Row],[DATUM ZAVRŠETKA OPERACIJE]]&gt;DATE(2024,3,31),"u provedbi","završen")</f>
        <v>završen</v>
      </c>
      <c r="K2325" s="46" t="s">
        <v>84</v>
      </c>
      <c r="L2325" s="46" t="s">
        <v>84</v>
      </c>
      <c r="M2325" s="49">
        <v>0.85</v>
      </c>
      <c r="N2325" s="49">
        <v>0.15</v>
      </c>
      <c r="O2325" s="50">
        <f>Ugovori_OPULJP[[#This Row],[Bespovratna sredstva - Ukupno (EU+Nac) HRK
= Ukupna ugovorena vrijednost bespovratnih sredstava]]*Ugovori_OPULJP[[#This Row],[EU STOPA SUFINANCIRANJA %
EU CO-FINANCING RATE %]]</f>
        <v>424998.3</v>
      </c>
      <c r="P2325" s="51">
        <f>Ugovori_OPULJP[[#This Row],[Bespovratna sredstva - EU dio - HRK]]/7.5345</f>
        <v>56406.967947441764</v>
      </c>
      <c r="Q2325" s="50">
        <f>Ugovori_OPULJP[[#This Row],[Bespovratna sredstva - Ukupno (EU+Nac) HRK
= Ukupna ugovorena vrijednost bespovratnih sredstava]]*Ugovori_OPULJP[[#This Row],[STOPA NACIONALNOG SUFINANCIRANJA %]]</f>
        <v>74999.7</v>
      </c>
      <c r="R2325" s="51">
        <f>Ugovori_OPULJP[[#This Row],[Bespovratna sredstva - Nacionalni dio - HRK]]/7.5345</f>
        <v>9954.1708142544285</v>
      </c>
      <c r="S2325" s="50">
        <v>499998</v>
      </c>
      <c r="T2325" s="51">
        <f>Ugovori_OPULJP[[#This Row],[Bespovratna sredstva - Ukupno (EU+Nac) HRK
= Ukupna ugovorena vrijednost bespovratnih sredstava]]/7.5345</f>
        <v>66361.138761696187</v>
      </c>
      <c r="U2325" s="50">
        <v>0</v>
      </c>
      <c r="V2325" s="51">
        <f>Ugovori_OPULJP[[#This Row],[Javni doprinos korisnika - HRK]]/7.5345</f>
        <v>0</v>
      </c>
      <c r="W2325" s="50">
        <v>0</v>
      </c>
      <c r="X2325" s="51">
        <f>Ugovori_OPULJP[[#This Row],[Privatni doprinos korisnika - HRK]]/7.5345</f>
        <v>0</v>
      </c>
      <c r="Y2325" s="52">
        <v>499998</v>
      </c>
      <c r="Z2325" s="53">
        <f>Ugovori_OPULJP[[#This Row],[UKUPNI PRIHVATLJIVI IZDACI
TOTAL ELIGIBLE EXPENDITURE
= Bespovratna sredstva ukupno + doprinos korisnika
= Ukupni prihvatljivi troškovi
= Ukupna ugovorena vrijednost projekta HRK]]/7.5345</f>
        <v>66361.138761696187</v>
      </c>
      <c r="AA2325" s="44" t="s">
        <v>38</v>
      </c>
      <c r="AB2325" s="44" t="s">
        <v>35</v>
      </c>
      <c r="AC2325" s="43" t="s">
        <v>8550</v>
      </c>
      <c r="AD2325" s="43" t="s">
        <v>6595</v>
      </c>
    </row>
    <row r="2326" spans="1:30" ht="63.75" x14ac:dyDescent="0.2">
      <c r="A2326" s="41" t="s">
        <v>8551</v>
      </c>
      <c r="B2326" s="103" t="s">
        <v>743</v>
      </c>
      <c r="C2326" s="43" t="s">
        <v>7295</v>
      </c>
      <c r="D2326" s="43" t="s">
        <v>8535</v>
      </c>
      <c r="E2326" s="44" t="s">
        <v>76</v>
      </c>
      <c r="F2326" s="45" t="s">
        <v>8552</v>
      </c>
      <c r="G2326" s="45" t="s">
        <v>3471</v>
      </c>
      <c r="H2326" s="47">
        <v>43539</v>
      </c>
      <c r="I2326" s="47">
        <v>44331</v>
      </c>
      <c r="J2326" s="48" t="str">
        <f>IF(Ugovori_OPULJP[[#This Row],[DATUM ZAVRŠETKA OPERACIJE]]&gt;DATE(2024,3,31),"u provedbi","završen")</f>
        <v>završen</v>
      </c>
      <c r="K2326" s="46" t="s">
        <v>94</v>
      </c>
      <c r="L2326" s="46" t="s">
        <v>94</v>
      </c>
      <c r="M2326" s="49">
        <v>0.85</v>
      </c>
      <c r="N2326" s="49">
        <v>0.15</v>
      </c>
      <c r="O2326" s="50">
        <f>Ugovori_OPULJP[[#This Row],[Bespovratna sredstva - Ukupno (EU+Nac) HRK
= Ukupna ugovorena vrijednost bespovratnih sredstava]]*Ugovori_OPULJP[[#This Row],[EU STOPA SUFINANCIRANJA %
EU CO-FINANCING RATE %]]</f>
        <v>567409</v>
      </c>
      <c r="P2326" s="51">
        <f>Ugovori_OPULJP[[#This Row],[Bespovratna sredstva - EU dio - HRK]]/7.5345</f>
        <v>75308.115999734553</v>
      </c>
      <c r="Q2326" s="50">
        <f>Ugovori_OPULJP[[#This Row],[Bespovratna sredstva - Ukupno (EU+Nac) HRK
= Ukupna ugovorena vrijednost bespovratnih sredstava]]*Ugovori_OPULJP[[#This Row],[STOPA NACIONALNOG SUFINANCIRANJA %]]</f>
        <v>100131</v>
      </c>
      <c r="R2326" s="51">
        <f>Ugovori_OPULJP[[#This Row],[Bespovratna sredstva - Nacionalni dio - HRK]]/7.5345</f>
        <v>13289.66752936492</v>
      </c>
      <c r="S2326" s="50">
        <v>667540</v>
      </c>
      <c r="T2326" s="51">
        <f>Ugovori_OPULJP[[#This Row],[Bespovratna sredstva - Ukupno (EU+Nac) HRK
= Ukupna ugovorena vrijednost bespovratnih sredstava]]/7.5345</f>
        <v>88597.78352909947</v>
      </c>
      <c r="U2326" s="50">
        <v>0</v>
      </c>
      <c r="V2326" s="51">
        <f>Ugovori_OPULJP[[#This Row],[Javni doprinos korisnika - HRK]]/7.5345</f>
        <v>0</v>
      </c>
      <c r="W2326" s="50">
        <v>0</v>
      </c>
      <c r="X2326" s="51">
        <f>Ugovori_OPULJP[[#This Row],[Privatni doprinos korisnika - HRK]]/7.5345</f>
        <v>0</v>
      </c>
      <c r="Y2326" s="52">
        <v>667540</v>
      </c>
      <c r="Z2326" s="53">
        <f>Ugovori_OPULJP[[#This Row],[UKUPNI PRIHVATLJIVI IZDACI
TOTAL ELIGIBLE EXPENDITURE
= Bespovratna sredstva ukupno + doprinos korisnika
= Ukupni prihvatljivi troškovi
= Ukupna ugovorena vrijednost projekta HRK]]/7.5345</f>
        <v>88597.78352909947</v>
      </c>
      <c r="AA2326" s="44" t="s">
        <v>38</v>
      </c>
      <c r="AB2326" s="44" t="s">
        <v>35</v>
      </c>
      <c r="AC2326" s="43" t="s">
        <v>8553</v>
      </c>
      <c r="AD2326" s="43" t="s">
        <v>6595</v>
      </c>
    </row>
    <row r="2327" spans="1:30" ht="76.5" x14ac:dyDescent="0.2">
      <c r="A2327" s="41" t="s">
        <v>8554</v>
      </c>
      <c r="B2327" s="103" t="s">
        <v>743</v>
      </c>
      <c r="C2327" s="43" t="s">
        <v>7295</v>
      </c>
      <c r="D2327" s="43" t="s">
        <v>8535</v>
      </c>
      <c r="E2327" s="44" t="s">
        <v>76</v>
      </c>
      <c r="F2327" s="45" t="s">
        <v>8555</v>
      </c>
      <c r="G2327" s="62" t="s">
        <v>181</v>
      </c>
      <c r="H2327" s="47">
        <v>43570</v>
      </c>
      <c r="I2327" s="47">
        <v>44423</v>
      </c>
      <c r="J2327" s="48" t="str">
        <f>IF(Ugovori_OPULJP[[#This Row],[DATUM ZAVRŠETKA OPERACIJE]]&gt;DATE(2024,3,31),"u provedbi","završen")</f>
        <v>završen</v>
      </c>
      <c r="K2327" s="46" t="s">
        <v>8556</v>
      </c>
      <c r="L2327" s="46" t="s">
        <v>37</v>
      </c>
      <c r="M2327" s="49">
        <v>0.85</v>
      </c>
      <c r="N2327" s="49">
        <v>0.15</v>
      </c>
      <c r="O2327" s="50">
        <f>Ugovori_OPULJP[[#This Row],[Bespovratna sredstva - Ukupno (EU+Nac) HRK
= Ukupna ugovorena vrijednost bespovratnih sredstava]]*Ugovori_OPULJP[[#This Row],[EU STOPA SUFINANCIRANJA %
EU CO-FINANCING RATE %]]</f>
        <v>772078.62150000001</v>
      </c>
      <c r="P2327" s="51">
        <f>Ugovori_OPULJP[[#This Row],[Bespovratna sredstva - EU dio - HRK]]/7.5345</f>
        <v>102472.44296237308</v>
      </c>
      <c r="Q2327" s="50">
        <f>Ugovori_OPULJP[[#This Row],[Bespovratna sredstva - Ukupno (EU+Nac) HRK
= Ukupna ugovorena vrijednost bespovratnih sredstava]]*Ugovori_OPULJP[[#This Row],[STOPA NACIONALNOG SUFINANCIRANJA %]]</f>
        <v>136249.1685</v>
      </c>
      <c r="R2327" s="51">
        <f>Ugovori_OPULJP[[#This Row],[Bespovratna sredstva - Nacionalni dio - HRK]]/7.5345</f>
        <v>18083.372287477603</v>
      </c>
      <c r="S2327" s="50">
        <v>908327.79</v>
      </c>
      <c r="T2327" s="51">
        <f>Ugovori_OPULJP[[#This Row],[Bespovratna sredstva - Ukupno (EU+Nac) HRK
= Ukupna ugovorena vrijednost bespovratnih sredstava]]/7.5345</f>
        <v>120555.81524985068</v>
      </c>
      <c r="U2327" s="50">
        <v>0</v>
      </c>
      <c r="V2327" s="51">
        <f>Ugovori_OPULJP[[#This Row],[Javni doprinos korisnika - HRK]]/7.5345</f>
        <v>0</v>
      </c>
      <c r="W2327" s="50">
        <v>0</v>
      </c>
      <c r="X2327" s="51">
        <f>Ugovori_OPULJP[[#This Row],[Privatni doprinos korisnika - HRK]]/7.5345</f>
        <v>0</v>
      </c>
      <c r="Y2327" s="52">
        <v>908327.79</v>
      </c>
      <c r="Z2327" s="53">
        <f>Ugovori_OPULJP[[#This Row],[UKUPNI PRIHVATLJIVI IZDACI
TOTAL ELIGIBLE EXPENDITURE
= Bespovratna sredstva ukupno + doprinos korisnika
= Ukupni prihvatljivi troškovi
= Ukupna ugovorena vrijednost projekta HRK]]/7.5345</f>
        <v>120555.81524985068</v>
      </c>
      <c r="AA2327" s="44" t="s">
        <v>38</v>
      </c>
      <c r="AB2327" s="44" t="s">
        <v>35</v>
      </c>
      <c r="AC2327" s="43" t="s">
        <v>8557</v>
      </c>
      <c r="AD2327" s="43" t="s">
        <v>6595</v>
      </c>
    </row>
    <row r="2328" spans="1:30" ht="51" x14ac:dyDescent="0.2">
      <c r="A2328" s="41" t="s">
        <v>8558</v>
      </c>
      <c r="B2328" s="103" t="s">
        <v>743</v>
      </c>
      <c r="C2328" s="43" t="s">
        <v>7295</v>
      </c>
      <c r="D2328" s="43" t="s">
        <v>8535</v>
      </c>
      <c r="E2328" s="44" t="s">
        <v>76</v>
      </c>
      <c r="F2328" s="45" t="s">
        <v>8559</v>
      </c>
      <c r="G2328" s="45" t="s">
        <v>8560</v>
      </c>
      <c r="H2328" s="47">
        <v>43538</v>
      </c>
      <c r="I2328" s="47">
        <v>44300</v>
      </c>
      <c r="J2328" s="48" t="str">
        <f>IF(Ugovori_OPULJP[[#This Row],[DATUM ZAVRŠETKA OPERACIJE]]&gt;DATE(2024,3,31),"u provedbi","završen")</f>
        <v>završen</v>
      </c>
      <c r="K2328" s="46" t="s">
        <v>99</v>
      </c>
      <c r="L2328" s="46" t="s">
        <v>99</v>
      </c>
      <c r="M2328" s="49">
        <v>0.85</v>
      </c>
      <c r="N2328" s="49">
        <v>0.15</v>
      </c>
      <c r="O2328" s="50">
        <f>Ugovori_OPULJP[[#This Row],[Bespovratna sredstva - Ukupno (EU+Nac) HRK
= Ukupna ugovorena vrijednost bespovratnih sredstava]]*Ugovori_OPULJP[[#This Row],[EU STOPA SUFINANCIRANJA %
EU CO-FINANCING RATE %]]</f>
        <v>598835.19999999995</v>
      </c>
      <c r="P2328" s="51">
        <f>Ugovori_OPULJP[[#This Row],[Bespovratna sredstva - EU dio - HRK]]/7.5345</f>
        <v>79479.089521534261</v>
      </c>
      <c r="Q2328" s="50">
        <f>Ugovori_OPULJP[[#This Row],[Bespovratna sredstva - Ukupno (EU+Nac) HRK
= Ukupna ugovorena vrijednost bespovratnih sredstava]]*Ugovori_OPULJP[[#This Row],[STOPA NACIONALNOG SUFINANCIRANJA %]]</f>
        <v>105676.8</v>
      </c>
      <c r="R2328" s="51">
        <f>Ugovori_OPULJP[[#This Row],[Bespovratna sredstva - Nacionalni dio - HRK]]/7.5345</f>
        <v>14025.721680270753</v>
      </c>
      <c r="S2328" s="50">
        <v>704512</v>
      </c>
      <c r="T2328" s="51">
        <f>Ugovori_OPULJP[[#This Row],[Bespovratna sredstva - Ukupno (EU+Nac) HRK
= Ukupna ugovorena vrijednost bespovratnih sredstava]]/7.5345</f>
        <v>93504.811201805031</v>
      </c>
      <c r="U2328" s="50">
        <v>0</v>
      </c>
      <c r="V2328" s="51">
        <f>Ugovori_OPULJP[[#This Row],[Javni doprinos korisnika - HRK]]/7.5345</f>
        <v>0</v>
      </c>
      <c r="W2328" s="50">
        <v>0</v>
      </c>
      <c r="X2328" s="51">
        <f>Ugovori_OPULJP[[#This Row],[Privatni doprinos korisnika - HRK]]/7.5345</f>
        <v>0</v>
      </c>
      <c r="Y2328" s="52">
        <v>704512</v>
      </c>
      <c r="Z2328" s="53">
        <f>Ugovori_OPULJP[[#This Row],[UKUPNI PRIHVATLJIVI IZDACI
TOTAL ELIGIBLE EXPENDITURE
= Bespovratna sredstva ukupno + doprinos korisnika
= Ukupni prihvatljivi troškovi
= Ukupna ugovorena vrijednost projekta HRK]]/7.5345</f>
        <v>93504.811201805031</v>
      </c>
      <c r="AA2328" s="44" t="s">
        <v>38</v>
      </c>
      <c r="AB2328" s="44" t="s">
        <v>35</v>
      </c>
      <c r="AC2328" s="43" t="s">
        <v>8561</v>
      </c>
      <c r="AD2328" s="43" t="s">
        <v>6595</v>
      </c>
    </row>
    <row r="2329" spans="1:30" ht="38.25" x14ac:dyDescent="0.2">
      <c r="A2329" s="41" t="s">
        <v>8562</v>
      </c>
      <c r="B2329" s="103" t="s">
        <v>743</v>
      </c>
      <c r="C2329" s="43" t="s">
        <v>7295</v>
      </c>
      <c r="D2329" s="43" t="s">
        <v>8535</v>
      </c>
      <c r="E2329" s="44" t="s">
        <v>76</v>
      </c>
      <c r="F2329" s="45" t="s">
        <v>8563</v>
      </c>
      <c r="G2329" s="45" t="s">
        <v>2157</v>
      </c>
      <c r="H2329" s="47">
        <v>43570</v>
      </c>
      <c r="I2329" s="47">
        <v>44331</v>
      </c>
      <c r="J2329" s="48" t="str">
        <f>IF(Ugovori_OPULJP[[#This Row],[DATUM ZAVRŠETKA OPERACIJE]]&gt;DATE(2024,3,31),"u provedbi","završen")</f>
        <v>završen</v>
      </c>
      <c r="K2329" s="46" t="s">
        <v>99</v>
      </c>
      <c r="L2329" s="46" t="s">
        <v>99</v>
      </c>
      <c r="M2329" s="49">
        <v>0.85</v>
      </c>
      <c r="N2329" s="49">
        <v>0.15</v>
      </c>
      <c r="O2329" s="50">
        <f>Ugovori_OPULJP[[#This Row],[Bespovratna sredstva - Ukupno (EU+Nac) HRK
= Ukupna ugovorena vrijednost bespovratnih sredstava]]*Ugovori_OPULJP[[#This Row],[EU STOPA SUFINANCIRANJA %
EU CO-FINANCING RATE %]]</f>
        <v>545812.19999999995</v>
      </c>
      <c r="P2329" s="51">
        <f>Ugovori_OPULJP[[#This Row],[Bespovratna sredstva - EU dio - HRK]]/7.5345</f>
        <v>72441.728050965554</v>
      </c>
      <c r="Q2329" s="50">
        <f>Ugovori_OPULJP[[#This Row],[Bespovratna sredstva - Ukupno (EU+Nac) HRK
= Ukupna ugovorena vrijednost bespovratnih sredstava]]*Ugovori_OPULJP[[#This Row],[STOPA NACIONALNOG SUFINANCIRANJA %]]</f>
        <v>96319.8</v>
      </c>
      <c r="R2329" s="51">
        <f>Ugovori_OPULJP[[#This Row],[Bespovratna sredstva - Nacionalni dio - HRK]]/7.5345</f>
        <v>12783.834361935098</v>
      </c>
      <c r="S2329" s="50">
        <v>642132</v>
      </c>
      <c r="T2329" s="51">
        <f>Ugovori_OPULJP[[#This Row],[Bespovratna sredstva - Ukupno (EU+Nac) HRK
= Ukupna ugovorena vrijednost bespovratnih sredstava]]/7.5345</f>
        <v>85225.562412900646</v>
      </c>
      <c r="U2329" s="50">
        <v>0</v>
      </c>
      <c r="V2329" s="51">
        <f>Ugovori_OPULJP[[#This Row],[Javni doprinos korisnika - HRK]]/7.5345</f>
        <v>0</v>
      </c>
      <c r="W2329" s="50">
        <v>0</v>
      </c>
      <c r="X2329" s="51">
        <f>Ugovori_OPULJP[[#This Row],[Privatni doprinos korisnika - HRK]]/7.5345</f>
        <v>0</v>
      </c>
      <c r="Y2329" s="52">
        <v>642132</v>
      </c>
      <c r="Z2329" s="53">
        <f>Ugovori_OPULJP[[#This Row],[UKUPNI PRIHVATLJIVI IZDACI
TOTAL ELIGIBLE EXPENDITURE
= Bespovratna sredstva ukupno + doprinos korisnika
= Ukupni prihvatljivi troškovi
= Ukupna ugovorena vrijednost projekta HRK]]/7.5345</f>
        <v>85225.562412900646</v>
      </c>
      <c r="AA2329" s="44" t="s">
        <v>38</v>
      </c>
      <c r="AB2329" s="44" t="s">
        <v>35</v>
      </c>
      <c r="AC2329" s="43" t="s">
        <v>8564</v>
      </c>
      <c r="AD2329" s="43" t="s">
        <v>6595</v>
      </c>
    </row>
    <row r="2330" spans="1:30" ht="102" x14ac:dyDescent="0.2">
      <c r="A2330" s="41" t="s">
        <v>8565</v>
      </c>
      <c r="B2330" s="103" t="s">
        <v>743</v>
      </c>
      <c r="C2330" s="43" t="s">
        <v>7295</v>
      </c>
      <c r="D2330" s="43" t="s">
        <v>8535</v>
      </c>
      <c r="E2330" s="44" t="s">
        <v>76</v>
      </c>
      <c r="F2330" s="45" t="s">
        <v>8566</v>
      </c>
      <c r="G2330" s="45" t="s">
        <v>7309</v>
      </c>
      <c r="H2330" s="47">
        <v>43538</v>
      </c>
      <c r="I2330" s="47">
        <v>44300</v>
      </c>
      <c r="J2330" s="48" t="str">
        <f>IF(Ugovori_OPULJP[[#This Row],[DATUM ZAVRŠETKA OPERACIJE]]&gt;DATE(2024,3,31),"u provedbi","završen")</f>
        <v>završen</v>
      </c>
      <c r="K2330" s="46" t="s">
        <v>249</v>
      </c>
      <c r="L2330" s="46" t="s">
        <v>249</v>
      </c>
      <c r="M2330" s="49">
        <v>0.85</v>
      </c>
      <c r="N2330" s="49">
        <v>0.15</v>
      </c>
      <c r="O2330" s="50">
        <f>Ugovori_OPULJP[[#This Row],[Bespovratna sredstva - Ukupno (EU+Nac) HRK
= Ukupna ugovorena vrijednost bespovratnih sredstava]]*Ugovori_OPULJP[[#This Row],[EU STOPA SUFINANCIRANJA %
EU CO-FINANCING RATE %]]</f>
        <v>1728437.175</v>
      </c>
      <c r="P2330" s="51">
        <f>Ugovori_OPULJP[[#This Row],[Bespovratna sredstva - EU dio - HRK]]/7.5345</f>
        <v>229403.03603424248</v>
      </c>
      <c r="Q2330" s="50">
        <f>Ugovori_OPULJP[[#This Row],[Bespovratna sredstva - Ukupno (EU+Nac) HRK
= Ukupna ugovorena vrijednost bespovratnih sredstava]]*Ugovori_OPULJP[[#This Row],[STOPA NACIONALNOG SUFINANCIRANJA %]]</f>
        <v>305018.32500000001</v>
      </c>
      <c r="R2330" s="51">
        <f>Ugovori_OPULJP[[#This Row],[Bespovratna sredstva - Nacionalni dio - HRK]]/7.5345</f>
        <v>40482.888711925145</v>
      </c>
      <c r="S2330" s="50">
        <v>2033455.5</v>
      </c>
      <c r="T2330" s="51">
        <f>Ugovori_OPULJP[[#This Row],[Bespovratna sredstva - Ukupno (EU+Nac) HRK
= Ukupna ugovorena vrijednost bespovratnih sredstava]]/7.5345</f>
        <v>269885.92474616761</v>
      </c>
      <c r="U2330" s="50">
        <v>0</v>
      </c>
      <c r="V2330" s="51">
        <f>Ugovori_OPULJP[[#This Row],[Javni doprinos korisnika - HRK]]/7.5345</f>
        <v>0</v>
      </c>
      <c r="W2330" s="50">
        <v>0</v>
      </c>
      <c r="X2330" s="51">
        <f>Ugovori_OPULJP[[#This Row],[Privatni doprinos korisnika - HRK]]/7.5345</f>
        <v>0</v>
      </c>
      <c r="Y2330" s="52">
        <v>2033455.5</v>
      </c>
      <c r="Z2330" s="53">
        <f>Ugovori_OPULJP[[#This Row],[UKUPNI PRIHVATLJIVI IZDACI
TOTAL ELIGIBLE EXPENDITURE
= Bespovratna sredstva ukupno + doprinos korisnika
= Ukupni prihvatljivi troškovi
= Ukupna ugovorena vrijednost projekta HRK]]/7.5345</f>
        <v>269885.92474616761</v>
      </c>
      <c r="AA2330" s="44" t="s">
        <v>38</v>
      </c>
      <c r="AB2330" s="44" t="s">
        <v>35</v>
      </c>
      <c r="AC2330" s="43" t="s">
        <v>8567</v>
      </c>
      <c r="AD2330" s="43" t="s">
        <v>6595</v>
      </c>
    </row>
    <row r="2331" spans="1:30" ht="63.75" x14ac:dyDescent="0.2">
      <c r="A2331" s="41" t="s">
        <v>8568</v>
      </c>
      <c r="B2331" s="103" t="s">
        <v>743</v>
      </c>
      <c r="C2331" s="43" t="s">
        <v>7295</v>
      </c>
      <c r="D2331" s="43" t="s">
        <v>8535</v>
      </c>
      <c r="E2331" s="44" t="s">
        <v>76</v>
      </c>
      <c r="F2331" s="45" t="s">
        <v>8569</v>
      </c>
      <c r="G2331" s="45" t="s">
        <v>2597</v>
      </c>
      <c r="H2331" s="47">
        <v>43539</v>
      </c>
      <c r="I2331" s="47">
        <v>44270</v>
      </c>
      <c r="J2331" s="48" t="str">
        <f>IF(Ugovori_OPULJP[[#This Row],[DATUM ZAVRŠETKA OPERACIJE]]&gt;DATE(2024,3,31),"u provedbi","završen")</f>
        <v>završen</v>
      </c>
      <c r="K2331" s="46" t="s">
        <v>154</v>
      </c>
      <c r="L2331" s="46" t="s">
        <v>37</v>
      </c>
      <c r="M2331" s="49">
        <v>0.85</v>
      </c>
      <c r="N2331" s="49">
        <v>0.15</v>
      </c>
      <c r="O2331" s="50">
        <f>Ugovori_OPULJP[[#This Row],[Bespovratna sredstva - Ukupno (EU+Nac) HRK
= Ukupna ugovorena vrijednost bespovratnih sredstava]]*Ugovori_OPULJP[[#This Row],[EU STOPA SUFINANCIRANJA %
EU CO-FINANCING RATE %]]</f>
        <v>424581.8</v>
      </c>
      <c r="P2331" s="51">
        <f>Ugovori_OPULJP[[#This Row],[Bespovratna sredstva - EU dio - HRK]]/7.5345</f>
        <v>56351.688897737069</v>
      </c>
      <c r="Q2331" s="50">
        <f>Ugovori_OPULJP[[#This Row],[Bespovratna sredstva - Ukupno (EU+Nac) HRK
= Ukupna ugovorena vrijednost bespovratnih sredstava]]*Ugovori_OPULJP[[#This Row],[STOPA NACIONALNOG SUFINANCIRANJA %]]</f>
        <v>74926.2</v>
      </c>
      <c r="R2331" s="51">
        <f>Ugovori_OPULJP[[#This Row],[Bespovratna sredstva - Nacionalni dio - HRK]]/7.5345</f>
        <v>9944.4156878359536</v>
      </c>
      <c r="S2331" s="50">
        <v>499508</v>
      </c>
      <c r="T2331" s="51">
        <f>Ugovori_OPULJP[[#This Row],[Bespovratna sredstva - Ukupno (EU+Nac) HRK
= Ukupna ugovorena vrijednost bespovratnih sredstava]]/7.5345</f>
        <v>66296.104585573034</v>
      </c>
      <c r="U2331" s="50">
        <v>0</v>
      </c>
      <c r="V2331" s="51">
        <f>Ugovori_OPULJP[[#This Row],[Javni doprinos korisnika - HRK]]/7.5345</f>
        <v>0</v>
      </c>
      <c r="W2331" s="50">
        <v>0</v>
      </c>
      <c r="X2331" s="51">
        <f>Ugovori_OPULJP[[#This Row],[Privatni doprinos korisnika - HRK]]/7.5345</f>
        <v>0</v>
      </c>
      <c r="Y2331" s="52">
        <v>499508</v>
      </c>
      <c r="Z2331" s="53">
        <f>Ugovori_OPULJP[[#This Row],[UKUPNI PRIHVATLJIVI IZDACI
TOTAL ELIGIBLE EXPENDITURE
= Bespovratna sredstva ukupno + doprinos korisnika
= Ukupni prihvatljivi troškovi
= Ukupna ugovorena vrijednost projekta HRK]]/7.5345</f>
        <v>66296.104585573034</v>
      </c>
      <c r="AA2331" s="44" t="s">
        <v>38</v>
      </c>
      <c r="AB2331" s="44" t="s">
        <v>35</v>
      </c>
      <c r="AC2331" s="43" t="s">
        <v>8570</v>
      </c>
      <c r="AD2331" s="43" t="s">
        <v>6595</v>
      </c>
    </row>
    <row r="2332" spans="1:30" ht="51" x14ac:dyDescent="0.2">
      <c r="A2332" s="41" t="s">
        <v>8571</v>
      </c>
      <c r="B2332" s="103" t="s">
        <v>743</v>
      </c>
      <c r="C2332" s="43" t="s">
        <v>7295</v>
      </c>
      <c r="D2332" s="43" t="s">
        <v>8535</v>
      </c>
      <c r="E2332" s="44" t="s">
        <v>76</v>
      </c>
      <c r="F2332" s="45" t="s">
        <v>8572</v>
      </c>
      <c r="G2332" s="45" t="s">
        <v>8573</v>
      </c>
      <c r="H2332" s="47">
        <v>43565</v>
      </c>
      <c r="I2332" s="47">
        <v>44326</v>
      </c>
      <c r="J2332" s="48" t="str">
        <f>IF(Ugovori_OPULJP[[#This Row],[DATUM ZAVRŠETKA OPERACIJE]]&gt;DATE(2024,3,31),"u provedbi","završen")</f>
        <v>završen</v>
      </c>
      <c r="K2332" s="46" t="s">
        <v>36</v>
      </c>
      <c r="L2332" s="46" t="s">
        <v>37</v>
      </c>
      <c r="M2332" s="49">
        <v>0.85</v>
      </c>
      <c r="N2332" s="49">
        <v>0.15</v>
      </c>
      <c r="O2332" s="50">
        <f>Ugovori_OPULJP[[#This Row],[Bespovratna sredstva - Ukupno (EU+Nac) HRK
= Ukupna ugovorena vrijednost bespovratnih sredstava]]*Ugovori_OPULJP[[#This Row],[EU STOPA SUFINANCIRANJA %
EU CO-FINANCING RATE %]]</f>
        <v>554817.1</v>
      </c>
      <c r="P2332" s="51">
        <f>Ugovori_OPULJP[[#This Row],[Bespovratna sredstva - EU dio - HRK]]/7.5345</f>
        <v>73636.883668458424</v>
      </c>
      <c r="Q2332" s="50">
        <f>Ugovori_OPULJP[[#This Row],[Bespovratna sredstva - Ukupno (EU+Nac) HRK
= Ukupna ugovorena vrijednost bespovratnih sredstava]]*Ugovori_OPULJP[[#This Row],[STOPA NACIONALNOG SUFINANCIRANJA %]]</f>
        <v>97908.9</v>
      </c>
      <c r="R2332" s="51">
        <f>Ugovori_OPULJP[[#This Row],[Bespovratna sredstva - Nacionalni dio - HRK]]/7.5345</f>
        <v>12994.744176786779</v>
      </c>
      <c r="S2332" s="50">
        <v>652726</v>
      </c>
      <c r="T2332" s="51">
        <f>Ugovori_OPULJP[[#This Row],[Bespovratna sredstva - Ukupno (EU+Nac) HRK
= Ukupna ugovorena vrijednost bespovratnih sredstava]]/7.5345</f>
        <v>86631.627845245195</v>
      </c>
      <c r="U2332" s="50">
        <v>0</v>
      </c>
      <c r="V2332" s="51">
        <f>Ugovori_OPULJP[[#This Row],[Javni doprinos korisnika - HRK]]/7.5345</f>
        <v>0</v>
      </c>
      <c r="W2332" s="50">
        <v>0</v>
      </c>
      <c r="X2332" s="51">
        <f>Ugovori_OPULJP[[#This Row],[Privatni doprinos korisnika - HRK]]/7.5345</f>
        <v>0</v>
      </c>
      <c r="Y2332" s="52">
        <v>652726</v>
      </c>
      <c r="Z2332" s="53">
        <f>Ugovori_OPULJP[[#This Row],[UKUPNI PRIHVATLJIVI IZDACI
TOTAL ELIGIBLE EXPENDITURE
= Bespovratna sredstva ukupno + doprinos korisnika
= Ukupni prihvatljivi troškovi
= Ukupna ugovorena vrijednost projekta HRK]]/7.5345</f>
        <v>86631.627845245195</v>
      </c>
      <c r="AA2332" s="44" t="s">
        <v>38</v>
      </c>
      <c r="AB2332" s="44" t="s">
        <v>35</v>
      </c>
      <c r="AC2332" s="43" t="s">
        <v>8574</v>
      </c>
      <c r="AD2332" s="43" t="s">
        <v>6595</v>
      </c>
    </row>
    <row r="2333" spans="1:30" ht="102" x14ac:dyDescent="0.2">
      <c r="A2333" s="41" t="s">
        <v>8575</v>
      </c>
      <c r="B2333" s="103" t="s">
        <v>743</v>
      </c>
      <c r="C2333" s="43" t="s">
        <v>7295</v>
      </c>
      <c r="D2333" s="43" t="s">
        <v>8535</v>
      </c>
      <c r="E2333" s="44" t="s">
        <v>76</v>
      </c>
      <c r="F2333" s="45" t="s">
        <v>8576</v>
      </c>
      <c r="G2333" s="45" t="s">
        <v>2584</v>
      </c>
      <c r="H2333" s="47">
        <v>43768</v>
      </c>
      <c r="I2333" s="47">
        <v>44681</v>
      </c>
      <c r="J2333" s="48" t="str">
        <f>IF(Ugovori_OPULJP[[#This Row],[DATUM ZAVRŠETKA OPERACIJE]]&gt;DATE(2024,3,31),"u provedbi","završen")</f>
        <v>završen</v>
      </c>
      <c r="K2333" s="46" t="s">
        <v>37</v>
      </c>
      <c r="L2333" s="46" t="s">
        <v>37</v>
      </c>
      <c r="M2333" s="49">
        <v>0.85</v>
      </c>
      <c r="N2333" s="49">
        <v>0.15</v>
      </c>
      <c r="O2333" s="50">
        <f>Ugovori_OPULJP[[#This Row],[Bespovratna sredstva - Ukupno (EU+Nac) HRK
= Ukupna ugovorena vrijednost bespovratnih sredstava]]*Ugovori_OPULJP[[#This Row],[EU STOPA SUFINANCIRANJA %
EU CO-FINANCING RATE %]]</f>
        <v>931180.95</v>
      </c>
      <c r="P2333" s="51">
        <f>Ugovori_OPULJP[[#This Row],[Bespovratna sredstva - EU dio - HRK]]/7.5345</f>
        <v>123588.95082619946</v>
      </c>
      <c r="Q2333" s="50">
        <f>Ugovori_OPULJP[[#This Row],[Bespovratna sredstva - Ukupno (EU+Nac) HRK
= Ukupna ugovorena vrijednost bespovratnih sredstava]]*Ugovori_OPULJP[[#This Row],[STOPA NACIONALNOG SUFINANCIRANJA %]]</f>
        <v>164326.04999999999</v>
      </c>
      <c r="R2333" s="51">
        <f>Ugovori_OPULJP[[#This Row],[Bespovratna sredstva - Nacionalni dio - HRK]]/7.5345</f>
        <v>21809.814851682258</v>
      </c>
      <c r="S2333" s="50">
        <v>1095507</v>
      </c>
      <c r="T2333" s="51">
        <f>Ugovori_OPULJP[[#This Row],[Bespovratna sredstva - Ukupno (EU+Nac) HRK
= Ukupna ugovorena vrijednost bespovratnih sredstava]]/7.5345</f>
        <v>145398.76567788175</v>
      </c>
      <c r="U2333" s="50">
        <v>0</v>
      </c>
      <c r="V2333" s="51">
        <f>Ugovori_OPULJP[[#This Row],[Javni doprinos korisnika - HRK]]/7.5345</f>
        <v>0</v>
      </c>
      <c r="W2333" s="50">
        <v>0</v>
      </c>
      <c r="X2333" s="51">
        <f>Ugovori_OPULJP[[#This Row],[Privatni doprinos korisnika - HRK]]/7.5345</f>
        <v>0</v>
      </c>
      <c r="Y2333" s="52">
        <v>1095507</v>
      </c>
      <c r="Z2333" s="53">
        <f>Ugovori_OPULJP[[#This Row],[UKUPNI PRIHVATLJIVI IZDACI
TOTAL ELIGIBLE EXPENDITURE
= Bespovratna sredstva ukupno + doprinos korisnika
= Ukupni prihvatljivi troškovi
= Ukupna ugovorena vrijednost projekta HRK]]/7.5345</f>
        <v>145398.76567788175</v>
      </c>
      <c r="AA2333" s="44" t="s">
        <v>38</v>
      </c>
      <c r="AB2333" s="44" t="s">
        <v>35</v>
      </c>
      <c r="AC2333" s="43" t="s">
        <v>8577</v>
      </c>
      <c r="AD2333" s="43" t="s">
        <v>6595</v>
      </c>
    </row>
    <row r="2334" spans="1:30" ht="114.75" x14ac:dyDescent="0.2">
      <c r="A2334" s="41" t="s">
        <v>8578</v>
      </c>
      <c r="B2334" s="103" t="s">
        <v>743</v>
      </c>
      <c r="C2334" s="43" t="s">
        <v>7295</v>
      </c>
      <c r="D2334" s="43" t="s">
        <v>8535</v>
      </c>
      <c r="E2334" s="44" t="s">
        <v>76</v>
      </c>
      <c r="F2334" s="45" t="s">
        <v>8579</v>
      </c>
      <c r="G2334" s="45" t="s">
        <v>1557</v>
      </c>
      <c r="H2334" s="47">
        <v>43431</v>
      </c>
      <c r="I2334" s="47">
        <v>44343</v>
      </c>
      <c r="J2334" s="48" t="str">
        <f>IF(Ugovori_OPULJP[[#This Row],[DATUM ZAVRŠETKA OPERACIJE]]&gt;DATE(2024,3,31),"u provedbi","završen")</f>
        <v>završen</v>
      </c>
      <c r="K2334" s="46" t="s">
        <v>84</v>
      </c>
      <c r="L2334" s="46" t="s">
        <v>84</v>
      </c>
      <c r="M2334" s="49">
        <v>0.85</v>
      </c>
      <c r="N2334" s="49">
        <v>0.15</v>
      </c>
      <c r="O2334" s="50">
        <f>Ugovori_OPULJP[[#This Row],[Bespovratna sredstva - Ukupno (EU+Nac) HRK
= Ukupna ugovorena vrijednost bespovratnih sredstava]]*Ugovori_OPULJP[[#This Row],[EU STOPA SUFINANCIRANJA %
EU CO-FINANCING RATE %]]</f>
        <v>2122091.6315000001</v>
      </c>
      <c r="P2334" s="51">
        <f>Ugovori_OPULJP[[#This Row],[Bespovratna sredstva - EU dio - HRK]]/7.5345</f>
        <v>281649.96104585571</v>
      </c>
      <c r="Q2334" s="50">
        <f>Ugovori_OPULJP[[#This Row],[Bespovratna sredstva - Ukupno (EU+Nac) HRK
= Ukupna ugovorena vrijednost bespovratnih sredstava]]*Ugovori_OPULJP[[#This Row],[STOPA NACIONALNOG SUFINANCIRANJA %]]</f>
        <v>374486.7585</v>
      </c>
      <c r="R2334" s="51">
        <f>Ugovori_OPULJP[[#This Row],[Bespovratna sredstva - Nacionalni dio - HRK]]/7.5345</f>
        <v>49702.934302209833</v>
      </c>
      <c r="S2334" s="50">
        <v>2496578.39</v>
      </c>
      <c r="T2334" s="51">
        <f>Ugovori_OPULJP[[#This Row],[Bespovratna sredstva - Ukupno (EU+Nac) HRK
= Ukupna ugovorena vrijednost bespovratnih sredstava]]/7.5345</f>
        <v>331352.89534806559</v>
      </c>
      <c r="U2334" s="50">
        <v>0</v>
      </c>
      <c r="V2334" s="51">
        <f>Ugovori_OPULJP[[#This Row],[Javni doprinos korisnika - HRK]]/7.5345</f>
        <v>0</v>
      </c>
      <c r="W2334" s="50">
        <v>0</v>
      </c>
      <c r="X2334" s="51">
        <f>Ugovori_OPULJP[[#This Row],[Privatni doprinos korisnika - HRK]]/7.5345</f>
        <v>0</v>
      </c>
      <c r="Y2334" s="52">
        <v>2496578.39</v>
      </c>
      <c r="Z2334" s="53">
        <f>Ugovori_OPULJP[[#This Row],[UKUPNI PRIHVATLJIVI IZDACI
TOTAL ELIGIBLE EXPENDITURE
= Bespovratna sredstva ukupno + doprinos korisnika
= Ukupni prihvatljivi troškovi
= Ukupna ugovorena vrijednost projekta HRK]]/7.5345</f>
        <v>331352.89534806559</v>
      </c>
      <c r="AA2334" s="44" t="s">
        <v>38</v>
      </c>
      <c r="AB2334" s="44" t="s">
        <v>35</v>
      </c>
      <c r="AC2334" s="43" t="s">
        <v>8580</v>
      </c>
      <c r="AD2334" s="43" t="s">
        <v>6595</v>
      </c>
    </row>
    <row r="2335" spans="1:30" ht="76.5" x14ac:dyDescent="0.2">
      <c r="A2335" s="41" t="s">
        <v>8581</v>
      </c>
      <c r="B2335" s="103" t="s">
        <v>743</v>
      </c>
      <c r="C2335" s="43" t="s">
        <v>7295</v>
      </c>
      <c r="D2335" s="43" t="s">
        <v>8535</v>
      </c>
      <c r="E2335" s="44" t="s">
        <v>76</v>
      </c>
      <c r="F2335" s="45" t="s">
        <v>8582</v>
      </c>
      <c r="G2335" s="45" t="s">
        <v>816</v>
      </c>
      <c r="H2335" s="47">
        <v>43430</v>
      </c>
      <c r="I2335" s="47">
        <v>44312</v>
      </c>
      <c r="J2335" s="48" t="str">
        <f>IF(Ugovori_OPULJP[[#This Row],[DATUM ZAVRŠETKA OPERACIJE]]&gt;DATE(2024,3,31),"u provedbi","završen")</f>
        <v>završen</v>
      </c>
      <c r="K2335" s="46" t="s">
        <v>130</v>
      </c>
      <c r="L2335" s="46" t="s">
        <v>130</v>
      </c>
      <c r="M2335" s="49">
        <v>0.85</v>
      </c>
      <c r="N2335" s="49">
        <v>0.15</v>
      </c>
      <c r="O2335" s="50">
        <f>Ugovori_OPULJP[[#This Row],[Bespovratna sredstva - Ukupno (EU+Nac) HRK
= Ukupna ugovorena vrijednost bespovratnih sredstava]]*Ugovori_OPULJP[[#This Row],[EU STOPA SUFINANCIRANJA %
EU CO-FINANCING RATE %]]</f>
        <v>2124883.3969999999</v>
      </c>
      <c r="P2335" s="51">
        <f>Ugovori_OPULJP[[#This Row],[Bespovratna sredstva - EU dio - HRK]]/7.5345</f>
        <v>282020.49200345075</v>
      </c>
      <c r="Q2335" s="50">
        <f>Ugovori_OPULJP[[#This Row],[Bespovratna sredstva - Ukupno (EU+Nac) HRK
= Ukupna ugovorena vrijednost bespovratnih sredstava]]*Ugovori_OPULJP[[#This Row],[STOPA NACIONALNOG SUFINANCIRANJA %]]</f>
        <v>374979.42299999995</v>
      </c>
      <c r="R2335" s="51">
        <f>Ugovori_OPULJP[[#This Row],[Bespovratna sredstva - Nacionalni dio - HRK]]/7.5345</f>
        <v>49768.322118256016</v>
      </c>
      <c r="S2335" s="50">
        <v>2499862.8199999998</v>
      </c>
      <c r="T2335" s="51">
        <f>Ugovori_OPULJP[[#This Row],[Bespovratna sredstva - Ukupno (EU+Nac) HRK
= Ukupna ugovorena vrijednost bespovratnih sredstava]]/7.5345</f>
        <v>331788.81412170676</v>
      </c>
      <c r="U2335" s="50">
        <v>0</v>
      </c>
      <c r="V2335" s="51">
        <f>Ugovori_OPULJP[[#This Row],[Javni doprinos korisnika - HRK]]/7.5345</f>
        <v>0</v>
      </c>
      <c r="W2335" s="50">
        <v>0</v>
      </c>
      <c r="X2335" s="51">
        <f>Ugovori_OPULJP[[#This Row],[Privatni doprinos korisnika - HRK]]/7.5345</f>
        <v>0</v>
      </c>
      <c r="Y2335" s="52">
        <v>2499862.8199999998</v>
      </c>
      <c r="Z2335" s="53">
        <f>Ugovori_OPULJP[[#This Row],[UKUPNI PRIHVATLJIVI IZDACI
TOTAL ELIGIBLE EXPENDITURE
= Bespovratna sredstva ukupno + doprinos korisnika
= Ukupni prihvatljivi troškovi
= Ukupna ugovorena vrijednost projekta HRK]]/7.5345</f>
        <v>331788.81412170676</v>
      </c>
      <c r="AA2335" s="44" t="s">
        <v>38</v>
      </c>
      <c r="AB2335" s="44" t="s">
        <v>35</v>
      </c>
      <c r="AC2335" s="43" t="s">
        <v>8583</v>
      </c>
      <c r="AD2335" s="43" t="s">
        <v>6595</v>
      </c>
    </row>
    <row r="2336" spans="1:30" ht="76.5" x14ac:dyDescent="0.2">
      <c r="A2336" s="41" t="s">
        <v>8584</v>
      </c>
      <c r="B2336" s="103" t="s">
        <v>743</v>
      </c>
      <c r="C2336" s="43" t="s">
        <v>7295</v>
      </c>
      <c r="D2336" s="43" t="s">
        <v>8535</v>
      </c>
      <c r="E2336" s="44" t="s">
        <v>76</v>
      </c>
      <c r="F2336" s="45" t="s">
        <v>8585</v>
      </c>
      <c r="G2336" s="45" t="s">
        <v>7302</v>
      </c>
      <c r="H2336" s="47">
        <v>43431</v>
      </c>
      <c r="I2336" s="47">
        <v>44162</v>
      </c>
      <c r="J2336" s="48" t="str">
        <f>IF(Ugovori_OPULJP[[#This Row],[DATUM ZAVRŠETKA OPERACIJE]]&gt;DATE(2024,3,31),"u provedbi","završen")</f>
        <v>završen</v>
      </c>
      <c r="K2336" s="46" t="s">
        <v>425</v>
      </c>
      <c r="L2336" s="46" t="s">
        <v>425</v>
      </c>
      <c r="M2336" s="49">
        <v>0.85</v>
      </c>
      <c r="N2336" s="49">
        <v>0.15</v>
      </c>
      <c r="O2336" s="50">
        <f>Ugovori_OPULJP[[#This Row],[Bespovratna sredstva - Ukupno (EU+Nac) HRK
= Ukupna ugovorena vrijednost bespovratnih sredstava]]*Ugovori_OPULJP[[#This Row],[EU STOPA SUFINANCIRANJA %
EU CO-FINANCING RATE %]]</f>
        <v>1169391.5630000001</v>
      </c>
      <c r="P2336" s="51">
        <f>Ugovori_OPULJP[[#This Row],[Bespovratna sredstva - EU dio - HRK]]/7.5345</f>
        <v>155204.93237772913</v>
      </c>
      <c r="Q2336" s="50">
        <f>Ugovori_OPULJP[[#This Row],[Bespovratna sredstva - Ukupno (EU+Nac) HRK
= Ukupna ugovorena vrijednost bespovratnih sredstava]]*Ugovori_OPULJP[[#This Row],[STOPA NACIONALNOG SUFINANCIRANJA %]]</f>
        <v>206363.217</v>
      </c>
      <c r="R2336" s="51">
        <f>Ugovori_OPULJP[[#This Row],[Bespovratna sredstva - Nacionalni dio - HRK]]/7.5345</f>
        <v>27389.105713716901</v>
      </c>
      <c r="S2336" s="50">
        <v>1375754.78</v>
      </c>
      <c r="T2336" s="51">
        <f>Ugovori_OPULJP[[#This Row],[Bespovratna sredstva - Ukupno (EU+Nac) HRK
= Ukupna ugovorena vrijednost bespovratnih sredstava]]/7.5345</f>
        <v>182594.03809144601</v>
      </c>
      <c r="U2336" s="50">
        <v>0</v>
      </c>
      <c r="V2336" s="51">
        <f>Ugovori_OPULJP[[#This Row],[Javni doprinos korisnika - HRK]]/7.5345</f>
        <v>0</v>
      </c>
      <c r="W2336" s="50">
        <v>0</v>
      </c>
      <c r="X2336" s="51">
        <f>Ugovori_OPULJP[[#This Row],[Privatni doprinos korisnika - HRK]]/7.5345</f>
        <v>0</v>
      </c>
      <c r="Y2336" s="52">
        <v>1375754.78</v>
      </c>
      <c r="Z2336" s="53">
        <f>Ugovori_OPULJP[[#This Row],[UKUPNI PRIHVATLJIVI IZDACI
TOTAL ELIGIBLE EXPENDITURE
= Bespovratna sredstva ukupno + doprinos korisnika
= Ukupni prihvatljivi troškovi
= Ukupna ugovorena vrijednost projekta HRK]]/7.5345</f>
        <v>182594.03809144601</v>
      </c>
      <c r="AA2336" s="44" t="s">
        <v>38</v>
      </c>
      <c r="AB2336" s="44" t="s">
        <v>35</v>
      </c>
      <c r="AC2336" s="43" t="s">
        <v>8586</v>
      </c>
      <c r="AD2336" s="43" t="s">
        <v>6595</v>
      </c>
    </row>
    <row r="2337" spans="1:30" ht="63.75" x14ac:dyDescent="0.2">
      <c r="A2337" s="41" t="s">
        <v>8587</v>
      </c>
      <c r="B2337" s="103" t="s">
        <v>743</v>
      </c>
      <c r="C2337" s="43" t="s">
        <v>7295</v>
      </c>
      <c r="D2337" s="43" t="s">
        <v>8535</v>
      </c>
      <c r="E2337" s="44" t="s">
        <v>76</v>
      </c>
      <c r="F2337" s="45" t="s">
        <v>8588</v>
      </c>
      <c r="G2337" s="45" t="s">
        <v>1557</v>
      </c>
      <c r="H2337" s="47">
        <v>43544</v>
      </c>
      <c r="I2337" s="47">
        <v>44275</v>
      </c>
      <c r="J2337" s="48" t="str">
        <f>IF(Ugovori_OPULJP[[#This Row],[DATUM ZAVRŠETKA OPERACIJE]]&gt;DATE(2024,3,31),"u provedbi","završen")</f>
        <v>završen</v>
      </c>
      <c r="K2337" s="46" t="s">
        <v>84</v>
      </c>
      <c r="L2337" s="46" t="s">
        <v>84</v>
      </c>
      <c r="M2337" s="49">
        <v>0.85</v>
      </c>
      <c r="N2337" s="49">
        <v>0.15</v>
      </c>
      <c r="O2337" s="50">
        <f>Ugovori_OPULJP[[#This Row],[Bespovratna sredstva - Ukupno (EU+Nac) HRK
= Ukupna ugovorena vrijednost bespovratnih sredstava]]*Ugovori_OPULJP[[#This Row],[EU STOPA SUFINANCIRANJA %
EU CO-FINANCING RATE %]]</f>
        <v>423901.39199999999</v>
      </c>
      <c r="P2337" s="51">
        <f>Ugovori_OPULJP[[#This Row],[Bespovratna sredstva - EU dio - HRK]]/7.5345</f>
        <v>56261.383237109294</v>
      </c>
      <c r="Q2337" s="50">
        <f>Ugovori_OPULJP[[#This Row],[Bespovratna sredstva - Ukupno (EU+Nac) HRK
= Ukupna ugovorena vrijednost bespovratnih sredstava]]*Ugovori_OPULJP[[#This Row],[STOPA NACIONALNOG SUFINANCIRANJA %]]</f>
        <v>74806.127999999997</v>
      </c>
      <c r="R2337" s="51">
        <f>Ugovori_OPULJP[[#This Row],[Bespovratna sredstva - Nacionalni dio - HRK]]/7.5345</f>
        <v>9928.4793947839935</v>
      </c>
      <c r="S2337" s="50">
        <v>498707.52</v>
      </c>
      <c r="T2337" s="51">
        <f>Ugovori_OPULJP[[#This Row],[Bespovratna sredstva - Ukupno (EU+Nac) HRK
= Ukupna ugovorena vrijednost bespovratnih sredstava]]/7.5345</f>
        <v>66189.862631893295</v>
      </c>
      <c r="U2337" s="50">
        <v>0</v>
      </c>
      <c r="V2337" s="51">
        <f>Ugovori_OPULJP[[#This Row],[Javni doprinos korisnika - HRK]]/7.5345</f>
        <v>0</v>
      </c>
      <c r="W2337" s="50">
        <v>0</v>
      </c>
      <c r="X2337" s="51">
        <f>Ugovori_OPULJP[[#This Row],[Privatni doprinos korisnika - HRK]]/7.5345</f>
        <v>0</v>
      </c>
      <c r="Y2337" s="52">
        <v>498707.52</v>
      </c>
      <c r="Z2337" s="53">
        <f>Ugovori_OPULJP[[#This Row],[UKUPNI PRIHVATLJIVI IZDACI
TOTAL ELIGIBLE EXPENDITURE
= Bespovratna sredstva ukupno + doprinos korisnika
= Ukupni prihvatljivi troškovi
= Ukupna ugovorena vrijednost projekta HRK]]/7.5345</f>
        <v>66189.862631893295</v>
      </c>
      <c r="AA2337" s="44" t="s">
        <v>38</v>
      </c>
      <c r="AB2337" s="44" t="s">
        <v>35</v>
      </c>
      <c r="AC2337" s="43" t="s">
        <v>8589</v>
      </c>
      <c r="AD2337" s="43" t="s">
        <v>6595</v>
      </c>
    </row>
    <row r="2338" spans="1:30" ht="63.75" x14ac:dyDescent="0.2">
      <c r="A2338" s="41" t="s">
        <v>8590</v>
      </c>
      <c r="B2338" s="103" t="s">
        <v>743</v>
      </c>
      <c r="C2338" s="43" t="s">
        <v>7295</v>
      </c>
      <c r="D2338" s="43" t="s">
        <v>8535</v>
      </c>
      <c r="E2338" s="44" t="s">
        <v>76</v>
      </c>
      <c r="F2338" s="45" t="s">
        <v>8591</v>
      </c>
      <c r="G2338" s="45" t="s">
        <v>1198</v>
      </c>
      <c r="H2338" s="47">
        <v>43539</v>
      </c>
      <c r="I2338" s="47">
        <v>44331</v>
      </c>
      <c r="J2338" s="48" t="str">
        <f>IF(Ugovori_OPULJP[[#This Row],[DATUM ZAVRŠETKA OPERACIJE]]&gt;DATE(2024,3,31),"u provedbi","završen")</f>
        <v>završen</v>
      </c>
      <c r="K2338" s="46" t="s">
        <v>211</v>
      </c>
      <c r="L2338" s="46" t="s">
        <v>211</v>
      </c>
      <c r="M2338" s="49">
        <v>0.85</v>
      </c>
      <c r="N2338" s="49">
        <v>0.15</v>
      </c>
      <c r="O2338" s="50">
        <f>Ugovori_OPULJP[[#This Row],[Bespovratna sredstva - Ukupno (EU+Nac) HRK
= Ukupna ugovorena vrijednost bespovratnih sredstava]]*Ugovori_OPULJP[[#This Row],[EU STOPA SUFINANCIRANJA %
EU CO-FINANCING RATE %]]</f>
        <v>1313811.9435000001</v>
      </c>
      <c r="P2338" s="51">
        <f>Ugovori_OPULJP[[#This Row],[Bespovratna sredstva - EU dio - HRK]]/7.5345</f>
        <v>174372.81086999801</v>
      </c>
      <c r="Q2338" s="50">
        <f>Ugovori_OPULJP[[#This Row],[Bespovratna sredstva - Ukupno (EU+Nac) HRK
= Ukupna ugovorena vrijednost bespovratnih sredstava]]*Ugovori_OPULJP[[#This Row],[STOPA NACIONALNOG SUFINANCIRANJA %]]</f>
        <v>231849.16650000002</v>
      </c>
      <c r="R2338" s="51">
        <f>Ugovori_OPULJP[[#This Row],[Bespovratna sredstva - Nacionalni dio - HRK]]/7.5345</f>
        <v>30771.672506470237</v>
      </c>
      <c r="S2338" s="50">
        <v>1545661.11</v>
      </c>
      <c r="T2338" s="51">
        <f>Ugovori_OPULJP[[#This Row],[Bespovratna sredstva - Ukupno (EU+Nac) HRK
= Ukupna ugovorena vrijednost bespovratnih sredstava]]/7.5345</f>
        <v>205144.48337646824</v>
      </c>
      <c r="U2338" s="50">
        <v>0</v>
      </c>
      <c r="V2338" s="51">
        <f>Ugovori_OPULJP[[#This Row],[Javni doprinos korisnika - HRK]]/7.5345</f>
        <v>0</v>
      </c>
      <c r="W2338" s="50">
        <v>0</v>
      </c>
      <c r="X2338" s="51">
        <f>Ugovori_OPULJP[[#This Row],[Privatni doprinos korisnika - HRK]]/7.5345</f>
        <v>0</v>
      </c>
      <c r="Y2338" s="52">
        <v>1545661.11</v>
      </c>
      <c r="Z2338" s="53">
        <f>Ugovori_OPULJP[[#This Row],[UKUPNI PRIHVATLJIVI IZDACI
TOTAL ELIGIBLE EXPENDITURE
= Bespovratna sredstva ukupno + doprinos korisnika
= Ukupni prihvatljivi troškovi
= Ukupna ugovorena vrijednost projekta HRK]]/7.5345</f>
        <v>205144.48337646824</v>
      </c>
      <c r="AA2338" s="44" t="s">
        <v>38</v>
      </c>
      <c r="AB2338" s="44" t="s">
        <v>35</v>
      </c>
      <c r="AC2338" s="43" t="s">
        <v>8592</v>
      </c>
      <c r="AD2338" s="43" t="s">
        <v>6595</v>
      </c>
    </row>
    <row r="2339" spans="1:30" ht="63.75" x14ac:dyDescent="0.2">
      <c r="A2339" s="41" t="s">
        <v>8593</v>
      </c>
      <c r="B2339" s="103" t="s">
        <v>743</v>
      </c>
      <c r="C2339" s="43" t="s">
        <v>7295</v>
      </c>
      <c r="D2339" s="43" t="s">
        <v>8535</v>
      </c>
      <c r="E2339" s="44" t="s">
        <v>76</v>
      </c>
      <c r="F2339" s="45" t="s">
        <v>8594</v>
      </c>
      <c r="G2339" s="45" t="s">
        <v>7554</v>
      </c>
      <c r="H2339" s="47">
        <v>43542</v>
      </c>
      <c r="I2339" s="47">
        <v>44457</v>
      </c>
      <c r="J2339" s="48" t="str">
        <f>IF(Ugovori_OPULJP[[#This Row],[DATUM ZAVRŠETKA OPERACIJE]]&gt;DATE(2024,3,31),"u provedbi","završen")</f>
        <v>završen</v>
      </c>
      <c r="K2339" s="46" t="s">
        <v>130</v>
      </c>
      <c r="L2339" s="46" t="s">
        <v>130</v>
      </c>
      <c r="M2339" s="49">
        <v>0.85</v>
      </c>
      <c r="N2339" s="49">
        <v>0.15</v>
      </c>
      <c r="O2339" s="50">
        <f>Ugovori_OPULJP[[#This Row],[Bespovratna sredstva - Ukupno (EU+Nac) HRK
= Ukupna ugovorena vrijednost bespovratnih sredstava]]*Ugovori_OPULJP[[#This Row],[EU STOPA SUFINANCIRANJA %
EU CO-FINANCING RATE %]]</f>
        <v>408578</v>
      </c>
      <c r="P2339" s="51">
        <f>Ugovori_OPULJP[[#This Row],[Bespovratna sredstva - EU dio - HRK]]/7.5345</f>
        <v>54227.619616431082</v>
      </c>
      <c r="Q2339" s="50">
        <f>Ugovori_OPULJP[[#This Row],[Bespovratna sredstva - Ukupno (EU+Nac) HRK
= Ukupna ugovorena vrijednost bespovratnih sredstava]]*Ugovori_OPULJP[[#This Row],[STOPA NACIONALNOG SUFINANCIRANJA %]]</f>
        <v>72102</v>
      </c>
      <c r="R2339" s="51">
        <f>Ugovori_OPULJP[[#This Row],[Bespovratna sredstva - Nacionalni dio - HRK]]/7.5345</f>
        <v>9569.5799323113679</v>
      </c>
      <c r="S2339" s="50">
        <v>480680</v>
      </c>
      <c r="T2339" s="51">
        <f>Ugovori_OPULJP[[#This Row],[Bespovratna sredstva - Ukupno (EU+Nac) HRK
= Ukupna ugovorena vrijednost bespovratnih sredstava]]/7.5345</f>
        <v>63797.19954874245</v>
      </c>
      <c r="U2339" s="50">
        <v>0</v>
      </c>
      <c r="V2339" s="51">
        <f>Ugovori_OPULJP[[#This Row],[Javni doprinos korisnika - HRK]]/7.5345</f>
        <v>0</v>
      </c>
      <c r="W2339" s="50">
        <v>0</v>
      </c>
      <c r="X2339" s="51">
        <f>Ugovori_OPULJP[[#This Row],[Privatni doprinos korisnika - HRK]]/7.5345</f>
        <v>0</v>
      </c>
      <c r="Y2339" s="52">
        <v>480680</v>
      </c>
      <c r="Z2339" s="53">
        <f>Ugovori_OPULJP[[#This Row],[UKUPNI PRIHVATLJIVI IZDACI
TOTAL ELIGIBLE EXPENDITURE
= Bespovratna sredstva ukupno + doprinos korisnika
= Ukupni prihvatljivi troškovi
= Ukupna ugovorena vrijednost projekta HRK]]/7.5345</f>
        <v>63797.19954874245</v>
      </c>
      <c r="AA2339" s="44" t="s">
        <v>38</v>
      </c>
      <c r="AB2339" s="44" t="s">
        <v>35</v>
      </c>
      <c r="AC2339" s="43" t="s">
        <v>8595</v>
      </c>
      <c r="AD2339" s="43" t="s">
        <v>6595</v>
      </c>
    </row>
    <row r="2340" spans="1:30" ht="114.75" x14ac:dyDescent="0.2">
      <c r="A2340" s="41" t="s">
        <v>8596</v>
      </c>
      <c r="B2340" s="103" t="s">
        <v>743</v>
      </c>
      <c r="C2340" s="43" t="s">
        <v>7295</v>
      </c>
      <c r="D2340" s="43" t="s">
        <v>8535</v>
      </c>
      <c r="E2340" s="44" t="s">
        <v>76</v>
      </c>
      <c r="F2340" s="45" t="s">
        <v>8597</v>
      </c>
      <c r="G2340" s="45" t="s">
        <v>8598</v>
      </c>
      <c r="H2340" s="47">
        <v>43544</v>
      </c>
      <c r="I2340" s="47">
        <v>44275</v>
      </c>
      <c r="J2340" s="48" t="str">
        <f>IF(Ugovori_OPULJP[[#This Row],[DATUM ZAVRŠETKA OPERACIJE]]&gt;DATE(2024,3,31),"u provedbi","završen")</f>
        <v>završen</v>
      </c>
      <c r="K2340" s="46" t="s">
        <v>36</v>
      </c>
      <c r="L2340" s="46" t="s">
        <v>37</v>
      </c>
      <c r="M2340" s="49">
        <v>0.85</v>
      </c>
      <c r="N2340" s="49">
        <v>0.15</v>
      </c>
      <c r="O2340" s="50">
        <f>Ugovori_OPULJP[[#This Row],[Bespovratna sredstva - Ukupno (EU+Nac) HRK
= Ukupna ugovorena vrijednost bespovratnih sredstava]]*Ugovori_OPULJP[[#This Row],[EU STOPA SUFINANCIRANJA %
EU CO-FINANCING RATE %]]</f>
        <v>323824.08350000001</v>
      </c>
      <c r="P2340" s="51">
        <f>Ugovori_OPULJP[[#This Row],[Bespovratna sredstva - EU dio - HRK]]/7.5345</f>
        <v>42978.841794412365</v>
      </c>
      <c r="Q2340" s="50">
        <f>Ugovori_OPULJP[[#This Row],[Bespovratna sredstva - Ukupno (EU+Nac) HRK
= Ukupna ugovorena vrijednost bespovratnih sredstava]]*Ugovori_OPULJP[[#This Row],[STOPA NACIONALNOG SUFINANCIRANJA %]]</f>
        <v>57145.426500000001</v>
      </c>
      <c r="R2340" s="51">
        <f>Ugovori_OPULJP[[#This Row],[Bespovratna sredstva - Nacionalni dio - HRK]]/7.5345</f>
        <v>7584.5014931315945</v>
      </c>
      <c r="S2340" s="50">
        <v>380969.51</v>
      </c>
      <c r="T2340" s="51">
        <f>Ugovori_OPULJP[[#This Row],[Bespovratna sredstva - Ukupno (EU+Nac) HRK
= Ukupna ugovorena vrijednost bespovratnih sredstava]]/7.5345</f>
        <v>50563.343287543961</v>
      </c>
      <c r="U2340" s="50">
        <v>0</v>
      </c>
      <c r="V2340" s="51">
        <f>Ugovori_OPULJP[[#This Row],[Javni doprinos korisnika - HRK]]/7.5345</f>
        <v>0</v>
      </c>
      <c r="W2340" s="50">
        <v>0</v>
      </c>
      <c r="X2340" s="51">
        <f>Ugovori_OPULJP[[#This Row],[Privatni doprinos korisnika - HRK]]/7.5345</f>
        <v>0</v>
      </c>
      <c r="Y2340" s="52">
        <v>380969.51</v>
      </c>
      <c r="Z2340" s="53">
        <f>Ugovori_OPULJP[[#This Row],[UKUPNI PRIHVATLJIVI IZDACI
TOTAL ELIGIBLE EXPENDITURE
= Bespovratna sredstva ukupno + doprinos korisnika
= Ukupni prihvatljivi troškovi
= Ukupna ugovorena vrijednost projekta HRK]]/7.5345</f>
        <v>50563.343287543961</v>
      </c>
      <c r="AA2340" s="44" t="s">
        <v>38</v>
      </c>
      <c r="AB2340" s="44" t="s">
        <v>35</v>
      </c>
      <c r="AC2340" s="43" t="s">
        <v>8599</v>
      </c>
      <c r="AD2340" s="43" t="s">
        <v>6595</v>
      </c>
    </row>
    <row r="2341" spans="1:30" ht="38.25" x14ac:dyDescent="0.2">
      <c r="A2341" s="41" t="s">
        <v>8600</v>
      </c>
      <c r="B2341" s="103" t="s">
        <v>743</v>
      </c>
      <c r="C2341" s="43" t="s">
        <v>7295</v>
      </c>
      <c r="D2341" s="43" t="s">
        <v>8535</v>
      </c>
      <c r="E2341" s="44" t="s">
        <v>76</v>
      </c>
      <c r="F2341" s="45" t="s">
        <v>8601</v>
      </c>
      <c r="G2341" s="45" t="s">
        <v>1930</v>
      </c>
      <c r="H2341" s="47">
        <v>43435</v>
      </c>
      <c r="I2341" s="47">
        <v>44348</v>
      </c>
      <c r="J2341" s="48" t="str">
        <f>IF(Ugovori_OPULJP[[#This Row],[DATUM ZAVRŠETKA OPERACIJE]]&gt;DATE(2024,3,31),"u provedbi","završen")</f>
        <v>završen</v>
      </c>
      <c r="K2341" s="46" t="s">
        <v>249</v>
      </c>
      <c r="L2341" s="46" t="s">
        <v>249</v>
      </c>
      <c r="M2341" s="49">
        <v>0.85</v>
      </c>
      <c r="N2341" s="49">
        <v>0.15</v>
      </c>
      <c r="O2341" s="50">
        <f>Ugovori_OPULJP[[#This Row],[Bespovratna sredstva - Ukupno (EU+Nac) HRK
= Ukupna ugovorena vrijednost bespovratnih sredstava]]*Ugovori_OPULJP[[#This Row],[EU STOPA SUFINANCIRANJA %
EU CO-FINANCING RATE %]]</f>
        <v>1969003.6989999998</v>
      </c>
      <c r="P2341" s="51">
        <f>Ugovori_OPULJP[[#This Row],[Bespovratna sredstva - EU dio - HRK]]/7.5345</f>
        <v>261331.70071006697</v>
      </c>
      <c r="Q2341" s="50">
        <f>Ugovori_OPULJP[[#This Row],[Bespovratna sredstva - Ukupno (EU+Nac) HRK
= Ukupna ugovorena vrijednost bespovratnih sredstava]]*Ugovori_OPULJP[[#This Row],[STOPA NACIONALNOG SUFINANCIRANJA %]]</f>
        <v>347471.24099999998</v>
      </c>
      <c r="R2341" s="51">
        <f>Ugovori_OPULJP[[#This Row],[Bespovratna sredstva - Nacionalni dio - HRK]]/7.5345</f>
        <v>46117.358948835354</v>
      </c>
      <c r="S2341" s="50">
        <v>2316474.94</v>
      </c>
      <c r="T2341" s="51">
        <f>Ugovori_OPULJP[[#This Row],[Bespovratna sredstva - Ukupno (EU+Nac) HRK
= Ukupna ugovorena vrijednost bespovratnih sredstava]]/7.5345</f>
        <v>307449.05965890235</v>
      </c>
      <c r="U2341" s="50">
        <v>0</v>
      </c>
      <c r="V2341" s="51">
        <f>Ugovori_OPULJP[[#This Row],[Javni doprinos korisnika - HRK]]/7.5345</f>
        <v>0</v>
      </c>
      <c r="W2341" s="50">
        <v>0</v>
      </c>
      <c r="X2341" s="51">
        <f>Ugovori_OPULJP[[#This Row],[Privatni doprinos korisnika - HRK]]/7.5345</f>
        <v>0</v>
      </c>
      <c r="Y2341" s="52">
        <v>2316474.94</v>
      </c>
      <c r="Z2341" s="53">
        <f>Ugovori_OPULJP[[#This Row],[UKUPNI PRIHVATLJIVI IZDACI
TOTAL ELIGIBLE EXPENDITURE
= Bespovratna sredstva ukupno + doprinos korisnika
= Ukupni prihvatljivi troškovi
= Ukupna ugovorena vrijednost projekta HRK]]/7.5345</f>
        <v>307449.05965890235</v>
      </c>
      <c r="AA2341" s="44" t="s">
        <v>38</v>
      </c>
      <c r="AB2341" s="44" t="s">
        <v>35</v>
      </c>
      <c r="AC2341" s="43" t="s">
        <v>8602</v>
      </c>
      <c r="AD2341" s="43" t="s">
        <v>6595</v>
      </c>
    </row>
    <row r="2342" spans="1:30" ht="51" x14ac:dyDescent="0.2">
      <c r="A2342" s="41" t="s">
        <v>8603</v>
      </c>
      <c r="B2342" s="103" t="s">
        <v>743</v>
      </c>
      <c r="C2342" s="43" t="s">
        <v>7295</v>
      </c>
      <c r="D2342" s="43" t="s">
        <v>8535</v>
      </c>
      <c r="E2342" s="44" t="s">
        <v>76</v>
      </c>
      <c r="F2342" s="45" t="s">
        <v>7420</v>
      </c>
      <c r="G2342" s="45" t="s">
        <v>2626</v>
      </c>
      <c r="H2342" s="47">
        <v>43546</v>
      </c>
      <c r="I2342" s="47">
        <v>44277</v>
      </c>
      <c r="J2342" s="48" t="str">
        <f>IF(Ugovori_OPULJP[[#This Row],[DATUM ZAVRŠETKA OPERACIJE]]&gt;DATE(2024,3,31),"u provedbi","završen")</f>
        <v>završen</v>
      </c>
      <c r="K2342" s="46" t="s">
        <v>155</v>
      </c>
      <c r="L2342" s="46" t="s">
        <v>155</v>
      </c>
      <c r="M2342" s="49">
        <v>0.85</v>
      </c>
      <c r="N2342" s="49">
        <v>0.15</v>
      </c>
      <c r="O2342" s="50">
        <f>Ugovori_OPULJP[[#This Row],[Bespovratna sredstva - Ukupno (EU+Nac) HRK
= Ukupna ugovorena vrijednost bespovratnih sredstava]]*Ugovori_OPULJP[[#This Row],[EU STOPA SUFINANCIRANJA %
EU CO-FINANCING RATE %]]</f>
        <v>1558771.905</v>
      </c>
      <c r="P2342" s="51">
        <f>Ugovori_OPULJP[[#This Row],[Bespovratna sredstva - EU dio - HRK]]/7.5345</f>
        <v>206884.58490941668</v>
      </c>
      <c r="Q2342" s="50">
        <f>Ugovori_OPULJP[[#This Row],[Bespovratna sredstva - Ukupno (EU+Nac) HRK
= Ukupna ugovorena vrijednost bespovratnih sredstava]]*Ugovori_OPULJP[[#This Row],[STOPA NACIONALNOG SUFINANCIRANJA %]]</f>
        <v>275077.39500000002</v>
      </c>
      <c r="R2342" s="51">
        <f>Ugovori_OPULJP[[#This Row],[Bespovratna sredstva - Nacionalni dio - HRK]]/7.5345</f>
        <v>36509.044395779412</v>
      </c>
      <c r="S2342" s="50">
        <v>1833849.3</v>
      </c>
      <c r="T2342" s="51">
        <f>Ugovori_OPULJP[[#This Row],[Bespovratna sredstva - Ukupno (EU+Nac) HRK
= Ukupna ugovorena vrijednost bespovratnih sredstava]]/7.5345</f>
        <v>243393.62930519608</v>
      </c>
      <c r="U2342" s="50">
        <v>0</v>
      </c>
      <c r="V2342" s="51">
        <f>Ugovori_OPULJP[[#This Row],[Javni doprinos korisnika - HRK]]/7.5345</f>
        <v>0</v>
      </c>
      <c r="W2342" s="50">
        <v>0</v>
      </c>
      <c r="X2342" s="51">
        <f>Ugovori_OPULJP[[#This Row],[Privatni doprinos korisnika - HRK]]/7.5345</f>
        <v>0</v>
      </c>
      <c r="Y2342" s="52">
        <v>1833849.3</v>
      </c>
      <c r="Z2342" s="53">
        <f>Ugovori_OPULJP[[#This Row],[UKUPNI PRIHVATLJIVI IZDACI
TOTAL ELIGIBLE EXPENDITURE
= Bespovratna sredstva ukupno + doprinos korisnika
= Ukupni prihvatljivi troškovi
= Ukupna ugovorena vrijednost projekta HRK]]/7.5345</f>
        <v>243393.62930519608</v>
      </c>
      <c r="AA2342" s="44" t="s">
        <v>38</v>
      </c>
      <c r="AB2342" s="44" t="s">
        <v>35</v>
      </c>
      <c r="AC2342" s="43" t="s">
        <v>8604</v>
      </c>
      <c r="AD2342" s="43" t="s">
        <v>6595</v>
      </c>
    </row>
    <row r="2343" spans="1:30" ht="76.5" x14ac:dyDescent="0.2">
      <c r="A2343" s="41" t="s">
        <v>8605</v>
      </c>
      <c r="B2343" s="103" t="s">
        <v>743</v>
      </c>
      <c r="C2343" s="43" t="s">
        <v>7295</v>
      </c>
      <c r="D2343" s="43" t="s">
        <v>8535</v>
      </c>
      <c r="E2343" s="44" t="s">
        <v>76</v>
      </c>
      <c r="F2343" s="45" t="s">
        <v>8606</v>
      </c>
      <c r="G2343" s="45" t="s">
        <v>7345</v>
      </c>
      <c r="H2343" s="47">
        <v>43431</v>
      </c>
      <c r="I2343" s="47">
        <v>44343</v>
      </c>
      <c r="J2343" s="48" t="str">
        <f>IF(Ugovori_OPULJP[[#This Row],[DATUM ZAVRŠETKA OPERACIJE]]&gt;DATE(2024,3,31),"u provedbi","završen")</f>
        <v>završen</v>
      </c>
      <c r="K2343" s="46" t="s">
        <v>892</v>
      </c>
      <c r="L2343" s="46" t="s">
        <v>37</v>
      </c>
      <c r="M2343" s="49">
        <v>0.85</v>
      </c>
      <c r="N2343" s="49">
        <v>0.15</v>
      </c>
      <c r="O2343" s="50">
        <f>Ugovori_OPULJP[[#This Row],[Bespovratna sredstva - Ukupno (EU+Nac) HRK
= Ukupna ugovorena vrijednost bespovratnih sredstava]]*Ugovori_OPULJP[[#This Row],[EU STOPA SUFINANCIRANJA %
EU CO-FINANCING RATE %]]</f>
        <v>1209696.4465000001</v>
      </c>
      <c r="P2343" s="51">
        <f>Ugovori_OPULJP[[#This Row],[Bespovratna sredstva - EU dio - HRK]]/7.5345</f>
        <v>160554.30970867345</v>
      </c>
      <c r="Q2343" s="50">
        <f>Ugovori_OPULJP[[#This Row],[Bespovratna sredstva - Ukupno (EU+Nac) HRK
= Ukupna ugovorena vrijednost bespovratnih sredstava]]*Ugovori_OPULJP[[#This Row],[STOPA NACIONALNOG SUFINANCIRANJA %]]</f>
        <v>213475.84349999999</v>
      </c>
      <c r="R2343" s="51">
        <f>Ugovori_OPULJP[[#This Row],[Bespovratna sredstva - Nacionalni dio - HRK]]/7.5345</f>
        <v>28333.113478001193</v>
      </c>
      <c r="S2343" s="50">
        <v>1423172.29</v>
      </c>
      <c r="T2343" s="51">
        <f>Ugovori_OPULJP[[#This Row],[Bespovratna sredstva - Ukupno (EU+Nac) HRK
= Ukupna ugovorena vrijednost bespovratnih sredstava]]/7.5345</f>
        <v>188887.42318667463</v>
      </c>
      <c r="U2343" s="50">
        <v>0</v>
      </c>
      <c r="V2343" s="51">
        <f>Ugovori_OPULJP[[#This Row],[Javni doprinos korisnika - HRK]]/7.5345</f>
        <v>0</v>
      </c>
      <c r="W2343" s="50">
        <v>0</v>
      </c>
      <c r="X2343" s="51">
        <f>Ugovori_OPULJP[[#This Row],[Privatni doprinos korisnika - HRK]]/7.5345</f>
        <v>0</v>
      </c>
      <c r="Y2343" s="52">
        <v>1423172.29</v>
      </c>
      <c r="Z2343" s="53">
        <f>Ugovori_OPULJP[[#This Row],[UKUPNI PRIHVATLJIVI IZDACI
TOTAL ELIGIBLE EXPENDITURE
= Bespovratna sredstva ukupno + doprinos korisnika
= Ukupni prihvatljivi troškovi
= Ukupna ugovorena vrijednost projekta HRK]]/7.5345</f>
        <v>188887.42318667463</v>
      </c>
      <c r="AA2343" s="44" t="s">
        <v>38</v>
      </c>
      <c r="AB2343" s="44" t="s">
        <v>35</v>
      </c>
      <c r="AC2343" s="43" t="s">
        <v>8607</v>
      </c>
      <c r="AD2343" s="43" t="s">
        <v>6595</v>
      </c>
    </row>
    <row r="2344" spans="1:30" ht="89.25" x14ac:dyDescent="0.2">
      <c r="A2344" s="41" t="s">
        <v>8609</v>
      </c>
      <c r="B2344" s="103" t="s">
        <v>743</v>
      </c>
      <c r="C2344" s="43" t="s">
        <v>7295</v>
      </c>
      <c r="D2344" s="43" t="s">
        <v>8535</v>
      </c>
      <c r="E2344" s="44" t="s">
        <v>76</v>
      </c>
      <c r="F2344" s="45" t="s">
        <v>8610</v>
      </c>
      <c r="G2344" s="45" t="s">
        <v>1091</v>
      </c>
      <c r="H2344" s="47">
        <v>43564</v>
      </c>
      <c r="I2344" s="47">
        <v>44478</v>
      </c>
      <c r="J2344" s="48" t="str">
        <f>IF(Ugovori_OPULJP[[#This Row],[DATUM ZAVRŠETKA OPERACIJE]]&gt;DATE(2024,3,31),"u provedbi","završen")</f>
        <v>završen</v>
      </c>
      <c r="K2344" s="46" t="s">
        <v>84</v>
      </c>
      <c r="L2344" s="46" t="s">
        <v>84</v>
      </c>
      <c r="M2344" s="49">
        <v>0.85</v>
      </c>
      <c r="N2344" s="49">
        <v>0.15</v>
      </c>
      <c r="O2344" s="50">
        <f>Ugovori_OPULJP[[#This Row],[Bespovratna sredstva - Ukupno (EU+Nac) HRK
= Ukupna ugovorena vrijednost bespovratnih sredstava]]*Ugovori_OPULJP[[#This Row],[EU STOPA SUFINANCIRANJA %
EU CO-FINANCING RATE %]]</f>
        <v>1486480.3909999998</v>
      </c>
      <c r="P2344" s="51">
        <f>Ugovori_OPULJP[[#This Row],[Bespovratna sredstva - EU dio - HRK]]/7.5345</f>
        <v>197289.85214679138</v>
      </c>
      <c r="Q2344" s="50">
        <f>Ugovori_OPULJP[[#This Row],[Bespovratna sredstva - Ukupno (EU+Nac) HRK
= Ukupna ugovorena vrijednost bespovratnih sredstava]]*Ugovori_OPULJP[[#This Row],[STOPA NACIONALNOG SUFINANCIRANJA %]]</f>
        <v>262320.06899999996</v>
      </c>
      <c r="R2344" s="51">
        <f>Ugovori_OPULJP[[#This Row],[Bespovratna sredstva - Nacionalni dio - HRK]]/7.5345</f>
        <v>34815.856261198482</v>
      </c>
      <c r="S2344" s="50">
        <v>1748800.46</v>
      </c>
      <c r="T2344" s="51">
        <f>Ugovori_OPULJP[[#This Row],[Bespovratna sredstva - Ukupno (EU+Nac) HRK
= Ukupna ugovorena vrijednost bespovratnih sredstava]]/7.5345</f>
        <v>232105.70840798991</v>
      </c>
      <c r="U2344" s="50">
        <v>0</v>
      </c>
      <c r="V2344" s="51">
        <f>Ugovori_OPULJP[[#This Row],[Javni doprinos korisnika - HRK]]/7.5345</f>
        <v>0</v>
      </c>
      <c r="W2344" s="50">
        <v>0</v>
      </c>
      <c r="X2344" s="51">
        <f>Ugovori_OPULJP[[#This Row],[Privatni doprinos korisnika - HRK]]/7.5345</f>
        <v>0</v>
      </c>
      <c r="Y2344" s="52">
        <v>1748800.46</v>
      </c>
      <c r="Z2344" s="53">
        <f>Ugovori_OPULJP[[#This Row],[UKUPNI PRIHVATLJIVI IZDACI
TOTAL ELIGIBLE EXPENDITURE
= Bespovratna sredstva ukupno + doprinos korisnika
= Ukupni prihvatljivi troškovi
= Ukupna ugovorena vrijednost projekta HRK]]/7.5345</f>
        <v>232105.70840798991</v>
      </c>
      <c r="AA2344" s="44" t="s">
        <v>38</v>
      </c>
      <c r="AB2344" s="44" t="s">
        <v>35</v>
      </c>
      <c r="AC2344" s="43" t="s">
        <v>8611</v>
      </c>
      <c r="AD2344" s="43" t="s">
        <v>6595</v>
      </c>
    </row>
    <row r="2345" spans="1:30" ht="114.75" x14ac:dyDescent="0.2">
      <c r="A2345" s="41" t="s">
        <v>8612</v>
      </c>
      <c r="B2345" s="103" t="s">
        <v>743</v>
      </c>
      <c r="C2345" s="43" t="s">
        <v>7295</v>
      </c>
      <c r="D2345" s="43" t="s">
        <v>8535</v>
      </c>
      <c r="E2345" s="44" t="s">
        <v>76</v>
      </c>
      <c r="F2345" s="45" t="s">
        <v>8613</v>
      </c>
      <c r="G2345" s="45" t="s">
        <v>2630</v>
      </c>
      <c r="H2345" s="47">
        <v>43544</v>
      </c>
      <c r="I2345" s="47">
        <v>44275</v>
      </c>
      <c r="J2345" s="48" t="str">
        <f>IF(Ugovori_OPULJP[[#This Row],[DATUM ZAVRŠETKA OPERACIJE]]&gt;DATE(2024,3,31),"u provedbi","završen")</f>
        <v>završen</v>
      </c>
      <c r="K2345" s="46" t="s">
        <v>338</v>
      </c>
      <c r="L2345" s="46" t="s">
        <v>338</v>
      </c>
      <c r="M2345" s="49">
        <v>0.85</v>
      </c>
      <c r="N2345" s="49">
        <v>0.15</v>
      </c>
      <c r="O2345" s="50">
        <f>Ugovori_OPULJP[[#This Row],[Bespovratna sredstva - Ukupno (EU+Nac) HRK
= Ukupna ugovorena vrijednost bespovratnih sredstava]]*Ugovori_OPULJP[[#This Row],[EU STOPA SUFINANCIRANJA %
EU CO-FINANCING RATE %]]</f>
        <v>1131719.9879999999</v>
      </c>
      <c r="P2345" s="51">
        <f>Ugovori_OPULJP[[#This Row],[Bespovratna sredstva - EU dio - HRK]]/7.5345</f>
        <v>150205.05514632686</v>
      </c>
      <c r="Q2345" s="50">
        <f>Ugovori_OPULJP[[#This Row],[Bespovratna sredstva - Ukupno (EU+Nac) HRK
= Ukupna ugovorena vrijednost bespovratnih sredstava]]*Ugovori_OPULJP[[#This Row],[STOPA NACIONALNOG SUFINANCIRANJA %]]</f>
        <v>199715.29199999999</v>
      </c>
      <c r="R2345" s="51">
        <f>Ugovori_OPULJP[[#This Row],[Bespovratna sredstva - Nacionalni dio - HRK]]/7.5345</f>
        <v>26506.774437587097</v>
      </c>
      <c r="S2345" s="50">
        <v>1331435.28</v>
      </c>
      <c r="T2345" s="51">
        <f>Ugovori_OPULJP[[#This Row],[Bespovratna sredstva - Ukupno (EU+Nac) HRK
= Ukupna ugovorena vrijednost bespovratnih sredstava]]/7.5345</f>
        <v>176711.82958391399</v>
      </c>
      <c r="U2345" s="50">
        <v>0</v>
      </c>
      <c r="V2345" s="51">
        <f>Ugovori_OPULJP[[#This Row],[Javni doprinos korisnika - HRK]]/7.5345</f>
        <v>0</v>
      </c>
      <c r="W2345" s="50">
        <v>0</v>
      </c>
      <c r="X2345" s="51">
        <f>Ugovori_OPULJP[[#This Row],[Privatni doprinos korisnika - HRK]]/7.5345</f>
        <v>0</v>
      </c>
      <c r="Y2345" s="52">
        <v>1331435.28</v>
      </c>
      <c r="Z2345" s="53">
        <f>Ugovori_OPULJP[[#This Row],[UKUPNI PRIHVATLJIVI IZDACI
TOTAL ELIGIBLE EXPENDITURE
= Bespovratna sredstva ukupno + doprinos korisnika
= Ukupni prihvatljivi troškovi
= Ukupna ugovorena vrijednost projekta HRK]]/7.5345</f>
        <v>176711.82958391399</v>
      </c>
      <c r="AA2345" s="44" t="s">
        <v>38</v>
      </c>
      <c r="AB2345" s="44" t="s">
        <v>35</v>
      </c>
      <c r="AC2345" s="43" t="s">
        <v>8614</v>
      </c>
      <c r="AD2345" s="43" t="s">
        <v>6595</v>
      </c>
    </row>
    <row r="2346" spans="1:30" ht="63.75" x14ac:dyDescent="0.2">
      <c r="A2346" s="41" t="s">
        <v>8615</v>
      </c>
      <c r="B2346" s="103" t="s">
        <v>743</v>
      </c>
      <c r="C2346" s="43" t="s">
        <v>7295</v>
      </c>
      <c r="D2346" s="43" t="s">
        <v>8535</v>
      </c>
      <c r="E2346" s="44" t="s">
        <v>76</v>
      </c>
      <c r="F2346" s="45" t="s">
        <v>8616</v>
      </c>
      <c r="G2346" s="45" t="s">
        <v>2415</v>
      </c>
      <c r="H2346" s="47">
        <v>43433</v>
      </c>
      <c r="I2346" s="47">
        <v>44164</v>
      </c>
      <c r="J2346" s="48" t="str">
        <f>IF(Ugovori_OPULJP[[#This Row],[DATUM ZAVRŠETKA OPERACIJE]]&gt;DATE(2024,3,31),"u provedbi","završen")</f>
        <v>završen</v>
      </c>
      <c r="K2346" s="46" t="s">
        <v>99</v>
      </c>
      <c r="L2346" s="46" t="s">
        <v>99</v>
      </c>
      <c r="M2346" s="49">
        <v>0.85</v>
      </c>
      <c r="N2346" s="49">
        <v>0.15</v>
      </c>
      <c r="O2346" s="50">
        <f>Ugovori_OPULJP[[#This Row],[Bespovratna sredstva - Ukupno (EU+Nac) HRK
= Ukupna ugovorena vrijednost bespovratnih sredstava]]*Ugovori_OPULJP[[#This Row],[EU STOPA SUFINANCIRANJA %
EU CO-FINANCING RATE %]]</f>
        <v>2016551.0075000001</v>
      </c>
      <c r="P2346" s="51">
        <f>Ugovori_OPULJP[[#This Row],[Bespovratna sredstva - EU dio - HRK]]/7.5345</f>
        <v>267642.31302674365</v>
      </c>
      <c r="Q2346" s="50">
        <f>Ugovori_OPULJP[[#This Row],[Bespovratna sredstva - Ukupno (EU+Nac) HRK
= Ukupna ugovorena vrijednost bespovratnih sredstava]]*Ugovori_OPULJP[[#This Row],[STOPA NACIONALNOG SUFINANCIRANJA %]]</f>
        <v>355861.9425</v>
      </c>
      <c r="R2346" s="51">
        <f>Ugovori_OPULJP[[#This Row],[Bespovratna sredstva - Nacionalni dio - HRK]]/7.5345</f>
        <v>47230.996416484173</v>
      </c>
      <c r="S2346" s="50">
        <v>2372412.9500000002</v>
      </c>
      <c r="T2346" s="51">
        <f>Ugovori_OPULJP[[#This Row],[Bespovratna sredstva - Ukupno (EU+Nac) HRK
= Ukupna ugovorena vrijednost bespovratnih sredstava]]/7.5345</f>
        <v>314873.30944322783</v>
      </c>
      <c r="U2346" s="50">
        <v>0</v>
      </c>
      <c r="V2346" s="51">
        <f>Ugovori_OPULJP[[#This Row],[Javni doprinos korisnika - HRK]]/7.5345</f>
        <v>0</v>
      </c>
      <c r="W2346" s="50">
        <v>0</v>
      </c>
      <c r="X2346" s="51">
        <f>Ugovori_OPULJP[[#This Row],[Privatni doprinos korisnika - HRK]]/7.5345</f>
        <v>0</v>
      </c>
      <c r="Y2346" s="52">
        <v>2372412.9500000002</v>
      </c>
      <c r="Z2346" s="53">
        <f>Ugovori_OPULJP[[#This Row],[UKUPNI PRIHVATLJIVI IZDACI
TOTAL ELIGIBLE EXPENDITURE
= Bespovratna sredstva ukupno + doprinos korisnika
= Ukupni prihvatljivi troškovi
= Ukupna ugovorena vrijednost projekta HRK]]/7.5345</f>
        <v>314873.30944322783</v>
      </c>
      <c r="AA2346" s="44" t="s">
        <v>38</v>
      </c>
      <c r="AB2346" s="44" t="s">
        <v>35</v>
      </c>
      <c r="AC2346" s="43" t="s">
        <v>8617</v>
      </c>
      <c r="AD2346" s="43" t="s">
        <v>6595</v>
      </c>
    </row>
    <row r="2347" spans="1:30" ht="63.75" x14ac:dyDescent="0.2">
      <c r="A2347" s="41" t="s">
        <v>8618</v>
      </c>
      <c r="B2347" s="103" t="s">
        <v>743</v>
      </c>
      <c r="C2347" s="43" t="s">
        <v>7295</v>
      </c>
      <c r="D2347" s="43" t="s">
        <v>8535</v>
      </c>
      <c r="E2347" s="44" t="s">
        <v>76</v>
      </c>
      <c r="F2347" s="45" t="s">
        <v>8619</v>
      </c>
      <c r="G2347" s="45" t="s">
        <v>3143</v>
      </c>
      <c r="H2347" s="47">
        <v>43543</v>
      </c>
      <c r="I2347" s="47">
        <v>44366</v>
      </c>
      <c r="J2347" s="48" t="str">
        <f>IF(Ugovori_OPULJP[[#This Row],[DATUM ZAVRŠETKA OPERACIJE]]&gt;DATE(2024,3,31),"u provedbi","završen")</f>
        <v>završen</v>
      </c>
      <c r="K2347" s="46" t="s">
        <v>211</v>
      </c>
      <c r="L2347" s="46" t="s">
        <v>211</v>
      </c>
      <c r="M2347" s="49">
        <v>0.85</v>
      </c>
      <c r="N2347" s="49">
        <v>0.15</v>
      </c>
      <c r="O2347" s="50">
        <f>Ugovori_OPULJP[[#This Row],[Bespovratna sredstva - Ukupno (EU+Nac) HRK
= Ukupna ugovorena vrijednost bespovratnih sredstava]]*Ugovori_OPULJP[[#This Row],[EU STOPA SUFINANCIRANJA %
EU CO-FINANCING RATE %]]</f>
        <v>977041</v>
      </c>
      <c r="P2347" s="51">
        <f>Ugovori_OPULJP[[#This Row],[Bespovratna sredstva - EU dio - HRK]]/7.5345</f>
        <v>129675.62545623464</v>
      </c>
      <c r="Q2347" s="50">
        <f>Ugovori_OPULJP[[#This Row],[Bespovratna sredstva - Ukupno (EU+Nac) HRK
= Ukupna ugovorena vrijednost bespovratnih sredstava]]*Ugovori_OPULJP[[#This Row],[STOPA NACIONALNOG SUFINANCIRANJA %]]</f>
        <v>172419</v>
      </c>
      <c r="R2347" s="51">
        <f>Ugovori_OPULJP[[#This Row],[Bespovratna sredstva - Nacionalni dio - HRK]]/7.5345</f>
        <v>22883.933904041409</v>
      </c>
      <c r="S2347" s="50">
        <v>1149460</v>
      </c>
      <c r="T2347" s="51">
        <f>Ugovori_OPULJP[[#This Row],[Bespovratna sredstva - Ukupno (EU+Nac) HRK
= Ukupna ugovorena vrijednost bespovratnih sredstava]]/7.5345</f>
        <v>152559.55936027606</v>
      </c>
      <c r="U2347" s="50">
        <v>0</v>
      </c>
      <c r="V2347" s="51">
        <f>Ugovori_OPULJP[[#This Row],[Javni doprinos korisnika - HRK]]/7.5345</f>
        <v>0</v>
      </c>
      <c r="W2347" s="50">
        <v>0</v>
      </c>
      <c r="X2347" s="51">
        <f>Ugovori_OPULJP[[#This Row],[Privatni doprinos korisnika - HRK]]/7.5345</f>
        <v>0</v>
      </c>
      <c r="Y2347" s="52">
        <v>1149460</v>
      </c>
      <c r="Z2347" s="53">
        <f>Ugovori_OPULJP[[#This Row],[UKUPNI PRIHVATLJIVI IZDACI
TOTAL ELIGIBLE EXPENDITURE
= Bespovratna sredstva ukupno + doprinos korisnika
= Ukupni prihvatljivi troškovi
= Ukupna ugovorena vrijednost projekta HRK]]/7.5345</f>
        <v>152559.55936027606</v>
      </c>
      <c r="AA2347" s="44" t="s">
        <v>38</v>
      </c>
      <c r="AB2347" s="44" t="s">
        <v>35</v>
      </c>
      <c r="AC2347" s="43" t="s">
        <v>8620</v>
      </c>
      <c r="AD2347" s="43" t="s">
        <v>6595</v>
      </c>
    </row>
    <row r="2348" spans="1:30" ht="51" x14ac:dyDescent="0.2">
      <c r="A2348" s="41" t="s">
        <v>8621</v>
      </c>
      <c r="B2348" s="103" t="s">
        <v>743</v>
      </c>
      <c r="C2348" s="43" t="s">
        <v>7295</v>
      </c>
      <c r="D2348" s="43" t="s">
        <v>8535</v>
      </c>
      <c r="E2348" s="44" t="s">
        <v>76</v>
      </c>
      <c r="F2348" s="45" t="s">
        <v>8622</v>
      </c>
      <c r="G2348" s="45" t="s">
        <v>7479</v>
      </c>
      <c r="H2348" s="47">
        <v>43431</v>
      </c>
      <c r="I2348" s="47">
        <v>44196</v>
      </c>
      <c r="J2348" s="48" t="str">
        <f>IF(Ugovori_OPULJP[[#This Row],[DATUM ZAVRŠETKA OPERACIJE]]&gt;DATE(2024,3,31),"u provedbi","završen")</f>
        <v>završen</v>
      </c>
      <c r="K2348" s="46" t="s">
        <v>249</v>
      </c>
      <c r="L2348" s="46" t="s">
        <v>249</v>
      </c>
      <c r="M2348" s="49">
        <v>0.85</v>
      </c>
      <c r="N2348" s="49">
        <v>0.15</v>
      </c>
      <c r="O2348" s="50">
        <f>Ugovori_OPULJP[[#This Row],[Bespovratna sredstva - Ukupno (EU+Nac) HRK
= Ukupna ugovorena vrijednost bespovratnih sredstava]]*Ugovori_OPULJP[[#This Row],[EU STOPA SUFINANCIRANJA %
EU CO-FINANCING RATE %]]</f>
        <v>2124904.0690000001</v>
      </c>
      <c r="P2348" s="51">
        <f>Ugovori_OPULJP[[#This Row],[Bespovratna sredstva - EU dio - HRK]]/7.5345</f>
        <v>282023.23564934632</v>
      </c>
      <c r="Q2348" s="50">
        <f>Ugovori_OPULJP[[#This Row],[Bespovratna sredstva - Ukupno (EU+Nac) HRK
= Ukupna ugovorena vrijednost bespovratnih sredstava]]*Ugovori_OPULJP[[#This Row],[STOPA NACIONALNOG SUFINANCIRANJA %]]</f>
        <v>374983.071</v>
      </c>
      <c r="R2348" s="51">
        <f>Ugovori_OPULJP[[#This Row],[Bespovratna sredstva - Nacionalni dio - HRK]]/7.5345</f>
        <v>49768.806291061119</v>
      </c>
      <c r="S2348" s="50">
        <v>2499887.14</v>
      </c>
      <c r="T2348" s="51">
        <f>Ugovori_OPULJP[[#This Row],[Bespovratna sredstva - Ukupno (EU+Nac) HRK
= Ukupna ugovorena vrijednost bespovratnih sredstava]]/7.5345</f>
        <v>331792.04194040748</v>
      </c>
      <c r="U2348" s="50">
        <v>0</v>
      </c>
      <c r="V2348" s="51">
        <f>Ugovori_OPULJP[[#This Row],[Javni doprinos korisnika - HRK]]/7.5345</f>
        <v>0</v>
      </c>
      <c r="W2348" s="50">
        <v>0</v>
      </c>
      <c r="X2348" s="51">
        <f>Ugovori_OPULJP[[#This Row],[Privatni doprinos korisnika - HRK]]/7.5345</f>
        <v>0</v>
      </c>
      <c r="Y2348" s="52">
        <v>2499887.14</v>
      </c>
      <c r="Z2348" s="53">
        <f>Ugovori_OPULJP[[#This Row],[UKUPNI PRIHVATLJIVI IZDACI
TOTAL ELIGIBLE EXPENDITURE
= Bespovratna sredstva ukupno + doprinos korisnika
= Ukupni prihvatljivi troškovi
= Ukupna ugovorena vrijednost projekta HRK]]/7.5345</f>
        <v>331792.04194040748</v>
      </c>
      <c r="AA2348" s="44" t="s">
        <v>38</v>
      </c>
      <c r="AB2348" s="44" t="s">
        <v>35</v>
      </c>
      <c r="AC2348" s="43" t="s">
        <v>8623</v>
      </c>
      <c r="AD2348" s="43" t="s">
        <v>6595</v>
      </c>
    </row>
    <row r="2349" spans="1:30" ht="114.75" x14ac:dyDescent="0.2">
      <c r="A2349" s="41" t="s">
        <v>8624</v>
      </c>
      <c r="B2349" s="103" t="s">
        <v>743</v>
      </c>
      <c r="C2349" s="43" t="s">
        <v>7295</v>
      </c>
      <c r="D2349" s="43" t="s">
        <v>8535</v>
      </c>
      <c r="E2349" s="44" t="s">
        <v>76</v>
      </c>
      <c r="F2349" s="45" t="s">
        <v>8625</v>
      </c>
      <c r="G2349" s="45" t="s">
        <v>2065</v>
      </c>
      <c r="H2349" s="47">
        <v>43433</v>
      </c>
      <c r="I2349" s="47">
        <v>44315</v>
      </c>
      <c r="J2349" s="48" t="str">
        <f>IF(Ugovori_OPULJP[[#This Row],[DATUM ZAVRŠETKA OPERACIJE]]&gt;DATE(2024,3,31),"u provedbi","završen")</f>
        <v>završen</v>
      </c>
      <c r="K2349" s="46" t="s">
        <v>249</v>
      </c>
      <c r="L2349" s="46" t="s">
        <v>249</v>
      </c>
      <c r="M2349" s="49">
        <v>0.85</v>
      </c>
      <c r="N2349" s="49">
        <v>0.15</v>
      </c>
      <c r="O2349" s="50">
        <f>Ugovori_OPULJP[[#This Row],[Bespovratna sredstva - Ukupno (EU+Nac) HRK
= Ukupna ugovorena vrijednost bespovratnih sredstava]]*Ugovori_OPULJP[[#This Row],[EU STOPA SUFINANCIRANJA %
EU CO-FINANCING RATE %]]</f>
        <v>1993377.4745</v>
      </c>
      <c r="P2349" s="51">
        <f>Ugovori_OPULJP[[#This Row],[Bespovratna sredstva - EU dio - HRK]]/7.5345</f>
        <v>264566.65664609463</v>
      </c>
      <c r="Q2349" s="50">
        <f>Ugovori_OPULJP[[#This Row],[Bespovratna sredstva - Ukupno (EU+Nac) HRK
= Ukupna ugovorena vrijednost bespovratnih sredstava]]*Ugovori_OPULJP[[#This Row],[STOPA NACIONALNOG SUFINANCIRANJA %]]</f>
        <v>351772.49550000002</v>
      </c>
      <c r="R2349" s="51">
        <f>Ugovori_OPULJP[[#This Row],[Bespovratna sredstva - Nacionalni dio - HRK]]/7.5345</f>
        <v>46688.233525781405</v>
      </c>
      <c r="S2349" s="50">
        <v>2345149.9700000002</v>
      </c>
      <c r="T2349" s="51">
        <f>Ugovori_OPULJP[[#This Row],[Bespovratna sredstva - Ukupno (EU+Nac) HRK
= Ukupna ugovorena vrijednost bespovratnih sredstava]]/7.5345</f>
        <v>311254.89017187606</v>
      </c>
      <c r="U2349" s="50">
        <v>0</v>
      </c>
      <c r="V2349" s="51">
        <f>Ugovori_OPULJP[[#This Row],[Javni doprinos korisnika - HRK]]/7.5345</f>
        <v>0</v>
      </c>
      <c r="W2349" s="50">
        <v>0</v>
      </c>
      <c r="X2349" s="51">
        <f>Ugovori_OPULJP[[#This Row],[Privatni doprinos korisnika - HRK]]/7.5345</f>
        <v>0</v>
      </c>
      <c r="Y2349" s="52">
        <v>2345149.9700000002</v>
      </c>
      <c r="Z2349" s="53">
        <f>Ugovori_OPULJP[[#This Row],[UKUPNI PRIHVATLJIVI IZDACI
TOTAL ELIGIBLE EXPENDITURE
= Bespovratna sredstva ukupno + doprinos korisnika
= Ukupni prihvatljivi troškovi
= Ukupna ugovorena vrijednost projekta HRK]]/7.5345</f>
        <v>311254.89017187606</v>
      </c>
      <c r="AA2349" s="44" t="s">
        <v>38</v>
      </c>
      <c r="AB2349" s="44" t="s">
        <v>35</v>
      </c>
      <c r="AC2349" s="43" t="s">
        <v>8626</v>
      </c>
      <c r="AD2349" s="43" t="s">
        <v>6595</v>
      </c>
    </row>
    <row r="2350" spans="1:30" ht="114.75" x14ac:dyDescent="0.2">
      <c r="A2350" s="41" t="s">
        <v>8627</v>
      </c>
      <c r="B2350" s="103" t="s">
        <v>743</v>
      </c>
      <c r="C2350" s="43" t="s">
        <v>7295</v>
      </c>
      <c r="D2350" s="43" t="s">
        <v>8535</v>
      </c>
      <c r="E2350" s="44" t="s">
        <v>76</v>
      </c>
      <c r="F2350" s="45" t="s">
        <v>8628</v>
      </c>
      <c r="G2350" s="45" t="s">
        <v>1946</v>
      </c>
      <c r="H2350" s="47">
        <v>43434</v>
      </c>
      <c r="I2350" s="47">
        <v>44316</v>
      </c>
      <c r="J2350" s="48" t="str">
        <f>IF(Ugovori_OPULJP[[#This Row],[DATUM ZAVRŠETKA OPERACIJE]]&gt;DATE(2024,3,31),"u provedbi","završen")</f>
        <v>završen</v>
      </c>
      <c r="K2350" s="46" t="s">
        <v>249</v>
      </c>
      <c r="L2350" s="46" t="s">
        <v>249</v>
      </c>
      <c r="M2350" s="49">
        <v>0.85</v>
      </c>
      <c r="N2350" s="49">
        <v>0.15</v>
      </c>
      <c r="O2350" s="50">
        <f>Ugovori_OPULJP[[#This Row],[Bespovratna sredstva - Ukupno (EU+Nac) HRK
= Ukupna ugovorena vrijednost bespovratnih sredstava]]*Ugovori_OPULJP[[#This Row],[EU STOPA SUFINANCIRANJA %
EU CO-FINANCING RATE %]]</f>
        <v>2109502.7999999998</v>
      </c>
      <c r="P2350" s="51">
        <f>Ugovori_OPULJP[[#This Row],[Bespovratna sredstva - EU dio - HRK]]/7.5345</f>
        <v>279979.13597451721</v>
      </c>
      <c r="Q2350" s="50">
        <f>Ugovori_OPULJP[[#This Row],[Bespovratna sredstva - Ukupno (EU+Nac) HRK
= Ukupna ugovorena vrijednost bespovratnih sredstava]]*Ugovori_OPULJP[[#This Row],[STOPA NACIONALNOG SUFINANCIRANJA %]]</f>
        <v>372265.2</v>
      </c>
      <c r="R2350" s="51">
        <f>Ugovori_OPULJP[[#This Row],[Bespovratna sredstva - Nacionalni dio - HRK]]/7.5345</f>
        <v>49408.082819032446</v>
      </c>
      <c r="S2350" s="50">
        <v>2481768</v>
      </c>
      <c r="T2350" s="51">
        <f>Ugovori_OPULJP[[#This Row],[Bespovratna sredstva - Ukupno (EU+Nac) HRK
= Ukupna ugovorena vrijednost bespovratnih sredstava]]/7.5345</f>
        <v>329387.21879354963</v>
      </c>
      <c r="U2350" s="50">
        <v>0</v>
      </c>
      <c r="V2350" s="51">
        <f>Ugovori_OPULJP[[#This Row],[Javni doprinos korisnika - HRK]]/7.5345</f>
        <v>0</v>
      </c>
      <c r="W2350" s="50">
        <v>0</v>
      </c>
      <c r="X2350" s="51">
        <f>Ugovori_OPULJP[[#This Row],[Privatni doprinos korisnika - HRK]]/7.5345</f>
        <v>0</v>
      </c>
      <c r="Y2350" s="52">
        <v>2481768</v>
      </c>
      <c r="Z2350" s="53">
        <f>Ugovori_OPULJP[[#This Row],[UKUPNI PRIHVATLJIVI IZDACI
TOTAL ELIGIBLE EXPENDITURE
= Bespovratna sredstva ukupno + doprinos korisnika
= Ukupni prihvatljivi troškovi
= Ukupna ugovorena vrijednost projekta HRK]]/7.5345</f>
        <v>329387.21879354963</v>
      </c>
      <c r="AA2350" s="44" t="s">
        <v>38</v>
      </c>
      <c r="AB2350" s="44" t="s">
        <v>35</v>
      </c>
      <c r="AC2350" s="43" t="s">
        <v>8629</v>
      </c>
      <c r="AD2350" s="43" t="s">
        <v>6595</v>
      </c>
    </row>
    <row r="2351" spans="1:30" ht="89.25" x14ac:dyDescent="0.2">
      <c r="A2351" s="41" t="s">
        <v>8630</v>
      </c>
      <c r="B2351" s="103" t="s">
        <v>743</v>
      </c>
      <c r="C2351" s="43" t="s">
        <v>7295</v>
      </c>
      <c r="D2351" s="43" t="s">
        <v>8535</v>
      </c>
      <c r="E2351" s="44" t="s">
        <v>76</v>
      </c>
      <c r="F2351" s="45" t="s">
        <v>8631</v>
      </c>
      <c r="G2351" s="45" t="s">
        <v>2490</v>
      </c>
      <c r="H2351" s="47">
        <v>43559</v>
      </c>
      <c r="I2351" s="47">
        <v>44473</v>
      </c>
      <c r="J2351" s="48" t="str">
        <f>IF(Ugovori_OPULJP[[#This Row],[DATUM ZAVRŠETKA OPERACIJE]]&gt;DATE(2024,3,31),"u provedbi","završen")</f>
        <v>završen</v>
      </c>
      <c r="K2351" s="46" t="s">
        <v>594</v>
      </c>
      <c r="L2351" s="46" t="s">
        <v>594</v>
      </c>
      <c r="M2351" s="49">
        <v>0.85</v>
      </c>
      <c r="N2351" s="49">
        <v>0.15</v>
      </c>
      <c r="O2351" s="50">
        <f>Ugovori_OPULJP[[#This Row],[Bespovratna sredstva - Ukupno (EU+Nac) HRK
= Ukupna ugovorena vrijednost bespovratnih sredstava]]*Ugovori_OPULJP[[#This Row],[EU STOPA SUFINANCIRANJA %
EU CO-FINANCING RATE %]]</f>
        <v>424694</v>
      </c>
      <c r="P2351" s="51">
        <f>Ugovori_OPULJP[[#This Row],[Bespovratna sredstva - EU dio - HRK]]/7.5345</f>
        <v>56366.580396841193</v>
      </c>
      <c r="Q2351" s="50">
        <f>Ugovori_OPULJP[[#This Row],[Bespovratna sredstva - Ukupno (EU+Nac) HRK
= Ukupna ugovorena vrijednost bespovratnih sredstava]]*Ugovori_OPULJP[[#This Row],[STOPA NACIONALNOG SUFINANCIRANJA %]]</f>
        <v>74946</v>
      </c>
      <c r="R2351" s="51">
        <f>Ugovori_OPULJP[[#This Row],[Bespovratna sredstva - Nacionalni dio - HRK]]/7.5345</f>
        <v>9947.0435994425643</v>
      </c>
      <c r="S2351" s="50">
        <v>499640</v>
      </c>
      <c r="T2351" s="51">
        <f>Ugovori_OPULJP[[#This Row],[Bespovratna sredstva - Ukupno (EU+Nac) HRK
= Ukupna ugovorena vrijednost bespovratnih sredstava]]/7.5345</f>
        <v>66313.623996283757</v>
      </c>
      <c r="U2351" s="50">
        <v>0</v>
      </c>
      <c r="V2351" s="51">
        <f>Ugovori_OPULJP[[#This Row],[Javni doprinos korisnika - HRK]]/7.5345</f>
        <v>0</v>
      </c>
      <c r="W2351" s="50">
        <v>0</v>
      </c>
      <c r="X2351" s="51">
        <f>Ugovori_OPULJP[[#This Row],[Privatni doprinos korisnika - HRK]]/7.5345</f>
        <v>0</v>
      </c>
      <c r="Y2351" s="52">
        <v>499640</v>
      </c>
      <c r="Z2351" s="53">
        <f>Ugovori_OPULJP[[#This Row],[UKUPNI PRIHVATLJIVI IZDACI
TOTAL ELIGIBLE EXPENDITURE
= Bespovratna sredstva ukupno + doprinos korisnika
= Ukupni prihvatljivi troškovi
= Ukupna ugovorena vrijednost projekta HRK]]/7.5345</f>
        <v>66313.623996283757</v>
      </c>
      <c r="AA2351" s="44" t="s">
        <v>38</v>
      </c>
      <c r="AB2351" s="44" t="s">
        <v>35</v>
      </c>
      <c r="AC2351" s="43" t="s">
        <v>8632</v>
      </c>
      <c r="AD2351" s="43" t="s">
        <v>6595</v>
      </c>
    </row>
    <row r="2352" spans="1:30" ht="63.75" x14ac:dyDescent="0.2">
      <c r="A2352" s="41" t="s">
        <v>8633</v>
      </c>
      <c r="B2352" s="103" t="s">
        <v>743</v>
      </c>
      <c r="C2352" s="43" t="s">
        <v>7295</v>
      </c>
      <c r="D2352" s="43" t="s">
        <v>8535</v>
      </c>
      <c r="E2352" s="44" t="s">
        <v>76</v>
      </c>
      <c r="F2352" s="45" t="s">
        <v>8634</v>
      </c>
      <c r="G2352" s="45" t="s">
        <v>2206</v>
      </c>
      <c r="H2352" s="47">
        <v>43626</v>
      </c>
      <c r="I2352" s="47">
        <v>44510</v>
      </c>
      <c r="J2352" s="48" t="str">
        <f>IF(Ugovori_OPULJP[[#This Row],[DATUM ZAVRŠETKA OPERACIJE]]&gt;DATE(2024,3,31),"u provedbi","završen")</f>
        <v>završen</v>
      </c>
      <c r="K2352" s="46" t="s">
        <v>211</v>
      </c>
      <c r="L2352" s="46" t="s">
        <v>211</v>
      </c>
      <c r="M2352" s="49">
        <v>0.85</v>
      </c>
      <c r="N2352" s="49">
        <v>0.15</v>
      </c>
      <c r="O2352" s="50">
        <f>Ugovori_OPULJP[[#This Row],[Bespovratna sredstva - Ukupno (EU+Nac) HRK
= Ukupna ugovorena vrijednost bespovratnih sredstava]]*Ugovori_OPULJP[[#This Row],[EU STOPA SUFINANCIRANJA %
EU CO-FINANCING RATE %]]</f>
        <v>632034.5</v>
      </c>
      <c r="P2352" s="51">
        <f>Ugovori_OPULJP[[#This Row],[Bespovratna sredstva - EU dio - HRK]]/7.5345</f>
        <v>83885.393854933965</v>
      </c>
      <c r="Q2352" s="50">
        <f>Ugovori_OPULJP[[#This Row],[Bespovratna sredstva - Ukupno (EU+Nac) HRK
= Ukupna ugovorena vrijednost bespovratnih sredstava]]*Ugovori_OPULJP[[#This Row],[STOPA NACIONALNOG SUFINANCIRANJA %]]</f>
        <v>111535.5</v>
      </c>
      <c r="R2352" s="51">
        <f>Ugovori_OPULJP[[#This Row],[Bespovratna sredstva - Nacionalni dio - HRK]]/7.5345</f>
        <v>14803.304797929522</v>
      </c>
      <c r="S2352" s="50">
        <v>743570</v>
      </c>
      <c r="T2352" s="51">
        <f>Ugovori_OPULJP[[#This Row],[Bespovratna sredstva - Ukupno (EU+Nac) HRK
= Ukupna ugovorena vrijednost bespovratnih sredstava]]/7.5345</f>
        <v>98688.698652863488</v>
      </c>
      <c r="U2352" s="50">
        <v>0</v>
      </c>
      <c r="V2352" s="51">
        <f>Ugovori_OPULJP[[#This Row],[Javni doprinos korisnika - HRK]]/7.5345</f>
        <v>0</v>
      </c>
      <c r="W2352" s="50">
        <v>0</v>
      </c>
      <c r="X2352" s="51">
        <f>Ugovori_OPULJP[[#This Row],[Privatni doprinos korisnika - HRK]]/7.5345</f>
        <v>0</v>
      </c>
      <c r="Y2352" s="52">
        <v>743570</v>
      </c>
      <c r="Z2352" s="53">
        <f>Ugovori_OPULJP[[#This Row],[UKUPNI PRIHVATLJIVI IZDACI
TOTAL ELIGIBLE EXPENDITURE
= Bespovratna sredstva ukupno + doprinos korisnika
= Ukupni prihvatljivi troškovi
= Ukupna ugovorena vrijednost projekta HRK]]/7.5345</f>
        <v>98688.698652863488</v>
      </c>
      <c r="AA2352" s="44" t="s">
        <v>38</v>
      </c>
      <c r="AB2352" s="44" t="s">
        <v>35</v>
      </c>
      <c r="AC2352" s="43" t="s">
        <v>8635</v>
      </c>
      <c r="AD2352" s="43" t="s">
        <v>6595</v>
      </c>
    </row>
    <row r="2353" spans="1:30" ht="114.75" x14ac:dyDescent="0.2">
      <c r="A2353" s="41" t="s">
        <v>8636</v>
      </c>
      <c r="B2353" s="103" t="s">
        <v>743</v>
      </c>
      <c r="C2353" s="43" t="s">
        <v>7295</v>
      </c>
      <c r="D2353" s="43" t="s">
        <v>8535</v>
      </c>
      <c r="E2353" s="44" t="s">
        <v>76</v>
      </c>
      <c r="F2353" s="45" t="s">
        <v>8637</v>
      </c>
      <c r="G2353" s="45" t="s">
        <v>1380</v>
      </c>
      <c r="H2353" s="47">
        <v>43437</v>
      </c>
      <c r="I2353" s="47">
        <v>44168</v>
      </c>
      <c r="J2353" s="48" t="str">
        <f>IF(Ugovori_OPULJP[[#This Row],[DATUM ZAVRŠETKA OPERACIJE]]&gt;DATE(2024,3,31),"u provedbi","završen")</f>
        <v>završen</v>
      </c>
      <c r="K2353" s="46" t="s">
        <v>8638</v>
      </c>
      <c r="L2353" s="46" t="s">
        <v>594</v>
      </c>
      <c r="M2353" s="49">
        <v>0.85</v>
      </c>
      <c r="N2353" s="49">
        <v>0.15</v>
      </c>
      <c r="O2353" s="50">
        <f>Ugovori_OPULJP[[#This Row],[Bespovratna sredstva - Ukupno (EU+Nac) HRK
= Ukupna ugovorena vrijednost bespovratnih sredstava]]*Ugovori_OPULJP[[#This Row],[EU STOPA SUFINANCIRANJA %
EU CO-FINANCING RATE %]]</f>
        <v>2121515</v>
      </c>
      <c r="P2353" s="51">
        <f>Ugovori_OPULJP[[#This Row],[Bespovratna sredstva - EU dio - HRK]]/7.5345</f>
        <v>281573.42889375536</v>
      </c>
      <c r="Q2353" s="50">
        <f>Ugovori_OPULJP[[#This Row],[Bespovratna sredstva - Ukupno (EU+Nac) HRK
= Ukupna ugovorena vrijednost bespovratnih sredstava]]*Ugovori_OPULJP[[#This Row],[STOPA NACIONALNOG SUFINANCIRANJA %]]</f>
        <v>374385</v>
      </c>
      <c r="R2353" s="51">
        <f>Ugovori_OPULJP[[#This Row],[Bespovratna sredstva - Nacionalni dio - HRK]]/7.5345</f>
        <v>49689.428628309775</v>
      </c>
      <c r="S2353" s="50">
        <v>2495900</v>
      </c>
      <c r="T2353" s="51">
        <f>Ugovori_OPULJP[[#This Row],[Bespovratna sredstva - Ukupno (EU+Nac) HRK
= Ukupna ugovorena vrijednost bespovratnih sredstava]]/7.5345</f>
        <v>331262.85752206517</v>
      </c>
      <c r="U2353" s="50">
        <v>0</v>
      </c>
      <c r="V2353" s="51">
        <f>Ugovori_OPULJP[[#This Row],[Javni doprinos korisnika - HRK]]/7.5345</f>
        <v>0</v>
      </c>
      <c r="W2353" s="50">
        <v>0</v>
      </c>
      <c r="X2353" s="51">
        <f>Ugovori_OPULJP[[#This Row],[Privatni doprinos korisnika - HRK]]/7.5345</f>
        <v>0</v>
      </c>
      <c r="Y2353" s="52">
        <v>2495900</v>
      </c>
      <c r="Z2353" s="53">
        <f>Ugovori_OPULJP[[#This Row],[UKUPNI PRIHVATLJIVI IZDACI
TOTAL ELIGIBLE EXPENDITURE
= Bespovratna sredstva ukupno + doprinos korisnika
= Ukupni prihvatljivi troškovi
= Ukupna ugovorena vrijednost projekta HRK]]/7.5345</f>
        <v>331262.85752206517</v>
      </c>
      <c r="AA2353" s="44" t="s">
        <v>38</v>
      </c>
      <c r="AB2353" s="44" t="s">
        <v>35</v>
      </c>
      <c r="AC2353" s="43" t="s">
        <v>8639</v>
      </c>
      <c r="AD2353" s="43" t="s">
        <v>6595</v>
      </c>
    </row>
    <row r="2354" spans="1:30" ht="89.25" x14ac:dyDescent="0.2">
      <c r="A2354" s="41" t="s">
        <v>8640</v>
      </c>
      <c r="B2354" s="103" t="s">
        <v>743</v>
      </c>
      <c r="C2354" s="43" t="s">
        <v>7295</v>
      </c>
      <c r="D2354" s="43" t="s">
        <v>8535</v>
      </c>
      <c r="E2354" s="44" t="s">
        <v>76</v>
      </c>
      <c r="F2354" s="45" t="s">
        <v>7300</v>
      </c>
      <c r="G2354" s="45" t="s">
        <v>7461</v>
      </c>
      <c r="H2354" s="47">
        <v>43435</v>
      </c>
      <c r="I2354" s="47">
        <v>44166</v>
      </c>
      <c r="J2354" s="48" t="str">
        <f>IF(Ugovori_OPULJP[[#This Row],[DATUM ZAVRŠETKA OPERACIJE]]&gt;DATE(2024,3,31),"u provedbi","završen")</f>
        <v>završen</v>
      </c>
      <c r="K2354" s="46" t="s">
        <v>155</v>
      </c>
      <c r="L2354" s="46" t="s">
        <v>155</v>
      </c>
      <c r="M2354" s="49">
        <v>0.85</v>
      </c>
      <c r="N2354" s="49">
        <v>0.15</v>
      </c>
      <c r="O2354" s="50">
        <f>Ugovori_OPULJP[[#This Row],[Bespovratna sredstva - Ukupno (EU+Nac) HRK
= Ukupna ugovorena vrijednost bespovratnih sredstava]]*Ugovori_OPULJP[[#This Row],[EU STOPA SUFINANCIRANJA %
EU CO-FINANCING RATE %]]</f>
        <v>584812.94549999991</v>
      </c>
      <c r="P2354" s="51">
        <f>Ugovori_OPULJP[[#This Row],[Bespovratna sredstva - EU dio - HRK]]/7.5345</f>
        <v>77618.016523989631</v>
      </c>
      <c r="Q2354" s="50">
        <f>Ugovori_OPULJP[[#This Row],[Bespovratna sredstva - Ukupno (EU+Nac) HRK
= Ukupna ugovorena vrijednost bespovratnih sredstava]]*Ugovori_OPULJP[[#This Row],[STOPA NACIONALNOG SUFINANCIRANJA %]]</f>
        <v>103202.28449999999</v>
      </c>
      <c r="R2354" s="51">
        <f>Ugovori_OPULJP[[#This Row],[Bespovratna sredstva - Nacionalni dio - HRK]]/7.5345</f>
        <v>13697.297033645231</v>
      </c>
      <c r="S2354" s="50">
        <v>688015.23</v>
      </c>
      <c r="T2354" s="51">
        <f>Ugovori_OPULJP[[#This Row],[Bespovratna sredstva - Ukupno (EU+Nac) HRK
= Ukupna ugovorena vrijednost bespovratnih sredstava]]/7.5345</f>
        <v>91315.313557634872</v>
      </c>
      <c r="U2354" s="50">
        <v>0</v>
      </c>
      <c r="V2354" s="51">
        <f>Ugovori_OPULJP[[#This Row],[Javni doprinos korisnika - HRK]]/7.5345</f>
        <v>0</v>
      </c>
      <c r="W2354" s="50">
        <v>0</v>
      </c>
      <c r="X2354" s="51">
        <f>Ugovori_OPULJP[[#This Row],[Privatni doprinos korisnika - HRK]]/7.5345</f>
        <v>0</v>
      </c>
      <c r="Y2354" s="52">
        <v>688015.23</v>
      </c>
      <c r="Z2354" s="53">
        <f>Ugovori_OPULJP[[#This Row],[UKUPNI PRIHVATLJIVI IZDACI
TOTAL ELIGIBLE EXPENDITURE
= Bespovratna sredstva ukupno + doprinos korisnika
= Ukupni prihvatljivi troškovi
= Ukupna ugovorena vrijednost projekta HRK]]/7.5345</f>
        <v>91315.313557634872</v>
      </c>
      <c r="AA2354" s="44" t="s">
        <v>38</v>
      </c>
      <c r="AB2354" s="44" t="s">
        <v>35</v>
      </c>
      <c r="AC2354" s="43" t="s">
        <v>8641</v>
      </c>
      <c r="AD2354" s="43" t="s">
        <v>6595</v>
      </c>
    </row>
    <row r="2355" spans="1:30" ht="89.25" x14ac:dyDescent="0.2">
      <c r="A2355" s="41" t="s">
        <v>8642</v>
      </c>
      <c r="B2355" s="103" t="s">
        <v>743</v>
      </c>
      <c r="C2355" s="43" t="s">
        <v>7295</v>
      </c>
      <c r="D2355" s="43" t="s">
        <v>8535</v>
      </c>
      <c r="E2355" s="44" t="s">
        <v>76</v>
      </c>
      <c r="F2355" s="45" t="s">
        <v>7323</v>
      </c>
      <c r="G2355" s="62" t="s">
        <v>1191</v>
      </c>
      <c r="H2355" s="47">
        <v>43431</v>
      </c>
      <c r="I2355" s="47">
        <v>44313</v>
      </c>
      <c r="J2355" s="48" t="str">
        <f>IF(Ugovori_OPULJP[[#This Row],[DATUM ZAVRŠETKA OPERACIJE]]&gt;DATE(2024,3,31),"u provedbi","završen")</f>
        <v>završen</v>
      </c>
      <c r="K2355" s="46" t="s">
        <v>104</v>
      </c>
      <c r="L2355" s="46" t="s">
        <v>104</v>
      </c>
      <c r="M2355" s="49">
        <v>0.85</v>
      </c>
      <c r="N2355" s="49">
        <v>0.15</v>
      </c>
      <c r="O2355" s="50">
        <f>Ugovori_OPULJP[[#This Row],[Bespovratna sredstva - Ukupno (EU+Nac) HRK
= Ukupna ugovorena vrijednost bespovratnih sredstava]]*Ugovori_OPULJP[[#This Row],[EU STOPA SUFINANCIRANJA %
EU CO-FINANCING RATE %]]</f>
        <v>1974215.8735</v>
      </c>
      <c r="P2355" s="51">
        <f>Ugovori_OPULJP[[#This Row],[Bespovratna sredstva - EU dio - HRK]]/7.5345</f>
        <v>262023.4751476541</v>
      </c>
      <c r="Q2355" s="50">
        <f>Ugovori_OPULJP[[#This Row],[Bespovratna sredstva - Ukupno (EU+Nac) HRK
= Ukupna ugovorena vrijednost bespovratnih sredstava]]*Ugovori_OPULJP[[#This Row],[STOPA NACIONALNOG SUFINANCIRANJA %]]</f>
        <v>348391.03649999999</v>
      </c>
      <c r="R2355" s="51">
        <f>Ugovori_OPULJP[[#This Row],[Bespovratna sredstva - Nacionalni dio - HRK]]/7.5345</f>
        <v>46239.436790762491</v>
      </c>
      <c r="S2355" s="50">
        <v>2322606.91</v>
      </c>
      <c r="T2355" s="51">
        <f>Ugovori_OPULJP[[#This Row],[Bespovratna sredstva - Ukupno (EU+Nac) HRK
= Ukupna ugovorena vrijednost bespovratnih sredstava]]/7.5345</f>
        <v>308262.9119384166</v>
      </c>
      <c r="U2355" s="50">
        <v>0</v>
      </c>
      <c r="V2355" s="51">
        <f>Ugovori_OPULJP[[#This Row],[Javni doprinos korisnika - HRK]]/7.5345</f>
        <v>0</v>
      </c>
      <c r="W2355" s="50">
        <v>0</v>
      </c>
      <c r="X2355" s="51">
        <f>Ugovori_OPULJP[[#This Row],[Privatni doprinos korisnika - HRK]]/7.5345</f>
        <v>0</v>
      </c>
      <c r="Y2355" s="52">
        <v>2322606.91</v>
      </c>
      <c r="Z2355" s="53">
        <f>Ugovori_OPULJP[[#This Row],[UKUPNI PRIHVATLJIVI IZDACI
TOTAL ELIGIBLE EXPENDITURE
= Bespovratna sredstva ukupno + doprinos korisnika
= Ukupni prihvatljivi troškovi
= Ukupna ugovorena vrijednost projekta HRK]]/7.5345</f>
        <v>308262.9119384166</v>
      </c>
      <c r="AA2355" s="44" t="s">
        <v>38</v>
      </c>
      <c r="AB2355" s="44" t="s">
        <v>35</v>
      </c>
      <c r="AC2355" s="43" t="s">
        <v>8643</v>
      </c>
      <c r="AD2355" s="43" t="s">
        <v>6595</v>
      </c>
    </row>
    <row r="2356" spans="1:30" ht="76.5" x14ac:dyDescent="0.2">
      <c r="A2356" s="41" t="s">
        <v>8644</v>
      </c>
      <c r="B2356" s="103" t="s">
        <v>743</v>
      </c>
      <c r="C2356" s="43" t="s">
        <v>7295</v>
      </c>
      <c r="D2356" s="43" t="s">
        <v>8535</v>
      </c>
      <c r="E2356" s="44" t="s">
        <v>76</v>
      </c>
      <c r="F2356" s="45" t="s">
        <v>8645</v>
      </c>
      <c r="G2356" s="45" t="s">
        <v>1616</v>
      </c>
      <c r="H2356" s="47">
        <v>43437</v>
      </c>
      <c r="I2356" s="47">
        <v>44319</v>
      </c>
      <c r="J2356" s="48" t="str">
        <f>IF(Ugovori_OPULJP[[#This Row],[DATUM ZAVRŠETKA OPERACIJE]]&gt;DATE(2024,3,31),"u provedbi","završen")</f>
        <v>završen</v>
      </c>
      <c r="K2356" s="46" t="s">
        <v>104</v>
      </c>
      <c r="L2356" s="46" t="s">
        <v>104</v>
      </c>
      <c r="M2356" s="49">
        <v>0.85</v>
      </c>
      <c r="N2356" s="49">
        <v>0.15</v>
      </c>
      <c r="O2356" s="50">
        <f>Ugovori_OPULJP[[#This Row],[Bespovratna sredstva - Ukupno (EU+Nac) HRK
= Ukupna ugovorena vrijednost bespovratnih sredstava]]*Ugovori_OPULJP[[#This Row],[EU STOPA SUFINANCIRANJA %
EU CO-FINANCING RATE %]]</f>
        <v>1972813.3735</v>
      </c>
      <c r="P2356" s="51">
        <f>Ugovori_OPULJP[[#This Row],[Bespovratna sredstva - EU dio - HRK]]/7.5345</f>
        <v>261837.33140885259</v>
      </c>
      <c r="Q2356" s="50">
        <f>Ugovori_OPULJP[[#This Row],[Bespovratna sredstva - Ukupno (EU+Nac) HRK
= Ukupna ugovorena vrijednost bespovratnih sredstava]]*Ugovori_OPULJP[[#This Row],[STOPA NACIONALNOG SUFINANCIRANJA %]]</f>
        <v>348143.53649999999</v>
      </c>
      <c r="R2356" s="51">
        <f>Ugovori_OPULJP[[#This Row],[Bespovratna sredstva - Nacionalni dio - HRK]]/7.5345</f>
        <v>46206.58789567987</v>
      </c>
      <c r="S2356" s="50">
        <v>2320956.91</v>
      </c>
      <c r="T2356" s="51">
        <f>Ugovori_OPULJP[[#This Row],[Bespovratna sredstva - Ukupno (EU+Nac) HRK
= Ukupna ugovorena vrijednost bespovratnih sredstava]]/7.5345</f>
        <v>308043.91930453246</v>
      </c>
      <c r="U2356" s="50">
        <v>0</v>
      </c>
      <c r="V2356" s="51">
        <f>Ugovori_OPULJP[[#This Row],[Javni doprinos korisnika - HRK]]/7.5345</f>
        <v>0</v>
      </c>
      <c r="W2356" s="50">
        <v>0</v>
      </c>
      <c r="X2356" s="51">
        <f>Ugovori_OPULJP[[#This Row],[Privatni doprinos korisnika - HRK]]/7.5345</f>
        <v>0</v>
      </c>
      <c r="Y2356" s="52">
        <v>2320956.91</v>
      </c>
      <c r="Z2356" s="53">
        <f>Ugovori_OPULJP[[#This Row],[UKUPNI PRIHVATLJIVI IZDACI
TOTAL ELIGIBLE EXPENDITURE
= Bespovratna sredstva ukupno + doprinos korisnika
= Ukupni prihvatljivi troškovi
= Ukupna ugovorena vrijednost projekta HRK]]/7.5345</f>
        <v>308043.91930453246</v>
      </c>
      <c r="AA2356" s="44" t="s">
        <v>38</v>
      </c>
      <c r="AB2356" s="44" t="s">
        <v>35</v>
      </c>
      <c r="AC2356" s="43" t="s">
        <v>8646</v>
      </c>
      <c r="AD2356" s="43" t="s">
        <v>6595</v>
      </c>
    </row>
    <row r="2357" spans="1:30" ht="76.5" x14ac:dyDescent="0.2">
      <c r="A2357" s="41" t="s">
        <v>8647</v>
      </c>
      <c r="B2357" s="103" t="s">
        <v>743</v>
      </c>
      <c r="C2357" s="43" t="s">
        <v>7295</v>
      </c>
      <c r="D2357" s="43" t="s">
        <v>8535</v>
      </c>
      <c r="E2357" s="44" t="s">
        <v>76</v>
      </c>
      <c r="F2357" s="45" t="s">
        <v>8648</v>
      </c>
      <c r="G2357" s="45" t="s">
        <v>8649</v>
      </c>
      <c r="H2357" s="47">
        <v>43622</v>
      </c>
      <c r="I2357" s="47">
        <v>44536</v>
      </c>
      <c r="J2357" s="48" t="str">
        <f>IF(Ugovori_OPULJP[[#This Row],[DATUM ZAVRŠETKA OPERACIJE]]&gt;DATE(2024,3,31),"u provedbi","završen")</f>
        <v>završen</v>
      </c>
      <c r="K2357" s="46" t="s">
        <v>186</v>
      </c>
      <c r="L2357" s="46" t="s">
        <v>186</v>
      </c>
      <c r="M2357" s="49">
        <v>0.85</v>
      </c>
      <c r="N2357" s="49">
        <v>0.15</v>
      </c>
      <c r="O2357" s="50">
        <f>Ugovori_OPULJP[[#This Row],[Bespovratna sredstva - Ukupno (EU+Nac) HRK
= Ukupna ugovorena vrijednost bespovratnih sredstava]]*Ugovori_OPULJP[[#This Row],[EU STOPA SUFINANCIRANJA %
EU CO-FINANCING RATE %]]</f>
        <v>403966.75</v>
      </c>
      <c r="P2357" s="51">
        <f>Ugovori_OPULJP[[#This Row],[Bespovratna sredstva - EU dio - HRK]]/7.5345</f>
        <v>53615.601566129139</v>
      </c>
      <c r="Q2357" s="50">
        <f>Ugovori_OPULJP[[#This Row],[Bespovratna sredstva - Ukupno (EU+Nac) HRK
= Ukupna ugovorena vrijednost bespovratnih sredstava]]*Ugovori_OPULJP[[#This Row],[STOPA NACIONALNOG SUFINANCIRANJA %]]</f>
        <v>71288.25</v>
      </c>
      <c r="R2357" s="51">
        <f>Ugovori_OPULJP[[#This Row],[Bespovratna sredstva - Nacionalni dio - HRK]]/7.5345</f>
        <v>9461.576746963965</v>
      </c>
      <c r="S2357" s="50">
        <v>475255</v>
      </c>
      <c r="T2357" s="51">
        <f>Ugovori_OPULJP[[#This Row],[Bespovratna sredstva - Ukupno (EU+Nac) HRK
= Ukupna ugovorena vrijednost bespovratnih sredstava]]/7.5345</f>
        <v>63077.1783130931</v>
      </c>
      <c r="U2357" s="50">
        <v>0</v>
      </c>
      <c r="V2357" s="51">
        <f>Ugovori_OPULJP[[#This Row],[Javni doprinos korisnika - HRK]]/7.5345</f>
        <v>0</v>
      </c>
      <c r="W2357" s="50">
        <v>0</v>
      </c>
      <c r="X2357" s="51">
        <f>Ugovori_OPULJP[[#This Row],[Privatni doprinos korisnika - HRK]]/7.5345</f>
        <v>0</v>
      </c>
      <c r="Y2357" s="52">
        <v>475255</v>
      </c>
      <c r="Z2357" s="53">
        <f>Ugovori_OPULJP[[#This Row],[UKUPNI PRIHVATLJIVI IZDACI
TOTAL ELIGIBLE EXPENDITURE
= Bespovratna sredstva ukupno + doprinos korisnika
= Ukupni prihvatljivi troškovi
= Ukupna ugovorena vrijednost projekta HRK]]/7.5345</f>
        <v>63077.1783130931</v>
      </c>
      <c r="AA2357" s="44" t="s">
        <v>38</v>
      </c>
      <c r="AB2357" s="44" t="s">
        <v>35</v>
      </c>
      <c r="AC2357" s="43" t="s">
        <v>8650</v>
      </c>
      <c r="AD2357" s="43" t="s">
        <v>6595</v>
      </c>
    </row>
    <row r="2358" spans="1:30" ht="76.5" x14ac:dyDescent="0.2">
      <c r="A2358" s="41" t="s">
        <v>8651</v>
      </c>
      <c r="B2358" s="103" t="s">
        <v>743</v>
      </c>
      <c r="C2358" s="43" t="s">
        <v>7295</v>
      </c>
      <c r="D2358" s="43" t="s">
        <v>8535</v>
      </c>
      <c r="E2358" s="44" t="s">
        <v>76</v>
      </c>
      <c r="F2358" s="45" t="s">
        <v>8652</v>
      </c>
      <c r="G2358" s="45" t="s">
        <v>2467</v>
      </c>
      <c r="H2358" s="47">
        <v>43437</v>
      </c>
      <c r="I2358" s="47">
        <v>44168</v>
      </c>
      <c r="J2358" s="48" t="str">
        <f>IF(Ugovori_OPULJP[[#This Row],[DATUM ZAVRŠETKA OPERACIJE]]&gt;DATE(2024,3,31),"u provedbi","završen")</f>
        <v>završen</v>
      </c>
      <c r="K2358" s="46" t="s">
        <v>7403</v>
      </c>
      <c r="L2358" s="46" t="s">
        <v>173</v>
      </c>
      <c r="M2358" s="49">
        <v>0.85</v>
      </c>
      <c r="N2358" s="49">
        <v>0.15</v>
      </c>
      <c r="O2358" s="50">
        <f>Ugovori_OPULJP[[#This Row],[Bespovratna sredstva - Ukupno (EU+Nac) HRK
= Ukupna ugovorena vrijednost bespovratnih sredstava]]*Ugovori_OPULJP[[#This Row],[EU STOPA SUFINANCIRANJA %
EU CO-FINANCING RATE %]]</f>
        <v>1380928.7</v>
      </c>
      <c r="P2358" s="51">
        <f>Ugovori_OPULJP[[#This Row],[Bespovratna sredstva - EU dio - HRK]]/7.5345</f>
        <v>183280.73528435861</v>
      </c>
      <c r="Q2358" s="50">
        <f>Ugovori_OPULJP[[#This Row],[Bespovratna sredstva - Ukupno (EU+Nac) HRK
= Ukupna ugovorena vrijednost bespovratnih sredstava]]*Ugovori_OPULJP[[#This Row],[STOPA NACIONALNOG SUFINANCIRANJA %]]</f>
        <v>243693.3</v>
      </c>
      <c r="R2358" s="51">
        <f>Ugovori_OPULJP[[#This Row],[Bespovratna sredstva - Nacionalni dio - HRK]]/7.5345</f>
        <v>32343.659167827987</v>
      </c>
      <c r="S2358" s="50">
        <v>1624622</v>
      </c>
      <c r="T2358" s="51">
        <f>Ugovori_OPULJP[[#This Row],[Bespovratna sredstva - Ukupno (EU+Nac) HRK
= Ukupna ugovorena vrijednost bespovratnih sredstava]]/7.5345</f>
        <v>215624.39445218659</v>
      </c>
      <c r="U2358" s="50">
        <v>0</v>
      </c>
      <c r="V2358" s="51">
        <f>Ugovori_OPULJP[[#This Row],[Javni doprinos korisnika - HRK]]/7.5345</f>
        <v>0</v>
      </c>
      <c r="W2358" s="50">
        <v>0</v>
      </c>
      <c r="X2358" s="51">
        <f>Ugovori_OPULJP[[#This Row],[Privatni doprinos korisnika - HRK]]/7.5345</f>
        <v>0</v>
      </c>
      <c r="Y2358" s="52">
        <v>1624622</v>
      </c>
      <c r="Z2358" s="53">
        <f>Ugovori_OPULJP[[#This Row],[UKUPNI PRIHVATLJIVI IZDACI
TOTAL ELIGIBLE EXPENDITURE
= Bespovratna sredstva ukupno + doprinos korisnika
= Ukupni prihvatljivi troškovi
= Ukupna ugovorena vrijednost projekta HRK]]/7.5345</f>
        <v>215624.39445218659</v>
      </c>
      <c r="AA2358" s="44" t="s">
        <v>38</v>
      </c>
      <c r="AB2358" s="44" t="s">
        <v>35</v>
      </c>
      <c r="AC2358" s="43" t="s">
        <v>8653</v>
      </c>
      <c r="AD2358" s="43" t="s">
        <v>6595</v>
      </c>
    </row>
    <row r="2359" spans="1:30" ht="63.75" x14ac:dyDescent="0.2">
      <c r="A2359" s="41" t="s">
        <v>8654</v>
      </c>
      <c r="B2359" s="103" t="s">
        <v>743</v>
      </c>
      <c r="C2359" s="43" t="s">
        <v>7295</v>
      </c>
      <c r="D2359" s="43" t="s">
        <v>8535</v>
      </c>
      <c r="E2359" s="44" t="s">
        <v>76</v>
      </c>
      <c r="F2359" s="45" t="s">
        <v>8655</v>
      </c>
      <c r="G2359" s="62" t="s">
        <v>574</v>
      </c>
      <c r="H2359" s="47">
        <v>43437</v>
      </c>
      <c r="I2359" s="47">
        <v>44319</v>
      </c>
      <c r="J2359" s="48" t="str">
        <f>IF(Ugovori_OPULJP[[#This Row],[DATUM ZAVRŠETKA OPERACIJE]]&gt;DATE(2024,3,31),"u provedbi","završen")</f>
        <v>završen</v>
      </c>
      <c r="K2359" s="46" t="s">
        <v>8656</v>
      </c>
      <c r="L2359" s="46" t="s">
        <v>244</v>
      </c>
      <c r="M2359" s="49">
        <v>0.85</v>
      </c>
      <c r="N2359" s="49">
        <v>0.15</v>
      </c>
      <c r="O2359" s="50">
        <f>Ugovori_OPULJP[[#This Row],[Bespovratna sredstva - Ukupno (EU+Nac) HRK
= Ukupna ugovorena vrijednost bespovratnih sredstava]]*Ugovori_OPULJP[[#This Row],[EU STOPA SUFINANCIRANJA %
EU CO-FINANCING RATE %]]</f>
        <v>2054111.7339999999</v>
      </c>
      <c r="P2359" s="51">
        <f>Ugovori_OPULJP[[#This Row],[Bespovratna sredstva - EU dio - HRK]]/7.5345</f>
        <v>272627.47813391726</v>
      </c>
      <c r="Q2359" s="50">
        <f>Ugovori_OPULJP[[#This Row],[Bespovratna sredstva - Ukupno (EU+Nac) HRK
= Ukupna ugovorena vrijednost bespovratnih sredstava]]*Ugovori_OPULJP[[#This Row],[STOPA NACIONALNOG SUFINANCIRANJA %]]</f>
        <v>362490.30599999998</v>
      </c>
      <c r="R2359" s="51">
        <f>Ugovori_OPULJP[[#This Row],[Bespovratna sredstva - Nacionalni dio - HRK]]/7.5345</f>
        <v>48110.731435397167</v>
      </c>
      <c r="S2359" s="50">
        <v>2416602.04</v>
      </c>
      <c r="T2359" s="51">
        <f>Ugovori_OPULJP[[#This Row],[Bespovratna sredstva - Ukupno (EU+Nac) HRK
= Ukupna ugovorena vrijednost bespovratnih sredstava]]/7.5345</f>
        <v>320738.20956931449</v>
      </c>
      <c r="U2359" s="50">
        <v>0</v>
      </c>
      <c r="V2359" s="51">
        <f>Ugovori_OPULJP[[#This Row],[Javni doprinos korisnika - HRK]]/7.5345</f>
        <v>0</v>
      </c>
      <c r="W2359" s="50">
        <v>0</v>
      </c>
      <c r="X2359" s="51">
        <f>Ugovori_OPULJP[[#This Row],[Privatni doprinos korisnika - HRK]]/7.5345</f>
        <v>0</v>
      </c>
      <c r="Y2359" s="52">
        <v>2416602.04</v>
      </c>
      <c r="Z2359" s="53">
        <f>Ugovori_OPULJP[[#This Row],[UKUPNI PRIHVATLJIVI IZDACI
TOTAL ELIGIBLE EXPENDITURE
= Bespovratna sredstva ukupno + doprinos korisnika
= Ukupni prihvatljivi troškovi
= Ukupna ugovorena vrijednost projekta HRK]]/7.5345</f>
        <v>320738.20956931449</v>
      </c>
      <c r="AA2359" s="44" t="s">
        <v>38</v>
      </c>
      <c r="AB2359" s="44" t="s">
        <v>35</v>
      </c>
      <c r="AC2359" s="43" t="s">
        <v>8657</v>
      </c>
      <c r="AD2359" s="43" t="s">
        <v>6595</v>
      </c>
    </row>
    <row r="2360" spans="1:30" ht="114.75" x14ac:dyDescent="0.2">
      <c r="A2360" s="41" t="s">
        <v>8658</v>
      </c>
      <c r="B2360" s="103" t="s">
        <v>743</v>
      </c>
      <c r="C2360" s="43" t="s">
        <v>7295</v>
      </c>
      <c r="D2360" s="43" t="s">
        <v>8535</v>
      </c>
      <c r="E2360" s="44" t="s">
        <v>76</v>
      </c>
      <c r="F2360" s="45" t="s">
        <v>8659</v>
      </c>
      <c r="G2360" s="45" t="s">
        <v>848</v>
      </c>
      <c r="H2360" s="47">
        <v>43437</v>
      </c>
      <c r="I2360" s="47">
        <v>44289</v>
      </c>
      <c r="J2360" s="48" t="str">
        <f>IF(Ugovori_OPULJP[[#This Row],[DATUM ZAVRŠETKA OPERACIJE]]&gt;DATE(2024,3,31),"u provedbi","završen")</f>
        <v>završen</v>
      </c>
      <c r="K2360" s="46" t="s">
        <v>249</v>
      </c>
      <c r="L2360" s="46" t="s">
        <v>249</v>
      </c>
      <c r="M2360" s="49">
        <v>0.85</v>
      </c>
      <c r="N2360" s="49">
        <v>0.15</v>
      </c>
      <c r="O2360" s="50">
        <f>Ugovori_OPULJP[[#This Row],[Bespovratna sredstva - Ukupno (EU+Nac) HRK
= Ukupna ugovorena vrijednost bespovratnih sredstava]]*Ugovori_OPULJP[[#This Row],[EU STOPA SUFINANCIRANJA %
EU CO-FINANCING RATE %]]</f>
        <v>2122074.0449999999</v>
      </c>
      <c r="P2360" s="51">
        <f>Ugovori_OPULJP[[#This Row],[Bespovratna sredstva - EU dio - HRK]]/7.5345</f>
        <v>281647.62691618555</v>
      </c>
      <c r="Q2360" s="50">
        <f>Ugovori_OPULJP[[#This Row],[Bespovratna sredstva - Ukupno (EU+Nac) HRK
= Ukupna ugovorena vrijednost bespovratnih sredstava]]*Ugovori_OPULJP[[#This Row],[STOPA NACIONALNOG SUFINANCIRANJA %]]</f>
        <v>374483.65500000003</v>
      </c>
      <c r="R2360" s="51">
        <f>Ugovori_OPULJP[[#This Row],[Bespovratna sredstva - Nacionalni dio - HRK]]/7.5345</f>
        <v>49702.522396973924</v>
      </c>
      <c r="S2360" s="50">
        <v>2496557.7000000002</v>
      </c>
      <c r="T2360" s="51">
        <f>Ugovori_OPULJP[[#This Row],[Bespovratna sredstva - Ukupno (EU+Nac) HRK
= Ukupna ugovorena vrijednost bespovratnih sredstava]]/7.5345</f>
        <v>331350.14931315946</v>
      </c>
      <c r="U2360" s="50">
        <v>0</v>
      </c>
      <c r="V2360" s="51">
        <f>Ugovori_OPULJP[[#This Row],[Javni doprinos korisnika - HRK]]/7.5345</f>
        <v>0</v>
      </c>
      <c r="W2360" s="50">
        <v>0</v>
      </c>
      <c r="X2360" s="51">
        <f>Ugovori_OPULJP[[#This Row],[Privatni doprinos korisnika - HRK]]/7.5345</f>
        <v>0</v>
      </c>
      <c r="Y2360" s="52">
        <v>2496557.7000000002</v>
      </c>
      <c r="Z2360" s="53">
        <f>Ugovori_OPULJP[[#This Row],[UKUPNI PRIHVATLJIVI IZDACI
TOTAL ELIGIBLE EXPENDITURE
= Bespovratna sredstva ukupno + doprinos korisnika
= Ukupni prihvatljivi troškovi
= Ukupna ugovorena vrijednost projekta HRK]]/7.5345</f>
        <v>331350.14931315946</v>
      </c>
      <c r="AA2360" s="44" t="s">
        <v>38</v>
      </c>
      <c r="AB2360" s="44" t="s">
        <v>35</v>
      </c>
      <c r="AC2360" s="43" t="s">
        <v>8660</v>
      </c>
      <c r="AD2360" s="43" t="s">
        <v>6595</v>
      </c>
    </row>
    <row r="2361" spans="1:30" ht="102" x14ac:dyDescent="0.2">
      <c r="A2361" s="41" t="s">
        <v>8661</v>
      </c>
      <c r="B2361" s="103" t="s">
        <v>743</v>
      </c>
      <c r="C2361" s="43" t="s">
        <v>7295</v>
      </c>
      <c r="D2361" s="43" t="s">
        <v>8535</v>
      </c>
      <c r="E2361" s="44" t="s">
        <v>76</v>
      </c>
      <c r="F2361" s="45" t="s">
        <v>8662</v>
      </c>
      <c r="G2361" s="45" t="s">
        <v>7375</v>
      </c>
      <c r="H2361" s="47">
        <v>43427</v>
      </c>
      <c r="I2361" s="47">
        <v>44158</v>
      </c>
      <c r="J2361" s="48" t="str">
        <f>IF(Ugovori_OPULJP[[#This Row],[DATUM ZAVRŠETKA OPERACIJE]]&gt;DATE(2024,3,31),"u provedbi","završen")</f>
        <v>završen</v>
      </c>
      <c r="K2361" s="46" t="s">
        <v>186</v>
      </c>
      <c r="L2361" s="46" t="s">
        <v>186</v>
      </c>
      <c r="M2361" s="49">
        <v>0.85</v>
      </c>
      <c r="N2361" s="49">
        <v>0.15</v>
      </c>
      <c r="O2361" s="50">
        <f>Ugovori_OPULJP[[#This Row],[Bespovratna sredstva - Ukupno (EU+Nac) HRK
= Ukupna ugovorena vrijednost bespovratnih sredstava]]*Ugovori_OPULJP[[#This Row],[EU STOPA SUFINANCIRANJA %
EU CO-FINANCING RATE %]]</f>
        <v>669494.81599999999</v>
      </c>
      <c r="P2361" s="51">
        <f>Ugovori_OPULJP[[#This Row],[Bespovratna sredstva - EU dio - HRK]]/7.5345</f>
        <v>88857.23219855332</v>
      </c>
      <c r="Q2361" s="50">
        <f>Ugovori_OPULJP[[#This Row],[Bespovratna sredstva - Ukupno (EU+Nac) HRK
= Ukupna ugovorena vrijednost bespovratnih sredstava]]*Ugovori_OPULJP[[#This Row],[STOPA NACIONALNOG SUFINANCIRANJA %]]</f>
        <v>118146.14399999999</v>
      </c>
      <c r="R2361" s="51">
        <f>Ugovori_OPULJP[[#This Row],[Bespovratna sredstva - Nacionalni dio - HRK]]/7.5345</f>
        <v>15680.688035038818</v>
      </c>
      <c r="S2361" s="50">
        <v>787640.96</v>
      </c>
      <c r="T2361" s="51">
        <f>Ugovori_OPULJP[[#This Row],[Bespovratna sredstva - Ukupno (EU+Nac) HRK
= Ukupna ugovorena vrijednost bespovratnih sredstava]]/7.5345</f>
        <v>104537.92023359213</v>
      </c>
      <c r="U2361" s="50">
        <v>0</v>
      </c>
      <c r="V2361" s="51">
        <f>Ugovori_OPULJP[[#This Row],[Javni doprinos korisnika - HRK]]/7.5345</f>
        <v>0</v>
      </c>
      <c r="W2361" s="50">
        <v>0</v>
      </c>
      <c r="X2361" s="51">
        <f>Ugovori_OPULJP[[#This Row],[Privatni doprinos korisnika - HRK]]/7.5345</f>
        <v>0</v>
      </c>
      <c r="Y2361" s="52">
        <v>787640.96</v>
      </c>
      <c r="Z2361" s="53">
        <f>Ugovori_OPULJP[[#This Row],[UKUPNI PRIHVATLJIVI IZDACI
TOTAL ELIGIBLE EXPENDITURE
= Bespovratna sredstva ukupno + doprinos korisnika
= Ukupni prihvatljivi troškovi
= Ukupna ugovorena vrijednost projekta HRK]]/7.5345</f>
        <v>104537.92023359213</v>
      </c>
      <c r="AA2361" s="44" t="s">
        <v>38</v>
      </c>
      <c r="AB2361" s="44" t="s">
        <v>35</v>
      </c>
      <c r="AC2361" s="43" t="s">
        <v>8663</v>
      </c>
      <c r="AD2361" s="43" t="s">
        <v>6595</v>
      </c>
    </row>
    <row r="2362" spans="1:30" ht="89.25" x14ac:dyDescent="0.2">
      <c r="A2362" s="41" t="s">
        <v>8664</v>
      </c>
      <c r="B2362" s="103" t="s">
        <v>743</v>
      </c>
      <c r="C2362" s="43" t="s">
        <v>7295</v>
      </c>
      <c r="D2362" s="43" t="s">
        <v>8535</v>
      </c>
      <c r="E2362" s="44" t="s">
        <v>76</v>
      </c>
      <c r="F2362" s="45" t="s">
        <v>8665</v>
      </c>
      <c r="G2362" s="45" t="s">
        <v>3183</v>
      </c>
      <c r="H2362" s="47">
        <v>43623</v>
      </c>
      <c r="I2362" s="47">
        <v>44354</v>
      </c>
      <c r="J2362" s="48" t="str">
        <f>IF(Ugovori_OPULJP[[#This Row],[DATUM ZAVRŠETKA OPERACIJE]]&gt;DATE(2024,3,31),"u provedbi","završen")</f>
        <v>završen</v>
      </c>
      <c r="K2362" s="46" t="s">
        <v>99</v>
      </c>
      <c r="L2362" s="46" t="s">
        <v>99</v>
      </c>
      <c r="M2362" s="49">
        <v>0.85</v>
      </c>
      <c r="N2362" s="49">
        <v>0.15</v>
      </c>
      <c r="O2362" s="50">
        <f>Ugovori_OPULJP[[#This Row],[Bespovratna sredstva - Ukupno (EU+Nac) HRK
= Ukupna ugovorena vrijednost bespovratnih sredstava]]*Ugovori_OPULJP[[#This Row],[EU STOPA SUFINANCIRANJA %
EU CO-FINANCING RATE %]]</f>
        <v>1089807.95</v>
      </c>
      <c r="P2362" s="51">
        <f>Ugovori_OPULJP[[#This Row],[Bespovratna sredstva - EU dio - HRK]]/7.5345</f>
        <v>144642.37175658636</v>
      </c>
      <c r="Q2362" s="50">
        <f>Ugovori_OPULJP[[#This Row],[Bespovratna sredstva - Ukupno (EU+Nac) HRK
= Ukupna ugovorena vrijednost bespovratnih sredstava]]*Ugovori_OPULJP[[#This Row],[STOPA NACIONALNOG SUFINANCIRANJA %]]</f>
        <v>192319.05</v>
      </c>
      <c r="R2362" s="51">
        <f>Ugovori_OPULJP[[#This Row],[Bespovratna sredstva - Nacionalni dio - HRK]]/7.5345</f>
        <v>25525.124427632887</v>
      </c>
      <c r="S2362" s="50">
        <v>1282127</v>
      </c>
      <c r="T2362" s="51">
        <f>Ugovori_OPULJP[[#This Row],[Bespovratna sredstva - Ukupno (EU+Nac) HRK
= Ukupna ugovorena vrijednost bespovratnih sredstava]]/7.5345</f>
        <v>170167.49618421926</v>
      </c>
      <c r="U2362" s="50">
        <v>0</v>
      </c>
      <c r="V2362" s="51">
        <f>Ugovori_OPULJP[[#This Row],[Javni doprinos korisnika - HRK]]/7.5345</f>
        <v>0</v>
      </c>
      <c r="W2362" s="50">
        <v>0</v>
      </c>
      <c r="X2362" s="51">
        <f>Ugovori_OPULJP[[#This Row],[Privatni doprinos korisnika - HRK]]/7.5345</f>
        <v>0</v>
      </c>
      <c r="Y2362" s="52">
        <v>1282127</v>
      </c>
      <c r="Z2362" s="53">
        <f>Ugovori_OPULJP[[#This Row],[UKUPNI PRIHVATLJIVI IZDACI
TOTAL ELIGIBLE EXPENDITURE
= Bespovratna sredstva ukupno + doprinos korisnika
= Ukupni prihvatljivi troškovi
= Ukupna ugovorena vrijednost projekta HRK]]/7.5345</f>
        <v>170167.49618421926</v>
      </c>
      <c r="AA2362" s="44" t="s">
        <v>38</v>
      </c>
      <c r="AB2362" s="44" t="s">
        <v>35</v>
      </c>
      <c r="AC2362" s="43" t="s">
        <v>8666</v>
      </c>
      <c r="AD2362" s="43" t="s">
        <v>6595</v>
      </c>
    </row>
    <row r="2363" spans="1:30" ht="102" x14ac:dyDescent="0.2">
      <c r="A2363" s="41" t="s">
        <v>8667</v>
      </c>
      <c r="B2363" s="103" t="s">
        <v>743</v>
      </c>
      <c r="C2363" s="43" t="s">
        <v>7295</v>
      </c>
      <c r="D2363" s="43" t="s">
        <v>8535</v>
      </c>
      <c r="E2363" s="44" t="s">
        <v>76</v>
      </c>
      <c r="F2363" s="45" t="s">
        <v>8668</v>
      </c>
      <c r="G2363" s="45" t="s">
        <v>1486</v>
      </c>
      <c r="H2363" s="47">
        <v>43437</v>
      </c>
      <c r="I2363" s="47">
        <v>44350</v>
      </c>
      <c r="J2363" s="48" t="str">
        <f>IF(Ugovori_OPULJP[[#This Row],[DATUM ZAVRŠETKA OPERACIJE]]&gt;DATE(2024,3,31),"u provedbi","završen")</f>
        <v>završen</v>
      </c>
      <c r="K2363" s="46" t="s">
        <v>7338</v>
      </c>
      <c r="L2363" s="46" t="s">
        <v>186</v>
      </c>
      <c r="M2363" s="49">
        <v>0.85</v>
      </c>
      <c r="N2363" s="49">
        <v>0.15</v>
      </c>
      <c r="O2363" s="50">
        <f>Ugovori_OPULJP[[#This Row],[Bespovratna sredstva - Ukupno (EU+Nac) HRK
= Ukupna ugovorena vrijednost bespovratnih sredstava]]*Ugovori_OPULJP[[#This Row],[EU STOPA SUFINANCIRANJA %
EU CO-FINANCING RATE %]]</f>
        <v>2076453.202</v>
      </c>
      <c r="P2363" s="51">
        <f>Ugovori_OPULJP[[#This Row],[Bespovratna sredstva - EU dio - HRK]]/7.5345</f>
        <v>275592.70051098283</v>
      </c>
      <c r="Q2363" s="50">
        <f>Ugovori_OPULJP[[#This Row],[Bespovratna sredstva - Ukupno (EU+Nac) HRK
= Ukupna ugovorena vrijednost bespovratnih sredstava]]*Ugovori_OPULJP[[#This Row],[STOPA NACIONALNOG SUFINANCIRANJA %]]</f>
        <v>366432.91800000001</v>
      </c>
      <c r="R2363" s="51">
        <f>Ugovori_OPULJP[[#This Row],[Bespovratna sredstva - Nacionalni dio - HRK]]/7.5345</f>
        <v>48634.005972526378</v>
      </c>
      <c r="S2363" s="50">
        <v>2442886.12</v>
      </c>
      <c r="T2363" s="51">
        <f>Ugovori_OPULJP[[#This Row],[Bespovratna sredstva - Ukupno (EU+Nac) HRK
= Ukupna ugovorena vrijednost bespovratnih sredstava]]/7.5345</f>
        <v>324226.70648350922</v>
      </c>
      <c r="U2363" s="50">
        <v>0</v>
      </c>
      <c r="V2363" s="51">
        <f>Ugovori_OPULJP[[#This Row],[Javni doprinos korisnika - HRK]]/7.5345</f>
        <v>0</v>
      </c>
      <c r="W2363" s="50">
        <v>0</v>
      </c>
      <c r="X2363" s="51">
        <f>Ugovori_OPULJP[[#This Row],[Privatni doprinos korisnika - HRK]]/7.5345</f>
        <v>0</v>
      </c>
      <c r="Y2363" s="52">
        <v>2442886.12</v>
      </c>
      <c r="Z2363" s="53">
        <f>Ugovori_OPULJP[[#This Row],[UKUPNI PRIHVATLJIVI IZDACI
TOTAL ELIGIBLE EXPENDITURE
= Bespovratna sredstva ukupno + doprinos korisnika
= Ukupni prihvatljivi troškovi
= Ukupna ugovorena vrijednost projekta HRK]]/7.5345</f>
        <v>324226.70648350922</v>
      </c>
      <c r="AA2363" s="44" t="s">
        <v>38</v>
      </c>
      <c r="AB2363" s="44" t="s">
        <v>35</v>
      </c>
      <c r="AC2363" s="43" t="s">
        <v>8669</v>
      </c>
      <c r="AD2363" s="43" t="s">
        <v>6595</v>
      </c>
    </row>
    <row r="2364" spans="1:30" ht="89.25" x14ac:dyDescent="0.2">
      <c r="A2364" s="41" t="s">
        <v>8670</v>
      </c>
      <c r="B2364" s="103" t="s">
        <v>743</v>
      </c>
      <c r="C2364" s="43" t="s">
        <v>7295</v>
      </c>
      <c r="D2364" s="43" t="s">
        <v>8535</v>
      </c>
      <c r="E2364" s="44" t="s">
        <v>76</v>
      </c>
      <c r="F2364" s="45" t="s">
        <v>8671</v>
      </c>
      <c r="G2364" s="45" t="s">
        <v>5357</v>
      </c>
      <c r="H2364" s="47">
        <v>43502</v>
      </c>
      <c r="I2364" s="47">
        <v>44414</v>
      </c>
      <c r="J2364" s="48" t="str">
        <f>IF(Ugovori_OPULJP[[#This Row],[DATUM ZAVRŠETKA OPERACIJE]]&gt;DATE(2024,3,31),"u provedbi","završen")</f>
        <v>završen</v>
      </c>
      <c r="K2364" s="46" t="s">
        <v>8672</v>
      </c>
      <c r="L2364" s="46" t="s">
        <v>371</v>
      </c>
      <c r="M2364" s="49">
        <v>0.85</v>
      </c>
      <c r="N2364" s="49">
        <v>0.15</v>
      </c>
      <c r="O2364" s="50">
        <f>Ugovori_OPULJP[[#This Row],[Bespovratna sredstva - Ukupno (EU+Nac) HRK
= Ukupna ugovorena vrijednost bespovratnih sredstava]]*Ugovori_OPULJP[[#This Row],[EU STOPA SUFINANCIRANJA %
EU CO-FINANCING RATE %]]</f>
        <v>1860187.2854999998</v>
      </c>
      <c r="P2364" s="51">
        <f>Ugovori_OPULJP[[#This Row],[Bespovratna sredstva - EU dio - HRK]]/7.5345</f>
        <v>246889.28070873974</v>
      </c>
      <c r="Q2364" s="50">
        <f>Ugovori_OPULJP[[#This Row],[Bespovratna sredstva - Ukupno (EU+Nac) HRK
= Ukupna ugovorena vrijednost bespovratnih sredstava]]*Ugovori_OPULJP[[#This Row],[STOPA NACIONALNOG SUFINANCIRANJA %]]</f>
        <v>328268.34449999995</v>
      </c>
      <c r="R2364" s="51">
        <f>Ugovori_OPULJP[[#This Row],[Bespovratna sredstva - Nacionalni dio - HRK]]/7.5345</f>
        <v>43568.696595659952</v>
      </c>
      <c r="S2364" s="50">
        <v>2188455.63</v>
      </c>
      <c r="T2364" s="51">
        <f>Ugovori_OPULJP[[#This Row],[Bespovratna sredstva - Ukupno (EU+Nac) HRK
= Ukupna ugovorena vrijednost bespovratnih sredstava]]/7.5345</f>
        <v>290457.97730439971</v>
      </c>
      <c r="U2364" s="50">
        <v>0</v>
      </c>
      <c r="V2364" s="51">
        <f>Ugovori_OPULJP[[#This Row],[Javni doprinos korisnika - HRK]]/7.5345</f>
        <v>0</v>
      </c>
      <c r="W2364" s="50">
        <v>0</v>
      </c>
      <c r="X2364" s="51">
        <f>Ugovori_OPULJP[[#This Row],[Privatni doprinos korisnika - HRK]]/7.5345</f>
        <v>0</v>
      </c>
      <c r="Y2364" s="52">
        <v>2188455.63</v>
      </c>
      <c r="Z2364" s="53">
        <f>Ugovori_OPULJP[[#This Row],[UKUPNI PRIHVATLJIVI IZDACI
TOTAL ELIGIBLE EXPENDITURE
= Bespovratna sredstva ukupno + doprinos korisnika
= Ukupni prihvatljivi troškovi
= Ukupna ugovorena vrijednost projekta HRK]]/7.5345</f>
        <v>290457.97730439971</v>
      </c>
      <c r="AA2364" s="44" t="s">
        <v>38</v>
      </c>
      <c r="AB2364" s="44" t="s">
        <v>35</v>
      </c>
      <c r="AC2364" s="43" t="s">
        <v>8673</v>
      </c>
      <c r="AD2364" s="43" t="s">
        <v>6595</v>
      </c>
    </row>
    <row r="2365" spans="1:30" ht="63.75" x14ac:dyDescent="0.2">
      <c r="A2365" s="41" t="s">
        <v>8674</v>
      </c>
      <c r="B2365" s="103" t="s">
        <v>743</v>
      </c>
      <c r="C2365" s="43" t="s">
        <v>7295</v>
      </c>
      <c r="D2365" s="43" t="s">
        <v>8535</v>
      </c>
      <c r="E2365" s="44" t="s">
        <v>76</v>
      </c>
      <c r="F2365" s="45" t="s">
        <v>8675</v>
      </c>
      <c r="G2365" s="45" t="s">
        <v>2592</v>
      </c>
      <c r="H2365" s="47">
        <v>43431</v>
      </c>
      <c r="I2365" s="47">
        <v>44313</v>
      </c>
      <c r="J2365" s="48" t="str">
        <f>IF(Ugovori_OPULJP[[#This Row],[DATUM ZAVRŠETKA OPERACIJE]]&gt;DATE(2024,3,31),"u provedbi","završen")</f>
        <v>završen</v>
      </c>
      <c r="K2365" s="46" t="s">
        <v>84</v>
      </c>
      <c r="L2365" s="46" t="s">
        <v>84</v>
      </c>
      <c r="M2365" s="49">
        <v>0.85</v>
      </c>
      <c r="N2365" s="49">
        <v>0.15</v>
      </c>
      <c r="O2365" s="50">
        <f>Ugovori_OPULJP[[#This Row],[Bespovratna sredstva - Ukupno (EU+Nac) HRK
= Ukupna ugovorena vrijednost bespovratnih sredstava]]*Ugovori_OPULJP[[#This Row],[EU STOPA SUFINANCIRANJA %
EU CO-FINANCING RATE %]]</f>
        <v>1589191.382</v>
      </c>
      <c r="P2365" s="51">
        <f>Ugovori_OPULJP[[#This Row],[Bespovratna sredstva - EU dio - HRK]]/7.5345</f>
        <v>210921.94332736079</v>
      </c>
      <c r="Q2365" s="50">
        <f>Ugovori_OPULJP[[#This Row],[Bespovratna sredstva - Ukupno (EU+Nac) HRK
= Ukupna ugovorena vrijednost bespovratnih sredstava]]*Ugovori_OPULJP[[#This Row],[STOPA NACIONALNOG SUFINANCIRANJA %]]</f>
        <v>280445.538</v>
      </c>
      <c r="R2365" s="51">
        <f>Ugovori_OPULJP[[#This Row],[Bespovratna sredstva - Nacionalni dio - HRK]]/7.5345</f>
        <v>37221.519410710731</v>
      </c>
      <c r="S2365" s="50">
        <v>1869636.92</v>
      </c>
      <c r="T2365" s="51">
        <f>Ugovori_OPULJP[[#This Row],[Bespovratna sredstva - Ukupno (EU+Nac) HRK
= Ukupna ugovorena vrijednost bespovratnih sredstava]]/7.5345</f>
        <v>248143.46273807151</v>
      </c>
      <c r="U2365" s="50">
        <v>0</v>
      </c>
      <c r="V2365" s="51">
        <f>Ugovori_OPULJP[[#This Row],[Javni doprinos korisnika - HRK]]/7.5345</f>
        <v>0</v>
      </c>
      <c r="W2365" s="50">
        <v>0</v>
      </c>
      <c r="X2365" s="51">
        <f>Ugovori_OPULJP[[#This Row],[Privatni doprinos korisnika - HRK]]/7.5345</f>
        <v>0</v>
      </c>
      <c r="Y2365" s="52">
        <v>1869636.92</v>
      </c>
      <c r="Z2365" s="53">
        <f>Ugovori_OPULJP[[#This Row],[UKUPNI PRIHVATLJIVI IZDACI
TOTAL ELIGIBLE EXPENDITURE
= Bespovratna sredstva ukupno + doprinos korisnika
= Ukupni prihvatljivi troškovi
= Ukupna ugovorena vrijednost projekta HRK]]/7.5345</f>
        <v>248143.46273807151</v>
      </c>
      <c r="AA2365" s="44" t="s">
        <v>38</v>
      </c>
      <c r="AB2365" s="44" t="s">
        <v>35</v>
      </c>
      <c r="AC2365" s="43" t="s">
        <v>8676</v>
      </c>
      <c r="AD2365" s="43" t="s">
        <v>6595</v>
      </c>
    </row>
    <row r="2366" spans="1:30" ht="38.25" x14ac:dyDescent="0.2">
      <c r="A2366" s="41" t="s">
        <v>8677</v>
      </c>
      <c r="B2366" s="103" t="s">
        <v>743</v>
      </c>
      <c r="C2366" s="43" t="s">
        <v>7295</v>
      </c>
      <c r="D2366" s="43" t="s">
        <v>8535</v>
      </c>
      <c r="E2366" s="44" t="s">
        <v>76</v>
      </c>
      <c r="F2366" s="45" t="s">
        <v>8665</v>
      </c>
      <c r="G2366" s="45" t="s">
        <v>8678</v>
      </c>
      <c r="H2366" s="47">
        <v>43628</v>
      </c>
      <c r="I2366" s="47">
        <v>44359</v>
      </c>
      <c r="J2366" s="48" t="str">
        <f>IF(Ugovori_OPULJP[[#This Row],[DATUM ZAVRŠETKA OPERACIJE]]&gt;DATE(2024,3,31),"u provedbi","završen")</f>
        <v>završen</v>
      </c>
      <c r="K2366" s="46" t="s">
        <v>37</v>
      </c>
      <c r="L2366" s="46" t="s">
        <v>37</v>
      </c>
      <c r="M2366" s="49">
        <v>0.85</v>
      </c>
      <c r="N2366" s="49">
        <v>0.15</v>
      </c>
      <c r="O2366" s="50">
        <f>Ugovori_OPULJP[[#This Row],[Bespovratna sredstva - Ukupno (EU+Nac) HRK
= Ukupna ugovorena vrijednost bespovratnih sredstava]]*Ugovori_OPULJP[[#This Row],[EU STOPA SUFINANCIRANJA %
EU CO-FINANCING RATE %]]</f>
        <v>766684.0199999999</v>
      </c>
      <c r="P2366" s="51">
        <f>Ugovori_OPULJP[[#This Row],[Bespovratna sredstva - EU dio - HRK]]/7.5345</f>
        <v>101756.45630101531</v>
      </c>
      <c r="Q2366" s="50">
        <f>Ugovori_OPULJP[[#This Row],[Bespovratna sredstva - Ukupno (EU+Nac) HRK
= Ukupna ugovorena vrijednost bespovratnih sredstava]]*Ugovori_OPULJP[[#This Row],[STOPA NACIONALNOG SUFINANCIRANJA %]]</f>
        <v>135297.18</v>
      </c>
      <c r="R2366" s="51">
        <f>Ugovori_OPULJP[[#This Row],[Bespovratna sredstva - Nacionalni dio - HRK]]/7.5345</f>
        <v>17957.021700179175</v>
      </c>
      <c r="S2366" s="50">
        <v>901981.2</v>
      </c>
      <c r="T2366" s="51">
        <f>Ugovori_OPULJP[[#This Row],[Bespovratna sredstva - Ukupno (EU+Nac) HRK
= Ukupna ugovorena vrijednost bespovratnih sredstava]]/7.5345</f>
        <v>119713.4780011945</v>
      </c>
      <c r="U2366" s="50">
        <v>0</v>
      </c>
      <c r="V2366" s="51">
        <f>Ugovori_OPULJP[[#This Row],[Javni doprinos korisnika - HRK]]/7.5345</f>
        <v>0</v>
      </c>
      <c r="W2366" s="50">
        <v>0</v>
      </c>
      <c r="X2366" s="51">
        <f>Ugovori_OPULJP[[#This Row],[Privatni doprinos korisnika - HRK]]/7.5345</f>
        <v>0</v>
      </c>
      <c r="Y2366" s="52">
        <v>901981.2</v>
      </c>
      <c r="Z2366" s="53">
        <f>Ugovori_OPULJP[[#This Row],[UKUPNI PRIHVATLJIVI IZDACI
TOTAL ELIGIBLE EXPENDITURE
= Bespovratna sredstva ukupno + doprinos korisnika
= Ukupni prihvatljivi troškovi
= Ukupna ugovorena vrijednost projekta HRK]]/7.5345</f>
        <v>119713.4780011945</v>
      </c>
      <c r="AA2366" s="44" t="s">
        <v>38</v>
      </c>
      <c r="AB2366" s="44" t="s">
        <v>35</v>
      </c>
      <c r="AC2366" s="43" t="s">
        <v>8679</v>
      </c>
      <c r="AD2366" s="43" t="s">
        <v>6595</v>
      </c>
    </row>
    <row r="2367" spans="1:30" ht="51" x14ac:dyDescent="0.2">
      <c r="A2367" s="41" t="s">
        <v>8680</v>
      </c>
      <c r="B2367" s="103" t="s">
        <v>743</v>
      </c>
      <c r="C2367" s="43" t="s">
        <v>7295</v>
      </c>
      <c r="D2367" s="43" t="s">
        <v>8535</v>
      </c>
      <c r="E2367" s="44" t="s">
        <v>76</v>
      </c>
      <c r="F2367" s="45" t="s">
        <v>7355</v>
      </c>
      <c r="G2367" s="45" t="s">
        <v>7356</v>
      </c>
      <c r="H2367" s="47">
        <v>43430</v>
      </c>
      <c r="I2367" s="47">
        <v>44342</v>
      </c>
      <c r="J2367" s="48" t="str">
        <f>IF(Ugovori_OPULJP[[#This Row],[DATUM ZAVRŠETKA OPERACIJE]]&gt;DATE(2024,3,31),"u provedbi","završen")</f>
        <v>završen</v>
      </c>
      <c r="K2367" s="46" t="s">
        <v>271</v>
      </c>
      <c r="L2367" s="46" t="s">
        <v>271</v>
      </c>
      <c r="M2367" s="49">
        <v>0.85</v>
      </c>
      <c r="N2367" s="49">
        <v>0.15</v>
      </c>
      <c r="O2367" s="50">
        <f>Ugovori_OPULJP[[#This Row],[Bespovratna sredstva - Ukupno (EU+Nac) HRK
= Ukupna ugovorena vrijednost bespovratnih sredstava]]*Ugovori_OPULJP[[#This Row],[EU STOPA SUFINANCIRANJA %
EU CO-FINANCING RATE %]]</f>
        <v>1694646.4194999998</v>
      </c>
      <c r="P2367" s="51">
        <f>Ugovori_OPULJP[[#This Row],[Bespovratna sredstva - EU dio - HRK]]/7.5345</f>
        <v>224918.23206583047</v>
      </c>
      <c r="Q2367" s="50">
        <f>Ugovori_OPULJP[[#This Row],[Bespovratna sredstva - Ukupno (EU+Nac) HRK
= Ukupna ugovorena vrijednost bespovratnih sredstava]]*Ugovori_OPULJP[[#This Row],[STOPA NACIONALNOG SUFINANCIRANJA %]]</f>
        <v>299055.25049999997</v>
      </c>
      <c r="R2367" s="51">
        <f>Ugovori_OPULJP[[#This Row],[Bespovratna sredstva - Nacionalni dio - HRK]]/7.5345</f>
        <v>39691.452717499495</v>
      </c>
      <c r="S2367" s="50">
        <v>1993701.67</v>
      </c>
      <c r="T2367" s="51">
        <f>Ugovori_OPULJP[[#This Row],[Bespovratna sredstva - Ukupno (EU+Nac) HRK
= Ukupna ugovorena vrijednost bespovratnih sredstava]]/7.5345</f>
        <v>264609.68478333001</v>
      </c>
      <c r="U2367" s="50">
        <v>0</v>
      </c>
      <c r="V2367" s="51">
        <f>Ugovori_OPULJP[[#This Row],[Javni doprinos korisnika - HRK]]/7.5345</f>
        <v>0</v>
      </c>
      <c r="W2367" s="50">
        <v>0</v>
      </c>
      <c r="X2367" s="51">
        <f>Ugovori_OPULJP[[#This Row],[Privatni doprinos korisnika - HRK]]/7.5345</f>
        <v>0</v>
      </c>
      <c r="Y2367" s="52">
        <v>1993701.67</v>
      </c>
      <c r="Z2367" s="53">
        <f>Ugovori_OPULJP[[#This Row],[UKUPNI PRIHVATLJIVI IZDACI
TOTAL ELIGIBLE EXPENDITURE
= Bespovratna sredstva ukupno + doprinos korisnika
= Ukupni prihvatljivi troškovi
= Ukupna ugovorena vrijednost projekta HRK]]/7.5345</f>
        <v>264609.68478333001</v>
      </c>
      <c r="AA2367" s="44" t="s">
        <v>38</v>
      </c>
      <c r="AB2367" s="44" t="s">
        <v>35</v>
      </c>
      <c r="AC2367" s="43" t="s">
        <v>8681</v>
      </c>
      <c r="AD2367" s="43" t="s">
        <v>6595</v>
      </c>
    </row>
    <row r="2368" spans="1:30" ht="76.5" x14ac:dyDescent="0.2">
      <c r="A2368" s="41" t="s">
        <v>8682</v>
      </c>
      <c r="B2368" s="103" t="s">
        <v>743</v>
      </c>
      <c r="C2368" s="43" t="s">
        <v>7295</v>
      </c>
      <c r="D2368" s="43" t="s">
        <v>8535</v>
      </c>
      <c r="E2368" s="44" t="s">
        <v>76</v>
      </c>
      <c r="F2368" s="45" t="s">
        <v>7363</v>
      </c>
      <c r="G2368" s="45" t="s">
        <v>7364</v>
      </c>
      <c r="H2368" s="47">
        <v>43559</v>
      </c>
      <c r="I2368" s="47">
        <v>44290</v>
      </c>
      <c r="J2368" s="48" t="str">
        <f>IF(Ugovori_OPULJP[[#This Row],[DATUM ZAVRŠETKA OPERACIJE]]&gt;DATE(2024,3,31),"u provedbi","završen")</f>
        <v>završen</v>
      </c>
      <c r="K2368" s="46" t="s">
        <v>425</v>
      </c>
      <c r="L2368" s="46" t="s">
        <v>425</v>
      </c>
      <c r="M2368" s="49">
        <v>0.85</v>
      </c>
      <c r="N2368" s="49">
        <v>0.15</v>
      </c>
      <c r="O2368" s="50">
        <f>Ugovori_OPULJP[[#This Row],[Bespovratna sredstva - Ukupno (EU+Nac) HRK
= Ukupna ugovorena vrijednost bespovratnih sredstava]]*Ugovori_OPULJP[[#This Row],[EU STOPA SUFINANCIRANJA %
EU CO-FINANCING RATE %]]</f>
        <v>903452.34350000008</v>
      </c>
      <c r="P2368" s="51">
        <f>Ugovori_OPULJP[[#This Row],[Bespovratna sredstva - EU dio - HRK]]/7.5345</f>
        <v>119908.73229809543</v>
      </c>
      <c r="Q2368" s="50">
        <f>Ugovori_OPULJP[[#This Row],[Bespovratna sredstva - Ukupno (EU+Nac) HRK
= Ukupna ugovorena vrijednost bespovratnih sredstava]]*Ugovori_OPULJP[[#This Row],[STOPA NACIONALNOG SUFINANCIRANJA %]]</f>
        <v>159432.7665</v>
      </c>
      <c r="R2368" s="51">
        <f>Ugovori_OPULJP[[#This Row],[Bespovratna sredstva - Nacionalni dio - HRK]]/7.5345</f>
        <v>21160.364523193308</v>
      </c>
      <c r="S2368" s="50">
        <v>1062885.1100000001</v>
      </c>
      <c r="T2368" s="51">
        <f>Ugovori_OPULJP[[#This Row],[Bespovratna sredstva - Ukupno (EU+Nac) HRK
= Ukupna ugovorena vrijednost bespovratnih sredstava]]/7.5345</f>
        <v>141069.09682128875</v>
      </c>
      <c r="U2368" s="50">
        <v>0</v>
      </c>
      <c r="V2368" s="51">
        <f>Ugovori_OPULJP[[#This Row],[Javni doprinos korisnika - HRK]]/7.5345</f>
        <v>0</v>
      </c>
      <c r="W2368" s="50">
        <v>3930</v>
      </c>
      <c r="X2368" s="51">
        <f>Ugovori_OPULJP[[#This Row],[Privatni doprinos korisnika - HRK]]/7.5345</f>
        <v>521.6006370694804</v>
      </c>
      <c r="Y2368" s="52">
        <v>1066815.1100000001</v>
      </c>
      <c r="Z2368" s="53">
        <f>Ugovori_OPULJP[[#This Row],[UKUPNI PRIHVATLJIVI IZDACI
TOTAL ELIGIBLE EXPENDITURE
= Bespovratna sredstva ukupno + doprinos korisnika
= Ukupni prihvatljivi troškovi
= Ukupna ugovorena vrijednost projekta HRK]]/7.5345</f>
        <v>141590.69745835822</v>
      </c>
      <c r="AA2368" s="44" t="s">
        <v>38</v>
      </c>
      <c r="AB2368" s="44" t="s">
        <v>35</v>
      </c>
      <c r="AC2368" s="43" t="s">
        <v>8683</v>
      </c>
      <c r="AD2368" s="43" t="s">
        <v>6595</v>
      </c>
    </row>
    <row r="2369" spans="1:30" ht="89.25" x14ac:dyDescent="0.2">
      <c r="A2369" s="41" t="s">
        <v>8684</v>
      </c>
      <c r="B2369" s="103" t="s">
        <v>743</v>
      </c>
      <c r="C2369" s="43" t="s">
        <v>7295</v>
      </c>
      <c r="D2369" s="43" t="s">
        <v>8535</v>
      </c>
      <c r="E2369" s="44" t="s">
        <v>76</v>
      </c>
      <c r="F2369" s="45" t="s">
        <v>8685</v>
      </c>
      <c r="G2369" s="45" t="s">
        <v>3769</v>
      </c>
      <c r="H2369" s="47">
        <v>43629</v>
      </c>
      <c r="I2369" s="47">
        <v>44360</v>
      </c>
      <c r="J2369" s="48" t="str">
        <f>IF(Ugovori_OPULJP[[#This Row],[DATUM ZAVRŠETKA OPERACIJE]]&gt;DATE(2024,3,31),"u provedbi","završen")</f>
        <v>završen</v>
      </c>
      <c r="K2369" s="46" t="s">
        <v>8638</v>
      </c>
      <c r="L2369" s="46" t="s">
        <v>338</v>
      </c>
      <c r="M2369" s="49">
        <v>0.85</v>
      </c>
      <c r="N2369" s="49">
        <v>0.15</v>
      </c>
      <c r="O2369" s="50">
        <f>Ugovori_OPULJP[[#This Row],[Bespovratna sredstva - Ukupno (EU+Nac) HRK
= Ukupna ugovorena vrijednost bespovratnih sredstava]]*Ugovori_OPULJP[[#This Row],[EU STOPA SUFINANCIRANJA %
EU CO-FINANCING RATE %]]</f>
        <v>2125000</v>
      </c>
      <c r="P2369" s="51">
        <f>Ugovori_OPULJP[[#This Row],[Bespovratna sredstva - EU dio - HRK]]/7.5345</f>
        <v>282035.96788108035</v>
      </c>
      <c r="Q2369" s="50">
        <f>Ugovori_OPULJP[[#This Row],[Bespovratna sredstva - Ukupno (EU+Nac) HRK
= Ukupna ugovorena vrijednost bespovratnih sredstava]]*Ugovori_OPULJP[[#This Row],[STOPA NACIONALNOG SUFINANCIRANJA %]]</f>
        <v>375000</v>
      </c>
      <c r="R2369" s="51">
        <f>Ugovori_OPULJP[[#This Row],[Bespovratna sredstva - Nacionalni dio - HRK]]/7.5345</f>
        <v>49771.053155484769</v>
      </c>
      <c r="S2369" s="50">
        <v>2500000</v>
      </c>
      <c r="T2369" s="51">
        <f>Ugovori_OPULJP[[#This Row],[Bespovratna sredstva - Ukupno (EU+Nac) HRK
= Ukupna ugovorena vrijednost bespovratnih sredstava]]/7.5345</f>
        <v>331807.02103656513</v>
      </c>
      <c r="U2369" s="50">
        <v>0</v>
      </c>
      <c r="V2369" s="51">
        <f>Ugovori_OPULJP[[#This Row],[Javni doprinos korisnika - HRK]]/7.5345</f>
        <v>0</v>
      </c>
      <c r="W2369" s="50">
        <v>0</v>
      </c>
      <c r="X2369" s="51">
        <f>Ugovori_OPULJP[[#This Row],[Privatni doprinos korisnika - HRK]]/7.5345</f>
        <v>0</v>
      </c>
      <c r="Y2369" s="52">
        <v>2500000</v>
      </c>
      <c r="Z2369" s="53">
        <f>Ugovori_OPULJP[[#This Row],[UKUPNI PRIHVATLJIVI IZDACI
TOTAL ELIGIBLE EXPENDITURE
= Bespovratna sredstva ukupno + doprinos korisnika
= Ukupni prihvatljivi troškovi
= Ukupna ugovorena vrijednost projekta HRK]]/7.5345</f>
        <v>331807.02103656513</v>
      </c>
      <c r="AA2369" s="44" t="s">
        <v>38</v>
      </c>
      <c r="AB2369" s="44" t="s">
        <v>35</v>
      </c>
      <c r="AC2369" s="43" t="s">
        <v>8686</v>
      </c>
      <c r="AD2369" s="43" t="s">
        <v>6595</v>
      </c>
    </row>
    <row r="2370" spans="1:30" ht="102" x14ac:dyDescent="0.2">
      <c r="A2370" s="41" t="s">
        <v>8687</v>
      </c>
      <c r="B2370" s="103" t="s">
        <v>743</v>
      </c>
      <c r="C2370" s="43" t="s">
        <v>7295</v>
      </c>
      <c r="D2370" s="43" t="s">
        <v>8535</v>
      </c>
      <c r="E2370" s="44" t="s">
        <v>76</v>
      </c>
      <c r="F2370" s="45" t="s">
        <v>8688</v>
      </c>
      <c r="G2370" s="45" t="s">
        <v>2182</v>
      </c>
      <c r="H2370" s="47">
        <v>43438</v>
      </c>
      <c r="I2370" s="47">
        <v>44169</v>
      </c>
      <c r="J2370" s="48" t="str">
        <f>IF(Ugovori_OPULJP[[#This Row],[DATUM ZAVRŠETKA OPERACIJE]]&gt;DATE(2024,3,31),"u provedbi","završen")</f>
        <v>završen</v>
      </c>
      <c r="K2370" s="46" t="s">
        <v>79</v>
      </c>
      <c r="L2370" s="46" t="s">
        <v>79</v>
      </c>
      <c r="M2370" s="49">
        <v>0.85</v>
      </c>
      <c r="N2370" s="49">
        <v>0.15</v>
      </c>
      <c r="O2370" s="50">
        <f>Ugovori_OPULJP[[#This Row],[Bespovratna sredstva - Ukupno (EU+Nac) HRK
= Ukupna ugovorena vrijednost bespovratnih sredstava]]*Ugovori_OPULJP[[#This Row],[EU STOPA SUFINANCIRANJA %
EU CO-FINANCING RATE %]]</f>
        <v>2115518.7600000002</v>
      </c>
      <c r="P2370" s="51">
        <f>Ugovori_OPULJP[[#This Row],[Bespovratna sredstva - EU dio - HRK]]/7.5345</f>
        <v>280777.59108102729</v>
      </c>
      <c r="Q2370" s="50">
        <f>Ugovori_OPULJP[[#This Row],[Bespovratna sredstva - Ukupno (EU+Nac) HRK
= Ukupna ugovorena vrijednost bespovratnih sredstava]]*Ugovori_OPULJP[[#This Row],[STOPA NACIONALNOG SUFINANCIRANJA %]]</f>
        <v>373326.84</v>
      </c>
      <c r="R2370" s="51">
        <f>Ugovori_OPULJP[[#This Row],[Bespovratna sredstva - Nacionalni dio - HRK]]/7.5345</f>
        <v>49548.986661357754</v>
      </c>
      <c r="S2370" s="50">
        <v>2488845.6</v>
      </c>
      <c r="T2370" s="51">
        <f>Ugovori_OPULJP[[#This Row],[Bespovratna sredstva - Ukupno (EU+Nac) HRK
= Ukupna ugovorena vrijednost bespovratnih sredstava]]/7.5345</f>
        <v>330326.57774238504</v>
      </c>
      <c r="U2370" s="50">
        <v>0</v>
      </c>
      <c r="V2370" s="51">
        <f>Ugovori_OPULJP[[#This Row],[Javni doprinos korisnika - HRK]]/7.5345</f>
        <v>0</v>
      </c>
      <c r="W2370" s="50">
        <v>0</v>
      </c>
      <c r="X2370" s="51">
        <f>Ugovori_OPULJP[[#This Row],[Privatni doprinos korisnika - HRK]]/7.5345</f>
        <v>0</v>
      </c>
      <c r="Y2370" s="52">
        <v>2488845.6</v>
      </c>
      <c r="Z2370" s="53">
        <f>Ugovori_OPULJP[[#This Row],[UKUPNI PRIHVATLJIVI IZDACI
TOTAL ELIGIBLE EXPENDITURE
= Bespovratna sredstva ukupno + doprinos korisnika
= Ukupni prihvatljivi troškovi
= Ukupna ugovorena vrijednost projekta HRK]]/7.5345</f>
        <v>330326.57774238504</v>
      </c>
      <c r="AA2370" s="44" t="s">
        <v>38</v>
      </c>
      <c r="AB2370" s="44" t="s">
        <v>35</v>
      </c>
      <c r="AC2370" s="43" t="s">
        <v>8689</v>
      </c>
      <c r="AD2370" s="43" t="s">
        <v>6595</v>
      </c>
    </row>
    <row r="2371" spans="1:30" ht="63.75" x14ac:dyDescent="0.2">
      <c r="A2371" s="41" t="s">
        <v>8690</v>
      </c>
      <c r="B2371" s="103" t="s">
        <v>743</v>
      </c>
      <c r="C2371" s="43" t="s">
        <v>7295</v>
      </c>
      <c r="D2371" s="43" t="s">
        <v>8535</v>
      </c>
      <c r="E2371" s="44" t="s">
        <v>76</v>
      </c>
      <c r="F2371" s="45" t="s">
        <v>8691</v>
      </c>
      <c r="G2371" s="45" t="s">
        <v>7407</v>
      </c>
      <c r="H2371" s="47">
        <v>43445</v>
      </c>
      <c r="I2371" s="47">
        <v>44238</v>
      </c>
      <c r="J2371" s="48" t="str">
        <f>IF(Ugovori_OPULJP[[#This Row],[DATUM ZAVRŠETKA OPERACIJE]]&gt;DATE(2024,3,31),"u provedbi","završen")</f>
        <v>završen</v>
      </c>
      <c r="K2371" s="46" t="s">
        <v>2768</v>
      </c>
      <c r="L2371" s="46" t="s">
        <v>79</v>
      </c>
      <c r="M2371" s="49">
        <v>0.85</v>
      </c>
      <c r="N2371" s="49">
        <v>0.15</v>
      </c>
      <c r="O2371" s="50">
        <f>Ugovori_OPULJP[[#This Row],[Bespovratna sredstva - Ukupno (EU+Nac) HRK
= Ukupna ugovorena vrijednost bespovratnih sredstava]]*Ugovori_OPULJP[[#This Row],[EU STOPA SUFINANCIRANJA %
EU CO-FINANCING RATE %]]</f>
        <v>2124958.8089999999</v>
      </c>
      <c r="P2371" s="51">
        <f>Ugovori_OPULJP[[#This Row],[Bespovratna sredstva - EU dio - HRK]]/7.5345</f>
        <v>282030.50089587894</v>
      </c>
      <c r="Q2371" s="50">
        <f>Ugovori_OPULJP[[#This Row],[Bespovratna sredstva - Ukupno (EU+Nac) HRK
= Ukupna ugovorena vrijednost bespovratnih sredstava]]*Ugovori_OPULJP[[#This Row],[STOPA NACIONALNOG SUFINANCIRANJA %]]</f>
        <v>374992.73099999997</v>
      </c>
      <c r="R2371" s="51">
        <f>Ugovori_OPULJP[[#This Row],[Bespovratna sredstva - Nacionalni dio - HRK]]/7.5345</f>
        <v>49770.088393390397</v>
      </c>
      <c r="S2371" s="50">
        <v>2499951.54</v>
      </c>
      <c r="T2371" s="51">
        <f>Ugovori_OPULJP[[#This Row],[Bespovratna sredstva - Ukupno (EU+Nac) HRK
= Ukupna ugovorena vrijednost bespovratnih sredstava]]/7.5345</f>
        <v>331800.58928926935</v>
      </c>
      <c r="U2371" s="50">
        <v>0</v>
      </c>
      <c r="V2371" s="51">
        <f>Ugovori_OPULJP[[#This Row],[Javni doprinos korisnika - HRK]]/7.5345</f>
        <v>0</v>
      </c>
      <c r="W2371" s="50">
        <v>0</v>
      </c>
      <c r="X2371" s="51">
        <f>Ugovori_OPULJP[[#This Row],[Privatni doprinos korisnika - HRK]]/7.5345</f>
        <v>0</v>
      </c>
      <c r="Y2371" s="52">
        <v>2499951.54</v>
      </c>
      <c r="Z2371" s="53">
        <f>Ugovori_OPULJP[[#This Row],[UKUPNI PRIHVATLJIVI IZDACI
TOTAL ELIGIBLE EXPENDITURE
= Bespovratna sredstva ukupno + doprinos korisnika
= Ukupni prihvatljivi troškovi
= Ukupna ugovorena vrijednost projekta HRK]]/7.5345</f>
        <v>331800.58928926935</v>
      </c>
      <c r="AA2371" s="44" t="s">
        <v>38</v>
      </c>
      <c r="AB2371" s="44" t="s">
        <v>35</v>
      </c>
      <c r="AC2371" s="43" t="s">
        <v>8692</v>
      </c>
      <c r="AD2371" s="43" t="s">
        <v>6595</v>
      </c>
    </row>
    <row r="2372" spans="1:30" ht="76.5" x14ac:dyDescent="0.2">
      <c r="A2372" s="41" t="s">
        <v>8693</v>
      </c>
      <c r="B2372" s="103" t="s">
        <v>743</v>
      </c>
      <c r="C2372" s="43" t="s">
        <v>7295</v>
      </c>
      <c r="D2372" s="43" t="s">
        <v>8535</v>
      </c>
      <c r="E2372" s="44" t="s">
        <v>76</v>
      </c>
      <c r="F2372" s="45" t="s">
        <v>8694</v>
      </c>
      <c r="G2372" s="45" t="s">
        <v>8695</v>
      </c>
      <c r="H2372" s="47">
        <v>43629</v>
      </c>
      <c r="I2372" s="47">
        <v>44513</v>
      </c>
      <c r="J2372" s="48" t="str">
        <f>IF(Ugovori_OPULJP[[#This Row],[DATUM ZAVRŠETKA OPERACIJE]]&gt;DATE(2024,3,31),"u provedbi","završen")</f>
        <v>završen</v>
      </c>
      <c r="K2372" s="46" t="s">
        <v>249</v>
      </c>
      <c r="L2372" s="46" t="s">
        <v>249</v>
      </c>
      <c r="M2372" s="49">
        <v>0.85</v>
      </c>
      <c r="N2372" s="49">
        <v>0.15</v>
      </c>
      <c r="O2372" s="50">
        <f>Ugovori_OPULJP[[#This Row],[Bespovratna sredstva - Ukupno (EU+Nac) HRK
= Ukupna ugovorena vrijednost bespovratnih sredstava]]*Ugovori_OPULJP[[#This Row],[EU STOPA SUFINANCIRANJA %
EU CO-FINANCING RATE %]]</f>
        <v>478717.875</v>
      </c>
      <c r="P2372" s="51">
        <f>Ugovori_OPULJP[[#This Row],[Bespovratna sredstva - EU dio - HRK]]/7.5345</f>
        <v>63536.780808281903</v>
      </c>
      <c r="Q2372" s="50">
        <f>Ugovori_OPULJP[[#This Row],[Bespovratna sredstva - Ukupno (EU+Nac) HRK
= Ukupna ugovorena vrijednost bespovratnih sredstava]]*Ugovori_OPULJP[[#This Row],[STOPA NACIONALNOG SUFINANCIRANJA %]]</f>
        <v>84479.625</v>
      </c>
      <c r="R2372" s="51">
        <f>Ugovori_OPULJP[[#This Row],[Bespovratna sredstva - Nacionalni dio - HRK]]/7.5345</f>
        <v>11212.373083814453</v>
      </c>
      <c r="S2372" s="50">
        <v>563197.5</v>
      </c>
      <c r="T2372" s="51">
        <f>Ugovori_OPULJP[[#This Row],[Bespovratna sredstva - Ukupno (EU+Nac) HRK
= Ukupna ugovorena vrijednost bespovratnih sredstava]]/7.5345</f>
        <v>74749.15389209635</v>
      </c>
      <c r="U2372" s="50">
        <v>0</v>
      </c>
      <c r="V2372" s="51">
        <f>Ugovori_OPULJP[[#This Row],[Javni doprinos korisnika - HRK]]/7.5345</f>
        <v>0</v>
      </c>
      <c r="W2372" s="50">
        <v>0</v>
      </c>
      <c r="X2372" s="51">
        <f>Ugovori_OPULJP[[#This Row],[Privatni doprinos korisnika - HRK]]/7.5345</f>
        <v>0</v>
      </c>
      <c r="Y2372" s="52">
        <v>563197.5</v>
      </c>
      <c r="Z2372" s="53">
        <f>Ugovori_OPULJP[[#This Row],[UKUPNI PRIHVATLJIVI IZDACI
TOTAL ELIGIBLE EXPENDITURE
= Bespovratna sredstva ukupno + doprinos korisnika
= Ukupni prihvatljivi troškovi
= Ukupna ugovorena vrijednost projekta HRK]]/7.5345</f>
        <v>74749.15389209635</v>
      </c>
      <c r="AA2372" s="44" t="s">
        <v>38</v>
      </c>
      <c r="AB2372" s="44" t="s">
        <v>35</v>
      </c>
      <c r="AC2372" s="43" t="s">
        <v>8696</v>
      </c>
      <c r="AD2372" s="43" t="s">
        <v>6595</v>
      </c>
    </row>
    <row r="2373" spans="1:30" ht="63.75" x14ac:dyDescent="0.2">
      <c r="A2373" s="41" t="s">
        <v>8697</v>
      </c>
      <c r="B2373" s="103" t="s">
        <v>743</v>
      </c>
      <c r="C2373" s="43" t="s">
        <v>7295</v>
      </c>
      <c r="D2373" s="43" t="s">
        <v>8535</v>
      </c>
      <c r="E2373" s="44" t="s">
        <v>76</v>
      </c>
      <c r="F2373" s="45" t="s">
        <v>8698</v>
      </c>
      <c r="G2373" s="45" t="s">
        <v>3748</v>
      </c>
      <c r="H2373" s="47">
        <v>43437</v>
      </c>
      <c r="I2373" s="47">
        <v>44168</v>
      </c>
      <c r="J2373" s="48" t="str">
        <f>IF(Ugovori_OPULJP[[#This Row],[DATUM ZAVRŠETKA OPERACIJE]]&gt;DATE(2024,3,31),"u provedbi","završen")</f>
        <v>završen</v>
      </c>
      <c r="K2373" s="46" t="s">
        <v>2683</v>
      </c>
      <c r="L2373" s="46" t="s">
        <v>333</v>
      </c>
      <c r="M2373" s="49">
        <v>0.85</v>
      </c>
      <c r="N2373" s="49">
        <v>0.15</v>
      </c>
      <c r="O2373" s="50">
        <f>Ugovori_OPULJP[[#This Row],[Bespovratna sredstva - Ukupno (EU+Nac) HRK
= Ukupna ugovorena vrijednost bespovratnih sredstava]]*Ugovori_OPULJP[[#This Row],[EU STOPA SUFINANCIRANJA %
EU CO-FINANCING RATE %]]</f>
        <v>2092820.2069999999</v>
      </c>
      <c r="P2373" s="51">
        <f>Ugovori_OPULJP[[#This Row],[Bespovratna sredstva - EU dio - HRK]]/7.5345</f>
        <v>277764.97537991899</v>
      </c>
      <c r="Q2373" s="50">
        <f>Ugovori_OPULJP[[#This Row],[Bespovratna sredstva - Ukupno (EU+Nac) HRK
= Ukupna ugovorena vrijednost bespovratnih sredstava]]*Ugovori_OPULJP[[#This Row],[STOPA NACIONALNOG SUFINANCIRANJA %]]</f>
        <v>369321.21299999999</v>
      </c>
      <c r="R2373" s="51">
        <f>Ugovori_OPULJP[[#This Row],[Bespovratna sredstva - Nacionalni dio - HRK]]/7.5345</f>
        <v>49017.348596456293</v>
      </c>
      <c r="S2373" s="50">
        <v>2462141.42</v>
      </c>
      <c r="T2373" s="51">
        <f>Ugovori_OPULJP[[#This Row],[Bespovratna sredstva - Ukupno (EU+Nac) HRK
= Ukupna ugovorena vrijednost bespovratnih sredstava]]/7.5345</f>
        <v>326782.32397637534</v>
      </c>
      <c r="U2373" s="50">
        <v>0</v>
      </c>
      <c r="V2373" s="51">
        <f>Ugovori_OPULJP[[#This Row],[Javni doprinos korisnika - HRK]]/7.5345</f>
        <v>0</v>
      </c>
      <c r="W2373" s="50">
        <v>0</v>
      </c>
      <c r="X2373" s="51">
        <f>Ugovori_OPULJP[[#This Row],[Privatni doprinos korisnika - HRK]]/7.5345</f>
        <v>0</v>
      </c>
      <c r="Y2373" s="52">
        <v>2462141.42</v>
      </c>
      <c r="Z2373" s="53">
        <f>Ugovori_OPULJP[[#This Row],[UKUPNI PRIHVATLJIVI IZDACI
TOTAL ELIGIBLE EXPENDITURE
= Bespovratna sredstva ukupno + doprinos korisnika
= Ukupni prihvatljivi troškovi
= Ukupna ugovorena vrijednost projekta HRK]]/7.5345</f>
        <v>326782.32397637534</v>
      </c>
      <c r="AA2373" s="44" t="s">
        <v>38</v>
      </c>
      <c r="AB2373" s="44" t="s">
        <v>35</v>
      </c>
      <c r="AC2373" s="43" t="s">
        <v>8699</v>
      </c>
      <c r="AD2373" s="43" t="s">
        <v>6595</v>
      </c>
    </row>
    <row r="2374" spans="1:30" ht="102" x14ac:dyDescent="0.2">
      <c r="A2374" s="41" t="s">
        <v>8700</v>
      </c>
      <c r="B2374" s="103" t="s">
        <v>743</v>
      </c>
      <c r="C2374" s="43" t="s">
        <v>7295</v>
      </c>
      <c r="D2374" s="43" t="s">
        <v>8535</v>
      </c>
      <c r="E2374" s="44" t="s">
        <v>76</v>
      </c>
      <c r="F2374" s="45" t="s">
        <v>8701</v>
      </c>
      <c r="G2374" s="45" t="s">
        <v>7531</v>
      </c>
      <c r="H2374" s="47">
        <v>43559</v>
      </c>
      <c r="I2374" s="47">
        <v>44290</v>
      </c>
      <c r="J2374" s="48" t="str">
        <f>IF(Ugovori_OPULJP[[#This Row],[DATUM ZAVRŠETKA OPERACIJE]]&gt;DATE(2024,3,31),"u provedbi","završen")</f>
        <v>završen</v>
      </c>
      <c r="K2374" s="46" t="s">
        <v>130</v>
      </c>
      <c r="L2374" s="46" t="s">
        <v>130</v>
      </c>
      <c r="M2374" s="49">
        <v>0.85</v>
      </c>
      <c r="N2374" s="49">
        <v>0.15</v>
      </c>
      <c r="O2374" s="50">
        <f>Ugovori_OPULJP[[#This Row],[Bespovratna sredstva - Ukupno (EU+Nac) HRK
= Ukupna ugovorena vrijednost bespovratnih sredstava]]*Ugovori_OPULJP[[#This Row],[EU STOPA SUFINANCIRANJA %
EU CO-FINANCING RATE %]]</f>
        <v>746551.6</v>
      </c>
      <c r="P2374" s="51">
        <f>Ugovori_OPULJP[[#This Row],[Bespovratna sredstva - EU dio - HRK]]/7.5345</f>
        <v>99084.424978432537</v>
      </c>
      <c r="Q2374" s="50">
        <f>Ugovori_OPULJP[[#This Row],[Bespovratna sredstva - Ukupno (EU+Nac) HRK
= Ukupna ugovorena vrijednost bespovratnih sredstava]]*Ugovori_OPULJP[[#This Row],[STOPA NACIONALNOG SUFINANCIRANJA %]]</f>
        <v>131744.4</v>
      </c>
      <c r="R2374" s="51">
        <f>Ugovori_OPULJP[[#This Row],[Bespovratna sredstva - Nacionalni dio - HRK]]/7.5345</f>
        <v>17485.486760899857</v>
      </c>
      <c r="S2374" s="50">
        <v>878296</v>
      </c>
      <c r="T2374" s="51">
        <f>Ugovori_OPULJP[[#This Row],[Bespovratna sredstva - Ukupno (EU+Nac) HRK
= Ukupna ugovorena vrijednost bespovratnih sredstava]]/7.5345</f>
        <v>116569.9117393324</v>
      </c>
      <c r="U2374" s="50">
        <v>0</v>
      </c>
      <c r="V2374" s="51">
        <f>Ugovori_OPULJP[[#This Row],[Javni doprinos korisnika - HRK]]/7.5345</f>
        <v>0</v>
      </c>
      <c r="W2374" s="50">
        <v>0</v>
      </c>
      <c r="X2374" s="51">
        <f>Ugovori_OPULJP[[#This Row],[Privatni doprinos korisnika - HRK]]/7.5345</f>
        <v>0</v>
      </c>
      <c r="Y2374" s="52">
        <v>878296</v>
      </c>
      <c r="Z2374" s="53">
        <f>Ugovori_OPULJP[[#This Row],[UKUPNI PRIHVATLJIVI IZDACI
TOTAL ELIGIBLE EXPENDITURE
= Bespovratna sredstva ukupno + doprinos korisnika
= Ukupni prihvatljivi troškovi
= Ukupna ugovorena vrijednost projekta HRK]]/7.5345</f>
        <v>116569.9117393324</v>
      </c>
      <c r="AA2374" s="44" t="s">
        <v>38</v>
      </c>
      <c r="AB2374" s="44" t="s">
        <v>35</v>
      </c>
      <c r="AC2374" s="43" t="s">
        <v>8702</v>
      </c>
      <c r="AD2374" s="43" t="s">
        <v>6595</v>
      </c>
    </row>
    <row r="2375" spans="1:30" ht="102" x14ac:dyDescent="0.2">
      <c r="A2375" s="41" t="s">
        <v>8703</v>
      </c>
      <c r="B2375" s="103" t="s">
        <v>743</v>
      </c>
      <c r="C2375" s="43" t="s">
        <v>7295</v>
      </c>
      <c r="D2375" s="43" t="s">
        <v>8535</v>
      </c>
      <c r="E2375" s="44" t="s">
        <v>76</v>
      </c>
      <c r="F2375" s="45" t="s">
        <v>8704</v>
      </c>
      <c r="G2375" s="45" t="s">
        <v>8705</v>
      </c>
      <c r="H2375" s="47">
        <v>43437</v>
      </c>
      <c r="I2375" s="47">
        <v>44168</v>
      </c>
      <c r="J2375" s="48" t="str">
        <f>IF(Ugovori_OPULJP[[#This Row],[DATUM ZAVRŠETKA OPERACIJE]]&gt;DATE(2024,3,31),"u provedbi","završen")</f>
        <v>završen</v>
      </c>
      <c r="K2375" s="46" t="s">
        <v>155</v>
      </c>
      <c r="L2375" s="46" t="s">
        <v>155</v>
      </c>
      <c r="M2375" s="49">
        <v>0.85</v>
      </c>
      <c r="N2375" s="49">
        <v>0.15</v>
      </c>
      <c r="O2375" s="50">
        <f>Ugovori_OPULJP[[#This Row],[Bespovratna sredstva - Ukupno (EU+Nac) HRK
= Ukupna ugovorena vrijednost bespovratnih sredstava]]*Ugovori_OPULJP[[#This Row],[EU STOPA SUFINANCIRANJA %
EU CO-FINANCING RATE %]]</f>
        <v>1003280.0069999999</v>
      </c>
      <c r="P2375" s="51">
        <f>Ugovori_OPULJP[[#This Row],[Bespovratna sredstva - EU dio - HRK]]/7.5345</f>
        <v>133158.14015528566</v>
      </c>
      <c r="Q2375" s="50">
        <f>Ugovori_OPULJP[[#This Row],[Bespovratna sredstva - Ukupno (EU+Nac) HRK
= Ukupna ugovorena vrijednost bespovratnih sredstava]]*Ugovori_OPULJP[[#This Row],[STOPA NACIONALNOG SUFINANCIRANJA %]]</f>
        <v>177049.41299999997</v>
      </c>
      <c r="R2375" s="51">
        <f>Ugovori_OPULJP[[#This Row],[Bespovratna sredstva - Nacionalni dio - HRK]]/7.5345</f>
        <v>23498.495321520997</v>
      </c>
      <c r="S2375" s="50">
        <v>1180329.42</v>
      </c>
      <c r="T2375" s="51">
        <f>Ugovori_OPULJP[[#This Row],[Bespovratna sredstva - Ukupno (EU+Nac) HRK
= Ukupna ugovorena vrijednost bespovratnih sredstava]]/7.5345</f>
        <v>156656.63547680667</v>
      </c>
      <c r="U2375" s="50">
        <v>0</v>
      </c>
      <c r="V2375" s="51">
        <f>Ugovori_OPULJP[[#This Row],[Javni doprinos korisnika - HRK]]/7.5345</f>
        <v>0</v>
      </c>
      <c r="W2375" s="50">
        <v>10734.580000000075</v>
      </c>
      <c r="X2375" s="51">
        <f>Ugovori_OPULJP[[#This Row],[Privatni doprinos korisnika - HRK]]/7.5345</f>
        <v>1424.7236047514864</v>
      </c>
      <c r="Y2375" s="52">
        <v>1191064</v>
      </c>
      <c r="Z2375" s="53">
        <f>Ugovori_OPULJP[[#This Row],[UKUPNI PRIHVATLJIVI IZDACI
TOTAL ELIGIBLE EXPENDITURE
= Bespovratna sredstva ukupno + doprinos korisnika
= Ukupni prihvatljivi troškovi
= Ukupna ugovorena vrijednost projekta HRK]]/7.5345</f>
        <v>158081.35908155816</v>
      </c>
      <c r="AA2375" s="44" t="s">
        <v>38</v>
      </c>
      <c r="AB2375" s="44" t="s">
        <v>35</v>
      </c>
      <c r="AC2375" s="43" t="s">
        <v>8706</v>
      </c>
      <c r="AD2375" s="43" t="s">
        <v>6595</v>
      </c>
    </row>
    <row r="2376" spans="1:30" ht="89.25" x14ac:dyDescent="0.2">
      <c r="A2376" s="41" t="s">
        <v>8707</v>
      </c>
      <c r="B2376" s="103" t="s">
        <v>743</v>
      </c>
      <c r="C2376" s="43" t="s">
        <v>7295</v>
      </c>
      <c r="D2376" s="43" t="s">
        <v>8535</v>
      </c>
      <c r="E2376" s="44" t="s">
        <v>76</v>
      </c>
      <c r="F2376" s="45" t="s">
        <v>8708</v>
      </c>
      <c r="G2376" s="45" t="s">
        <v>168</v>
      </c>
      <c r="H2376" s="47">
        <v>43437</v>
      </c>
      <c r="I2376" s="47">
        <v>44289</v>
      </c>
      <c r="J2376" s="48" t="str">
        <f>IF(Ugovori_OPULJP[[#This Row],[DATUM ZAVRŠETKA OPERACIJE]]&gt;DATE(2024,3,31),"u provedbi","završen")</f>
        <v>završen</v>
      </c>
      <c r="K2376" s="46" t="s">
        <v>8709</v>
      </c>
      <c r="L2376" s="46" t="s">
        <v>37</v>
      </c>
      <c r="M2376" s="49">
        <v>0.85</v>
      </c>
      <c r="N2376" s="49">
        <v>0.15</v>
      </c>
      <c r="O2376" s="50">
        <f>Ugovori_OPULJP[[#This Row],[Bespovratna sredstva - Ukupno (EU+Nac) HRK
= Ukupna ugovorena vrijednost bespovratnih sredstava]]*Ugovori_OPULJP[[#This Row],[EU STOPA SUFINANCIRANJA %
EU CO-FINANCING RATE %]]</f>
        <v>2124210.2649999997</v>
      </c>
      <c r="P2376" s="51">
        <f>Ugovori_OPULJP[[#This Row],[Bespovratna sredstva - EU dio - HRK]]/7.5345</f>
        <v>281931.15203397698</v>
      </c>
      <c r="Q2376" s="50">
        <f>Ugovori_OPULJP[[#This Row],[Bespovratna sredstva - Ukupno (EU+Nac) HRK
= Ukupna ugovorena vrijednost bespovratnih sredstava]]*Ugovori_OPULJP[[#This Row],[STOPA NACIONALNOG SUFINANCIRANJA %]]</f>
        <v>374860.63499999995</v>
      </c>
      <c r="R2376" s="51">
        <f>Ugovori_OPULJP[[#This Row],[Bespovratna sredstva - Nacionalni dio - HRK]]/7.5345</f>
        <v>49752.556241290054</v>
      </c>
      <c r="S2376" s="50">
        <v>2499070.9</v>
      </c>
      <c r="T2376" s="51">
        <f>Ugovori_OPULJP[[#This Row],[Bespovratna sredstva - Ukupno (EU+Nac) HRK
= Ukupna ugovorena vrijednost bespovratnih sredstava]]/7.5345</f>
        <v>331683.7082752671</v>
      </c>
      <c r="U2376" s="50">
        <v>0</v>
      </c>
      <c r="V2376" s="51">
        <f>Ugovori_OPULJP[[#This Row],[Javni doprinos korisnika - HRK]]/7.5345</f>
        <v>0</v>
      </c>
      <c r="W2376" s="50">
        <v>0</v>
      </c>
      <c r="X2376" s="51">
        <f>Ugovori_OPULJP[[#This Row],[Privatni doprinos korisnika - HRK]]/7.5345</f>
        <v>0</v>
      </c>
      <c r="Y2376" s="52">
        <v>2499070.9</v>
      </c>
      <c r="Z2376" s="53">
        <f>Ugovori_OPULJP[[#This Row],[UKUPNI PRIHVATLJIVI IZDACI
TOTAL ELIGIBLE EXPENDITURE
= Bespovratna sredstva ukupno + doprinos korisnika
= Ukupni prihvatljivi troškovi
= Ukupna ugovorena vrijednost projekta HRK]]/7.5345</f>
        <v>331683.7082752671</v>
      </c>
      <c r="AA2376" s="44" t="s">
        <v>38</v>
      </c>
      <c r="AB2376" s="44" t="s">
        <v>35</v>
      </c>
      <c r="AC2376" s="43" t="s">
        <v>8710</v>
      </c>
      <c r="AD2376" s="43" t="s">
        <v>6595</v>
      </c>
    </row>
    <row r="2377" spans="1:30" ht="89.25" x14ac:dyDescent="0.2">
      <c r="A2377" s="41" t="s">
        <v>8711</v>
      </c>
      <c r="B2377" s="103" t="s">
        <v>743</v>
      </c>
      <c r="C2377" s="43" t="s">
        <v>7295</v>
      </c>
      <c r="D2377" s="43" t="s">
        <v>8535</v>
      </c>
      <c r="E2377" s="44" t="s">
        <v>76</v>
      </c>
      <c r="F2377" s="45" t="s">
        <v>8712</v>
      </c>
      <c r="G2377" s="45" t="s">
        <v>2352</v>
      </c>
      <c r="H2377" s="47">
        <v>43623</v>
      </c>
      <c r="I2377" s="47">
        <v>44354</v>
      </c>
      <c r="J2377" s="48" t="str">
        <f>IF(Ugovori_OPULJP[[#This Row],[DATUM ZAVRŠETKA OPERACIJE]]&gt;DATE(2024,3,31),"u provedbi","završen")</f>
        <v>završen</v>
      </c>
      <c r="K2377" s="46" t="s">
        <v>211</v>
      </c>
      <c r="L2377" s="46" t="s">
        <v>211</v>
      </c>
      <c r="M2377" s="49">
        <v>0.85</v>
      </c>
      <c r="N2377" s="49">
        <v>0.15</v>
      </c>
      <c r="O2377" s="50">
        <f>Ugovori_OPULJP[[#This Row],[Bespovratna sredstva - Ukupno (EU+Nac) HRK
= Ukupna ugovorena vrijednost bespovratnih sredstava]]*Ugovori_OPULJP[[#This Row],[EU STOPA SUFINANCIRANJA %
EU CO-FINANCING RATE %]]</f>
        <v>423616.56549999997</v>
      </c>
      <c r="P2377" s="51">
        <f>Ugovori_OPULJP[[#This Row],[Bespovratna sredstva - EU dio - HRK]]/7.5345</f>
        <v>56223.580264118384</v>
      </c>
      <c r="Q2377" s="50">
        <f>Ugovori_OPULJP[[#This Row],[Bespovratna sredstva - Ukupno (EU+Nac) HRK
= Ukupna ugovorena vrijednost bespovratnih sredstava]]*Ugovori_OPULJP[[#This Row],[STOPA NACIONALNOG SUFINANCIRANJA %]]</f>
        <v>74755.864499999996</v>
      </c>
      <c r="R2377" s="51">
        <f>Ugovori_OPULJP[[#This Row],[Bespovratna sredstva - Nacionalni dio - HRK]]/7.5345</f>
        <v>9921.8082819032443</v>
      </c>
      <c r="S2377" s="50">
        <v>498372.43</v>
      </c>
      <c r="T2377" s="51">
        <f>Ugovori_OPULJP[[#This Row],[Bespovratna sredstva - Ukupno (EU+Nac) HRK
= Ukupna ugovorena vrijednost bespovratnih sredstava]]/7.5345</f>
        <v>66145.388546021626</v>
      </c>
      <c r="U2377" s="50">
        <v>0</v>
      </c>
      <c r="V2377" s="51">
        <f>Ugovori_OPULJP[[#This Row],[Javni doprinos korisnika - HRK]]/7.5345</f>
        <v>0</v>
      </c>
      <c r="W2377" s="50">
        <v>0</v>
      </c>
      <c r="X2377" s="51">
        <f>Ugovori_OPULJP[[#This Row],[Privatni doprinos korisnika - HRK]]/7.5345</f>
        <v>0</v>
      </c>
      <c r="Y2377" s="52">
        <v>498372.43</v>
      </c>
      <c r="Z2377" s="53">
        <f>Ugovori_OPULJP[[#This Row],[UKUPNI PRIHVATLJIVI IZDACI
TOTAL ELIGIBLE EXPENDITURE
= Bespovratna sredstva ukupno + doprinos korisnika
= Ukupni prihvatljivi troškovi
= Ukupna ugovorena vrijednost projekta HRK]]/7.5345</f>
        <v>66145.388546021626</v>
      </c>
      <c r="AA2377" s="44" t="s">
        <v>38</v>
      </c>
      <c r="AB2377" s="44" t="s">
        <v>35</v>
      </c>
      <c r="AC2377" s="43" t="s">
        <v>8713</v>
      </c>
      <c r="AD2377" s="43" t="s">
        <v>6595</v>
      </c>
    </row>
    <row r="2378" spans="1:30" ht="114.75" x14ac:dyDescent="0.2">
      <c r="A2378" s="41" t="s">
        <v>8714</v>
      </c>
      <c r="B2378" s="103" t="s">
        <v>743</v>
      </c>
      <c r="C2378" s="43" t="s">
        <v>7295</v>
      </c>
      <c r="D2378" s="43" t="s">
        <v>8535</v>
      </c>
      <c r="E2378" s="44" t="s">
        <v>76</v>
      </c>
      <c r="F2378" s="45" t="s">
        <v>8715</v>
      </c>
      <c r="G2378" s="45" t="s">
        <v>3569</v>
      </c>
      <c r="H2378" s="47">
        <v>43563</v>
      </c>
      <c r="I2378" s="47">
        <v>44447</v>
      </c>
      <c r="J2378" s="48" t="str">
        <f>IF(Ugovori_OPULJP[[#This Row],[DATUM ZAVRŠETKA OPERACIJE]]&gt;DATE(2024,3,31),"u provedbi","završen")</f>
        <v>završen</v>
      </c>
      <c r="K2378" s="46" t="s">
        <v>99</v>
      </c>
      <c r="L2378" s="46" t="s">
        <v>99</v>
      </c>
      <c r="M2378" s="49">
        <v>0.85</v>
      </c>
      <c r="N2378" s="49">
        <v>0.15</v>
      </c>
      <c r="O2378" s="50">
        <f>Ugovori_OPULJP[[#This Row],[Bespovratna sredstva - Ukupno (EU+Nac) HRK
= Ukupna ugovorena vrijednost bespovratnih sredstava]]*Ugovori_OPULJP[[#This Row],[EU STOPA SUFINANCIRANJA %
EU CO-FINANCING RATE %]]</f>
        <v>1975409.7069999999</v>
      </c>
      <c r="P2378" s="51">
        <f>Ugovori_OPULJP[[#This Row],[Bespovratna sredstva - EU dio - HRK]]/7.5345</f>
        <v>262181.92408255354</v>
      </c>
      <c r="Q2378" s="50">
        <f>Ugovori_OPULJP[[#This Row],[Bespovratna sredstva - Ukupno (EU+Nac) HRK
= Ukupna ugovorena vrijednost bespovratnih sredstava]]*Ugovori_OPULJP[[#This Row],[STOPA NACIONALNOG SUFINANCIRANJA %]]</f>
        <v>348601.71299999999</v>
      </c>
      <c r="R2378" s="51">
        <f>Ugovori_OPULJP[[#This Row],[Bespovratna sredstva - Nacionalni dio - HRK]]/7.5345</f>
        <v>46267.39836750945</v>
      </c>
      <c r="S2378" s="50">
        <v>2324011.42</v>
      </c>
      <c r="T2378" s="51">
        <f>Ugovori_OPULJP[[#This Row],[Bespovratna sredstva - Ukupno (EU+Nac) HRK
= Ukupna ugovorena vrijednost bespovratnih sredstava]]/7.5345</f>
        <v>308449.32245006302</v>
      </c>
      <c r="U2378" s="50">
        <v>0</v>
      </c>
      <c r="V2378" s="51">
        <f>Ugovori_OPULJP[[#This Row],[Javni doprinos korisnika - HRK]]/7.5345</f>
        <v>0</v>
      </c>
      <c r="W2378" s="50">
        <v>0</v>
      </c>
      <c r="X2378" s="51">
        <f>Ugovori_OPULJP[[#This Row],[Privatni doprinos korisnika - HRK]]/7.5345</f>
        <v>0</v>
      </c>
      <c r="Y2378" s="52">
        <v>2324011.42</v>
      </c>
      <c r="Z2378" s="53">
        <f>Ugovori_OPULJP[[#This Row],[UKUPNI PRIHVATLJIVI IZDACI
TOTAL ELIGIBLE EXPENDITURE
= Bespovratna sredstva ukupno + doprinos korisnika
= Ukupni prihvatljivi troškovi
= Ukupna ugovorena vrijednost projekta HRK]]/7.5345</f>
        <v>308449.32245006302</v>
      </c>
      <c r="AA2378" s="44" t="s">
        <v>38</v>
      </c>
      <c r="AB2378" s="44" t="s">
        <v>35</v>
      </c>
      <c r="AC2378" s="43" t="s">
        <v>8716</v>
      </c>
      <c r="AD2378" s="43" t="s">
        <v>6595</v>
      </c>
    </row>
    <row r="2379" spans="1:30" ht="114.75" x14ac:dyDescent="0.2">
      <c r="A2379" s="41" t="s">
        <v>8717</v>
      </c>
      <c r="B2379" s="103" t="s">
        <v>743</v>
      </c>
      <c r="C2379" s="43" t="s">
        <v>7295</v>
      </c>
      <c r="D2379" s="43" t="s">
        <v>8535</v>
      </c>
      <c r="E2379" s="44" t="s">
        <v>76</v>
      </c>
      <c r="F2379" s="45" t="s">
        <v>8718</v>
      </c>
      <c r="G2379" s="45" t="s">
        <v>466</v>
      </c>
      <c r="H2379" s="47">
        <v>43430</v>
      </c>
      <c r="I2379" s="47">
        <v>44312</v>
      </c>
      <c r="J2379" s="48" t="str">
        <f>IF(Ugovori_OPULJP[[#This Row],[DATUM ZAVRŠETKA OPERACIJE]]&gt;DATE(2024,3,31),"u provedbi","završen")</f>
        <v>završen</v>
      </c>
      <c r="K2379" s="46" t="s">
        <v>7505</v>
      </c>
      <c r="L2379" s="46" t="s">
        <v>94</v>
      </c>
      <c r="M2379" s="49">
        <v>0.85</v>
      </c>
      <c r="N2379" s="49">
        <v>0.15</v>
      </c>
      <c r="O2379" s="50">
        <f>Ugovori_OPULJP[[#This Row],[Bespovratna sredstva - Ukupno (EU+Nac) HRK
= Ukupna ugovorena vrijednost bespovratnih sredstava]]*Ugovori_OPULJP[[#This Row],[EU STOPA SUFINANCIRANJA %
EU CO-FINANCING RATE %]]</f>
        <v>2121324.0984999998</v>
      </c>
      <c r="P2379" s="51">
        <f>Ugovori_OPULJP[[#This Row],[Bespovratna sredstva - EU dio - HRK]]/7.5345</f>
        <v>281548.09191054478</v>
      </c>
      <c r="Q2379" s="50">
        <f>Ugovori_OPULJP[[#This Row],[Bespovratna sredstva - Ukupno (EU+Nac) HRK
= Ukupna ugovorena vrijednost bespovratnih sredstava]]*Ugovori_OPULJP[[#This Row],[STOPA NACIONALNOG SUFINANCIRANJA %]]</f>
        <v>374351.31150000001</v>
      </c>
      <c r="R2379" s="51">
        <f>Ugovori_OPULJP[[#This Row],[Bespovratna sredstva - Nacionalni dio - HRK]]/7.5345</f>
        <v>49684.957395978498</v>
      </c>
      <c r="S2379" s="50">
        <v>2495675.41</v>
      </c>
      <c r="T2379" s="51">
        <f>Ugovori_OPULJP[[#This Row],[Bespovratna sredstva - Ukupno (EU+Nac) HRK
= Ukupna ugovorena vrijednost bespovratnih sredstava]]/7.5345</f>
        <v>331233.04930652335</v>
      </c>
      <c r="U2379" s="50">
        <v>0</v>
      </c>
      <c r="V2379" s="51">
        <f>Ugovori_OPULJP[[#This Row],[Javni doprinos korisnika - HRK]]/7.5345</f>
        <v>0</v>
      </c>
      <c r="W2379" s="50">
        <v>0</v>
      </c>
      <c r="X2379" s="51">
        <f>Ugovori_OPULJP[[#This Row],[Privatni doprinos korisnika - HRK]]/7.5345</f>
        <v>0</v>
      </c>
      <c r="Y2379" s="52">
        <v>2495675.41</v>
      </c>
      <c r="Z2379" s="53">
        <f>Ugovori_OPULJP[[#This Row],[UKUPNI PRIHVATLJIVI IZDACI
TOTAL ELIGIBLE EXPENDITURE
= Bespovratna sredstva ukupno + doprinos korisnika
= Ukupni prihvatljivi troškovi
= Ukupna ugovorena vrijednost projekta HRK]]/7.5345</f>
        <v>331233.04930652335</v>
      </c>
      <c r="AA2379" s="44" t="s">
        <v>38</v>
      </c>
      <c r="AB2379" s="44" t="s">
        <v>35</v>
      </c>
      <c r="AC2379" s="43" t="s">
        <v>8719</v>
      </c>
      <c r="AD2379" s="43" t="s">
        <v>6595</v>
      </c>
    </row>
    <row r="2380" spans="1:30" ht="76.5" x14ac:dyDescent="0.2">
      <c r="A2380" s="41" t="s">
        <v>8720</v>
      </c>
      <c r="B2380" s="103" t="s">
        <v>743</v>
      </c>
      <c r="C2380" s="43" t="s">
        <v>7295</v>
      </c>
      <c r="D2380" s="43" t="s">
        <v>8535</v>
      </c>
      <c r="E2380" s="44" t="s">
        <v>76</v>
      </c>
      <c r="F2380" s="45" t="s">
        <v>8721</v>
      </c>
      <c r="G2380" s="45" t="s">
        <v>1647</v>
      </c>
      <c r="H2380" s="47">
        <v>43437</v>
      </c>
      <c r="I2380" s="47">
        <v>44199</v>
      </c>
      <c r="J2380" s="48" t="str">
        <f>IF(Ugovori_OPULJP[[#This Row],[DATUM ZAVRŠETKA OPERACIJE]]&gt;DATE(2024,3,31),"u provedbi","završen")</f>
        <v>završen</v>
      </c>
      <c r="K2380" s="46" t="s">
        <v>211</v>
      </c>
      <c r="L2380" s="46" t="s">
        <v>211</v>
      </c>
      <c r="M2380" s="49">
        <v>0.85</v>
      </c>
      <c r="N2380" s="49">
        <v>0.15</v>
      </c>
      <c r="O2380" s="50">
        <f>Ugovori_OPULJP[[#This Row],[Bespovratna sredstva - Ukupno (EU+Nac) HRK
= Ukupna ugovorena vrijednost bespovratnih sredstava]]*Ugovori_OPULJP[[#This Row],[EU STOPA SUFINANCIRANJA %
EU CO-FINANCING RATE %]]</f>
        <v>1941575.5249999999</v>
      </c>
      <c r="P2380" s="51">
        <f>Ugovori_OPULJP[[#This Row],[Bespovratna sredstva - EU dio - HRK]]/7.5345</f>
        <v>257691.35642710197</v>
      </c>
      <c r="Q2380" s="50">
        <f>Ugovori_OPULJP[[#This Row],[Bespovratna sredstva - Ukupno (EU+Nac) HRK
= Ukupna ugovorena vrijednost bespovratnih sredstava]]*Ugovori_OPULJP[[#This Row],[STOPA NACIONALNOG SUFINANCIRANJA %]]</f>
        <v>342630.97499999998</v>
      </c>
      <c r="R2380" s="51">
        <f>Ugovori_OPULJP[[#This Row],[Bespovratna sredstva - Nacionalni dio - HRK]]/7.5345</f>
        <v>45474.94525184152</v>
      </c>
      <c r="S2380" s="50">
        <v>2284206.5</v>
      </c>
      <c r="T2380" s="51">
        <f>Ugovori_OPULJP[[#This Row],[Bespovratna sredstva - Ukupno (EU+Nac) HRK
= Ukupna ugovorena vrijednost bespovratnih sredstava]]/7.5345</f>
        <v>303166.30167894351</v>
      </c>
      <c r="U2380" s="50">
        <v>0</v>
      </c>
      <c r="V2380" s="51">
        <f>Ugovori_OPULJP[[#This Row],[Javni doprinos korisnika - HRK]]/7.5345</f>
        <v>0</v>
      </c>
      <c r="W2380" s="50">
        <v>0</v>
      </c>
      <c r="X2380" s="51">
        <f>Ugovori_OPULJP[[#This Row],[Privatni doprinos korisnika - HRK]]/7.5345</f>
        <v>0</v>
      </c>
      <c r="Y2380" s="52">
        <v>2284206.5</v>
      </c>
      <c r="Z2380" s="53">
        <f>Ugovori_OPULJP[[#This Row],[UKUPNI PRIHVATLJIVI IZDACI
TOTAL ELIGIBLE EXPENDITURE
= Bespovratna sredstva ukupno + doprinos korisnika
= Ukupni prihvatljivi troškovi
= Ukupna ugovorena vrijednost projekta HRK]]/7.5345</f>
        <v>303166.30167894351</v>
      </c>
      <c r="AA2380" s="44" t="s">
        <v>38</v>
      </c>
      <c r="AB2380" s="44" t="s">
        <v>35</v>
      </c>
      <c r="AC2380" s="43" t="s">
        <v>8722</v>
      </c>
      <c r="AD2380" s="43" t="s">
        <v>6595</v>
      </c>
    </row>
    <row r="2381" spans="1:30" ht="38.25" x14ac:dyDescent="0.2">
      <c r="A2381" s="41" t="s">
        <v>8723</v>
      </c>
      <c r="B2381" s="103" t="s">
        <v>743</v>
      </c>
      <c r="C2381" s="43" t="s">
        <v>7295</v>
      </c>
      <c r="D2381" s="43" t="s">
        <v>8535</v>
      </c>
      <c r="E2381" s="44" t="s">
        <v>76</v>
      </c>
      <c r="F2381" s="45" t="s">
        <v>8724</v>
      </c>
      <c r="G2381" s="45" t="s">
        <v>2061</v>
      </c>
      <c r="H2381" s="47">
        <v>43559</v>
      </c>
      <c r="I2381" s="47">
        <v>44290</v>
      </c>
      <c r="J2381" s="48" t="str">
        <f>IF(Ugovori_OPULJP[[#This Row],[DATUM ZAVRŠETKA OPERACIJE]]&gt;DATE(2024,3,31),"u provedbi","završen")</f>
        <v>završen</v>
      </c>
      <c r="K2381" s="46" t="s">
        <v>8725</v>
      </c>
      <c r="L2381" s="46" t="s">
        <v>371</v>
      </c>
      <c r="M2381" s="49">
        <v>0.85</v>
      </c>
      <c r="N2381" s="49">
        <v>0.15</v>
      </c>
      <c r="O2381" s="50">
        <f>Ugovori_OPULJP[[#This Row],[Bespovratna sredstva - Ukupno (EU+Nac) HRK
= Ukupna ugovorena vrijednost bespovratnih sredstava]]*Ugovori_OPULJP[[#This Row],[EU STOPA SUFINANCIRANJA %
EU CO-FINANCING RATE %]]</f>
        <v>2081212.5559999999</v>
      </c>
      <c r="P2381" s="51">
        <f>Ugovori_OPULJP[[#This Row],[Bespovratna sredstva - EU dio - HRK]]/7.5345</f>
        <v>276224.37534010218</v>
      </c>
      <c r="Q2381" s="50">
        <f>Ugovori_OPULJP[[#This Row],[Bespovratna sredstva - Ukupno (EU+Nac) HRK
= Ukupna ugovorena vrijednost bespovratnih sredstava]]*Ugovori_OPULJP[[#This Row],[STOPA NACIONALNOG SUFINANCIRANJA %]]</f>
        <v>367272.80399999995</v>
      </c>
      <c r="R2381" s="51">
        <f>Ugovori_OPULJP[[#This Row],[Bespovratna sredstva - Nacionalni dio - HRK]]/7.5345</f>
        <v>48745.478001194497</v>
      </c>
      <c r="S2381" s="50">
        <v>2448485.36</v>
      </c>
      <c r="T2381" s="51">
        <f>Ugovori_OPULJP[[#This Row],[Bespovratna sredstva - Ukupno (EU+Nac) HRK
= Ukupna ugovorena vrijednost bespovratnih sredstava]]/7.5345</f>
        <v>324969.85334129666</v>
      </c>
      <c r="U2381" s="50">
        <v>0</v>
      </c>
      <c r="V2381" s="51">
        <f>Ugovori_OPULJP[[#This Row],[Javni doprinos korisnika - HRK]]/7.5345</f>
        <v>0</v>
      </c>
      <c r="W2381" s="50">
        <v>0</v>
      </c>
      <c r="X2381" s="51">
        <f>Ugovori_OPULJP[[#This Row],[Privatni doprinos korisnika - HRK]]/7.5345</f>
        <v>0</v>
      </c>
      <c r="Y2381" s="52">
        <v>2448485.36</v>
      </c>
      <c r="Z2381" s="53">
        <f>Ugovori_OPULJP[[#This Row],[UKUPNI PRIHVATLJIVI IZDACI
TOTAL ELIGIBLE EXPENDITURE
= Bespovratna sredstva ukupno + doprinos korisnika
= Ukupni prihvatljivi troškovi
= Ukupna ugovorena vrijednost projekta HRK]]/7.5345</f>
        <v>324969.85334129666</v>
      </c>
      <c r="AA2381" s="44" t="s">
        <v>38</v>
      </c>
      <c r="AB2381" s="44" t="s">
        <v>35</v>
      </c>
      <c r="AC2381" s="43" t="s">
        <v>8726</v>
      </c>
      <c r="AD2381" s="43" t="s">
        <v>6595</v>
      </c>
    </row>
    <row r="2382" spans="1:30" ht="76.5" x14ac:dyDescent="0.2">
      <c r="A2382" s="41" t="s">
        <v>8727</v>
      </c>
      <c r="B2382" s="103" t="s">
        <v>743</v>
      </c>
      <c r="C2382" s="43" t="s">
        <v>7295</v>
      </c>
      <c r="D2382" s="43" t="s">
        <v>8535</v>
      </c>
      <c r="E2382" s="44" t="s">
        <v>76</v>
      </c>
      <c r="F2382" s="45" t="s">
        <v>8728</v>
      </c>
      <c r="G2382" s="45" t="s">
        <v>1619</v>
      </c>
      <c r="H2382" s="47">
        <v>43437</v>
      </c>
      <c r="I2382" s="47">
        <v>44350</v>
      </c>
      <c r="J2382" s="48" t="str">
        <f>IF(Ugovori_OPULJP[[#This Row],[DATUM ZAVRŠETKA OPERACIJE]]&gt;DATE(2024,3,31),"u provedbi","završen")</f>
        <v>završen</v>
      </c>
      <c r="K2382" s="46" t="s">
        <v>7327</v>
      </c>
      <c r="L2382" s="46" t="s">
        <v>371</v>
      </c>
      <c r="M2382" s="49">
        <v>0.85</v>
      </c>
      <c r="N2382" s="49">
        <v>0.15</v>
      </c>
      <c r="O2382" s="50">
        <f>Ugovori_OPULJP[[#This Row],[Bespovratna sredstva - Ukupno (EU+Nac) HRK
= Ukupna ugovorena vrijednost bespovratnih sredstava]]*Ugovori_OPULJP[[#This Row],[EU STOPA SUFINANCIRANJA %
EU CO-FINANCING RATE %]]</f>
        <v>2123876.3084999998</v>
      </c>
      <c r="P2382" s="51">
        <f>Ugovori_OPULJP[[#This Row],[Bespovratna sredstva - EU dio - HRK]]/7.5345</f>
        <v>281886.82838940871</v>
      </c>
      <c r="Q2382" s="50">
        <f>Ugovori_OPULJP[[#This Row],[Bespovratna sredstva - Ukupno (EU+Nac) HRK
= Ukupna ugovorena vrijednost bespovratnih sredstava]]*Ugovori_OPULJP[[#This Row],[STOPA NACIONALNOG SUFINANCIRANJA %]]</f>
        <v>374801.70149999997</v>
      </c>
      <c r="R2382" s="51">
        <f>Ugovori_OPULJP[[#This Row],[Bespovratna sredstva - Nacionalni dio - HRK]]/7.5345</f>
        <v>49744.734421660352</v>
      </c>
      <c r="S2382" s="50">
        <v>2498678.0099999998</v>
      </c>
      <c r="T2382" s="51">
        <f>Ugovori_OPULJP[[#This Row],[Bespovratna sredstva - Ukupno (EU+Nac) HRK
= Ukupna ugovorena vrijednost bespovratnih sredstava]]/7.5345</f>
        <v>331631.56281106902</v>
      </c>
      <c r="U2382" s="50">
        <v>0</v>
      </c>
      <c r="V2382" s="51">
        <f>Ugovori_OPULJP[[#This Row],[Javni doprinos korisnika - HRK]]/7.5345</f>
        <v>0</v>
      </c>
      <c r="W2382" s="50">
        <v>0</v>
      </c>
      <c r="X2382" s="51">
        <f>Ugovori_OPULJP[[#This Row],[Privatni doprinos korisnika - HRK]]/7.5345</f>
        <v>0</v>
      </c>
      <c r="Y2382" s="52">
        <v>2498678.0099999998</v>
      </c>
      <c r="Z2382" s="53">
        <f>Ugovori_OPULJP[[#This Row],[UKUPNI PRIHVATLJIVI IZDACI
TOTAL ELIGIBLE EXPENDITURE
= Bespovratna sredstva ukupno + doprinos korisnika
= Ukupni prihvatljivi troškovi
= Ukupna ugovorena vrijednost projekta HRK]]/7.5345</f>
        <v>331631.56281106902</v>
      </c>
      <c r="AA2382" s="44" t="s">
        <v>38</v>
      </c>
      <c r="AB2382" s="44" t="s">
        <v>35</v>
      </c>
      <c r="AC2382" s="43" t="s">
        <v>8729</v>
      </c>
      <c r="AD2382" s="43" t="s">
        <v>6595</v>
      </c>
    </row>
    <row r="2383" spans="1:30" ht="76.5" x14ac:dyDescent="0.2">
      <c r="A2383" s="41" t="s">
        <v>8730</v>
      </c>
      <c r="B2383" s="103" t="s">
        <v>743</v>
      </c>
      <c r="C2383" s="43" t="s">
        <v>7295</v>
      </c>
      <c r="D2383" s="43" t="s">
        <v>8535</v>
      </c>
      <c r="E2383" s="44" t="s">
        <v>76</v>
      </c>
      <c r="F2383" s="45" t="s">
        <v>8731</v>
      </c>
      <c r="G2383" s="45" t="s">
        <v>7349</v>
      </c>
      <c r="H2383" s="47">
        <v>43437</v>
      </c>
      <c r="I2383" s="47">
        <v>44350</v>
      </c>
      <c r="J2383" s="48" t="str">
        <f>IF(Ugovori_OPULJP[[#This Row],[DATUM ZAVRŠETKA OPERACIJE]]&gt;DATE(2024,3,31),"u provedbi","završen")</f>
        <v>završen</v>
      </c>
      <c r="K2383" s="46" t="s">
        <v>37</v>
      </c>
      <c r="L2383" s="46" t="s">
        <v>37</v>
      </c>
      <c r="M2383" s="49">
        <v>0.85</v>
      </c>
      <c r="N2383" s="49">
        <v>0.15</v>
      </c>
      <c r="O2383" s="50">
        <f>Ugovori_OPULJP[[#This Row],[Bespovratna sredstva - Ukupno (EU+Nac) HRK
= Ukupna ugovorena vrijednost bespovratnih sredstava]]*Ugovori_OPULJP[[#This Row],[EU STOPA SUFINANCIRANJA %
EU CO-FINANCING RATE %]]</f>
        <v>2105400.8444999997</v>
      </c>
      <c r="P2383" s="51">
        <f>Ugovori_OPULJP[[#This Row],[Bespovratna sredstva - EU dio - HRK]]/7.5345</f>
        <v>279434.71292056533</v>
      </c>
      <c r="Q2383" s="50">
        <f>Ugovori_OPULJP[[#This Row],[Bespovratna sredstva - Ukupno (EU+Nac) HRK
= Ukupna ugovorena vrijednost bespovratnih sredstava]]*Ugovori_OPULJP[[#This Row],[STOPA NACIONALNOG SUFINANCIRANJA %]]</f>
        <v>371541.32549999998</v>
      </c>
      <c r="R2383" s="51">
        <f>Ugovori_OPULJP[[#This Row],[Bespovratna sredstva - Nacionalni dio - HRK]]/7.5345</f>
        <v>49312.008162452708</v>
      </c>
      <c r="S2383" s="50">
        <v>2476942.17</v>
      </c>
      <c r="T2383" s="51">
        <f>Ugovori_OPULJP[[#This Row],[Bespovratna sredstva - Ukupno (EU+Nac) HRK
= Ukupna ugovorena vrijednost bespovratnih sredstava]]/7.5345</f>
        <v>328746.72108301811</v>
      </c>
      <c r="U2383" s="50">
        <v>0</v>
      </c>
      <c r="V2383" s="51">
        <f>Ugovori_OPULJP[[#This Row],[Javni doprinos korisnika - HRK]]/7.5345</f>
        <v>0</v>
      </c>
      <c r="W2383" s="50">
        <v>0</v>
      </c>
      <c r="X2383" s="51">
        <f>Ugovori_OPULJP[[#This Row],[Privatni doprinos korisnika - HRK]]/7.5345</f>
        <v>0</v>
      </c>
      <c r="Y2383" s="52">
        <v>2476942.17</v>
      </c>
      <c r="Z2383" s="53">
        <f>Ugovori_OPULJP[[#This Row],[UKUPNI PRIHVATLJIVI IZDACI
TOTAL ELIGIBLE EXPENDITURE
= Bespovratna sredstva ukupno + doprinos korisnika
= Ukupni prihvatljivi troškovi
= Ukupna ugovorena vrijednost projekta HRK]]/7.5345</f>
        <v>328746.72108301811</v>
      </c>
      <c r="AA2383" s="44" t="s">
        <v>38</v>
      </c>
      <c r="AB2383" s="44" t="s">
        <v>35</v>
      </c>
      <c r="AC2383" s="43" t="s">
        <v>8732</v>
      </c>
      <c r="AD2383" s="43" t="s">
        <v>6595</v>
      </c>
    </row>
    <row r="2384" spans="1:30" ht="63.75" x14ac:dyDescent="0.2">
      <c r="A2384" s="41" t="s">
        <v>8733</v>
      </c>
      <c r="B2384" s="103" t="s">
        <v>743</v>
      </c>
      <c r="C2384" s="43" t="s">
        <v>7295</v>
      </c>
      <c r="D2384" s="43" t="s">
        <v>8535</v>
      </c>
      <c r="E2384" s="44" t="s">
        <v>76</v>
      </c>
      <c r="F2384" s="45" t="s">
        <v>8734</v>
      </c>
      <c r="G2384" s="45" t="s">
        <v>8735</v>
      </c>
      <c r="H2384" s="47">
        <v>43623</v>
      </c>
      <c r="I2384" s="47">
        <v>44537</v>
      </c>
      <c r="J2384" s="48" t="str">
        <f>IF(Ugovori_OPULJP[[#This Row],[DATUM ZAVRŠETKA OPERACIJE]]&gt;DATE(2024,3,31),"u provedbi","završen")</f>
        <v>završen</v>
      </c>
      <c r="K2384" s="46" t="s">
        <v>200</v>
      </c>
      <c r="L2384" s="46" t="s">
        <v>200</v>
      </c>
      <c r="M2384" s="49">
        <v>0.85</v>
      </c>
      <c r="N2384" s="49">
        <v>0.15</v>
      </c>
      <c r="O2384" s="50">
        <f>Ugovori_OPULJP[[#This Row],[Bespovratna sredstva - Ukupno (EU+Nac) HRK
= Ukupna ugovorena vrijednost bespovratnih sredstava]]*Ugovori_OPULJP[[#This Row],[EU STOPA SUFINANCIRANJA %
EU CO-FINANCING RATE %]]</f>
        <v>2048988.1209999998</v>
      </c>
      <c r="P2384" s="51">
        <f>Ugovori_OPULJP[[#This Row],[Bespovratna sredstva - EU dio - HRK]]/7.5345</f>
        <v>271947.4578273276</v>
      </c>
      <c r="Q2384" s="50">
        <f>Ugovori_OPULJP[[#This Row],[Bespovratna sredstva - Ukupno (EU+Nac) HRK
= Ukupna ugovorena vrijednost bespovratnih sredstava]]*Ugovori_OPULJP[[#This Row],[STOPA NACIONALNOG SUFINANCIRANJA %]]</f>
        <v>361586.13899999997</v>
      </c>
      <c r="R2384" s="51">
        <f>Ugovori_OPULJP[[#This Row],[Bespovratna sredstva - Nacionalni dio - HRK]]/7.5345</f>
        <v>47990.72785188134</v>
      </c>
      <c r="S2384" s="50">
        <v>2410574.2599999998</v>
      </c>
      <c r="T2384" s="51">
        <f>Ugovori_OPULJP[[#This Row],[Bespovratna sredstva - Ukupno (EU+Nac) HRK
= Ukupna ugovorena vrijednost bespovratnih sredstava]]/7.5345</f>
        <v>319938.18567920895</v>
      </c>
      <c r="U2384" s="50">
        <v>0</v>
      </c>
      <c r="V2384" s="51">
        <f>Ugovori_OPULJP[[#This Row],[Javni doprinos korisnika - HRK]]/7.5345</f>
        <v>0</v>
      </c>
      <c r="W2384" s="50">
        <v>0</v>
      </c>
      <c r="X2384" s="51">
        <f>Ugovori_OPULJP[[#This Row],[Privatni doprinos korisnika - HRK]]/7.5345</f>
        <v>0</v>
      </c>
      <c r="Y2384" s="52">
        <v>2410574.2599999998</v>
      </c>
      <c r="Z2384" s="53">
        <f>Ugovori_OPULJP[[#This Row],[UKUPNI PRIHVATLJIVI IZDACI
TOTAL ELIGIBLE EXPENDITURE
= Bespovratna sredstva ukupno + doprinos korisnika
= Ukupni prihvatljivi troškovi
= Ukupna ugovorena vrijednost projekta HRK]]/7.5345</f>
        <v>319938.18567920895</v>
      </c>
      <c r="AA2384" s="44" t="s">
        <v>38</v>
      </c>
      <c r="AB2384" s="44" t="s">
        <v>35</v>
      </c>
      <c r="AC2384" s="43" t="s">
        <v>8736</v>
      </c>
      <c r="AD2384" s="43" t="s">
        <v>6595</v>
      </c>
    </row>
    <row r="2385" spans="1:30" ht="63.75" x14ac:dyDescent="0.2">
      <c r="A2385" s="41" t="s">
        <v>8737</v>
      </c>
      <c r="B2385" s="103" t="s">
        <v>743</v>
      </c>
      <c r="C2385" s="43" t="s">
        <v>7295</v>
      </c>
      <c r="D2385" s="43" t="s">
        <v>8535</v>
      </c>
      <c r="E2385" s="44" t="s">
        <v>76</v>
      </c>
      <c r="F2385" s="45" t="s">
        <v>8738</v>
      </c>
      <c r="G2385" s="45" t="s">
        <v>7581</v>
      </c>
      <c r="H2385" s="47">
        <v>43628</v>
      </c>
      <c r="I2385" s="47">
        <v>44359</v>
      </c>
      <c r="J2385" s="48" t="str">
        <f>IF(Ugovori_OPULJP[[#This Row],[DATUM ZAVRŠETKA OPERACIJE]]&gt;DATE(2024,3,31),"u provedbi","završen")</f>
        <v>završen</v>
      </c>
      <c r="K2385" s="46" t="s">
        <v>271</v>
      </c>
      <c r="L2385" s="46" t="s">
        <v>271</v>
      </c>
      <c r="M2385" s="49">
        <v>0.85</v>
      </c>
      <c r="N2385" s="49">
        <v>0.15</v>
      </c>
      <c r="O2385" s="50">
        <f>Ugovori_OPULJP[[#This Row],[Bespovratna sredstva - Ukupno (EU+Nac) HRK
= Ukupna ugovorena vrijednost bespovratnih sredstava]]*Ugovori_OPULJP[[#This Row],[EU STOPA SUFINANCIRANJA %
EU CO-FINANCING RATE %]]</f>
        <v>416092</v>
      </c>
      <c r="P2385" s="51">
        <f>Ugovori_OPULJP[[#This Row],[Bespovratna sredstva - EU dio - HRK]]/7.5345</f>
        <v>55224.89879885858</v>
      </c>
      <c r="Q2385" s="50">
        <f>Ugovori_OPULJP[[#This Row],[Bespovratna sredstva - Ukupno (EU+Nac) HRK
= Ukupna ugovorena vrijednost bespovratnih sredstava]]*Ugovori_OPULJP[[#This Row],[STOPA NACIONALNOG SUFINANCIRANJA %]]</f>
        <v>73428</v>
      </c>
      <c r="R2385" s="51">
        <f>Ugovori_OPULJP[[#This Row],[Bespovratna sredstva - Nacionalni dio - HRK]]/7.5345</f>
        <v>9745.570376269161</v>
      </c>
      <c r="S2385" s="50">
        <v>489520</v>
      </c>
      <c r="T2385" s="51">
        <f>Ugovori_OPULJP[[#This Row],[Bespovratna sredstva - Ukupno (EU+Nac) HRK
= Ukupna ugovorena vrijednost bespovratnih sredstava]]/7.5345</f>
        <v>64970.469175127742</v>
      </c>
      <c r="U2385" s="50">
        <v>0</v>
      </c>
      <c r="V2385" s="51">
        <f>Ugovori_OPULJP[[#This Row],[Javni doprinos korisnika - HRK]]/7.5345</f>
        <v>0</v>
      </c>
      <c r="W2385" s="50">
        <v>0</v>
      </c>
      <c r="X2385" s="51">
        <f>Ugovori_OPULJP[[#This Row],[Privatni doprinos korisnika - HRK]]/7.5345</f>
        <v>0</v>
      </c>
      <c r="Y2385" s="52">
        <v>489520</v>
      </c>
      <c r="Z2385" s="53">
        <f>Ugovori_OPULJP[[#This Row],[UKUPNI PRIHVATLJIVI IZDACI
TOTAL ELIGIBLE EXPENDITURE
= Bespovratna sredstva ukupno + doprinos korisnika
= Ukupni prihvatljivi troškovi
= Ukupna ugovorena vrijednost projekta HRK]]/7.5345</f>
        <v>64970.469175127742</v>
      </c>
      <c r="AA2385" s="44" t="s">
        <v>38</v>
      </c>
      <c r="AB2385" s="44" t="s">
        <v>35</v>
      </c>
      <c r="AC2385" s="43" t="s">
        <v>8739</v>
      </c>
      <c r="AD2385" s="43" t="s">
        <v>6595</v>
      </c>
    </row>
    <row r="2386" spans="1:30" ht="114.75" x14ac:dyDescent="0.2">
      <c r="A2386" s="41" t="s">
        <v>8740</v>
      </c>
      <c r="B2386" s="103" t="s">
        <v>743</v>
      </c>
      <c r="C2386" s="43" t="s">
        <v>7295</v>
      </c>
      <c r="D2386" s="43" t="s">
        <v>8535</v>
      </c>
      <c r="E2386" s="44" t="s">
        <v>76</v>
      </c>
      <c r="F2386" s="45" t="s">
        <v>8741</v>
      </c>
      <c r="G2386" s="45" t="s">
        <v>7571</v>
      </c>
      <c r="H2386" s="47">
        <v>43435</v>
      </c>
      <c r="I2386" s="47">
        <v>44166</v>
      </c>
      <c r="J2386" s="48" t="str">
        <f>IF(Ugovori_OPULJP[[#This Row],[DATUM ZAVRŠETKA OPERACIJE]]&gt;DATE(2024,3,31),"u provedbi","završen")</f>
        <v>završen</v>
      </c>
      <c r="K2386" s="46" t="s">
        <v>271</v>
      </c>
      <c r="L2386" s="46" t="s">
        <v>271</v>
      </c>
      <c r="M2386" s="49">
        <v>0.85</v>
      </c>
      <c r="N2386" s="49">
        <v>0.15</v>
      </c>
      <c r="O2386" s="50">
        <f>Ugovori_OPULJP[[#This Row],[Bespovratna sredstva - Ukupno (EU+Nac) HRK
= Ukupna ugovorena vrijednost bespovratnih sredstava]]*Ugovori_OPULJP[[#This Row],[EU STOPA SUFINANCIRANJA %
EU CO-FINANCING RATE %]]</f>
        <v>2122855.875</v>
      </c>
      <c r="P2386" s="51">
        <f>Ugovori_OPULJP[[#This Row],[Bespovratna sredstva - EU dio - HRK]]/7.5345</f>
        <v>281751.39358948835</v>
      </c>
      <c r="Q2386" s="50">
        <f>Ugovori_OPULJP[[#This Row],[Bespovratna sredstva - Ukupno (EU+Nac) HRK
= Ukupna ugovorena vrijednost bespovratnih sredstava]]*Ugovori_OPULJP[[#This Row],[STOPA NACIONALNOG SUFINANCIRANJA %]]</f>
        <v>374621.625</v>
      </c>
      <c r="R2386" s="51">
        <f>Ugovori_OPULJP[[#This Row],[Bespovratna sredstva - Nacionalni dio - HRK]]/7.5345</f>
        <v>49720.834162850886</v>
      </c>
      <c r="S2386" s="50">
        <v>2497477.5</v>
      </c>
      <c r="T2386" s="51">
        <f>Ugovori_OPULJP[[#This Row],[Bespovratna sredstva - Ukupno (EU+Nac) HRK
= Ukupna ugovorena vrijednost bespovratnih sredstava]]/7.5345</f>
        <v>331472.22775233921</v>
      </c>
      <c r="U2386" s="50">
        <v>0</v>
      </c>
      <c r="V2386" s="51">
        <f>Ugovori_OPULJP[[#This Row],[Javni doprinos korisnika - HRK]]/7.5345</f>
        <v>0</v>
      </c>
      <c r="W2386" s="50">
        <v>0</v>
      </c>
      <c r="X2386" s="51">
        <f>Ugovori_OPULJP[[#This Row],[Privatni doprinos korisnika - HRK]]/7.5345</f>
        <v>0</v>
      </c>
      <c r="Y2386" s="52">
        <v>2497477.5</v>
      </c>
      <c r="Z2386" s="53">
        <f>Ugovori_OPULJP[[#This Row],[UKUPNI PRIHVATLJIVI IZDACI
TOTAL ELIGIBLE EXPENDITURE
= Bespovratna sredstva ukupno + doprinos korisnika
= Ukupni prihvatljivi troškovi
= Ukupna ugovorena vrijednost projekta HRK]]/7.5345</f>
        <v>331472.22775233921</v>
      </c>
      <c r="AA2386" s="44" t="s">
        <v>38</v>
      </c>
      <c r="AB2386" s="44" t="s">
        <v>35</v>
      </c>
      <c r="AC2386" s="43" t="s">
        <v>8742</v>
      </c>
      <c r="AD2386" s="43" t="s">
        <v>6595</v>
      </c>
    </row>
    <row r="2387" spans="1:30" ht="63.75" x14ac:dyDescent="0.2">
      <c r="A2387" s="41" t="s">
        <v>8743</v>
      </c>
      <c r="B2387" s="103" t="s">
        <v>743</v>
      </c>
      <c r="C2387" s="43" t="s">
        <v>7295</v>
      </c>
      <c r="D2387" s="43" t="s">
        <v>8535</v>
      </c>
      <c r="E2387" s="44" t="s">
        <v>76</v>
      </c>
      <c r="F2387" s="45" t="s">
        <v>8744</v>
      </c>
      <c r="G2387" s="45" t="s">
        <v>7427</v>
      </c>
      <c r="H2387" s="47">
        <v>43444</v>
      </c>
      <c r="I2387" s="47">
        <v>44357</v>
      </c>
      <c r="J2387" s="48" t="str">
        <f>IF(Ugovori_OPULJP[[#This Row],[DATUM ZAVRŠETKA OPERACIJE]]&gt;DATE(2024,3,31),"u provedbi","završen")</f>
        <v>završen</v>
      </c>
      <c r="K2387" s="46" t="s">
        <v>104</v>
      </c>
      <c r="L2387" s="46" t="s">
        <v>104</v>
      </c>
      <c r="M2387" s="49">
        <v>0.85</v>
      </c>
      <c r="N2387" s="49">
        <v>0.15</v>
      </c>
      <c r="O2387" s="50">
        <f>Ugovori_OPULJP[[#This Row],[Bespovratna sredstva - Ukupno (EU+Nac) HRK
= Ukupna ugovorena vrijednost bespovratnih sredstava]]*Ugovori_OPULJP[[#This Row],[EU STOPA SUFINANCIRANJA %
EU CO-FINANCING RATE %]]</f>
        <v>1896971.4350000001</v>
      </c>
      <c r="P2387" s="51">
        <f>Ugovori_OPULJP[[#This Row],[Bespovratna sredstva - EU dio - HRK]]/7.5345</f>
        <v>251771.37633552327</v>
      </c>
      <c r="Q2387" s="50">
        <f>Ugovori_OPULJP[[#This Row],[Bespovratna sredstva - Ukupno (EU+Nac) HRK
= Ukupna ugovorena vrijednost bespovratnih sredstava]]*Ugovori_OPULJP[[#This Row],[STOPA NACIONALNOG SUFINANCIRANJA %]]</f>
        <v>334759.66499999998</v>
      </c>
      <c r="R2387" s="51">
        <f>Ugovori_OPULJP[[#This Row],[Bespovratna sredstva - Nacionalni dio - HRK]]/7.5345</f>
        <v>44430.242882739396</v>
      </c>
      <c r="S2387" s="50">
        <v>2231731.1</v>
      </c>
      <c r="T2387" s="51">
        <f>Ugovori_OPULJP[[#This Row],[Bespovratna sredstva - Ukupno (EU+Nac) HRK
= Ukupna ugovorena vrijednost bespovratnih sredstava]]/7.5345</f>
        <v>296201.61921826267</v>
      </c>
      <c r="U2387" s="50">
        <v>0</v>
      </c>
      <c r="V2387" s="51">
        <f>Ugovori_OPULJP[[#This Row],[Javni doprinos korisnika - HRK]]/7.5345</f>
        <v>0</v>
      </c>
      <c r="W2387" s="50">
        <v>0</v>
      </c>
      <c r="X2387" s="51">
        <f>Ugovori_OPULJP[[#This Row],[Privatni doprinos korisnika - HRK]]/7.5345</f>
        <v>0</v>
      </c>
      <c r="Y2387" s="52">
        <v>2231731.1</v>
      </c>
      <c r="Z2387" s="53">
        <f>Ugovori_OPULJP[[#This Row],[UKUPNI PRIHVATLJIVI IZDACI
TOTAL ELIGIBLE EXPENDITURE
= Bespovratna sredstva ukupno + doprinos korisnika
= Ukupni prihvatljivi troškovi
= Ukupna ugovorena vrijednost projekta HRK]]/7.5345</f>
        <v>296201.61921826267</v>
      </c>
      <c r="AA2387" s="44" t="s">
        <v>38</v>
      </c>
      <c r="AB2387" s="44" t="s">
        <v>35</v>
      </c>
      <c r="AC2387" s="43" t="s">
        <v>8745</v>
      </c>
      <c r="AD2387" s="43" t="s">
        <v>6595</v>
      </c>
    </row>
    <row r="2388" spans="1:30" ht="114.75" x14ac:dyDescent="0.2">
      <c r="A2388" s="41" t="s">
        <v>8746</v>
      </c>
      <c r="B2388" s="103" t="s">
        <v>743</v>
      </c>
      <c r="C2388" s="43" t="s">
        <v>7295</v>
      </c>
      <c r="D2388" s="43" t="s">
        <v>8535</v>
      </c>
      <c r="E2388" s="44" t="s">
        <v>76</v>
      </c>
      <c r="F2388" s="45" t="s">
        <v>8747</v>
      </c>
      <c r="G2388" s="45" t="s">
        <v>8748</v>
      </c>
      <c r="H2388" s="47">
        <v>43622</v>
      </c>
      <c r="I2388" s="47">
        <v>44536</v>
      </c>
      <c r="J2388" s="48" t="str">
        <f>IF(Ugovori_OPULJP[[#This Row],[DATUM ZAVRŠETKA OPERACIJE]]&gt;DATE(2024,3,31),"u provedbi","završen")</f>
        <v>završen</v>
      </c>
      <c r="K2388" s="46" t="s">
        <v>200</v>
      </c>
      <c r="L2388" s="46" t="s">
        <v>200</v>
      </c>
      <c r="M2388" s="49">
        <v>0.85</v>
      </c>
      <c r="N2388" s="49">
        <v>0.15</v>
      </c>
      <c r="O2388" s="50">
        <f>Ugovori_OPULJP[[#This Row],[Bespovratna sredstva - Ukupno (EU+Nac) HRK
= Ukupna ugovorena vrijednost bespovratnih sredstava]]*Ugovori_OPULJP[[#This Row],[EU STOPA SUFINANCIRANJA %
EU CO-FINANCING RATE %]]</f>
        <v>1805899.2815</v>
      </c>
      <c r="P2388" s="51">
        <f>Ugovori_OPULJP[[#This Row],[Bespovratna sredstva - EU dio - HRK]]/7.5345</f>
        <v>239684.02435463533</v>
      </c>
      <c r="Q2388" s="50">
        <f>Ugovori_OPULJP[[#This Row],[Bespovratna sredstva - Ukupno (EU+Nac) HRK
= Ukupna ugovorena vrijednost bespovratnih sredstava]]*Ugovori_OPULJP[[#This Row],[STOPA NACIONALNOG SUFINANCIRANJA %]]</f>
        <v>318688.10850000003</v>
      </c>
      <c r="R2388" s="51">
        <f>Ugovori_OPULJP[[#This Row],[Bespovratna sredstva - Nacionalni dio - HRK]]/7.5345</f>
        <v>42297.180768465063</v>
      </c>
      <c r="S2388" s="50">
        <v>2124587.39</v>
      </c>
      <c r="T2388" s="51">
        <f>Ugovori_OPULJP[[#This Row],[Bespovratna sredstva - Ukupno (EU+Nac) HRK
= Ukupna ugovorena vrijednost bespovratnih sredstava]]/7.5345</f>
        <v>281981.20512310043</v>
      </c>
      <c r="U2388" s="50">
        <v>0</v>
      </c>
      <c r="V2388" s="51">
        <f>Ugovori_OPULJP[[#This Row],[Javni doprinos korisnika - HRK]]/7.5345</f>
        <v>0</v>
      </c>
      <c r="W2388" s="50">
        <v>0</v>
      </c>
      <c r="X2388" s="51">
        <f>Ugovori_OPULJP[[#This Row],[Privatni doprinos korisnika - HRK]]/7.5345</f>
        <v>0</v>
      </c>
      <c r="Y2388" s="52">
        <v>2124587.39</v>
      </c>
      <c r="Z2388" s="53">
        <f>Ugovori_OPULJP[[#This Row],[UKUPNI PRIHVATLJIVI IZDACI
TOTAL ELIGIBLE EXPENDITURE
= Bespovratna sredstva ukupno + doprinos korisnika
= Ukupni prihvatljivi troškovi
= Ukupna ugovorena vrijednost projekta HRK]]/7.5345</f>
        <v>281981.20512310043</v>
      </c>
      <c r="AA2388" s="44" t="s">
        <v>38</v>
      </c>
      <c r="AB2388" s="44" t="s">
        <v>35</v>
      </c>
      <c r="AC2388" s="43" t="s">
        <v>8749</v>
      </c>
      <c r="AD2388" s="43" t="s">
        <v>6595</v>
      </c>
    </row>
    <row r="2389" spans="1:30" ht="89.25" x14ac:dyDescent="0.2">
      <c r="A2389" s="41" t="s">
        <v>8750</v>
      </c>
      <c r="B2389" s="103" t="s">
        <v>743</v>
      </c>
      <c r="C2389" s="43" t="s">
        <v>7295</v>
      </c>
      <c r="D2389" s="43" t="s">
        <v>8535</v>
      </c>
      <c r="E2389" s="44" t="s">
        <v>76</v>
      </c>
      <c r="F2389" s="45" t="s">
        <v>8751</v>
      </c>
      <c r="G2389" s="45" t="s">
        <v>2260</v>
      </c>
      <c r="H2389" s="47">
        <v>43572</v>
      </c>
      <c r="I2389" s="47">
        <v>44486</v>
      </c>
      <c r="J2389" s="48" t="str">
        <f>IF(Ugovori_OPULJP[[#This Row],[DATUM ZAVRŠETKA OPERACIJE]]&gt;DATE(2024,3,31),"u provedbi","završen")</f>
        <v>završen</v>
      </c>
      <c r="K2389" s="46" t="s">
        <v>154</v>
      </c>
      <c r="L2389" s="46" t="s">
        <v>37</v>
      </c>
      <c r="M2389" s="49">
        <v>0.85</v>
      </c>
      <c r="N2389" s="49">
        <v>0.15</v>
      </c>
      <c r="O2389" s="50">
        <f>Ugovori_OPULJP[[#This Row],[Bespovratna sredstva - Ukupno (EU+Nac) HRK
= Ukupna ugovorena vrijednost bespovratnih sredstava]]*Ugovori_OPULJP[[#This Row],[EU STOPA SUFINANCIRANJA %
EU CO-FINANCING RATE %]]</f>
        <v>423825.64</v>
      </c>
      <c r="P2389" s="51">
        <f>Ugovori_OPULJP[[#This Row],[Bespovratna sredstva - EU dio - HRK]]/7.5345</f>
        <v>56251.329218926272</v>
      </c>
      <c r="Q2389" s="50">
        <f>Ugovori_OPULJP[[#This Row],[Bespovratna sredstva - Ukupno (EU+Nac) HRK
= Ukupna ugovorena vrijednost bespovratnih sredstava]]*Ugovori_OPULJP[[#This Row],[STOPA NACIONALNOG SUFINANCIRANJA %]]</f>
        <v>74792.759999999995</v>
      </c>
      <c r="R2389" s="51">
        <f>Ugovori_OPULJP[[#This Row],[Bespovratna sredstva - Nacionalni dio - HRK]]/7.5345</f>
        <v>9926.7051562811048</v>
      </c>
      <c r="S2389" s="50">
        <v>498618.4</v>
      </c>
      <c r="T2389" s="51">
        <f>Ugovori_OPULJP[[#This Row],[Bespovratna sredstva - Ukupno (EU+Nac) HRK
= Ukupna ugovorena vrijednost bespovratnih sredstava]]/7.5345</f>
        <v>66178.034375207382</v>
      </c>
      <c r="U2389" s="50">
        <v>0</v>
      </c>
      <c r="V2389" s="51">
        <f>Ugovori_OPULJP[[#This Row],[Javni doprinos korisnika - HRK]]/7.5345</f>
        <v>0</v>
      </c>
      <c r="W2389" s="50">
        <v>0</v>
      </c>
      <c r="X2389" s="51">
        <f>Ugovori_OPULJP[[#This Row],[Privatni doprinos korisnika - HRK]]/7.5345</f>
        <v>0</v>
      </c>
      <c r="Y2389" s="52">
        <v>498618.4</v>
      </c>
      <c r="Z2389" s="53">
        <f>Ugovori_OPULJP[[#This Row],[UKUPNI PRIHVATLJIVI IZDACI
TOTAL ELIGIBLE EXPENDITURE
= Bespovratna sredstva ukupno + doprinos korisnika
= Ukupni prihvatljivi troškovi
= Ukupna ugovorena vrijednost projekta HRK]]/7.5345</f>
        <v>66178.034375207382</v>
      </c>
      <c r="AA2389" s="44" t="s">
        <v>38</v>
      </c>
      <c r="AB2389" s="44" t="s">
        <v>35</v>
      </c>
      <c r="AC2389" s="43" t="s">
        <v>8752</v>
      </c>
      <c r="AD2389" s="43" t="s">
        <v>6595</v>
      </c>
    </row>
    <row r="2390" spans="1:30" ht="51" x14ac:dyDescent="0.2">
      <c r="A2390" s="41" t="s">
        <v>8753</v>
      </c>
      <c r="B2390" s="103" t="s">
        <v>743</v>
      </c>
      <c r="C2390" s="43" t="s">
        <v>7295</v>
      </c>
      <c r="D2390" s="43" t="s">
        <v>8535</v>
      </c>
      <c r="E2390" s="44" t="s">
        <v>76</v>
      </c>
      <c r="F2390" s="45" t="s">
        <v>8754</v>
      </c>
      <c r="G2390" s="45" t="s">
        <v>2009</v>
      </c>
      <c r="H2390" s="47">
        <v>43437</v>
      </c>
      <c r="I2390" s="47">
        <v>44350</v>
      </c>
      <c r="J2390" s="48" t="str">
        <f>IF(Ugovori_OPULJP[[#This Row],[DATUM ZAVRŠETKA OPERACIJE]]&gt;DATE(2024,3,31),"u provedbi","završen")</f>
        <v>završen</v>
      </c>
      <c r="K2390" s="46" t="s">
        <v>371</v>
      </c>
      <c r="L2390" s="46" t="s">
        <v>371</v>
      </c>
      <c r="M2390" s="49">
        <v>0.85</v>
      </c>
      <c r="N2390" s="49">
        <v>0.15</v>
      </c>
      <c r="O2390" s="50">
        <f>Ugovori_OPULJP[[#This Row],[Bespovratna sredstva - Ukupno (EU+Nac) HRK
= Ukupna ugovorena vrijednost bespovratnih sredstava]]*Ugovori_OPULJP[[#This Row],[EU STOPA SUFINANCIRANJA %
EU CO-FINANCING RATE %]]</f>
        <v>1852511.0120000001</v>
      </c>
      <c r="P2390" s="51">
        <f>Ugovori_OPULJP[[#This Row],[Bespovratna sredstva - EU dio - HRK]]/7.5345</f>
        <v>245870.46413166102</v>
      </c>
      <c r="Q2390" s="50">
        <f>Ugovori_OPULJP[[#This Row],[Bespovratna sredstva - Ukupno (EU+Nac) HRK
= Ukupna ugovorena vrijednost bespovratnih sredstava]]*Ugovori_OPULJP[[#This Row],[STOPA NACIONALNOG SUFINANCIRANJA %]]</f>
        <v>326913.70800000004</v>
      </c>
      <c r="R2390" s="51">
        <f>Ugovori_OPULJP[[#This Row],[Bespovratna sredstva - Nacionalni dio - HRK]]/7.5345</f>
        <v>43388.905434999011</v>
      </c>
      <c r="S2390" s="50">
        <v>2179424.7200000002</v>
      </c>
      <c r="T2390" s="51">
        <f>Ugovori_OPULJP[[#This Row],[Bespovratna sredstva - Ukupno (EU+Nac) HRK
= Ukupna ugovorena vrijednost bespovratnih sredstava]]/7.5345</f>
        <v>289259.36956666003</v>
      </c>
      <c r="U2390" s="50">
        <v>0</v>
      </c>
      <c r="V2390" s="51">
        <f>Ugovori_OPULJP[[#This Row],[Javni doprinos korisnika - HRK]]/7.5345</f>
        <v>0</v>
      </c>
      <c r="W2390" s="50">
        <v>0</v>
      </c>
      <c r="X2390" s="51">
        <f>Ugovori_OPULJP[[#This Row],[Privatni doprinos korisnika - HRK]]/7.5345</f>
        <v>0</v>
      </c>
      <c r="Y2390" s="52">
        <v>2179424.7200000002</v>
      </c>
      <c r="Z2390" s="53">
        <f>Ugovori_OPULJP[[#This Row],[UKUPNI PRIHVATLJIVI IZDACI
TOTAL ELIGIBLE EXPENDITURE
= Bespovratna sredstva ukupno + doprinos korisnika
= Ukupni prihvatljivi troškovi
= Ukupna ugovorena vrijednost projekta HRK]]/7.5345</f>
        <v>289259.36956666003</v>
      </c>
      <c r="AA2390" s="44" t="s">
        <v>38</v>
      </c>
      <c r="AB2390" s="44" t="s">
        <v>35</v>
      </c>
      <c r="AC2390" s="43" t="s">
        <v>8755</v>
      </c>
      <c r="AD2390" s="43" t="s">
        <v>6595</v>
      </c>
    </row>
    <row r="2391" spans="1:30" ht="76.5" x14ac:dyDescent="0.2">
      <c r="A2391" s="41" t="s">
        <v>8756</v>
      </c>
      <c r="B2391" s="103" t="s">
        <v>743</v>
      </c>
      <c r="C2391" s="43" t="s">
        <v>7295</v>
      </c>
      <c r="D2391" s="43" t="s">
        <v>8535</v>
      </c>
      <c r="E2391" s="44" t="s">
        <v>76</v>
      </c>
      <c r="F2391" s="45" t="s">
        <v>8757</v>
      </c>
      <c r="G2391" s="45" t="s">
        <v>7450</v>
      </c>
      <c r="H2391" s="47">
        <v>43430</v>
      </c>
      <c r="I2391" s="47">
        <v>44161</v>
      </c>
      <c r="J2391" s="48" t="str">
        <f>IF(Ugovori_OPULJP[[#This Row],[DATUM ZAVRŠETKA OPERACIJE]]&gt;DATE(2024,3,31),"u provedbi","završen")</f>
        <v>završen</v>
      </c>
      <c r="K2391" s="46" t="s">
        <v>8758</v>
      </c>
      <c r="L2391" s="46" t="s">
        <v>37</v>
      </c>
      <c r="M2391" s="49">
        <v>0.85</v>
      </c>
      <c r="N2391" s="49">
        <v>0.15</v>
      </c>
      <c r="O2391" s="50">
        <f>Ugovori_OPULJP[[#This Row],[Bespovratna sredstva - Ukupno (EU+Nac) HRK
= Ukupna ugovorena vrijednost bespovratnih sredstava]]*Ugovori_OPULJP[[#This Row],[EU STOPA SUFINANCIRANJA %
EU CO-FINANCING RATE %]]</f>
        <v>1513549.0999999999</v>
      </c>
      <c r="P2391" s="51">
        <f>Ugovori_OPULJP[[#This Row],[Bespovratna sredstva - EU dio - HRK]]/7.5345</f>
        <v>200882.48722542965</v>
      </c>
      <c r="Q2391" s="50">
        <f>Ugovori_OPULJP[[#This Row],[Bespovratna sredstva - Ukupno (EU+Nac) HRK
= Ukupna ugovorena vrijednost bespovratnih sredstava]]*Ugovori_OPULJP[[#This Row],[STOPA NACIONALNOG SUFINANCIRANJA %]]</f>
        <v>267096.89999999997</v>
      </c>
      <c r="R2391" s="51">
        <f>Ugovori_OPULJP[[#This Row],[Bespovratna sredstva - Nacionalni dio - HRK]]/7.5345</f>
        <v>35449.850686840524</v>
      </c>
      <c r="S2391" s="50">
        <v>1780646</v>
      </c>
      <c r="T2391" s="51">
        <f>Ugovori_OPULJP[[#This Row],[Bespovratna sredstva - Ukupno (EU+Nac) HRK
= Ukupna ugovorena vrijednost bespovratnih sredstava]]/7.5345</f>
        <v>236332.33791227022</v>
      </c>
      <c r="U2391" s="50">
        <v>0</v>
      </c>
      <c r="V2391" s="51">
        <f>Ugovori_OPULJP[[#This Row],[Javni doprinos korisnika - HRK]]/7.5345</f>
        <v>0</v>
      </c>
      <c r="W2391" s="50">
        <v>0</v>
      </c>
      <c r="X2391" s="51">
        <f>Ugovori_OPULJP[[#This Row],[Privatni doprinos korisnika - HRK]]/7.5345</f>
        <v>0</v>
      </c>
      <c r="Y2391" s="52">
        <v>1780646</v>
      </c>
      <c r="Z2391" s="53">
        <f>Ugovori_OPULJP[[#This Row],[UKUPNI PRIHVATLJIVI IZDACI
TOTAL ELIGIBLE EXPENDITURE
= Bespovratna sredstva ukupno + doprinos korisnika
= Ukupni prihvatljivi troškovi
= Ukupna ugovorena vrijednost projekta HRK]]/7.5345</f>
        <v>236332.33791227022</v>
      </c>
      <c r="AA2391" s="44" t="s">
        <v>38</v>
      </c>
      <c r="AB2391" s="44" t="s">
        <v>35</v>
      </c>
      <c r="AC2391" s="43" t="s">
        <v>8759</v>
      </c>
      <c r="AD2391" s="43" t="s">
        <v>6595</v>
      </c>
    </row>
    <row r="2392" spans="1:30" ht="89.25" x14ac:dyDescent="0.2">
      <c r="A2392" s="41" t="s">
        <v>8760</v>
      </c>
      <c r="B2392" s="103" t="s">
        <v>743</v>
      </c>
      <c r="C2392" s="43" t="s">
        <v>7295</v>
      </c>
      <c r="D2392" s="43" t="s">
        <v>8535</v>
      </c>
      <c r="E2392" s="44" t="s">
        <v>76</v>
      </c>
      <c r="F2392" s="45" t="s">
        <v>8761</v>
      </c>
      <c r="G2392" s="45" t="s">
        <v>7441</v>
      </c>
      <c r="H2392" s="47">
        <v>43437</v>
      </c>
      <c r="I2392" s="47">
        <v>44168</v>
      </c>
      <c r="J2392" s="48" t="str">
        <f>IF(Ugovori_OPULJP[[#This Row],[DATUM ZAVRŠETKA OPERACIJE]]&gt;DATE(2024,3,31),"u provedbi","završen")</f>
        <v>završen</v>
      </c>
      <c r="K2392" s="46" t="s">
        <v>79</v>
      </c>
      <c r="L2392" s="46" t="s">
        <v>79</v>
      </c>
      <c r="M2392" s="49">
        <v>0.85</v>
      </c>
      <c r="N2392" s="49">
        <v>0.15</v>
      </c>
      <c r="O2392" s="50">
        <f>Ugovori_OPULJP[[#This Row],[Bespovratna sredstva - Ukupno (EU+Nac) HRK
= Ukupna ugovorena vrijednost bespovratnih sredstava]]*Ugovori_OPULJP[[#This Row],[EU STOPA SUFINANCIRANJA %
EU CO-FINANCING RATE %]]</f>
        <v>2114945.86</v>
      </c>
      <c r="P2392" s="51">
        <f>Ugovori_OPULJP[[#This Row],[Bespovratna sredstva - EU dio - HRK]]/7.5345</f>
        <v>280701.5541840865</v>
      </c>
      <c r="Q2392" s="50">
        <f>Ugovori_OPULJP[[#This Row],[Bespovratna sredstva - Ukupno (EU+Nac) HRK
= Ukupna ugovorena vrijednost bespovratnih sredstava]]*Ugovori_OPULJP[[#This Row],[STOPA NACIONALNOG SUFINANCIRANJA %]]</f>
        <v>373225.74</v>
      </c>
      <c r="R2392" s="51">
        <f>Ugovori_OPULJP[[#This Row],[Bespovratna sredstva - Nacionalni dio - HRK]]/7.5345</f>
        <v>49535.568385427032</v>
      </c>
      <c r="S2392" s="50">
        <v>2488171.6</v>
      </c>
      <c r="T2392" s="51">
        <f>Ugovori_OPULJP[[#This Row],[Bespovratna sredstva - Ukupno (EU+Nac) HRK
= Ukupna ugovorena vrijednost bespovratnih sredstava]]/7.5345</f>
        <v>330237.12256951357</v>
      </c>
      <c r="U2392" s="50">
        <v>0</v>
      </c>
      <c r="V2392" s="51">
        <f>Ugovori_OPULJP[[#This Row],[Javni doprinos korisnika - HRK]]/7.5345</f>
        <v>0</v>
      </c>
      <c r="W2392" s="50">
        <v>0</v>
      </c>
      <c r="X2392" s="51">
        <f>Ugovori_OPULJP[[#This Row],[Privatni doprinos korisnika - HRK]]/7.5345</f>
        <v>0</v>
      </c>
      <c r="Y2392" s="52">
        <v>2488171.6</v>
      </c>
      <c r="Z2392" s="53">
        <f>Ugovori_OPULJP[[#This Row],[UKUPNI PRIHVATLJIVI IZDACI
TOTAL ELIGIBLE EXPENDITURE
= Bespovratna sredstva ukupno + doprinos korisnika
= Ukupni prihvatljivi troškovi
= Ukupna ugovorena vrijednost projekta HRK]]/7.5345</f>
        <v>330237.12256951357</v>
      </c>
      <c r="AA2392" s="44" t="s">
        <v>38</v>
      </c>
      <c r="AB2392" s="44" t="s">
        <v>35</v>
      </c>
      <c r="AC2392" s="43" t="s">
        <v>8762</v>
      </c>
      <c r="AD2392" s="43" t="s">
        <v>6595</v>
      </c>
    </row>
    <row r="2393" spans="1:30" ht="114.75" x14ac:dyDescent="0.2">
      <c r="A2393" s="41" t="s">
        <v>8763</v>
      </c>
      <c r="B2393" s="103" t="s">
        <v>743</v>
      </c>
      <c r="C2393" s="43" t="s">
        <v>7295</v>
      </c>
      <c r="D2393" s="43" t="s">
        <v>8535</v>
      </c>
      <c r="E2393" s="44" t="s">
        <v>76</v>
      </c>
      <c r="F2393" s="45" t="s">
        <v>8764</v>
      </c>
      <c r="G2393" s="45" t="s">
        <v>6302</v>
      </c>
      <c r="H2393" s="47">
        <v>43559</v>
      </c>
      <c r="I2393" s="47">
        <v>44473</v>
      </c>
      <c r="J2393" s="48" t="str">
        <f>IF(Ugovori_OPULJP[[#This Row],[DATUM ZAVRŠETKA OPERACIJE]]&gt;DATE(2024,3,31),"u provedbi","završen")</f>
        <v>završen</v>
      </c>
      <c r="K2393" s="46" t="s">
        <v>8765</v>
      </c>
      <c r="L2393" s="46" t="s">
        <v>37</v>
      </c>
      <c r="M2393" s="49">
        <v>0.85</v>
      </c>
      <c r="N2393" s="49">
        <v>0.15</v>
      </c>
      <c r="O2393" s="50">
        <f>Ugovori_OPULJP[[#This Row],[Bespovratna sredstva - Ukupno (EU+Nac) HRK
= Ukupna ugovorena vrijednost bespovratnih sredstava]]*Ugovori_OPULJP[[#This Row],[EU STOPA SUFINANCIRANJA %
EU CO-FINANCING RATE %]]</f>
        <v>2105882.9899999998</v>
      </c>
      <c r="P2393" s="51">
        <f>Ugovori_OPULJP[[#This Row],[Bespovratna sredstva - EU dio - HRK]]/7.5345</f>
        <v>279498.70462538983</v>
      </c>
      <c r="Q2393" s="50">
        <f>Ugovori_OPULJP[[#This Row],[Bespovratna sredstva - Ukupno (EU+Nac) HRK
= Ukupna ugovorena vrijednost bespovratnih sredstava]]*Ugovori_OPULJP[[#This Row],[STOPA NACIONALNOG SUFINANCIRANJA %]]</f>
        <v>371626.41</v>
      </c>
      <c r="R2393" s="51">
        <f>Ugovori_OPULJP[[#This Row],[Bespovratna sredstva - Nacionalni dio - HRK]]/7.5345</f>
        <v>49323.300816245268</v>
      </c>
      <c r="S2393" s="50">
        <v>2477509.4</v>
      </c>
      <c r="T2393" s="51">
        <f>Ugovori_OPULJP[[#This Row],[Bespovratna sredstva - Ukupno (EU+Nac) HRK
= Ukupna ugovorena vrijednost bespovratnih sredstava]]/7.5345</f>
        <v>328822.00544163509</v>
      </c>
      <c r="U2393" s="50">
        <v>0</v>
      </c>
      <c r="V2393" s="51">
        <f>Ugovori_OPULJP[[#This Row],[Javni doprinos korisnika - HRK]]/7.5345</f>
        <v>0</v>
      </c>
      <c r="W2393" s="50">
        <v>0</v>
      </c>
      <c r="X2393" s="51">
        <f>Ugovori_OPULJP[[#This Row],[Privatni doprinos korisnika - HRK]]/7.5345</f>
        <v>0</v>
      </c>
      <c r="Y2393" s="52">
        <v>2477509.4</v>
      </c>
      <c r="Z2393" s="53">
        <f>Ugovori_OPULJP[[#This Row],[UKUPNI PRIHVATLJIVI IZDACI
TOTAL ELIGIBLE EXPENDITURE
= Bespovratna sredstva ukupno + doprinos korisnika
= Ukupni prihvatljivi troškovi
= Ukupna ugovorena vrijednost projekta HRK]]/7.5345</f>
        <v>328822.00544163509</v>
      </c>
      <c r="AA2393" s="44" t="s">
        <v>38</v>
      </c>
      <c r="AB2393" s="44" t="s">
        <v>35</v>
      </c>
      <c r="AC2393" s="43" t="s">
        <v>8766</v>
      </c>
      <c r="AD2393" s="43" t="s">
        <v>6595</v>
      </c>
    </row>
    <row r="2394" spans="1:30" ht="76.5" x14ac:dyDescent="0.2">
      <c r="A2394" s="41" t="s">
        <v>8767</v>
      </c>
      <c r="B2394" s="103" t="s">
        <v>743</v>
      </c>
      <c r="C2394" s="43" t="s">
        <v>7295</v>
      </c>
      <c r="D2394" s="43" t="s">
        <v>8535</v>
      </c>
      <c r="E2394" s="44" t="s">
        <v>76</v>
      </c>
      <c r="F2394" s="45" t="s">
        <v>8768</v>
      </c>
      <c r="G2394" s="45" t="s">
        <v>7319</v>
      </c>
      <c r="H2394" s="47">
        <v>43437</v>
      </c>
      <c r="I2394" s="47">
        <v>44230</v>
      </c>
      <c r="J2394" s="48" t="str">
        <f>IF(Ugovori_OPULJP[[#This Row],[DATUM ZAVRŠETKA OPERACIJE]]&gt;DATE(2024,3,31),"u provedbi","završen")</f>
        <v>završen</v>
      </c>
      <c r="K2394" s="46" t="s">
        <v>8769</v>
      </c>
      <c r="L2394" s="46" t="s">
        <v>37</v>
      </c>
      <c r="M2394" s="49">
        <v>0.85</v>
      </c>
      <c r="N2394" s="49">
        <v>0.15</v>
      </c>
      <c r="O2394" s="50">
        <f>Ugovori_OPULJP[[#This Row],[Bespovratna sredstva - Ukupno (EU+Nac) HRK
= Ukupna ugovorena vrijednost bespovratnih sredstava]]*Ugovori_OPULJP[[#This Row],[EU STOPA SUFINANCIRANJA %
EU CO-FINANCING RATE %]]</f>
        <v>2112427.2930000001</v>
      </c>
      <c r="P2394" s="51">
        <f>Ugovori_OPULJP[[#This Row],[Bespovratna sredstva - EU dio - HRK]]/7.5345</f>
        <v>280367.2828986661</v>
      </c>
      <c r="Q2394" s="50">
        <f>Ugovori_OPULJP[[#This Row],[Bespovratna sredstva - Ukupno (EU+Nac) HRK
= Ukupna ugovorena vrijednost bespovratnih sredstava]]*Ugovori_OPULJP[[#This Row],[STOPA NACIONALNOG SUFINANCIRANJA %]]</f>
        <v>372781.28700000001</v>
      </c>
      <c r="R2394" s="51">
        <f>Ugovori_OPULJP[[#This Row],[Bespovratna sredstva - Nacionalni dio - HRK]]/7.5345</f>
        <v>49476.579335058726</v>
      </c>
      <c r="S2394" s="50">
        <v>2485208.58</v>
      </c>
      <c r="T2394" s="51">
        <f>Ugovori_OPULJP[[#This Row],[Bespovratna sredstva - Ukupno (EU+Nac) HRK
= Ukupna ugovorena vrijednost bespovratnih sredstava]]/7.5345</f>
        <v>329843.86223372485</v>
      </c>
      <c r="U2394" s="50">
        <v>0</v>
      </c>
      <c r="V2394" s="51">
        <f>Ugovori_OPULJP[[#This Row],[Javni doprinos korisnika - HRK]]/7.5345</f>
        <v>0</v>
      </c>
      <c r="W2394" s="50">
        <v>0</v>
      </c>
      <c r="X2394" s="51">
        <f>Ugovori_OPULJP[[#This Row],[Privatni doprinos korisnika - HRK]]/7.5345</f>
        <v>0</v>
      </c>
      <c r="Y2394" s="52">
        <v>2485208.58</v>
      </c>
      <c r="Z2394" s="53">
        <f>Ugovori_OPULJP[[#This Row],[UKUPNI PRIHVATLJIVI IZDACI
TOTAL ELIGIBLE EXPENDITURE
= Bespovratna sredstva ukupno + doprinos korisnika
= Ukupni prihvatljivi troškovi
= Ukupna ugovorena vrijednost projekta HRK]]/7.5345</f>
        <v>329843.86223372485</v>
      </c>
      <c r="AA2394" s="44" t="s">
        <v>38</v>
      </c>
      <c r="AB2394" s="44" t="s">
        <v>35</v>
      </c>
      <c r="AC2394" s="43" t="s">
        <v>8770</v>
      </c>
      <c r="AD2394" s="43" t="s">
        <v>6595</v>
      </c>
    </row>
    <row r="2395" spans="1:30" ht="114.75" x14ac:dyDescent="0.2">
      <c r="A2395" s="41" t="s">
        <v>8771</v>
      </c>
      <c r="B2395" s="103" t="s">
        <v>743</v>
      </c>
      <c r="C2395" s="43" t="s">
        <v>7295</v>
      </c>
      <c r="D2395" s="43" t="s">
        <v>8535</v>
      </c>
      <c r="E2395" s="44" t="s">
        <v>76</v>
      </c>
      <c r="F2395" s="45" t="s">
        <v>8772</v>
      </c>
      <c r="G2395" s="45" t="s">
        <v>8773</v>
      </c>
      <c r="H2395" s="47">
        <v>43623</v>
      </c>
      <c r="I2395" s="47">
        <v>44354</v>
      </c>
      <c r="J2395" s="48" t="str">
        <f>IF(Ugovori_OPULJP[[#This Row],[DATUM ZAVRŠETKA OPERACIJE]]&gt;DATE(2024,3,31),"u provedbi","završen")</f>
        <v>završen</v>
      </c>
      <c r="K2395" s="46" t="s">
        <v>130</v>
      </c>
      <c r="L2395" s="46" t="s">
        <v>130</v>
      </c>
      <c r="M2395" s="49">
        <v>0.85</v>
      </c>
      <c r="N2395" s="49">
        <v>0.15</v>
      </c>
      <c r="O2395" s="50">
        <f>Ugovori_OPULJP[[#This Row],[Bespovratna sredstva - Ukupno (EU+Nac) HRK
= Ukupna ugovorena vrijednost bespovratnih sredstava]]*Ugovori_OPULJP[[#This Row],[EU STOPA SUFINANCIRANJA %
EU CO-FINANCING RATE %]]</f>
        <v>1334661.041</v>
      </c>
      <c r="P2395" s="51">
        <f>Ugovori_OPULJP[[#This Row],[Bespovratna sredstva - EU dio - HRK]]/7.5345</f>
        <v>177139.96164310834</v>
      </c>
      <c r="Q2395" s="50">
        <f>Ugovori_OPULJP[[#This Row],[Bespovratna sredstva - Ukupno (EU+Nac) HRK
= Ukupna ugovorena vrijednost bespovratnih sredstava]]*Ugovori_OPULJP[[#This Row],[STOPA NACIONALNOG SUFINANCIRANJA %]]</f>
        <v>235528.41899999999</v>
      </c>
      <c r="R2395" s="51">
        <f>Ugovori_OPULJP[[#This Row],[Bespovratna sredstva - Nacionalni dio - HRK]]/7.5345</f>
        <v>31259.993231136767</v>
      </c>
      <c r="S2395" s="50">
        <v>1570189.46</v>
      </c>
      <c r="T2395" s="51">
        <f>Ugovori_OPULJP[[#This Row],[Bespovratna sredstva - Ukupno (EU+Nac) HRK
= Ukupna ugovorena vrijednost bespovratnih sredstava]]/7.5345</f>
        <v>208399.95487424513</v>
      </c>
      <c r="U2395" s="50">
        <v>0</v>
      </c>
      <c r="V2395" s="51">
        <f>Ugovori_OPULJP[[#This Row],[Javni doprinos korisnika - HRK]]/7.5345</f>
        <v>0</v>
      </c>
      <c r="W2395" s="50">
        <v>0</v>
      </c>
      <c r="X2395" s="51">
        <f>Ugovori_OPULJP[[#This Row],[Privatni doprinos korisnika - HRK]]/7.5345</f>
        <v>0</v>
      </c>
      <c r="Y2395" s="52">
        <v>1570189.46</v>
      </c>
      <c r="Z2395" s="53">
        <f>Ugovori_OPULJP[[#This Row],[UKUPNI PRIHVATLJIVI IZDACI
TOTAL ELIGIBLE EXPENDITURE
= Bespovratna sredstva ukupno + doprinos korisnika
= Ukupni prihvatljivi troškovi
= Ukupna ugovorena vrijednost projekta HRK]]/7.5345</f>
        <v>208399.95487424513</v>
      </c>
      <c r="AA2395" s="44" t="s">
        <v>38</v>
      </c>
      <c r="AB2395" s="44" t="s">
        <v>35</v>
      </c>
      <c r="AC2395" s="43" t="s">
        <v>8774</v>
      </c>
      <c r="AD2395" s="43" t="s">
        <v>6595</v>
      </c>
    </row>
    <row r="2396" spans="1:30" ht="89.25" x14ac:dyDescent="0.2">
      <c r="A2396" s="41" t="s">
        <v>8775</v>
      </c>
      <c r="B2396" s="103" t="s">
        <v>743</v>
      </c>
      <c r="C2396" s="43" t="s">
        <v>7295</v>
      </c>
      <c r="D2396" s="43" t="s">
        <v>8535</v>
      </c>
      <c r="E2396" s="44" t="s">
        <v>76</v>
      </c>
      <c r="F2396" s="45" t="s">
        <v>8776</v>
      </c>
      <c r="G2396" s="45" t="s">
        <v>8168</v>
      </c>
      <c r="H2396" s="47">
        <v>43629</v>
      </c>
      <c r="I2396" s="47">
        <v>44360</v>
      </c>
      <c r="J2396" s="48" t="str">
        <f>IF(Ugovori_OPULJP[[#This Row],[DATUM ZAVRŠETKA OPERACIJE]]&gt;DATE(2024,3,31),"u provedbi","završen")</f>
        <v>završen</v>
      </c>
      <c r="K2396" s="46" t="s">
        <v>37</v>
      </c>
      <c r="L2396" s="46" t="s">
        <v>37</v>
      </c>
      <c r="M2396" s="49">
        <v>0.85</v>
      </c>
      <c r="N2396" s="49">
        <v>0.15</v>
      </c>
      <c r="O2396" s="50">
        <f>Ugovori_OPULJP[[#This Row],[Bespovratna sredstva - Ukupno (EU+Nac) HRK
= Ukupna ugovorena vrijednost bespovratnih sredstava]]*Ugovori_OPULJP[[#This Row],[EU STOPA SUFINANCIRANJA %
EU CO-FINANCING RATE %]]</f>
        <v>423480.2</v>
      </c>
      <c r="P2396" s="51">
        <f>Ugovori_OPULJP[[#This Row],[Bespovratna sredstva - EU dio - HRK]]/7.5345</f>
        <v>56205.481451987522</v>
      </c>
      <c r="Q2396" s="50">
        <f>Ugovori_OPULJP[[#This Row],[Bespovratna sredstva - Ukupno (EU+Nac) HRK
= Ukupna ugovorena vrijednost bespovratnih sredstava]]*Ugovori_OPULJP[[#This Row],[STOPA NACIONALNOG SUFINANCIRANJA %]]</f>
        <v>74731.8</v>
      </c>
      <c r="R2396" s="51">
        <f>Ugovori_OPULJP[[#This Row],[Bespovratna sredstva - Nacionalni dio - HRK]]/7.5345</f>
        <v>9918.6143738801511</v>
      </c>
      <c r="S2396" s="50">
        <v>498212</v>
      </c>
      <c r="T2396" s="51">
        <f>Ugovori_OPULJP[[#This Row],[Bespovratna sredstva - Ukupno (EU+Nac) HRK
= Ukupna ugovorena vrijednost bespovratnih sredstava]]/7.5345</f>
        <v>66124.095825867669</v>
      </c>
      <c r="U2396" s="50">
        <v>0</v>
      </c>
      <c r="V2396" s="51">
        <f>Ugovori_OPULJP[[#This Row],[Javni doprinos korisnika - HRK]]/7.5345</f>
        <v>0</v>
      </c>
      <c r="W2396" s="50">
        <v>0</v>
      </c>
      <c r="X2396" s="51">
        <f>Ugovori_OPULJP[[#This Row],[Privatni doprinos korisnika - HRK]]/7.5345</f>
        <v>0</v>
      </c>
      <c r="Y2396" s="52">
        <v>498212</v>
      </c>
      <c r="Z2396" s="53">
        <f>Ugovori_OPULJP[[#This Row],[UKUPNI PRIHVATLJIVI IZDACI
TOTAL ELIGIBLE EXPENDITURE
= Bespovratna sredstva ukupno + doprinos korisnika
= Ukupni prihvatljivi troškovi
= Ukupna ugovorena vrijednost projekta HRK]]/7.5345</f>
        <v>66124.095825867669</v>
      </c>
      <c r="AA2396" s="44" t="s">
        <v>38</v>
      </c>
      <c r="AB2396" s="44" t="s">
        <v>35</v>
      </c>
      <c r="AC2396" s="43" t="s">
        <v>8777</v>
      </c>
      <c r="AD2396" s="43" t="s">
        <v>6595</v>
      </c>
    </row>
    <row r="2397" spans="1:30" ht="76.5" x14ac:dyDescent="0.2">
      <c r="A2397" s="41" t="s">
        <v>8778</v>
      </c>
      <c r="B2397" s="103" t="s">
        <v>743</v>
      </c>
      <c r="C2397" s="43" t="s">
        <v>7295</v>
      </c>
      <c r="D2397" s="43" t="s">
        <v>8535</v>
      </c>
      <c r="E2397" s="44" t="s">
        <v>76</v>
      </c>
      <c r="F2397" s="45" t="s">
        <v>8779</v>
      </c>
      <c r="G2397" s="45" t="s">
        <v>7473</v>
      </c>
      <c r="H2397" s="47">
        <v>43437</v>
      </c>
      <c r="I2397" s="47">
        <v>44289</v>
      </c>
      <c r="J2397" s="48" t="str">
        <f>IF(Ugovori_OPULJP[[#This Row],[DATUM ZAVRŠETKA OPERACIJE]]&gt;DATE(2024,3,31),"u provedbi","završen")</f>
        <v>završen</v>
      </c>
      <c r="K2397" s="46" t="s">
        <v>99</v>
      </c>
      <c r="L2397" s="46" t="s">
        <v>99</v>
      </c>
      <c r="M2397" s="49">
        <v>0.85</v>
      </c>
      <c r="N2397" s="49">
        <v>0.15</v>
      </c>
      <c r="O2397" s="50">
        <f>Ugovori_OPULJP[[#This Row],[Bespovratna sredstva - Ukupno (EU+Nac) HRK
= Ukupna ugovorena vrijednost bespovratnih sredstava]]*Ugovori_OPULJP[[#This Row],[EU STOPA SUFINANCIRANJA %
EU CO-FINANCING RATE %]]</f>
        <v>2061577.25</v>
      </c>
      <c r="P2397" s="51">
        <f>Ugovori_OPULJP[[#This Row],[Bespovratna sredstva - EU dio - HRK]]/7.5345</f>
        <v>273618.32238370163</v>
      </c>
      <c r="Q2397" s="50">
        <f>Ugovori_OPULJP[[#This Row],[Bespovratna sredstva - Ukupno (EU+Nac) HRK
= Ukupna ugovorena vrijednost bespovratnih sredstava]]*Ugovori_OPULJP[[#This Row],[STOPA NACIONALNOG SUFINANCIRANJA %]]</f>
        <v>363807.75</v>
      </c>
      <c r="R2397" s="51">
        <f>Ugovori_OPULJP[[#This Row],[Bespovratna sredstva - Nacionalni dio - HRK]]/7.5345</f>
        <v>48285.586303006166</v>
      </c>
      <c r="S2397" s="50">
        <v>2425385</v>
      </c>
      <c r="T2397" s="51">
        <f>Ugovori_OPULJP[[#This Row],[Bespovratna sredstva - Ukupno (EU+Nac) HRK
= Ukupna ugovorena vrijednost bespovratnih sredstava]]/7.5345</f>
        <v>321903.90868670779</v>
      </c>
      <c r="U2397" s="50">
        <v>0</v>
      </c>
      <c r="V2397" s="51">
        <f>Ugovori_OPULJP[[#This Row],[Javni doprinos korisnika - HRK]]/7.5345</f>
        <v>0</v>
      </c>
      <c r="W2397" s="50">
        <v>0</v>
      </c>
      <c r="X2397" s="51">
        <f>Ugovori_OPULJP[[#This Row],[Privatni doprinos korisnika - HRK]]/7.5345</f>
        <v>0</v>
      </c>
      <c r="Y2397" s="52">
        <v>2425385</v>
      </c>
      <c r="Z2397" s="53">
        <f>Ugovori_OPULJP[[#This Row],[UKUPNI PRIHVATLJIVI IZDACI
TOTAL ELIGIBLE EXPENDITURE
= Bespovratna sredstva ukupno + doprinos korisnika
= Ukupni prihvatljivi troškovi
= Ukupna ugovorena vrijednost projekta HRK]]/7.5345</f>
        <v>321903.90868670779</v>
      </c>
      <c r="AA2397" s="44" t="s">
        <v>38</v>
      </c>
      <c r="AB2397" s="44" t="s">
        <v>35</v>
      </c>
      <c r="AC2397" s="43" t="s">
        <v>8780</v>
      </c>
      <c r="AD2397" s="43" t="s">
        <v>6595</v>
      </c>
    </row>
    <row r="2398" spans="1:30" ht="102" x14ac:dyDescent="0.2">
      <c r="A2398" s="41" t="s">
        <v>8781</v>
      </c>
      <c r="B2398" s="103" t="s">
        <v>743</v>
      </c>
      <c r="C2398" s="43" t="s">
        <v>7295</v>
      </c>
      <c r="D2398" s="43" t="s">
        <v>8535</v>
      </c>
      <c r="E2398" s="44" t="s">
        <v>76</v>
      </c>
      <c r="F2398" s="45" t="s">
        <v>8782</v>
      </c>
      <c r="G2398" s="45" t="s">
        <v>2536</v>
      </c>
      <c r="H2398" s="47">
        <v>43437</v>
      </c>
      <c r="I2398" s="47">
        <v>44350</v>
      </c>
      <c r="J2398" s="48" t="str">
        <f>IF(Ugovori_OPULJP[[#This Row],[DATUM ZAVRŠETKA OPERACIJE]]&gt;DATE(2024,3,31),"u provedbi","završen")</f>
        <v>završen</v>
      </c>
      <c r="K2398" s="46" t="s">
        <v>8783</v>
      </c>
      <c r="L2398" s="46" t="s">
        <v>338</v>
      </c>
      <c r="M2398" s="49">
        <v>0.85</v>
      </c>
      <c r="N2398" s="49">
        <v>0.15</v>
      </c>
      <c r="O2398" s="50">
        <f>Ugovori_OPULJP[[#This Row],[Bespovratna sredstva - Ukupno (EU+Nac) HRK
= Ukupna ugovorena vrijednost bespovratnih sredstava]]*Ugovori_OPULJP[[#This Row],[EU STOPA SUFINANCIRANJA %
EU CO-FINANCING RATE %]]</f>
        <v>2085518.1205</v>
      </c>
      <c r="P2398" s="51">
        <f>Ugovori_OPULJP[[#This Row],[Bespovratna sredstva - EU dio - HRK]]/7.5345</f>
        <v>276795.82195235247</v>
      </c>
      <c r="Q2398" s="50">
        <f>Ugovori_OPULJP[[#This Row],[Bespovratna sredstva - Ukupno (EU+Nac) HRK
= Ukupna ugovorena vrijednost bespovratnih sredstava]]*Ugovori_OPULJP[[#This Row],[STOPA NACIONALNOG SUFINANCIRANJA %]]</f>
        <v>368032.60949999996</v>
      </c>
      <c r="R2398" s="51">
        <f>Ugovori_OPULJP[[#This Row],[Bespovratna sredstva - Nacionalni dio - HRK]]/7.5345</f>
        <v>48846.321521003374</v>
      </c>
      <c r="S2398" s="50">
        <v>2453550.73</v>
      </c>
      <c r="T2398" s="51">
        <f>Ugovori_OPULJP[[#This Row],[Bespovratna sredstva - Ukupno (EU+Nac) HRK
= Ukupna ugovorena vrijednost bespovratnih sredstava]]/7.5345</f>
        <v>325642.14347335586</v>
      </c>
      <c r="U2398" s="50">
        <v>0</v>
      </c>
      <c r="V2398" s="51">
        <f>Ugovori_OPULJP[[#This Row],[Javni doprinos korisnika - HRK]]/7.5345</f>
        <v>0</v>
      </c>
      <c r="W2398" s="50">
        <v>0</v>
      </c>
      <c r="X2398" s="51">
        <f>Ugovori_OPULJP[[#This Row],[Privatni doprinos korisnika - HRK]]/7.5345</f>
        <v>0</v>
      </c>
      <c r="Y2398" s="52">
        <v>2453550.73</v>
      </c>
      <c r="Z2398" s="53">
        <f>Ugovori_OPULJP[[#This Row],[UKUPNI PRIHVATLJIVI IZDACI
TOTAL ELIGIBLE EXPENDITURE
= Bespovratna sredstva ukupno + doprinos korisnika
= Ukupni prihvatljivi troškovi
= Ukupna ugovorena vrijednost projekta HRK]]/7.5345</f>
        <v>325642.14347335586</v>
      </c>
      <c r="AA2398" s="44" t="s">
        <v>38</v>
      </c>
      <c r="AB2398" s="44" t="s">
        <v>35</v>
      </c>
      <c r="AC2398" s="43" t="s">
        <v>8784</v>
      </c>
      <c r="AD2398" s="43" t="s">
        <v>6595</v>
      </c>
    </row>
    <row r="2399" spans="1:30" ht="114.75" x14ac:dyDescent="0.2">
      <c r="A2399" s="41" t="s">
        <v>8785</v>
      </c>
      <c r="B2399" s="103" t="s">
        <v>743</v>
      </c>
      <c r="C2399" s="43" t="s">
        <v>7295</v>
      </c>
      <c r="D2399" s="43" t="s">
        <v>8535</v>
      </c>
      <c r="E2399" s="44" t="s">
        <v>76</v>
      </c>
      <c r="F2399" s="45" t="s">
        <v>8786</v>
      </c>
      <c r="G2399" s="45" t="s">
        <v>2311</v>
      </c>
      <c r="H2399" s="47">
        <v>43628</v>
      </c>
      <c r="I2399" s="47">
        <v>44542</v>
      </c>
      <c r="J2399" s="48" t="str">
        <f>IF(Ugovori_OPULJP[[#This Row],[DATUM ZAVRŠETKA OPERACIJE]]&gt;DATE(2024,3,31),"u provedbi","završen")</f>
        <v>završen</v>
      </c>
      <c r="K2399" s="46" t="s">
        <v>84</v>
      </c>
      <c r="L2399" s="46" t="s">
        <v>84</v>
      </c>
      <c r="M2399" s="49">
        <v>0.85</v>
      </c>
      <c r="N2399" s="49">
        <v>0.15</v>
      </c>
      <c r="O2399" s="50">
        <f>Ugovori_OPULJP[[#This Row],[Bespovratna sredstva - Ukupno (EU+Nac) HRK
= Ukupna ugovorena vrijednost bespovratnih sredstava]]*Ugovori_OPULJP[[#This Row],[EU STOPA SUFINANCIRANJA %
EU CO-FINANCING RATE %]]</f>
        <v>1201130.274</v>
      </c>
      <c r="P2399" s="51">
        <f>Ugovori_OPULJP[[#This Row],[Bespovratna sredstva - EU dio - HRK]]/7.5345</f>
        <v>159417.38323710929</v>
      </c>
      <c r="Q2399" s="50">
        <f>Ugovori_OPULJP[[#This Row],[Bespovratna sredstva - Ukupno (EU+Nac) HRK
= Ukupna ugovorena vrijednost bespovratnih sredstava]]*Ugovori_OPULJP[[#This Row],[STOPA NACIONALNOG SUFINANCIRANJA %]]</f>
        <v>211964.166</v>
      </c>
      <c r="R2399" s="51">
        <f>Ugovori_OPULJP[[#This Row],[Bespovratna sredstva - Nacionalni dio - HRK]]/7.5345</f>
        <v>28132.479394783993</v>
      </c>
      <c r="S2399" s="50">
        <v>1413094.44</v>
      </c>
      <c r="T2399" s="51">
        <f>Ugovori_OPULJP[[#This Row],[Bespovratna sredstva - Ukupno (EU+Nac) HRK
= Ukupna ugovorena vrijednost bespovratnih sredstava]]/7.5345</f>
        <v>187549.86263189328</v>
      </c>
      <c r="U2399" s="50">
        <v>0</v>
      </c>
      <c r="V2399" s="51">
        <f>Ugovori_OPULJP[[#This Row],[Javni doprinos korisnika - HRK]]/7.5345</f>
        <v>0</v>
      </c>
      <c r="W2399" s="50">
        <v>0</v>
      </c>
      <c r="X2399" s="51">
        <f>Ugovori_OPULJP[[#This Row],[Privatni doprinos korisnika - HRK]]/7.5345</f>
        <v>0</v>
      </c>
      <c r="Y2399" s="52">
        <v>1413094.44</v>
      </c>
      <c r="Z2399" s="53">
        <f>Ugovori_OPULJP[[#This Row],[UKUPNI PRIHVATLJIVI IZDACI
TOTAL ELIGIBLE EXPENDITURE
= Bespovratna sredstva ukupno + doprinos korisnika
= Ukupni prihvatljivi troškovi
= Ukupna ugovorena vrijednost projekta HRK]]/7.5345</f>
        <v>187549.86263189328</v>
      </c>
      <c r="AA2399" s="44" t="s">
        <v>38</v>
      </c>
      <c r="AB2399" s="44" t="s">
        <v>35</v>
      </c>
      <c r="AC2399" s="43" t="s">
        <v>8787</v>
      </c>
      <c r="AD2399" s="43" t="s">
        <v>6595</v>
      </c>
    </row>
    <row r="2400" spans="1:30" ht="102" x14ac:dyDescent="0.2">
      <c r="A2400" s="41" t="s">
        <v>8788</v>
      </c>
      <c r="B2400" s="103" t="s">
        <v>743</v>
      </c>
      <c r="C2400" s="43" t="s">
        <v>7295</v>
      </c>
      <c r="D2400" s="43" t="s">
        <v>8535</v>
      </c>
      <c r="E2400" s="44" t="s">
        <v>76</v>
      </c>
      <c r="F2400" s="45" t="s">
        <v>8789</v>
      </c>
      <c r="G2400" s="45" t="s">
        <v>1407</v>
      </c>
      <c r="H2400" s="47">
        <v>43444</v>
      </c>
      <c r="I2400" s="47">
        <v>44175</v>
      </c>
      <c r="J2400" s="48" t="str">
        <f>IF(Ugovori_OPULJP[[#This Row],[DATUM ZAVRŠETKA OPERACIJE]]&gt;DATE(2024,3,31),"u provedbi","završen")</f>
        <v>završen</v>
      </c>
      <c r="K2400" s="46" t="s">
        <v>94</v>
      </c>
      <c r="L2400" s="46" t="s">
        <v>94</v>
      </c>
      <c r="M2400" s="49">
        <v>0.85</v>
      </c>
      <c r="N2400" s="49">
        <v>0.15</v>
      </c>
      <c r="O2400" s="50">
        <f>Ugovori_OPULJP[[#This Row],[Bespovratna sredstva - Ukupno (EU+Nac) HRK
= Ukupna ugovorena vrijednost bespovratnih sredstava]]*Ugovori_OPULJP[[#This Row],[EU STOPA SUFINANCIRANJA %
EU CO-FINANCING RATE %]]</f>
        <v>2124254.6264999998</v>
      </c>
      <c r="P2400" s="51">
        <f>Ugovori_OPULJP[[#This Row],[Bespovratna sredstva - EU dio - HRK]]/7.5345</f>
        <v>281937.03981684247</v>
      </c>
      <c r="Q2400" s="50">
        <f>Ugovori_OPULJP[[#This Row],[Bespovratna sredstva - Ukupno (EU+Nac) HRK
= Ukupna ugovorena vrijednost bespovratnih sredstava]]*Ugovori_OPULJP[[#This Row],[STOPA NACIONALNOG SUFINANCIRANJA %]]</f>
        <v>374868.46349999995</v>
      </c>
      <c r="R2400" s="51">
        <f>Ugovori_OPULJP[[#This Row],[Bespovratna sredstva - Nacionalni dio - HRK]]/7.5345</f>
        <v>49753.59526179573</v>
      </c>
      <c r="S2400" s="50">
        <v>2499123.09</v>
      </c>
      <c r="T2400" s="51">
        <f>Ugovori_OPULJP[[#This Row],[Bespovratna sredstva - Ukupno (EU+Nac) HRK
= Ukupna ugovorena vrijednost bespovratnih sredstava]]/7.5345</f>
        <v>331690.63507863821</v>
      </c>
      <c r="U2400" s="50">
        <v>0</v>
      </c>
      <c r="V2400" s="51">
        <f>Ugovori_OPULJP[[#This Row],[Javni doprinos korisnika - HRK]]/7.5345</f>
        <v>0</v>
      </c>
      <c r="W2400" s="50">
        <v>0</v>
      </c>
      <c r="X2400" s="51">
        <f>Ugovori_OPULJP[[#This Row],[Privatni doprinos korisnika - HRK]]/7.5345</f>
        <v>0</v>
      </c>
      <c r="Y2400" s="52">
        <v>2499123.09</v>
      </c>
      <c r="Z2400" s="53">
        <f>Ugovori_OPULJP[[#This Row],[UKUPNI PRIHVATLJIVI IZDACI
TOTAL ELIGIBLE EXPENDITURE
= Bespovratna sredstva ukupno + doprinos korisnika
= Ukupni prihvatljivi troškovi
= Ukupna ugovorena vrijednost projekta HRK]]/7.5345</f>
        <v>331690.63507863821</v>
      </c>
      <c r="AA2400" s="44" t="s">
        <v>38</v>
      </c>
      <c r="AB2400" s="44" t="s">
        <v>35</v>
      </c>
      <c r="AC2400" s="43" t="s">
        <v>8790</v>
      </c>
      <c r="AD2400" s="43" t="s">
        <v>6595</v>
      </c>
    </row>
    <row r="2401" spans="1:30" ht="76.5" x14ac:dyDescent="0.2">
      <c r="A2401" s="41" t="s">
        <v>8791</v>
      </c>
      <c r="B2401" s="103" t="s">
        <v>743</v>
      </c>
      <c r="C2401" s="43" t="s">
        <v>7295</v>
      </c>
      <c r="D2401" s="43" t="s">
        <v>8535</v>
      </c>
      <c r="E2401" s="44" t="s">
        <v>76</v>
      </c>
      <c r="F2401" s="45" t="s">
        <v>7363</v>
      </c>
      <c r="G2401" s="45" t="s">
        <v>7413</v>
      </c>
      <c r="H2401" s="47">
        <v>43437</v>
      </c>
      <c r="I2401" s="47">
        <v>44168</v>
      </c>
      <c r="J2401" s="48" t="str">
        <f>IF(Ugovori_OPULJP[[#This Row],[DATUM ZAVRŠETKA OPERACIJE]]&gt;DATE(2024,3,31),"u provedbi","završen")</f>
        <v>završen</v>
      </c>
      <c r="K2401" s="46" t="s">
        <v>8792</v>
      </c>
      <c r="L2401" s="46" t="s">
        <v>173</v>
      </c>
      <c r="M2401" s="49">
        <v>0.85</v>
      </c>
      <c r="N2401" s="49">
        <v>0.15</v>
      </c>
      <c r="O2401" s="50">
        <f>Ugovori_OPULJP[[#This Row],[Bespovratna sredstva - Ukupno (EU+Nac) HRK
= Ukupna ugovorena vrijednost bespovratnih sredstava]]*Ugovori_OPULJP[[#This Row],[EU STOPA SUFINANCIRANJA %
EU CO-FINANCING RATE %]]</f>
        <v>1657224.7104999998</v>
      </c>
      <c r="P2401" s="51">
        <f>Ugovori_OPULJP[[#This Row],[Bespovratna sredstva - EU dio - HRK]]/7.5345</f>
        <v>219951.51775167559</v>
      </c>
      <c r="Q2401" s="50">
        <f>Ugovori_OPULJP[[#This Row],[Bespovratna sredstva - Ukupno (EU+Nac) HRK
= Ukupna ugovorena vrijednost bespovratnih sredstava]]*Ugovori_OPULJP[[#This Row],[STOPA NACIONALNOG SUFINANCIRANJA %]]</f>
        <v>292451.41949999996</v>
      </c>
      <c r="R2401" s="51">
        <f>Ugovori_OPULJP[[#This Row],[Bespovratna sredstva - Nacionalni dio - HRK]]/7.5345</f>
        <v>38814.973720883929</v>
      </c>
      <c r="S2401" s="50">
        <v>1949676.13</v>
      </c>
      <c r="T2401" s="51">
        <f>Ugovori_OPULJP[[#This Row],[Bespovratna sredstva - Ukupno (EU+Nac) HRK
= Ukupna ugovorena vrijednost bespovratnih sredstava]]/7.5345</f>
        <v>258766.49147255954</v>
      </c>
      <c r="U2401" s="50">
        <v>0</v>
      </c>
      <c r="V2401" s="51">
        <f>Ugovori_OPULJP[[#This Row],[Javni doprinos korisnika - HRK]]/7.5345</f>
        <v>0</v>
      </c>
      <c r="W2401" s="50">
        <v>0</v>
      </c>
      <c r="X2401" s="51">
        <f>Ugovori_OPULJP[[#This Row],[Privatni doprinos korisnika - HRK]]/7.5345</f>
        <v>0</v>
      </c>
      <c r="Y2401" s="52">
        <v>1949676.13</v>
      </c>
      <c r="Z2401" s="53">
        <f>Ugovori_OPULJP[[#This Row],[UKUPNI PRIHVATLJIVI IZDACI
TOTAL ELIGIBLE EXPENDITURE
= Bespovratna sredstva ukupno + doprinos korisnika
= Ukupni prihvatljivi troškovi
= Ukupna ugovorena vrijednost projekta HRK]]/7.5345</f>
        <v>258766.49147255954</v>
      </c>
      <c r="AA2401" s="44" t="s">
        <v>38</v>
      </c>
      <c r="AB2401" s="44" t="s">
        <v>35</v>
      </c>
      <c r="AC2401" s="43" t="s">
        <v>8793</v>
      </c>
      <c r="AD2401" s="43" t="s">
        <v>6595</v>
      </c>
    </row>
    <row r="2402" spans="1:30" ht="51" x14ac:dyDescent="0.2">
      <c r="A2402" s="41" t="s">
        <v>8794</v>
      </c>
      <c r="B2402" s="103" t="s">
        <v>743</v>
      </c>
      <c r="C2402" s="43" t="s">
        <v>7295</v>
      </c>
      <c r="D2402" s="43" t="s">
        <v>8535</v>
      </c>
      <c r="E2402" s="44" t="s">
        <v>76</v>
      </c>
      <c r="F2402" s="45" t="s">
        <v>8795</v>
      </c>
      <c r="G2402" s="62" t="s">
        <v>4218</v>
      </c>
      <c r="H2402" s="47">
        <v>43623</v>
      </c>
      <c r="I2402" s="47">
        <v>44537</v>
      </c>
      <c r="J2402" s="48" t="str">
        <f>IF(Ugovori_OPULJP[[#This Row],[DATUM ZAVRŠETKA OPERACIJE]]&gt;DATE(2024,3,31),"u provedbi","završen")</f>
        <v>završen</v>
      </c>
      <c r="K2402" s="46" t="s">
        <v>249</v>
      </c>
      <c r="L2402" s="46" t="s">
        <v>249</v>
      </c>
      <c r="M2402" s="49">
        <v>0.85</v>
      </c>
      <c r="N2402" s="49">
        <v>0.15</v>
      </c>
      <c r="O2402" s="50">
        <f>Ugovori_OPULJP[[#This Row],[Bespovratna sredstva - Ukupno (EU+Nac) HRK
= Ukupna ugovorena vrijednost bespovratnih sredstava]]*Ugovori_OPULJP[[#This Row],[EU STOPA SUFINANCIRANJA %
EU CO-FINANCING RATE %]]</f>
        <v>419436.31649999996</v>
      </c>
      <c r="P2402" s="51">
        <f>Ugovori_OPULJP[[#This Row],[Bespovratna sredstva - EU dio - HRK]]/7.5345</f>
        <v>55668.765876965947</v>
      </c>
      <c r="Q2402" s="50">
        <f>Ugovori_OPULJP[[#This Row],[Bespovratna sredstva - Ukupno (EU+Nac) HRK
= Ukupna ugovorena vrijednost bespovratnih sredstava]]*Ugovori_OPULJP[[#This Row],[STOPA NACIONALNOG SUFINANCIRANJA %]]</f>
        <v>74018.17349999999</v>
      </c>
      <c r="R2402" s="51">
        <f>Ugovori_OPULJP[[#This Row],[Bespovratna sredstva - Nacionalni dio - HRK]]/7.5345</f>
        <v>9823.8998606410496</v>
      </c>
      <c r="S2402" s="50">
        <v>493454.49</v>
      </c>
      <c r="T2402" s="51">
        <f>Ugovori_OPULJP[[#This Row],[Bespovratna sredstva - Ukupno (EU+Nac) HRK
= Ukupna ugovorena vrijednost bespovratnih sredstava]]/7.5345</f>
        <v>65492.665737607</v>
      </c>
      <c r="U2402" s="50">
        <v>0</v>
      </c>
      <c r="V2402" s="51">
        <f>Ugovori_OPULJP[[#This Row],[Javni doprinos korisnika - HRK]]/7.5345</f>
        <v>0</v>
      </c>
      <c r="W2402" s="50">
        <v>0</v>
      </c>
      <c r="X2402" s="51">
        <f>Ugovori_OPULJP[[#This Row],[Privatni doprinos korisnika - HRK]]/7.5345</f>
        <v>0</v>
      </c>
      <c r="Y2402" s="52">
        <v>493454.49</v>
      </c>
      <c r="Z2402" s="53">
        <f>Ugovori_OPULJP[[#This Row],[UKUPNI PRIHVATLJIVI IZDACI
TOTAL ELIGIBLE EXPENDITURE
= Bespovratna sredstva ukupno + doprinos korisnika
= Ukupni prihvatljivi troškovi
= Ukupna ugovorena vrijednost projekta HRK]]/7.5345</f>
        <v>65492.665737607</v>
      </c>
      <c r="AA2402" s="44" t="s">
        <v>38</v>
      </c>
      <c r="AB2402" s="44" t="s">
        <v>35</v>
      </c>
      <c r="AC2402" s="43" t="s">
        <v>8796</v>
      </c>
      <c r="AD2402" s="43" t="s">
        <v>6595</v>
      </c>
    </row>
    <row r="2403" spans="1:30" ht="102" x14ac:dyDescent="0.2">
      <c r="A2403" s="41" t="s">
        <v>8797</v>
      </c>
      <c r="B2403" s="103" t="s">
        <v>743</v>
      </c>
      <c r="C2403" s="43" t="s">
        <v>7295</v>
      </c>
      <c r="D2403" s="43" t="s">
        <v>8535</v>
      </c>
      <c r="E2403" s="44" t="s">
        <v>76</v>
      </c>
      <c r="F2403" s="45" t="s">
        <v>7517</v>
      </c>
      <c r="G2403" s="45" t="s">
        <v>7518</v>
      </c>
      <c r="H2403" s="47">
        <v>43437</v>
      </c>
      <c r="I2403" s="47">
        <v>44168</v>
      </c>
      <c r="J2403" s="48" t="str">
        <f>IF(Ugovori_OPULJP[[#This Row],[DATUM ZAVRŠETKA OPERACIJE]]&gt;DATE(2024,3,31),"u provedbi","završen")</f>
        <v>završen</v>
      </c>
      <c r="K2403" s="46" t="s">
        <v>173</v>
      </c>
      <c r="L2403" s="46" t="s">
        <v>173</v>
      </c>
      <c r="M2403" s="49">
        <v>0.85</v>
      </c>
      <c r="N2403" s="49">
        <v>0.15</v>
      </c>
      <c r="O2403" s="50">
        <f>Ugovori_OPULJP[[#This Row],[Bespovratna sredstva - Ukupno (EU+Nac) HRK
= Ukupna ugovorena vrijednost bespovratnih sredstava]]*Ugovori_OPULJP[[#This Row],[EU STOPA SUFINANCIRANJA %
EU CO-FINANCING RATE %]]</f>
        <v>2061790.3875</v>
      </c>
      <c r="P2403" s="51">
        <f>Ugovori_OPULJP[[#This Row],[Bespovratna sredstva - EU dio - HRK]]/7.5345</f>
        <v>273646.6105912801</v>
      </c>
      <c r="Q2403" s="50">
        <f>Ugovori_OPULJP[[#This Row],[Bespovratna sredstva - Ukupno (EU+Nac) HRK
= Ukupna ugovorena vrijednost bespovratnih sredstava]]*Ugovori_OPULJP[[#This Row],[STOPA NACIONALNOG SUFINANCIRANJA %]]</f>
        <v>363845.36249999999</v>
      </c>
      <c r="R2403" s="51">
        <f>Ugovori_OPULJP[[#This Row],[Bespovratna sredstva - Nacionalni dio - HRK]]/7.5345</f>
        <v>48290.578339637665</v>
      </c>
      <c r="S2403" s="50">
        <v>2425635.75</v>
      </c>
      <c r="T2403" s="51">
        <f>Ugovori_OPULJP[[#This Row],[Bespovratna sredstva - Ukupno (EU+Nac) HRK
= Ukupna ugovorena vrijednost bespovratnih sredstava]]/7.5345</f>
        <v>321937.18893091776</v>
      </c>
      <c r="U2403" s="50">
        <v>0</v>
      </c>
      <c r="V2403" s="51">
        <f>Ugovori_OPULJP[[#This Row],[Javni doprinos korisnika - HRK]]/7.5345</f>
        <v>0</v>
      </c>
      <c r="W2403" s="50">
        <v>0</v>
      </c>
      <c r="X2403" s="51">
        <f>Ugovori_OPULJP[[#This Row],[Privatni doprinos korisnika - HRK]]/7.5345</f>
        <v>0</v>
      </c>
      <c r="Y2403" s="52">
        <v>2425635.75</v>
      </c>
      <c r="Z2403" s="53">
        <f>Ugovori_OPULJP[[#This Row],[UKUPNI PRIHVATLJIVI IZDACI
TOTAL ELIGIBLE EXPENDITURE
= Bespovratna sredstva ukupno + doprinos korisnika
= Ukupni prihvatljivi troškovi
= Ukupna ugovorena vrijednost projekta HRK]]/7.5345</f>
        <v>321937.18893091776</v>
      </c>
      <c r="AA2403" s="44" t="s">
        <v>38</v>
      </c>
      <c r="AB2403" s="44" t="s">
        <v>35</v>
      </c>
      <c r="AC2403" s="43" t="s">
        <v>8798</v>
      </c>
      <c r="AD2403" s="43" t="s">
        <v>6595</v>
      </c>
    </row>
    <row r="2404" spans="1:30" ht="114.75" x14ac:dyDescent="0.2">
      <c r="A2404" s="41" t="s">
        <v>8799</v>
      </c>
      <c r="B2404" s="103" t="s">
        <v>743</v>
      </c>
      <c r="C2404" s="43" t="s">
        <v>7295</v>
      </c>
      <c r="D2404" s="43" t="s">
        <v>8535</v>
      </c>
      <c r="E2404" s="44" t="s">
        <v>76</v>
      </c>
      <c r="F2404" s="45" t="s">
        <v>8800</v>
      </c>
      <c r="G2404" s="45" t="s">
        <v>8801</v>
      </c>
      <c r="H2404" s="47">
        <v>43623</v>
      </c>
      <c r="I2404" s="47">
        <v>44354</v>
      </c>
      <c r="J2404" s="48" t="str">
        <f>IF(Ugovori_OPULJP[[#This Row],[DATUM ZAVRŠETKA OPERACIJE]]&gt;DATE(2024,3,31),"u provedbi","završen")</f>
        <v>završen</v>
      </c>
      <c r="K2404" s="46" t="s">
        <v>173</v>
      </c>
      <c r="L2404" s="46" t="s">
        <v>173</v>
      </c>
      <c r="M2404" s="49">
        <v>0.85</v>
      </c>
      <c r="N2404" s="49">
        <v>0.15</v>
      </c>
      <c r="O2404" s="50">
        <f>Ugovori_OPULJP[[#This Row],[Bespovratna sredstva - Ukupno (EU+Nac) HRK
= Ukupna ugovorena vrijednost bespovratnih sredstava]]*Ugovori_OPULJP[[#This Row],[EU STOPA SUFINANCIRANJA %
EU CO-FINANCING RATE %]]</f>
        <v>1145113.03</v>
      </c>
      <c r="P2404" s="51">
        <f>Ugovori_OPULJP[[#This Row],[Bespovratna sredstva - EU dio - HRK]]/7.5345</f>
        <v>151982.61729378192</v>
      </c>
      <c r="Q2404" s="50">
        <f>Ugovori_OPULJP[[#This Row],[Bespovratna sredstva - Ukupno (EU+Nac) HRK
= Ukupna ugovorena vrijednost bespovratnih sredstava]]*Ugovori_OPULJP[[#This Row],[STOPA NACIONALNOG SUFINANCIRANJA %]]</f>
        <v>202078.77</v>
      </c>
      <c r="R2404" s="51">
        <f>Ugovori_OPULJP[[#This Row],[Bespovratna sredstva - Nacionalni dio - HRK]]/7.5345</f>
        <v>26820.461875373279</v>
      </c>
      <c r="S2404" s="50">
        <v>1347191.8</v>
      </c>
      <c r="T2404" s="51">
        <f>Ugovori_OPULJP[[#This Row],[Bespovratna sredstva - Ukupno (EU+Nac) HRK
= Ukupna ugovorena vrijednost bespovratnih sredstava]]/7.5345</f>
        <v>178803.07916915521</v>
      </c>
      <c r="U2404" s="50">
        <v>0</v>
      </c>
      <c r="V2404" s="51">
        <f>Ugovori_OPULJP[[#This Row],[Javni doprinos korisnika - HRK]]/7.5345</f>
        <v>0</v>
      </c>
      <c r="W2404" s="50">
        <v>0</v>
      </c>
      <c r="X2404" s="51">
        <f>Ugovori_OPULJP[[#This Row],[Privatni doprinos korisnika - HRK]]/7.5345</f>
        <v>0</v>
      </c>
      <c r="Y2404" s="52">
        <v>1347191.8</v>
      </c>
      <c r="Z2404" s="53">
        <f>Ugovori_OPULJP[[#This Row],[UKUPNI PRIHVATLJIVI IZDACI
TOTAL ELIGIBLE EXPENDITURE
= Bespovratna sredstva ukupno + doprinos korisnika
= Ukupni prihvatljivi troškovi
= Ukupna ugovorena vrijednost projekta HRK]]/7.5345</f>
        <v>178803.07916915521</v>
      </c>
      <c r="AA2404" s="44" t="s">
        <v>38</v>
      </c>
      <c r="AB2404" s="44" t="s">
        <v>35</v>
      </c>
      <c r="AC2404" s="43" t="s">
        <v>8802</v>
      </c>
      <c r="AD2404" s="43" t="s">
        <v>6595</v>
      </c>
    </row>
    <row r="2405" spans="1:30" ht="76.5" x14ac:dyDescent="0.2">
      <c r="A2405" s="41" t="s">
        <v>8803</v>
      </c>
      <c r="B2405" s="103" t="s">
        <v>743</v>
      </c>
      <c r="C2405" s="43" t="s">
        <v>7295</v>
      </c>
      <c r="D2405" s="43" t="s">
        <v>8535</v>
      </c>
      <c r="E2405" s="44" t="s">
        <v>76</v>
      </c>
      <c r="F2405" s="45" t="s">
        <v>8804</v>
      </c>
      <c r="G2405" s="45" t="s">
        <v>8805</v>
      </c>
      <c r="H2405" s="47">
        <v>43437</v>
      </c>
      <c r="I2405" s="47">
        <v>44350</v>
      </c>
      <c r="J2405" s="48" t="str">
        <f>IF(Ugovori_OPULJP[[#This Row],[DATUM ZAVRŠETKA OPERACIJE]]&gt;DATE(2024,3,31),"u provedbi","završen")</f>
        <v>završen</v>
      </c>
      <c r="K2405" s="46" t="s">
        <v>211</v>
      </c>
      <c r="L2405" s="46" t="s">
        <v>211</v>
      </c>
      <c r="M2405" s="49">
        <v>0.85</v>
      </c>
      <c r="N2405" s="49">
        <v>0.15</v>
      </c>
      <c r="O2405" s="50">
        <f>Ugovori_OPULJP[[#This Row],[Bespovratna sredstva - Ukupno (EU+Nac) HRK
= Ukupna ugovorena vrijednost bespovratnih sredstava]]*Ugovori_OPULJP[[#This Row],[EU STOPA SUFINANCIRANJA %
EU CO-FINANCING RATE %]]</f>
        <v>1201635.4375</v>
      </c>
      <c r="P2405" s="51">
        <f>Ugovori_OPULJP[[#This Row],[Bespovratna sredstva - EU dio - HRK]]/7.5345</f>
        <v>159484.42995553784</v>
      </c>
      <c r="Q2405" s="50">
        <f>Ugovori_OPULJP[[#This Row],[Bespovratna sredstva - Ukupno (EU+Nac) HRK
= Ukupna ugovorena vrijednost bespovratnih sredstava]]*Ugovori_OPULJP[[#This Row],[STOPA NACIONALNOG SUFINANCIRANJA %]]</f>
        <v>212053.3125</v>
      </c>
      <c r="R2405" s="51">
        <f>Ugovori_OPULJP[[#This Row],[Bespovratna sredstva - Nacionalni dio - HRK]]/7.5345</f>
        <v>28144.311168624328</v>
      </c>
      <c r="S2405" s="50">
        <v>1413688.75</v>
      </c>
      <c r="T2405" s="51">
        <f>Ugovori_OPULJP[[#This Row],[Bespovratna sredstva - Ukupno (EU+Nac) HRK
= Ukupna ugovorena vrijednost bespovratnih sredstava]]/7.5345</f>
        <v>187628.74112416219</v>
      </c>
      <c r="U2405" s="50">
        <v>0</v>
      </c>
      <c r="V2405" s="51">
        <f>Ugovori_OPULJP[[#This Row],[Javni doprinos korisnika - HRK]]/7.5345</f>
        <v>0</v>
      </c>
      <c r="W2405" s="50">
        <v>0</v>
      </c>
      <c r="X2405" s="51">
        <f>Ugovori_OPULJP[[#This Row],[Privatni doprinos korisnika - HRK]]/7.5345</f>
        <v>0</v>
      </c>
      <c r="Y2405" s="52">
        <v>1413688.75</v>
      </c>
      <c r="Z2405" s="53">
        <f>Ugovori_OPULJP[[#This Row],[UKUPNI PRIHVATLJIVI IZDACI
TOTAL ELIGIBLE EXPENDITURE
= Bespovratna sredstva ukupno + doprinos korisnika
= Ukupni prihvatljivi troškovi
= Ukupna ugovorena vrijednost projekta HRK]]/7.5345</f>
        <v>187628.74112416219</v>
      </c>
      <c r="AA2405" s="44" t="s">
        <v>38</v>
      </c>
      <c r="AB2405" s="44" t="s">
        <v>35</v>
      </c>
      <c r="AC2405" s="43" t="s">
        <v>8806</v>
      </c>
      <c r="AD2405" s="43" t="s">
        <v>6595</v>
      </c>
    </row>
    <row r="2406" spans="1:30" ht="114.75" x14ac:dyDescent="0.2">
      <c r="A2406" s="41" t="s">
        <v>8807</v>
      </c>
      <c r="B2406" s="103" t="s">
        <v>743</v>
      </c>
      <c r="C2406" s="43" t="s">
        <v>7295</v>
      </c>
      <c r="D2406" s="43" t="s">
        <v>8535</v>
      </c>
      <c r="E2406" s="44" t="s">
        <v>76</v>
      </c>
      <c r="F2406" s="45" t="s">
        <v>8569</v>
      </c>
      <c r="G2406" s="45" t="s">
        <v>7550</v>
      </c>
      <c r="H2406" s="47">
        <v>43575</v>
      </c>
      <c r="I2406" s="47">
        <v>44489</v>
      </c>
      <c r="J2406" s="48" t="str">
        <f>IF(Ugovori_OPULJP[[#This Row],[DATUM ZAVRŠETKA OPERACIJE]]&gt;DATE(2024,3,31),"u provedbi","završen")</f>
        <v>završen</v>
      </c>
      <c r="K2406" s="46" t="s">
        <v>338</v>
      </c>
      <c r="L2406" s="46" t="s">
        <v>338</v>
      </c>
      <c r="M2406" s="49">
        <v>0.85</v>
      </c>
      <c r="N2406" s="49">
        <v>0.15</v>
      </c>
      <c r="O2406" s="50">
        <f>Ugovori_OPULJP[[#This Row],[Bespovratna sredstva - Ukupno (EU+Nac) HRK
= Ukupna ugovorena vrijednost bespovratnih sredstava]]*Ugovori_OPULJP[[#This Row],[EU STOPA SUFINANCIRANJA %
EU CO-FINANCING RATE %]]</f>
        <v>369024.3125</v>
      </c>
      <c r="P2406" s="51">
        <f>Ugovori_OPULJP[[#This Row],[Bespovratna sredstva - EU dio - HRK]]/7.5345</f>
        <v>48977.943128276595</v>
      </c>
      <c r="Q2406" s="50">
        <f>Ugovori_OPULJP[[#This Row],[Bespovratna sredstva - Ukupno (EU+Nac) HRK
= Ukupna ugovorena vrijednost bespovratnih sredstava]]*Ugovori_OPULJP[[#This Row],[STOPA NACIONALNOG SUFINANCIRANJA %]]</f>
        <v>65121.9375</v>
      </c>
      <c r="R2406" s="51">
        <f>Ugovori_OPULJP[[#This Row],[Bespovratna sredstva - Nacionalni dio - HRK]]/7.5345</f>
        <v>8643.1664344017518</v>
      </c>
      <c r="S2406" s="50">
        <v>434146.25</v>
      </c>
      <c r="T2406" s="51">
        <f>Ugovori_OPULJP[[#This Row],[Bespovratna sredstva - Ukupno (EU+Nac) HRK
= Ukupna ugovorena vrijednost bespovratnih sredstava]]/7.5345</f>
        <v>57621.109562678343</v>
      </c>
      <c r="U2406" s="50">
        <v>0</v>
      </c>
      <c r="V2406" s="51">
        <f>Ugovori_OPULJP[[#This Row],[Javni doprinos korisnika - HRK]]/7.5345</f>
        <v>0</v>
      </c>
      <c r="W2406" s="50">
        <v>0</v>
      </c>
      <c r="X2406" s="51">
        <f>Ugovori_OPULJP[[#This Row],[Privatni doprinos korisnika - HRK]]/7.5345</f>
        <v>0</v>
      </c>
      <c r="Y2406" s="52">
        <v>434146.25</v>
      </c>
      <c r="Z2406" s="53">
        <f>Ugovori_OPULJP[[#This Row],[UKUPNI PRIHVATLJIVI IZDACI
TOTAL ELIGIBLE EXPENDITURE
= Bespovratna sredstva ukupno + doprinos korisnika
= Ukupni prihvatljivi troškovi
= Ukupna ugovorena vrijednost projekta HRK]]/7.5345</f>
        <v>57621.109562678343</v>
      </c>
      <c r="AA2406" s="44" t="s">
        <v>38</v>
      </c>
      <c r="AB2406" s="44" t="s">
        <v>35</v>
      </c>
      <c r="AC2406" s="43" t="s">
        <v>8808</v>
      </c>
      <c r="AD2406" s="43" t="s">
        <v>6595</v>
      </c>
    </row>
    <row r="2407" spans="1:30" ht="63.75" x14ac:dyDescent="0.2">
      <c r="A2407" s="41" t="s">
        <v>8809</v>
      </c>
      <c r="B2407" s="103" t="s">
        <v>743</v>
      </c>
      <c r="C2407" s="43" t="s">
        <v>7295</v>
      </c>
      <c r="D2407" s="43" t="s">
        <v>8535</v>
      </c>
      <c r="E2407" s="44" t="s">
        <v>76</v>
      </c>
      <c r="F2407" s="45" t="s">
        <v>8810</v>
      </c>
      <c r="G2407" s="45" t="s">
        <v>7509</v>
      </c>
      <c r="H2407" s="47">
        <v>43560</v>
      </c>
      <c r="I2407" s="47">
        <v>44474</v>
      </c>
      <c r="J2407" s="48" t="str">
        <f>IF(Ugovori_OPULJP[[#This Row],[DATUM ZAVRŠETKA OPERACIJE]]&gt;DATE(2024,3,31),"u provedbi","završen")</f>
        <v>završen</v>
      </c>
      <c r="K2407" s="46" t="s">
        <v>8811</v>
      </c>
      <c r="L2407" s="46" t="s">
        <v>37</v>
      </c>
      <c r="M2407" s="49">
        <v>0.85</v>
      </c>
      <c r="N2407" s="49">
        <v>0.15</v>
      </c>
      <c r="O2407" s="50">
        <f>Ugovori_OPULJP[[#This Row],[Bespovratna sredstva - Ukupno (EU+Nac) HRK
= Ukupna ugovorena vrijednost bespovratnih sredstava]]*Ugovori_OPULJP[[#This Row],[EU STOPA SUFINANCIRANJA %
EU CO-FINANCING RATE %]]</f>
        <v>2123570.2999999998</v>
      </c>
      <c r="P2407" s="51">
        <f>Ugovori_OPULJP[[#This Row],[Bespovratna sredstva - EU dio - HRK]]/7.5345</f>
        <v>281846.21408188995</v>
      </c>
      <c r="Q2407" s="50">
        <f>Ugovori_OPULJP[[#This Row],[Bespovratna sredstva - Ukupno (EU+Nac) HRK
= Ukupna ugovorena vrijednost bespovratnih sredstava]]*Ugovori_OPULJP[[#This Row],[STOPA NACIONALNOG SUFINANCIRANJA %]]</f>
        <v>374747.7</v>
      </c>
      <c r="R2407" s="51">
        <f>Ugovori_OPULJP[[#This Row],[Bespovratna sredstva - Nacionalni dio - HRK]]/7.5345</f>
        <v>49737.567190921756</v>
      </c>
      <c r="S2407" s="50">
        <v>2498318</v>
      </c>
      <c r="T2407" s="51">
        <f>Ugovori_OPULJP[[#This Row],[Bespovratna sredstva - Ukupno (EU+Nac) HRK
= Ukupna ugovorena vrijednost bespovratnih sredstava]]/7.5345</f>
        <v>331583.7812728117</v>
      </c>
      <c r="U2407" s="50">
        <v>0</v>
      </c>
      <c r="V2407" s="51">
        <f>Ugovori_OPULJP[[#This Row],[Javni doprinos korisnika - HRK]]/7.5345</f>
        <v>0</v>
      </c>
      <c r="W2407" s="50">
        <v>0</v>
      </c>
      <c r="X2407" s="51">
        <f>Ugovori_OPULJP[[#This Row],[Privatni doprinos korisnika - HRK]]/7.5345</f>
        <v>0</v>
      </c>
      <c r="Y2407" s="52">
        <v>2498318</v>
      </c>
      <c r="Z2407" s="53">
        <f>Ugovori_OPULJP[[#This Row],[UKUPNI PRIHVATLJIVI IZDACI
TOTAL ELIGIBLE EXPENDITURE
= Bespovratna sredstva ukupno + doprinos korisnika
= Ukupni prihvatljivi troškovi
= Ukupna ugovorena vrijednost projekta HRK]]/7.5345</f>
        <v>331583.7812728117</v>
      </c>
      <c r="AA2407" s="44" t="s">
        <v>38</v>
      </c>
      <c r="AB2407" s="44" t="s">
        <v>35</v>
      </c>
      <c r="AC2407" s="43" t="s">
        <v>8812</v>
      </c>
      <c r="AD2407" s="43" t="s">
        <v>6595</v>
      </c>
    </row>
    <row r="2408" spans="1:30" ht="76.5" x14ac:dyDescent="0.2">
      <c r="A2408" s="41" t="s">
        <v>8813</v>
      </c>
      <c r="B2408" s="103" t="s">
        <v>743</v>
      </c>
      <c r="C2408" s="43" t="s">
        <v>7295</v>
      </c>
      <c r="D2408" s="43" t="s">
        <v>8535</v>
      </c>
      <c r="E2408" s="44" t="s">
        <v>76</v>
      </c>
      <c r="F2408" s="45" t="s">
        <v>8814</v>
      </c>
      <c r="G2408" s="45" t="s">
        <v>3956</v>
      </c>
      <c r="H2408" s="47">
        <v>43560</v>
      </c>
      <c r="I2408" s="47">
        <v>44413</v>
      </c>
      <c r="J2408" s="48" t="str">
        <f>IF(Ugovori_OPULJP[[#This Row],[DATUM ZAVRŠETKA OPERACIJE]]&gt;DATE(2024,3,31),"u provedbi","završen")</f>
        <v>završen</v>
      </c>
      <c r="K2408" s="46" t="s">
        <v>244</v>
      </c>
      <c r="L2408" s="46" t="s">
        <v>244</v>
      </c>
      <c r="M2408" s="49">
        <v>0.85</v>
      </c>
      <c r="N2408" s="49">
        <v>0.15</v>
      </c>
      <c r="O2408" s="50">
        <f>Ugovori_OPULJP[[#This Row],[Bespovratna sredstva - Ukupno (EU+Nac) HRK
= Ukupna ugovorena vrijednost bespovratnih sredstava]]*Ugovori_OPULJP[[#This Row],[EU STOPA SUFINANCIRANJA %
EU CO-FINANCING RATE %]]</f>
        <v>1074742.754</v>
      </c>
      <c r="P2408" s="51">
        <f>Ugovori_OPULJP[[#This Row],[Bespovratna sredstva - EU dio - HRK]]/7.5345</f>
        <v>142642.87663414958</v>
      </c>
      <c r="Q2408" s="50">
        <f>Ugovori_OPULJP[[#This Row],[Bespovratna sredstva - Ukupno (EU+Nac) HRK
= Ukupna ugovorena vrijednost bespovratnih sredstava]]*Ugovori_OPULJP[[#This Row],[STOPA NACIONALNOG SUFINANCIRANJA %]]</f>
        <v>189660.486</v>
      </c>
      <c r="R2408" s="51">
        <f>Ugovori_OPULJP[[#This Row],[Bespovratna sredstva - Nacionalni dio - HRK]]/7.5345</f>
        <v>25172.272347202867</v>
      </c>
      <c r="S2408" s="50">
        <v>1264403.24</v>
      </c>
      <c r="T2408" s="51">
        <f>Ugovori_OPULJP[[#This Row],[Bespovratna sredstva - Ukupno (EU+Nac) HRK
= Ukupna ugovorena vrijednost bespovratnih sredstava]]/7.5345</f>
        <v>167815.14898135242</v>
      </c>
      <c r="U2408" s="50">
        <v>0</v>
      </c>
      <c r="V2408" s="51">
        <f>Ugovori_OPULJP[[#This Row],[Javni doprinos korisnika - HRK]]/7.5345</f>
        <v>0</v>
      </c>
      <c r="W2408" s="50">
        <v>0</v>
      </c>
      <c r="X2408" s="51">
        <f>Ugovori_OPULJP[[#This Row],[Privatni doprinos korisnika - HRK]]/7.5345</f>
        <v>0</v>
      </c>
      <c r="Y2408" s="52">
        <v>1264403.24</v>
      </c>
      <c r="Z2408" s="53">
        <f>Ugovori_OPULJP[[#This Row],[UKUPNI PRIHVATLJIVI IZDACI
TOTAL ELIGIBLE EXPENDITURE
= Bespovratna sredstva ukupno + doprinos korisnika
= Ukupni prihvatljivi troškovi
= Ukupna ugovorena vrijednost projekta HRK]]/7.5345</f>
        <v>167815.14898135242</v>
      </c>
      <c r="AA2408" s="44" t="s">
        <v>38</v>
      </c>
      <c r="AB2408" s="44" t="s">
        <v>35</v>
      </c>
      <c r="AC2408" s="43" t="s">
        <v>8815</v>
      </c>
      <c r="AD2408" s="43" t="s">
        <v>6595</v>
      </c>
    </row>
    <row r="2409" spans="1:30" ht="63.75" x14ac:dyDescent="0.2">
      <c r="A2409" s="41" t="s">
        <v>8816</v>
      </c>
      <c r="B2409" s="103" t="s">
        <v>743</v>
      </c>
      <c r="C2409" s="43" t="s">
        <v>7295</v>
      </c>
      <c r="D2409" s="43" t="s">
        <v>8535</v>
      </c>
      <c r="E2409" s="44" t="s">
        <v>76</v>
      </c>
      <c r="F2409" s="45" t="s">
        <v>8817</v>
      </c>
      <c r="G2409" s="45" t="s">
        <v>7525</v>
      </c>
      <c r="H2409" s="47">
        <v>43437</v>
      </c>
      <c r="I2409" s="47">
        <v>44168</v>
      </c>
      <c r="J2409" s="48" t="str">
        <f>IF(Ugovori_OPULJP[[#This Row],[DATUM ZAVRŠETKA OPERACIJE]]&gt;DATE(2024,3,31),"u provedbi","završen")</f>
        <v>završen</v>
      </c>
      <c r="K2409" s="46" t="s">
        <v>154</v>
      </c>
      <c r="L2409" s="46" t="s">
        <v>37</v>
      </c>
      <c r="M2409" s="49">
        <v>0.85</v>
      </c>
      <c r="N2409" s="49">
        <v>0.15</v>
      </c>
      <c r="O2409" s="50">
        <f>Ugovori_OPULJP[[#This Row],[Bespovratna sredstva - Ukupno (EU+Nac) HRK
= Ukupna ugovorena vrijednost bespovratnih sredstava]]*Ugovori_OPULJP[[#This Row],[EU STOPA SUFINANCIRANJA %
EU CO-FINANCING RATE %]]</f>
        <v>2124633.0805000002</v>
      </c>
      <c r="P2409" s="51">
        <f>Ugovori_OPULJP[[#This Row],[Bespovratna sredstva - EU dio - HRK]]/7.5345</f>
        <v>281987.26929457829</v>
      </c>
      <c r="Q2409" s="50">
        <f>Ugovori_OPULJP[[#This Row],[Bespovratna sredstva - Ukupno (EU+Nac) HRK
= Ukupna ugovorena vrijednost bespovratnih sredstava]]*Ugovori_OPULJP[[#This Row],[STOPA NACIONALNOG SUFINANCIRANJA %]]</f>
        <v>374935.24949999998</v>
      </c>
      <c r="R2409" s="51">
        <f>Ugovori_OPULJP[[#This Row],[Bespovratna sredstva - Nacionalni dio - HRK]]/7.5345</f>
        <v>49762.459287278514</v>
      </c>
      <c r="S2409" s="50">
        <v>2499568.33</v>
      </c>
      <c r="T2409" s="51">
        <f>Ugovori_OPULJP[[#This Row],[Bespovratna sredstva - Ukupno (EU+Nac) HRK
= Ukupna ugovorena vrijednost bespovratnih sredstava]]/7.5345</f>
        <v>331749.72858185676</v>
      </c>
      <c r="U2409" s="50">
        <v>0</v>
      </c>
      <c r="V2409" s="51">
        <f>Ugovori_OPULJP[[#This Row],[Javni doprinos korisnika - HRK]]/7.5345</f>
        <v>0</v>
      </c>
      <c r="W2409" s="50">
        <v>0</v>
      </c>
      <c r="X2409" s="51">
        <f>Ugovori_OPULJP[[#This Row],[Privatni doprinos korisnika - HRK]]/7.5345</f>
        <v>0</v>
      </c>
      <c r="Y2409" s="52">
        <v>2499568.33</v>
      </c>
      <c r="Z2409" s="53">
        <f>Ugovori_OPULJP[[#This Row],[UKUPNI PRIHVATLJIVI IZDACI
TOTAL ELIGIBLE EXPENDITURE
= Bespovratna sredstva ukupno + doprinos korisnika
= Ukupni prihvatljivi troškovi
= Ukupna ugovorena vrijednost projekta HRK]]/7.5345</f>
        <v>331749.72858185676</v>
      </c>
      <c r="AA2409" s="44" t="s">
        <v>38</v>
      </c>
      <c r="AB2409" s="44" t="s">
        <v>35</v>
      </c>
      <c r="AC2409" s="43" t="s">
        <v>8818</v>
      </c>
      <c r="AD2409" s="43" t="s">
        <v>6595</v>
      </c>
    </row>
    <row r="2410" spans="1:30" ht="89.25" x14ac:dyDescent="0.2">
      <c r="A2410" s="41" t="s">
        <v>8819</v>
      </c>
      <c r="B2410" s="103" t="s">
        <v>743</v>
      </c>
      <c r="C2410" s="43" t="s">
        <v>7295</v>
      </c>
      <c r="D2410" s="43" t="s">
        <v>8535</v>
      </c>
      <c r="E2410" s="44" t="s">
        <v>76</v>
      </c>
      <c r="F2410" s="45" t="s">
        <v>8820</v>
      </c>
      <c r="G2410" s="45" t="s">
        <v>7547</v>
      </c>
      <c r="H2410" s="47">
        <v>43770</v>
      </c>
      <c r="I2410" s="47">
        <v>44682</v>
      </c>
      <c r="J2410" s="48" t="str">
        <f>IF(Ugovori_OPULJP[[#This Row],[DATUM ZAVRŠETKA OPERACIJE]]&gt;DATE(2024,3,31),"u provedbi","završen")</f>
        <v>završen</v>
      </c>
      <c r="K2410" s="46" t="s">
        <v>338</v>
      </c>
      <c r="L2410" s="46" t="s">
        <v>338</v>
      </c>
      <c r="M2410" s="49">
        <v>0.85</v>
      </c>
      <c r="N2410" s="49">
        <v>0.15</v>
      </c>
      <c r="O2410" s="50">
        <f>Ugovori_OPULJP[[#This Row],[Bespovratna sredstva - Ukupno (EU+Nac) HRK
= Ukupna ugovorena vrijednost bespovratnih sredstava]]*Ugovori_OPULJP[[#This Row],[EU STOPA SUFINANCIRANJA %
EU CO-FINANCING RATE %]]</f>
        <v>2124565.9559999998</v>
      </c>
      <c r="P2410" s="51">
        <f>Ugovori_OPULJP[[#This Row],[Bespovratna sredstva - EU dio - HRK]]/7.5345</f>
        <v>281978.36034242483</v>
      </c>
      <c r="Q2410" s="50">
        <f>Ugovori_OPULJP[[#This Row],[Bespovratna sredstva - Ukupno (EU+Nac) HRK
= Ukupna ugovorena vrijednost bespovratnih sredstava]]*Ugovori_OPULJP[[#This Row],[STOPA NACIONALNOG SUFINANCIRANJA %]]</f>
        <v>374923.40399999998</v>
      </c>
      <c r="R2410" s="51">
        <f>Ugovori_OPULJP[[#This Row],[Bespovratna sredstva - Nacionalni dio - HRK]]/7.5345</f>
        <v>49760.887119251442</v>
      </c>
      <c r="S2410" s="50">
        <v>2499489.36</v>
      </c>
      <c r="T2410" s="51">
        <f>Ugovori_OPULJP[[#This Row],[Bespovratna sredstva - Ukupno (EU+Nac) HRK
= Ukupna ugovorena vrijednost bespovratnih sredstava]]/7.5345</f>
        <v>331739.24746167625</v>
      </c>
      <c r="U2410" s="50">
        <v>0</v>
      </c>
      <c r="V2410" s="51">
        <f>Ugovori_OPULJP[[#This Row],[Javni doprinos korisnika - HRK]]/7.5345</f>
        <v>0</v>
      </c>
      <c r="W2410" s="50">
        <v>0</v>
      </c>
      <c r="X2410" s="51">
        <f>Ugovori_OPULJP[[#This Row],[Privatni doprinos korisnika - HRK]]/7.5345</f>
        <v>0</v>
      </c>
      <c r="Y2410" s="52">
        <v>2499489.36</v>
      </c>
      <c r="Z2410" s="53">
        <f>Ugovori_OPULJP[[#This Row],[UKUPNI PRIHVATLJIVI IZDACI
TOTAL ELIGIBLE EXPENDITURE
= Bespovratna sredstva ukupno + doprinos korisnika
= Ukupni prihvatljivi troškovi
= Ukupna ugovorena vrijednost projekta HRK]]/7.5345</f>
        <v>331739.24746167625</v>
      </c>
      <c r="AA2410" s="44" t="s">
        <v>38</v>
      </c>
      <c r="AB2410" s="44" t="s">
        <v>35</v>
      </c>
      <c r="AC2410" s="43" t="s">
        <v>8821</v>
      </c>
      <c r="AD2410" s="43" t="s">
        <v>6595</v>
      </c>
    </row>
    <row r="2411" spans="1:30" ht="63.75" x14ac:dyDescent="0.2">
      <c r="A2411" s="41" t="s">
        <v>8822</v>
      </c>
      <c r="B2411" s="103" t="s">
        <v>743</v>
      </c>
      <c r="C2411" s="43" t="s">
        <v>7295</v>
      </c>
      <c r="D2411" s="43" t="s">
        <v>8535</v>
      </c>
      <c r="E2411" s="44" t="s">
        <v>76</v>
      </c>
      <c r="F2411" s="45" t="s">
        <v>8823</v>
      </c>
      <c r="G2411" s="45" t="s">
        <v>7445</v>
      </c>
      <c r="H2411" s="47">
        <v>43497</v>
      </c>
      <c r="I2411" s="47">
        <v>44409</v>
      </c>
      <c r="J2411" s="48" t="str">
        <f>IF(Ugovori_OPULJP[[#This Row],[DATUM ZAVRŠETKA OPERACIJE]]&gt;DATE(2024,3,31),"u provedbi","završen")</f>
        <v>završen</v>
      </c>
      <c r="K2411" s="46" t="s">
        <v>8824</v>
      </c>
      <c r="L2411" s="46" t="s">
        <v>37</v>
      </c>
      <c r="M2411" s="49">
        <v>0.85</v>
      </c>
      <c r="N2411" s="49">
        <v>0.15</v>
      </c>
      <c r="O2411" s="50">
        <f>Ugovori_OPULJP[[#This Row],[Bespovratna sredstva - Ukupno (EU+Nac) HRK
= Ukupna ugovorena vrijednost bespovratnih sredstava]]*Ugovori_OPULJP[[#This Row],[EU STOPA SUFINANCIRANJA %
EU CO-FINANCING RATE %]]</f>
        <v>2122703.1214999999</v>
      </c>
      <c r="P2411" s="51">
        <f>Ugovori_OPULJP[[#This Row],[Bespovratna sredstva - EU dio - HRK]]/7.5345</f>
        <v>281731.11971597315</v>
      </c>
      <c r="Q2411" s="50">
        <f>Ugovori_OPULJP[[#This Row],[Bespovratna sredstva - Ukupno (EU+Nac) HRK
= Ukupna ugovorena vrijednost bespovratnih sredstava]]*Ugovori_OPULJP[[#This Row],[STOPA NACIONALNOG SUFINANCIRANJA %]]</f>
        <v>374594.66849999997</v>
      </c>
      <c r="R2411" s="51">
        <f>Ugovori_OPULJP[[#This Row],[Bespovratna sredstva - Nacionalni dio - HRK]]/7.5345</f>
        <v>49717.256420465848</v>
      </c>
      <c r="S2411" s="50">
        <v>2497297.79</v>
      </c>
      <c r="T2411" s="51">
        <f>Ugovori_OPULJP[[#This Row],[Bespovratna sredstva - Ukupno (EU+Nac) HRK
= Ukupna ugovorena vrijednost bespovratnih sredstava]]/7.5345</f>
        <v>331448.37613643904</v>
      </c>
      <c r="U2411" s="50">
        <v>0</v>
      </c>
      <c r="V2411" s="51">
        <f>Ugovori_OPULJP[[#This Row],[Javni doprinos korisnika - HRK]]/7.5345</f>
        <v>0</v>
      </c>
      <c r="W2411" s="50">
        <v>0</v>
      </c>
      <c r="X2411" s="51">
        <f>Ugovori_OPULJP[[#This Row],[Privatni doprinos korisnika - HRK]]/7.5345</f>
        <v>0</v>
      </c>
      <c r="Y2411" s="52">
        <v>2497297.79</v>
      </c>
      <c r="Z2411" s="53">
        <f>Ugovori_OPULJP[[#This Row],[UKUPNI PRIHVATLJIVI IZDACI
TOTAL ELIGIBLE EXPENDITURE
= Bespovratna sredstva ukupno + doprinos korisnika
= Ukupni prihvatljivi troškovi
= Ukupna ugovorena vrijednost projekta HRK]]/7.5345</f>
        <v>331448.37613643904</v>
      </c>
      <c r="AA2411" s="44" t="s">
        <v>38</v>
      </c>
      <c r="AB2411" s="44" t="s">
        <v>35</v>
      </c>
      <c r="AC2411" s="43" t="s">
        <v>8825</v>
      </c>
      <c r="AD2411" s="43" t="s">
        <v>6595</v>
      </c>
    </row>
    <row r="2412" spans="1:30" ht="89.25" x14ac:dyDescent="0.2">
      <c r="A2412" s="41" t="s">
        <v>8826</v>
      </c>
      <c r="B2412" s="103" t="s">
        <v>743</v>
      </c>
      <c r="C2412" s="43" t="s">
        <v>7295</v>
      </c>
      <c r="D2412" s="43" t="s">
        <v>8535</v>
      </c>
      <c r="E2412" s="44" t="s">
        <v>76</v>
      </c>
      <c r="F2412" s="45" t="s">
        <v>8827</v>
      </c>
      <c r="G2412" s="45" t="s">
        <v>8828</v>
      </c>
      <c r="H2412" s="47">
        <v>43627</v>
      </c>
      <c r="I2412" s="47">
        <v>44358</v>
      </c>
      <c r="J2412" s="48" t="str">
        <f>IF(Ugovori_OPULJP[[#This Row],[DATUM ZAVRŠETKA OPERACIJE]]&gt;DATE(2024,3,31),"u provedbi","završen")</f>
        <v>završen</v>
      </c>
      <c r="K2412" s="46" t="s">
        <v>333</v>
      </c>
      <c r="L2412" s="46" t="s">
        <v>333</v>
      </c>
      <c r="M2412" s="49">
        <v>0.85</v>
      </c>
      <c r="N2412" s="49">
        <v>0.15</v>
      </c>
      <c r="O2412" s="50">
        <f>Ugovori_OPULJP[[#This Row],[Bespovratna sredstva - Ukupno (EU+Nac) HRK
= Ukupna ugovorena vrijednost bespovratnih sredstava]]*Ugovori_OPULJP[[#This Row],[EU STOPA SUFINANCIRANJA %
EU CO-FINANCING RATE %]]</f>
        <v>420274</v>
      </c>
      <c r="P2412" s="51">
        <f>Ugovori_OPULJP[[#This Row],[Bespovratna sredstva - EU dio - HRK]]/7.5345</f>
        <v>55779.94558364855</v>
      </c>
      <c r="Q2412" s="50">
        <f>Ugovori_OPULJP[[#This Row],[Bespovratna sredstva - Ukupno (EU+Nac) HRK
= Ukupna ugovorena vrijednost bespovratnih sredstava]]*Ugovori_OPULJP[[#This Row],[STOPA NACIONALNOG SUFINANCIRANJA %]]</f>
        <v>74166</v>
      </c>
      <c r="R2412" s="51">
        <f>Ugovori_OPULJP[[#This Row],[Bespovratna sredstva - Nacionalni dio - HRK]]/7.5345</f>
        <v>9843.5198088791549</v>
      </c>
      <c r="S2412" s="50">
        <v>494440</v>
      </c>
      <c r="T2412" s="51">
        <f>Ugovori_OPULJP[[#This Row],[Bespovratna sredstva - Ukupno (EU+Nac) HRK
= Ukupna ugovorena vrijednost bespovratnih sredstava]]/7.5345</f>
        <v>65623.465392527709</v>
      </c>
      <c r="U2412" s="50">
        <v>0</v>
      </c>
      <c r="V2412" s="51">
        <f>Ugovori_OPULJP[[#This Row],[Javni doprinos korisnika - HRK]]/7.5345</f>
        <v>0</v>
      </c>
      <c r="W2412" s="50">
        <v>0</v>
      </c>
      <c r="X2412" s="51">
        <f>Ugovori_OPULJP[[#This Row],[Privatni doprinos korisnika - HRK]]/7.5345</f>
        <v>0</v>
      </c>
      <c r="Y2412" s="52">
        <v>494440</v>
      </c>
      <c r="Z2412" s="53">
        <f>Ugovori_OPULJP[[#This Row],[UKUPNI PRIHVATLJIVI IZDACI
TOTAL ELIGIBLE EXPENDITURE
= Bespovratna sredstva ukupno + doprinos korisnika
= Ukupni prihvatljivi troškovi
= Ukupna ugovorena vrijednost projekta HRK]]/7.5345</f>
        <v>65623.465392527709</v>
      </c>
      <c r="AA2412" s="44" t="s">
        <v>38</v>
      </c>
      <c r="AB2412" s="44" t="s">
        <v>35</v>
      </c>
      <c r="AC2412" s="43" t="s">
        <v>8829</v>
      </c>
      <c r="AD2412" s="43" t="s">
        <v>6595</v>
      </c>
    </row>
    <row r="2413" spans="1:30" ht="76.5" x14ac:dyDescent="0.2">
      <c r="A2413" s="41" t="s">
        <v>8830</v>
      </c>
      <c r="B2413" s="103" t="s">
        <v>743</v>
      </c>
      <c r="C2413" s="43" t="s">
        <v>7295</v>
      </c>
      <c r="D2413" s="43" t="s">
        <v>8535</v>
      </c>
      <c r="E2413" s="44" t="s">
        <v>76</v>
      </c>
      <c r="F2413" s="45" t="s">
        <v>8831</v>
      </c>
      <c r="G2413" s="45" t="s">
        <v>7561</v>
      </c>
      <c r="H2413" s="47">
        <v>43561</v>
      </c>
      <c r="I2413" s="47">
        <v>44292</v>
      </c>
      <c r="J2413" s="48" t="str">
        <f>IF(Ugovori_OPULJP[[#This Row],[DATUM ZAVRŠETKA OPERACIJE]]&gt;DATE(2024,3,31),"u provedbi","završen")</f>
        <v>završen</v>
      </c>
      <c r="K2413" s="46" t="s">
        <v>333</v>
      </c>
      <c r="L2413" s="46" t="s">
        <v>333</v>
      </c>
      <c r="M2413" s="49">
        <v>0.85</v>
      </c>
      <c r="N2413" s="49">
        <v>0.15</v>
      </c>
      <c r="O2413" s="50">
        <f>Ugovori_OPULJP[[#This Row],[Bespovratna sredstva - Ukupno (EU+Nac) HRK
= Ukupna ugovorena vrijednost bespovratnih sredstava]]*Ugovori_OPULJP[[#This Row],[EU STOPA SUFINANCIRANJA %
EU CO-FINANCING RATE %]]</f>
        <v>424932</v>
      </c>
      <c r="P2413" s="51">
        <f>Ugovori_OPULJP[[#This Row],[Bespovratna sredstva - EU dio - HRK]]/7.5345</f>
        <v>56398.168425243872</v>
      </c>
      <c r="Q2413" s="50">
        <f>Ugovori_OPULJP[[#This Row],[Bespovratna sredstva - Ukupno (EU+Nac) HRK
= Ukupna ugovorena vrijednost bespovratnih sredstava]]*Ugovori_OPULJP[[#This Row],[STOPA NACIONALNOG SUFINANCIRANJA %]]</f>
        <v>74988</v>
      </c>
      <c r="R2413" s="51">
        <f>Ugovori_OPULJP[[#This Row],[Bespovratna sredstva - Nacionalni dio - HRK]]/7.5345</f>
        <v>9952.617957395978</v>
      </c>
      <c r="S2413" s="50">
        <v>499920</v>
      </c>
      <c r="T2413" s="51">
        <f>Ugovori_OPULJP[[#This Row],[Bespovratna sredstva - Ukupno (EU+Nac) HRK
= Ukupna ugovorena vrijednost bespovratnih sredstava]]/7.5345</f>
        <v>66350.786382639853</v>
      </c>
      <c r="U2413" s="50">
        <v>0</v>
      </c>
      <c r="V2413" s="51">
        <f>Ugovori_OPULJP[[#This Row],[Javni doprinos korisnika - HRK]]/7.5345</f>
        <v>0</v>
      </c>
      <c r="W2413" s="50">
        <v>0</v>
      </c>
      <c r="X2413" s="51">
        <f>Ugovori_OPULJP[[#This Row],[Privatni doprinos korisnika - HRK]]/7.5345</f>
        <v>0</v>
      </c>
      <c r="Y2413" s="52">
        <v>499920</v>
      </c>
      <c r="Z2413" s="53">
        <f>Ugovori_OPULJP[[#This Row],[UKUPNI PRIHVATLJIVI IZDACI
TOTAL ELIGIBLE EXPENDITURE
= Bespovratna sredstva ukupno + doprinos korisnika
= Ukupni prihvatljivi troškovi
= Ukupna ugovorena vrijednost projekta HRK]]/7.5345</f>
        <v>66350.786382639853</v>
      </c>
      <c r="AA2413" s="44" t="s">
        <v>38</v>
      </c>
      <c r="AB2413" s="44" t="s">
        <v>35</v>
      </c>
      <c r="AC2413" s="43" t="s">
        <v>8832</v>
      </c>
      <c r="AD2413" s="43" t="s">
        <v>6595</v>
      </c>
    </row>
    <row r="2414" spans="1:30" ht="76.5" x14ac:dyDescent="0.2">
      <c r="A2414" s="41" t="s">
        <v>8833</v>
      </c>
      <c r="B2414" s="103" t="s">
        <v>743</v>
      </c>
      <c r="C2414" s="43" t="s">
        <v>7295</v>
      </c>
      <c r="D2414" s="43" t="s">
        <v>8535</v>
      </c>
      <c r="E2414" s="44" t="s">
        <v>76</v>
      </c>
      <c r="F2414" s="45" t="s">
        <v>8834</v>
      </c>
      <c r="G2414" s="45" t="s">
        <v>7431</v>
      </c>
      <c r="H2414" s="47">
        <v>43497</v>
      </c>
      <c r="I2414" s="47">
        <v>44228</v>
      </c>
      <c r="J2414" s="48" t="str">
        <f>IF(Ugovori_OPULJP[[#This Row],[DATUM ZAVRŠETKA OPERACIJE]]&gt;DATE(2024,3,31),"u provedbi","završen")</f>
        <v>završen</v>
      </c>
      <c r="K2414" s="46" t="s">
        <v>37</v>
      </c>
      <c r="L2414" s="46" t="s">
        <v>37</v>
      </c>
      <c r="M2414" s="49">
        <v>0.85</v>
      </c>
      <c r="N2414" s="49">
        <v>0.15</v>
      </c>
      <c r="O2414" s="50">
        <f>Ugovori_OPULJP[[#This Row],[Bespovratna sredstva - Ukupno (EU+Nac) HRK
= Ukupna ugovorena vrijednost bespovratnih sredstava]]*Ugovori_OPULJP[[#This Row],[EU STOPA SUFINANCIRANJA %
EU CO-FINANCING RATE %]]</f>
        <v>424396.5</v>
      </c>
      <c r="P2414" s="51">
        <f>Ugovori_OPULJP[[#This Row],[Bespovratna sredstva - EU dio - HRK]]/7.5345</f>
        <v>56327.095361337844</v>
      </c>
      <c r="Q2414" s="50">
        <f>Ugovori_OPULJP[[#This Row],[Bespovratna sredstva - Ukupno (EU+Nac) HRK
= Ukupna ugovorena vrijednost bespovratnih sredstava]]*Ugovori_OPULJP[[#This Row],[STOPA NACIONALNOG SUFINANCIRANJA %]]</f>
        <v>74893.5</v>
      </c>
      <c r="R2414" s="51">
        <f>Ugovori_OPULJP[[#This Row],[Bespovratna sredstva - Nacionalni dio - HRK]]/7.5345</f>
        <v>9940.0756520007963</v>
      </c>
      <c r="S2414" s="50">
        <v>499290</v>
      </c>
      <c r="T2414" s="51">
        <f>Ugovori_OPULJP[[#This Row],[Bespovratna sredstva - Ukupno (EU+Nac) HRK
= Ukupna ugovorena vrijednost bespovratnih sredstava]]/7.5345</f>
        <v>66267.171013338637</v>
      </c>
      <c r="U2414" s="50">
        <v>0</v>
      </c>
      <c r="V2414" s="51">
        <f>Ugovori_OPULJP[[#This Row],[Javni doprinos korisnika - HRK]]/7.5345</f>
        <v>0</v>
      </c>
      <c r="W2414" s="50">
        <v>0</v>
      </c>
      <c r="X2414" s="51">
        <f>Ugovori_OPULJP[[#This Row],[Privatni doprinos korisnika - HRK]]/7.5345</f>
        <v>0</v>
      </c>
      <c r="Y2414" s="52">
        <v>499290</v>
      </c>
      <c r="Z2414" s="53">
        <f>Ugovori_OPULJP[[#This Row],[UKUPNI PRIHVATLJIVI IZDACI
TOTAL ELIGIBLE EXPENDITURE
= Bespovratna sredstva ukupno + doprinos korisnika
= Ukupni prihvatljivi troškovi
= Ukupna ugovorena vrijednost projekta HRK]]/7.5345</f>
        <v>66267.171013338637</v>
      </c>
      <c r="AA2414" s="44" t="s">
        <v>38</v>
      </c>
      <c r="AB2414" s="44" t="s">
        <v>35</v>
      </c>
      <c r="AC2414" s="43" t="s">
        <v>8835</v>
      </c>
      <c r="AD2414" s="43" t="s">
        <v>6595</v>
      </c>
    </row>
    <row r="2415" spans="1:30" ht="63.75" x14ac:dyDescent="0.2">
      <c r="A2415" s="41" t="s">
        <v>8836</v>
      </c>
      <c r="B2415" s="103" t="s">
        <v>743</v>
      </c>
      <c r="C2415" s="43" t="s">
        <v>7295</v>
      </c>
      <c r="D2415" s="43" t="s">
        <v>8535</v>
      </c>
      <c r="E2415" s="44" t="s">
        <v>76</v>
      </c>
      <c r="F2415" s="45" t="s">
        <v>8837</v>
      </c>
      <c r="G2415" s="45" t="s">
        <v>8838</v>
      </c>
      <c r="H2415" s="47">
        <v>43629</v>
      </c>
      <c r="I2415" s="47">
        <v>44360</v>
      </c>
      <c r="J2415" s="48" t="str">
        <f>IF(Ugovori_OPULJP[[#This Row],[DATUM ZAVRŠETKA OPERACIJE]]&gt;DATE(2024,3,31),"u provedbi","završen")</f>
        <v>završen</v>
      </c>
      <c r="K2415" s="46" t="s">
        <v>99</v>
      </c>
      <c r="L2415" s="46" t="s">
        <v>99</v>
      </c>
      <c r="M2415" s="49">
        <v>0.85</v>
      </c>
      <c r="N2415" s="49">
        <v>0.15</v>
      </c>
      <c r="O2415" s="50">
        <f>Ugovori_OPULJP[[#This Row],[Bespovratna sredstva - Ukupno (EU+Nac) HRK
= Ukupna ugovorena vrijednost bespovratnih sredstava]]*Ugovori_OPULJP[[#This Row],[EU STOPA SUFINANCIRANJA %
EU CO-FINANCING RATE %]]</f>
        <v>376834.75</v>
      </c>
      <c r="P2415" s="51">
        <f>Ugovori_OPULJP[[#This Row],[Bespovratna sredstva - EU dio - HRK]]/7.5345</f>
        <v>50014.566328223504</v>
      </c>
      <c r="Q2415" s="50">
        <f>Ugovori_OPULJP[[#This Row],[Bespovratna sredstva - Ukupno (EU+Nac) HRK
= Ukupna ugovorena vrijednost bespovratnih sredstava]]*Ugovori_OPULJP[[#This Row],[STOPA NACIONALNOG SUFINANCIRANJA %]]</f>
        <v>66500.25</v>
      </c>
      <c r="R2415" s="51">
        <f>Ugovori_OPULJP[[#This Row],[Bespovratna sredstva - Nacionalni dio - HRK]]/7.5345</f>
        <v>8826.0999402747366</v>
      </c>
      <c r="S2415" s="50">
        <v>443335</v>
      </c>
      <c r="T2415" s="51">
        <f>Ugovori_OPULJP[[#This Row],[Bespovratna sredstva - Ukupno (EU+Nac) HRK
= Ukupna ugovorena vrijednost bespovratnih sredstava]]/7.5345</f>
        <v>58840.666268498237</v>
      </c>
      <c r="U2415" s="50">
        <v>0</v>
      </c>
      <c r="V2415" s="51">
        <f>Ugovori_OPULJP[[#This Row],[Javni doprinos korisnika - HRK]]/7.5345</f>
        <v>0</v>
      </c>
      <c r="W2415" s="50">
        <v>0</v>
      </c>
      <c r="X2415" s="51">
        <f>Ugovori_OPULJP[[#This Row],[Privatni doprinos korisnika - HRK]]/7.5345</f>
        <v>0</v>
      </c>
      <c r="Y2415" s="52">
        <v>443335</v>
      </c>
      <c r="Z2415" s="53">
        <f>Ugovori_OPULJP[[#This Row],[UKUPNI PRIHVATLJIVI IZDACI
TOTAL ELIGIBLE EXPENDITURE
= Bespovratna sredstva ukupno + doprinos korisnika
= Ukupni prihvatljivi troškovi
= Ukupna ugovorena vrijednost projekta HRK]]/7.5345</f>
        <v>58840.666268498237</v>
      </c>
      <c r="AA2415" s="44" t="s">
        <v>38</v>
      </c>
      <c r="AB2415" s="44" t="s">
        <v>35</v>
      </c>
      <c r="AC2415" s="43" t="s">
        <v>8839</v>
      </c>
      <c r="AD2415" s="43" t="s">
        <v>6595</v>
      </c>
    </row>
    <row r="2416" spans="1:30" ht="89.25" x14ac:dyDescent="0.2">
      <c r="A2416" s="41" t="s">
        <v>8840</v>
      </c>
      <c r="B2416" s="103" t="s">
        <v>743</v>
      </c>
      <c r="C2416" s="43" t="s">
        <v>7295</v>
      </c>
      <c r="D2416" s="43" t="s">
        <v>8535</v>
      </c>
      <c r="E2416" s="44" t="s">
        <v>76</v>
      </c>
      <c r="F2416" s="45" t="s">
        <v>8841</v>
      </c>
      <c r="G2416" s="45" t="s">
        <v>7595</v>
      </c>
      <c r="H2416" s="47">
        <v>43768</v>
      </c>
      <c r="I2416" s="47">
        <v>44620</v>
      </c>
      <c r="J2416" s="48" t="str">
        <f>IF(Ugovori_OPULJP[[#This Row],[DATUM ZAVRŠETKA OPERACIJE]]&gt;DATE(2024,3,31),"u provedbi","završen")</f>
        <v>završen</v>
      </c>
      <c r="K2416" s="46" t="s">
        <v>333</v>
      </c>
      <c r="L2416" s="46" t="s">
        <v>94</v>
      </c>
      <c r="M2416" s="49">
        <v>0.85</v>
      </c>
      <c r="N2416" s="49">
        <v>0.15</v>
      </c>
      <c r="O2416" s="50">
        <f>Ugovori_OPULJP[[#This Row],[Bespovratna sredstva - Ukupno (EU+Nac) HRK
= Ukupna ugovorena vrijednost bespovratnih sredstava]]*Ugovori_OPULJP[[#This Row],[EU STOPA SUFINANCIRANJA %
EU CO-FINANCING RATE %]]</f>
        <v>425000</v>
      </c>
      <c r="P2416" s="51">
        <f>Ugovori_OPULJP[[#This Row],[Bespovratna sredstva - EU dio - HRK]]/7.5345</f>
        <v>56407.193576216072</v>
      </c>
      <c r="Q2416" s="50">
        <f>Ugovori_OPULJP[[#This Row],[Bespovratna sredstva - Ukupno (EU+Nac) HRK
= Ukupna ugovorena vrijednost bespovratnih sredstava]]*Ugovori_OPULJP[[#This Row],[STOPA NACIONALNOG SUFINANCIRANJA %]]</f>
        <v>75000</v>
      </c>
      <c r="R2416" s="51">
        <f>Ugovori_OPULJP[[#This Row],[Bespovratna sredstva - Nacionalni dio - HRK]]/7.5345</f>
        <v>9954.2106310969539</v>
      </c>
      <c r="S2416" s="50">
        <v>500000</v>
      </c>
      <c r="T2416" s="51">
        <f>Ugovori_OPULJP[[#This Row],[Bespovratna sredstva - Ukupno (EU+Nac) HRK
= Ukupna ugovorena vrijednost bespovratnih sredstava]]/7.5345</f>
        <v>66361.404207313026</v>
      </c>
      <c r="U2416" s="50">
        <v>0</v>
      </c>
      <c r="V2416" s="51">
        <f>Ugovori_OPULJP[[#This Row],[Javni doprinos korisnika - HRK]]/7.5345</f>
        <v>0</v>
      </c>
      <c r="W2416" s="50">
        <v>0</v>
      </c>
      <c r="X2416" s="51">
        <f>Ugovori_OPULJP[[#This Row],[Privatni doprinos korisnika - HRK]]/7.5345</f>
        <v>0</v>
      </c>
      <c r="Y2416" s="52">
        <v>500000</v>
      </c>
      <c r="Z2416" s="53">
        <f>Ugovori_OPULJP[[#This Row],[UKUPNI PRIHVATLJIVI IZDACI
TOTAL ELIGIBLE EXPENDITURE
= Bespovratna sredstva ukupno + doprinos korisnika
= Ukupni prihvatljivi troškovi
= Ukupna ugovorena vrijednost projekta HRK]]/7.5345</f>
        <v>66361.404207313026</v>
      </c>
      <c r="AA2416" s="44" t="s">
        <v>38</v>
      </c>
      <c r="AB2416" s="44" t="s">
        <v>35</v>
      </c>
      <c r="AC2416" s="43" t="s">
        <v>8842</v>
      </c>
      <c r="AD2416" s="43" t="s">
        <v>6595</v>
      </c>
    </row>
    <row r="2417" spans="1:30" ht="38.25" x14ac:dyDescent="0.2">
      <c r="A2417" s="41" t="s">
        <v>8843</v>
      </c>
      <c r="B2417" s="103" t="s">
        <v>743</v>
      </c>
      <c r="C2417" s="43" t="s">
        <v>7295</v>
      </c>
      <c r="D2417" s="43" t="s">
        <v>8535</v>
      </c>
      <c r="E2417" s="44" t="s">
        <v>76</v>
      </c>
      <c r="F2417" s="45" t="s">
        <v>8844</v>
      </c>
      <c r="G2417" s="45" t="s">
        <v>7396</v>
      </c>
      <c r="H2417" s="47">
        <v>43838</v>
      </c>
      <c r="I2417" s="47">
        <v>44569</v>
      </c>
      <c r="J2417" s="48" t="str">
        <f>IF(Ugovori_OPULJP[[#This Row],[DATUM ZAVRŠETKA OPERACIJE]]&gt;DATE(2024,3,31),"u provedbi","završen")</f>
        <v>završen</v>
      </c>
      <c r="K2417" s="46" t="s">
        <v>892</v>
      </c>
      <c r="L2417" s="46" t="s">
        <v>37</v>
      </c>
      <c r="M2417" s="49">
        <v>0.85</v>
      </c>
      <c r="N2417" s="49">
        <v>0.15</v>
      </c>
      <c r="O2417" s="50">
        <f>Ugovori_OPULJP[[#This Row],[Bespovratna sredstva - Ukupno (EU+Nac) HRK
= Ukupna ugovorena vrijednost bespovratnih sredstava]]*Ugovori_OPULJP[[#This Row],[EU STOPA SUFINANCIRANJA %
EU CO-FINANCING RATE %]]</f>
        <v>1423312.879</v>
      </c>
      <c r="P2417" s="51">
        <f>Ugovori_OPULJP[[#This Row],[Bespovratna sredstva - EU dio - HRK]]/7.5345</f>
        <v>188906.08255358681</v>
      </c>
      <c r="Q2417" s="50">
        <f>Ugovori_OPULJP[[#This Row],[Bespovratna sredstva - Ukupno (EU+Nac) HRK
= Ukupna ugovorena vrijednost bespovratnih sredstava]]*Ugovori_OPULJP[[#This Row],[STOPA NACIONALNOG SUFINANCIRANJA %]]</f>
        <v>251172.86099999998</v>
      </c>
      <c r="R2417" s="51">
        <f>Ugovori_OPULJP[[#This Row],[Bespovratna sredstva - Nacionalni dio - HRK]]/7.5345</f>
        <v>33336.367509456497</v>
      </c>
      <c r="S2417" s="50">
        <v>1674485.74</v>
      </c>
      <c r="T2417" s="51">
        <f>Ugovori_OPULJP[[#This Row],[Bespovratna sredstva - Ukupno (EU+Nac) HRK
= Ukupna ugovorena vrijednost bespovratnih sredstava]]/7.5345</f>
        <v>222242.45006304333</v>
      </c>
      <c r="U2417" s="50">
        <v>0</v>
      </c>
      <c r="V2417" s="51">
        <f>Ugovori_OPULJP[[#This Row],[Javni doprinos korisnika - HRK]]/7.5345</f>
        <v>0</v>
      </c>
      <c r="W2417" s="50">
        <v>0</v>
      </c>
      <c r="X2417" s="51">
        <f>Ugovori_OPULJP[[#This Row],[Privatni doprinos korisnika - HRK]]/7.5345</f>
        <v>0</v>
      </c>
      <c r="Y2417" s="52">
        <v>1674485.74</v>
      </c>
      <c r="Z2417" s="53">
        <f>Ugovori_OPULJP[[#This Row],[UKUPNI PRIHVATLJIVI IZDACI
TOTAL ELIGIBLE EXPENDITURE
= Bespovratna sredstva ukupno + doprinos korisnika
= Ukupni prihvatljivi troškovi
= Ukupna ugovorena vrijednost projekta HRK]]/7.5345</f>
        <v>222242.45006304333</v>
      </c>
      <c r="AA2417" s="44" t="s">
        <v>38</v>
      </c>
      <c r="AB2417" s="44" t="s">
        <v>35</v>
      </c>
      <c r="AC2417" s="43" t="s">
        <v>8845</v>
      </c>
      <c r="AD2417" s="43" t="s">
        <v>6595</v>
      </c>
    </row>
    <row r="2418" spans="1:30" ht="51" x14ac:dyDescent="0.2">
      <c r="A2418" s="41" t="s">
        <v>8846</v>
      </c>
      <c r="B2418" s="103" t="s">
        <v>743</v>
      </c>
      <c r="C2418" s="43" t="s">
        <v>7295</v>
      </c>
      <c r="D2418" s="43" t="s">
        <v>8535</v>
      </c>
      <c r="E2418" s="44" t="s">
        <v>76</v>
      </c>
      <c r="F2418" s="45" t="s">
        <v>8847</v>
      </c>
      <c r="G2418" s="45" t="s">
        <v>7396</v>
      </c>
      <c r="H2418" s="47">
        <v>43844</v>
      </c>
      <c r="I2418" s="47">
        <v>44575</v>
      </c>
      <c r="J2418" s="48" t="str">
        <f>IF(Ugovori_OPULJP[[#This Row],[DATUM ZAVRŠETKA OPERACIJE]]&gt;DATE(2024,3,31),"u provedbi","završen")</f>
        <v>završen</v>
      </c>
      <c r="K2418" s="46" t="s">
        <v>892</v>
      </c>
      <c r="L2418" s="46" t="s">
        <v>37</v>
      </c>
      <c r="M2418" s="49">
        <v>0.85</v>
      </c>
      <c r="N2418" s="49">
        <v>0.15</v>
      </c>
      <c r="O2418" s="50">
        <f>Ugovori_OPULJP[[#This Row],[Bespovratna sredstva - Ukupno (EU+Nac) HRK
= Ukupna ugovorena vrijednost bespovratnih sredstava]]*Ugovori_OPULJP[[#This Row],[EU STOPA SUFINANCIRANJA %
EU CO-FINANCING RATE %]]</f>
        <v>424260.06649999996</v>
      </c>
      <c r="P2418" s="51">
        <f>Ugovori_OPULJP[[#This Row],[Bespovratna sredstva - EU dio - HRK]]/7.5345</f>
        <v>56308.987524056</v>
      </c>
      <c r="Q2418" s="50">
        <f>Ugovori_OPULJP[[#This Row],[Bespovratna sredstva - Ukupno (EU+Nac) HRK
= Ukupna ugovorena vrijednost bespovratnih sredstava]]*Ugovori_OPULJP[[#This Row],[STOPA NACIONALNOG SUFINANCIRANJA %]]</f>
        <v>74869.42349999999</v>
      </c>
      <c r="R2418" s="51">
        <f>Ugovori_OPULJP[[#This Row],[Bespovratna sredstva - Nacionalni dio - HRK]]/7.5345</f>
        <v>9936.8801513039998</v>
      </c>
      <c r="S2418" s="50">
        <v>499129.49</v>
      </c>
      <c r="T2418" s="51">
        <f>Ugovori_OPULJP[[#This Row],[Bespovratna sredstva - Ukupno (EU+Nac) HRK
= Ukupna ugovorena vrijednost bespovratnih sredstava]]/7.5345</f>
        <v>66245.867675360001</v>
      </c>
      <c r="U2418" s="50">
        <v>0</v>
      </c>
      <c r="V2418" s="51">
        <f>Ugovori_OPULJP[[#This Row],[Javni doprinos korisnika - HRK]]/7.5345</f>
        <v>0</v>
      </c>
      <c r="W2418" s="50">
        <v>0</v>
      </c>
      <c r="X2418" s="51">
        <f>Ugovori_OPULJP[[#This Row],[Privatni doprinos korisnika - HRK]]/7.5345</f>
        <v>0</v>
      </c>
      <c r="Y2418" s="52">
        <v>499129.49</v>
      </c>
      <c r="Z2418" s="53">
        <f>Ugovori_OPULJP[[#This Row],[UKUPNI PRIHVATLJIVI IZDACI
TOTAL ELIGIBLE EXPENDITURE
= Bespovratna sredstva ukupno + doprinos korisnika
= Ukupni prihvatljivi troškovi
= Ukupna ugovorena vrijednost projekta HRK]]/7.5345</f>
        <v>66245.867675360001</v>
      </c>
      <c r="AA2418" s="44" t="s">
        <v>38</v>
      </c>
      <c r="AB2418" s="44" t="s">
        <v>35</v>
      </c>
      <c r="AC2418" s="43" t="s">
        <v>8848</v>
      </c>
      <c r="AD2418" s="43" t="s">
        <v>6595</v>
      </c>
    </row>
    <row r="2419" spans="1:30" ht="63.75" x14ac:dyDescent="0.2">
      <c r="A2419" s="41" t="s">
        <v>8849</v>
      </c>
      <c r="B2419" s="103" t="s">
        <v>743</v>
      </c>
      <c r="C2419" s="43" t="s">
        <v>7295</v>
      </c>
      <c r="D2419" s="43" t="s">
        <v>8535</v>
      </c>
      <c r="E2419" s="44" t="s">
        <v>76</v>
      </c>
      <c r="F2419" s="45" t="s">
        <v>8850</v>
      </c>
      <c r="G2419" s="45" t="s">
        <v>8851</v>
      </c>
      <c r="H2419" s="47">
        <v>43864</v>
      </c>
      <c r="I2419" s="47">
        <v>44623</v>
      </c>
      <c r="J2419" s="48" t="str">
        <f>IF(Ugovori_OPULJP[[#This Row],[DATUM ZAVRŠETKA OPERACIJE]]&gt;DATE(2024,3,31),"u provedbi","završen")</f>
        <v>završen</v>
      </c>
      <c r="K2419" s="46" t="s">
        <v>79</v>
      </c>
      <c r="L2419" s="46" t="s">
        <v>79</v>
      </c>
      <c r="M2419" s="49">
        <v>0.85</v>
      </c>
      <c r="N2419" s="49">
        <v>0.15</v>
      </c>
      <c r="O2419" s="50">
        <f>Ugovori_OPULJP[[#This Row],[Bespovratna sredstva - Ukupno (EU+Nac) HRK
= Ukupna ugovorena vrijednost bespovratnih sredstava]]*Ugovori_OPULJP[[#This Row],[EU STOPA SUFINANCIRANJA %
EU CO-FINANCING RATE %]]</f>
        <v>821506.13</v>
      </c>
      <c r="P2419" s="51">
        <f>Ugovori_OPULJP[[#This Row],[Bespovratna sredstva - EU dio - HRK]]/7.5345</f>
        <v>109032.60070343089</v>
      </c>
      <c r="Q2419" s="50">
        <f>Ugovori_OPULJP[[#This Row],[Bespovratna sredstva - Ukupno (EU+Nac) HRK
= Ukupna ugovorena vrijednost bespovratnih sredstava]]*Ugovori_OPULJP[[#This Row],[STOPA NACIONALNOG SUFINANCIRANJA %]]</f>
        <v>144971.67000000001</v>
      </c>
      <c r="R2419" s="51">
        <f>Ugovori_OPULJP[[#This Row],[Bespovratna sredstva - Nacionalni dio - HRK]]/7.5345</f>
        <v>19241.047182958391</v>
      </c>
      <c r="S2419" s="50">
        <v>966477.8</v>
      </c>
      <c r="T2419" s="51">
        <f>Ugovori_OPULJP[[#This Row],[Bespovratna sredstva - Ukupno (EU+Nac) HRK
= Ukupna ugovorena vrijednost bespovratnih sredstava]]/7.5345</f>
        <v>128273.64788638927</v>
      </c>
      <c r="U2419" s="50">
        <v>0</v>
      </c>
      <c r="V2419" s="51">
        <f>Ugovori_OPULJP[[#This Row],[Javni doprinos korisnika - HRK]]/7.5345</f>
        <v>0</v>
      </c>
      <c r="W2419" s="50">
        <v>0</v>
      </c>
      <c r="X2419" s="51">
        <f>Ugovori_OPULJP[[#This Row],[Privatni doprinos korisnika - HRK]]/7.5345</f>
        <v>0</v>
      </c>
      <c r="Y2419" s="52">
        <v>966477.8</v>
      </c>
      <c r="Z2419" s="53">
        <f>Ugovori_OPULJP[[#This Row],[UKUPNI PRIHVATLJIVI IZDACI
TOTAL ELIGIBLE EXPENDITURE
= Bespovratna sredstva ukupno + doprinos korisnika
= Ukupni prihvatljivi troškovi
= Ukupna ugovorena vrijednost projekta HRK]]/7.5345</f>
        <v>128273.64788638927</v>
      </c>
      <c r="AA2419" s="44" t="s">
        <v>38</v>
      </c>
      <c r="AB2419" s="44" t="s">
        <v>35</v>
      </c>
      <c r="AC2419" s="43" t="s">
        <v>8852</v>
      </c>
      <c r="AD2419" s="43" t="s">
        <v>6595</v>
      </c>
    </row>
    <row r="2420" spans="1:30" ht="51" x14ac:dyDescent="0.2">
      <c r="A2420" s="41" t="s">
        <v>8853</v>
      </c>
      <c r="B2420" s="103" t="s">
        <v>743</v>
      </c>
      <c r="C2420" s="43" t="s">
        <v>7295</v>
      </c>
      <c r="D2420" s="43" t="s">
        <v>8535</v>
      </c>
      <c r="E2420" s="44" t="s">
        <v>76</v>
      </c>
      <c r="F2420" s="45" t="s">
        <v>8854</v>
      </c>
      <c r="G2420" s="45" t="s">
        <v>7617</v>
      </c>
      <c r="H2420" s="47">
        <v>43838</v>
      </c>
      <c r="I2420" s="47">
        <v>44750</v>
      </c>
      <c r="J2420" s="48" t="str">
        <f>IF(Ugovori_OPULJP[[#This Row],[DATUM ZAVRŠETKA OPERACIJE]]&gt;DATE(2024,3,31),"u provedbi","završen")</f>
        <v>završen</v>
      </c>
      <c r="K2420" s="46" t="s">
        <v>211</v>
      </c>
      <c r="L2420" s="46" t="s">
        <v>211</v>
      </c>
      <c r="M2420" s="49">
        <v>0.85</v>
      </c>
      <c r="N2420" s="49">
        <v>0.15</v>
      </c>
      <c r="O2420" s="50">
        <f>Ugovori_OPULJP[[#This Row],[Bespovratna sredstva - Ukupno (EU+Nac) HRK
= Ukupna ugovorena vrijednost bespovratnih sredstava]]*Ugovori_OPULJP[[#This Row],[EU STOPA SUFINANCIRANJA %
EU CO-FINANCING RATE %]]</f>
        <v>1013742.7505</v>
      </c>
      <c r="P2420" s="51">
        <f>Ugovori_OPULJP[[#This Row],[Bespovratna sredstva - EU dio - HRK]]/7.5345</f>
        <v>134546.78485632755</v>
      </c>
      <c r="Q2420" s="50">
        <f>Ugovori_OPULJP[[#This Row],[Bespovratna sredstva - Ukupno (EU+Nac) HRK
= Ukupna ugovorena vrijednost bespovratnih sredstava]]*Ugovori_OPULJP[[#This Row],[STOPA NACIONALNOG SUFINANCIRANJA %]]</f>
        <v>178895.7795</v>
      </c>
      <c r="R2420" s="51">
        <f>Ugovori_OPULJP[[#This Row],[Bespovratna sredstva - Nacionalni dio - HRK]]/7.5345</f>
        <v>23743.550268763687</v>
      </c>
      <c r="S2420" s="50">
        <v>1192638.53</v>
      </c>
      <c r="T2420" s="51">
        <f>Ugovori_OPULJP[[#This Row],[Bespovratna sredstva - Ukupno (EU+Nac) HRK
= Ukupna ugovorena vrijednost bespovratnih sredstava]]/7.5345</f>
        <v>158290.33512509125</v>
      </c>
      <c r="U2420" s="50">
        <v>0</v>
      </c>
      <c r="V2420" s="51">
        <f>Ugovori_OPULJP[[#This Row],[Javni doprinos korisnika - HRK]]/7.5345</f>
        <v>0</v>
      </c>
      <c r="W2420" s="50">
        <v>0</v>
      </c>
      <c r="X2420" s="51">
        <f>Ugovori_OPULJP[[#This Row],[Privatni doprinos korisnika - HRK]]/7.5345</f>
        <v>0</v>
      </c>
      <c r="Y2420" s="52">
        <v>1192638.53</v>
      </c>
      <c r="Z2420" s="53">
        <f>Ugovori_OPULJP[[#This Row],[UKUPNI PRIHVATLJIVI IZDACI
TOTAL ELIGIBLE EXPENDITURE
= Bespovratna sredstva ukupno + doprinos korisnika
= Ukupni prihvatljivi troškovi
= Ukupna ugovorena vrijednost projekta HRK]]/7.5345</f>
        <v>158290.33512509125</v>
      </c>
      <c r="AA2420" s="44" t="s">
        <v>38</v>
      </c>
      <c r="AB2420" s="44" t="s">
        <v>35</v>
      </c>
      <c r="AC2420" s="43" t="s">
        <v>8855</v>
      </c>
      <c r="AD2420" s="43" t="s">
        <v>6595</v>
      </c>
    </row>
    <row r="2421" spans="1:30" ht="38.25" x14ac:dyDescent="0.2">
      <c r="A2421" s="41" t="s">
        <v>8856</v>
      </c>
      <c r="B2421" s="103" t="s">
        <v>743</v>
      </c>
      <c r="C2421" s="43" t="s">
        <v>7295</v>
      </c>
      <c r="D2421" s="43" t="s">
        <v>8535</v>
      </c>
      <c r="E2421" s="44" t="s">
        <v>76</v>
      </c>
      <c r="F2421" s="45" t="s">
        <v>8857</v>
      </c>
      <c r="G2421" s="45" t="s">
        <v>7437</v>
      </c>
      <c r="H2421" s="47">
        <v>43839</v>
      </c>
      <c r="I2421" s="47">
        <v>44570</v>
      </c>
      <c r="J2421" s="48" t="str">
        <f>IF(Ugovori_OPULJP[[#This Row],[DATUM ZAVRŠETKA OPERACIJE]]&gt;DATE(2024,3,31),"u provedbi","završen")</f>
        <v>završen</v>
      </c>
      <c r="K2421" s="46" t="s">
        <v>594</v>
      </c>
      <c r="L2421" s="46" t="s">
        <v>594</v>
      </c>
      <c r="M2421" s="49">
        <v>0.85</v>
      </c>
      <c r="N2421" s="49">
        <v>0.15</v>
      </c>
      <c r="O2421" s="50">
        <f>Ugovori_OPULJP[[#This Row],[Bespovratna sredstva - Ukupno (EU+Nac) HRK
= Ukupna ugovorena vrijednost bespovratnih sredstava]]*Ugovori_OPULJP[[#This Row],[EU STOPA SUFINANCIRANJA %
EU CO-FINANCING RATE %]]</f>
        <v>1274616.7265000001</v>
      </c>
      <c r="P2421" s="51">
        <f>Ugovori_OPULJP[[#This Row],[Bespovratna sredstva - EU dio - HRK]]/7.5345</f>
        <v>169170.71159333733</v>
      </c>
      <c r="Q2421" s="50">
        <f>Ugovori_OPULJP[[#This Row],[Bespovratna sredstva - Ukupno (EU+Nac) HRK
= Ukupna ugovorena vrijednost bespovratnih sredstava]]*Ugovori_OPULJP[[#This Row],[STOPA NACIONALNOG SUFINANCIRANJA %]]</f>
        <v>224932.36350000001</v>
      </c>
      <c r="R2421" s="51">
        <f>Ugovori_OPULJP[[#This Row],[Bespovratna sredstva - Nacionalni dio - HRK]]/7.5345</f>
        <v>29853.654987059526</v>
      </c>
      <c r="S2421" s="50">
        <v>1499549.09</v>
      </c>
      <c r="T2421" s="51">
        <f>Ugovori_OPULJP[[#This Row],[Bespovratna sredstva - Ukupno (EU+Nac) HRK
= Ukupna ugovorena vrijednost bespovratnih sredstava]]/7.5345</f>
        <v>199024.36658039683</v>
      </c>
      <c r="U2421" s="50">
        <v>0</v>
      </c>
      <c r="V2421" s="51">
        <f>Ugovori_OPULJP[[#This Row],[Javni doprinos korisnika - HRK]]/7.5345</f>
        <v>0</v>
      </c>
      <c r="W2421" s="50">
        <v>0</v>
      </c>
      <c r="X2421" s="51">
        <f>Ugovori_OPULJP[[#This Row],[Privatni doprinos korisnika - HRK]]/7.5345</f>
        <v>0</v>
      </c>
      <c r="Y2421" s="52">
        <v>1499549.09</v>
      </c>
      <c r="Z2421" s="53">
        <f>Ugovori_OPULJP[[#This Row],[UKUPNI PRIHVATLJIVI IZDACI
TOTAL ELIGIBLE EXPENDITURE
= Bespovratna sredstva ukupno + doprinos korisnika
= Ukupni prihvatljivi troškovi
= Ukupna ugovorena vrijednost projekta HRK]]/7.5345</f>
        <v>199024.36658039683</v>
      </c>
      <c r="AA2421" s="44" t="s">
        <v>38</v>
      </c>
      <c r="AB2421" s="44" t="s">
        <v>35</v>
      </c>
      <c r="AC2421" s="43" t="s">
        <v>8858</v>
      </c>
      <c r="AD2421" s="43" t="s">
        <v>6595</v>
      </c>
    </row>
    <row r="2422" spans="1:30" ht="51" x14ac:dyDescent="0.2">
      <c r="A2422" s="41" t="s">
        <v>8859</v>
      </c>
      <c r="B2422" s="103" t="s">
        <v>743</v>
      </c>
      <c r="C2422" s="43" t="s">
        <v>7295</v>
      </c>
      <c r="D2422" s="43" t="s">
        <v>8535</v>
      </c>
      <c r="E2422" s="44" t="s">
        <v>76</v>
      </c>
      <c r="F2422" s="45" t="s">
        <v>8860</v>
      </c>
      <c r="G2422" s="45" t="s">
        <v>7382</v>
      </c>
      <c r="H2422" s="47">
        <v>43917</v>
      </c>
      <c r="I2422" s="47">
        <v>44708</v>
      </c>
      <c r="J2422" s="48" t="str">
        <f>IF(Ugovori_OPULJP[[#This Row],[DATUM ZAVRŠETKA OPERACIJE]]&gt;DATE(2024,3,31),"u provedbi","završen")</f>
        <v>završen</v>
      </c>
      <c r="K2422" s="46" t="s">
        <v>8861</v>
      </c>
      <c r="L2422" s="46" t="s">
        <v>37</v>
      </c>
      <c r="M2422" s="49">
        <v>0.85</v>
      </c>
      <c r="N2422" s="49">
        <v>0.15</v>
      </c>
      <c r="O2422" s="50">
        <f>Ugovori_OPULJP[[#This Row],[Bespovratna sredstva - Ukupno (EU+Nac) HRK
= Ukupna ugovorena vrijednost bespovratnih sredstava]]*Ugovori_OPULJP[[#This Row],[EU STOPA SUFINANCIRANJA %
EU CO-FINANCING RATE %]]</f>
        <v>2023032.3764999998</v>
      </c>
      <c r="P2422" s="51">
        <f>Ugovori_OPULJP[[#This Row],[Bespovratna sredstva - EU dio - HRK]]/7.5345</f>
        <v>268502.53852279508</v>
      </c>
      <c r="Q2422" s="50">
        <f>Ugovori_OPULJP[[#This Row],[Bespovratna sredstva - Ukupno (EU+Nac) HRK
= Ukupna ugovorena vrijednost bespovratnih sredstava]]*Ugovori_OPULJP[[#This Row],[STOPA NACIONALNOG SUFINANCIRANJA %]]</f>
        <v>357005.71349999995</v>
      </c>
      <c r="R2422" s="51">
        <f>Ugovori_OPULJP[[#This Row],[Bespovratna sredstva - Nacionalni dio - HRK]]/7.5345</f>
        <v>47382.800915787368</v>
      </c>
      <c r="S2422" s="50">
        <v>2380038.09</v>
      </c>
      <c r="T2422" s="51">
        <f>Ugovori_OPULJP[[#This Row],[Bespovratna sredstva - Ukupno (EU+Nac) HRK
= Ukupna ugovorena vrijednost bespovratnih sredstava]]/7.5345</f>
        <v>315885.33943858248</v>
      </c>
      <c r="U2422" s="50">
        <v>0</v>
      </c>
      <c r="V2422" s="51">
        <f>Ugovori_OPULJP[[#This Row],[Javni doprinos korisnika - HRK]]/7.5345</f>
        <v>0</v>
      </c>
      <c r="W2422" s="50">
        <v>0</v>
      </c>
      <c r="X2422" s="51">
        <f>Ugovori_OPULJP[[#This Row],[Privatni doprinos korisnika - HRK]]/7.5345</f>
        <v>0</v>
      </c>
      <c r="Y2422" s="52">
        <v>2380038.09</v>
      </c>
      <c r="Z2422" s="53">
        <f>Ugovori_OPULJP[[#This Row],[UKUPNI PRIHVATLJIVI IZDACI
TOTAL ELIGIBLE EXPENDITURE
= Bespovratna sredstva ukupno + doprinos korisnika
= Ukupni prihvatljivi troškovi
= Ukupna ugovorena vrijednost projekta HRK]]/7.5345</f>
        <v>315885.33943858248</v>
      </c>
      <c r="AA2422" s="44" t="s">
        <v>38</v>
      </c>
      <c r="AB2422" s="44" t="s">
        <v>35</v>
      </c>
      <c r="AC2422" s="43" t="s">
        <v>8862</v>
      </c>
      <c r="AD2422" s="43" t="s">
        <v>6595</v>
      </c>
    </row>
    <row r="2423" spans="1:30" ht="38.25" x14ac:dyDescent="0.2">
      <c r="A2423" s="41" t="s">
        <v>8863</v>
      </c>
      <c r="B2423" s="103" t="s">
        <v>743</v>
      </c>
      <c r="C2423" s="43" t="s">
        <v>7295</v>
      </c>
      <c r="D2423" s="43" t="s">
        <v>8535</v>
      </c>
      <c r="E2423" s="44" t="s">
        <v>76</v>
      </c>
      <c r="F2423" s="45" t="s">
        <v>8864</v>
      </c>
      <c r="G2423" s="45" t="s">
        <v>3647</v>
      </c>
      <c r="H2423" s="47">
        <v>43917</v>
      </c>
      <c r="I2423" s="47">
        <v>44708</v>
      </c>
      <c r="J2423" s="48" t="str">
        <f>IF(Ugovori_OPULJP[[#This Row],[DATUM ZAVRŠETKA OPERACIJE]]&gt;DATE(2024,3,31),"u provedbi","završen")</f>
        <v>završen</v>
      </c>
      <c r="K2423" s="46" t="s">
        <v>99</v>
      </c>
      <c r="L2423" s="46" t="s">
        <v>99</v>
      </c>
      <c r="M2423" s="49">
        <v>0.85</v>
      </c>
      <c r="N2423" s="49">
        <v>0.15</v>
      </c>
      <c r="O2423" s="50">
        <f>Ugovori_OPULJP[[#This Row],[Bespovratna sredstva - Ukupno (EU+Nac) HRK
= Ukupna ugovorena vrijednost bespovratnih sredstava]]*Ugovori_OPULJP[[#This Row],[EU STOPA SUFINANCIRANJA %
EU CO-FINANCING RATE %]]</f>
        <v>1364480.69</v>
      </c>
      <c r="P2423" s="51">
        <f>Ugovori_OPULJP[[#This Row],[Bespovratna sredstva - EU dio - HRK]]/7.5345</f>
        <v>181097.70920432673</v>
      </c>
      <c r="Q2423" s="50">
        <f>Ugovori_OPULJP[[#This Row],[Bespovratna sredstva - Ukupno (EU+Nac) HRK
= Ukupna ugovorena vrijednost bespovratnih sredstava]]*Ugovori_OPULJP[[#This Row],[STOPA NACIONALNOG SUFINANCIRANJA %]]</f>
        <v>240790.70999999996</v>
      </c>
      <c r="R2423" s="51">
        <f>Ugovori_OPULJP[[#This Row],[Bespovratna sredstva - Nacionalni dio - HRK]]/7.5345</f>
        <v>31958.419271351777</v>
      </c>
      <c r="S2423" s="50">
        <v>1605271.4</v>
      </c>
      <c r="T2423" s="51">
        <f>Ugovori_OPULJP[[#This Row],[Bespovratna sredstva - Ukupno (EU+Nac) HRK
= Ukupna ugovorena vrijednost bespovratnih sredstava]]/7.5345</f>
        <v>213056.12847567853</v>
      </c>
      <c r="U2423" s="50">
        <v>0</v>
      </c>
      <c r="V2423" s="51">
        <f>Ugovori_OPULJP[[#This Row],[Javni doprinos korisnika - HRK]]/7.5345</f>
        <v>0</v>
      </c>
      <c r="W2423" s="50">
        <v>0</v>
      </c>
      <c r="X2423" s="51">
        <f>Ugovori_OPULJP[[#This Row],[Privatni doprinos korisnika - HRK]]/7.5345</f>
        <v>0</v>
      </c>
      <c r="Y2423" s="52">
        <v>1605271.4</v>
      </c>
      <c r="Z2423" s="53">
        <f>Ugovori_OPULJP[[#This Row],[UKUPNI PRIHVATLJIVI IZDACI
TOTAL ELIGIBLE EXPENDITURE
= Bespovratna sredstva ukupno + doprinos korisnika
= Ukupni prihvatljivi troškovi
= Ukupna ugovorena vrijednost projekta HRK]]/7.5345</f>
        <v>213056.12847567853</v>
      </c>
      <c r="AA2423" s="44" t="s">
        <v>38</v>
      </c>
      <c r="AB2423" s="44" t="s">
        <v>35</v>
      </c>
      <c r="AC2423" s="43" t="s">
        <v>8865</v>
      </c>
      <c r="AD2423" s="43" t="s">
        <v>6595</v>
      </c>
    </row>
    <row r="2424" spans="1:30" ht="63.75" x14ac:dyDescent="0.2">
      <c r="A2424" s="41" t="s">
        <v>8866</v>
      </c>
      <c r="B2424" s="103" t="s">
        <v>743</v>
      </c>
      <c r="C2424" s="43" t="s">
        <v>7295</v>
      </c>
      <c r="D2424" s="43" t="s">
        <v>8535</v>
      </c>
      <c r="E2424" s="44" t="s">
        <v>76</v>
      </c>
      <c r="F2424" s="45" t="s">
        <v>8867</v>
      </c>
      <c r="G2424" s="45" t="s">
        <v>8868</v>
      </c>
      <c r="H2424" s="47">
        <v>43927</v>
      </c>
      <c r="I2424" s="47">
        <v>44657</v>
      </c>
      <c r="J2424" s="48" t="str">
        <f>IF(Ugovori_OPULJP[[#This Row],[DATUM ZAVRŠETKA OPERACIJE]]&gt;DATE(2024,3,31),"u provedbi","završen")</f>
        <v>završen</v>
      </c>
      <c r="K2424" s="46" t="s">
        <v>211</v>
      </c>
      <c r="L2424" s="46" t="s">
        <v>211</v>
      </c>
      <c r="M2424" s="49">
        <v>0.85</v>
      </c>
      <c r="N2424" s="49">
        <v>0.15</v>
      </c>
      <c r="O2424" s="50">
        <f>Ugovori_OPULJP[[#This Row],[Bespovratna sredstva - Ukupno (EU+Nac) HRK
= Ukupna ugovorena vrijednost bespovratnih sredstava]]*Ugovori_OPULJP[[#This Row],[EU STOPA SUFINANCIRANJA %
EU CO-FINANCING RATE %]]</f>
        <v>423295.75</v>
      </c>
      <c r="P2424" s="51">
        <f>Ugovori_OPULJP[[#This Row],[Bespovratna sredstva - EU dio - HRK]]/7.5345</f>
        <v>56181.000729975443</v>
      </c>
      <c r="Q2424" s="50">
        <f>Ugovori_OPULJP[[#This Row],[Bespovratna sredstva - Ukupno (EU+Nac) HRK
= Ukupna ugovorena vrijednost bespovratnih sredstava]]*Ugovori_OPULJP[[#This Row],[STOPA NACIONALNOG SUFINANCIRANJA %]]</f>
        <v>74699.25</v>
      </c>
      <c r="R2424" s="51">
        <f>Ugovori_OPULJP[[#This Row],[Bespovratna sredstva - Nacionalni dio - HRK]]/7.5345</f>
        <v>9914.2942464662556</v>
      </c>
      <c r="S2424" s="50">
        <v>497995</v>
      </c>
      <c r="T2424" s="51">
        <f>Ugovori_OPULJP[[#This Row],[Bespovratna sredstva - Ukupno (EU+Nac) HRK
= Ukupna ugovorena vrijednost bespovratnih sredstava]]/7.5345</f>
        <v>66095.294976441699</v>
      </c>
      <c r="U2424" s="50">
        <v>0</v>
      </c>
      <c r="V2424" s="51">
        <f>Ugovori_OPULJP[[#This Row],[Javni doprinos korisnika - HRK]]/7.5345</f>
        <v>0</v>
      </c>
      <c r="W2424" s="50">
        <v>0</v>
      </c>
      <c r="X2424" s="51">
        <f>Ugovori_OPULJP[[#This Row],[Privatni doprinos korisnika - HRK]]/7.5345</f>
        <v>0</v>
      </c>
      <c r="Y2424" s="52">
        <v>497995</v>
      </c>
      <c r="Z2424" s="53">
        <f>Ugovori_OPULJP[[#This Row],[UKUPNI PRIHVATLJIVI IZDACI
TOTAL ELIGIBLE EXPENDITURE
= Bespovratna sredstva ukupno + doprinos korisnika
= Ukupni prihvatljivi troškovi
= Ukupna ugovorena vrijednost projekta HRK]]/7.5345</f>
        <v>66095.294976441699</v>
      </c>
      <c r="AA2424" s="44" t="s">
        <v>38</v>
      </c>
      <c r="AB2424" s="44" t="s">
        <v>35</v>
      </c>
      <c r="AC2424" s="43" t="s">
        <v>8869</v>
      </c>
      <c r="AD2424" s="43" t="s">
        <v>6595</v>
      </c>
    </row>
    <row r="2425" spans="1:30" ht="76.5" x14ac:dyDescent="0.2">
      <c r="A2425" s="41" t="s">
        <v>8870</v>
      </c>
      <c r="B2425" s="103" t="s">
        <v>743</v>
      </c>
      <c r="C2425" s="43" t="s">
        <v>7295</v>
      </c>
      <c r="D2425" s="43" t="s">
        <v>8535</v>
      </c>
      <c r="E2425" s="44" t="s">
        <v>76</v>
      </c>
      <c r="F2425" s="45" t="s">
        <v>8871</v>
      </c>
      <c r="G2425" s="45" t="s">
        <v>2637</v>
      </c>
      <c r="H2425" s="47">
        <v>43838</v>
      </c>
      <c r="I2425" s="47">
        <v>44569</v>
      </c>
      <c r="J2425" s="48" t="str">
        <f>IF(Ugovori_OPULJP[[#This Row],[DATUM ZAVRŠETKA OPERACIJE]]&gt;DATE(2024,3,31),"u provedbi","završen")</f>
        <v>završen</v>
      </c>
      <c r="K2425" s="46" t="s">
        <v>84</v>
      </c>
      <c r="L2425" s="46" t="s">
        <v>84</v>
      </c>
      <c r="M2425" s="49">
        <v>0.85</v>
      </c>
      <c r="N2425" s="49">
        <v>0.15</v>
      </c>
      <c r="O2425" s="50">
        <f>Ugovori_OPULJP[[#This Row],[Bespovratna sredstva - Ukupno (EU+Nac) HRK
= Ukupna ugovorena vrijednost bespovratnih sredstava]]*Ugovori_OPULJP[[#This Row],[EU STOPA SUFINANCIRANJA %
EU CO-FINANCING RATE %]]</f>
        <v>825550.6</v>
      </c>
      <c r="P2425" s="51">
        <f>Ugovori_OPULJP[[#This Row],[Bespovratna sredstva - EU dio - HRK]]/7.5345</f>
        <v>109569.39412037958</v>
      </c>
      <c r="Q2425" s="50">
        <f>Ugovori_OPULJP[[#This Row],[Bespovratna sredstva - Ukupno (EU+Nac) HRK
= Ukupna ugovorena vrijednost bespovratnih sredstava]]*Ugovori_OPULJP[[#This Row],[STOPA NACIONALNOG SUFINANCIRANJA %]]</f>
        <v>145685.4</v>
      </c>
      <c r="R2425" s="51">
        <f>Ugovori_OPULJP[[#This Row],[Bespovratna sredstva - Nacionalni dio - HRK]]/7.5345</f>
        <v>19335.775433008159</v>
      </c>
      <c r="S2425" s="50">
        <v>971236</v>
      </c>
      <c r="T2425" s="51">
        <f>Ugovori_OPULJP[[#This Row],[Bespovratna sredstva - Ukupno (EU+Nac) HRK
= Ukupna ugovorena vrijednost bespovratnih sredstava]]/7.5345</f>
        <v>128905.16955338774</v>
      </c>
      <c r="U2425" s="50">
        <v>0</v>
      </c>
      <c r="V2425" s="51">
        <f>Ugovori_OPULJP[[#This Row],[Javni doprinos korisnika - HRK]]/7.5345</f>
        <v>0</v>
      </c>
      <c r="W2425" s="50">
        <v>0</v>
      </c>
      <c r="X2425" s="51">
        <f>Ugovori_OPULJP[[#This Row],[Privatni doprinos korisnika - HRK]]/7.5345</f>
        <v>0</v>
      </c>
      <c r="Y2425" s="52">
        <v>971236</v>
      </c>
      <c r="Z2425" s="53">
        <f>Ugovori_OPULJP[[#This Row],[UKUPNI PRIHVATLJIVI IZDACI
TOTAL ELIGIBLE EXPENDITURE
= Bespovratna sredstva ukupno + doprinos korisnika
= Ukupni prihvatljivi troškovi
= Ukupna ugovorena vrijednost projekta HRK]]/7.5345</f>
        <v>128905.16955338774</v>
      </c>
      <c r="AA2425" s="44" t="s">
        <v>38</v>
      </c>
      <c r="AB2425" s="44" t="s">
        <v>35</v>
      </c>
      <c r="AC2425" s="43" t="s">
        <v>8872</v>
      </c>
      <c r="AD2425" s="43" t="s">
        <v>6595</v>
      </c>
    </row>
    <row r="2426" spans="1:30" ht="51" x14ac:dyDescent="0.2">
      <c r="A2426" s="41" t="s">
        <v>8873</v>
      </c>
      <c r="B2426" s="103" t="s">
        <v>743</v>
      </c>
      <c r="C2426" s="43" t="s">
        <v>7295</v>
      </c>
      <c r="D2426" s="43" t="s">
        <v>8535</v>
      </c>
      <c r="E2426" s="44" t="s">
        <v>76</v>
      </c>
      <c r="F2426" s="45" t="s">
        <v>8874</v>
      </c>
      <c r="G2426" s="45" t="s">
        <v>8875</v>
      </c>
      <c r="H2426" s="47">
        <v>43843</v>
      </c>
      <c r="I2426" s="47">
        <v>44574</v>
      </c>
      <c r="J2426" s="48" t="str">
        <f>IF(Ugovori_OPULJP[[#This Row],[DATUM ZAVRŠETKA OPERACIJE]]&gt;DATE(2024,3,31),"u provedbi","završen")</f>
        <v>završen</v>
      </c>
      <c r="K2426" s="46" t="s">
        <v>338</v>
      </c>
      <c r="L2426" s="46" t="s">
        <v>338</v>
      </c>
      <c r="M2426" s="49">
        <v>0.85</v>
      </c>
      <c r="N2426" s="49">
        <v>0.15</v>
      </c>
      <c r="O2426" s="50">
        <f>Ugovori_OPULJP[[#This Row],[Bespovratna sredstva - Ukupno (EU+Nac) HRK
= Ukupna ugovorena vrijednost bespovratnih sredstava]]*Ugovori_OPULJP[[#This Row],[EU STOPA SUFINANCIRANJA %
EU CO-FINANCING RATE %]]</f>
        <v>793331.94499999995</v>
      </c>
      <c r="P2426" s="51">
        <f>Ugovori_OPULJP[[#This Row],[Bespovratna sredstva - EU dio - HRK]]/7.5345</f>
        <v>105293.24374543763</v>
      </c>
      <c r="Q2426" s="50">
        <f>Ugovori_OPULJP[[#This Row],[Bespovratna sredstva - Ukupno (EU+Nac) HRK
= Ukupna ugovorena vrijednost bespovratnih sredstava]]*Ugovori_OPULJP[[#This Row],[STOPA NACIONALNOG SUFINANCIRANJA %]]</f>
        <v>139999.75499999998</v>
      </c>
      <c r="R2426" s="51">
        <f>Ugovori_OPULJP[[#This Row],[Bespovratna sredstva - Nacionalni dio - HRK]]/7.5345</f>
        <v>18581.16066095958</v>
      </c>
      <c r="S2426" s="50">
        <v>933331.7</v>
      </c>
      <c r="T2426" s="51">
        <f>Ugovori_OPULJP[[#This Row],[Bespovratna sredstva - Ukupno (EU+Nac) HRK
= Ukupna ugovorena vrijednost bespovratnih sredstava]]/7.5345</f>
        <v>123874.40440639723</v>
      </c>
      <c r="U2426" s="50">
        <v>0</v>
      </c>
      <c r="V2426" s="51">
        <f>Ugovori_OPULJP[[#This Row],[Javni doprinos korisnika - HRK]]/7.5345</f>
        <v>0</v>
      </c>
      <c r="W2426" s="50">
        <v>0</v>
      </c>
      <c r="X2426" s="51">
        <f>Ugovori_OPULJP[[#This Row],[Privatni doprinos korisnika - HRK]]/7.5345</f>
        <v>0</v>
      </c>
      <c r="Y2426" s="52">
        <v>933331.7</v>
      </c>
      <c r="Z2426" s="53">
        <f>Ugovori_OPULJP[[#This Row],[UKUPNI PRIHVATLJIVI IZDACI
TOTAL ELIGIBLE EXPENDITURE
= Bespovratna sredstva ukupno + doprinos korisnika
= Ukupni prihvatljivi troškovi
= Ukupna ugovorena vrijednost projekta HRK]]/7.5345</f>
        <v>123874.40440639723</v>
      </c>
      <c r="AA2426" s="44" t="s">
        <v>38</v>
      </c>
      <c r="AB2426" s="44" t="s">
        <v>35</v>
      </c>
      <c r="AC2426" s="43" t="s">
        <v>8876</v>
      </c>
      <c r="AD2426" s="43" t="s">
        <v>6595</v>
      </c>
    </row>
    <row r="2427" spans="1:30" ht="114.75" x14ac:dyDescent="0.2">
      <c r="A2427" s="41" t="s">
        <v>8877</v>
      </c>
      <c r="B2427" s="103" t="s">
        <v>743</v>
      </c>
      <c r="C2427" s="43" t="s">
        <v>7295</v>
      </c>
      <c r="D2427" s="43" t="s">
        <v>8535</v>
      </c>
      <c r="E2427" s="44" t="s">
        <v>76</v>
      </c>
      <c r="F2427" s="45" t="s">
        <v>2576</v>
      </c>
      <c r="G2427" s="45" t="s">
        <v>190</v>
      </c>
      <c r="H2427" s="47">
        <v>43838</v>
      </c>
      <c r="I2427" s="47">
        <v>44750</v>
      </c>
      <c r="J2427" s="48" t="str">
        <f>IF(Ugovori_OPULJP[[#This Row],[DATUM ZAVRŠETKA OPERACIJE]]&gt;DATE(2024,3,31),"u provedbi","završen")</f>
        <v>završen</v>
      </c>
      <c r="K2427" s="46" t="s">
        <v>84</v>
      </c>
      <c r="L2427" s="46" t="s">
        <v>84</v>
      </c>
      <c r="M2427" s="49">
        <v>0.85</v>
      </c>
      <c r="N2427" s="49">
        <v>0.15</v>
      </c>
      <c r="O2427" s="50">
        <f>Ugovori_OPULJP[[#This Row],[Bespovratna sredstva - Ukupno (EU+Nac) HRK
= Ukupna ugovorena vrijednost bespovratnih sredstava]]*Ugovori_OPULJP[[#This Row],[EU STOPA SUFINANCIRANJA %
EU CO-FINANCING RATE %]]</f>
        <v>1421069.1255000001</v>
      </c>
      <c r="P2427" s="51">
        <f>Ugovori_OPULJP[[#This Row],[Bespovratna sredstva - EU dio - HRK]]/7.5345</f>
        <v>188608.2852876767</v>
      </c>
      <c r="Q2427" s="50">
        <f>Ugovori_OPULJP[[#This Row],[Bespovratna sredstva - Ukupno (EU+Nac) HRK
= Ukupna ugovorena vrijednost bespovratnih sredstava]]*Ugovori_OPULJP[[#This Row],[STOPA NACIONALNOG SUFINANCIRANJA %]]</f>
        <v>250776.9045</v>
      </c>
      <c r="R2427" s="51">
        <f>Ugovori_OPULJP[[#This Row],[Bespovratna sredstva - Nacionalni dio - HRK]]/7.5345</f>
        <v>33283.815050766476</v>
      </c>
      <c r="S2427" s="50">
        <v>1671846.03</v>
      </c>
      <c r="T2427" s="51">
        <f>Ugovori_OPULJP[[#This Row],[Bespovratna sredstva - Ukupno (EU+Nac) HRK
= Ukupna ugovorena vrijednost bespovratnih sredstava]]/7.5345</f>
        <v>221892.10033844315</v>
      </c>
      <c r="U2427" s="50">
        <v>0</v>
      </c>
      <c r="V2427" s="51">
        <f>Ugovori_OPULJP[[#This Row],[Javni doprinos korisnika - HRK]]/7.5345</f>
        <v>0</v>
      </c>
      <c r="W2427" s="50">
        <v>0</v>
      </c>
      <c r="X2427" s="51">
        <f>Ugovori_OPULJP[[#This Row],[Privatni doprinos korisnika - HRK]]/7.5345</f>
        <v>0</v>
      </c>
      <c r="Y2427" s="52">
        <v>1671846.03</v>
      </c>
      <c r="Z2427" s="53">
        <f>Ugovori_OPULJP[[#This Row],[UKUPNI PRIHVATLJIVI IZDACI
TOTAL ELIGIBLE EXPENDITURE
= Bespovratna sredstva ukupno + doprinos korisnika
= Ukupni prihvatljivi troškovi
= Ukupna ugovorena vrijednost projekta HRK]]/7.5345</f>
        <v>221892.10033844315</v>
      </c>
      <c r="AA2427" s="44" t="s">
        <v>38</v>
      </c>
      <c r="AB2427" s="44" t="s">
        <v>35</v>
      </c>
      <c r="AC2427" s="43" t="s">
        <v>8878</v>
      </c>
      <c r="AD2427" s="43" t="s">
        <v>6595</v>
      </c>
    </row>
    <row r="2428" spans="1:30" ht="51" x14ac:dyDescent="0.2">
      <c r="A2428" s="41" t="s">
        <v>8879</v>
      </c>
      <c r="B2428" s="103" t="s">
        <v>743</v>
      </c>
      <c r="C2428" s="43" t="s">
        <v>7295</v>
      </c>
      <c r="D2428" s="43" t="s">
        <v>8535</v>
      </c>
      <c r="E2428" s="44" t="s">
        <v>76</v>
      </c>
      <c r="F2428" s="45" t="s">
        <v>8880</v>
      </c>
      <c r="G2428" s="45" t="s">
        <v>2748</v>
      </c>
      <c r="H2428" s="47">
        <v>43838</v>
      </c>
      <c r="I2428" s="47">
        <v>44750</v>
      </c>
      <c r="J2428" s="48" t="str">
        <f>IF(Ugovori_OPULJP[[#This Row],[DATUM ZAVRŠETKA OPERACIJE]]&gt;DATE(2024,3,31),"u provedbi","završen")</f>
        <v>završen</v>
      </c>
      <c r="K2428" s="46" t="s">
        <v>84</v>
      </c>
      <c r="L2428" s="46" t="s">
        <v>84</v>
      </c>
      <c r="M2428" s="49">
        <v>0.85</v>
      </c>
      <c r="N2428" s="49">
        <v>0.15</v>
      </c>
      <c r="O2428" s="50">
        <f>Ugovori_OPULJP[[#This Row],[Bespovratna sredstva - Ukupno (EU+Nac) HRK
= Ukupna ugovorena vrijednost bespovratnih sredstava]]*Ugovori_OPULJP[[#This Row],[EU STOPA SUFINANCIRANJA %
EU CO-FINANCING RATE %]]</f>
        <v>1345204.747</v>
      </c>
      <c r="P2428" s="51">
        <f>Ugovori_OPULJP[[#This Row],[Bespovratna sredstva - EU dio - HRK]]/7.5345</f>
        <v>178539.35191452649</v>
      </c>
      <c r="Q2428" s="50">
        <f>Ugovori_OPULJP[[#This Row],[Bespovratna sredstva - Ukupno (EU+Nac) HRK
= Ukupna ugovorena vrijednost bespovratnih sredstava]]*Ugovori_OPULJP[[#This Row],[STOPA NACIONALNOG SUFINANCIRANJA %]]</f>
        <v>237389.073</v>
      </c>
      <c r="R2428" s="51">
        <f>Ugovori_OPULJP[[#This Row],[Bespovratna sredstva - Nacionalni dio - HRK]]/7.5345</f>
        <v>31506.944455504676</v>
      </c>
      <c r="S2428" s="50">
        <v>1582593.82</v>
      </c>
      <c r="T2428" s="51">
        <f>Ugovori_OPULJP[[#This Row],[Bespovratna sredstva - Ukupno (EU+Nac) HRK
= Ukupna ugovorena vrijednost bespovratnih sredstava]]/7.5345</f>
        <v>210046.2963700312</v>
      </c>
      <c r="U2428" s="50">
        <v>0</v>
      </c>
      <c r="V2428" s="51">
        <f>Ugovori_OPULJP[[#This Row],[Javni doprinos korisnika - HRK]]/7.5345</f>
        <v>0</v>
      </c>
      <c r="W2428" s="50">
        <v>0</v>
      </c>
      <c r="X2428" s="51">
        <f>Ugovori_OPULJP[[#This Row],[Privatni doprinos korisnika - HRK]]/7.5345</f>
        <v>0</v>
      </c>
      <c r="Y2428" s="52">
        <v>1582593.82</v>
      </c>
      <c r="Z2428" s="53">
        <f>Ugovori_OPULJP[[#This Row],[UKUPNI PRIHVATLJIVI IZDACI
TOTAL ELIGIBLE EXPENDITURE
= Bespovratna sredstva ukupno + doprinos korisnika
= Ukupni prihvatljivi troškovi
= Ukupna ugovorena vrijednost projekta HRK]]/7.5345</f>
        <v>210046.2963700312</v>
      </c>
      <c r="AA2428" s="44" t="s">
        <v>38</v>
      </c>
      <c r="AB2428" s="44" t="s">
        <v>35</v>
      </c>
      <c r="AC2428" s="43" t="s">
        <v>8881</v>
      </c>
      <c r="AD2428" s="43" t="s">
        <v>6595</v>
      </c>
    </row>
    <row r="2429" spans="1:30" ht="51" x14ac:dyDescent="0.2">
      <c r="A2429" s="41" t="s">
        <v>8882</v>
      </c>
      <c r="B2429" s="103" t="s">
        <v>743</v>
      </c>
      <c r="C2429" s="43" t="s">
        <v>7295</v>
      </c>
      <c r="D2429" s="43" t="s">
        <v>8535</v>
      </c>
      <c r="E2429" s="44" t="s">
        <v>76</v>
      </c>
      <c r="F2429" s="45" t="s">
        <v>8883</v>
      </c>
      <c r="G2429" s="45" t="s">
        <v>3208</v>
      </c>
      <c r="H2429" s="47">
        <v>43840</v>
      </c>
      <c r="I2429" s="47">
        <v>44752</v>
      </c>
      <c r="J2429" s="48" t="str">
        <f>IF(Ugovori_OPULJP[[#This Row],[DATUM ZAVRŠETKA OPERACIJE]]&gt;DATE(2024,3,31),"u provedbi","završen")</f>
        <v>završen</v>
      </c>
      <c r="K2429" s="46" t="s">
        <v>84</v>
      </c>
      <c r="L2429" s="46" t="s">
        <v>84</v>
      </c>
      <c r="M2429" s="49">
        <v>0.85</v>
      </c>
      <c r="N2429" s="49">
        <v>0.15</v>
      </c>
      <c r="O2429" s="50">
        <f>Ugovori_OPULJP[[#This Row],[Bespovratna sredstva - Ukupno (EU+Nac) HRK
= Ukupna ugovorena vrijednost bespovratnih sredstava]]*Ugovori_OPULJP[[#This Row],[EU STOPA SUFINANCIRANJA %
EU CO-FINANCING RATE %]]</f>
        <v>1020457.997</v>
      </c>
      <c r="P2429" s="51">
        <f>Ugovori_OPULJP[[#This Row],[Bespovratna sredstva - EU dio - HRK]]/7.5345</f>
        <v>135438.05123100404</v>
      </c>
      <c r="Q2429" s="50">
        <f>Ugovori_OPULJP[[#This Row],[Bespovratna sredstva - Ukupno (EU+Nac) HRK
= Ukupna ugovorena vrijednost bespovratnih sredstava]]*Ugovori_OPULJP[[#This Row],[STOPA NACIONALNOG SUFINANCIRANJA %]]</f>
        <v>180080.823</v>
      </c>
      <c r="R2429" s="51">
        <f>Ugovori_OPULJP[[#This Row],[Bespovratna sredstva - Nacionalni dio - HRK]]/7.5345</f>
        <v>23900.832570177183</v>
      </c>
      <c r="S2429" s="50">
        <v>1200538.82</v>
      </c>
      <c r="T2429" s="51">
        <f>Ugovori_OPULJP[[#This Row],[Bespovratna sredstva - Ukupno (EU+Nac) HRK
= Ukupna ugovorena vrijednost bespovratnih sredstava]]/7.5345</f>
        <v>159338.88380118122</v>
      </c>
      <c r="U2429" s="50">
        <v>0</v>
      </c>
      <c r="V2429" s="51">
        <f>Ugovori_OPULJP[[#This Row],[Javni doprinos korisnika - HRK]]/7.5345</f>
        <v>0</v>
      </c>
      <c r="W2429" s="50">
        <v>0</v>
      </c>
      <c r="X2429" s="51">
        <f>Ugovori_OPULJP[[#This Row],[Privatni doprinos korisnika - HRK]]/7.5345</f>
        <v>0</v>
      </c>
      <c r="Y2429" s="52">
        <v>1200538.82</v>
      </c>
      <c r="Z2429" s="53">
        <f>Ugovori_OPULJP[[#This Row],[UKUPNI PRIHVATLJIVI IZDACI
TOTAL ELIGIBLE EXPENDITURE
= Bespovratna sredstva ukupno + doprinos korisnika
= Ukupni prihvatljivi troškovi
= Ukupna ugovorena vrijednost projekta HRK]]/7.5345</f>
        <v>159338.88380118122</v>
      </c>
      <c r="AA2429" s="44" t="s">
        <v>38</v>
      </c>
      <c r="AB2429" s="44" t="s">
        <v>35</v>
      </c>
      <c r="AC2429" s="43" t="s">
        <v>8884</v>
      </c>
      <c r="AD2429" s="43" t="s">
        <v>6595</v>
      </c>
    </row>
    <row r="2430" spans="1:30" ht="38.25" x14ac:dyDescent="0.2">
      <c r="A2430" s="41" t="s">
        <v>8885</v>
      </c>
      <c r="B2430" s="103" t="s">
        <v>743</v>
      </c>
      <c r="C2430" s="43" t="s">
        <v>7295</v>
      </c>
      <c r="D2430" s="43" t="s">
        <v>8535</v>
      </c>
      <c r="E2430" s="44" t="s">
        <v>76</v>
      </c>
      <c r="F2430" s="45" t="s">
        <v>8886</v>
      </c>
      <c r="G2430" s="45" t="s">
        <v>8887</v>
      </c>
      <c r="H2430" s="47">
        <v>43838</v>
      </c>
      <c r="I2430" s="47">
        <v>44750</v>
      </c>
      <c r="J2430" s="48" t="str">
        <f>IF(Ugovori_OPULJP[[#This Row],[DATUM ZAVRŠETKA OPERACIJE]]&gt;DATE(2024,3,31),"u provedbi","završen")</f>
        <v>završen</v>
      </c>
      <c r="K2430" s="46" t="s">
        <v>211</v>
      </c>
      <c r="L2430" s="46" t="s">
        <v>211</v>
      </c>
      <c r="M2430" s="49">
        <v>0.85</v>
      </c>
      <c r="N2430" s="49">
        <v>0.15</v>
      </c>
      <c r="O2430" s="50">
        <f>Ugovori_OPULJP[[#This Row],[Bespovratna sredstva - Ukupno (EU+Nac) HRK
= Ukupna ugovorena vrijednost bespovratnih sredstava]]*Ugovori_OPULJP[[#This Row],[EU STOPA SUFINANCIRANJA %
EU CO-FINANCING RATE %]]</f>
        <v>629765.90949999995</v>
      </c>
      <c r="P2430" s="51">
        <f>Ugovori_OPULJP[[#This Row],[Bespovratna sredstva - EU dio - HRK]]/7.5345</f>
        <v>83584.300152631215</v>
      </c>
      <c r="Q2430" s="50">
        <f>Ugovori_OPULJP[[#This Row],[Bespovratna sredstva - Ukupno (EU+Nac) HRK
= Ukupna ugovorena vrijednost bespovratnih sredstava]]*Ugovori_OPULJP[[#This Row],[STOPA NACIONALNOG SUFINANCIRANJA %]]</f>
        <v>111135.16049999998</v>
      </c>
      <c r="R2430" s="51">
        <f>Ugovori_OPULJP[[#This Row],[Bespovratna sredstva - Nacionalni dio - HRK]]/7.5345</f>
        <v>14750.170615170215</v>
      </c>
      <c r="S2430" s="50">
        <v>740901.07</v>
      </c>
      <c r="T2430" s="51">
        <f>Ugovori_OPULJP[[#This Row],[Bespovratna sredstva - Ukupno (EU+Nac) HRK
= Ukupna ugovorena vrijednost bespovratnih sredstava]]/7.5345</f>
        <v>98334.470767801438</v>
      </c>
      <c r="U2430" s="50">
        <v>0</v>
      </c>
      <c r="V2430" s="51">
        <f>Ugovori_OPULJP[[#This Row],[Javni doprinos korisnika - HRK]]/7.5345</f>
        <v>0</v>
      </c>
      <c r="W2430" s="50">
        <v>0</v>
      </c>
      <c r="X2430" s="51">
        <f>Ugovori_OPULJP[[#This Row],[Privatni doprinos korisnika - HRK]]/7.5345</f>
        <v>0</v>
      </c>
      <c r="Y2430" s="52">
        <v>740901.07</v>
      </c>
      <c r="Z2430" s="53">
        <f>Ugovori_OPULJP[[#This Row],[UKUPNI PRIHVATLJIVI IZDACI
TOTAL ELIGIBLE EXPENDITURE
= Bespovratna sredstva ukupno + doprinos korisnika
= Ukupni prihvatljivi troškovi
= Ukupna ugovorena vrijednost projekta HRK]]/7.5345</f>
        <v>98334.470767801438</v>
      </c>
      <c r="AA2430" s="44" t="s">
        <v>38</v>
      </c>
      <c r="AB2430" s="44" t="s">
        <v>35</v>
      </c>
      <c r="AC2430" s="43" t="s">
        <v>8888</v>
      </c>
      <c r="AD2430" s="43" t="s">
        <v>6595</v>
      </c>
    </row>
    <row r="2431" spans="1:30" ht="76.5" x14ac:dyDescent="0.2">
      <c r="A2431" s="41" t="s">
        <v>8889</v>
      </c>
      <c r="B2431" s="103" t="s">
        <v>743</v>
      </c>
      <c r="C2431" s="43" t="s">
        <v>7295</v>
      </c>
      <c r="D2431" s="43" t="s">
        <v>8535</v>
      </c>
      <c r="E2431" s="44" t="s">
        <v>76</v>
      </c>
      <c r="F2431" s="45" t="s">
        <v>8890</v>
      </c>
      <c r="G2431" s="45" t="s">
        <v>7627</v>
      </c>
      <c r="H2431" s="47">
        <v>43845</v>
      </c>
      <c r="I2431" s="47">
        <v>44757</v>
      </c>
      <c r="J2431" s="48" t="str">
        <f>IF(Ugovori_OPULJP[[#This Row],[DATUM ZAVRŠETKA OPERACIJE]]&gt;DATE(2024,3,31),"u provedbi","završen")</f>
        <v>završen</v>
      </c>
      <c r="K2431" s="46" t="s">
        <v>79</v>
      </c>
      <c r="L2431" s="46" t="s">
        <v>79</v>
      </c>
      <c r="M2431" s="49">
        <v>0.85</v>
      </c>
      <c r="N2431" s="49">
        <v>0.15</v>
      </c>
      <c r="O2431" s="50">
        <f>Ugovori_OPULJP[[#This Row],[Bespovratna sredstva - Ukupno (EU+Nac) HRK
= Ukupna ugovorena vrijednost bespovratnih sredstava]]*Ugovori_OPULJP[[#This Row],[EU STOPA SUFINANCIRANJA %
EU CO-FINANCING RATE %]]</f>
        <v>1474059.375</v>
      </c>
      <c r="P2431" s="51">
        <f>Ugovori_OPULJP[[#This Row],[Bespovratna sredstva - EU dio - HRK]]/7.5345</f>
        <v>195641.30001990841</v>
      </c>
      <c r="Q2431" s="50">
        <f>Ugovori_OPULJP[[#This Row],[Bespovratna sredstva - Ukupno (EU+Nac) HRK
= Ukupna ugovorena vrijednost bespovratnih sredstava]]*Ugovori_OPULJP[[#This Row],[STOPA NACIONALNOG SUFINANCIRANJA %]]</f>
        <v>260128.125</v>
      </c>
      <c r="R2431" s="51">
        <f>Ugovori_OPULJP[[#This Row],[Bespovratna sredstva - Nacionalni dio - HRK]]/7.5345</f>
        <v>34524.935297630895</v>
      </c>
      <c r="S2431" s="50">
        <v>1734187.5</v>
      </c>
      <c r="T2431" s="51">
        <f>Ugovori_OPULJP[[#This Row],[Bespovratna sredstva - Ukupno (EU+Nac) HRK
= Ukupna ugovorena vrijednost bespovratnih sredstava]]/7.5345</f>
        <v>230166.23531753931</v>
      </c>
      <c r="U2431" s="50">
        <v>0</v>
      </c>
      <c r="V2431" s="51">
        <f>Ugovori_OPULJP[[#This Row],[Javni doprinos korisnika - HRK]]/7.5345</f>
        <v>0</v>
      </c>
      <c r="W2431" s="50">
        <v>0</v>
      </c>
      <c r="X2431" s="51">
        <f>Ugovori_OPULJP[[#This Row],[Privatni doprinos korisnika - HRK]]/7.5345</f>
        <v>0</v>
      </c>
      <c r="Y2431" s="52">
        <v>1734187.5</v>
      </c>
      <c r="Z2431" s="53">
        <f>Ugovori_OPULJP[[#This Row],[UKUPNI PRIHVATLJIVI IZDACI
TOTAL ELIGIBLE EXPENDITURE
= Bespovratna sredstva ukupno + doprinos korisnika
= Ukupni prihvatljivi troškovi
= Ukupna ugovorena vrijednost projekta HRK]]/7.5345</f>
        <v>230166.23531753931</v>
      </c>
      <c r="AA2431" s="44" t="s">
        <v>38</v>
      </c>
      <c r="AB2431" s="44" t="s">
        <v>35</v>
      </c>
      <c r="AC2431" s="43" t="s">
        <v>8891</v>
      </c>
      <c r="AD2431" s="43" t="s">
        <v>6595</v>
      </c>
    </row>
    <row r="2432" spans="1:30" ht="51" x14ac:dyDescent="0.2">
      <c r="A2432" s="41" t="s">
        <v>8892</v>
      </c>
      <c r="B2432" s="103" t="s">
        <v>743</v>
      </c>
      <c r="C2432" s="43" t="s">
        <v>7295</v>
      </c>
      <c r="D2432" s="43" t="s">
        <v>8535</v>
      </c>
      <c r="E2432" s="44" t="s">
        <v>76</v>
      </c>
      <c r="F2432" s="45" t="s">
        <v>8893</v>
      </c>
      <c r="G2432" s="45" t="s">
        <v>2233</v>
      </c>
      <c r="H2432" s="47">
        <v>43922</v>
      </c>
      <c r="I2432" s="47">
        <v>44835</v>
      </c>
      <c r="J2432" s="48" t="str">
        <f>IF(Ugovori_OPULJP[[#This Row],[DATUM ZAVRŠETKA OPERACIJE]]&gt;DATE(2024,3,31),"u provedbi","završen")</f>
        <v>završen</v>
      </c>
      <c r="K2432" s="46" t="s">
        <v>186</v>
      </c>
      <c r="L2432" s="46" t="s">
        <v>186</v>
      </c>
      <c r="M2432" s="49">
        <v>0.85</v>
      </c>
      <c r="N2432" s="49">
        <v>0.15</v>
      </c>
      <c r="O2432" s="50">
        <f>Ugovori_OPULJP[[#This Row],[Bespovratna sredstva - Ukupno (EU+Nac) HRK
= Ukupna ugovorena vrijednost bespovratnih sredstava]]*Ugovori_OPULJP[[#This Row],[EU STOPA SUFINANCIRANJA %
EU CO-FINANCING RATE %]]</f>
        <v>1048378.1</v>
      </c>
      <c r="P2432" s="51">
        <f>Ugovori_OPULJP[[#This Row],[Bespovratna sredstva - EU dio - HRK]]/7.5345</f>
        <v>139143.68571238968</v>
      </c>
      <c r="Q2432" s="50">
        <f>Ugovori_OPULJP[[#This Row],[Bespovratna sredstva - Ukupno (EU+Nac) HRK
= Ukupna ugovorena vrijednost bespovratnih sredstava]]*Ugovori_OPULJP[[#This Row],[STOPA NACIONALNOG SUFINANCIRANJA %]]</f>
        <v>185007.9</v>
      </c>
      <c r="R2432" s="51">
        <f>Ugovori_OPULJP[[#This Row],[Bespovratna sredstva - Nacionalni dio - HRK]]/7.5345</f>
        <v>24554.768066892295</v>
      </c>
      <c r="S2432" s="50">
        <v>1233386</v>
      </c>
      <c r="T2432" s="51">
        <f>Ugovori_OPULJP[[#This Row],[Bespovratna sredstva - Ukupno (EU+Nac) HRK
= Ukupna ugovorena vrijednost bespovratnih sredstava]]/7.5345</f>
        <v>163698.45377928196</v>
      </c>
      <c r="U2432" s="50">
        <v>0</v>
      </c>
      <c r="V2432" s="51">
        <f>Ugovori_OPULJP[[#This Row],[Javni doprinos korisnika - HRK]]/7.5345</f>
        <v>0</v>
      </c>
      <c r="W2432" s="50">
        <v>0</v>
      </c>
      <c r="X2432" s="51">
        <f>Ugovori_OPULJP[[#This Row],[Privatni doprinos korisnika - HRK]]/7.5345</f>
        <v>0</v>
      </c>
      <c r="Y2432" s="52">
        <v>1233386</v>
      </c>
      <c r="Z2432" s="53">
        <f>Ugovori_OPULJP[[#This Row],[UKUPNI PRIHVATLJIVI IZDACI
TOTAL ELIGIBLE EXPENDITURE
= Bespovratna sredstva ukupno + doprinos korisnika
= Ukupni prihvatljivi troškovi
= Ukupna ugovorena vrijednost projekta HRK]]/7.5345</f>
        <v>163698.45377928196</v>
      </c>
      <c r="AA2432" s="44" t="s">
        <v>38</v>
      </c>
      <c r="AB2432" s="44" t="s">
        <v>35</v>
      </c>
      <c r="AC2432" s="43" t="s">
        <v>8894</v>
      </c>
      <c r="AD2432" s="43" t="s">
        <v>6595</v>
      </c>
    </row>
    <row r="2433" spans="1:30" ht="51" x14ac:dyDescent="0.2">
      <c r="A2433" s="41" t="s">
        <v>8895</v>
      </c>
      <c r="B2433" s="103" t="s">
        <v>743</v>
      </c>
      <c r="C2433" s="43" t="s">
        <v>7295</v>
      </c>
      <c r="D2433" s="43" t="s">
        <v>8535</v>
      </c>
      <c r="E2433" s="44" t="s">
        <v>76</v>
      </c>
      <c r="F2433" s="45" t="s">
        <v>8896</v>
      </c>
      <c r="G2433" s="45" t="s">
        <v>8897</v>
      </c>
      <c r="H2433" s="47">
        <v>43916</v>
      </c>
      <c r="I2433" s="47">
        <v>44768</v>
      </c>
      <c r="J2433" s="48" t="str">
        <f>IF(Ugovori_OPULJP[[#This Row],[DATUM ZAVRŠETKA OPERACIJE]]&gt;DATE(2024,3,31),"u provedbi","završen")</f>
        <v>završen</v>
      </c>
      <c r="K2433" s="46" t="s">
        <v>99</v>
      </c>
      <c r="L2433" s="46" t="s">
        <v>99</v>
      </c>
      <c r="M2433" s="49">
        <v>0.85</v>
      </c>
      <c r="N2433" s="49">
        <v>0.15</v>
      </c>
      <c r="O2433" s="50">
        <f>Ugovori_OPULJP[[#This Row],[Bespovratna sredstva - Ukupno (EU+Nac) HRK
= Ukupna ugovorena vrijednost bespovratnih sredstava]]*Ugovori_OPULJP[[#This Row],[EU STOPA SUFINANCIRANJA %
EU CO-FINANCING RATE %]]</f>
        <v>1198251.851</v>
      </c>
      <c r="P2433" s="51">
        <f>Ugovori_OPULJP[[#This Row],[Bespovratna sredstva - EU dio - HRK]]/7.5345</f>
        <v>159035.35085274404</v>
      </c>
      <c r="Q2433" s="50">
        <f>Ugovori_OPULJP[[#This Row],[Bespovratna sredstva - Ukupno (EU+Nac) HRK
= Ukupna ugovorena vrijednost bespovratnih sredstava]]*Ugovori_OPULJP[[#This Row],[STOPA NACIONALNOG SUFINANCIRANJA %]]</f>
        <v>211456.209</v>
      </c>
      <c r="R2433" s="51">
        <f>Ugovori_OPULJP[[#This Row],[Bespovratna sredstva - Nacionalni dio - HRK]]/7.5345</f>
        <v>28065.061915190123</v>
      </c>
      <c r="S2433" s="50">
        <v>1409708.06</v>
      </c>
      <c r="T2433" s="51">
        <f>Ugovori_OPULJP[[#This Row],[Bespovratna sredstva - Ukupno (EU+Nac) HRK
= Ukupna ugovorena vrijednost bespovratnih sredstava]]/7.5345</f>
        <v>187100.41276793418</v>
      </c>
      <c r="U2433" s="50">
        <v>0</v>
      </c>
      <c r="V2433" s="51">
        <f>Ugovori_OPULJP[[#This Row],[Javni doprinos korisnika - HRK]]/7.5345</f>
        <v>0</v>
      </c>
      <c r="W2433" s="50">
        <v>0</v>
      </c>
      <c r="X2433" s="51">
        <f>Ugovori_OPULJP[[#This Row],[Privatni doprinos korisnika - HRK]]/7.5345</f>
        <v>0</v>
      </c>
      <c r="Y2433" s="52">
        <v>1409708.06</v>
      </c>
      <c r="Z2433" s="53">
        <f>Ugovori_OPULJP[[#This Row],[UKUPNI PRIHVATLJIVI IZDACI
TOTAL ELIGIBLE EXPENDITURE
= Bespovratna sredstva ukupno + doprinos korisnika
= Ukupni prihvatljivi troškovi
= Ukupna ugovorena vrijednost projekta HRK]]/7.5345</f>
        <v>187100.41276793418</v>
      </c>
      <c r="AA2433" s="44" t="s">
        <v>38</v>
      </c>
      <c r="AB2433" s="44" t="s">
        <v>35</v>
      </c>
      <c r="AC2433" s="43" t="s">
        <v>8898</v>
      </c>
      <c r="AD2433" s="43" t="s">
        <v>6595</v>
      </c>
    </row>
    <row r="2434" spans="1:30" ht="63.75" x14ac:dyDescent="0.2">
      <c r="A2434" s="41" t="s">
        <v>8899</v>
      </c>
      <c r="B2434" s="103" t="s">
        <v>743</v>
      </c>
      <c r="C2434" s="43" t="s">
        <v>7295</v>
      </c>
      <c r="D2434" s="43" t="s">
        <v>8535</v>
      </c>
      <c r="E2434" s="44" t="s">
        <v>76</v>
      </c>
      <c r="F2434" s="45" t="s">
        <v>8900</v>
      </c>
      <c r="G2434" s="62" t="s">
        <v>4082</v>
      </c>
      <c r="H2434" s="47">
        <v>43845</v>
      </c>
      <c r="I2434" s="47">
        <v>44576</v>
      </c>
      <c r="J2434" s="48" t="str">
        <f>IF(Ugovori_OPULJP[[#This Row],[DATUM ZAVRŠETKA OPERACIJE]]&gt;DATE(2024,3,31),"u provedbi","završen")</f>
        <v>završen</v>
      </c>
      <c r="K2434" s="46" t="s">
        <v>8901</v>
      </c>
      <c r="L2434" s="46" t="s">
        <v>271</v>
      </c>
      <c r="M2434" s="49">
        <v>0.85</v>
      </c>
      <c r="N2434" s="49">
        <v>0.15</v>
      </c>
      <c r="O2434" s="50">
        <f>Ugovori_OPULJP[[#This Row],[Bespovratna sredstva - Ukupno (EU+Nac) HRK
= Ukupna ugovorena vrijednost bespovratnih sredstava]]*Ugovori_OPULJP[[#This Row],[EU STOPA SUFINANCIRANJA %
EU CO-FINANCING RATE %]]</f>
        <v>2121260</v>
      </c>
      <c r="P2434" s="51">
        <f>Ugovori_OPULJP[[#This Row],[Bespovratna sredstva - EU dio - HRK]]/7.5345</f>
        <v>281539.58457760967</v>
      </c>
      <c r="Q2434" s="50">
        <f>Ugovori_OPULJP[[#This Row],[Bespovratna sredstva - Ukupno (EU+Nac) HRK
= Ukupna ugovorena vrijednost bespovratnih sredstava]]*Ugovori_OPULJP[[#This Row],[STOPA NACIONALNOG SUFINANCIRANJA %]]</f>
        <v>374340</v>
      </c>
      <c r="R2434" s="51">
        <f>Ugovori_OPULJP[[#This Row],[Bespovratna sredstva - Nacionalni dio - HRK]]/7.5345</f>
        <v>49683.456101931115</v>
      </c>
      <c r="S2434" s="50">
        <v>2495600</v>
      </c>
      <c r="T2434" s="51">
        <f>Ugovori_OPULJP[[#This Row],[Bespovratna sredstva - Ukupno (EU+Nac) HRK
= Ukupna ugovorena vrijednost bespovratnih sredstava]]/7.5345</f>
        <v>331223.04067954078</v>
      </c>
      <c r="U2434" s="50">
        <v>0</v>
      </c>
      <c r="V2434" s="51">
        <f>Ugovori_OPULJP[[#This Row],[Javni doprinos korisnika - HRK]]/7.5345</f>
        <v>0</v>
      </c>
      <c r="W2434" s="50">
        <v>0</v>
      </c>
      <c r="X2434" s="51">
        <f>Ugovori_OPULJP[[#This Row],[Privatni doprinos korisnika - HRK]]/7.5345</f>
        <v>0</v>
      </c>
      <c r="Y2434" s="52">
        <v>2495600</v>
      </c>
      <c r="Z2434" s="53">
        <f>Ugovori_OPULJP[[#This Row],[UKUPNI PRIHVATLJIVI IZDACI
TOTAL ELIGIBLE EXPENDITURE
= Bespovratna sredstva ukupno + doprinos korisnika
= Ukupni prihvatljivi troškovi
= Ukupna ugovorena vrijednost projekta HRK]]/7.5345</f>
        <v>331223.04067954078</v>
      </c>
      <c r="AA2434" s="44" t="s">
        <v>38</v>
      </c>
      <c r="AB2434" s="44" t="s">
        <v>35</v>
      </c>
      <c r="AC2434" s="43" t="s">
        <v>8902</v>
      </c>
      <c r="AD2434" s="43" t="s">
        <v>6595</v>
      </c>
    </row>
    <row r="2435" spans="1:30" ht="102" x14ac:dyDescent="0.2">
      <c r="A2435" s="41" t="s">
        <v>8903</v>
      </c>
      <c r="B2435" s="103" t="s">
        <v>743</v>
      </c>
      <c r="C2435" s="43" t="s">
        <v>7295</v>
      </c>
      <c r="D2435" s="43" t="s">
        <v>8535</v>
      </c>
      <c r="E2435" s="44" t="s">
        <v>76</v>
      </c>
      <c r="F2435" s="45" t="s">
        <v>8904</v>
      </c>
      <c r="G2435" s="45" t="s">
        <v>8905</v>
      </c>
      <c r="H2435" s="47">
        <v>43927</v>
      </c>
      <c r="I2435" s="47">
        <v>44657</v>
      </c>
      <c r="J2435" s="48" t="str">
        <f>IF(Ugovori_OPULJP[[#This Row],[DATUM ZAVRŠETKA OPERACIJE]]&gt;DATE(2024,3,31),"u provedbi","završen")</f>
        <v>završen</v>
      </c>
      <c r="K2435" s="46" t="s">
        <v>425</v>
      </c>
      <c r="L2435" s="46" t="s">
        <v>425</v>
      </c>
      <c r="M2435" s="49">
        <v>0.85</v>
      </c>
      <c r="N2435" s="49">
        <v>0.15</v>
      </c>
      <c r="O2435" s="50">
        <f>Ugovori_OPULJP[[#This Row],[Bespovratna sredstva - Ukupno (EU+Nac) HRK
= Ukupna ugovorena vrijednost bespovratnih sredstava]]*Ugovori_OPULJP[[#This Row],[EU STOPA SUFINANCIRANJA %
EU CO-FINANCING RATE %]]</f>
        <v>418361.5</v>
      </c>
      <c r="P2435" s="51">
        <f>Ugovori_OPULJP[[#This Row],[Bespovratna sredstva - EU dio - HRK]]/7.5345</f>
        <v>55526.113212555574</v>
      </c>
      <c r="Q2435" s="50">
        <f>Ugovori_OPULJP[[#This Row],[Bespovratna sredstva - Ukupno (EU+Nac) HRK
= Ukupna ugovorena vrijednost bespovratnih sredstava]]*Ugovori_OPULJP[[#This Row],[STOPA NACIONALNOG SUFINANCIRANJA %]]</f>
        <v>73828.5</v>
      </c>
      <c r="R2435" s="51">
        <f>Ugovori_OPULJP[[#This Row],[Bespovratna sredstva - Nacionalni dio - HRK]]/7.5345</f>
        <v>9798.7258610392182</v>
      </c>
      <c r="S2435" s="50">
        <v>492190</v>
      </c>
      <c r="T2435" s="51">
        <f>Ugovori_OPULJP[[#This Row],[Bespovratna sredstva - Ukupno (EU+Nac) HRK
= Ukupna ugovorena vrijednost bespovratnih sredstava]]/7.5345</f>
        <v>65324.839073594791</v>
      </c>
      <c r="U2435" s="50">
        <v>0</v>
      </c>
      <c r="V2435" s="51">
        <f>Ugovori_OPULJP[[#This Row],[Javni doprinos korisnika - HRK]]/7.5345</f>
        <v>0</v>
      </c>
      <c r="W2435" s="50">
        <v>0</v>
      </c>
      <c r="X2435" s="51">
        <f>Ugovori_OPULJP[[#This Row],[Privatni doprinos korisnika - HRK]]/7.5345</f>
        <v>0</v>
      </c>
      <c r="Y2435" s="52">
        <v>492190</v>
      </c>
      <c r="Z2435" s="53">
        <f>Ugovori_OPULJP[[#This Row],[UKUPNI PRIHVATLJIVI IZDACI
TOTAL ELIGIBLE EXPENDITURE
= Bespovratna sredstva ukupno + doprinos korisnika
= Ukupni prihvatljivi troškovi
= Ukupna ugovorena vrijednost projekta HRK]]/7.5345</f>
        <v>65324.839073594791</v>
      </c>
      <c r="AA2435" s="44" t="s">
        <v>38</v>
      </c>
      <c r="AB2435" s="44" t="s">
        <v>35</v>
      </c>
      <c r="AC2435" s="43" t="s">
        <v>8906</v>
      </c>
      <c r="AD2435" s="43" t="s">
        <v>6595</v>
      </c>
    </row>
    <row r="2436" spans="1:30" ht="63.75" x14ac:dyDescent="0.2">
      <c r="A2436" s="41" t="s">
        <v>8907</v>
      </c>
      <c r="B2436" s="103" t="s">
        <v>743</v>
      </c>
      <c r="C2436" s="43" t="s">
        <v>7295</v>
      </c>
      <c r="D2436" s="43" t="s">
        <v>8535</v>
      </c>
      <c r="E2436" s="44" t="s">
        <v>76</v>
      </c>
      <c r="F2436" s="45" t="s">
        <v>8908</v>
      </c>
      <c r="G2436" s="45" t="s">
        <v>7431</v>
      </c>
      <c r="H2436" s="47">
        <v>43922</v>
      </c>
      <c r="I2436" s="47">
        <v>44652</v>
      </c>
      <c r="J2436" s="48" t="str">
        <f>IF(Ugovori_OPULJP[[#This Row],[DATUM ZAVRŠETKA OPERACIJE]]&gt;DATE(2024,3,31),"u provedbi","završen")</f>
        <v>završen</v>
      </c>
      <c r="K2436" s="46" t="s">
        <v>154</v>
      </c>
      <c r="L2436" s="46" t="s">
        <v>37</v>
      </c>
      <c r="M2436" s="49">
        <v>0.85</v>
      </c>
      <c r="N2436" s="49">
        <v>0.15</v>
      </c>
      <c r="O2436" s="50">
        <f>Ugovori_OPULJP[[#This Row],[Bespovratna sredstva - Ukupno (EU+Nac) HRK
= Ukupna ugovorena vrijednost bespovratnih sredstava]]*Ugovori_OPULJP[[#This Row],[EU STOPA SUFINANCIRANJA %
EU CO-FINANCING RATE %]]</f>
        <v>931481</v>
      </c>
      <c r="P2436" s="51">
        <f>Ugovori_OPULJP[[#This Row],[Bespovratna sredstva - EU dio - HRK]]/7.5345</f>
        <v>123628.77430486429</v>
      </c>
      <c r="Q2436" s="50">
        <f>Ugovori_OPULJP[[#This Row],[Bespovratna sredstva - Ukupno (EU+Nac) HRK
= Ukupna ugovorena vrijednost bespovratnih sredstava]]*Ugovori_OPULJP[[#This Row],[STOPA NACIONALNOG SUFINANCIRANJA %]]</f>
        <v>164379</v>
      </c>
      <c r="R2436" s="51">
        <f>Ugovori_OPULJP[[#This Row],[Bespovratna sredstva - Nacionalni dio - HRK]]/7.5345</f>
        <v>21816.842524387816</v>
      </c>
      <c r="S2436" s="50">
        <v>1095860</v>
      </c>
      <c r="T2436" s="51">
        <f>Ugovori_OPULJP[[#This Row],[Bespovratna sredstva - Ukupno (EU+Nac) HRK
= Ukupna ugovorena vrijednost bespovratnih sredstava]]/7.5345</f>
        <v>145445.6168292521</v>
      </c>
      <c r="U2436" s="50">
        <v>0</v>
      </c>
      <c r="V2436" s="51">
        <f>Ugovori_OPULJP[[#This Row],[Javni doprinos korisnika - HRK]]/7.5345</f>
        <v>0</v>
      </c>
      <c r="W2436" s="50">
        <v>0</v>
      </c>
      <c r="X2436" s="51">
        <f>Ugovori_OPULJP[[#This Row],[Privatni doprinos korisnika - HRK]]/7.5345</f>
        <v>0</v>
      </c>
      <c r="Y2436" s="52">
        <v>1095860</v>
      </c>
      <c r="Z2436" s="53">
        <f>Ugovori_OPULJP[[#This Row],[UKUPNI PRIHVATLJIVI IZDACI
TOTAL ELIGIBLE EXPENDITURE
= Bespovratna sredstva ukupno + doprinos korisnika
= Ukupni prihvatljivi troškovi
= Ukupna ugovorena vrijednost projekta HRK]]/7.5345</f>
        <v>145445.6168292521</v>
      </c>
      <c r="AA2436" s="44" t="s">
        <v>38</v>
      </c>
      <c r="AB2436" s="44" t="s">
        <v>35</v>
      </c>
      <c r="AC2436" s="43" t="s">
        <v>8909</v>
      </c>
      <c r="AD2436" s="43" t="s">
        <v>6595</v>
      </c>
    </row>
    <row r="2437" spans="1:30" ht="38.25" x14ac:dyDescent="0.2">
      <c r="A2437" s="41" t="s">
        <v>8910</v>
      </c>
      <c r="B2437" s="103" t="s">
        <v>743</v>
      </c>
      <c r="C2437" s="43" t="s">
        <v>7295</v>
      </c>
      <c r="D2437" s="43" t="s">
        <v>8535</v>
      </c>
      <c r="E2437" s="44" t="s">
        <v>76</v>
      </c>
      <c r="F2437" s="45" t="s">
        <v>8911</v>
      </c>
      <c r="G2437" s="45" t="s">
        <v>8912</v>
      </c>
      <c r="H2437" s="47">
        <v>43922</v>
      </c>
      <c r="I2437" s="47">
        <v>44713</v>
      </c>
      <c r="J2437" s="48" t="str">
        <f>IF(Ugovori_OPULJP[[#This Row],[DATUM ZAVRŠETKA OPERACIJE]]&gt;DATE(2024,3,31),"u provedbi","završen")</f>
        <v>završen</v>
      </c>
      <c r="K2437" s="46" t="s">
        <v>211</v>
      </c>
      <c r="L2437" s="46" t="s">
        <v>211</v>
      </c>
      <c r="M2437" s="49">
        <v>0.85</v>
      </c>
      <c r="N2437" s="49">
        <v>0.15</v>
      </c>
      <c r="O2437" s="50">
        <f>Ugovori_OPULJP[[#This Row],[Bespovratna sredstva - Ukupno (EU+Nac) HRK
= Ukupna ugovorena vrijednost bespovratnih sredstava]]*Ugovori_OPULJP[[#This Row],[EU STOPA SUFINANCIRANJA %
EU CO-FINANCING RATE %]]</f>
        <v>507861.66350000002</v>
      </c>
      <c r="P2437" s="51">
        <f>Ugovori_OPULJP[[#This Row],[Bespovratna sredstva - EU dio - HRK]]/7.5345</f>
        <v>67404.826265843789</v>
      </c>
      <c r="Q2437" s="50">
        <f>Ugovori_OPULJP[[#This Row],[Bespovratna sredstva - Ukupno (EU+Nac) HRK
= Ukupna ugovorena vrijednost bespovratnih sredstava]]*Ugovori_OPULJP[[#This Row],[STOPA NACIONALNOG SUFINANCIRANJA %]]</f>
        <v>89622.646500000003</v>
      </c>
      <c r="R2437" s="51">
        <f>Ugovori_OPULJP[[#This Row],[Bespovratna sredstva - Nacionalni dio - HRK]]/7.5345</f>
        <v>11894.969341031256</v>
      </c>
      <c r="S2437" s="50">
        <v>597484.31000000006</v>
      </c>
      <c r="T2437" s="51">
        <f>Ugovori_OPULJP[[#This Row],[Bespovratna sredstva - Ukupno (EU+Nac) HRK
= Ukupna ugovorena vrijednost bespovratnih sredstava]]/7.5345</f>
        <v>79299.79560687505</v>
      </c>
      <c r="U2437" s="50">
        <v>0</v>
      </c>
      <c r="V2437" s="51">
        <f>Ugovori_OPULJP[[#This Row],[Javni doprinos korisnika - HRK]]/7.5345</f>
        <v>0</v>
      </c>
      <c r="W2437" s="50">
        <v>0</v>
      </c>
      <c r="X2437" s="51">
        <f>Ugovori_OPULJP[[#This Row],[Privatni doprinos korisnika - HRK]]/7.5345</f>
        <v>0</v>
      </c>
      <c r="Y2437" s="52">
        <v>597484.31000000006</v>
      </c>
      <c r="Z2437" s="53">
        <f>Ugovori_OPULJP[[#This Row],[UKUPNI PRIHVATLJIVI IZDACI
TOTAL ELIGIBLE EXPENDITURE
= Bespovratna sredstva ukupno + doprinos korisnika
= Ukupni prihvatljivi troškovi
= Ukupna ugovorena vrijednost projekta HRK]]/7.5345</f>
        <v>79299.79560687505</v>
      </c>
      <c r="AA2437" s="44" t="s">
        <v>38</v>
      </c>
      <c r="AB2437" s="44" t="s">
        <v>35</v>
      </c>
      <c r="AC2437" s="43" t="s">
        <v>8913</v>
      </c>
      <c r="AD2437" s="43" t="s">
        <v>6595</v>
      </c>
    </row>
    <row r="2438" spans="1:30" ht="63.75" x14ac:dyDescent="0.2">
      <c r="A2438" s="41" t="s">
        <v>8914</v>
      </c>
      <c r="B2438" s="103" t="s">
        <v>743</v>
      </c>
      <c r="C2438" s="43" t="s">
        <v>7295</v>
      </c>
      <c r="D2438" s="43" t="s">
        <v>8535</v>
      </c>
      <c r="E2438" s="44" t="s">
        <v>76</v>
      </c>
      <c r="F2438" s="45" t="s">
        <v>8915</v>
      </c>
      <c r="G2438" s="45" t="s">
        <v>8916</v>
      </c>
      <c r="H2438" s="47">
        <v>43979</v>
      </c>
      <c r="I2438" s="47">
        <v>44709</v>
      </c>
      <c r="J2438" s="48" t="str">
        <f>IF(Ugovori_OPULJP[[#This Row],[DATUM ZAVRŠETKA OPERACIJE]]&gt;DATE(2024,3,31),"u provedbi","završen")</f>
        <v>završen</v>
      </c>
      <c r="K2438" s="46" t="s">
        <v>3306</v>
      </c>
      <c r="L2438" s="46" t="s">
        <v>271</v>
      </c>
      <c r="M2438" s="49">
        <v>0.85</v>
      </c>
      <c r="N2438" s="49">
        <v>0.15</v>
      </c>
      <c r="O2438" s="50">
        <f>Ugovori_OPULJP[[#This Row],[Bespovratna sredstva - Ukupno (EU+Nac) HRK
= Ukupna ugovorena vrijednost bespovratnih sredstava]]*Ugovori_OPULJP[[#This Row],[EU STOPA SUFINANCIRANJA %
EU CO-FINANCING RATE %]]</f>
        <v>419984.57500000001</v>
      </c>
      <c r="P2438" s="51">
        <f>Ugovori_OPULJP[[#This Row],[Bespovratna sredstva - EU dio - HRK]]/7.5345</f>
        <v>55741.532284823144</v>
      </c>
      <c r="Q2438" s="50">
        <f>Ugovori_OPULJP[[#This Row],[Bespovratna sredstva - Ukupno (EU+Nac) HRK
= Ukupna ugovorena vrijednost bespovratnih sredstava]]*Ugovori_OPULJP[[#This Row],[STOPA NACIONALNOG SUFINANCIRANJA %]]</f>
        <v>74114.925000000003</v>
      </c>
      <c r="R2438" s="51">
        <f>Ugovori_OPULJP[[#This Row],[Bespovratna sredstva - Nacionalni dio - HRK]]/7.5345</f>
        <v>9836.7409914393793</v>
      </c>
      <c r="S2438" s="50">
        <v>494099.5</v>
      </c>
      <c r="T2438" s="51">
        <f>Ugovori_OPULJP[[#This Row],[Bespovratna sredstva - Ukupno (EU+Nac) HRK
= Ukupna ugovorena vrijednost bespovratnih sredstava]]/7.5345</f>
        <v>65578.273276262524</v>
      </c>
      <c r="U2438" s="50">
        <v>0</v>
      </c>
      <c r="V2438" s="51">
        <f>Ugovori_OPULJP[[#This Row],[Javni doprinos korisnika - HRK]]/7.5345</f>
        <v>0</v>
      </c>
      <c r="W2438" s="50">
        <v>0</v>
      </c>
      <c r="X2438" s="51">
        <f>Ugovori_OPULJP[[#This Row],[Privatni doprinos korisnika - HRK]]/7.5345</f>
        <v>0</v>
      </c>
      <c r="Y2438" s="52">
        <v>494099.5</v>
      </c>
      <c r="Z2438" s="53">
        <f>Ugovori_OPULJP[[#This Row],[UKUPNI PRIHVATLJIVI IZDACI
TOTAL ELIGIBLE EXPENDITURE
= Bespovratna sredstva ukupno + doprinos korisnika
= Ukupni prihvatljivi troškovi
= Ukupna ugovorena vrijednost projekta HRK]]/7.5345</f>
        <v>65578.273276262524</v>
      </c>
      <c r="AA2438" s="44" t="s">
        <v>38</v>
      </c>
      <c r="AB2438" s="44" t="s">
        <v>35</v>
      </c>
      <c r="AC2438" s="43" t="s">
        <v>8917</v>
      </c>
      <c r="AD2438" s="43" t="s">
        <v>6595</v>
      </c>
    </row>
    <row r="2439" spans="1:30" ht="51" x14ac:dyDescent="0.2">
      <c r="A2439" s="41" t="s">
        <v>8918</v>
      </c>
      <c r="B2439" s="103" t="s">
        <v>743</v>
      </c>
      <c r="C2439" s="43" t="s">
        <v>7295</v>
      </c>
      <c r="D2439" s="43" t="s">
        <v>8535</v>
      </c>
      <c r="E2439" s="44" t="s">
        <v>76</v>
      </c>
      <c r="F2439" s="45" t="s">
        <v>1254</v>
      </c>
      <c r="G2439" s="45" t="s">
        <v>7613</v>
      </c>
      <c r="H2439" s="47">
        <v>43838</v>
      </c>
      <c r="I2439" s="47">
        <v>44569</v>
      </c>
      <c r="J2439" s="48" t="str">
        <f>IF(Ugovori_OPULJP[[#This Row],[DATUM ZAVRŠETKA OPERACIJE]]&gt;DATE(2024,3,31),"u provedbi","završen")</f>
        <v>završen</v>
      </c>
      <c r="K2439" s="46" t="s">
        <v>271</v>
      </c>
      <c r="L2439" s="46" t="s">
        <v>271</v>
      </c>
      <c r="M2439" s="49">
        <v>0.85</v>
      </c>
      <c r="N2439" s="49">
        <v>0.15</v>
      </c>
      <c r="O2439" s="50">
        <f>Ugovori_OPULJP[[#This Row],[Bespovratna sredstva - Ukupno (EU+Nac) HRK
= Ukupna ugovorena vrijednost bespovratnih sredstava]]*Ugovori_OPULJP[[#This Row],[EU STOPA SUFINANCIRANJA %
EU CO-FINANCING RATE %]]</f>
        <v>414732</v>
      </c>
      <c r="P2439" s="51">
        <f>Ugovori_OPULJP[[#This Row],[Bespovratna sredstva - EU dio - HRK]]/7.5345</f>
        <v>55044.395779414692</v>
      </c>
      <c r="Q2439" s="50">
        <f>Ugovori_OPULJP[[#This Row],[Bespovratna sredstva - Ukupno (EU+Nac) HRK
= Ukupna ugovorena vrijednost bespovratnih sredstava]]*Ugovori_OPULJP[[#This Row],[STOPA NACIONALNOG SUFINANCIRANJA %]]</f>
        <v>73188</v>
      </c>
      <c r="R2439" s="51">
        <f>Ugovori_OPULJP[[#This Row],[Bespovratna sredstva - Nacionalni dio - HRK]]/7.5345</f>
        <v>9713.716902249651</v>
      </c>
      <c r="S2439" s="50">
        <v>487920</v>
      </c>
      <c r="T2439" s="51">
        <f>Ugovori_OPULJP[[#This Row],[Bespovratna sredstva - Ukupno (EU+Nac) HRK
= Ukupna ugovorena vrijednost bespovratnih sredstava]]/7.5345</f>
        <v>64758.112681664337</v>
      </c>
      <c r="U2439" s="50">
        <v>0</v>
      </c>
      <c r="V2439" s="51">
        <f>Ugovori_OPULJP[[#This Row],[Javni doprinos korisnika - HRK]]/7.5345</f>
        <v>0</v>
      </c>
      <c r="W2439" s="50">
        <v>0</v>
      </c>
      <c r="X2439" s="51">
        <f>Ugovori_OPULJP[[#This Row],[Privatni doprinos korisnika - HRK]]/7.5345</f>
        <v>0</v>
      </c>
      <c r="Y2439" s="52">
        <v>487920</v>
      </c>
      <c r="Z2439" s="53">
        <f>Ugovori_OPULJP[[#This Row],[UKUPNI PRIHVATLJIVI IZDACI
TOTAL ELIGIBLE EXPENDITURE
= Bespovratna sredstva ukupno + doprinos korisnika
= Ukupni prihvatljivi troškovi
= Ukupna ugovorena vrijednost projekta HRK]]/7.5345</f>
        <v>64758.112681664337</v>
      </c>
      <c r="AA2439" s="44" t="s">
        <v>38</v>
      </c>
      <c r="AB2439" s="44" t="s">
        <v>35</v>
      </c>
      <c r="AC2439" s="43" t="s">
        <v>8919</v>
      </c>
      <c r="AD2439" s="43" t="s">
        <v>6595</v>
      </c>
    </row>
    <row r="2440" spans="1:30" ht="76.5" x14ac:dyDescent="0.2">
      <c r="A2440" s="41" t="s">
        <v>8920</v>
      </c>
      <c r="B2440" s="103" t="s">
        <v>743</v>
      </c>
      <c r="C2440" s="43" t="s">
        <v>7295</v>
      </c>
      <c r="D2440" s="43" t="s">
        <v>8535</v>
      </c>
      <c r="E2440" s="44" t="s">
        <v>76</v>
      </c>
      <c r="F2440" s="45" t="s">
        <v>8921</v>
      </c>
      <c r="G2440" s="45" t="s">
        <v>7591</v>
      </c>
      <c r="H2440" s="47">
        <v>43922</v>
      </c>
      <c r="I2440" s="47">
        <v>44652</v>
      </c>
      <c r="J2440" s="48" t="str">
        <f>IF(Ugovori_OPULJP[[#This Row],[DATUM ZAVRŠETKA OPERACIJE]]&gt;DATE(2024,3,31),"u provedbi","završen")</f>
        <v>završen</v>
      </c>
      <c r="K2440" s="46" t="s">
        <v>599</v>
      </c>
      <c r="L2440" s="46" t="s">
        <v>599</v>
      </c>
      <c r="M2440" s="49">
        <v>0.85</v>
      </c>
      <c r="N2440" s="49">
        <v>0.15</v>
      </c>
      <c r="O2440" s="50">
        <f>Ugovori_OPULJP[[#This Row],[Bespovratna sredstva - Ukupno (EU+Nac) HRK
= Ukupna ugovorena vrijednost bespovratnih sredstava]]*Ugovori_OPULJP[[#This Row],[EU STOPA SUFINANCIRANJA %
EU CO-FINANCING RATE %]]</f>
        <v>397341.31449999998</v>
      </c>
      <c r="P2440" s="51">
        <f>Ugovori_OPULJP[[#This Row],[Bespovratna sredstva - EU dio - HRK]]/7.5345</f>
        <v>52736.255159599168</v>
      </c>
      <c r="Q2440" s="50">
        <f>Ugovori_OPULJP[[#This Row],[Bespovratna sredstva - Ukupno (EU+Nac) HRK
= Ukupna ugovorena vrijednost bespovratnih sredstava]]*Ugovori_OPULJP[[#This Row],[STOPA NACIONALNOG SUFINANCIRANJA %]]</f>
        <v>70119.055500000002</v>
      </c>
      <c r="R2440" s="51">
        <f>Ugovori_OPULJP[[#This Row],[Bespovratna sredstva - Nacionalni dio - HRK]]/7.5345</f>
        <v>9306.3979693410311</v>
      </c>
      <c r="S2440" s="50">
        <v>467460.37</v>
      </c>
      <c r="T2440" s="51">
        <f>Ugovori_OPULJP[[#This Row],[Bespovratna sredstva - Ukupno (EU+Nac) HRK
= Ukupna ugovorena vrijednost bespovratnih sredstava]]/7.5345</f>
        <v>62042.653128940205</v>
      </c>
      <c r="U2440" s="50">
        <v>0</v>
      </c>
      <c r="V2440" s="51">
        <f>Ugovori_OPULJP[[#This Row],[Javni doprinos korisnika - HRK]]/7.5345</f>
        <v>0</v>
      </c>
      <c r="W2440" s="50">
        <v>0</v>
      </c>
      <c r="X2440" s="51">
        <f>Ugovori_OPULJP[[#This Row],[Privatni doprinos korisnika - HRK]]/7.5345</f>
        <v>0</v>
      </c>
      <c r="Y2440" s="52">
        <v>467460.37</v>
      </c>
      <c r="Z2440" s="53">
        <f>Ugovori_OPULJP[[#This Row],[UKUPNI PRIHVATLJIVI IZDACI
TOTAL ELIGIBLE EXPENDITURE
= Bespovratna sredstva ukupno + doprinos korisnika
= Ukupni prihvatljivi troškovi
= Ukupna ugovorena vrijednost projekta HRK]]/7.5345</f>
        <v>62042.653128940205</v>
      </c>
      <c r="AA2440" s="44" t="s">
        <v>38</v>
      </c>
      <c r="AB2440" s="44" t="s">
        <v>35</v>
      </c>
      <c r="AC2440" s="43" t="s">
        <v>8922</v>
      </c>
      <c r="AD2440" s="43" t="s">
        <v>6595</v>
      </c>
    </row>
    <row r="2441" spans="1:30" ht="89.25" x14ac:dyDescent="0.2">
      <c r="A2441" s="41" t="s">
        <v>8923</v>
      </c>
      <c r="B2441" s="103" t="s">
        <v>743</v>
      </c>
      <c r="C2441" s="43" t="s">
        <v>7295</v>
      </c>
      <c r="D2441" s="43" t="s">
        <v>8535</v>
      </c>
      <c r="E2441" s="44" t="s">
        <v>76</v>
      </c>
      <c r="F2441" s="45" t="s">
        <v>8924</v>
      </c>
      <c r="G2441" s="45" t="s">
        <v>7602</v>
      </c>
      <c r="H2441" s="47">
        <v>43922</v>
      </c>
      <c r="I2441" s="47">
        <v>44652</v>
      </c>
      <c r="J2441" s="48" t="str">
        <f>IF(Ugovori_OPULJP[[#This Row],[DATUM ZAVRŠETKA OPERACIJE]]&gt;DATE(2024,3,31),"u provedbi","završen")</f>
        <v>završen</v>
      </c>
      <c r="K2441" s="46" t="s">
        <v>200</v>
      </c>
      <c r="L2441" s="46" t="s">
        <v>200</v>
      </c>
      <c r="M2441" s="49">
        <v>0.85</v>
      </c>
      <c r="N2441" s="49">
        <v>0.15</v>
      </c>
      <c r="O2441" s="50">
        <f>Ugovori_OPULJP[[#This Row],[Bespovratna sredstva - Ukupno (EU+Nac) HRK
= Ukupna ugovorena vrijednost bespovratnih sredstava]]*Ugovori_OPULJP[[#This Row],[EU STOPA SUFINANCIRANJA %
EU CO-FINANCING RATE %]]</f>
        <v>412760</v>
      </c>
      <c r="P2441" s="51">
        <f>Ugovori_OPULJP[[#This Row],[Bespovratna sredstva - EU dio - HRK]]/7.5345</f>
        <v>54782.666401221046</v>
      </c>
      <c r="Q2441" s="50">
        <f>Ugovori_OPULJP[[#This Row],[Bespovratna sredstva - Ukupno (EU+Nac) HRK
= Ukupna ugovorena vrijednost bespovratnih sredstava]]*Ugovori_OPULJP[[#This Row],[STOPA NACIONALNOG SUFINANCIRANJA %]]</f>
        <v>72840</v>
      </c>
      <c r="R2441" s="51">
        <f>Ugovori_OPULJP[[#This Row],[Bespovratna sredstva - Nacionalni dio - HRK]]/7.5345</f>
        <v>9667.5293649213618</v>
      </c>
      <c r="S2441" s="50">
        <v>485600</v>
      </c>
      <c r="T2441" s="51">
        <f>Ugovori_OPULJP[[#This Row],[Bespovratna sredstva - Ukupno (EU+Nac) HRK
= Ukupna ugovorena vrijednost bespovratnih sredstava]]/7.5345</f>
        <v>64450.195766142409</v>
      </c>
      <c r="U2441" s="50">
        <v>0</v>
      </c>
      <c r="V2441" s="51">
        <f>Ugovori_OPULJP[[#This Row],[Javni doprinos korisnika - HRK]]/7.5345</f>
        <v>0</v>
      </c>
      <c r="W2441" s="50">
        <v>0</v>
      </c>
      <c r="X2441" s="51">
        <f>Ugovori_OPULJP[[#This Row],[Privatni doprinos korisnika - HRK]]/7.5345</f>
        <v>0</v>
      </c>
      <c r="Y2441" s="52">
        <v>485600</v>
      </c>
      <c r="Z2441" s="53">
        <f>Ugovori_OPULJP[[#This Row],[UKUPNI PRIHVATLJIVI IZDACI
TOTAL ELIGIBLE EXPENDITURE
= Bespovratna sredstva ukupno + doprinos korisnika
= Ukupni prihvatljivi troškovi
= Ukupna ugovorena vrijednost projekta HRK]]/7.5345</f>
        <v>64450.195766142409</v>
      </c>
      <c r="AA2441" s="44" t="s">
        <v>38</v>
      </c>
      <c r="AB2441" s="44" t="s">
        <v>35</v>
      </c>
      <c r="AC2441" s="43" t="s">
        <v>8925</v>
      </c>
      <c r="AD2441" s="43" t="s">
        <v>6595</v>
      </c>
    </row>
    <row r="2442" spans="1:30" ht="76.5" x14ac:dyDescent="0.2">
      <c r="A2442" s="41" t="s">
        <v>8926</v>
      </c>
      <c r="B2442" s="103" t="s">
        <v>743</v>
      </c>
      <c r="C2442" s="43" t="s">
        <v>7295</v>
      </c>
      <c r="D2442" s="43" t="s">
        <v>8535</v>
      </c>
      <c r="E2442" s="44" t="s">
        <v>76</v>
      </c>
      <c r="F2442" s="45" t="s">
        <v>8927</v>
      </c>
      <c r="G2442" s="45" t="s">
        <v>8928</v>
      </c>
      <c r="H2442" s="47">
        <v>43922</v>
      </c>
      <c r="I2442" s="47">
        <v>44652</v>
      </c>
      <c r="J2442" s="48" t="str">
        <f>IF(Ugovori_OPULJP[[#This Row],[DATUM ZAVRŠETKA OPERACIJE]]&gt;DATE(2024,3,31),"u provedbi","završen")</f>
        <v>završen</v>
      </c>
      <c r="K2442" s="46" t="s">
        <v>99</v>
      </c>
      <c r="L2442" s="46" t="s">
        <v>99</v>
      </c>
      <c r="M2442" s="49">
        <v>0.85</v>
      </c>
      <c r="N2442" s="49">
        <v>0.15</v>
      </c>
      <c r="O2442" s="50">
        <f>Ugovori_OPULJP[[#This Row],[Bespovratna sredstva - Ukupno (EU+Nac) HRK
= Ukupna ugovorena vrijednost bespovratnih sredstava]]*Ugovori_OPULJP[[#This Row],[EU STOPA SUFINANCIRANJA %
EU CO-FINANCING RATE %]]</f>
        <v>424957.5</v>
      </c>
      <c r="P2442" s="51">
        <f>Ugovori_OPULJP[[#This Row],[Bespovratna sredstva - EU dio - HRK]]/7.5345</f>
        <v>56401.552856858449</v>
      </c>
      <c r="Q2442" s="50">
        <f>Ugovori_OPULJP[[#This Row],[Bespovratna sredstva - Ukupno (EU+Nac) HRK
= Ukupna ugovorena vrijednost bespovratnih sredstava]]*Ugovori_OPULJP[[#This Row],[STOPA NACIONALNOG SUFINANCIRANJA %]]</f>
        <v>74992.5</v>
      </c>
      <c r="R2442" s="51">
        <f>Ugovori_OPULJP[[#This Row],[Bespovratna sredstva - Nacionalni dio - HRK]]/7.5345</f>
        <v>9953.2152100338444</v>
      </c>
      <c r="S2442" s="50">
        <v>499950</v>
      </c>
      <c r="T2442" s="51">
        <f>Ugovori_OPULJP[[#This Row],[Bespovratna sredstva - Ukupno (EU+Nac) HRK
= Ukupna ugovorena vrijednost bespovratnih sredstava]]/7.5345</f>
        <v>66354.768066892299</v>
      </c>
      <c r="U2442" s="50">
        <v>0</v>
      </c>
      <c r="V2442" s="51">
        <f>Ugovori_OPULJP[[#This Row],[Javni doprinos korisnika - HRK]]/7.5345</f>
        <v>0</v>
      </c>
      <c r="W2442" s="50">
        <v>0</v>
      </c>
      <c r="X2442" s="51">
        <f>Ugovori_OPULJP[[#This Row],[Privatni doprinos korisnika - HRK]]/7.5345</f>
        <v>0</v>
      </c>
      <c r="Y2442" s="52">
        <v>499950</v>
      </c>
      <c r="Z2442" s="53">
        <f>Ugovori_OPULJP[[#This Row],[UKUPNI PRIHVATLJIVI IZDACI
TOTAL ELIGIBLE EXPENDITURE
= Bespovratna sredstva ukupno + doprinos korisnika
= Ukupni prihvatljivi troškovi
= Ukupna ugovorena vrijednost projekta HRK]]/7.5345</f>
        <v>66354.768066892299</v>
      </c>
      <c r="AA2442" s="44" t="s">
        <v>38</v>
      </c>
      <c r="AB2442" s="44" t="s">
        <v>35</v>
      </c>
      <c r="AC2442" s="43" t="s">
        <v>8929</v>
      </c>
      <c r="AD2442" s="43" t="s">
        <v>6595</v>
      </c>
    </row>
    <row r="2443" spans="1:30" ht="38.25" x14ac:dyDescent="0.2">
      <c r="A2443" s="41" t="s">
        <v>8930</v>
      </c>
      <c r="B2443" s="103" t="s">
        <v>743</v>
      </c>
      <c r="C2443" s="43" t="s">
        <v>7295</v>
      </c>
      <c r="D2443" s="43" t="s">
        <v>8535</v>
      </c>
      <c r="E2443" s="44" t="s">
        <v>76</v>
      </c>
      <c r="F2443" s="45" t="s">
        <v>8931</v>
      </c>
      <c r="G2443" s="45" t="s">
        <v>190</v>
      </c>
      <c r="H2443" s="47">
        <v>43916</v>
      </c>
      <c r="I2443" s="47">
        <v>44830</v>
      </c>
      <c r="J2443" s="48" t="str">
        <f>IF(Ugovori_OPULJP[[#This Row],[DATUM ZAVRŠETKA OPERACIJE]]&gt;DATE(2024,3,31),"u provedbi","završen")</f>
        <v>završen</v>
      </c>
      <c r="K2443" s="46" t="s">
        <v>8932</v>
      </c>
      <c r="L2443" s="46" t="s">
        <v>84</v>
      </c>
      <c r="M2443" s="49">
        <v>0.85</v>
      </c>
      <c r="N2443" s="49">
        <v>0.15</v>
      </c>
      <c r="O2443" s="50">
        <f>Ugovori_OPULJP[[#This Row],[Bespovratna sredstva - Ukupno (EU+Nac) HRK
= Ukupna ugovorena vrijednost bespovratnih sredstava]]*Ugovori_OPULJP[[#This Row],[EU STOPA SUFINANCIRANJA %
EU CO-FINANCING RATE %]]</f>
        <v>423838.89999999997</v>
      </c>
      <c r="P2443" s="51">
        <f>Ugovori_OPULJP[[#This Row],[Bespovratna sredstva - EU dio - HRK]]/7.5345</f>
        <v>56253.08912336584</v>
      </c>
      <c r="Q2443" s="50">
        <f>Ugovori_OPULJP[[#This Row],[Bespovratna sredstva - Ukupno (EU+Nac) HRK
= Ukupna ugovorena vrijednost bespovratnih sredstava]]*Ugovori_OPULJP[[#This Row],[STOPA NACIONALNOG SUFINANCIRANJA %]]</f>
        <v>74795.099999999991</v>
      </c>
      <c r="R2443" s="51">
        <f>Ugovori_OPULJP[[#This Row],[Bespovratna sredstva - Nacionalni dio - HRK]]/7.5345</f>
        <v>9927.0157276527952</v>
      </c>
      <c r="S2443" s="50">
        <v>498634</v>
      </c>
      <c r="T2443" s="51">
        <f>Ugovori_OPULJP[[#This Row],[Bespovratna sredstva - Ukupno (EU+Nac) HRK
= Ukupna ugovorena vrijednost bespovratnih sredstava]]/7.5345</f>
        <v>66180.104851018637</v>
      </c>
      <c r="U2443" s="50">
        <v>0</v>
      </c>
      <c r="V2443" s="51">
        <f>Ugovori_OPULJP[[#This Row],[Javni doprinos korisnika - HRK]]/7.5345</f>
        <v>0</v>
      </c>
      <c r="W2443" s="50">
        <v>0</v>
      </c>
      <c r="X2443" s="51">
        <f>Ugovori_OPULJP[[#This Row],[Privatni doprinos korisnika - HRK]]/7.5345</f>
        <v>0</v>
      </c>
      <c r="Y2443" s="52">
        <v>498634</v>
      </c>
      <c r="Z2443" s="53">
        <f>Ugovori_OPULJP[[#This Row],[UKUPNI PRIHVATLJIVI IZDACI
TOTAL ELIGIBLE EXPENDITURE
= Bespovratna sredstva ukupno + doprinos korisnika
= Ukupni prihvatljivi troškovi
= Ukupna ugovorena vrijednost projekta HRK]]/7.5345</f>
        <v>66180.104851018637</v>
      </c>
      <c r="AA2443" s="44" t="s">
        <v>38</v>
      </c>
      <c r="AB2443" s="44" t="s">
        <v>35</v>
      </c>
      <c r="AC2443" s="43" t="s">
        <v>8933</v>
      </c>
      <c r="AD2443" s="43" t="s">
        <v>6595</v>
      </c>
    </row>
    <row r="2444" spans="1:30" ht="76.5" x14ac:dyDescent="0.2">
      <c r="A2444" s="41" t="s">
        <v>8934</v>
      </c>
      <c r="B2444" s="103" t="s">
        <v>743</v>
      </c>
      <c r="C2444" s="43" t="s">
        <v>7295</v>
      </c>
      <c r="D2444" s="43" t="s">
        <v>8935</v>
      </c>
      <c r="E2444" s="44" t="s">
        <v>76</v>
      </c>
      <c r="F2444" s="45" t="s">
        <v>8936</v>
      </c>
      <c r="G2444" s="62" t="s">
        <v>6331</v>
      </c>
      <c r="H2444" s="47">
        <v>43518</v>
      </c>
      <c r="I2444" s="47">
        <v>44004</v>
      </c>
      <c r="J2444" s="48" t="str">
        <f>IF(Ugovori_OPULJP[[#This Row],[DATUM ZAVRŠETKA OPERACIJE]]&gt;DATE(2024,3,31),"u provedbi","završen")</f>
        <v>završen</v>
      </c>
      <c r="K2444" s="46" t="s">
        <v>249</v>
      </c>
      <c r="L2444" s="46" t="s">
        <v>249</v>
      </c>
      <c r="M2444" s="49">
        <v>0.85</v>
      </c>
      <c r="N2444" s="49">
        <v>0.15</v>
      </c>
      <c r="O2444" s="50">
        <f>Ugovori_OPULJP[[#This Row],[Bespovratna sredstva - Ukupno (EU+Nac) HRK
= Ukupna ugovorena vrijednost bespovratnih sredstava]]*Ugovori_OPULJP[[#This Row],[EU STOPA SUFINANCIRANJA %
EU CO-FINANCING RATE %]]</f>
        <v>1537975.55</v>
      </c>
      <c r="P2444" s="51">
        <f>Ugovori_OPULJP[[#This Row],[Bespovratna sredstva - EU dio - HRK]]/7.5345</f>
        <v>204124.43426902912</v>
      </c>
      <c r="Q2444" s="50">
        <f>Ugovori_OPULJP[[#This Row],[Bespovratna sredstva - Ukupno (EU+Nac) HRK
= Ukupna ugovorena vrijednost bespovratnih sredstava]]*Ugovori_OPULJP[[#This Row],[STOPA NACIONALNOG SUFINANCIRANJA %]]</f>
        <v>271407.45</v>
      </c>
      <c r="R2444" s="51">
        <f>Ugovori_OPULJP[[#This Row],[Bespovratna sredstva - Nacionalni dio - HRK]]/7.5345</f>
        <v>36021.958988652201</v>
      </c>
      <c r="S2444" s="50">
        <v>1809383</v>
      </c>
      <c r="T2444" s="51">
        <f>Ugovori_OPULJP[[#This Row],[Bespovratna sredstva - Ukupno (EU+Nac) HRK
= Ukupna ugovorena vrijednost bespovratnih sredstava]]/7.5345</f>
        <v>240146.39325768131</v>
      </c>
      <c r="U2444" s="50">
        <v>0</v>
      </c>
      <c r="V2444" s="51">
        <f>Ugovori_OPULJP[[#This Row],[Javni doprinos korisnika - HRK]]/7.5345</f>
        <v>0</v>
      </c>
      <c r="W2444" s="50">
        <v>0</v>
      </c>
      <c r="X2444" s="51">
        <f>Ugovori_OPULJP[[#This Row],[Privatni doprinos korisnika - HRK]]/7.5345</f>
        <v>0</v>
      </c>
      <c r="Y2444" s="52">
        <v>1809383</v>
      </c>
      <c r="Z2444" s="53">
        <f>Ugovori_OPULJP[[#This Row],[UKUPNI PRIHVATLJIVI IZDACI
TOTAL ELIGIBLE EXPENDITURE
= Bespovratna sredstva ukupno + doprinos korisnika
= Ukupni prihvatljivi troškovi
= Ukupna ugovorena vrijednost projekta HRK]]/7.5345</f>
        <v>240146.39325768131</v>
      </c>
      <c r="AA2444" s="44" t="s">
        <v>38</v>
      </c>
      <c r="AB2444" s="44" t="s">
        <v>753</v>
      </c>
      <c r="AC2444" s="43" t="s">
        <v>8937</v>
      </c>
      <c r="AD2444" s="43" t="s">
        <v>6595</v>
      </c>
    </row>
    <row r="2445" spans="1:30" ht="102" customHeight="1" x14ac:dyDescent="0.2">
      <c r="A2445" s="41" t="s">
        <v>8938</v>
      </c>
      <c r="B2445" s="103" t="s">
        <v>743</v>
      </c>
      <c r="C2445" s="43" t="s">
        <v>7295</v>
      </c>
      <c r="D2445" s="43" t="s">
        <v>8935</v>
      </c>
      <c r="E2445" s="44" t="s">
        <v>76</v>
      </c>
      <c r="F2445" s="45" t="s">
        <v>8939</v>
      </c>
      <c r="G2445" s="45" t="s">
        <v>177</v>
      </c>
      <c r="H2445" s="47">
        <v>43518</v>
      </c>
      <c r="I2445" s="47">
        <v>44249</v>
      </c>
      <c r="J2445" s="48" t="str">
        <f>IF(Ugovori_OPULJP[[#This Row],[DATUM ZAVRŠETKA OPERACIJE]]&gt;DATE(2024,3,31),"u provedbi","završen")</f>
        <v>završen</v>
      </c>
      <c r="K2445" s="46" t="s">
        <v>37</v>
      </c>
      <c r="L2445" s="46" t="s">
        <v>37</v>
      </c>
      <c r="M2445" s="49">
        <v>0.85</v>
      </c>
      <c r="N2445" s="49">
        <v>0.15</v>
      </c>
      <c r="O2445" s="50">
        <f>Ugovori_OPULJP[[#This Row],[Bespovratna sredstva - Ukupno (EU+Nac) HRK
= Ukupna ugovorena vrijednost bespovratnih sredstava]]*Ugovori_OPULJP[[#This Row],[EU STOPA SUFINANCIRANJA %
EU CO-FINANCING RATE %]]</f>
        <v>1626936.176</v>
      </c>
      <c r="P2445" s="51">
        <f>Ugovori_OPULJP[[#This Row],[Bespovratna sredstva - EU dio - HRK]]/7.5345</f>
        <v>215931.53839007232</v>
      </c>
      <c r="Q2445" s="50">
        <f>Ugovori_OPULJP[[#This Row],[Bespovratna sredstva - Ukupno (EU+Nac) HRK
= Ukupna ugovorena vrijednost bespovratnih sredstava]]*Ugovori_OPULJP[[#This Row],[STOPA NACIONALNOG SUFINANCIRANJA %]]</f>
        <v>287106.38400000002</v>
      </c>
      <c r="R2445" s="51">
        <f>Ugovori_OPULJP[[#This Row],[Bespovratna sredstva - Nacionalni dio - HRK]]/7.5345</f>
        <v>38105.56559824806</v>
      </c>
      <c r="S2445" s="50">
        <v>1914042.56</v>
      </c>
      <c r="T2445" s="51">
        <f>Ugovori_OPULJP[[#This Row],[Bespovratna sredstva - Ukupno (EU+Nac) HRK
= Ukupna ugovorena vrijednost bespovratnih sredstava]]/7.5345</f>
        <v>254037.10398832039</v>
      </c>
      <c r="U2445" s="50">
        <v>0</v>
      </c>
      <c r="V2445" s="51">
        <f>Ugovori_OPULJP[[#This Row],[Javni doprinos korisnika - HRK]]/7.5345</f>
        <v>0</v>
      </c>
      <c r="W2445" s="50">
        <v>0</v>
      </c>
      <c r="X2445" s="51">
        <f>Ugovori_OPULJP[[#This Row],[Privatni doprinos korisnika - HRK]]/7.5345</f>
        <v>0</v>
      </c>
      <c r="Y2445" s="52">
        <v>1914042.56</v>
      </c>
      <c r="Z2445" s="53">
        <f>Ugovori_OPULJP[[#This Row],[UKUPNI PRIHVATLJIVI IZDACI
TOTAL ELIGIBLE EXPENDITURE
= Bespovratna sredstva ukupno + doprinos korisnika
= Ukupni prihvatljivi troškovi
= Ukupna ugovorena vrijednost projekta HRK]]/7.5345</f>
        <v>254037.10398832039</v>
      </c>
      <c r="AA2445" s="44" t="s">
        <v>38</v>
      </c>
      <c r="AB2445" s="44" t="s">
        <v>753</v>
      </c>
      <c r="AC2445" s="43" t="s">
        <v>8940</v>
      </c>
      <c r="AD2445" s="43" t="s">
        <v>6595</v>
      </c>
    </row>
    <row r="2446" spans="1:30" ht="76.5" x14ac:dyDescent="0.2">
      <c r="A2446" s="41" t="s">
        <v>8941</v>
      </c>
      <c r="B2446" s="103" t="s">
        <v>743</v>
      </c>
      <c r="C2446" s="43" t="s">
        <v>7295</v>
      </c>
      <c r="D2446" s="43" t="s">
        <v>8935</v>
      </c>
      <c r="E2446" s="44" t="s">
        <v>76</v>
      </c>
      <c r="F2446" s="45" t="s">
        <v>8942</v>
      </c>
      <c r="G2446" s="45" t="s">
        <v>8943</v>
      </c>
      <c r="H2446" s="47">
        <v>43518</v>
      </c>
      <c r="I2446" s="47">
        <v>44249</v>
      </c>
      <c r="J2446" s="48" t="str">
        <f>IF(Ugovori_OPULJP[[#This Row],[DATUM ZAVRŠETKA OPERACIJE]]&gt;DATE(2024,3,31),"u provedbi","završen")</f>
        <v>završen</v>
      </c>
      <c r="K2446" s="46" t="s">
        <v>173</v>
      </c>
      <c r="L2446" s="46" t="s">
        <v>173</v>
      </c>
      <c r="M2446" s="49">
        <v>0.85</v>
      </c>
      <c r="N2446" s="49">
        <v>0.15</v>
      </c>
      <c r="O2446" s="50">
        <f>Ugovori_OPULJP[[#This Row],[Bespovratna sredstva - Ukupno (EU+Nac) HRK
= Ukupna ugovorena vrijednost bespovratnih sredstava]]*Ugovori_OPULJP[[#This Row],[EU STOPA SUFINANCIRANJA %
EU CO-FINANCING RATE %]]</f>
        <v>1473884.3174999999</v>
      </c>
      <c r="P2446" s="51">
        <f>Ugovori_OPULJP[[#This Row],[Bespovratna sredstva - EU dio - HRK]]/7.5345</f>
        <v>195618.06589687435</v>
      </c>
      <c r="Q2446" s="50">
        <f>Ugovori_OPULJP[[#This Row],[Bespovratna sredstva - Ukupno (EU+Nac) HRK
= Ukupna ugovorena vrijednost bespovratnih sredstava]]*Ugovori_OPULJP[[#This Row],[STOPA NACIONALNOG SUFINANCIRANJA %]]</f>
        <v>260097.23249999998</v>
      </c>
      <c r="R2446" s="51">
        <f>Ugovori_OPULJP[[#This Row],[Bespovratna sredstva - Nacionalni dio - HRK]]/7.5345</f>
        <v>34520.835158271948</v>
      </c>
      <c r="S2446" s="50">
        <v>1733981.55</v>
      </c>
      <c r="T2446" s="51">
        <f>Ugovori_OPULJP[[#This Row],[Bespovratna sredstva - Ukupno (EU+Nac) HRK
= Ukupna ugovorena vrijednost bespovratnih sredstava]]/7.5345</f>
        <v>230138.90105514633</v>
      </c>
      <c r="U2446" s="50">
        <v>0</v>
      </c>
      <c r="V2446" s="51">
        <f>Ugovori_OPULJP[[#This Row],[Javni doprinos korisnika - HRK]]/7.5345</f>
        <v>0</v>
      </c>
      <c r="W2446" s="50">
        <v>0</v>
      </c>
      <c r="X2446" s="51">
        <f>Ugovori_OPULJP[[#This Row],[Privatni doprinos korisnika - HRK]]/7.5345</f>
        <v>0</v>
      </c>
      <c r="Y2446" s="52">
        <v>1733981.55</v>
      </c>
      <c r="Z2446" s="53">
        <f>Ugovori_OPULJP[[#This Row],[UKUPNI PRIHVATLJIVI IZDACI
TOTAL ELIGIBLE EXPENDITURE
= Bespovratna sredstva ukupno + doprinos korisnika
= Ukupni prihvatljivi troškovi
= Ukupna ugovorena vrijednost projekta HRK]]/7.5345</f>
        <v>230138.90105514633</v>
      </c>
      <c r="AA2446" s="44" t="s">
        <v>38</v>
      </c>
      <c r="AB2446" s="44" t="s">
        <v>753</v>
      </c>
      <c r="AC2446" s="43" t="s">
        <v>8944</v>
      </c>
      <c r="AD2446" s="43" t="s">
        <v>6595</v>
      </c>
    </row>
    <row r="2447" spans="1:30" ht="102" x14ac:dyDescent="0.2">
      <c r="A2447" s="41" t="s">
        <v>8945</v>
      </c>
      <c r="B2447" s="103" t="s">
        <v>743</v>
      </c>
      <c r="C2447" s="43" t="s">
        <v>7295</v>
      </c>
      <c r="D2447" s="43" t="s">
        <v>8935</v>
      </c>
      <c r="E2447" s="44" t="s">
        <v>76</v>
      </c>
      <c r="F2447" s="45" t="s">
        <v>8946</v>
      </c>
      <c r="G2447" s="45" t="s">
        <v>8947</v>
      </c>
      <c r="H2447" s="47">
        <v>43518</v>
      </c>
      <c r="I2447" s="47">
        <v>44249</v>
      </c>
      <c r="J2447" s="48" t="str">
        <f>IF(Ugovori_OPULJP[[#This Row],[DATUM ZAVRŠETKA OPERACIJE]]&gt;DATE(2024,3,31),"u provedbi","završen")</f>
        <v>završen</v>
      </c>
      <c r="K2447" s="46" t="s">
        <v>104</v>
      </c>
      <c r="L2447" s="46" t="s">
        <v>104</v>
      </c>
      <c r="M2447" s="49">
        <v>0.85</v>
      </c>
      <c r="N2447" s="49">
        <v>0.15</v>
      </c>
      <c r="O2447" s="50">
        <f>Ugovori_OPULJP[[#This Row],[Bespovratna sredstva - Ukupno (EU+Nac) HRK
= Ukupna ugovorena vrijednost bespovratnih sredstava]]*Ugovori_OPULJP[[#This Row],[EU STOPA SUFINANCIRANJA %
EU CO-FINANCING RATE %]]</f>
        <v>1696598.47</v>
      </c>
      <c r="P2447" s="51">
        <f>Ugovori_OPULJP[[#This Row],[Bespovratna sredstva - EU dio - HRK]]/7.5345</f>
        <v>225177.31369035767</v>
      </c>
      <c r="Q2447" s="50">
        <f>Ugovori_OPULJP[[#This Row],[Bespovratna sredstva - Ukupno (EU+Nac) HRK
= Ukupna ugovorena vrijednost bespovratnih sredstava]]*Ugovori_OPULJP[[#This Row],[STOPA NACIONALNOG SUFINANCIRANJA %]]</f>
        <v>299399.73</v>
      </c>
      <c r="R2447" s="51">
        <f>Ugovori_OPULJP[[#This Row],[Bespovratna sredstva - Nacionalni dio - HRK]]/7.5345</f>
        <v>39737.17300418076</v>
      </c>
      <c r="S2447" s="50">
        <v>1995998.2</v>
      </c>
      <c r="T2447" s="51">
        <f>Ugovori_OPULJP[[#This Row],[Bespovratna sredstva - Ukupno (EU+Nac) HRK
= Ukupna ugovorena vrijednost bespovratnih sredstava]]/7.5345</f>
        <v>264914.48669453844</v>
      </c>
      <c r="U2447" s="50">
        <v>0</v>
      </c>
      <c r="V2447" s="51">
        <f>Ugovori_OPULJP[[#This Row],[Javni doprinos korisnika - HRK]]/7.5345</f>
        <v>0</v>
      </c>
      <c r="W2447" s="50">
        <v>0</v>
      </c>
      <c r="X2447" s="51">
        <f>Ugovori_OPULJP[[#This Row],[Privatni doprinos korisnika - HRK]]/7.5345</f>
        <v>0</v>
      </c>
      <c r="Y2447" s="52">
        <v>1995998.2</v>
      </c>
      <c r="Z2447" s="53">
        <f>Ugovori_OPULJP[[#This Row],[UKUPNI PRIHVATLJIVI IZDACI
TOTAL ELIGIBLE EXPENDITURE
= Bespovratna sredstva ukupno + doprinos korisnika
= Ukupni prihvatljivi troškovi
= Ukupna ugovorena vrijednost projekta HRK]]/7.5345</f>
        <v>264914.48669453844</v>
      </c>
      <c r="AA2447" s="44" t="s">
        <v>38</v>
      </c>
      <c r="AB2447" s="44" t="s">
        <v>753</v>
      </c>
      <c r="AC2447" s="43" t="s">
        <v>8948</v>
      </c>
      <c r="AD2447" s="43" t="s">
        <v>6595</v>
      </c>
    </row>
    <row r="2448" spans="1:30" ht="63.75" x14ac:dyDescent="0.2">
      <c r="A2448" s="41" t="s">
        <v>8949</v>
      </c>
      <c r="B2448" s="103" t="s">
        <v>743</v>
      </c>
      <c r="C2448" s="43" t="s">
        <v>7295</v>
      </c>
      <c r="D2448" s="43" t="s">
        <v>8935</v>
      </c>
      <c r="E2448" s="44" t="s">
        <v>76</v>
      </c>
      <c r="F2448" s="45" t="s">
        <v>8950</v>
      </c>
      <c r="G2448" s="45" t="s">
        <v>3315</v>
      </c>
      <c r="H2448" s="47">
        <v>43518</v>
      </c>
      <c r="I2448" s="47">
        <v>44249</v>
      </c>
      <c r="J2448" s="48" t="str">
        <f>IF(Ugovori_OPULJP[[#This Row],[DATUM ZAVRŠETKA OPERACIJE]]&gt;DATE(2024,3,31),"u provedbi","završen")</f>
        <v>završen</v>
      </c>
      <c r="K2448" s="46" t="s">
        <v>8951</v>
      </c>
      <c r="L2448" s="46" t="s">
        <v>37</v>
      </c>
      <c r="M2448" s="49">
        <v>0.85</v>
      </c>
      <c r="N2448" s="49">
        <v>0.15</v>
      </c>
      <c r="O2448" s="50">
        <f>Ugovori_OPULJP[[#This Row],[Bespovratna sredstva - Ukupno (EU+Nac) HRK
= Ukupna ugovorena vrijednost bespovratnih sredstava]]*Ugovori_OPULJP[[#This Row],[EU STOPA SUFINANCIRANJA %
EU CO-FINANCING RATE %]]</f>
        <v>1048740.2</v>
      </c>
      <c r="P2448" s="51">
        <f>Ugovori_OPULJP[[#This Row],[Bespovratna sredstva - EU dio - HRK]]/7.5345</f>
        <v>139191.74464131659</v>
      </c>
      <c r="Q2448" s="50">
        <f>Ugovori_OPULJP[[#This Row],[Bespovratna sredstva - Ukupno (EU+Nac) HRK
= Ukupna ugovorena vrijednost bespovratnih sredstava]]*Ugovori_OPULJP[[#This Row],[STOPA NACIONALNOG SUFINANCIRANJA %]]</f>
        <v>185071.8</v>
      </c>
      <c r="R2448" s="51">
        <f>Ugovori_OPULJP[[#This Row],[Bespovratna sredstva - Nacionalni dio - HRK]]/7.5345</f>
        <v>24563.249054349988</v>
      </c>
      <c r="S2448" s="50">
        <v>1233812</v>
      </c>
      <c r="T2448" s="51">
        <f>Ugovori_OPULJP[[#This Row],[Bespovratna sredstva - Ukupno (EU+Nac) HRK
= Ukupna ugovorena vrijednost bespovratnih sredstava]]/7.5345</f>
        <v>163754.99369566658</v>
      </c>
      <c r="U2448" s="50">
        <v>0</v>
      </c>
      <c r="V2448" s="51">
        <f>Ugovori_OPULJP[[#This Row],[Javni doprinos korisnika - HRK]]/7.5345</f>
        <v>0</v>
      </c>
      <c r="W2448" s="50">
        <v>0</v>
      </c>
      <c r="X2448" s="51">
        <f>Ugovori_OPULJP[[#This Row],[Privatni doprinos korisnika - HRK]]/7.5345</f>
        <v>0</v>
      </c>
      <c r="Y2448" s="52">
        <v>1233812</v>
      </c>
      <c r="Z2448" s="53">
        <f>Ugovori_OPULJP[[#This Row],[UKUPNI PRIHVATLJIVI IZDACI
TOTAL ELIGIBLE EXPENDITURE
= Bespovratna sredstva ukupno + doprinos korisnika
= Ukupni prihvatljivi troškovi
= Ukupna ugovorena vrijednost projekta HRK]]/7.5345</f>
        <v>163754.99369566658</v>
      </c>
      <c r="AA2448" s="44" t="s">
        <v>38</v>
      </c>
      <c r="AB2448" s="44" t="s">
        <v>753</v>
      </c>
      <c r="AC2448" s="43" t="s">
        <v>8952</v>
      </c>
      <c r="AD2448" s="43" t="s">
        <v>6595</v>
      </c>
    </row>
    <row r="2449" spans="1:30" ht="102" x14ac:dyDescent="0.2">
      <c r="A2449" s="41" t="s">
        <v>8953</v>
      </c>
      <c r="B2449" s="103" t="s">
        <v>743</v>
      </c>
      <c r="C2449" s="43" t="s">
        <v>7295</v>
      </c>
      <c r="D2449" s="43" t="s">
        <v>8935</v>
      </c>
      <c r="E2449" s="44" t="s">
        <v>76</v>
      </c>
      <c r="F2449" s="45" t="s">
        <v>8954</v>
      </c>
      <c r="G2449" s="45" t="s">
        <v>8955</v>
      </c>
      <c r="H2449" s="47">
        <v>43518</v>
      </c>
      <c r="I2449" s="47">
        <v>44249</v>
      </c>
      <c r="J2449" s="48" t="str">
        <f>IF(Ugovori_OPULJP[[#This Row],[DATUM ZAVRŠETKA OPERACIJE]]&gt;DATE(2024,3,31),"u provedbi","završen")</f>
        <v>završen</v>
      </c>
      <c r="K2449" s="46" t="s">
        <v>104</v>
      </c>
      <c r="L2449" s="46" t="s">
        <v>104</v>
      </c>
      <c r="M2449" s="49">
        <v>0.85</v>
      </c>
      <c r="N2449" s="49">
        <v>0.15</v>
      </c>
      <c r="O2449" s="50">
        <f>Ugovori_OPULJP[[#This Row],[Bespovratna sredstva - Ukupno (EU+Nac) HRK
= Ukupna ugovorena vrijednost bespovratnih sredstava]]*Ugovori_OPULJP[[#This Row],[EU STOPA SUFINANCIRANJA %
EU CO-FINANCING RATE %]]</f>
        <v>1590439.7515</v>
      </c>
      <c r="P2449" s="51">
        <f>Ugovori_OPULJP[[#This Row],[Bespovratna sredstva - EU dio - HRK]]/7.5345</f>
        <v>211087.63043333995</v>
      </c>
      <c r="Q2449" s="50">
        <f>Ugovori_OPULJP[[#This Row],[Bespovratna sredstva - Ukupno (EU+Nac) HRK
= Ukupna ugovorena vrijednost bespovratnih sredstava]]*Ugovori_OPULJP[[#This Row],[STOPA NACIONALNOG SUFINANCIRANJA %]]</f>
        <v>280665.83850000001</v>
      </c>
      <c r="R2449" s="51">
        <f>Ugovori_OPULJP[[#This Row],[Bespovratna sredstva - Nacionalni dio - HRK]]/7.5345</f>
        <v>37250.75831176588</v>
      </c>
      <c r="S2449" s="50">
        <v>1871105.59</v>
      </c>
      <c r="T2449" s="51">
        <f>Ugovori_OPULJP[[#This Row],[Bespovratna sredstva - Ukupno (EU+Nac) HRK
= Ukupna ugovorena vrijednost bespovratnih sredstava]]/7.5345</f>
        <v>248338.38874510585</v>
      </c>
      <c r="U2449" s="50">
        <v>0</v>
      </c>
      <c r="V2449" s="51">
        <f>Ugovori_OPULJP[[#This Row],[Javni doprinos korisnika - HRK]]/7.5345</f>
        <v>0</v>
      </c>
      <c r="W2449" s="50">
        <v>0</v>
      </c>
      <c r="X2449" s="51">
        <f>Ugovori_OPULJP[[#This Row],[Privatni doprinos korisnika - HRK]]/7.5345</f>
        <v>0</v>
      </c>
      <c r="Y2449" s="52">
        <v>1871105.59</v>
      </c>
      <c r="Z2449" s="53">
        <f>Ugovori_OPULJP[[#This Row],[UKUPNI PRIHVATLJIVI IZDACI
TOTAL ELIGIBLE EXPENDITURE
= Bespovratna sredstva ukupno + doprinos korisnika
= Ukupni prihvatljivi troškovi
= Ukupna ugovorena vrijednost projekta HRK]]/7.5345</f>
        <v>248338.38874510585</v>
      </c>
      <c r="AA2449" s="44" t="s">
        <v>38</v>
      </c>
      <c r="AB2449" s="44" t="s">
        <v>753</v>
      </c>
      <c r="AC2449" s="43" t="s">
        <v>8956</v>
      </c>
      <c r="AD2449" s="43" t="s">
        <v>6595</v>
      </c>
    </row>
    <row r="2450" spans="1:30" ht="114.75" x14ac:dyDescent="0.2">
      <c r="A2450" s="41" t="s">
        <v>8957</v>
      </c>
      <c r="B2450" s="103" t="s">
        <v>743</v>
      </c>
      <c r="C2450" s="43" t="s">
        <v>7295</v>
      </c>
      <c r="D2450" s="43" t="s">
        <v>8935</v>
      </c>
      <c r="E2450" s="44" t="s">
        <v>76</v>
      </c>
      <c r="F2450" s="45" t="s">
        <v>8958</v>
      </c>
      <c r="G2450" s="45" t="s">
        <v>8959</v>
      </c>
      <c r="H2450" s="47">
        <v>43518</v>
      </c>
      <c r="I2450" s="47">
        <v>44249</v>
      </c>
      <c r="J2450" s="48" t="str">
        <f>IF(Ugovori_OPULJP[[#This Row],[DATUM ZAVRŠETKA OPERACIJE]]&gt;DATE(2024,3,31),"u provedbi","završen")</f>
        <v>završen</v>
      </c>
      <c r="K2450" s="46" t="s">
        <v>249</v>
      </c>
      <c r="L2450" s="46" t="s">
        <v>249</v>
      </c>
      <c r="M2450" s="49">
        <v>0.85</v>
      </c>
      <c r="N2450" s="49">
        <v>0.15</v>
      </c>
      <c r="O2450" s="50">
        <f>Ugovori_OPULJP[[#This Row],[Bespovratna sredstva - Ukupno (EU+Nac) HRK
= Ukupna ugovorena vrijednost bespovratnih sredstava]]*Ugovori_OPULJP[[#This Row],[EU STOPA SUFINANCIRANJA %
EU CO-FINANCING RATE %]]</f>
        <v>1463126.0459999999</v>
      </c>
      <c r="P2450" s="51">
        <f>Ugovori_OPULJP[[#This Row],[Bespovratna sredstva - EU dio - HRK]]/7.5345</f>
        <v>194190.19788970731</v>
      </c>
      <c r="Q2450" s="50">
        <f>Ugovori_OPULJP[[#This Row],[Bespovratna sredstva - Ukupno (EU+Nac) HRK
= Ukupna ugovorena vrijednost bespovratnih sredstava]]*Ugovori_OPULJP[[#This Row],[STOPA NACIONALNOG SUFINANCIRANJA %]]</f>
        <v>258198.71399999998</v>
      </c>
      <c r="R2450" s="51">
        <f>Ugovori_OPULJP[[#This Row],[Bespovratna sredstva - Nacionalni dio - HRK]]/7.5345</f>
        <v>34268.858451124819</v>
      </c>
      <c r="S2450" s="50">
        <v>1721324.76</v>
      </c>
      <c r="T2450" s="51">
        <f>Ugovori_OPULJP[[#This Row],[Bespovratna sredstva - Ukupno (EU+Nac) HRK
= Ukupna ugovorena vrijednost bespovratnih sredstava]]/7.5345</f>
        <v>228459.05634083215</v>
      </c>
      <c r="U2450" s="50">
        <v>0</v>
      </c>
      <c r="V2450" s="51">
        <f>Ugovori_OPULJP[[#This Row],[Javni doprinos korisnika - HRK]]/7.5345</f>
        <v>0</v>
      </c>
      <c r="W2450" s="50">
        <v>0</v>
      </c>
      <c r="X2450" s="51">
        <f>Ugovori_OPULJP[[#This Row],[Privatni doprinos korisnika - HRK]]/7.5345</f>
        <v>0</v>
      </c>
      <c r="Y2450" s="52">
        <v>1721324.76</v>
      </c>
      <c r="Z2450" s="53">
        <f>Ugovori_OPULJP[[#This Row],[UKUPNI PRIHVATLJIVI IZDACI
TOTAL ELIGIBLE EXPENDITURE
= Bespovratna sredstva ukupno + doprinos korisnika
= Ukupni prihvatljivi troškovi
= Ukupna ugovorena vrijednost projekta HRK]]/7.5345</f>
        <v>228459.05634083215</v>
      </c>
      <c r="AA2450" s="44" t="s">
        <v>38</v>
      </c>
      <c r="AB2450" s="44" t="s">
        <v>753</v>
      </c>
      <c r="AC2450" s="43" t="s">
        <v>8960</v>
      </c>
      <c r="AD2450" s="43" t="s">
        <v>6595</v>
      </c>
    </row>
    <row r="2451" spans="1:30" ht="102" x14ac:dyDescent="0.2">
      <c r="A2451" s="41" t="s">
        <v>8961</v>
      </c>
      <c r="B2451" s="103" t="s">
        <v>743</v>
      </c>
      <c r="C2451" s="43" t="s">
        <v>7295</v>
      </c>
      <c r="D2451" s="43" t="s">
        <v>8935</v>
      </c>
      <c r="E2451" s="44" t="s">
        <v>76</v>
      </c>
      <c r="F2451" s="45" t="s">
        <v>8962</v>
      </c>
      <c r="G2451" s="45" t="s">
        <v>3762</v>
      </c>
      <c r="H2451" s="47">
        <v>43518</v>
      </c>
      <c r="I2451" s="47">
        <v>44249</v>
      </c>
      <c r="J2451" s="48" t="str">
        <f>IF(Ugovori_OPULJP[[#This Row],[DATUM ZAVRŠETKA OPERACIJE]]&gt;DATE(2024,3,31),"u provedbi","završen")</f>
        <v>završen</v>
      </c>
      <c r="K2451" s="46" t="s">
        <v>104</v>
      </c>
      <c r="L2451" s="46" t="s">
        <v>104</v>
      </c>
      <c r="M2451" s="49">
        <v>0.85</v>
      </c>
      <c r="N2451" s="49">
        <v>0.15</v>
      </c>
      <c r="O2451" s="50">
        <f>Ugovori_OPULJP[[#This Row],[Bespovratna sredstva - Ukupno (EU+Nac) HRK
= Ukupna ugovorena vrijednost bespovratnih sredstava]]*Ugovori_OPULJP[[#This Row],[EU STOPA SUFINANCIRANJA %
EU CO-FINANCING RATE %]]</f>
        <v>1651234.31</v>
      </c>
      <c r="P2451" s="51">
        <f>Ugovori_OPULJP[[#This Row],[Bespovratna sredstva - EU dio - HRK]]/7.5345</f>
        <v>219156.45497378724</v>
      </c>
      <c r="Q2451" s="50">
        <f>Ugovori_OPULJP[[#This Row],[Bespovratna sredstva - Ukupno (EU+Nac) HRK
= Ukupna ugovorena vrijednost bespovratnih sredstava]]*Ugovori_OPULJP[[#This Row],[STOPA NACIONALNOG SUFINANCIRANJA %]]</f>
        <v>291394.28999999998</v>
      </c>
      <c r="R2451" s="51">
        <f>Ugovori_OPULJP[[#This Row],[Bespovratna sredstva - Nacionalni dio - HRK]]/7.5345</f>
        <v>38674.668524785979</v>
      </c>
      <c r="S2451" s="50">
        <v>1942628.6</v>
      </c>
      <c r="T2451" s="51">
        <f>Ugovori_OPULJP[[#This Row],[Bespovratna sredstva - Ukupno (EU+Nac) HRK
= Ukupna ugovorena vrijednost bespovratnih sredstava]]/7.5345</f>
        <v>257831.12349857323</v>
      </c>
      <c r="U2451" s="50">
        <v>0</v>
      </c>
      <c r="V2451" s="51">
        <f>Ugovori_OPULJP[[#This Row],[Javni doprinos korisnika - HRK]]/7.5345</f>
        <v>0</v>
      </c>
      <c r="W2451" s="50">
        <v>0</v>
      </c>
      <c r="X2451" s="51">
        <f>Ugovori_OPULJP[[#This Row],[Privatni doprinos korisnika - HRK]]/7.5345</f>
        <v>0</v>
      </c>
      <c r="Y2451" s="52">
        <v>1942628.6</v>
      </c>
      <c r="Z2451" s="53">
        <f>Ugovori_OPULJP[[#This Row],[UKUPNI PRIHVATLJIVI IZDACI
TOTAL ELIGIBLE EXPENDITURE
= Bespovratna sredstva ukupno + doprinos korisnika
= Ukupni prihvatljivi troškovi
= Ukupna ugovorena vrijednost projekta HRK]]/7.5345</f>
        <v>257831.12349857323</v>
      </c>
      <c r="AA2451" s="44" t="s">
        <v>38</v>
      </c>
      <c r="AB2451" s="44" t="s">
        <v>753</v>
      </c>
      <c r="AC2451" s="43" t="s">
        <v>8963</v>
      </c>
      <c r="AD2451" s="43" t="s">
        <v>6595</v>
      </c>
    </row>
    <row r="2452" spans="1:30" ht="89.25" customHeight="1" x14ac:dyDescent="0.2">
      <c r="A2452" s="41" t="s">
        <v>8964</v>
      </c>
      <c r="B2452" s="103" t="s">
        <v>743</v>
      </c>
      <c r="C2452" s="43" t="s">
        <v>7295</v>
      </c>
      <c r="D2452" s="43" t="s">
        <v>8935</v>
      </c>
      <c r="E2452" s="44" t="s">
        <v>76</v>
      </c>
      <c r="F2452" s="45" t="s">
        <v>2310</v>
      </c>
      <c r="G2452" s="45" t="s">
        <v>8965</v>
      </c>
      <c r="H2452" s="47">
        <v>43518</v>
      </c>
      <c r="I2452" s="47">
        <v>44249</v>
      </c>
      <c r="J2452" s="48" t="str">
        <f>IF(Ugovori_OPULJP[[#This Row],[DATUM ZAVRŠETKA OPERACIJE]]&gt;DATE(2024,3,31),"u provedbi","završen")</f>
        <v>završen</v>
      </c>
      <c r="K2452" s="46" t="s">
        <v>154</v>
      </c>
      <c r="L2452" s="46" t="s">
        <v>155</v>
      </c>
      <c r="M2452" s="49">
        <v>0.85</v>
      </c>
      <c r="N2452" s="49">
        <v>0.15</v>
      </c>
      <c r="O2452" s="50">
        <f>Ugovori_OPULJP[[#This Row],[Bespovratna sredstva - Ukupno (EU+Nac) HRK
= Ukupna ugovorena vrijednost bespovratnih sredstava]]*Ugovori_OPULJP[[#This Row],[EU STOPA SUFINANCIRANJA %
EU CO-FINANCING RATE %]]</f>
        <v>1679286.112</v>
      </c>
      <c r="P2452" s="51">
        <f>Ugovori_OPULJP[[#This Row],[Bespovratna sredstva - EU dio - HRK]]/7.5345</f>
        <v>222879.56891631824</v>
      </c>
      <c r="Q2452" s="50">
        <f>Ugovori_OPULJP[[#This Row],[Bespovratna sredstva - Ukupno (EU+Nac) HRK
= Ukupna ugovorena vrijednost bespovratnih sredstava]]*Ugovori_OPULJP[[#This Row],[STOPA NACIONALNOG SUFINANCIRANJA %]]</f>
        <v>296344.60800000001</v>
      </c>
      <c r="R2452" s="51">
        <f>Ugovori_OPULJP[[#This Row],[Bespovratna sredstva - Nacionalni dio - HRK]]/7.5345</f>
        <v>39331.688632291458</v>
      </c>
      <c r="S2452" s="50">
        <v>1975630.72</v>
      </c>
      <c r="T2452" s="51">
        <f>Ugovori_OPULJP[[#This Row],[Bespovratna sredstva - Ukupno (EU+Nac) HRK
= Ukupna ugovorena vrijednost bespovratnih sredstava]]/7.5345</f>
        <v>262211.25754860969</v>
      </c>
      <c r="U2452" s="50">
        <v>0</v>
      </c>
      <c r="V2452" s="51">
        <f>Ugovori_OPULJP[[#This Row],[Javni doprinos korisnika - HRK]]/7.5345</f>
        <v>0</v>
      </c>
      <c r="W2452" s="50">
        <v>0</v>
      </c>
      <c r="X2452" s="51">
        <f>Ugovori_OPULJP[[#This Row],[Privatni doprinos korisnika - HRK]]/7.5345</f>
        <v>0</v>
      </c>
      <c r="Y2452" s="52">
        <v>1975630.72</v>
      </c>
      <c r="Z2452" s="53">
        <f>Ugovori_OPULJP[[#This Row],[UKUPNI PRIHVATLJIVI IZDACI
TOTAL ELIGIBLE EXPENDITURE
= Bespovratna sredstva ukupno + doprinos korisnika
= Ukupni prihvatljivi troškovi
= Ukupna ugovorena vrijednost projekta HRK]]/7.5345</f>
        <v>262211.25754860969</v>
      </c>
      <c r="AA2452" s="44" t="s">
        <v>38</v>
      </c>
      <c r="AB2452" s="44" t="s">
        <v>753</v>
      </c>
      <c r="AC2452" s="43" t="s">
        <v>8966</v>
      </c>
      <c r="AD2452" s="43" t="s">
        <v>6595</v>
      </c>
    </row>
    <row r="2453" spans="1:30" ht="114.75" x14ac:dyDescent="0.2">
      <c r="A2453" s="41" t="s">
        <v>8967</v>
      </c>
      <c r="B2453" s="103" t="s">
        <v>743</v>
      </c>
      <c r="C2453" s="43" t="s">
        <v>7295</v>
      </c>
      <c r="D2453" s="43" t="s">
        <v>8935</v>
      </c>
      <c r="E2453" s="44" t="s">
        <v>76</v>
      </c>
      <c r="F2453" s="45" t="s">
        <v>8968</v>
      </c>
      <c r="G2453" s="45" t="s">
        <v>8969</v>
      </c>
      <c r="H2453" s="47">
        <v>43518</v>
      </c>
      <c r="I2453" s="47">
        <v>44249</v>
      </c>
      <c r="J2453" s="48" t="str">
        <f>IF(Ugovori_OPULJP[[#This Row],[DATUM ZAVRŠETKA OPERACIJE]]&gt;DATE(2024,3,31),"u provedbi","završen")</f>
        <v>završen</v>
      </c>
      <c r="K2453" s="46" t="s">
        <v>271</v>
      </c>
      <c r="L2453" s="46" t="s">
        <v>271</v>
      </c>
      <c r="M2453" s="49">
        <v>0.85</v>
      </c>
      <c r="N2453" s="49">
        <v>0.15</v>
      </c>
      <c r="O2453" s="50">
        <f>Ugovori_OPULJP[[#This Row],[Bespovratna sredstva - Ukupno (EU+Nac) HRK
= Ukupna ugovorena vrijednost bespovratnih sredstava]]*Ugovori_OPULJP[[#This Row],[EU STOPA SUFINANCIRANJA %
EU CO-FINANCING RATE %]]</f>
        <v>890328.28399999999</v>
      </c>
      <c r="P2453" s="51">
        <f>Ugovori_OPULJP[[#This Row],[Bespovratna sredstva - EU dio - HRK]]/7.5345</f>
        <v>118166.87026345477</v>
      </c>
      <c r="Q2453" s="50">
        <f>Ugovori_OPULJP[[#This Row],[Bespovratna sredstva - Ukupno (EU+Nac) HRK
= Ukupna ugovorena vrijednost bespovratnih sredstava]]*Ugovori_OPULJP[[#This Row],[STOPA NACIONALNOG SUFINANCIRANJA %]]</f>
        <v>157116.75599999999</v>
      </c>
      <c r="R2453" s="51">
        <f>Ugovori_OPULJP[[#This Row],[Bespovratna sredstva - Nacionalni dio - HRK]]/7.5345</f>
        <v>20852.977105315545</v>
      </c>
      <c r="S2453" s="50">
        <v>1047445.04</v>
      </c>
      <c r="T2453" s="51">
        <f>Ugovori_OPULJP[[#This Row],[Bespovratna sredstva - Ukupno (EU+Nac) HRK
= Ukupna ugovorena vrijednost bespovratnih sredstava]]/7.5345</f>
        <v>139019.84736877031</v>
      </c>
      <c r="U2453" s="50">
        <v>0</v>
      </c>
      <c r="V2453" s="51">
        <f>Ugovori_OPULJP[[#This Row],[Javni doprinos korisnika - HRK]]/7.5345</f>
        <v>0</v>
      </c>
      <c r="W2453" s="50">
        <v>0</v>
      </c>
      <c r="X2453" s="51">
        <f>Ugovori_OPULJP[[#This Row],[Privatni doprinos korisnika - HRK]]/7.5345</f>
        <v>0</v>
      </c>
      <c r="Y2453" s="52">
        <v>1047445.04</v>
      </c>
      <c r="Z2453" s="53">
        <f>Ugovori_OPULJP[[#This Row],[UKUPNI PRIHVATLJIVI IZDACI
TOTAL ELIGIBLE EXPENDITURE
= Bespovratna sredstva ukupno + doprinos korisnika
= Ukupni prihvatljivi troškovi
= Ukupna ugovorena vrijednost projekta HRK]]/7.5345</f>
        <v>139019.84736877031</v>
      </c>
      <c r="AA2453" s="44" t="s">
        <v>38</v>
      </c>
      <c r="AB2453" s="44" t="s">
        <v>753</v>
      </c>
      <c r="AC2453" s="43" t="s">
        <v>8970</v>
      </c>
      <c r="AD2453" s="43" t="s">
        <v>6595</v>
      </c>
    </row>
    <row r="2454" spans="1:30" ht="89.25" customHeight="1" x14ac:dyDescent="0.2">
      <c r="A2454" s="41" t="s">
        <v>8971</v>
      </c>
      <c r="B2454" s="103" t="s">
        <v>743</v>
      </c>
      <c r="C2454" s="43" t="s">
        <v>7295</v>
      </c>
      <c r="D2454" s="43" t="s">
        <v>8935</v>
      </c>
      <c r="E2454" s="44" t="s">
        <v>76</v>
      </c>
      <c r="F2454" s="45" t="s">
        <v>8972</v>
      </c>
      <c r="G2454" s="45" t="s">
        <v>8973</v>
      </c>
      <c r="H2454" s="47">
        <v>43518</v>
      </c>
      <c r="I2454" s="47">
        <v>44249</v>
      </c>
      <c r="J2454" s="48" t="str">
        <f>IF(Ugovori_OPULJP[[#This Row],[DATUM ZAVRŠETKA OPERACIJE]]&gt;DATE(2024,3,31),"u provedbi","završen")</f>
        <v>završen</v>
      </c>
      <c r="K2454" s="46" t="s">
        <v>8974</v>
      </c>
      <c r="L2454" s="46" t="s">
        <v>37</v>
      </c>
      <c r="M2454" s="49">
        <v>0.85</v>
      </c>
      <c r="N2454" s="49">
        <v>0.15</v>
      </c>
      <c r="O2454" s="50">
        <f>Ugovori_OPULJP[[#This Row],[Bespovratna sredstva - Ukupno (EU+Nac) HRK
= Ukupna ugovorena vrijednost bespovratnih sredstava]]*Ugovori_OPULJP[[#This Row],[EU STOPA SUFINANCIRANJA %
EU CO-FINANCING RATE %]]</f>
        <v>1650181.2704999999</v>
      </c>
      <c r="P2454" s="51">
        <f>Ugovori_OPULJP[[#This Row],[Bespovratna sredstva - EU dio - HRK]]/7.5345</f>
        <v>219016.69261397567</v>
      </c>
      <c r="Q2454" s="50">
        <f>Ugovori_OPULJP[[#This Row],[Bespovratna sredstva - Ukupno (EU+Nac) HRK
= Ukupna ugovorena vrijednost bespovratnih sredstava]]*Ugovori_OPULJP[[#This Row],[STOPA NACIONALNOG SUFINANCIRANJA %]]</f>
        <v>291208.4595</v>
      </c>
      <c r="R2454" s="51">
        <f>Ugovori_OPULJP[[#This Row],[Bespovratna sredstva - Nacionalni dio - HRK]]/7.5345</f>
        <v>38650.004578936889</v>
      </c>
      <c r="S2454" s="50">
        <v>1941389.73</v>
      </c>
      <c r="T2454" s="51">
        <f>Ugovori_OPULJP[[#This Row],[Bespovratna sredstva - Ukupno (EU+Nac) HRK
= Ukupna ugovorena vrijednost bespovratnih sredstava]]/7.5345</f>
        <v>257666.69719291257</v>
      </c>
      <c r="U2454" s="50">
        <v>0</v>
      </c>
      <c r="V2454" s="51">
        <f>Ugovori_OPULJP[[#This Row],[Javni doprinos korisnika - HRK]]/7.5345</f>
        <v>0</v>
      </c>
      <c r="W2454" s="50">
        <v>0</v>
      </c>
      <c r="X2454" s="51">
        <f>Ugovori_OPULJP[[#This Row],[Privatni doprinos korisnika - HRK]]/7.5345</f>
        <v>0</v>
      </c>
      <c r="Y2454" s="52">
        <v>1941389.73</v>
      </c>
      <c r="Z2454" s="53">
        <f>Ugovori_OPULJP[[#This Row],[UKUPNI PRIHVATLJIVI IZDACI
TOTAL ELIGIBLE EXPENDITURE
= Bespovratna sredstva ukupno + doprinos korisnika
= Ukupni prihvatljivi troškovi
= Ukupna ugovorena vrijednost projekta HRK]]/7.5345</f>
        <v>257666.69719291257</v>
      </c>
      <c r="AA2454" s="44" t="s">
        <v>38</v>
      </c>
      <c r="AB2454" s="44" t="s">
        <v>753</v>
      </c>
      <c r="AC2454" s="43" t="s">
        <v>8975</v>
      </c>
      <c r="AD2454" s="43" t="s">
        <v>6595</v>
      </c>
    </row>
    <row r="2455" spans="1:30" ht="89.25" x14ac:dyDescent="0.2">
      <c r="A2455" s="41" t="s">
        <v>8976</v>
      </c>
      <c r="B2455" s="103" t="s">
        <v>743</v>
      </c>
      <c r="C2455" s="43" t="s">
        <v>7295</v>
      </c>
      <c r="D2455" s="43" t="s">
        <v>8935</v>
      </c>
      <c r="E2455" s="44" t="s">
        <v>76</v>
      </c>
      <c r="F2455" s="45" t="s">
        <v>8977</v>
      </c>
      <c r="G2455" s="62" t="s">
        <v>8978</v>
      </c>
      <c r="H2455" s="47">
        <v>43518</v>
      </c>
      <c r="I2455" s="47">
        <v>44249</v>
      </c>
      <c r="J2455" s="48" t="str">
        <f>IF(Ugovori_OPULJP[[#This Row],[DATUM ZAVRŠETKA OPERACIJE]]&gt;DATE(2024,3,31),"u provedbi","završen")</f>
        <v>završen</v>
      </c>
      <c r="K2455" s="46" t="s">
        <v>8979</v>
      </c>
      <c r="L2455" s="46" t="s">
        <v>79</v>
      </c>
      <c r="M2455" s="49">
        <v>0.85</v>
      </c>
      <c r="N2455" s="49">
        <v>0.15</v>
      </c>
      <c r="O2455" s="50">
        <f>Ugovori_OPULJP[[#This Row],[Bespovratna sredstva - Ukupno (EU+Nac) HRK
= Ukupna ugovorena vrijednost bespovratnih sredstava]]*Ugovori_OPULJP[[#This Row],[EU STOPA SUFINANCIRANJA %
EU CO-FINANCING RATE %]]</f>
        <v>1594628.05</v>
      </c>
      <c r="P2455" s="51">
        <f>Ugovori_OPULJP[[#This Row],[Bespovratna sredstva - EU dio - HRK]]/7.5345</f>
        <v>211643.51317273872</v>
      </c>
      <c r="Q2455" s="50">
        <f>Ugovori_OPULJP[[#This Row],[Bespovratna sredstva - Ukupno (EU+Nac) HRK
= Ukupna ugovorena vrijednost bespovratnih sredstava]]*Ugovori_OPULJP[[#This Row],[STOPA NACIONALNOG SUFINANCIRANJA %]]</f>
        <v>281404.95</v>
      </c>
      <c r="R2455" s="51">
        <f>Ugovori_OPULJP[[#This Row],[Bespovratna sredstva - Nacionalni dio - HRK]]/7.5345</f>
        <v>37348.85526577742</v>
      </c>
      <c r="S2455" s="50">
        <v>1876033</v>
      </c>
      <c r="T2455" s="51">
        <f>Ugovori_OPULJP[[#This Row],[Bespovratna sredstva - Ukupno (EU+Nac) HRK
= Ukupna ugovorena vrijednost bespovratnih sredstava]]/7.5345</f>
        <v>248992.36843851613</v>
      </c>
      <c r="U2455" s="50">
        <v>0</v>
      </c>
      <c r="V2455" s="51">
        <f>Ugovori_OPULJP[[#This Row],[Javni doprinos korisnika - HRK]]/7.5345</f>
        <v>0</v>
      </c>
      <c r="W2455" s="50">
        <v>0</v>
      </c>
      <c r="X2455" s="51">
        <f>Ugovori_OPULJP[[#This Row],[Privatni doprinos korisnika - HRK]]/7.5345</f>
        <v>0</v>
      </c>
      <c r="Y2455" s="52">
        <v>1876033</v>
      </c>
      <c r="Z2455" s="53">
        <f>Ugovori_OPULJP[[#This Row],[UKUPNI PRIHVATLJIVI IZDACI
TOTAL ELIGIBLE EXPENDITURE
= Bespovratna sredstva ukupno + doprinos korisnika
= Ukupni prihvatljivi troškovi
= Ukupna ugovorena vrijednost projekta HRK]]/7.5345</f>
        <v>248992.36843851613</v>
      </c>
      <c r="AA2455" s="44" t="s">
        <v>38</v>
      </c>
      <c r="AB2455" s="44" t="s">
        <v>753</v>
      </c>
      <c r="AC2455" s="43" t="s">
        <v>8980</v>
      </c>
      <c r="AD2455" s="43" t="s">
        <v>6595</v>
      </c>
    </row>
    <row r="2456" spans="1:30" ht="88.5" customHeight="1" x14ac:dyDescent="0.2">
      <c r="A2456" s="41" t="s">
        <v>8981</v>
      </c>
      <c r="B2456" s="103" t="s">
        <v>743</v>
      </c>
      <c r="C2456" s="43" t="s">
        <v>7295</v>
      </c>
      <c r="D2456" s="43" t="s">
        <v>8935</v>
      </c>
      <c r="E2456" s="44" t="s">
        <v>76</v>
      </c>
      <c r="F2456" s="45" t="s">
        <v>8982</v>
      </c>
      <c r="G2456" s="45" t="s">
        <v>8983</v>
      </c>
      <c r="H2456" s="47">
        <v>43518</v>
      </c>
      <c r="I2456" s="47">
        <v>44249</v>
      </c>
      <c r="J2456" s="48" t="str">
        <f>IF(Ugovori_OPULJP[[#This Row],[DATUM ZAVRŠETKA OPERACIJE]]&gt;DATE(2024,3,31),"u provedbi","završen")</f>
        <v>završen</v>
      </c>
      <c r="K2456" s="46" t="s">
        <v>8984</v>
      </c>
      <c r="L2456" s="46" t="s">
        <v>79</v>
      </c>
      <c r="M2456" s="49">
        <v>0.85</v>
      </c>
      <c r="N2456" s="49">
        <v>0.15</v>
      </c>
      <c r="O2456" s="50">
        <f>Ugovori_OPULJP[[#This Row],[Bespovratna sredstva - Ukupno (EU+Nac) HRK
= Ukupna ugovorena vrijednost bespovratnih sredstava]]*Ugovori_OPULJP[[#This Row],[EU STOPA SUFINANCIRANJA %
EU CO-FINANCING RATE %]]</f>
        <v>1534193.7555</v>
      </c>
      <c r="P2456" s="51">
        <f>Ugovori_OPULJP[[#This Row],[Bespovratna sredstva - EU dio - HRK]]/7.5345</f>
        <v>203622.50388214213</v>
      </c>
      <c r="Q2456" s="50">
        <f>Ugovori_OPULJP[[#This Row],[Bespovratna sredstva - Ukupno (EU+Nac) HRK
= Ukupna ugovorena vrijednost bespovratnih sredstava]]*Ugovori_OPULJP[[#This Row],[STOPA NACIONALNOG SUFINANCIRANJA %]]</f>
        <v>270740.07449999999</v>
      </c>
      <c r="R2456" s="51">
        <f>Ugovori_OPULJP[[#This Row],[Bespovratna sredstva - Nacionalni dio - HRK]]/7.5345</f>
        <v>35933.38303802508</v>
      </c>
      <c r="S2456" s="50">
        <v>1804933.83</v>
      </c>
      <c r="T2456" s="51">
        <f>Ugovori_OPULJP[[#This Row],[Bespovratna sredstva - Ukupno (EU+Nac) HRK
= Ukupna ugovorena vrijednost bespovratnih sredstava]]/7.5345</f>
        <v>239555.88692016722</v>
      </c>
      <c r="U2456" s="50">
        <v>0</v>
      </c>
      <c r="V2456" s="51">
        <f>Ugovori_OPULJP[[#This Row],[Javni doprinos korisnika - HRK]]/7.5345</f>
        <v>0</v>
      </c>
      <c r="W2456" s="50">
        <v>0</v>
      </c>
      <c r="X2456" s="51">
        <f>Ugovori_OPULJP[[#This Row],[Privatni doprinos korisnika - HRK]]/7.5345</f>
        <v>0</v>
      </c>
      <c r="Y2456" s="52">
        <v>1804933.83</v>
      </c>
      <c r="Z2456" s="53">
        <f>Ugovori_OPULJP[[#This Row],[UKUPNI PRIHVATLJIVI IZDACI
TOTAL ELIGIBLE EXPENDITURE
= Bespovratna sredstva ukupno + doprinos korisnika
= Ukupni prihvatljivi troškovi
= Ukupna ugovorena vrijednost projekta HRK]]/7.5345</f>
        <v>239555.88692016722</v>
      </c>
      <c r="AA2456" s="44" t="s">
        <v>38</v>
      </c>
      <c r="AB2456" s="44" t="s">
        <v>753</v>
      </c>
      <c r="AC2456" s="43" t="s">
        <v>8985</v>
      </c>
      <c r="AD2456" s="43" t="s">
        <v>6595</v>
      </c>
    </row>
    <row r="2457" spans="1:30" ht="76.5" x14ac:dyDescent="0.2">
      <c r="A2457" s="41" t="s">
        <v>8986</v>
      </c>
      <c r="B2457" s="103" t="s">
        <v>743</v>
      </c>
      <c r="C2457" s="43" t="s">
        <v>7295</v>
      </c>
      <c r="D2457" s="43" t="s">
        <v>8935</v>
      </c>
      <c r="E2457" s="44" t="s">
        <v>76</v>
      </c>
      <c r="F2457" s="45" t="s">
        <v>8987</v>
      </c>
      <c r="G2457" s="45" t="s">
        <v>8988</v>
      </c>
      <c r="H2457" s="47">
        <v>43518</v>
      </c>
      <c r="I2457" s="47">
        <v>44338</v>
      </c>
      <c r="J2457" s="48" t="str">
        <f>IF(Ugovori_OPULJP[[#This Row],[DATUM ZAVRŠETKA OPERACIJE]]&gt;DATE(2024,3,31),"u provedbi","završen")</f>
        <v>završen</v>
      </c>
      <c r="K2457" s="46" t="s">
        <v>8989</v>
      </c>
      <c r="L2457" s="46" t="s">
        <v>37</v>
      </c>
      <c r="M2457" s="49">
        <v>0.85</v>
      </c>
      <c r="N2457" s="49">
        <v>0.15</v>
      </c>
      <c r="O2457" s="50">
        <f>Ugovori_OPULJP[[#This Row],[Bespovratna sredstva - Ukupno (EU+Nac) HRK
= Ukupna ugovorena vrijednost bespovratnih sredstava]]*Ugovori_OPULJP[[#This Row],[EU STOPA SUFINANCIRANJA %
EU CO-FINANCING RATE %]]</f>
        <v>1544097.25</v>
      </c>
      <c r="P2457" s="51">
        <f>Ugovori_OPULJP[[#This Row],[Bespovratna sredstva - EU dio - HRK]]/7.5345</f>
        <v>204936.92348530094</v>
      </c>
      <c r="Q2457" s="50">
        <f>Ugovori_OPULJP[[#This Row],[Bespovratna sredstva - Ukupno (EU+Nac) HRK
= Ukupna ugovorena vrijednost bespovratnih sredstava]]*Ugovori_OPULJP[[#This Row],[STOPA NACIONALNOG SUFINANCIRANJA %]]</f>
        <v>272487.75</v>
      </c>
      <c r="R2457" s="51">
        <f>Ugovori_OPULJP[[#This Row],[Bespovratna sredstva - Nacionalni dio - HRK]]/7.5345</f>
        <v>36165.339438582516</v>
      </c>
      <c r="S2457" s="50">
        <v>1816585</v>
      </c>
      <c r="T2457" s="51">
        <f>Ugovori_OPULJP[[#This Row],[Bespovratna sredstva - Ukupno (EU+Nac) HRK
= Ukupna ugovorena vrijednost bespovratnih sredstava]]/7.5345</f>
        <v>241102.26292388345</v>
      </c>
      <c r="U2457" s="50">
        <v>0</v>
      </c>
      <c r="V2457" s="51">
        <f>Ugovori_OPULJP[[#This Row],[Javni doprinos korisnika - HRK]]/7.5345</f>
        <v>0</v>
      </c>
      <c r="W2457" s="50">
        <v>0</v>
      </c>
      <c r="X2457" s="51">
        <f>Ugovori_OPULJP[[#This Row],[Privatni doprinos korisnika - HRK]]/7.5345</f>
        <v>0</v>
      </c>
      <c r="Y2457" s="52">
        <v>1816585</v>
      </c>
      <c r="Z2457" s="53">
        <f>Ugovori_OPULJP[[#This Row],[UKUPNI PRIHVATLJIVI IZDACI
TOTAL ELIGIBLE EXPENDITURE
= Bespovratna sredstva ukupno + doprinos korisnika
= Ukupni prihvatljivi troškovi
= Ukupna ugovorena vrijednost projekta HRK]]/7.5345</f>
        <v>241102.26292388345</v>
      </c>
      <c r="AA2457" s="44" t="s">
        <v>38</v>
      </c>
      <c r="AB2457" s="44" t="s">
        <v>753</v>
      </c>
      <c r="AC2457" s="43" t="s">
        <v>8990</v>
      </c>
      <c r="AD2457" s="43" t="s">
        <v>6595</v>
      </c>
    </row>
    <row r="2458" spans="1:30" ht="63.75" x14ac:dyDescent="0.2">
      <c r="A2458" s="41" t="s">
        <v>8991</v>
      </c>
      <c r="B2458" s="103" t="s">
        <v>743</v>
      </c>
      <c r="C2458" s="43" t="s">
        <v>7295</v>
      </c>
      <c r="D2458" s="43" t="s">
        <v>8935</v>
      </c>
      <c r="E2458" s="44" t="s">
        <v>76</v>
      </c>
      <c r="F2458" s="45" t="s">
        <v>8992</v>
      </c>
      <c r="G2458" s="45" t="s">
        <v>8993</v>
      </c>
      <c r="H2458" s="47">
        <v>43518</v>
      </c>
      <c r="I2458" s="47">
        <v>44249</v>
      </c>
      <c r="J2458" s="48" t="str">
        <f>IF(Ugovori_OPULJP[[#This Row],[DATUM ZAVRŠETKA OPERACIJE]]&gt;DATE(2024,3,31),"u provedbi","završen")</f>
        <v>završen</v>
      </c>
      <c r="K2458" s="46" t="s">
        <v>8994</v>
      </c>
      <c r="L2458" s="46" t="s">
        <v>99</v>
      </c>
      <c r="M2458" s="49">
        <v>0.85</v>
      </c>
      <c r="N2458" s="49">
        <v>0.15</v>
      </c>
      <c r="O2458" s="50">
        <f>Ugovori_OPULJP[[#This Row],[Bespovratna sredstva - Ukupno (EU+Nac) HRK
= Ukupna ugovorena vrijednost bespovratnih sredstava]]*Ugovori_OPULJP[[#This Row],[EU STOPA SUFINANCIRANJA %
EU CO-FINANCING RATE %]]</f>
        <v>1555109.7734999999</v>
      </c>
      <c r="P2458" s="51">
        <f>Ugovori_OPULJP[[#This Row],[Bespovratna sredstva - EU dio - HRK]]/7.5345</f>
        <v>206398.536531953</v>
      </c>
      <c r="Q2458" s="50">
        <f>Ugovori_OPULJP[[#This Row],[Bespovratna sredstva - Ukupno (EU+Nac) HRK
= Ukupna ugovorena vrijednost bespovratnih sredstava]]*Ugovori_OPULJP[[#This Row],[STOPA NACIONALNOG SUFINANCIRANJA %]]</f>
        <v>274431.13649999996</v>
      </c>
      <c r="R2458" s="51">
        <f>Ugovori_OPULJP[[#This Row],[Bespovratna sredstva - Nacionalni dio - HRK]]/7.5345</f>
        <v>36423.271152697584</v>
      </c>
      <c r="S2458" s="50">
        <v>1829540.91</v>
      </c>
      <c r="T2458" s="51">
        <f>Ugovori_OPULJP[[#This Row],[Bespovratna sredstva - Ukupno (EU+Nac) HRK
= Ukupna ugovorena vrijednost bespovratnih sredstava]]/7.5345</f>
        <v>242821.80768465059</v>
      </c>
      <c r="U2458" s="50">
        <v>0</v>
      </c>
      <c r="V2458" s="51">
        <f>Ugovori_OPULJP[[#This Row],[Javni doprinos korisnika - HRK]]/7.5345</f>
        <v>0</v>
      </c>
      <c r="W2458" s="50">
        <v>0</v>
      </c>
      <c r="X2458" s="51">
        <f>Ugovori_OPULJP[[#This Row],[Privatni doprinos korisnika - HRK]]/7.5345</f>
        <v>0</v>
      </c>
      <c r="Y2458" s="52">
        <v>1829540.91</v>
      </c>
      <c r="Z2458" s="53">
        <f>Ugovori_OPULJP[[#This Row],[UKUPNI PRIHVATLJIVI IZDACI
TOTAL ELIGIBLE EXPENDITURE
= Bespovratna sredstva ukupno + doprinos korisnika
= Ukupni prihvatljivi troškovi
= Ukupna ugovorena vrijednost projekta HRK]]/7.5345</f>
        <v>242821.80768465059</v>
      </c>
      <c r="AA2458" s="44" t="s">
        <v>38</v>
      </c>
      <c r="AB2458" s="44" t="s">
        <v>753</v>
      </c>
      <c r="AC2458" s="43" t="s">
        <v>8995</v>
      </c>
      <c r="AD2458" s="43" t="s">
        <v>6595</v>
      </c>
    </row>
    <row r="2459" spans="1:30" ht="114.75" x14ac:dyDescent="0.2">
      <c r="A2459" s="41" t="s">
        <v>8996</v>
      </c>
      <c r="B2459" s="103" t="s">
        <v>743</v>
      </c>
      <c r="C2459" s="43" t="s">
        <v>7295</v>
      </c>
      <c r="D2459" s="43" t="s">
        <v>8935</v>
      </c>
      <c r="E2459" s="44" t="s">
        <v>76</v>
      </c>
      <c r="F2459" s="45" t="s">
        <v>8997</v>
      </c>
      <c r="G2459" s="45" t="s">
        <v>8998</v>
      </c>
      <c r="H2459" s="47">
        <v>43518</v>
      </c>
      <c r="I2459" s="47">
        <v>44249</v>
      </c>
      <c r="J2459" s="48" t="str">
        <f>IF(Ugovori_OPULJP[[#This Row],[DATUM ZAVRŠETKA OPERACIJE]]&gt;DATE(2024,3,31),"u provedbi","završen")</f>
        <v>završen</v>
      </c>
      <c r="K2459" s="46" t="s">
        <v>244</v>
      </c>
      <c r="L2459" s="46" t="s">
        <v>244</v>
      </c>
      <c r="M2459" s="49">
        <v>0.85</v>
      </c>
      <c r="N2459" s="49">
        <v>0.15</v>
      </c>
      <c r="O2459" s="50">
        <f>Ugovori_OPULJP[[#This Row],[Bespovratna sredstva - Ukupno (EU+Nac) HRK
= Ukupna ugovorena vrijednost bespovratnih sredstava]]*Ugovori_OPULJP[[#This Row],[EU STOPA SUFINANCIRANJA %
EU CO-FINANCING RATE %]]</f>
        <v>711314</v>
      </c>
      <c r="P2459" s="51">
        <f>Ugovori_OPULJP[[#This Row],[Bespovratna sredstva - EU dio - HRK]]/7.5345</f>
        <v>94407.591744641308</v>
      </c>
      <c r="Q2459" s="50">
        <f>Ugovori_OPULJP[[#This Row],[Bespovratna sredstva - Ukupno (EU+Nac) HRK
= Ukupna ugovorena vrijednost bespovratnih sredstava]]*Ugovori_OPULJP[[#This Row],[STOPA NACIONALNOG SUFINANCIRANJA %]]</f>
        <v>125526</v>
      </c>
      <c r="R2459" s="51">
        <f>Ugovori_OPULJP[[#This Row],[Bespovratna sredstva - Nacionalni dio - HRK]]/7.5345</f>
        <v>16660.163249054349</v>
      </c>
      <c r="S2459" s="50">
        <v>836840</v>
      </c>
      <c r="T2459" s="51">
        <f>Ugovori_OPULJP[[#This Row],[Bespovratna sredstva - Ukupno (EU+Nac) HRK
= Ukupna ugovorena vrijednost bespovratnih sredstava]]/7.5345</f>
        <v>111067.75499369566</v>
      </c>
      <c r="U2459" s="50">
        <v>0</v>
      </c>
      <c r="V2459" s="51">
        <f>Ugovori_OPULJP[[#This Row],[Javni doprinos korisnika - HRK]]/7.5345</f>
        <v>0</v>
      </c>
      <c r="W2459" s="50">
        <v>0</v>
      </c>
      <c r="X2459" s="51">
        <f>Ugovori_OPULJP[[#This Row],[Privatni doprinos korisnika - HRK]]/7.5345</f>
        <v>0</v>
      </c>
      <c r="Y2459" s="52">
        <v>836840</v>
      </c>
      <c r="Z2459" s="53">
        <f>Ugovori_OPULJP[[#This Row],[UKUPNI PRIHVATLJIVI IZDACI
TOTAL ELIGIBLE EXPENDITURE
= Bespovratna sredstva ukupno + doprinos korisnika
= Ukupni prihvatljivi troškovi
= Ukupna ugovorena vrijednost projekta HRK]]/7.5345</f>
        <v>111067.75499369566</v>
      </c>
      <c r="AA2459" s="44" t="s">
        <v>38</v>
      </c>
      <c r="AB2459" s="44" t="s">
        <v>753</v>
      </c>
      <c r="AC2459" s="43" t="s">
        <v>8999</v>
      </c>
      <c r="AD2459" s="43" t="s">
        <v>6595</v>
      </c>
    </row>
    <row r="2460" spans="1:30" ht="102" x14ac:dyDescent="0.2">
      <c r="A2460" s="41" t="s">
        <v>9000</v>
      </c>
      <c r="B2460" s="103" t="s">
        <v>743</v>
      </c>
      <c r="C2460" s="43" t="s">
        <v>7295</v>
      </c>
      <c r="D2460" s="43" t="s">
        <v>8935</v>
      </c>
      <c r="E2460" s="44" t="s">
        <v>76</v>
      </c>
      <c r="F2460" s="45" t="s">
        <v>9001</v>
      </c>
      <c r="G2460" s="45" t="s">
        <v>9002</v>
      </c>
      <c r="H2460" s="47">
        <v>43866</v>
      </c>
      <c r="I2460" s="47">
        <v>44597</v>
      </c>
      <c r="J2460" s="48" t="str">
        <f>IF(Ugovori_OPULJP[[#This Row],[DATUM ZAVRŠETKA OPERACIJE]]&gt;DATE(2024,3,31),"u provedbi","završen")</f>
        <v>završen</v>
      </c>
      <c r="K2460" s="46" t="s">
        <v>154</v>
      </c>
      <c r="L2460" s="46" t="s">
        <v>37</v>
      </c>
      <c r="M2460" s="49">
        <v>0.85</v>
      </c>
      <c r="N2460" s="49">
        <v>0.15</v>
      </c>
      <c r="O2460" s="50">
        <f>Ugovori_OPULJP[[#This Row],[Bespovratna sredstva - Ukupno (EU+Nac) HRK
= Ukupna ugovorena vrijednost bespovratnih sredstava]]*Ugovori_OPULJP[[#This Row],[EU STOPA SUFINANCIRANJA %
EU CO-FINANCING RATE %]]</f>
        <v>1694278.65</v>
      </c>
      <c r="P2460" s="51">
        <f>Ugovori_OPULJP[[#This Row],[Bespovratna sredstva - EU dio - HRK]]/7.5345</f>
        <v>224869.42066494125</v>
      </c>
      <c r="Q2460" s="50">
        <f>Ugovori_OPULJP[[#This Row],[Bespovratna sredstva - Ukupno (EU+Nac) HRK
= Ukupna ugovorena vrijednost bespovratnih sredstava]]*Ugovori_OPULJP[[#This Row],[STOPA NACIONALNOG SUFINANCIRANJA %]]</f>
        <v>298990.34999999998</v>
      </c>
      <c r="R2460" s="51">
        <f>Ugovori_OPULJP[[#This Row],[Bespovratna sredstva - Nacionalni dio - HRK]]/7.5345</f>
        <v>39682.838940871981</v>
      </c>
      <c r="S2460" s="50">
        <v>1993269</v>
      </c>
      <c r="T2460" s="51">
        <f>Ugovori_OPULJP[[#This Row],[Bespovratna sredstva - Ukupno (EU+Nac) HRK
= Ukupna ugovorena vrijednost bespovratnih sredstava]]/7.5345</f>
        <v>264552.25960581325</v>
      </c>
      <c r="U2460" s="50">
        <v>0</v>
      </c>
      <c r="V2460" s="51">
        <f>Ugovori_OPULJP[[#This Row],[Javni doprinos korisnika - HRK]]/7.5345</f>
        <v>0</v>
      </c>
      <c r="W2460" s="50">
        <v>0</v>
      </c>
      <c r="X2460" s="51">
        <f>Ugovori_OPULJP[[#This Row],[Privatni doprinos korisnika - HRK]]/7.5345</f>
        <v>0</v>
      </c>
      <c r="Y2460" s="52">
        <v>1993269</v>
      </c>
      <c r="Z2460" s="53">
        <f>Ugovori_OPULJP[[#This Row],[UKUPNI PRIHVATLJIVI IZDACI
TOTAL ELIGIBLE EXPENDITURE
= Bespovratna sredstva ukupno + doprinos korisnika
= Ukupni prihvatljivi troškovi
= Ukupna ugovorena vrijednost projekta HRK]]/7.5345</f>
        <v>264552.25960581325</v>
      </c>
      <c r="AA2460" s="44" t="s">
        <v>38</v>
      </c>
      <c r="AB2460" s="44" t="s">
        <v>753</v>
      </c>
      <c r="AC2460" s="43" t="s">
        <v>9003</v>
      </c>
      <c r="AD2460" s="43" t="s">
        <v>6595</v>
      </c>
    </row>
    <row r="2461" spans="1:30" ht="63.75" x14ac:dyDescent="0.2">
      <c r="A2461" s="41" t="s">
        <v>9004</v>
      </c>
      <c r="B2461" s="103" t="s">
        <v>743</v>
      </c>
      <c r="C2461" s="43" t="s">
        <v>7295</v>
      </c>
      <c r="D2461" s="43" t="s">
        <v>8935</v>
      </c>
      <c r="E2461" s="44" t="s">
        <v>76</v>
      </c>
      <c r="F2461" s="45" t="s">
        <v>9005</v>
      </c>
      <c r="G2461" s="45" t="s">
        <v>6248</v>
      </c>
      <c r="H2461" s="47">
        <v>43866</v>
      </c>
      <c r="I2461" s="47">
        <v>44597</v>
      </c>
      <c r="J2461" s="48" t="str">
        <f>IF(Ugovori_OPULJP[[#This Row],[DATUM ZAVRŠETKA OPERACIJE]]&gt;DATE(2024,3,31),"u provedbi","završen")</f>
        <v>završen</v>
      </c>
      <c r="K2461" s="46" t="s">
        <v>8994</v>
      </c>
      <c r="L2461" s="46" t="s">
        <v>249</v>
      </c>
      <c r="M2461" s="49">
        <v>0.85</v>
      </c>
      <c r="N2461" s="49">
        <v>0.15</v>
      </c>
      <c r="O2461" s="50">
        <f>Ugovori_OPULJP[[#This Row],[Bespovratna sredstva - Ukupno (EU+Nac) HRK
= Ukupna ugovorena vrijednost bespovratnih sredstava]]*Ugovori_OPULJP[[#This Row],[EU STOPA SUFINANCIRANJA %
EU CO-FINANCING RATE %]]</f>
        <v>1663747.3130000001</v>
      </c>
      <c r="P2461" s="51">
        <f>Ugovori_OPULJP[[#This Row],[Bespovratna sredstva - EU dio - HRK]]/7.5345</f>
        <v>220817.21587364789</v>
      </c>
      <c r="Q2461" s="50">
        <f>Ugovori_OPULJP[[#This Row],[Bespovratna sredstva - Ukupno (EU+Nac) HRK
= Ukupna ugovorena vrijednost bespovratnih sredstava]]*Ugovori_OPULJP[[#This Row],[STOPA NACIONALNOG SUFINANCIRANJA %]]</f>
        <v>293602.467</v>
      </c>
      <c r="R2461" s="51">
        <f>Ugovori_OPULJP[[#This Row],[Bespovratna sredstva - Nacionalni dio - HRK]]/7.5345</f>
        <v>38967.743977702565</v>
      </c>
      <c r="S2461" s="50">
        <v>1957349.78</v>
      </c>
      <c r="T2461" s="51">
        <f>Ugovori_OPULJP[[#This Row],[Bespovratna sredstva - Ukupno (EU+Nac) HRK
= Ukupna ugovorena vrijednost bespovratnih sredstava]]/7.5345</f>
        <v>259784.95985135043</v>
      </c>
      <c r="U2461" s="50">
        <v>0</v>
      </c>
      <c r="V2461" s="51">
        <f>Ugovori_OPULJP[[#This Row],[Javni doprinos korisnika - HRK]]/7.5345</f>
        <v>0</v>
      </c>
      <c r="W2461" s="50">
        <v>0</v>
      </c>
      <c r="X2461" s="51">
        <f>Ugovori_OPULJP[[#This Row],[Privatni doprinos korisnika - HRK]]/7.5345</f>
        <v>0</v>
      </c>
      <c r="Y2461" s="52">
        <v>1957349.78</v>
      </c>
      <c r="Z2461" s="53">
        <f>Ugovori_OPULJP[[#This Row],[UKUPNI PRIHVATLJIVI IZDACI
TOTAL ELIGIBLE EXPENDITURE
= Bespovratna sredstva ukupno + doprinos korisnika
= Ukupni prihvatljivi troškovi
= Ukupna ugovorena vrijednost projekta HRK]]/7.5345</f>
        <v>259784.95985135043</v>
      </c>
      <c r="AA2461" s="44" t="s">
        <v>38</v>
      </c>
      <c r="AB2461" s="44" t="s">
        <v>753</v>
      </c>
      <c r="AC2461" s="43" t="s">
        <v>9006</v>
      </c>
      <c r="AD2461" s="43" t="s">
        <v>6595</v>
      </c>
    </row>
    <row r="2462" spans="1:30" ht="76.5" x14ac:dyDescent="0.2">
      <c r="A2462" s="41" t="s">
        <v>9007</v>
      </c>
      <c r="B2462" s="103" t="s">
        <v>743</v>
      </c>
      <c r="C2462" s="43" t="s">
        <v>7295</v>
      </c>
      <c r="D2462" s="43" t="s">
        <v>8935</v>
      </c>
      <c r="E2462" s="44" t="s">
        <v>76</v>
      </c>
      <c r="F2462" s="45" t="s">
        <v>9008</v>
      </c>
      <c r="G2462" s="62" t="s">
        <v>4066</v>
      </c>
      <c r="H2462" s="47">
        <v>43866</v>
      </c>
      <c r="I2462" s="47">
        <v>44597</v>
      </c>
      <c r="J2462" s="48" t="str">
        <f>IF(Ugovori_OPULJP[[#This Row],[DATUM ZAVRŠETKA OPERACIJE]]&gt;DATE(2024,3,31),"u provedbi","završen")</f>
        <v>završen</v>
      </c>
      <c r="K2462" s="46" t="s">
        <v>9009</v>
      </c>
      <c r="L2462" s="46" t="s">
        <v>37</v>
      </c>
      <c r="M2462" s="49">
        <v>0.85</v>
      </c>
      <c r="N2462" s="49">
        <v>0.15</v>
      </c>
      <c r="O2462" s="50">
        <f>Ugovori_OPULJP[[#This Row],[Bespovratna sredstva - Ukupno (EU+Nac) HRK
= Ukupna ugovorena vrijednost bespovratnih sredstava]]*Ugovori_OPULJP[[#This Row],[EU STOPA SUFINANCIRANJA %
EU CO-FINANCING RATE %]]</f>
        <v>1335457.423</v>
      </c>
      <c r="P2462" s="51">
        <f>Ugovori_OPULJP[[#This Row],[Bespovratna sredstva - EU dio - HRK]]/7.5345</f>
        <v>177245.65969871922</v>
      </c>
      <c r="Q2462" s="50">
        <f>Ugovori_OPULJP[[#This Row],[Bespovratna sredstva - Ukupno (EU+Nac) HRK
= Ukupna ugovorena vrijednost bespovratnih sredstava]]*Ugovori_OPULJP[[#This Row],[STOPA NACIONALNOG SUFINANCIRANJA %]]</f>
        <v>235668.95699999997</v>
      </c>
      <c r="R2462" s="51">
        <f>Ugovori_OPULJP[[#This Row],[Bespovratna sredstva - Nacionalni dio - HRK]]/7.5345</f>
        <v>31278.645829185738</v>
      </c>
      <c r="S2462" s="50">
        <v>1571126.38</v>
      </c>
      <c r="T2462" s="51">
        <f>Ugovori_OPULJP[[#This Row],[Bespovratna sredstva - Ukupno (EU+Nac) HRK
= Ukupna ugovorena vrijednost bespovratnih sredstava]]/7.5345</f>
        <v>208524.30552790494</v>
      </c>
      <c r="U2462" s="50">
        <v>0</v>
      </c>
      <c r="V2462" s="51">
        <f>Ugovori_OPULJP[[#This Row],[Javni doprinos korisnika - HRK]]/7.5345</f>
        <v>0</v>
      </c>
      <c r="W2462" s="50">
        <v>0</v>
      </c>
      <c r="X2462" s="51">
        <f>Ugovori_OPULJP[[#This Row],[Privatni doprinos korisnika - HRK]]/7.5345</f>
        <v>0</v>
      </c>
      <c r="Y2462" s="52">
        <v>1571126.38</v>
      </c>
      <c r="Z2462" s="53">
        <f>Ugovori_OPULJP[[#This Row],[UKUPNI PRIHVATLJIVI IZDACI
TOTAL ELIGIBLE EXPENDITURE
= Bespovratna sredstva ukupno + doprinos korisnika
= Ukupni prihvatljivi troškovi
= Ukupna ugovorena vrijednost projekta HRK]]/7.5345</f>
        <v>208524.30552790494</v>
      </c>
      <c r="AA2462" s="44" t="s">
        <v>38</v>
      </c>
      <c r="AB2462" s="44" t="s">
        <v>753</v>
      </c>
      <c r="AC2462" s="43" t="s">
        <v>9010</v>
      </c>
      <c r="AD2462" s="43" t="s">
        <v>6595</v>
      </c>
    </row>
    <row r="2463" spans="1:30" ht="102" x14ac:dyDescent="0.2">
      <c r="A2463" s="41" t="s">
        <v>9011</v>
      </c>
      <c r="B2463" s="103" t="s">
        <v>743</v>
      </c>
      <c r="C2463" s="43" t="s">
        <v>7295</v>
      </c>
      <c r="D2463" s="43" t="s">
        <v>8935</v>
      </c>
      <c r="E2463" s="44" t="s">
        <v>76</v>
      </c>
      <c r="F2463" s="45" t="s">
        <v>9012</v>
      </c>
      <c r="G2463" s="45" t="s">
        <v>9013</v>
      </c>
      <c r="H2463" s="47">
        <v>43866</v>
      </c>
      <c r="I2463" s="47">
        <v>44597</v>
      </c>
      <c r="J2463" s="48" t="str">
        <f>IF(Ugovori_OPULJP[[#This Row],[DATUM ZAVRŠETKA OPERACIJE]]&gt;DATE(2024,3,31),"u provedbi","završen")</f>
        <v>završen</v>
      </c>
      <c r="K2463" s="46" t="s">
        <v>9014</v>
      </c>
      <c r="L2463" s="46" t="s">
        <v>37</v>
      </c>
      <c r="M2463" s="49">
        <v>0.85</v>
      </c>
      <c r="N2463" s="49">
        <v>0.15</v>
      </c>
      <c r="O2463" s="50">
        <f>Ugovori_OPULJP[[#This Row],[Bespovratna sredstva - Ukupno (EU+Nac) HRK
= Ukupna ugovorena vrijednost bespovratnih sredstava]]*Ugovori_OPULJP[[#This Row],[EU STOPA SUFINANCIRANJA %
EU CO-FINANCING RATE %]]</f>
        <v>1692153.8114999998</v>
      </c>
      <c r="P2463" s="51">
        <f>Ugovori_OPULJP[[#This Row],[Bespovratna sredstva - EU dio - HRK]]/7.5345</f>
        <v>224587.40613179372</v>
      </c>
      <c r="Q2463" s="50">
        <f>Ugovori_OPULJP[[#This Row],[Bespovratna sredstva - Ukupno (EU+Nac) HRK
= Ukupna ugovorena vrijednost bespovratnih sredstava]]*Ugovori_OPULJP[[#This Row],[STOPA NACIONALNOG SUFINANCIRANJA %]]</f>
        <v>298615.37849999999</v>
      </c>
      <c r="R2463" s="51">
        <f>Ugovori_OPULJP[[#This Row],[Bespovratna sredstva - Nacionalni dio - HRK]]/7.5345</f>
        <v>39633.071670316538</v>
      </c>
      <c r="S2463" s="50">
        <v>1990769.19</v>
      </c>
      <c r="T2463" s="51">
        <f>Ugovori_OPULJP[[#This Row],[Bespovratna sredstva - Ukupno (EU+Nac) HRK
= Ukupna ugovorena vrijednost bespovratnih sredstava]]/7.5345</f>
        <v>264220.47780211025</v>
      </c>
      <c r="U2463" s="50">
        <v>0</v>
      </c>
      <c r="V2463" s="51">
        <f>Ugovori_OPULJP[[#This Row],[Javni doprinos korisnika - HRK]]/7.5345</f>
        <v>0</v>
      </c>
      <c r="W2463" s="50">
        <v>0</v>
      </c>
      <c r="X2463" s="51">
        <f>Ugovori_OPULJP[[#This Row],[Privatni doprinos korisnika - HRK]]/7.5345</f>
        <v>0</v>
      </c>
      <c r="Y2463" s="52">
        <v>1990769.19</v>
      </c>
      <c r="Z2463" s="53">
        <f>Ugovori_OPULJP[[#This Row],[UKUPNI PRIHVATLJIVI IZDACI
TOTAL ELIGIBLE EXPENDITURE
= Bespovratna sredstva ukupno + doprinos korisnika
= Ukupni prihvatljivi troškovi
= Ukupna ugovorena vrijednost projekta HRK]]/7.5345</f>
        <v>264220.47780211025</v>
      </c>
      <c r="AA2463" s="44" t="s">
        <v>38</v>
      </c>
      <c r="AB2463" s="44" t="s">
        <v>753</v>
      </c>
      <c r="AC2463" s="43" t="s">
        <v>9015</v>
      </c>
      <c r="AD2463" s="43" t="s">
        <v>6595</v>
      </c>
    </row>
    <row r="2464" spans="1:30" ht="89.25" x14ac:dyDescent="0.2">
      <c r="A2464" s="41" t="s">
        <v>9016</v>
      </c>
      <c r="B2464" s="103" t="s">
        <v>743</v>
      </c>
      <c r="C2464" s="43" t="s">
        <v>7295</v>
      </c>
      <c r="D2464" s="43" t="s">
        <v>8935</v>
      </c>
      <c r="E2464" s="44" t="s">
        <v>76</v>
      </c>
      <c r="F2464" s="45" t="s">
        <v>9017</v>
      </c>
      <c r="G2464" s="45" t="s">
        <v>9018</v>
      </c>
      <c r="H2464" s="47">
        <v>43866</v>
      </c>
      <c r="I2464" s="47">
        <v>44597</v>
      </c>
      <c r="J2464" s="48" t="str">
        <f>IF(Ugovori_OPULJP[[#This Row],[DATUM ZAVRŠETKA OPERACIJE]]&gt;DATE(2024,3,31),"u provedbi","završen")</f>
        <v>završen</v>
      </c>
      <c r="K2464" s="46" t="s">
        <v>9019</v>
      </c>
      <c r="L2464" s="46" t="s">
        <v>37</v>
      </c>
      <c r="M2464" s="49">
        <v>0.85</v>
      </c>
      <c r="N2464" s="49">
        <v>0.15</v>
      </c>
      <c r="O2464" s="50">
        <f>Ugovori_OPULJP[[#This Row],[Bespovratna sredstva - Ukupno (EU+Nac) HRK
= Ukupna ugovorena vrijednost bespovratnih sredstava]]*Ugovori_OPULJP[[#This Row],[EU STOPA SUFINANCIRANJA %
EU CO-FINANCING RATE %]]</f>
        <v>1664564.588</v>
      </c>
      <c r="P2464" s="51">
        <f>Ugovori_OPULJP[[#This Row],[Bespovratna sredstva - EU dio - HRK]]/7.5345</f>
        <v>220925.68690689493</v>
      </c>
      <c r="Q2464" s="50">
        <f>Ugovori_OPULJP[[#This Row],[Bespovratna sredstva - Ukupno (EU+Nac) HRK
= Ukupna ugovorena vrijednost bespovratnih sredstava]]*Ugovori_OPULJP[[#This Row],[STOPA NACIONALNOG SUFINANCIRANJA %]]</f>
        <v>293746.69199999998</v>
      </c>
      <c r="R2464" s="51">
        <f>Ugovori_OPULJP[[#This Row],[Bespovratna sredstva - Nacionalni dio - HRK]]/7.5345</f>
        <v>38986.885924746166</v>
      </c>
      <c r="S2464" s="50">
        <v>1958311.28</v>
      </c>
      <c r="T2464" s="51">
        <f>Ugovori_OPULJP[[#This Row],[Bespovratna sredstva - Ukupno (EU+Nac) HRK
= Ukupna ugovorena vrijednost bespovratnih sredstava]]/7.5345</f>
        <v>259912.5728316411</v>
      </c>
      <c r="U2464" s="50">
        <v>0</v>
      </c>
      <c r="V2464" s="51">
        <f>Ugovori_OPULJP[[#This Row],[Javni doprinos korisnika - HRK]]/7.5345</f>
        <v>0</v>
      </c>
      <c r="W2464" s="50">
        <v>0</v>
      </c>
      <c r="X2464" s="51">
        <f>Ugovori_OPULJP[[#This Row],[Privatni doprinos korisnika - HRK]]/7.5345</f>
        <v>0</v>
      </c>
      <c r="Y2464" s="52">
        <v>1958311.28</v>
      </c>
      <c r="Z2464" s="53">
        <f>Ugovori_OPULJP[[#This Row],[UKUPNI PRIHVATLJIVI IZDACI
TOTAL ELIGIBLE EXPENDITURE
= Bespovratna sredstva ukupno + doprinos korisnika
= Ukupni prihvatljivi troškovi
= Ukupna ugovorena vrijednost projekta HRK]]/7.5345</f>
        <v>259912.5728316411</v>
      </c>
      <c r="AA2464" s="44" t="s">
        <v>38</v>
      </c>
      <c r="AB2464" s="44" t="s">
        <v>753</v>
      </c>
      <c r="AC2464" s="43" t="s">
        <v>9020</v>
      </c>
      <c r="AD2464" s="43" t="s">
        <v>6595</v>
      </c>
    </row>
    <row r="2465" spans="1:30" ht="102" x14ac:dyDescent="0.2">
      <c r="A2465" s="41" t="s">
        <v>9021</v>
      </c>
      <c r="B2465" s="103" t="s">
        <v>743</v>
      </c>
      <c r="C2465" s="43" t="s">
        <v>7295</v>
      </c>
      <c r="D2465" s="43" t="s">
        <v>8935</v>
      </c>
      <c r="E2465" s="44" t="s">
        <v>76</v>
      </c>
      <c r="F2465" s="45" t="s">
        <v>9022</v>
      </c>
      <c r="G2465" s="45" t="s">
        <v>9023</v>
      </c>
      <c r="H2465" s="47">
        <v>43866</v>
      </c>
      <c r="I2465" s="47">
        <v>44597</v>
      </c>
      <c r="J2465" s="48" t="str">
        <f>IF(Ugovori_OPULJP[[#This Row],[DATUM ZAVRŠETKA OPERACIJE]]&gt;DATE(2024,3,31),"u provedbi","završen")</f>
        <v>završen</v>
      </c>
      <c r="K2465" s="46" t="s">
        <v>9024</v>
      </c>
      <c r="L2465" s="46" t="s">
        <v>37</v>
      </c>
      <c r="M2465" s="49">
        <v>0.85</v>
      </c>
      <c r="N2465" s="49">
        <v>0.15</v>
      </c>
      <c r="O2465" s="50">
        <f>Ugovori_OPULJP[[#This Row],[Bespovratna sredstva - Ukupno (EU+Nac) HRK
= Ukupna ugovorena vrijednost bespovratnih sredstava]]*Ugovori_OPULJP[[#This Row],[EU STOPA SUFINANCIRANJA %
EU CO-FINANCING RATE %]]</f>
        <v>1689643.3875</v>
      </c>
      <c r="P2465" s="51">
        <f>Ugovori_OPULJP[[#This Row],[Bespovratna sredstva - EU dio - HRK]]/7.5345</f>
        <v>224254.21560820224</v>
      </c>
      <c r="Q2465" s="50">
        <f>Ugovori_OPULJP[[#This Row],[Bespovratna sredstva - Ukupno (EU+Nac) HRK
= Ukupna ugovorena vrijednost bespovratnih sredstava]]*Ugovori_OPULJP[[#This Row],[STOPA NACIONALNOG SUFINANCIRANJA %]]</f>
        <v>298172.36249999999</v>
      </c>
      <c r="R2465" s="51">
        <f>Ugovori_OPULJP[[#This Row],[Bespovratna sredstva - Nacionalni dio - HRK]]/7.5345</f>
        <v>39574.273342623928</v>
      </c>
      <c r="S2465" s="50">
        <v>1987815.75</v>
      </c>
      <c r="T2465" s="51">
        <f>Ugovori_OPULJP[[#This Row],[Bespovratna sredstva - Ukupno (EU+Nac) HRK
= Ukupna ugovorena vrijednost bespovratnih sredstava]]/7.5345</f>
        <v>263828.48895082617</v>
      </c>
      <c r="U2465" s="50">
        <v>0</v>
      </c>
      <c r="V2465" s="51">
        <f>Ugovori_OPULJP[[#This Row],[Javni doprinos korisnika - HRK]]/7.5345</f>
        <v>0</v>
      </c>
      <c r="W2465" s="50">
        <v>0</v>
      </c>
      <c r="X2465" s="51">
        <f>Ugovori_OPULJP[[#This Row],[Privatni doprinos korisnika - HRK]]/7.5345</f>
        <v>0</v>
      </c>
      <c r="Y2465" s="52">
        <v>1987815.75</v>
      </c>
      <c r="Z2465" s="53">
        <f>Ugovori_OPULJP[[#This Row],[UKUPNI PRIHVATLJIVI IZDACI
TOTAL ELIGIBLE EXPENDITURE
= Bespovratna sredstva ukupno + doprinos korisnika
= Ukupni prihvatljivi troškovi
= Ukupna ugovorena vrijednost projekta HRK]]/7.5345</f>
        <v>263828.48895082617</v>
      </c>
      <c r="AA2465" s="44" t="s">
        <v>38</v>
      </c>
      <c r="AB2465" s="44" t="s">
        <v>753</v>
      </c>
      <c r="AC2465" s="43" t="s">
        <v>9025</v>
      </c>
      <c r="AD2465" s="43" t="s">
        <v>6595</v>
      </c>
    </row>
    <row r="2466" spans="1:30" ht="102" x14ac:dyDescent="0.2">
      <c r="A2466" s="41" t="s">
        <v>9026</v>
      </c>
      <c r="B2466" s="103" t="s">
        <v>743</v>
      </c>
      <c r="C2466" s="43" t="s">
        <v>7295</v>
      </c>
      <c r="D2466" s="43" t="s">
        <v>8935</v>
      </c>
      <c r="E2466" s="44" t="s">
        <v>76</v>
      </c>
      <c r="F2466" s="45" t="s">
        <v>9027</v>
      </c>
      <c r="G2466" s="45" t="s">
        <v>9028</v>
      </c>
      <c r="H2466" s="47">
        <v>43866</v>
      </c>
      <c r="I2466" s="47">
        <v>44597</v>
      </c>
      <c r="J2466" s="48" t="str">
        <f>IF(Ugovori_OPULJP[[#This Row],[DATUM ZAVRŠETKA OPERACIJE]]&gt;DATE(2024,3,31),"u provedbi","završen")</f>
        <v>završen</v>
      </c>
      <c r="K2466" s="46" t="s">
        <v>9029</v>
      </c>
      <c r="L2466" s="46" t="s">
        <v>37</v>
      </c>
      <c r="M2466" s="49">
        <v>0.85</v>
      </c>
      <c r="N2466" s="49">
        <v>0.15</v>
      </c>
      <c r="O2466" s="50">
        <f>Ugovori_OPULJP[[#This Row],[Bespovratna sredstva - Ukupno (EU+Nac) HRK
= Ukupna ugovorena vrijednost bespovratnih sredstava]]*Ugovori_OPULJP[[#This Row],[EU STOPA SUFINANCIRANJA %
EU CO-FINANCING RATE %]]</f>
        <v>1656424.4270000001</v>
      </c>
      <c r="P2466" s="51">
        <f>Ugovori_OPULJP[[#This Row],[Bespovratna sredstva - EU dio - HRK]]/7.5345</f>
        <v>219845.30187802773</v>
      </c>
      <c r="Q2466" s="50">
        <f>Ugovori_OPULJP[[#This Row],[Bespovratna sredstva - Ukupno (EU+Nac) HRK
= Ukupna ugovorena vrijednost bespovratnih sredstava]]*Ugovori_OPULJP[[#This Row],[STOPA NACIONALNOG SUFINANCIRANJA %]]</f>
        <v>292310.19300000003</v>
      </c>
      <c r="R2466" s="51">
        <f>Ugovori_OPULJP[[#This Row],[Bespovratna sredstva - Nacionalni dio - HRK]]/7.5345</f>
        <v>38796.229743181364</v>
      </c>
      <c r="S2466" s="50">
        <v>1948734.62</v>
      </c>
      <c r="T2466" s="51">
        <f>Ugovori_OPULJP[[#This Row],[Bespovratna sredstva - Ukupno (EU+Nac) HRK
= Ukupna ugovorena vrijednost bespovratnih sredstava]]/7.5345</f>
        <v>258641.53162120911</v>
      </c>
      <c r="U2466" s="50">
        <v>0</v>
      </c>
      <c r="V2466" s="51">
        <f>Ugovori_OPULJP[[#This Row],[Javni doprinos korisnika - HRK]]/7.5345</f>
        <v>0</v>
      </c>
      <c r="W2466" s="50">
        <v>0</v>
      </c>
      <c r="X2466" s="51">
        <f>Ugovori_OPULJP[[#This Row],[Privatni doprinos korisnika - HRK]]/7.5345</f>
        <v>0</v>
      </c>
      <c r="Y2466" s="52">
        <v>1948734.62</v>
      </c>
      <c r="Z2466" s="53">
        <f>Ugovori_OPULJP[[#This Row],[UKUPNI PRIHVATLJIVI IZDACI
TOTAL ELIGIBLE EXPENDITURE
= Bespovratna sredstva ukupno + doprinos korisnika
= Ukupni prihvatljivi troškovi
= Ukupna ugovorena vrijednost projekta HRK]]/7.5345</f>
        <v>258641.53162120911</v>
      </c>
      <c r="AA2466" s="44" t="s">
        <v>38</v>
      </c>
      <c r="AB2466" s="44" t="s">
        <v>753</v>
      </c>
      <c r="AC2466" s="43" t="s">
        <v>9030</v>
      </c>
      <c r="AD2466" s="43" t="s">
        <v>6595</v>
      </c>
    </row>
    <row r="2467" spans="1:30" ht="102" x14ac:dyDescent="0.2">
      <c r="A2467" s="41" t="s">
        <v>9031</v>
      </c>
      <c r="B2467" s="103" t="s">
        <v>743</v>
      </c>
      <c r="C2467" s="43" t="s">
        <v>7295</v>
      </c>
      <c r="D2467" s="43" t="s">
        <v>8935</v>
      </c>
      <c r="E2467" s="44" t="s">
        <v>76</v>
      </c>
      <c r="F2467" s="45" t="s">
        <v>9032</v>
      </c>
      <c r="G2467" s="45" t="s">
        <v>9033</v>
      </c>
      <c r="H2467" s="47">
        <v>43866</v>
      </c>
      <c r="I2467" s="47">
        <v>44597</v>
      </c>
      <c r="J2467" s="48" t="str">
        <f>IF(Ugovori_OPULJP[[#This Row],[DATUM ZAVRŠETKA OPERACIJE]]&gt;DATE(2024,3,31),"u provedbi","završen")</f>
        <v>završen</v>
      </c>
      <c r="K2467" s="46" t="s">
        <v>9034</v>
      </c>
      <c r="L2467" s="46" t="s">
        <v>37</v>
      </c>
      <c r="M2467" s="49">
        <v>0.85</v>
      </c>
      <c r="N2467" s="49">
        <v>0.15</v>
      </c>
      <c r="O2467" s="50">
        <f>Ugovori_OPULJP[[#This Row],[Bespovratna sredstva - Ukupno (EU+Nac) HRK
= Ukupna ugovorena vrijednost bespovratnih sredstava]]*Ugovori_OPULJP[[#This Row],[EU STOPA SUFINANCIRANJA %
EU CO-FINANCING RATE %]]</f>
        <v>1637963.3365</v>
      </c>
      <c r="P2467" s="51">
        <f>Ugovori_OPULJP[[#This Row],[Bespovratna sredstva - EU dio - HRK]]/7.5345</f>
        <v>217395.09410047115</v>
      </c>
      <c r="Q2467" s="50">
        <f>Ugovori_OPULJP[[#This Row],[Bespovratna sredstva - Ukupno (EU+Nac) HRK
= Ukupna ugovorena vrijednost bespovratnih sredstava]]*Ugovori_OPULJP[[#This Row],[STOPA NACIONALNOG SUFINANCIRANJA %]]</f>
        <v>289052.35349999997</v>
      </c>
      <c r="R2467" s="51">
        <f>Ugovori_OPULJP[[#This Row],[Bespovratna sredstva - Nacionalni dio - HRK]]/7.5345</f>
        <v>38363.840135377257</v>
      </c>
      <c r="S2467" s="50">
        <v>1927015.69</v>
      </c>
      <c r="T2467" s="51">
        <f>Ugovori_OPULJP[[#This Row],[Bespovratna sredstva - Ukupno (EU+Nac) HRK
= Ukupna ugovorena vrijednost bespovratnih sredstava]]/7.5345</f>
        <v>255758.9342358484</v>
      </c>
      <c r="U2467" s="50">
        <v>0</v>
      </c>
      <c r="V2467" s="51">
        <f>Ugovori_OPULJP[[#This Row],[Javni doprinos korisnika - HRK]]/7.5345</f>
        <v>0</v>
      </c>
      <c r="W2467" s="50">
        <v>0</v>
      </c>
      <c r="X2467" s="51">
        <f>Ugovori_OPULJP[[#This Row],[Privatni doprinos korisnika - HRK]]/7.5345</f>
        <v>0</v>
      </c>
      <c r="Y2467" s="52">
        <v>1927015.69</v>
      </c>
      <c r="Z2467" s="53">
        <f>Ugovori_OPULJP[[#This Row],[UKUPNI PRIHVATLJIVI IZDACI
TOTAL ELIGIBLE EXPENDITURE
= Bespovratna sredstva ukupno + doprinos korisnika
= Ukupni prihvatljivi troškovi
= Ukupna ugovorena vrijednost projekta HRK]]/7.5345</f>
        <v>255758.9342358484</v>
      </c>
      <c r="AA2467" s="44" t="s">
        <v>38</v>
      </c>
      <c r="AB2467" s="44" t="s">
        <v>753</v>
      </c>
      <c r="AC2467" s="43" t="s">
        <v>9035</v>
      </c>
      <c r="AD2467" s="43" t="s">
        <v>6595</v>
      </c>
    </row>
    <row r="2468" spans="1:30" ht="76.5" x14ac:dyDescent="0.2">
      <c r="A2468" s="41" t="s">
        <v>9036</v>
      </c>
      <c r="B2468" s="103" t="s">
        <v>743</v>
      </c>
      <c r="C2468" s="43" t="s">
        <v>7295</v>
      </c>
      <c r="D2468" s="43" t="s">
        <v>8935</v>
      </c>
      <c r="E2468" s="44" t="s">
        <v>76</v>
      </c>
      <c r="F2468" s="45" t="s">
        <v>9037</v>
      </c>
      <c r="G2468" s="45" t="s">
        <v>9038</v>
      </c>
      <c r="H2468" s="47">
        <v>43866</v>
      </c>
      <c r="I2468" s="47">
        <v>44597</v>
      </c>
      <c r="J2468" s="48" t="str">
        <f>IF(Ugovori_OPULJP[[#This Row],[DATUM ZAVRŠETKA OPERACIJE]]&gt;DATE(2024,3,31),"u provedbi","završen")</f>
        <v>završen</v>
      </c>
      <c r="K2468" s="46" t="s">
        <v>9039</v>
      </c>
      <c r="L2468" s="46" t="s">
        <v>249</v>
      </c>
      <c r="M2468" s="49">
        <v>0.85</v>
      </c>
      <c r="N2468" s="49">
        <v>0.15</v>
      </c>
      <c r="O2468" s="50">
        <f>Ugovori_OPULJP[[#This Row],[Bespovratna sredstva - Ukupno (EU+Nac) HRK
= Ukupna ugovorena vrijednost bespovratnih sredstava]]*Ugovori_OPULJP[[#This Row],[EU STOPA SUFINANCIRANJA %
EU CO-FINANCING RATE %]]</f>
        <v>1617144.0229999998</v>
      </c>
      <c r="P2468" s="51">
        <f>Ugovori_OPULJP[[#This Row],[Bespovratna sredstva - EU dio - HRK]]/7.5345</f>
        <v>214631.89634348659</v>
      </c>
      <c r="Q2468" s="50">
        <f>Ugovori_OPULJP[[#This Row],[Bespovratna sredstva - Ukupno (EU+Nac) HRK
= Ukupna ugovorena vrijednost bespovratnih sredstava]]*Ugovori_OPULJP[[#This Row],[STOPA NACIONALNOG SUFINANCIRANJA %]]</f>
        <v>285378.35699999996</v>
      </c>
      <c r="R2468" s="51">
        <f>Ugovori_OPULJP[[#This Row],[Bespovratna sredstva - Nacionalni dio - HRK]]/7.5345</f>
        <v>37876.217001791752</v>
      </c>
      <c r="S2468" s="50">
        <v>1902522.38</v>
      </c>
      <c r="T2468" s="51">
        <f>Ugovori_OPULJP[[#This Row],[Bespovratna sredstva - Ukupno (EU+Nac) HRK
= Ukupna ugovorena vrijednost bespovratnih sredstava]]/7.5345</f>
        <v>252508.11334527837</v>
      </c>
      <c r="U2468" s="50">
        <v>0</v>
      </c>
      <c r="V2468" s="51">
        <f>Ugovori_OPULJP[[#This Row],[Javni doprinos korisnika - HRK]]/7.5345</f>
        <v>0</v>
      </c>
      <c r="W2468" s="50">
        <v>0</v>
      </c>
      <c r="X2468" s="51">
        <f>Ugovori_OPULJP[[#This Row],[Privatni doprinos korisnika - HRK]]/7.5345</f>
        <v>0</v>
      </c>
      <c r="Y2468" s="52">
        <v>1902522.38</v>
      </c>
      <c r="Z2468" s="53">
        <f>Ugovori_OPULJP[[#This Row],[UKUPNI PRIHVATLJIVI IZDACI
TOTAL ELIGIBLE EXPENDITURE
= Bespovratna sredstva ukupno + doprinos korisnika
= Ukupni prihvatljivi troškovi
= Ukupna ugovorena vrijednost projekta HRK]]/7.5345</f>
        <v>252508.11334527837</v>
      </c>
      <c r="AA2468" s="44" t="s">
        <v>38</v>
      </c>
      <c r="AB2468" s="44" t="s">
        <v>753</v>
      </c>
      <c r="AC2468" s="43" t="s">
        <v>9040</v>
      </c>
      <c r="AD2468" s="43" t="s">
        <v>6595</v>
      </c>
    </row>
    <row r="2469" spans="1:30" ht="114.75" x14ac:dyDescent="0.2">
      <c r="A2469" s="41" t="s">
        <v>9041</v>
      </c>
      <c r="B2469" s="103" t="s">
        <v>743</v>
      </c>
      <c r="C2469" s="43" t="s">
        <v>7295</v>
      </c>
      <c r="D2469" s="43" t="s">
        <v>8935</v>
      </c>
      <c r="E2469" s="44" t="s">
        <v>76</v>
      </c>
      <c r="F2469" s="45" t="s">
        <v>9042</v>
      </c>
      <c r="G2469" s="45" t="s">
        <v>9043</v>
      </c>
      <c r="H2469" s="47">
        <v>43866</v>
      </c>
      <c r="I2469" s="47">
        <v>44474</v>
      </c>
      <c r="J2469" s="48" t="str">
        <f>IF(Ugovori_OPULJP[[#This Row],[DATUM ZAVRŠETKA OPERACIJE]]&gt;DATE(2024,3,31),"u provedbi","završen")</f>
        <v>završen</v>
      </c>
      <c r="K2469" s="46" t="s">
        <v>154</v>
      </c>
      <c r="L2469" s="46" t="s">
        <v>37</v>
      </c>
      <c r="M2469" s="49">
        <v>0.85</v>
      </c>
      <c r="N2469" s="49">
        <v>0.15</v>
      </c>
      <c r="O2469" s="50">
        <f>Ugovori_OPULJP[[#This Row],[Bespovratna sredstva - Ukupno (EU+Nac) HRK
= Ukupna ugovorena vrijednost bespovratnih sredstava]]*Ugovori_OPULJP[[#This Row],[EU STOPA SUFINANCIRANJA %
EU CO-FINANCING RATE %]]</f>
        <v>1682094.1635</v>
      </c>
      <c r="P2469" s="51">
        <f>Ugovori_OPULJP[[#This Row],[Bespovratna sredstva - EU dio - HRK]]/7.5345</f>
        <v>223252.26139757116</v>
      </c>
      <c r="Q2469" s="50">
        <f>Ugovori_OPULJP[[#This Row],[Bespovratna sredstva - Ukupno (EU+Nac) HRK
= Ukupna ugovorena vrijednost bespovratnih sredstava]]*Ugovori_OPULJP[[#This Row],[STOPA NACIONALNOG SUFINANCIRANJA %]]</f>
        <v>296840.14649999997</v>
      </c>
      <c r="R2469" s="51">
        <f>Ugovori_OPULJP[[#This Row],[Bespovratna sredstva - Nacionalni dio - HRK]]/7.5345</f>
        <v>39397.457893689025</v>
      </c>
      <c r="S2469" s="50">
        <v>1978934.31</v>
      </c>
      <c r="T2469" s="51">
        <f>Ugovori_OPULJP[[#This Row],[Bespovratna sredstva - Ukupno (EU+Nac) HRK
= Ukupna ugovorena vrijednost bespovratnih sredstava]]/7.5345</f>
        <v>262649.71929126017</v>
      </c>
      <c r="U2469" s="50">
        <v>0</v>
      </c>
      <c r="V2469" s="51">
        <f>Ugovori_OPULJP[[#This Row],[Javni doprinos korisnika - HRK]]/7.5345</f>
        <v>0</v>
      </c>
      <c r="W2469" s="50">
        <v>0</v>
      </c>
      <c r="X2469" s="51">
        <f>Ugovori_OPULJP[[#This Row],[Privatni doprinos korisnika - HRK]]/7.5345</f>
        <v>0</v>
      </c>
      <c r="Y2469" s="52">
        <v>1978934.31</v>
      </c>
      <c r="Z2469" s="53">
        <f>Ugovori_OPULJP[[#This Row],[UKUPNI PRIHVATLJIVI IZDACI
TOTAL ELIGIBLE EXPENDITURE
= Bespovratna sredstva ukupno + doprinos korisnika
= Ukupni prihvatljivi troškovi
= Ukupna ugovorena vrijednost projekta HRK]]/7.5345</f>
        <v>262649.71929126017</v>
      </c>
      <c r="AA2469" s="44" t="s">
        <v>38</v>
      </c>
      <c r="AB2469" s="44" t="s">
        <v>753</v>
      </c>
      <c r="AC2469" s="43" t="s">
        <v>9044</v>
      </c>
      <c r="AD2469" s="43" t="s">
        <v>6595</v>
      </c>
    </row>
    <row r="2470" spans="1:30" ht="89.25" x14ac:dyDescent="0.2">
      <c r="A2470" s="41" t="s">
        <v>9045</v>
      </c>
      <c r="B2470" s="103" t="s">
        <v>743</v>
      </c>
      <c r="C2470" s="43" t="s">
        <v>7295</v>
      </c>
      <c r="D2470" s="43" t="s">
        <v>8935</v>
      </c>
      <c r="E2470" s="44" t="s">
        <v>76</v>
      </c>
      <c r="F2470" s="45" t="s">
        <v>9046</v>
      </c>
      <c r="G2470" s="45" t="s">
        <v>9047</v>
      </c>
      <c r="H2470" s="47">
        <v>43866</v>
      </c>
      <c r="I2470" s="47">
        <v>44597</v>
      </c>
      <c r="J2470" s="48" t="str">
        <f>IF(Ugovori_OPULJP[[#This Row],[DATUM ZAVRŠETKA OPERACIJE]]&gt;DATE(2024,3,31),"u provedbi","završen")</f>
        <v>završen</v>
      </c>
      <c r="K2470" s="46" t="s">
        <v>9048</v>
      </c>
      <c r="L2470" s="46" t="s">
        <v>104</v>
      </c>
      <c r="M2470" s="49">
        <v>0.85</v>
      </c>
      <c r="N2470" s="49">
        <v>0.15</v>
      </c>
      <c r="O2470" s="50">
        <f>Ugovori_OPULJP[[#This Row],[Bespovratna sredstva - Ukupno (EU+Nac) HRK
= Ukupna ugovorena vrijednost bespovratnih sredstava]]*Ugovori_OPULJP[[#This Row],[EU STOPA SUFINANCIRANJA %
EU CO-FINANCING RATE %]]</f>
        <v>1212878.923</v>
      </c>
      <c r="P2470" s="51">
        <f>Ugovori_OPULJP[[#This Row],[Bespovratna sredstva - EU dio - HRK]]/7.5345</f>
        <v>160976.69692746698</v>
      </c>
      <c r="Q2470" s="50">
        <f>Ugovori_OPULJP[[#This Row],[Bespovratna sredstva - Ukupno (EU+Nac) HRK
= Ukupna ugovorena vrijednost bespovratnih sredstava]]*Ugovori_OPULJP[[#This Row],[STOPA NACIONALNOG SUFINANCIRANJA %]]</f>
        <v>214037.45699999997</v>
      </c>
      <c r="R2470" s="51">
        <f>Ugovori_OPULJP[[#This Row],[Bespovratna sredstva - Nacionalni dio - HRK]]/7.5345</f>
        <v>28407.652398964758</v>
      </c>
      <c r="S2470" s="50">
        <v>1426916.38</v>
      </c>
      <c r="T2470" s="51">
        <f>Ugovori_OPULJP[[#This Row],[Bespovratna sredstva - Ukupno (EU+Nac) HRK
= Ukupna ugovorena vrijednost bespovratnih sredstava]]/7.5345</f>
        <v>189384.34932643172</v>
      </c>
      <c r="U2470" s="50">
        <v>0</v>
      </c>
      <c r="V2470" s="51">
        <f>Ugovori_OPULJP[[#This Row],[Javni doprinos korisnika - HRK]]/7.5345</f>
        <v>0</v>
      </c>
      <c r="W2470" s="50">
        <v>0</v>
      </c>
      <c r="X2470" s="51">
        <f>Ugovori_OPULJP[[#This Row],[Privatni doprinos korisnika - HRK]]/7.5345</f>
        <v>0</v>
      </c>
      <c r="Y2470" s="52">
        <v>1426916.38</v>
      </c>
      <c r="Z2470" s="53">
        <f>Ugovori_OPULJP[[#This Row],[UKUPNI PRIHVATLJIVI IZDACI
TOTAL ELIGIBLE EXPENDITURE
= Bespovratna sredstva ukupno + doprinos korisnika
= Ukupni prihvatljivi troškovi
= Ukupna ugovorena vrijednost projekta HRK]]/7.5345</f>
        <v>189384.34932643172</v>
      </c>
      <c r="AA2470" s="44" t="s">
        <v>38</v>
      </c>
      <c r="AB2470" s="44" t="s">
        <v>753</v>
      </c>
      <c r="AC2470" s="43" t="s">
        <v>9049</v>
      </c>
      <c r="AD2470" s="43" t="s">
        <v>6595</v>
      </c>
    </row>
    <row r="2471" spans="1:30" ht="102" x14ac:dyDescent="0.2">
      <c r="A2471" s="41" t="s">
        <v>9050</v>
      </c>
      <c r="B2471" s="103" t="s">
        <v>743</v>
      </c>
      <c r="C2471" s="43" t="s">
        <v>7295</v>
      </c>
      <c r="D2471" s="43" t="s">
        <v>8935</v>
      </c>
      <c r="E2471" s="44" t="s">
        <v>76</v>
      </c>
      <c r="F2471" s="45" t="s">
        <v>9051</v>
      </c>
      <c r="G2471" s="45" t="s">
        <v>9052</v>
      </c>
      <c r="H2471" s="47">
        <v>43866</v>
      </c>
      <c r="I2471" s="47">
        <v>44597</v>
      </c>
      <c r="J2471" s="48" t="str">
        <f>IF(Ugovori_OPULJP[[#This Row],[DATUM ZAVRŠETKA OPERACIJE]]&gt;DATE(2024,3,31),"u provedbi","završen")</f>
        <v>završen</v>
      </c>
      <c r="K2471" s="46" t="s">
        <v>2475</v>
      </c>
      <c r="L2471" s="46" t="s">
        <v>249</v>
      </c>
      <c r="M2471" s="49">
        <v>0.85</v>
      </c>
      <c r="N2471" s="49">
        <v>0.15</v>
      </c>
      <c r="O2471" s="50">
        <f>Ugovori_OPULJP[[#This Row],[Bespovratna sredstva - Ukupno (EU+Nac) HRK
= Ukupna ugovorena vrijednost bespovratnih sredstava]]*Ugovori_OPULJP[[#This Row],[EU STOPA SUFINANCIRANJA %
EU CO-FINANCING RATE %]]</f>
        <v>1591192.3670000001</v>
      </c>
      <c r="P2471" s="51">
        <f>Ugovori_OPULJP[[#This Row],[Bespovratna sredstva - EU dio - HRK]]/7.5345</f>
        <v>211187.51967615634</v>
      </c>
      <c r="Q2471" s="50">
        <f>Ugovori_OPULJP[[#This Row],[Bespovratna sredstva - Ukupno (EU+Nac) HRK
= Ukupna ugovorena vrijednost bespovratnih sredstava]]*Ugovori_OPULJP[[#This Row],[STOPA NACIONALNOG SUFINANCIRANJA %]]</f>
        <v>280798.65299999999</v>
      </c>
      <c r="R2471" s="51">
        <f>Ugovori_OPULJP[[#This Row],[Bespovratna sredstva - Nacionalni dio - HRK]]/7.5345</f>
        <v>37268.385825204059</v>
      </c>
      <c r="S2471" s="50">
        <v>1871991.02</v>
      </c>
      <c r="T2471" s="51">
        <f>Ugovori_OPULJP[[#This Row],[Bespovratna sredstva - Ukupno (EU+Nac) HRK
= Ukupna ugovorena vrijednost bespovratnih sredstava]]/7.5345</f>
        <v>248455.90550136039</v>
      </c>
      <c r="U2471" s="50">
        <v>0</v>
      </c>
      <c r="V2471" s="51">
        <f>Ugovori_OPULJP[[#This Row],[Javni doprinos korisnika - HRK]]/7.5345</f>
        <v>0</v>
      </c>
      <c r="W2471" s="50">
        <v>0</v>
      </c>
      <c r="X2471" s="51">
        <f>Ugovori_OPULJP[[#This Row],[Privatni doprinos korisnika - HRK]]/7.5345</f>
        <v>0</v>
      </c>
      <c r="Y2471" s="52">
        <v>1871991.02</v>
      </c>
      <c r="Z2471" s="53">
        <f>Ugovori_OPULJP[[#This Row],[UKUPNI PRIHVATLJIVI IZDACI
TOTAL ELIGIBLE EXPENDITURE
= Bespovratna sredstva ukupno + doprinos korisnika
= Ukupni prihvatljivi troškovi
= Ukupna ugovorena vrijednost projekta HRK]]/7.5345</f>
        <v>248455.90550136039</v>
      </c>
      <c r="AA2471" s="44" t="s">
        <v>38</v>
      </c>
      <c r="AB2471" s="44" t="s">
        <v>753</v>
      </c>
      <c r="AC2471" s="43" t="s">
        <v>9053</v>
      </c>
      <c r="AD2471" s="43" t="s">
        <v>6595</v>
      </c>
    </row>
    <row r="2472" spans="1:30" ht="63.75" x14ac:dyDescent="0.2">
      <c r="A2472" s="41" t="s">
        <v>9054</v>
      </c>
      <c r="B2472" s="103" t="s">
        <v>743</v>
      </c>
      <c r="C2472" s="43" t="s">
        <v>7295</v>
      </c>
      <c r="D2472" s="43" t="s">
        <v>8935</v>
      </c>
      <c r="E2472" s="44" t="s">
        <v>76</v>
      </c>
      <c r="F2472" s="45" t="s">
        <v>9055</v>
      </c>
      <c r="G2472" s="45" t="s">
        <v>324</v>
      </c>
      <c r="H2472" s="47">
        <v>43866</v>
      </c>
      <c r="I2472" s="47">
        <v>44352</v>
      </c>
      <c r="J2472" s="48" t="str">
        <f>IF(Ugovori_OPULJP[[#This Row],[DATUM ZAVRŠETKA OPERACIJE]]&gt;DATE(2024,3,31),"u provedbi","završen")</f>
        <v>završen</v>
      </c>
      <c r="K2472" s="46" t="s">
        <v>9056</v>
      </c>
      <c r="L2472" s="46" t="s">
        <v>249</v>
      </c>
      <c r="M2472" s="49">
        <v>0.85</v>
      </c>
      <c r="N2472" s="49">
        <v>0.15</v>
      </c>
      <c r="O2472" s="50">
        <f>Ugovori_OPULJP[[#This Row],[Bespovratna sredstva - Ukupno (EU+Nac) HRK
= Ukupna ugovorena vrijednost bespovratnih sredstava]]*Ugovori_OPULJP[[#This Row],[EU STOPA SUFINANCIRANJA %
EU CO-FINANCING RATE %]]</f>
        <v>1335065.76</v>
      </c>
      <c r="P2472" s="51">
        <f>Ugovori_OPULJP[[#This Row],[Bespovratna sredstva - EU dio - HRK]]/7.5345</f>
        <v>177193.67708540711</v>
      </c>
      <c r="Q2472" s="50">
        <f>Ugovori_OPULJP[[#This Row],[Bespovratna sredstva - Ukupno (EU+Nac) HRK
= Ukupna ugovorena vrijednost bespovratnih sredstava]]*Ugovori_OPULJP[[#This Row],[STOPA NACIONALNOG SUFINANCIRANJA %]]</f>
        <v>235599.84</v>
      </c>
      <c r="R2472" s="51">
        <f>Ugovori_OPULJP[[#This Row],[Bespovratna sredstva - Nacionalni dio - HRK]]/7.5345</f>
        <v>31269.47242683655</v>
      </c>
      <c r="S2472" s="50">
        <v>1570665.6</v>
      </c>
      <c r="T2472" s="51">
        <f>Ugovori_OPULJP[[#This Row],[Bespovratna sredstva - Ukupno (EU+Nac) HRK
= Ukupna ugovorena vrijednost bespovratnih sredstava]]/7.5345</f>
        <v>208463.14951224369</v>
      </c>
      <c r="U2472" s="50">
        <v>0</v>
      </c>
      <c r="V2472" s="51">
        <f>Ugovori_OPULJP[[#This Row],[Javni doprinos korisnika - HRK]]/7.5345</f>
        <v>0</v>
      </c>
      <c r="W2472" s="50">
        <v>0</v>
      </c>
      <c r="X2472" s="51">
        <f>Ugovori_OPULJP[[#This Row],[Privatni doprinos korisnika - HRK]]/7.5345</f>
        <v>0</v>
      </c>
      <c r="Y2472" s="52">
        <v>1570665.6</v>
      </c>
      <c r="Z2472" s="53">
        <f>Ugovori_OPULJP[[#This Row],[UKUPNI PRIHVATLJIVI IZDACI
TOTAL ELIGIBLE EXPENDITURE
= Bespovratna sredstva ukupno + doprinos korisnika
= Ukupni prihvatljivi troškovi
= Ukupna ugovorena vrijednost projekta HRK]]/7.5345</f>
        <v>208463.14951224369</v>
      </c>
      <c r="AA2472" s="44" t="s">
        <v>38</v>
      </c>
      <c r="AB2472" s="44" t="s">
        <v>753</v>
      </c>
      <c r="AC2472" s="43" t="s">
        <v>9057</v>
      </c>
      <c r="AD2472" s="43" t="s">
        <v>6595</v>
      </c>
    </row>
    <row r="2473" spans="1:30" ht="76.5" x14ac:dyDescent="0.2">
      <c r="A2473" s="41" t="s">
        <v>9058</v>
      </c>
      <c r="B2473" s="103" t="s">
        <v>743</v>
      </c>
      <c r="C2473" s="43" t="s">
        <v>7295</v>
      </c>
      <c r="D2473" s="43" t="s">
        <v>8935</v>
      </c>
      <c r="E2473" s="44" t="s">
        <v>76</v>
      </c>
      <c r="F2473" s="45" t="s">
        <v>9059</v>
      </c>
      <c r="G2473" s="45" t="s">
        <v>9060</v>
      </c>
      <c r="H2473" s="47">
        <v>43866</v>
      </c>
      <c r="I2473" s="47">
        <v>44352</v>
      </c>
      <c r="J2473" s="48" t="str">
        <f>IF(Ugovori_OPULJP[[#This Row],[DATUM ZAVRŠETKA OPERACIJE]]&gt;DATE(2024,3,31),"u provedbi","završen")</f>
        <v>završen</v>
      </c>
      <c r="K2473" s="46" t="s">
        <v>9061</v>
      </c>
      <c r="L2473" s="46" t="s">
        <v>249</v>
      </c>
      <c r="M2473" s="49">
        <v>0.85</v>
      </c>
      <c r="N2473" s="49">
        <v>0.15</v>
      </c>
      <c r="O2473" s="50">
        <f>Ugovori_OPULJP[[#This Row],[Bespovratna sredstva - Ukupno (EU+Nac) HRK
= Ukupna ugovorena vrijednost bespovratnih sredstava]]*Ugovori_OPULJP[[#This Row],[EU STOPA SUFINANCIRANJA %
EU CO-FINANCING RATE %]]</f>
        <v>1629131.25</v>
      </c>
      <c r="P2473" s="51">
        <f>Ugovori_OPULJP[[#This Row],[Bespovratna sredstva - EU dio - HRK]]/7.5345</f>
        <v>216222.87477603025</v>
      </c>
      <c r="Q2473" s="50">
        <f>Ugovori_OPULJP[[#This Row],[Bespovratna sredstva - Ukupno (EU+Nac) HRK
= Ukupna ugovorena vrijednost bespovratnih sredstava]]*Ugovori_OPULJP[[#This Row],[STOPA NACIONALNOG SUFINANCIRANJA %]]</f>
        <v>287493.75</v>
      </c>
      <c r="R2473" s="51">
        <f>Ugovori_OPULJP[[#This Row],[Bespovratna sredstva - Nacionalni dio - HRK]]/7.5345</f>
        <v>38156.977901652397</v>
      </c>
      <c r="S2473" s="50">
        <v>1916625</v>
      </c>
      <c r="T2473" s="51">
        <f>Ugovori_OPULJP[[#This Row],[Bespovratna sredstva - Ukupno (EU+Nac) HRK
= Ukupna ugovorena vrijednost bespovratnih sredstava]]/7.5345</f>
        <v>254379.85267768265</v>
      </c>
      <c r="U2473" s="50">
        <v>0</v>
      </c>
      <c r="V2473" s="51">
        <f>Ugovori_OPULJP[[#This Row],[Javni doprinos korisnika - HRK]]/7.5345</f>
        <v>0</v>
      </c>
      <c r="W2473" s="50">
        <v>0</v>
      </c>
      <c r="X2473" s="51">
        <f>Ugovori_OPULJP[[#This Row],[Privatni doprinos korisnika - HRK]]/7.5345</f>
        <v>0</v>
      </c>
      <c r="Y2473" s="52">
        <v>1916625</v>
      </c>
      <c r="Z2473" s="53">
        <f>Ugovori_OPULJP[[#This Row],[UKUPNI PRIHVATLJIVI IZDACI
TOTAL ELIGIBLE EXPENDITURE
= Bespovratna sredstva ukupno + doprinos korisnika
= Ukupni prihvatljivi troškovi
= Ukupna ugovorena vrijednost projekta HRK]]/7.5345</f>
        <v>254379.85267768265</v>
      </c>
      <c r="AA2473" s="44" t="s">
        <v>38</v>
      </c>
      <c r="AB2473" s="44" t="s">
        <v>753</v>
      </c>
      <c r="AC2473" s="43" t="s">
        <v>9062</v>
      </c>
      <c r="AD2473" s="43" t="s">
        <v>6595</v>
      </c>
    </row>
    <row r="2474" spans="1:30" ht="89.25" x14ac:dyDescent="0.2">
      <c r="A2474" s="41" t="s">
        <v>9063</v>
      </c>
      <c r="B2474" s="103" t="s">
        <v>743</v>
      </c>
      <c r="C2474" s="43" t="s">
        <v>7295</v>
      </c>
      <c r="D2474" s="43" t="s">
        <v>8935</v>
      </c>
      <c r="E2474" s="44" t="s">
        <v>76</v>
      </c>
      <c r="F2474" s="45" t="s">
        <v>9064</v>
      </c>
      <c r="G2474" s="45" t="s">
        <v>9065</v>
      </c>
      <c r="H2474" s="47">
        <v>43866</v>
      </c>
      <c r="I2474" s="47">
        <v>44597</v>
      </c>
      <c r="J2474" s="48" t="str">
        <f>IF(Ugovori_OPULJP[[#This Row],[DATUM ZAVRŠETKA OPERACIJE]]&gt;DATE(2024,3,31),"u provedbi","završen")</f>
        <v>završen</v>
      </c>
      <c r="K2474" s="46" t="s">
        <v>186</v>
      </c>
      <c r="L2474" s="46" t="s">
        <v>186</v>
      </c>
      <c r="M2474" s="49">
        <v>0.85</v>
      </c>
      <c r="N2474" s="49">
        <v>0.15</v>
      </c>
      <c r="O2474" s="50">
        <f>Ugovori_OPULJP[[#This Row],[Bespovratna sredstva - Ukupno (EU+Nac) HRK
= Ukupna ugovorena vrijednost bespovratnih sredstava]]*Ugovori_OPULJP[[#This Row],[EU STOPA SUFINANCIRANJA %
EU CO-FINANCING RATE %]]</f>
        <v>1388766.9749999999</v>
      </c>
      <c r="P2474" s="51">
        <f>Ugovori_OPULJP[[#This Row],[Bespovratna sredstva - EU dio - HRK]]/7.5345</f>
        <v>184321.05315548475</v>
      </c>
      <c r="Q2474" s="50">
        <f>Ugovori_OPULJP[[#This Row],[Bespovratna sredstva - Ukupno (EU+Nac) HRK
= Ukupna ugovorena vrijednost bespovratnih sredstava]]*Ugovori_OPULJP[[#This Row],[STOPA NACIONALNOG SUFINANCIRANJA %]]</f>
        <v>245076.52499999999</v>
      </c>
      <c r="R2474" s="51">
        <f>Ugovori_OPULJP[[#This Row],[Bespovratna sredstva - Nacionalni dio - HRK]]/7.5345</f>
        <v>32527.244674497309</v>
      </c>
      <c r="S2474" s="50">
        <v>1633843.5</v>
      </c>
      <c r="T2474" s="51">
        <f>Ugovori_OPULJP[[#This Row],[Bespovratna sredstva - Ukupno (EU+Nac) HRK
= Ukupna ugovorena vrijednost bespovratnih sredstava]]/7.5345</f>
        <v>216848.29782998207</v>
      </c>
      <c r="U2474" s="50">
        <v>0</v>
      </c>
      <c r="V2474" s="51">
        <f>Ugovori_OPULJP[[#This Row],[Javni doprinos korisnika - HRK]]/7.5345</f>
        <v>0</v>
      </c>
      <c r="W2474" s="50">
        <v>0</v>
      </c>
      <c r="X2474" s="51">
        <f>Ugovori_OPULJP[[#This Row],[Privatni doprinos korisnika - HRK]]/7.5345</f>
        <v>0</v>
      </c>
      <c r="Y2474" s="52">
        <v>1633843.5</v>
      </c>
      <c r="Z2474" s="53">
        <f>Ugovori_OPULJP[[#This Row],[UKUPNI PRIHVATLJIVI IZDACI
TOTAL ELIGIBLE EXPENDITURE
= Bespovratna sredstva ukupno + doprinos korisnika
= Ukupni prihvatljivi troškovi
= Ukupna ugovorena vrijednost projekta HRK]]/7.5345</f>
        <v>216848.29782998207</v>
      </c>
      <c r="AA2474" s="44" t="s">
        <v>38</v>
      </c>
      <c r="AB2474" s="44" t="s">
        <v>753</v>
      </c>
      <c r="AC2474" s="43" t="s">
        <v>9066</v>
      </c>
      <c r="AD2474" s="43" t="s">
        <v>6595</v>
      </c>
    </row>
    <row r="2475" spans="1:30" ht="51" x14ac:dyDescent="0.2">
      <c r="A2475" s="41" t="s">
        <v>9067</v>
      </c>
      <c r="B2475" s="103" t="s">
        <v>743</v>
      </c>
      <c r="C2475" s="43" t="s">
        <v>7295</v>
      </c>
      <c r="D2475" s="43" t="s">
        <v>8935</v>
      </c>
      <c r="E2475" s="44" t="s">
        <v>76</v>
      </c>
      <c r="F2475" s="45" t="s">
        <v>9068</v>
      </c>
      <c r="G2475" s="45" t="s">
        <v>9069</v>
      </c>
      <c r="H2475" s="47">
        <v>43866</v>
      </c>
      <c r="I2475" s="47">
        <v>44597</v>
      </c>
      <c r="J2475" s="48" t="str">
        <f>IF(Ugovori_OPULJP[[#This Row],[DATUM ZAVRŠETKA OPERACIJE]]&gt;DATE(2024,3,31),"u provedbi","završen")</f>
        <v>završen</v>
      </c>
      <c r="K2475" s="46" t="s">
        <v>94</v>
      </c>
      <c r="L2475" s="46" t="s">
        <v>94</v>
      </c>
      <c r="M2475" s="49">
        <v>0.85</v>
      </c>
      <c r="N2475" s="49">
        <v>0.15</v>
      </c>
      <c r="O2475" s="50">
        <f>Ugovori_OPULJP[[#This Row],[Bespovratna sredstva - Ukupno (EU+Nac) HRK
= Ukupna ugovorena vrijednost bespovratnih sredstava]]*Ugovori_OPULJP[[#This Row],[EU STOPA SUFINANCIRANJA %
EU CO-FINANCING RATE %]]</f>
        <v>1694324.0569999998</v>
      </c>
      <c r="P2475" s="51">
        <f>Ugovori_OPULJP[[#This Row],[Bespovratna sredstva - EU dio - HRK]]/7.5345</f>
        <v>224875.44720950292</v>
      </c>
      <c r="Q2475" s="50">
        <f>Ugovori_OPULJP[[#This Row],[Bespovratna sredstva - Ukupno (EU+Nac) HRK
= Ukupna ugovorena vrijednost bespovratnih sredstava]]*Ugovori_OPULJP[[#This Row],[STOPA NACIONALNOG SUFINANCIRANJA %]]</f>
        <v>298998.36299999995</v>
      </c>
      <c r="R2475" s="51">
        <f>Ugovori_OPULJP[[#This Row],[Bespovratna sredstva - Nacionalni dio - HRK]]/7.5345</f>
        <v>39683.902448735804</v>
      </c>
      <c r="S2475" s="50">
        <v>1993322.42</v>
      </c>
      <c r="T2475" s="51">
        <f>Ugovori_OPULJP[[#This Row],[Bespovratna sredstva - Ukupno (EU+Nac) HRK
= Ukupna ugovorena vrijednost bespovratnih sredstava]]/7.5345</f>
        <v>264559.34965823876</v>
      </c>
      <c r="U2475" s="50">
        <v>0</v>
      </c>
      <c r="V2475" s="51">
        <f>Ugovori_OPULJP[[#This Row],[Javni doprinos korisnika - HRK]]/7.5345</f>
        <v>0</v>
      </c>
      <c r="W2475" s="50">
        <v>0</v>
      </c>
      <c r="X2475" s="51">
        <f>Ugovori_OPULJP[[#This Row],[Privatni doprinos korisnika - HRK]]/7.5345</f>
        <v>0</v>
      </c>
      <c r="Y2475" s="52">
        <v>1993322.42</v>
      </c>
      <c r="Z2475" s="53">
        <f>Ugovori_OPULJP[[#This Row],[UKUPNI PRIHVATLJIVI IZDACI
TOTAL ELIGIBLE EXPENDITURE
= Bespovratna sredstva ukupno + doprinos korisnika
= Ukupni prihvatljivi troškovi
= Ukupna ugovorena vrijednost projekta HRK]]/7.5345</f>
        <v>264559.34965823876</v>
      </c>
      <c r="AA2475" s="44" t="s">
        <v>38</v>
      </c>
      <c r="AB2475" s="44" t="s">
        <v>753</v>
      </c>
      <c r="AC2475" s="43" t="s">
        <v>9070</v>
      </c>
      <c r="AD2475" s="43" t="s">
        <v>6595</v>
      </c>
    </row>
    <row r="2476" spans="1:30" ht="76.5" x14ac:dyDescent="0.2">
      <c r="A2476" s="41" t="s">
        <v>9071</v>
      </c>
      <c r="B2476" s="103" t="s">
        <v>743</v>
      </c>
      <c r="C2476" s="43" t="s">
        <v>7295</v>
      </c>
      <c r="D2476" s="43" t="s">
        <v>8935</v>
      </c>
      <c r="E2476" s="44" t="s">
        <v>76</v>
      </c>
      <c r="F2476" s="45" t="s">
        <v>9072</v>
      </c>
      <c r="G2476" s="45" t="s">
        <v>9073</v>
      </c>
      <c r="H2476" s="47">
        <v>43866</v>
      </c>
      <c r="I2476" s="47">
        <v>44597</v>
      </c>
      <c r="J2476" s="48" t="str">
        <f>IF(Ugovori_OPULJP[[#This Row],[DATUM ZAVRŠETKA OPERACIJE]]&gt;DATE(2024,3,31),"u provedbi","završen")</f>
        <v>završen</v>
      </c>
      <c r="K2476" s="46" t="s">
        <v>333</v>
      </c>
      <c r="L2476" s="46" t="s">
        <v>333</v>
      </c>
      <c r="M2476" s="49">
        <v>0.85</v>
      </c>
      <c r="N2476" s="49">
        <v>0.15</v>
      </c>
      <c r="O2476" s="50">
        <f>Ugovori_OPULJP[[#This Row],[Bespovratna sredstva - Ukupno (EU+Nac) HRK
= Ukupna ugovorena vrijednost bespovratnih sredstava]]*Ugovori_OPULJP[[#This Row],[EU STOPA SUFINANCIRANJA %
EU CO-FINANCING RATE %]]</f>
        <v>1124851.75</v>
      </c>
      <c r="P2476" s="51">
        <f>Ugovori_OPULJP[[#This Row],[Bespovratna sredstva - EU dio - HRK]]/7.5345</f>
        <v>149293.48331010682</v>
      </c>
      <c r="Q2476" s="50">
        <f>Ugovori_OPULJP[[#This Row],[Bespovratna sredstva - Ukupno (EU+Nac) HRK
= Ukupna ugovorena vrijednost bespovratnih sredstava]]*Ugovori_OPULJP[[#This Row],[STOPA NACIONALNOG SUFINANCIRANJA %]]</f>
        <v>198503.25</v>
      </c>
      <c r="R2476" s="51">
        <f>Ugovori_OPULJP[[#This Row],[Bespovratna sredstva - Nacionalni dio - HRK]]/7.5345</f>
        <v>26345.908819430617</v>
      </c>
      <c r="S2476" s="50">
        <v>1323355</v>
      </c>
      <c r="T2476" s="51">
        <f>Ugovori_OPULJP[[#This Row],[Bespovratna sredstva - Ukupno (EU+Nac) HRK
= Ukupna ugovorena vrijednost bespovratnih sredstava]]/7.5345</f>
        <v>175639.39212953745</v>
      </c>
      <c r="U2476" s="50">
        <v>0</v>
      </c>
      <c r="V2476" s="51">
        <f>Ugovori_OPULJP[[#This Row],[Javni doprinos korisnika - HRK]]/7.5345</f>
        <v>0</v>
      </c>
      <c r="W2476" s="50">
        <v>0</v>
      </c>
      <c r="X2476" s="51">
        <f>Ugovori_OPULJP[[#This Row],[Privatni doprinos korisnika - HRK]]/7.5345</f>
        <v>0</v>
      </c>
      <c r="Y2476" s="52">
        <v>1323355</v>
      </c>
      <c r="Z2476" s="53">
        <f>Ugovori_OPULJP[[#This Row],[UKUPNI PRIHVATLJIVI IZDACI
TOTAL ELIGIBLE EXPENDITURE
= Bespovratna sredstva ukupno + doprinos korisnika
= Ukupni prihvatljivi troškovi
= Ukupna ugovorena vrijednost projekta HRK]]/7.5345</f>
        <v>175639.39212953745</v>
      </c>
      <c r="AA2476" s="44" t="s">
        <v>38</v>
      </c>
      <c r="AB2476" s="44" t="s">
        <v>753</v>
      </c>
      <c r="AC2476" s="43" t="s">
        <v>9074</v>
      </c>
      <c r="AD2476" s="43" t="s">
        <v>6595</v>
      </c>
    </row>
    <row r="2477" spans="1:30" ht="102" x14ac:dyDescent="0.2">
      <c r="A2477" s="41" t="s">
        <v>9075</v>
      </c>
      <c r="B2477" s="103" t="s">
        <v>743</v>
      </c>
      <c r="C2477" s="43" t="s">
        <v>7295</v>
      </c>
      <c r="D2477" s="43" t="s">
        <v>8935</v>
      </c>
      <c r="E2477" s="44" t="s">
        <v>76</v>
      </c>
      <c r="F2477" s="45" t="s">
        <v>9076</v>
      </c>
      <c r="G2477" s="45" t="s">
        <v>194</v>
      </c>
      <c r="H2477" s="47">
        <v>43866</v>
      </c>
      <c r="I2477" s="47">
        <v>44597</v>
      </c>
      <c r="J2477" s="48" t="str">
        <f>IF(Ugovori_OPULJP[[#This Row],[DATUM ZAVRŠETKA OPERACIJE]]&gt;DATE(2024,3,31),"u provedbi","završen")</f>
        <v>završen</v>
      </c>
      <c r="K2477" s="46" t="s">
        <v>2475</v>
      </c>
      <c r="L2477" s="46" t="s">
        <v>84</v>
      </c>
      <c r="M2477" s="49">
        <v>0.85</v>
      </c>
      <c r="N2477" s="49">
        <v>0.15</v>
      </c>
      <c r="O2477" s="50">
        <f>Ugovori_OPULJP[[#This Row],[Bespovratna sredstva - Ukupno (EU+Nac) HRK
= Ukupna ugovorena vrijednost bespovratnih sredstava]]*Ugovori_OPULJP[[#This Row],[EU STOPA SUFINANCIRANJA %
EU CO-FINANCING RATE %]]</f>
        <v>1698186.1850000001</v>
      </c>
      <c r="P2477" s="51">
        <f>Ugovori_OPULJP[[#This Row],[Bespovratna sredstva - EU dio - HRK]]/7.5345</f>
        <v>225388.03968411972</v>
      </c>
      <c r="Q2477" s="50">
        <f>Ugovori_OPULJP[[#This Row],[Bespovratna sredstva - Ukupno (EU+Nac) HRK
= Ukupna ugovorena vrijednost bespovratnih sredstava]]*Ugovori_OPULJP[[#This Row],[STOPA NACIONALNOG SUFINANCIRANJA %]]</f>
        <v>299679.91499999998</v>
      </c>
      <c r="R2477" s="51">
        <f>Ugovori_OPULJP[[#This Row],[Bespovratna sredstva - Nacionalni dio - HRK]]/7.5345</f>
        <v>39774.359944256415</v>
      </c>
      <c r="S2477" s="50">
        <v>1997866.1</v>
      </c>
      <c r="T2477" s="51">
        <f>Ugovori_OPULJP[[#This Row],[Bespovratna sredstva - Ukupno (EU+Nac) HRK
= Ukupna ugovorena vrijednost bespovratnih sredstava]]/7.5345</f>
        <v>265162.39962837612</v>
      </c>
      <c r="U2477" s="50">
        <v>0</v>
      </c>
      <c r="V2477" s="51">
        <f>Ugovori_OPULJP[[#This Row],[Javni doprinos korisnika - HRK]]/7.5345</f>
        <v>0</v>
      </c>
      <c r="W2477" s="50">
        <v>0</v>
      </c>
      <c r="X2477" s="51">
        <f>Ugovori_OPULJP[[#This Row],[Privatni doprinos korisnika - HRK]]/7.5345</f>
        <v>0</v>
      </c>
      <c r="Y2477" s="52">
        <v>1997866.1</v>
      </c>
      <c r="Z2477" s="53">
        <f>Ugovori_OPULJP[[#This Row],[UKUPNI PRIHVATLJIVI IZDACI
TOTAL ELIGIBLE EXPENDITURE
= Bespovratna sredstva ukupno + doprinos korisnika
= Ukupni prihvatljivi troškovi
= Ukupna ugovorena vrijednost projekta HRK]]/7.5345</f>
        <v>265162.39962837612</v>
      </c>
      <c r="AA2477" s="44" t="s">
        <v>38</v>
      </c>
      <c r="AB2477" s="44" t="s">
        <v>753</v>
      </c>
      <c r="AC2477" s="43" t="s">
        <v>9077</v>
      </c>
      <c r="AD2477" s="43" t="s">
        <v>6595</v>
      </c>
    </row>
    <row r="2478" spans="1:30" ht="76.5" x14ac:dyDescent="0.2">
      <c r="A2478" s="41" t="s">
        <v>9078</v>
      </c>
      <c r="B2478" s="103" t="s">
        <v>743</v>
      </c>
      <c r="C2478" s="43" t="s">
        <v>7295</v>
      </c>
      <c r="D2478" s="43" t="s">
        <v>8935</v>
      </c>
      <c r="E2478" s="44" t="s">
        <v>76</v>
      </c>
      <c r="F2478" s="45" t="s">
        <v>9079</v>
      </c>
      <c r="G2478" s="45" t="s">
        <v>9080</v>
      </c>
      <c r="H2478" s="47">
        <v>43866</v>
      </c>
      <c r="I2478" s="47">
        <v>44381</v>
      </c>
      <c r="J2478" s="48" t="str">
        <f>IF(Ugovori_OPULJP[[#This Row],[DATUM ZAVRŠETKA OPERACIJE]]&gt;DATE(2024,3,31),"u provedbi","završen")</f>
        <v>završen</v>
      </c>
      <c r="K2478" s="46" t="s">
        <v>211</v>
      </c>
      <c r="L2478" s="46" t="s">
        <v>211</v>
      </c>
      <c r="M2478" s="49">
        <v>0.85</v>
      </c>
      <c r="N2478" s="49">
        <v>0.15</v>
      </c>
      <c r="O2478" s="50">
        <f>Ugovori_OPULJP[[#This Row],[Bespovratna sredstva - Ukupno (EU+Nac) HRK
= Ukupna ugovorena vrijednost bespovratnih sredstava]]*Ugovori_OPULJP[[#This Row],[EU STOPA SUFINANCIRANJA %
EU CO-FINANCING RATE %]]</f>
        <v>1649210.2729999998</v>
      </c>
      <c r="P2478" s="51">
        <f>Ugovori_OPULJP[[#This Row],[Bespovratna sredstva - EU dio - HRK]]/7.5345</f>
        <v>218887.81909881209</v>
      </c>
      <c r="Q2478" s="50">
        <f>Ugovori_OPULJP[[#This Row],[Bespovratna sredstva - Ukupno (EU+Nac) HRK
= Ukupna ugovorena vrijednost bespovratnih sredstava]]*Ugovori_OPULJP[[#This Row],[STOPA NACIONALNOG SUFINANCIRANJA %]]</f>
        <v>291037.10699999996</v>
      </c>
      <c r="R2478" s="51">
        <f>Ugovori_OPULJP[[#This Row],[Bespovratna sredstva - Nacionalni dio - HRK]]/7.5345</f>
        <v>38627.262193908013</v>
      </c>
      <c r="S2478" s="50">
        <v>1940247.38</v>
      </c>
      <c r="T2478" s="51">
        <f>Ugovori_OPULJP[[#This Row],[Bespovratna sredstva - Ukupno (EU+Nac) HRK
= Ukupna ugovorena vrijednost bespovratnih sredstava]]/7.5345</f>
        <v>257515.08129272013</v>
      </c>
      <c r="U2478" s="50">
        <v>0</v>
      </c>
      <c r="V2478" s="51">
        <f>Ugovori_OPULJP[[#This Row],[Javni doprinos korisnika - HRK]]/7.5345</f>
        <v>0</v>
      </c>
      <c r="W2478" s="50">
        <v>0</v>
      </c>
      <c r="X2478" s="51">
        <f>Ugovori_OPULJP[[#This Row],[Privatni doprinos korisnika - HRK]]/7.5345</f>
        <v>0</v>
      </c>
      <c r="Y2478" s="52">
        <v>1940247.38</v>
      </c>
      <c r="Z2478" s="53">
        <f>Ugovori_OPULJP[[#This Row],[UKUPNI PRIHVATLJIVI IZDACI
TOTAL ELIGIBLE EXPENDITURE
= Bespovratna sredstva ukupno + doprinos korisnika
= Ukupni prihvatljivi troškovi
= Ukupna ugovorena vrijednost projekta HRK]]/7.5345</f>
        <v>257515.08129272013</v>
      </c>
      <c r="AA2478" s="44" t="s">
        <v>38</v>
      </c>
      <c r="AB2478" s="44" t="s">
        <v>753</v>
      </c>
      <c r="AC2478" s="43" t="s">
        <v>9081</v>
      </c>
      <c r="AD2478" s="43" t="s">
        <v>6595</v>
      </c>
    </row>
    <row r="2479" spans="1:30" ht="76.5" x14ac:dyDescent="0.2">
      <c r="A2479" s="41" t="s">
        <v>9082</v>
      </c>
      <c r="B2479" s="103" t="s">
        <v>743</v>
      </c>
      <c r="C2479" s="43" t="s">
        <v>7295</v>
      </c>
      <c r="D2479" s="43" t="s">
        <v>8935</v>
      </c>
      <c r="E2479" s="44" t="s">
        <v>76</v>
      </c>
      <c r="F2479" s="45" t="s">
        <v>3165</v>
      </c>
      <c r="G2479" s="45" t="s">
        <v>9083</v>
      </c>
      <c r="H2479" s="47">
        <v>43866</v>
      </c>
      <c r="I2479" s="47">
        <v>44597</v>
      </c>
      <c r="J2479" s="48" t="str">
        <f>IF(Ugovori_OPULJP[[#This Row],[DATUM ZAVRŠETKA OPERACIJE]]&gt;DATE(2024,3,31),"u provedbi","završen")</f>
        <v>završen</v>
      </c>
      <c r="K2479" s="46" t="s">
        <v>84</v>
      </c>
      <c r="L2479" s="46" t="s">
        <v>37</v>
      </c>
      <c r="M2479" s="49">
        <v>0.85</v>
      </c>
      <c r="N2479" s="49">
        <v>0.15</v>
      </c>
      <c r="O2479" s="50">
        <f>Ugovori_OPULJP[[#This Row],[Bespovratna sredstva - Ukupno (EU+Nac) HRK
= Ukupna ugovorena vrijednost bespovratnih sredstava]]*Ugovori_OPULJP[[#This Row],[EU STOPA SUFINANCIRANJA %
EU CO-FINANCING RATE %]]</f>
        <v>1683148.784</v>
      </c>
      <c r="P2479" s="51">
        <f>Ugovori_OPULJP[[#This Row],[Bespovratna sredstva - EU dio - HRK]]/7.5345</f>
        <v>223392.23359214279</v>
      </c>
      <c r="Q2479" s="50">
        <f>Ugovori_OPULJP[[#This Row],[Bespovratna sredstva - Ukupno (EU+Nac) HRK
= Ukupna ugovorena vrijednost bespovratnih sredstava]]*Ugovori_OPULJP[[#This Row],[STOPA NACIONALNOG SUFINANCIRANJA %]]</f>
        <v>297026.25599999999</v>
      </c>
      <c r="R2479" s="51">
        <f>Ugovori_OPULJP[[#This Row],[Bespovratna sredstva - Nacionalni dio - HRK]]/7.5345</f>
        <v>39422.158869201667</v>
      </c>
      <c r="S2479" s="50">
        <v>1980175.04</v>
      </c>
      <c r="T2479" s="51">
        <f>Ugovori_OPULJP[[#This Row],[Bespovratna sredstva - Ukupno (EU+Nac) HRK
= Ukupna ugovorena vrijednost bespovratnih sredstava]]/7.5345</f>
        <v>262814.39246134448</v>
      </c>
      <c r="U2479" s="50">
        <v>0</v>
      </c>
      <c r="V2479" s="51">
        <f>Ugovori_OPULJP[[#This Row],[Javni doprinos korisnika - HRK]]/7.5345</f>
        <v>0</v>
      </c>
      <c r="W2479" s="50">
        <v>0</v>
      </c>
      <c r="X2479" s="51">
        <f>Ugovori_OPULJP[[#This Row],[Privatni doprinos korisnika - HRK]]/7.5345</f>
        <v>0</v>
      </c>
      <c r="Y2479" s="52">
        <v>1980175.04</v>
      </c>
      <c r="Z2479" s="53">
        <f>Ugovori_OPULJP[[#This Row],[UKUPNI PRIHVATLJIVI IZDACI
TOTAL ELIGIBLE EXPENDITURE
= Bespovratna sredstva ukupno + doprinos korisnika
= Ukupni prihvatljivi troškovi
= Ukupna ugovorena vrijednost projekta HRK]]/7.5345</f>
        <v>262814.39246134448</v>
      </c>
      <c r="AA2479" s="44" t="s">
        <v>38</v>
      </c>
      <c r="AB2479" s="44" t="s">
        <v>753</v>
      </c>
      <c r="AC2479" s="43" t="s">
        <v>9084</v>
      </c>
      <c r="AD2479" s="43" t="s">
        <v>6595</v>
      </c>
    </row>
    <row r="2480" spans="1:30" ht="89.25" x14ac:dyDescent="0.2">
      <c r="A2480" s="41" t="s">
        <v>9085</v>
      </c>
      <c r="B2480" s="103" t="s">
        <v>743</v>
      </c>
      <c r="C2480" s="43" t="s">
        <v>7295</v>
      </c>
      <c r="D2480" s="43" t="s">
        <v>8935</v>
      </c>
      <c r="E2480" s="44" t="s">
        <v>76</v>
      </c>
      <c r="F2480" s="45" t="s">
        <v>9086</v>
      </c>
      <c r="G2480" s="62" t="s">
        <v>7063</v>
      </c>
      <c r="H2480" s="47">
        <v>43866</v>
      </c>
      <c r="I2480" s="47">
        <v>44597</v>
      </c>
      <c r="J2480" s="48" t="str">
        <f>IF(Ugovori_OPULJP[[#This Row],[DATUM ZAVRŠETKA OPERACIJE]]&gt;DATE(2024,3,31),"u provedbi","završen")</f>
        <v>završen</v>
      </c>
      <c r="K2480" s="46" t="s">
        <v>2992</v>
      </c>
      <c r="L2480" s="46" t="s">
        <v>155</v>
      </c>
      <c r="M2480" s="49">
        <v>0.85</v>
      </c>
      <c r="N2480" s="49">
        <v>0.15</v>
      </c>
      <c r="O2480" s="50">
        <f>Ugovori_OPULJP[[#This Row],[Bespovratna sredstva - Ukupno (EU+Nac) HRK
= Ukupna ugovorena vrijednost bespovratnih sredstava]]*Ugovori_OPULJP[[#This Row],[EU STOPA SUFINANCIRANJA %
EU CO-FINANCING RATE %]]</f>
        <v>1556800.585</v>
      </c>
      <c r="P2480" s="51">
        <f>Ugovori_OPULJP[[#This Row],[Bespovratna sredstva - EU dio - HRK]]/7.5345</f>
        <v>206622.94578273274</v>
      </c>
      <c r="Q2480" s="50">
        <f>Ugovori_OPULJP[[#This Row],[Bespovratna sredstva - Ukupno (EU+Nac) HRK
= Ukupna ugovorena vrijednost bespovratnih sredstava]]*Ugovori_OPULJP[[#This Row],[STOPA NACIONALNOG SUFINANCIRANJA %]]</f>
        <v>274729.51500000001</v>
      </c>
      <c r="R2480" s="51">
        <f>Ugovori_OPULJP[[#This Row],[Bespovratna sredstva - Nacionalni dio - HRK]]/7.5345</f>
        <v>36462.872785188134</v>
      </c>
      <c r="S2480" s="50">
        <v>1831530.1</v>
      </c>
      <c r="T2480" s="51">
        <f>Ugovori_OPULJP[[#This Row],[Bespovratna sredstva - Ukupno (EU+Nac) HRK
= Ukupna ugovorena vrijednost bespovratnih sredstava]]/7.5345</f>
        <v>243085.81856792088</v>
      </c>
      <c r="U2480" s="50">
        <v>0</v>
      </c>
      <c r="V2480" s="51">
        <f>Ugovori_OPULJP[[#This Row],[Javni doprinos korisnika - HRK]]/7.5345</f>
        <v>0</v>
      </c>
      <c r="W2480" s="50">
        <v>0</v>
      </c>
      <c r="X2480" s="51">
        <f>Ugovori_OPULJP[[#This Row],[Privatni doprinos korisnika - HRK]]/7.5345</f>
        <v>0</v>
      </c>
      <c r="Y2480" s="52">
        <v>1831530.1</v>
      </c>
      <c r="Z2480" s="53">
        <f>Ugovori_OPULJP[[#This Row],[UKUPNI PRIHVATLJIVI IZDACI
TOTAL ELIGIBLE EXPENDITURE
= Bespovratna sredstva ukupno + doprinos korisnika
= Ukupni prihvatljivi troškovi
= Ukupna ugovorena vrijednost projekta HRK]]/7.5345</f>
        <v>243085.81856792088</v>
      </c>
      <c r="AA2480" s="44" t="s">
        <v>38</v>
      </c>
      <c r="AB2480" s="44" t="s">
        <v>753</v>
      </c>
      <c r="AC2480" s="43" t="s">
        <v>9087</v>
      </c>
      <c r="AD2480" s="43" t="s">
        <v>6595</v>
      </c>
    </row>
    <row r="2481" spans="1:30" ht="89.25" x14ac:dyDescent="0.2">
      <c r="A2481" s="41" t="s">
        <v>9088</v>
      </c>
      <c r="B2481" s="103" t="s">
        <v>743</v>
      </c>
      <c r="C2481" s="43" t="s">
        <v>7295</v>
      </c>
      <c r="D2481" s="43" t="s">
        <v>8935</v>
      </c>
      <c r="E2481" s="44" t="s">
        <v>76</v>
      </c>
      <c r="F2481" s="45" t="s">
        <v>9089</v>
      </c>
      <c r="G2481" s="45" t="s">
        <v>9090</v>
      </c>
      <c r="H2481" s="47">
        <v>43866</v>
      </c>
      <c r="I2481" s="47">
        <v>44597</v>
      </c>
      <c r="J2481" s="48" t="str">
        <f>IF(Ugovori_OPULJP[[#This Row],[DATUM ZAVRŠETKA OPERACIJE]]&gt;DATE(2024,3,31),"u provedbi","završen")</f>
        <v>završen</v>
      </c>
      <c r="K2481" s="46" t="s">
        <v>104</v>
      </c>
      <c r="L2481" s="46" t="s">
        <v>37</v>
      </c>
      <c r="M2481" s="49">
        <v>0.85</v>
      </c>
      <c r="N2481" s="49">
        <v>0.15</v>
      </c>
      <c r="O2481" s="50">
        <f>Ugovori_OPULJP[[#This Row],[Bespovratna sredstva - Ukupno (EU+Nac) HRK
= Ukupna ugovorena vrijednost bespovratnih sredstava]]*Ugovori_OPULJP[[#This Row],[EU STOPA SUFINANCIRANJA %
EU CO-FINANCING RATE %]]</f>
        <v>1490508.8979999998</v>
      </c>
      <c r="P2481" s="51">
        <f>Ugovori_OPULJP[[#This Row],[Bespovratna sredstva - EU dio - HRK]]/7.5345</f>
        <v>197824.52690954937</v>
      </c>
      <c r="Q2481" s="50">
        <f>Ugovori_OPULJP[[#This Row],[Bespovratna sredstva - Ukupno (EU+Nac) HRK
= Ukupna ugovorena vrijednost bespovratnih sredstava]]*Ugovori_OPULJP[[#This Row],[STOPA NACIONALNOG SUFINANCIRANJA %]]</f>
        <v>263030.98199999996</v>
      </c>
      <c r="R2481" s="51">
        <f>Ugovori_OPULJP[[#This Row],[Bespovratna sredstva - Nacionalni dio - HRK]]/7.5345</f>
        <v>34910.210631096947</v>
      </c>
      <c r="S2481" s="50">
        <v>1753539.88</v>
      </c>
      <c r="T2481" s="51">
        <f>Ugovori_OPULJP[[#This Row],[Bespovratna sredstva - Ukupno (EU+Nac) HRK
= Ukupna ugovorena vrijednost bespovratnih sredstava]]/7.5345</f>
        <v>232734.73754064634</v>
      </c>
      <c r="U2481" s="50">
        <v>0</v>
      </c>
      <c r="V2481" s="51">
        <f>Ugovori_OPULJP[[#This Row],[Javni doprinos korisnika - HRK]]/7.5345</f>
        <v>0</v>
      </c>
      <c r="W2481" s="50">
        <v>0</v>
      </c>
      <c r="X2481" s="51">
        <f>Ugovori_OPULJP[[#This Row],[Privatni doprinos korisnika - HRK]]/7.5345</f>
        <v>0</v>
      </c>
      <c r="Y2481" s="52">
        <v>1753539.88</v>
      </c>
      <c r="Z2481" s="53">
        <f>Ugovori_OPULJP[[#This Row],[UKUPNI PRIHVATLJIVI IZDACI
TOTAL ELIGIBLE EXPENDITURE
= Bespovratna sredstva ukupno + doprinos korisnika
= Ukupni prihvatljivi troškovi
= Ukupna ugovorena vrijednost projekta HRK]]/7.5345</f>
        <v>232734.73754064634</v>
      </c>
      <c r="AA2481" s="44" t="s">
        <v>38</v>
      </c>
      <c r="AB2481" s="44" t="s">
        <v>753</v>
      </c>
      <c r="AC2481" s="43" t="s">
        <v>9091</v>
      </c>
      <c r="AD2481" s="43" t="s">
        <v>6595</v>
      </c>
    </row>
    <row r="2482" spans="1:30" ht="89.25" x14ac:dyDescent="0.2">
      <c r="A2482" s="41" t="s">
        <v>9092</v>
      </c>
      <c r="B2482" s="103" t="s">
        <v>743</v>
      </c>
      <c r="C2482" s="43" t="s">
        <v>7295</v>
      </c>
      <c r="D2482" s="43" t="s">
        <v>8935</v>
      </c>
      <c r="E2482" s="44" t="s">
        <v>76</v>
      </c>
      <c r="F2482" s="45" t="s">
        <v>9093</v>
      </c>
      <c r="G2482" s="45" t="s">
        <v>9094</v>
      </c>
      <c r="H2482" s="47">
        <v>43866</v>
      </c>
      <c r="I2482" s="47">
        <v>44352</v>
      </c>
      <c r="J2482" s="48" t="str">
        <f>IF(Ugovori_OPULJP[[#This Row],[DATUM ZAVRŠETKA OPERACIJE]]&gt;DATE(2024,3,31),"u provedbi","završen")</f>
        <v>završen</v>
      </c>
      <c r="K2482" s="46" t="s">
        <v>37</v>
      </c>
      <c r="L2482" s="46" t="s">
        <v>37</v>
      </c>
      <c r="M2482" s="49">
        <v>0.85</v>
      </c>
      <c r="N2482" s="49">
        <v>0.15</v>
      </c>
      <c r="O2482" s="50">
        <f>Ugovori_OPULJP[[#This Row],[Bespovratna sredstva - Ukupno (EU+Nac) HRK
= Ukupna ugovorena vrijednost bespovratnih sredstava]]*Ugovori_OPULJP[[#This Row],[EU STOPA SUFINANCIRANJA %
EU CO-FINANCING RATE %]]</f>
        <v>501030.30700000003</v>
      </c>
      <c r="P2482" s="51">
        <f>Ugovori_OPULJP[[#This Row],[Bespovratna sredstva - EU dio - HRK]]/7.5345</f>
        <v>66498.149445882271</v>
      </c>
      <c r="Q2482" s="50">
        <f>Ugovori_OPULJP[[#This Row],[Bespovratna sredstva - Ukupno (EU+Nac) HRK
= Ukupna ugovorena vrijednost bespovratnih sredstava]]*Ugovori_OPULJP[[#This Row],[STOPA NACIONALNOG SUFINANCIRANJA %]]</f>
        <v>88417.112999999998</v>
      </c>
      <c r="R2482" s="51">
        <f>Ugovori_OPULJP[[#This Row],[Bespovratna sredstva - Nacionalni dio - HRK]]/7.5345</f>
        <v>11734.967549273342</v>
      </c>
      <c r="S2482" s="50">
        <v>589447.42000000004</v>
      </c>
      <c r="T2482" s="51">
        <f>Ugovori_OPULJP[[#This Row],[Bespovratna sredstva - Ukupno (EU+Nac) HRK
= Ukupna ugovorena vrijednost bespovratnih sredstava]]/7.5345</f>
        <v>78233.116995155622</v>
      </c>
      <c r="U2482" s="50">
        <v>0</v>
      </c>
      <c r="V2482" s="51">
        <f>Ugovori_OPULJP[[#This Row],[Javni doprinos korisnika - HRK]]/7.5345</f>
        <v>0</v>
      </c>
      <c r="W2482" s="50">
        <v>0</v>
      </c>
      <c r="X2482" s="51">
        <f>Ugovori_OPULJP[[#This Row],[Privatni doprinos korisnika - HRK]]/7.5345</f>
        <v>0</v>
      </c>
      <c r="Y2482" s="52">
        <v>589447.42000000004</v>
      </c>
      <c r="Z2482" s="53">
        <f>Ugovori_OPULJP[[#This Row],[UKUPNI PRIHVATLJIVI IZDACI
TOTAL ELIGIBLE EXPENDITURE
= Bespovratna sredstva ukupno + doprinos korisnika
= Ukupni prihvatljivi troškovi
= Ukupna ugovorena vrijednost projekta HRK]]/7.5345</f>
        <v>78233.116995155622</v>
      </c>
      <c r="AA2482" s="44" t="s">
        <v>38</v>
      </c>
      <c r="AB2482" s="44" t="s">
        <v>753</v>
      </c>
      <c r="AC2482" s="43" t="s">
        <v>9095</v>
      </c>
      <c r="AD2482" s="43" t="s">
        <v>6595</v>
      </c>
    </row>
    <row r="2483" spans="1:30" ht="102" x14ac:dyDescent="0.2">
      <c r="A2483" s="41" t="s">
        <v>9096</v>
      </c>
      <c r="B2483" s="103" t="s">
        <v>743</v>
      </c>
      <c r="C2483" s="43" t="s">
        <v>7295</v>
      </c>
      <c r="D2483" s="43" t="s">
        <v>8935</v>
      </c>
      <c r="E2483" s="44" t="s">
        <v>76</v>
      </c>
      <c r="F2483" s="45" t="s">
        <v>9097</v>
      </c>
      <c r="G2483" s="45" t="s">
        <v>9098</v>
      </c>
      <c r="H2483" s="47">
        <v>43866</v>
      </c>
      <c r="I2483" s="47">
        <v>44597</v>
      </c>
      <c r="J2483" s="48" t="str">
        <f>IF(Ugovori_OPULJP[[#This Row],[DATUM ZAVRŠETKA OPERACIJE]]&gt;DATE(2024,3,31),"u provedbi","završen")</f>
        <v>završen</v>
      </c>
      <c r="K2483" s="46" t="s">
        <v>84</v>
      </c>
      <c r="L2483" s="46" t="s">
        <v>84</v>
      </c>
      <c r="M2483" s="49">
        <v>0.85</v>
      </c>
      <c r="N2483" s="49">
        <v>0.15</v>
      </c>
      <c r="O2483" s="50">
        <f>Ugovori_OPULJP[[#This Row],[Bespovratna sredstva - Ukupno (EU+Nac) HRK
= Ukupna ugovorena vrijednost bespovratnih sredstava]]*Ugovori_OPULJP[[#This Row],[EU STOPA SUFINANCIRANJA %
EU CO-FINANCING RATE %]]</f>
        <v>1574516.5399999998</v>
      </c>
      <c r="P2483" s="51">
        <f>Ugovori_OPULJP[[#This Row],[Bespovratna sredstva - EU dio - HRK]]/7.5345</f>
        <v>208974.25708407987</v>
      </c>
      <c r="Q2483" s="50">
        <f>Ugovori_OPULJP[[#This Row],[Bespovratna sredstva - Ukupno (EU+Nac) HRK
= Ukupna ugovorena vrijednost bespovratnih sredstava]]*Ugovori_OPULJP[[#This Row],[STOPA NACIONALNOG SUFINANCIRANJA %]]</f>
        <v>277855.86</v>
      </c>
      <c r="R2483" s="51">
        <f>Ugovori_OPULJP[[#This Row],[Bespovratna sredstva - Nacionalni dio - HRK]]/7.5345</f>
        <v>36877.810073661152</v>
      </c>
      <c r="S2483" s="50">
        <v>1852372.4</v>
      </c>
      <c r="T2483" s="51">
        <f>Ugovori_OPULJP[[#This Row],[Bespovratna sredstva - Ukupno (EU+Nac) HRK
= Ukupna ugovorena vrijednost bespovratnih sredstava]]/7.5345</f>
        <v>245852.06715774102</v>
      </c>
      <c r="U2483" s="50">
        <v>0</v>
      </c>
      <c r="V2483" s="51">
        <f>Ugovori_OPULJP[[#This Row],[Javni doprinos korisnika - HRK]]/7.5345</f>
        <v>0</v>
      </c>
      <c r="W2483" s="50">
        <v>0</v>
      </c>
      <c r="X2483" s="51">
        <f>Ugovori_OPULJP[[#This Row],[Privatni doprinos korisnika - HRK]]/7.5345</f>
        <v>0</v>
      </c>
      <c r="Y2483" s="52">
        <v>1852372.4</v>
      </c>
      <c r="Z2483" s="53">
        <f>Ugovori_OPULJP[[#This Row],[UKUPNI PRIHVATLJIVI IZDACI
TOTAL ELIGIBLE EXPENDITURE
= Bespovratna sredstva ukupno + doprinos korisnika
= Ukupni prihvatljivi troškovi
= Ukupna ugovorena vrijednost projekta HRK]]/7.5345</f>
        <v>245852.06715774102</v>
      </c>
      <c r="AA2483" s="44" t="s">
        <v>38</v>
      </c>
      <c r="AB2483" s="44" t="s">
        <v>753</v>
      </c>
      <c r="AC2483" s="43" t="s">
        <v>9099</v>
      </c>
      <c r="AD2483" s="43" t="s">
        <v>6595</v>
      </c>
    </row>
    <row r="2484" spans="1:30" ht="89.25" x14ac:dyDescent="0.2">
      <c r="A2484" s="41" t="s">
        <v>9100</v>
      </c>
      <c r="B2484" s="103" t="s">
        <v>743</v>
      </c>
      <c r="C2484" s="43" t="s">
        <v>7295</v>
      </c>
      <c r="D2484" s="43" t="s">
        <v>8935</v>
      </c>
      <c r="E2484" s="44" t="s">
        <v>76</v>
      </c>
      <c r="F2484" s="45" t="s">
        <v>9101</v>
      </c>
      <c r="G2484" s="45" t="s">
        <v>3154</v>
      </c>
      <c r="H2484" s="47">
        <v>43866</v>
      </c>
      <c r="I2484" s="47">
        <v>44597</v>
      </c>
      <c r="J2484" s="48" t="str">
        <f>IF(Ugovori_OPULJP[[#This Row],[DATUM ZAVRŠETKA OPERACIJE]]&gt;DATE(2024,3,31),"u provedbi","završen")</f>
        <v>završen</v>
      </c>
      <c r="K2484" s="46" t="s">
        <v>186</v>
      </c>
      <c r="L2484" s="46" t="s">
        <v>186</v>
      </c>
      <c r="M2484" s="49">
        <v>0.85</v>
      </c>
      <c r="N2484" s="49">
        <v>0.15</v>
      </c>
      <c r="O2484" s="50">
        <f>Ugovori_OPULJP[[#This Row],[Bespovratna sredstva - Ukupno (EU+Nac) HRK
= Ukupna ugovorena vrijednost bespovratnih sredstava]]*Ugovori_OPULJP[[#This Row],[EU STOPA SUFINANCIRANJA %
EU CO-FINANCING RATE %]]</f>
        <v>1384259.4335</v>
      </c>
      <c r="P2484" s="51">
        <f>Ugovori_OPULJP[[#This Row],[Bespovratna sredstva - EU dio - HRK]]/7.5345</f>
        <v>183722.79958855928</v>
      </c>
      <c r="Q2484" s="50">
        <f>Ugovori_OPULJP[[#This Row],[Bespovratna sredstva - Ukupno (EU+Nac) HRK
= Ukupna ugovorena vrijednost bespovratnih sredstava]]*Ugovori_OPULJP[[#This Row],[STOPA NACIONALNOG SUFINANCIRANJA %]]</f>
        <v>244281.0765</v>
      </c>
      <c r="R2484" s="51">
        <f>Ugovori_OPULJP[[#This Row],[Bespovratna sredstva - Nacionalni dio - HRK]]/7.5345</f>
        <v>32421.67051562811</v>
      </c>
      <c r="S2484" s="50">
        <v>1628540.51</v>
      </c>
      <c r="T2484" s="51">
        <f>Ugovori_OPULJP[[#This Row],[Bespovratna sredstva - Ukupno (EU+Nac) HRK
= Ukupna ugovorena vrijednost bespovratnih sredstava]]/7.5345</f>
        <v>216144.47010418741</v>
      </c>
      <c r="U2484" s="50">
        <v>0</v>
      </c>
      <c r="V2484" s="51">
        <f>Ugovori_OPULJP[[#This Row],[Javni doprinos korisnika - HRK]]/7.5345</f>
        <v>0</v>
      </c>
      <c r="W2484" s="50">
        <v>0</v>
      </c>
      <c r="X2484" s="51">
        <f>Ugovori_OPULJP[[#This Row],[Privatni doprinos korisnika - HRK]]/7.5345</f>
        <v>0</v>
      </c>
      <c r="Y2484" s="52">
        <v>1628540.51</v>
      </c>
      <c r="Z2484" s="53">
        <f>Ugovori_OPULJP[[#This Row],[UKUPNI PRIHVATLJIVI IZDACI
TOTAL ELIGIBLE EXPENDITURE
= Bespovratna sredstva ukupno + doprinos korisnika
= Ukupni prihvatljivi troškovi
= Ukupna ugovorena vrijednost projekta HRK]]/7.5345</f>
        <v>216144.47010418741</v>
      </c>
      <c r="AA2484" s="44" t="s">
        <v>38</v>
      </c>
      <c r="AB2484" s="44" t="s">
        <v>753</v>
      </c>
      <c r="AC2484" s="43" t="s">
        <v>9102</v>
      </c>
      <c r="AD2484" s="43" t="s">
        <v>6595</v>
      </c>
    </row>
    <row r="2485" spans="1:30" ht="76.5" x14ac:dyDescent="0.2">
      <c r="A2485" s="41" t="s">
        <v>9103</v>
      </c>
      <c r="B2485" s="103" t="s">
        <v>743</v>
      </c>
      <c r="C2485" s="43" t="s">
        <v>7295</v>
      </c>
      <c r="D2485" s="43" t="s">
        <v>8935</v>
      </c>
      <c r="E2485" s="44" t="s">
        <v>76</v>
      </c>
      <c r="F2485" s="45" t="s">
        <v>9104</v>
      </c>
      <c r="G2485" s="62" t="s">
        <v>9105</v>
      </c>
      <c r="H2485" s="47">
        <v>43866</v>
      </c>
      <c r="I2485" s="47">
        <v>44597</v>
      </c>
      <c r="J2485" s="48" t="str">
        <f>IF(Ugovori_OPULJP[[#This Row],[DATUM ZAVRŠETKA OPERACIJE]]&gt;DATE(2024,3,31),"u provedbi","završen")</f>
        <v>završen</v>
      </c>
      <c r="K2485" s="46" t="s">
        <v>154</v>
      </c>
      <c r="L2485" s="46" t="s">
        <v>37</v>
      </c>
      <c r="M2485" s="49">
        <v>0.85</v>
      </c>
      <c r="N2485" s="49">
        <v>0.15</v>
      </c>
      <c r="O2485" s="50">
        <f>Ugovori_OPULJP[[#This Row],[Bespovratna sredstva - Ukupno (EU+Nac) HRK
= Ukupna ugovorena vrijednost bespovratnih sredstava]]*Ugovori_OPULJP[[#This Row],[EU STOPA SUFINANCIRANJA %
EU CO-FINANCING RATE %]]</f>
        <v>1575857.1854999999</v>
      </c>
      <c r="P2485" s="51">
        <f>Ugovori_OPULJP[[#This Row],[Bespovratna sredstva - EU dio - HRK]]/7.5345</f>
        <v>209152.1913199283</v>
      </c>
      <c r="Q2485" s="50">
        <f>Ugovori_OPULJP[[#This Row],[Bespovratna sredstva - Ukupno (EU+Nac) HRK
= Ukupna ugovorena vrijednost bespovratnih sredstava]]*Ugovori_OPULJP[[#This Row],[STOPA NACIONALNOG SUFINANCIRANJA %]]</f>
        <v>278092.44449999998</v>
      </c>
      <c r="R2485" s="51">
        <f>Ugovori_OPULJP[[#This Row],[Bespovratna sredstva - Nacionalni dio - HRK]]/7.5345</f>
        <v>36909.210232928526</v>
      </c>
      <c r="S2485" s="50">
        <v>1853949.63</v>
      </c>
      <c r="T2485" s="51">
        <f>Ugovori_OPULJP[[#This Row],[Bespovratna sredstva - Ukupno (EU+Nac) HRK
= Ukupna ugovorena vrijednost bespovratnih sredstava]]/7.5345</f>
        <v>246061.40155285684</v>
      </c>
      <c r="U2485" s="50">
        <v>0</v>
      </c>
      <c r="V2485" s="51">
        <f>Ugovori_OPULJP[[#This Row],[Javni doprinos korisnika - HRK]]/7.5345</f>
        <v>0</v>
      </c>
      <c r="W2485" s="50">
        <v>0</v>
      </c>
      <c r="X2485" s="51">
        <f>Ugovori_OPULJP[[#This Row],[Privatni doprinos korisnika - HRK]]/7.5345</f>
        <v>0</v>
      </c>
      <c r="Y2485" s="52">
        <v>1853949.63</v>
      </c>
      <c r="Z2485" s="53">
        <f>Ugovori_OPULJP[[#This Row],[UKUPNI PRIHVATLJIVI IZDACI
TOTAL ELIGIBLE EXPENDITURE
= Bespovratna sredstva ukupno + doprinos korisnika
= Ukupni prihvatljivi troškovi
= Ukupna ugovorena vrijednost projekta HRK]]/7.5345</f>
        <v>246061.40155285684</v>
      </c>
      <c r="AA2485" s="44" t="s">
        <v>38</v>
      </c>
      <c r="AB2485" s="44" t="s">
        <v>753</v>
      </c>
      <c r="AC2485" s="43" t="s">
        <v>9106</v>
      </c>
      <c r="AD2485" s="43" t="s">
        <v>6595</v>
      </c>
    </row>
    <row r="2486" spans="1:30" ht="63.75" x14ac:dyDescent="0.2">
      <c r="A2486" s="41" t="s">
        <v>9107</v>
      </c>
      <c r="B2486" s="103" t="s">
        <v>743</v>
      </c>
      <c r="C2486" s="43" t="s">
        <v>7295</v>
      </c>
      <c r="D2486" s="43" t="s">
        <v>8935</v>
      </c>
      <c r="E2486" s="44" t="s">
        <v>76</v>
      </c>
      <c r="F2486" s="45" t="s">
        <v>9108</v>
      </c>
      <c r="G2486" s="45" t="s">
        <v>3888</v>
      </c>
      <c r="H2486" s="47">
        <v>43866</v>
      </c>
      <c r="I2486" s="47">
        <v>44597</v>
      </c>
      <c r="J2486" s="48" t="str">
        <f>IF(Ugovori_OPULJP[[#This Row],[DATUM ZAVRŠETKA OPERACIJE]]&gt;DATE(2024,3,31),"u provedbi","završen")</f>
        <v>završen</v>
      </c>
      <c r="K2486" s="46" t="s">
        <v>154</v>
      </c>
      <c r="L2486" s="46" t="s">
        <v>37</v>
      </c>
      <c r="M2486" s="49">
        <v>0.85</v>
      </c>
      <c r="N2486" s="49">
        <v>0.15</v>
      </c>
      <c r="O2486" s="50">
        <f>Ugovori_OPULJP[[#This Row],[Bespovratna sredstva - Ukupno (EU+Nac) HRK
= Ukupna ugovorena vrijednost bespovratnih sredstava]]*Ugovori_OPULJP[[#This Row],[EU STOPA SUFINANCIRANJA %
EU CO-FINANCING RATE %]]</f>
        <v>1612347.575</v>
      </c>
      <c r="P2486" s="51">
        <f>Ugovori_OPULJP[[#This Row],[Bespovratna sredstva - EU dio - HRK]]/7.5345</f>
        <v>213995.29829451189</v>
      </c>
      <c r="Q2486" s="50">
        <f>Ugovori_OPULJP[[#This Row],[Bespovratna sredstva - Ukupno (EU+Nac) HRK
= Ukupna ugovorena vrijednost bespovratnih sredstava]]*Ugovori_OPULJP[[#This Row],[STOPA NACIONALNOG SUFINANCIRANJA %]]</f>
        <v>284531.92499999999</v>
      </c>
      <c r="R2486" s="51">
        <f>Ugovori_OPULJP[[#This Row],[Bespovratna sredstva - Nacionalni dio - HRK]]/7.5345</f>
        <v>37763.876169619747</v>
      </c>
      <c r="S2486" s="50">
        <v>1896879.5</v>
      </c>
      <c r="T2486" s="51">
        <f>Ugovori_OPULJP[[#This Row],[Bespovratna sredstva - Ukupno (EU+Nac) HRK
= Ukupna ugovorena vrijednost bespovratnih sredstava]]/7.5345</f>
        <v>251759.17446413165</v>
      </c>
      <c r="U2486" s="50">
        <v>0</v>
      </c>
      <c r="V2486" s="51">
        <f>Ugovori_OPULJP[[#This Row],[Javni doprinos korisnika - HRK]]/7.5345</f>
        <v>0</v>
      </c>
      <c r="W2486" s="50">
        <v>0</v>
      </c>
      <c r="X2486" s="51">
        <f>Ugovori_OPULJP[[#This Row],[Privatni doprinos korisnika - HRK]]/7.5345</f>
        <v>0</v>
      </c>
      <c r="Y2486" s="52">
        <v>1896879.5</v>
      </c>
      <c r="Z2486" s="53">
        <f>Ugovori_OPULJP[[#This Row],[UKUPNI PRIHVATLJIVI IZDACI
TOTAL ELIGIBLE EXPENDITURE
= Bespovratna sredstva ukupno + doprinos korisnika
= Ukupni prihvatljivi troškovi
= Ukupna ugovorena vrijednost projekta HRK]]/7.5345</f>
        <v>251759.17446413165</v>
      </c>
      <c r="AA2486" s="44" t="s">
        <v>38</v>
      </c>
      <c r="AB2486" s="44" t="s">
        <v>753</v>
      </c>
      <c r="AC2486" s="43" t="s">
        <v>9109</v>
      </c>
      <c r="AD2486" s="43" t="s">
        <v>6595</v>
      </c>
    </row>
    <row r="2487" spans="1:30" ht="89.25" x14ac:dyDescent="0.2">
      <c r="A2487" s="41" t="s">
        <v>9110</v>
      </c>
      <c r="B2487" s="103" t="s">
        <v>743</v>
      </c>
      <c r="C2487" s="43" t="s">
        <v>7295</v>
      </c>
      <c r="D2487" s="43" t="s">
        <v>8935</v>
      </c>
      <c r="E2487" s="44" t="s">
        <v>76</v>
      </c>
      <c r="F2487" s="45" t="s">
        <v>9111</v>
      </c>
      <c r="G2487" s="45" t="s">
        <v>9112</v>
      </c>
      <c r="H2487" s="47">
        <v>43866</v>
      </c>
      <c r="I2487" s="47">
        <v>44597</v>
      </c>
      <c r="J2487" s="48" t="str">
        <f>IF(Ugovori_OPULJP[[#This Row],[DATUM ZAVRŠETKA OPERACIJE]]&gt;DATE(2024,3,31),"u provedbi","završen")</f>
        <v>završen</v>
      </c>
      <c r="K2487" s="46" t="s">
        <v>9113</v>
      </c>
      <c r="L2487" s="46" t="s">
        <v>37</v>
      </c>
      <c r="M2487" s="49">
        <v>0.85</v>
      </c>
      <c r="N2487" s="49">
        <v>0.15</v>
      </c>
      <c r="O2487" s="50">
        <f>Ugovori_OPULJP[[#This Row],[Bespovratna sredstva - Ukupno (EU+Nac) HRK
= Ukupna ugovorena vrijednost bespovratnih sredstava]]*Ugovori_OPULJP[[#This Row],[EU STOPA SUFINANCIRANJA %
EU CO-FINANCING RATE %]]</f>
        <v>1390774.6409999998</v>
      </c>
      <c r="P2487" s="51">
        <f>Ugovori_OPULJP[[#This Row],[Bespovratna sredstva - EU dio - HRK]]/7.5345</f>
        <v>184587.5162253633</v>
      </c>
      <c r="Q2487" s="50">
        <f>Ugovori_OPULJP[[#This Row],[Bespovratna sredstva - Ukupno (EU+Nac) HRK
= Ukupna ugovorena vrijednost bespovratnih sredstava]]*Ugovori_OPULJP[[#This Row],[STOPA NACIONALNOG SUFINANCIRANJA %]]</f>
        <v>245430.81899999999</v>
      </c>
      <c r="R2487" s="51">
        <f>Ugovori_OPULJP[[#This Row],[Bespovratna sredstva - Nacionalni dio - HRK]]/7.5345</f>
        <v>32574.26756918176</v>
      </c>
      <c r="S2487" s="50">
        <v>1636205.46</v>
      </c>
      <c r="T2487" s="51">
        <f>Ugovori_OPULJP[[#This Row],[Bespovratna sredstva - Ukupno (EU+Nac) HRK
= Ukupna ugovorena vrijednost bespovratnih sredstava]]/7.5345</f>
        <v>217161.78379454507</v>
      </c>
      <c r="U2487" s="50">
        <v>0</v>
      </c>
      <c r="V2487" s="51">
        <f>Ugovori_OPULJP[[#This Row],[Javni doprinos korisnika - HRK]]/7.5345</f>
        <v>0</v>
      </c>
      <c r="W2487" s="50">
        <v>0</v>
      </c>
      <c r="X2487" s="51">
        <f>Ugovori_OPULJP[[#This Row],[Privatni doprinos korisnika - HRK]]/7.5345</f>
        <v>0</v>
      </c>
      <c r="Y2487" s="52">
        <v>1636205.46</v>
      </c>
      <c r="Z2487" s="53">
        <f>Ugovori_OPULJP[[#This Row],[UKUPNI PRIHVATLJIVI IZDACI
TOTAL ELIGIBLE EXPENDITURE
= Bespovratna sredstva ukupno + doprinos korisnika
= Ukupni prihvatljivi troškovi
= Ukupna ugovorena vrijednost projekta HRK]]/7.5345</f>
        <v>217161.78379454507</v>
      </c>
      <c r="AA2487" s="44" t="s">
        <v>38</v>
      </c>
      <c r="AB2487" s="44" t="s">
        <v>753</v>
      </c>
      <c r="AC2487" s="43" t="s">
        <v>9114</v>
      </c>
      <c r="AD2487" s="43" t="s">
        <v>6595</v>
      </c>
    </row>
    <row r="2488" spans="1:30" ht="76.5" x14ac:dyDescent="0.2">
      <c r="A2488" s="41" t="s">
        <v>9115</v>
      </c>
      <c r="B2488" s="103" t="s">
        <v>743</v>
      </c>
      <c r="C2488" s="43" t="s">
        <v>7295</v>
      </c>
      <c r="D2488" s="43" t="s">
        <v>8935</v>
      </c>
      <c r="E2488" s="44" t="s">
        <v>76</v>
      </c>
      <c r="F2488" s="45" t="s">
        <v>9116</v>
      </c>
      <c r="G2488" s="45" t="s">
        <v>9117</v>
      </c>
      <c r="H2488" s="47">
        <v>43866</v>
      </c>
      <c r="I2488" s="47">
        <v>44597</v>
      </c>
      <c r="J2488" s="48" t="str">
        <f>IF(Ugovori_OPULJP[[#This Row],[DATUM ZAVRŠETKA OPERACIJE]]&gt;DATE(2024,3,31),"u provedbi","završen")</f>
        <v>završen</v>
      </c>
      <c r="K2488" s="46" t="s">
        <v>84</v>
      </c>
      <c r="L2488" s="46" t="s">
        <v>84</v>
      </c>
      <c r="M2488" s="49">
        <v>0.85</v>
      </c>
      <c r="N2488" s="49">
        <v>0.15</v>
      </c>
      <c r="O2488" s="50">
        <f>Ugovori_OPULJP[[#This Row],[Bespovratna sredstva - Ukupno (EU+Nac) HRK
= Ukupna ugovorena vrijednost bespovratnih sredstava]]*Ugovori_OPULJP[[#This Row],[EU STOPA SUFINANCIRANJA %
EU CO-FINANCING RATE %]]</f>
        <v>1053830.4165000001</v>
      </c>
      <c r="P2488" s="51">
        <f>Ugovori_OPULJP[[#This Row],[Bespovratna sredstva - EU dio - HRK]]/7.5345</f>
        <v>139867.33247063507</v>
      </c>
      <c r="Q2488" s="50">
        <f>Ugovori_OPULJP[[#This Row],[Bespovratna sredstva - Ukupno (EU+Nac) HRK
= Ukupna ugovorena vrijednost bespovratnih sredstava]]*Ugovori_OPULJP[[#This Row],[STOPA NACIONALNOG SUFINANCIRANJA %]]</f>
        <v>185970.0735</v>
      </c>
      <c r="R2488" s="51">
        <f>Ugovori_OPULJP[[#This Row],[Bespovratna sredstva - Nacionalni dio - HRK]]/7.5345</f>
        <v>24682.470435994423</v>
      </c>
      <c r="S2488" s="50">
        <v>1239800.49</v>
      </c>
      <c r="T2488" s="51">
        <f>Ugovori_OPULJP[[#This Row],[Bespovratna sredstva - Ukupno (EU+Nac) HRK
= Ukupna ugovorena vrijednost bespovratnih sredstava]]/7.5345</f>
        <v>164549.80290662948</v>
      </c>
      <c r="U2488" s="50">
        <v>0</v>
      </c>
      <c r="V2488" s="51">
        <f>Ugovori_OPULJP[[#This Row],[Javni doprinos korisnika - HRK]]/7.5345</f>
        <v>0</v>
      </c>
      <c r="W2488" s="50">
        <v>0</v>
      </c>
      <c r="X2488" s="51">
        <f>Ugovori_OPULJP[[#This Row],[Privatni doprinos korisnika - HRK]]/7.5345</f>
        <v>0</v>
      </c>
      <c r="Y2488" s="52">
        <v>1239800.49</v>
      </c>
      <c r="Z2488" s="53">
        <f>Ugovori_OPULJP[[#This Row],[UKUPNI PRIHVATLJIVI IZDACI
TOTAL ELIGIBLE EXPENDITURE
= Bespovratna sredstva ukupno + doprinos korisnika
= Ukupni prihvatljivi troškovi
= Ukupna ugovorena vrijednost projekta HRK]]/7.5345</f>
        <v>164549.80290662948</v>
      </c>
      <c r="AA2488" s="44" t="s">
        <v>38</v>
      </c>
      <c r="AB2488" s="44" t="s">
        <v>753</v>
      </c>
      <c r="AC2488" s="43" t="s">
        <v>9118</v>
      </c>
      <c r="AD2488" s="43" t="s">
        <v>6595</v>
      </c>
    </row>
    <row r="2489" spans="1:30" ht="114.75" x14ac:dyDescent="0.2">
      <c r="A2489" s="61" t="s">
        <v>9119</v>
      </c>
      <c r="B2489" s="99" t="s">
        <v>743</v>
      </c>
      <c r="C2489" s="43" t="s">
        <v>7295</v>
      </c>
      <c r="D2489" s="56" t="s">
        <v>9120</v>
      </c>
      <c r="E2489" s="57" t="s">
        <v>6602</v>
      </c>
      <c r="F2489" s="62" t="s">
        <v>9121</v>
      </c>
      <c r="G2489" s="62" t="s">
        <v>7221</v>
      </c>
      <c r="H2489" s="59">
        <v>44160</v>
      </c>
      <c r="I2489" s="59">
        <v>45071</v>
      </c>
      <c r="J2489" s="48" t="str">
        <f>IF(Ugovori_OPULJP[[#This Row],[DATUM ZAVRŠETKA OPERACIJE]]&gt;DATE(2024,3,31),"u provedbi","završen")</f>
        <v>završen</v>
      </c>
      <c r="K2489" s="67" t="s">
        <v>338</v>
      </c>
      <c r="L2489" s="58" t="s">
        <v>338</v>
      </c>
      <c r="M2489" s="49">
        <v>0.85</v>
      </c>
      <c r="N2489" s="49">
        <v>0.15</v>
      </c>
      <c r="O2489" s="50">
        <f>Ugovori_OPULJP[[#This Row],[Bespovratna sredstva - Ukupno (EU+Nac) HRK
= Ukupna ugovorena vrijednost bespovratnih sredstava]]*Ugovori_OPULJP[[#This Row],[EU STOPA SUFINANCIRANJA %
EU CO-FINANCING RATE %]]</f>
        <v>7848798.4165000003</v>
      </c>
      <c r="P2489" s="51">
        <f>Ugovori_OPULJP[[#This Row],[Bespovratna sredstva - EU dio - HRK]]/7.5345</f>
        <v>1041714.5685181498</v>
      </c>
      <c r="Q2489" s="50">
        <f>Ugovori_OPULJP[[#This Row],[Bespovratna sredstva - Ukupno (EU+Nac) HRK
= Ukupna ugovorena vrijednost bespovratnih sredstava]]*Ugovori_OPULJP[[#This Row],[STOPA NACIONALNOG SUFINANCIRANJA %]]</f>
        <v>1385082.0734999999</v>
      </c>
      <c r="R2489" s="51">
        <f>Ugovori_OPULJP[[#This Row],[Bespovratna sredstva - Nacionalni dio - HRK]]/7.5345</f>
        <v>183831.98267967347</v>
      </c>
      <c r="S2489" s="52">
        <v>9233880.4900000002</v>
      </c>
      <c r="T2489" s="53">
        <f>Ugovori_OPULJP[[#This Row],[Bespovratna sredstva - Ukupno (EU+Nac) HRK
= Ukupna ugovorena vrijednost bespovratnih sredstava]]/7.5345</f>
        <v>1225546.5511978234</v>
      </c>
      <c r="U2489" s="50">
        <v>0</v>
      </c>
      <c r="V2489" s="51">
        <f>Ugovori_OPULJP[[#This Row],[Javni doprinos korisnika - HRK]]/7.5345</f>
        <v>0</v>
      </c>
      <c r="W2489" s="50">
        <v>0</v>
      </c>
      <c r="X2489" s="51">
        <f>Ugovori_OPULJP[[#This Row],[Privatni doprinos korisnika - HRK]]/7.5345</f>
        <v>0</v>
      </c>
      <c r="Y2489" s="52">
        <v>9233880.4900000002</v>
      </c>
      <c r="Z2489" s="53">
        <f>Ugovori_OPULJP[[#This Row],[UKUPNI PRIHVATLJIVI IZDACI
TOTAL ELIGIBLE EXPENDITURE
= Bespovratna sredstva ukupno + doprinos korisnika
= Ukupni prihvatljivi troškovi
= Ukupna ugovorena vrijednost projekta HRK]]/7.5345</f>
        <v>1225546.5511978234</v>
      </c>
      <c r="AA2489" s="57" t="s">
        <v>38</v>
      </c>
      <c r="AB2489" s="57" t="s">
        <v>35</v>
      </c>
      <c r="AC2489" s="56" t="s">
        <v>9122</v>
      </c>
      <c r="AD2489" s="56" t="s">
        <v>6595</v>
      </c>
    </row>
    <row r="2490" spans="1:30" ht="102" x14ac:dyDescent="0.2">
      <c r="A2490" s="61" t="s">
        <v>9123</v>
      </c>
      <c r="B2490" s="99" t="s">
        <v>743</v>
      </c>
      <c r="C2490" s="56" t="s">
        <v>7295</v>
      </c>
      <c r="D2490" s="56" t="s">
        <v>9120</v>
      </c>
      <c r="E2490" s="57" t="s">
        <v>6602</v>
      </c>
      <c r="F2490" s="62" t="s">
        <v>9124</v>
      </c>
      <c r="G2490" s="62" t="s">
        <v>6848</v>
      </c>
      <c r="H2490" s="59">
        <v>44160</v>
      </c>
      <c r="I2490" s="59">
        <v>45071</v>
      </c>
      <c r="J2490" s="48" t="str">
        <f>IF(Ugovori_OPULJP[[#This Row],[DATUM ZAVRŠETKA OPERACIJE]]&gt;DATE(2024,3,31),"u provedbi","završen")</f>
        <v>završen</v>
      </c>
      <c r="K2490" s="58" t="s">
        <v>371</v>
      </c>
      <c r="L2490" s="58" t="s">
        <v>371</v>
      </c>
      <c r="M2490" s="49">
        <v>0.85</v>
      </c>
      <c r="N2490" s="49">
        <v>0.15</v>
      </c>
      <c r="O2490" s="50">
        <f>Ugovori_OPULJP[[#This Row],[Bespovratna sredstva - Ukupno (EU+Nac) HRK
= Ukupna ugovorena vrijednost bespovratnih sredstava]]*Ugovori_OPULJP[[#This Row],[EU STOPA SUFINANCIRANJA %
EU CO-FINANCING RATE %]]</f>
        <v>8513511.7955000009</v>
      </c>
      <c r="P2490" s="51">
        <f>Ugovori_OPULJP[[#This Row],[Bespovratna sredstva - EU dio - HRK]]/7.5345</f>
        <v>1129937.1949698057</v>
      </c>
      <c r="Q2490" s="50">
        <f>Ugovori_OPULJP[[#This Row],[Bespovratna sredstva - Ukupno (EU+Nac) HRK
= Ukupna ugovorena vrijednost bespovratnih sredstava]]*Ugovori_OPULJP[[#This Row],[STOPA NACIONALNOG SUFINANCIRANJA %]]</f>
        <v>1502384.4345</v>
      </c>
      <c r="R2490" s="51">
        <f>Ugovori_OPULJP[[#This Row],[Bespovratna sredstva - Nacionalni dio - HRK]]/7.5345</f>
        <v>199400.68146525978</v>
      </c>
      <c r="S2490" s="52">
        <v>10015896.23</v>
      </c>
      <c r="T2490" s="53">
        <f>Ugovori_OPULJP[[#This Row],[Bespovratna sredstva - Ukupno (EU+Nac) HRK
= Ukupna ugovorena vrijednost bespovratnih sredstava]]/7.5345</f>
        <v>1329337.8764350654</v>
      </c>
      <c r="U2490" s="50">
        <v>0</v>
      </c>
      <c r="V2490" s="51">
        <f>Ugovori_OPULJP[[#This Row],[Javni doprinos korisnika - HRK]]/7.5345</f>
        <v>0</v>
      </c>
      <c r="W2490" s="50">
        <v>0</v>
      </c>
      <c r="X2490" s="51">
        <f>Ugovori_OPULJP[[#This Row],[Privatni doprinos korisnika - HRK]]/7.5345</f>
        <v>0</v>
      </c>
      <c r="Y2490" s="52">
        <v>10015896.23</v>
      </c>
      <c r="Z2490" s="53">
        <f>Ugovori_OPULJP[[#This Row],[UKUPNI PRIHVATLJIVI IZDACI
TOTAL ELIGIBLE EXPENDITURE
= Bespovratna sredstva ukupno + doprinos korisnika
= Ukupni prihvatljivi troškovi
= Ukupna ugovorena vrijednost projekta HRK]]/7.5345</f>
        <v>1329337.8764350654</v>
      </c>
      <c r="AA2490" s="57" t="s">
        <v>38</v>
      </c>
      <c r="AB2490" s="57" t="s">
        <v>35</v>
      </c>
      <c r="AC2490" s="56" t="s">
        <v>9125</v>
      </c>
      <c r="AD2490" s="56" t="s">
        <v>6595</v>
      </c>
    </row>
    <row r="2491" spans="1:30" ht="114.75" x14ac:dyDescent="0.2">
      <c r="A2491" s="61" t="s">
        <v>9126</v>
      </c>
      <c r="B2491" s="99" t="s">
        <v>743</v>
      </c>
      <c r="C2491" s="56" t="s">
        <v>7295</v>
      </c>
      <c r="D2491" s="56" t="s">
        <v>9120</v>
      </c>
      <c r="E2491" s="57" t="s">
        <v>6602</v>
      </c>
      <c r="F2491" s="62" t="s">
        <v>9127</v>
      </c>
      <c r="G2491" s="45" t="s">
        <v>2483</v>
      </c>
      <c r="H2491" s="59">
        <v>44263</v>
      </c>
      <c r="I2491" s="59">
        <v>45177</v>
      </c>
      <c r="J2491" s="48" t="str">
        <f>IF(Ugovori_OPULJP[[#This Row],[DATUM ZAVRŠETKA OPERACIJE]]&gt;DATE(2024,3,31),"u provedbi","završen")</f>
        <v>završen</v>
      </c>
      <c r="K2491" s="58" t="s">
        <v>333</v>
      </c>
      <c r="L2491" s="58" t="s">
        <v>333</v>
      </c>
      <c r="M2491" s="49">
        <v>0.85</v>
      </c>
      <c r="N2491" s="49">
        <v>0.15</v>
      </c>
      <c r="O2491" s="50">
        <f>Ugovori_OPULJP[[#This Row],[Bespovratna sredstva - Ukupno (EU+Nac) HRK
= Ukupna ugovorena vrijednost bespovratnih sredstava]]*Ugovori_OPULJP[[#This Row],[EU STOPA SUFINANCIRANJA %
EU CO-FINANCING RATE %]]</f>
        <v>4948416.3635</v>
      </c>
      <c r="P2491" s="51">
        <f>Ugovori_OPULJP[[#This Row],[Bespovratna sredstva - EU dio - HRK]]/7.5345</f>
        <v>656767.716968611</v>
      </c>
      <c r="Q2491" s="50">
        <f>Ugovori_OPULJP[[#This Row],[Bespovratna sredstva - Ukupno (EU+Nac) HRK
= Ukupna ugovorena vrijednost bespovratnih sredstava]]*Ugovori_OPULJP[[#This Row],[STOPA NACIONALNOG SUFINANCIRANJA %]]</f>
        <v>873249.94649999996</v>
      </c>
      <c r="R2491" s="51">
        <f>Ugovori_OPULJP[[#This Row],[Bespovratna sredstva - Nacionalni dio - HRK]]/7.5345</f>
        <v>115900.18534740194</v>
      </c>
      <c r="S2491" s="50">
        <v>5821666.3099999996</v>
      </c>
      <c r="T2491" s="51">
        <f>Ugovori_OPULJP[[#This Row],[Bespovratna sredstva - Ukupno (EU+Nac) HRK
= Ukupna ugovorena vrijednost bespovratnih sredstava]]/7.5345</f>
        <v>772667.90231601289</v>
      </c>
      <c r="U2491" s="50">
        <v>0</v>
      </c>
      <c r="V2491" s="51">
        <f>Ugovori_OPULJP[[#This Row],[Javni doprinos korisnika - HRK]]/7.5345</f>
        <v>0</v>
      </c>
      <c r="W2491" s="50">
        <v>0</v>
      </c>
      <c r="X2491" s="51">
        <f>Ugovori_OPULJP[[#This Row],[Privatni doprinos korisnika - HRK]]/7.5345</f>
        <v>0</v>
      </c>
      <c r="Y2491" s="52">
        <v>5821666.3099999996</v>
      </c>
      <c r="Z2491" s="53">
        <f>Ugovori_OPULJP[[#This Row],[UKUPNI PRIHVATLJIVI IZDACI
TOTAL ELIGIBLE EXPENDITURE
= Bespovratna sredstva ukupno + doprinos korisnika
= Ukupni prihvatljivi troškovi
= Ukupna ugovorena vrijednost projekta HRK]]/7.5345</f>
        <v>772667.90231601289</v>
      </c>
      <c r="AA2491" s="57" t="s">
        <v>38</v>
      </c>
      <c r="AB2491" s="57" t="s">
        <v>35</v>
      </c>
      <c r="AC2491" s="56" t="s">
        <v>9128</v>
      </c>
      <c r="AD2491" s="56" t="s">
        <v>6595</v>
      </c>
    </row>
    <row r="2492" spans="1:30" ht="102" x14ac:dyDescent="0.2">
      <c r="A2492" s="61" t="s">
        <v>9129</v>
      </c>
      <c r="B2492" s="99" t="s">
        <v>743</v>
      </c>
      <c r="C2492" s="56" t="s">
        <v>7295</v>
      </c>
      <c r="D2492" s="56" t="s">
        <v>9120</v>
      </c>
      <c r="E2492" s="57" t="s">
        <v>6602</v>
      </c>
      <c r="F2492" s="62" t="s">
        <v>9130</v>
      </c>
      <c r="G2492" s="45" t="s">
        <v>243</v>
      </c>
      <c r="H2492" s="59">
        <v>44242</v>
      </c>
      <c r="I2492" s="59">
        <v>45289</v>
      </c>
      <c r="J2492" s="48" t="str">
        <f>IF(Ugovori_OPULJP[[#This Row],[DATUM ZAVRŠETKA OPERACIJE]]&gt;DATE(2024,3,31),"u provedbi","završen")</f>
        <v>završen</v>
      </c>
      <c r="K2492" s="58" t="s">
        <v>244</v>
      </c>
      <c r="L2492" s="58" t="s">
        <v>244</v>
      </c>
      <c r="M2492" s="49">
        <v>0.85</v>
      </c>
      <c r="N2492" s="49">
        <v>0.15</v>
      </c>
      <c r="O2492" s="50">
        <f>Ugovori_OPULJP[[#This Row],[Bespovratna sredstva - Ukupno (EU+Nac) HRK
= Ukupna ugovorena vrijednost bespovratnih sredstava]]*Ugovori_OPULJP[[#This Row],[EU STOPA SUFINANCIRANJA %
EU CO-FINANCING RATE %]]</f>
        <v>9942014.4089999981</v>
      </c>
      <c r="P2492" s="51">
        <f>Ugovori_OPULJP[[#This Row],[Bespovratna sredstva - EU dio - HRK]]/7.5345</f>
        <v>1319532.0736611583</v>
      </c>
      <c r="Q2492" s="50">
        <f>Ugovori_OPULJP[[#This Row],[Bespovratna sredstva - Ukupno (EU+Nac) HRK
= Ukupna ugovorena vrijednost bespovratnih sredstava]]*Ugovori_OPULJP[[#This Row],[STOPA NACIONALNOG SUFINANCIRANJA %]]</f>
        <v>1754473.1309999998</v>
      </c>
      <c r="R2492" s="51">
        <f>Ugovori_OPULJP[[#This Row],[Bespovratna sredstva - Nacionalni dio - HRK]]/7.5345</f>
        <v>232858.60123432209</v>
      </c>
      <c r="S2492" s="52">
        <v>11696487.539999999</v>
      </c>
      <c r="T2492" s="53">
        <f>Ugovori_OPULJP[[#This Row],[Bespovratna sredstva - Ukupno (EU+Nac) HRK
= Ukupna ugovorena vrijednost bespovratnih sredstava]]/7.5345</f>
        <v>1552390.6748954805</v>
      </c>
      <c r="U2492" s="50">
        <v>0</v>
      </c>
      <c r="V2492" s="51">
        <f>Ugovori_OPULJP[[#This Row],[Javni doprinos korisnika - HRK]]/7.5345</f>
        <v>0</v>
      </c>
      <c r="W2492" s="50">
        <v>0</v>
      </c>
      <c r="X2492" s="51">
        <f>Ugovori_OPULJP[[#This Row],[Privatni doprinos korisnika - HRK]]/7.5345</f>
        <v>0</v>
      </c>
      <c r="Y2492" s="52">
        <v>11696487.539999999</v>
      </c>
      <c r="Z2492" s="53">
        <f>Ugovori_OPULJP[[#This Row],[UKUPNI PRIHVATLJIVI IZDACI
TOTAL ELIGIBLE EXPENDITURE
= Bespovratna sredstva ukupno + doprinos korisnika
= Ukupni prihvatljivi troškovi
= Ukupna ugovorena vrijednost projekta HRK]]/7.5345</f>
        <v>1552390.6748954805</v>
      </c>
      <c r="AA2492" s="57" t="s">
        <v>38</v>
      </c>
      <c r="AB2492" s="57" t="s">
        <v>35</v>
      </c>
      <c r="AC2492" s="56" t="s">
        <v>9131</v>
      </c>
      <c r="AD2492" s="56" t="s">
        <v>6595</v>
      </c>
    </row>
    <row r="2493" spans="1:30" ht="102" x14ac:dyDescent="0.2">
      <c r="A2493" s="66" t="s">
        <v>9132</v>
      </c>
      <c r="B2493" s="99" t="s">
        <v>743</v>
      </c>
      <c r="C2493" s="56" t="s">
        <v>7295</v>
      </c>
      <c r="D2493" s="56" t="s">
        <v>9120</v>
      </c>
      <c r="E2493" s="57" t="s">
        <v>6602</v>
      </c>
      <c r="F2493" s="62" t="s">
        <v>9121</v>
      </c>
      <c r="G2493" s="62" t="s">
        <v>9133</v>
      </c>
      <c r="H2493" s="59">
        <v>44356</v>
      </c>
      <c r="I2493" s="59">
        <v>45269</v>
      </c>
      <c r="J2493" s="48" t="str">
        <f>IF(Ugovori_OPULJP[[#This Row],[DATUM ZAVRŠETKA OPERACIJE]]&gt;DATE(2024,3,31),"u provedbi","završen")</f>
        <v>završen</v>
      </c>
      <c r="K2493" s="67" t="s">
        <v>173</v>
      </c>
      <c r="L2493" s="67" t="s">
        <v>173</v>
      </c>
      <c r="M2493" s="74" t="s">
        <v>3114</v>
      </c>
      <c r="N2493" s="49">
        <v>0.15</v>
      </c>
      <c r="O2493" s="50">
        <f>Ugovori_OPULJP[[#This Row],[Bespovratna sredstva - Ukupno (EU+Nac) HRK
= Ukupna ugovorena vrijednost bespovratnih sredstava]]*Ugovori_OPULJP[[#This Row],[EU STOPA SUFINANCIRANJA %
EU CO-FINANCING RATE %]]</f>
        <v>9882200.9289999995</v>
      </c>
      <c r="P2493" s="51">
        <f>Ugovori_OPULJP[[#This Row],[Bespovratna sredstva - EU dio - HRK]]/7.5345</f>
        <v>1311593.4606145064</v>
      </c>
      <c r="Q2493" s="50">
        <f>Ugovori_OPULJP[[#This Row],[Bespovratna sredstva - Ukupno (EU+Nac) HRK
= Ukupna ugovorena vrijednost bespovratnih sredstava]]*Ugovori_OPULJP[[#This Row],[STOPA NACIONALNOG SUFINANCIRANJA %]]</f>
        <v>1743917.811</v>
      </c>
      <c r="R2493" s="51">
        <f>Ugovori_OPULJP[[#This Row],[Bespovratna sredstva - Nacionalni dio - HRK]]/7.5345</f>
        <v>231457.66952020704</v>
      </c>
      <c r="S2493" s="52">
        <v>11626118.74</v>
      </c>
      <c r="T2493" s="53">
        <f>Ugovori_OPULJP[[#This Row],[Bespovratna sredstva - Ukupno (EU+Nac) HRK
= Ukupna ugovorena vrijednost bespovratnih sredstava]]/7.5345</f>
        <v>1543051.1301347136</v>
      </c>
      <c r="U2493" s="50">
        <v>0</v>
      </c>
      <c r="V2493" s="51">
        <f>Ugovori_OPULJP[[#This Row],[Javni doprinos korisnika - HRK]]/7.5345</f>
        <v>0</v>
      </c>
      <c r="W2493" s="50">
        <v>0</v>
      </c>
      <c r="X2493" s="51">
        <f>Ugovori_OPULJP[[#This Row],[Privatni doprinos korisnika - HRK]]/7.5345</f>
        <v>0</v>
      </c>
      <c r="Y2493" s="52">
        <v>11626118.74</v>
      </c>
      <c r="Z2493" s="53">
        <f>Ugovori_OPULJP[[#This Row],[UKUPNI PRIHVATLJIVI IZDACI
TOTAL ELIGIBLE EXPENDITURE
= Bespovratna sredstva ukupno + doprinos korisnika
= Ukupni prihvatljivi troškovi
= Ukupna ugovorena vrijednost projekta HRK]]/7.5345</f>
        <v>1543051.1301347136</v>
      </c>
      <c r="AA2493" s="57" t="s">
        <v>38</v>
      </c>
      <c r="AB2493" s="57" t="s">
        <v>35</v>
      </c>
      <c r="AC2493" s="56" t="s">
        <v>9134</v>
      </c>
      <c r="AD2493" s="56" t="s">
        <v>6595</v>
      </c>
    </row>
    <row r="2494" spans="1:30" ht="102" x14ac:dyDescent="0.2">
      <c r="A2494" s="104" t="s">
        <v>9135</v>
      </c>
      <c r="B2494" s="99" t="s">
        <v>743</v>
      </c>
      <c r="C2494" s="56" t="s">
        <v>7295</v>
      </c>
      <c r="D2494" s="56" t="s">
        <v>9120</v>
      </c>
      <c r="E2494" s="57" t="s">
        <v>6602</v>
      </c>
      <c r="F2494" s="62" t="s">
        <v>9136</v>
      </c>
      <c r="G2494" s="62" t="s">
        <v>4496</v>
      </c>
      <c r="H2494" s="59">
        <v>44356</v>
      </c>
      <c r="I2494" s="59">
        <v>45269</v>
      </c>
      <c r="J2494" s="48" t="str">
        <f>IF(Ugovori_OPULJP[[#This Row],[DATUM ZAVRŠETKA OPERACIJE]]&gt;DATE(2024,3,31),"u provedbi","završen")</f>
        <v>završen</v>
      </c>
      <c r="K2494" s="58" t="s">
        <v>599</v>
      </c>
      <c r="L2494" s="67" t="s">
        <v>599</v>
      </c>
      <c r="M2494" s="87" t="s">
        <v>3114</v>
      </c>
      <c r="N2494" s="49">
        <v>0.15</v>
      </c>
      <c r="O2494" s="50">
        <f>Ugovori_OPULJP[[#This Row],[Bespovratna sredstva - Ukupno (EU+Nac) HRK
= Ukupna ugovorena vrijednost bespovratnih sredstava]]*Ugovori_OPULJP[[#This Row],[EU STOPA SUFINANCIRANJA %
EU CO-FINANCING RATE %]]</f>
        <v>5351427.7474999996</v>
      </c>
      <c r="P2494" s="51">
        <f>Ugovori_OPULJP[[#This Row],[Bespovratna sredstva - EU dio - HRK]]/7.5345</f>
        <v>710256.51967615623</v>
      </c>
      <c r="Q2494" s="50">
        <f>Ugovori_OPULJP[[#This Row],[Bespovratna sredstva - Ukupno (EU+Nac) HRK
= Ukupna ugovorena vrijednost bespovratnih sredstava]]*Ugovori_OPULJP[[#This Row],[STOPA NACIONALNOG SUFINANCIRANJA %]]</f>
        <v>944369.60249999992</v>
      </c>
      <c r="R2494" s="51">
        <f>Ugovori_OPULJP[[#This Row],[Bespovratna sredstva - Nacionalni dio - HRK]]/7.5345</f>
        <v>125339.38582520404</v>
      </c>
      <c r="S2494" s="52">
        <v>6295797.3499999996</v>
      </c>
      <c r="T2494" s="53">
        <f>Ugovori_OPULJP[[#This Row],[Bespovratna sredstva - Ukupno (EU+Nac) HRK
= Ukupna ugovorena vrijednost bespovratnih sredstava]]/7.5345</f>
        <v>835595.90550136031</v>
      </c>
      <c r="U2494" s="50">
        <v>0</v>
      </c>
      <c r="V2494" s="51">
        <f>Ugovori_OPULJP[[#This Row],[Javni doprinos korisnika - HRK]]/7.5345</f>
        <v>0</v>
      </c>
      <c r="W2494" s="50">
        <v>0</v>
      </c>
      <c r="X2494" s="51">
        <f>Ugovori_OPULJP[[#This Row],[Privatni doprinos korisnika - HRK]]/7.5345</f>
        <v>0</v>
      </c>
      <c r="Y2494" s="52">
        <v>6295797.3499999996</v>
      </c>
      <c r="Z2494" s="53">
        <f>Ugovori_OPULJP[[#This Row],[UKUPNI PRIHVATLJIVI IZDACI
TOTAL ELIGIBLE EXPENDITURE
= Bespovratna sredstva ukupno + doprinos korisnika
= Ukupni prihvatljivi troškovi
= Ukupna ugovorena vrijednost projekta HRK]]/7.5345</f>
        <v>835595.90550136031</v>
      </c>
      <c r="AA2494" s="57" t="s">
        <v>38</v>
      </c>
      <c r="AB2494" s="57" t="s">
        <v>35</v>
      </c>
      <c r="AC2494" s="88" t="s">
        <v>9137</v>
      </c>
      <c r="AD2494" s="63" t="s">
        <v>6595</v>
      </c>
    </row>
    <row r="2495" spans="1:30" ht="114.75" x14ac:dyDescent="0.2">
      <c r="A2495" s="66" t="s">
        <v>9138</v>
      </c>
      <c r="B2495" s="99" t="s">
        <v>743</v>
      </c>
      <c r="C2495" s="56" t="s">
        <v>7295</v>
      </c>
      <c r="D2495" s="88" t="s">
        <v>9139</v>
      </c>
      <c r="E2495" s="57" t="s">
        <v>76</v>
      </c>
      <c r="F2495" s="62" t="s">
        <v>9140</v>
      </c>
      <c r="G2495" s="62" t="s">
        <v>7794</v>
      </c>
      <c r="H2495" s="59">
        <v>44146</v>
      </c>
      <c r="I2495" s="59">
        <v>44753</v>
      </c>
      <c r="J2495" s="48" t="str">
        <f>IF(Ugovori_OPULJP[[#This Row],[DATUM ZAVRŠETKA OPERACIJE]]&gt;DATE(2024,3,31),"u provedbi","završen")</f>
        <v>završen</v>
      </c>
      <c r="K2495" s="67" t="s">
        <v>271</v>
      </c>
      <c r="L2495" s="58" t="s">
        <v>271</v>
      </c>
      <c r="M2495" s="49">
        <v>0.85</v>
      </c>
      <c r="N2495" s="49">
        <v>0.15</v>
      </c>
      <c r="O2495" s="50">
        <f>Ugovori_OPULJP[[#This Row],[Bespovratna sredstva - Ukupno (EU+Nac) HRK
= Ukupna ugovorena vrijednost bespovratnih sredstava]]*Ugovori_OPULJP[[#This Row],[EU STOPA SUFINANCIRANJA %
EU CO-FINANCING RATE %]]</f>
        <v>6585224.6179999998</v>
      </c>
      <c r="P2495" s="51">
        <f>Ugovori_OPULJP[[#This Row],[Bespovratna sredstva - EU dio - HRK]]/7.5345</f>
        <v>874009.50534209295</v>
      </c>
      <c r="Q2495" s="50">
        <f>Ugovori_OPULJP[[#This Row],[Bespovratna sredstva - Ukupno (EU+Nac) HRK
= Ukupna ugovorena vrijednost bespovratnih sredstava]]*Ugovori_OPULJP[[#This Row],[STOPA NACIONALNOG SUFINANCIRANJA %]]</f>
        <v>1162098.4620000001</v>
      </c>
      <c r="R2495" s="51">
        <f>Ugovori_OPULJP[[#This Row],[Bespovratna sredstva - Nacionalni dio - HRK]]/7.5345</f>
        <v>154236.97153095758</v>
      </c>
      <c r="S2495" s="52">
        <v>7747323.0800000001</v>
      </c>
      <c r="T2495" s="53">
        <f>Ugovori_OPULJP[[#This Row],[Bespovratna sredstva - Ukupno (EU+Nac) HRK
= Ukupna ugovorena vrijednost bespovratnih sredstava]]/7.5345</f>
        <v>1028246.4768730506</v>
      </c>
      <c r="U2495" s="50">
        <v>0</v>
      </c>
      <c r="V2495" s="51">
        <f>Ugovori_OPULJP[[#This Row],[Javni doprinos korisnika - HRK]]/7.5345</f>
        <v>0</v>
      </c>
      <c r="W2495" s="50">
        <v>0</v>
      </c>
      <c r="X2495" s="51">
        <f>Ugovori_OPULJP[[#This Row],[Privatni doprinos korisnika - HRK]]/7.5345</f>
        <v>0</v>
      </c>
      <c r="Y2495" s="52">
        <v>7747323.0800000001</v>
      </c>
      <c r="Z2495" s="53">
        <f>Ugovori_OPULJP[[#This Row],[UKUPNI PRIHVATLJIVI IZDACI
TOTAL ELIGIBLE EXPENDITURE
= Bespovratna sredstva ukupno + doprinos korisnika
= Ukupni prihvatljivi troškovi
= Ukupna ugovorena vrijednost projekta HRK]]/7.5345</f>
        <v>1028246.4768730506</v>
      </c>
      <c r="AA2495" s="57" t="s">
        <v>38</v>
      </c>
      <c r="AB2495" s="57" t="s">
        <v>35</v>
      </c>
      <c r="AC2495" s="56" t="s">
        <v>9141</v>
      </c>
      <c r="AD2495" s="56" t="s">
        <v>6595</v>
      </c>
    </row>
    <row r="2496" spans="1:30" ht="51" x14ac:dyDescent="0.2">
      <c r="A2496" s="61" t="s">
        <v>9142</v>
      </c>
      <c r="B2496" s="99" t="s">
        <v>743</v>
      </c>
      <c r="C2496" s="56" t="s">
        <v>7295</v>
      </c>
      <c r="D2496" s="56" t="s">
        <v>9139</v>
      </c>
      <c r="E2496" s="57" t="s">
        <v>76</v>
      </c>
      <c r="F2496" s="62" t="s">
        <v>9143</v>
      </c>
      <c r="G2496" s="62" t="s">
        <v>9144</v>
      </c>
      <c r="H2496" s="59">
        <v>44158</v>
      </c>
      <c r="I2496" s="59">
        <v>44888</v>
      </c>
      <c r="J2496" s="48" t="str">
        <f>IF(Ugovori_OPULJP[[#This Row],[DATUM ZAVRŠETKA OPERACIJE]]&gt;DATE(2024,3,31),"u provedbi","završen")</f>
        <v>završen</v>
      </c>
      <c r="K2496" s="58" t="s">
        <v>9145</v>
      </c>
      <c r="L2496" s="58" t="s">
        <v>333</v>
      </c>
      <c r="M2496" s="49">
        <v>0.85</v>
      </c>
      <c r="N2496" s="49">
        <v>0.15</v>
      </c>
      <c r="O2496" s="50">
        <f>Ugovori_OPULJP[[#This Row],[Bespovratna sredstva - Ukupno (EU+Nac) HRK
= Ukupna ugovorena vrijednost bespovratnih sredstava]]*Ugovori_OPULJP[[#This Row],[EU STOPA SUFINANCIRANJA %
EU CO-FINANCING RATE %]]</f>
        <v>4163948.04</v>
      </c>
      <c r="P2496" s="51">
        <f>Ugovori_OPULJP[[#This Row],[Bespovratna sredstva - EU dio - HRK]]/7.5345</f>
        <v>552650.87796137761</v>
      </c>
      <c r="Q2496" s="50">
        <f>Ugovori_OPULJP[[#This Row],[Bespovratna sredstva - Ukupno (EU+Nac) HRK
= Ukupna ugovorena vrijednost bespovratnih sredstava]]*Ugovori_OPULJP[[#This Row],[STOPA NACIONALNOG SUFINANCIRANJA %]]</f>
        <v>734814.36</v>
      </c>
      <c r="R2496" s="51">
        <f>Ugovori_OPULJP[[#This Row],[Bespovratna sredstva - Nacionalni dio - HRK]]/7.5345</f>
        <v>97526.625522596049</v>
      </c>
      <c r="S2496" s="52">
        <v>4898762.4000000004</v>
      </c>
      <c r="T2496" s="53">
        <f>Ugovori_OPULJP[[#This Row],[Bespovratna sredstva - Ukupno (EU+Nac) HRK
= Ukupna ugovorena vrijednost bespovratnih sredstava]]/7.5345</f>
        <v>650177.50348397368</v>
      </c>
      <c r="U2496" s="50">
        <v>0</v>
      </c>
      <c r="V2496" s="51">
        <f>Ugovori_OPULJP[[#This Row],[Javni doprinos korisnika - HRK]]/7.5345</f>
        <v>0</v>
      </c>
      <c r="W2496" s="50">
        <v>0</v>
      </c>
      <c r="X2496" s="51">
        <f>Ugovori_OPULJP[[#This Row],[Privatni doprinos korisnika - HRK]]/7.5345</f>
        <v>0</v>
      </c>
      <c r="Y2496" s="52">
        <v>4898762.4000000004</v>
      </c>
      <c r="Z2496" s="53">
        <f>Ugovori_OPULJP[[#This Row],[UKUPNI PRIHVATLJIVI IZDACI
TOTAL ELIGIBLE EXPENDITURE
= Bespovratna sredstva ukupno + doprinos korisnika
= Ukupni prihvatljivi troškovi
= Ukupna ugovorena vrijednost projekta HRK]]/7.5345</f>
        <v>650177.50348397368</v>
      </c>
      <c r="AA2496" s="57" t="s">
        <v>38</v>
      </c>
      <c r="AB2496" s="57" t="s">
        <v>35</v>
      </c>
      <c r="AC2496" s="56" t="s">
        <v>9146</v>
      </c>
      <c r="AD2496" s="56" t="s">
        <v>6595</v>
      </c>
    </row>
    <row r="2497" spans="1:30" ht="102" x14ac:dyDescent="0.2">
      <c r="A2497" s="104" t="s">
        <v>9147</v>
      </c>
      <c r="B2497" s="99" t="s">
        <v>743</v>
      </c>
      <c r="C2497" s="56" t="s">
        <v>7295</v>
      </c>
      <c r="D2497" s="56" t="s">
        <v>9139</v>
      </c>
      <c r="E2497" s="57" t="s">
        <v>76</v>
      </c>
      <c r="F2497" s="62" t="s">
        <v>9148</v>
      </c>
      <c r="G2497" s="62" t="s">
        <v>7845</v>
      </c>
      <c r="H2497" s="59">
        <v>44386</v>
      </c>
      <c r="I2497" s="59">
        <v>45116</v>
      </c>
      <c r="J2497" s="48" t="str">
        <f>IF(Ugovori_OPULJP[[#This Row],[DATUM ZAVRŠETKA OPERACIJE]]&gt;DATE(2024,3,31),"u provedbi","završen")</f>
        <v>završen</v>
      </c>
      <c r="K2497" s="67" t="s">
        <v>94</v>
      </c>
      <c r="L2497" s="67" t="s">
        <v>94</v>
      </c>
      <c r="M2497" s="74" t="s">
        <v>3114</v>
      </c>
      <c r="N2497" s="49">
        <v>0.15</v>
      </c>
      <c r="O2497" s="50">
        <f>Ugovori_OPULJP[[#This Row],[Bespovratna sredstva - Ukupno (EU+Nac) HRK
= Ukupna ugovorena vrijednost bespovratnih sredstava]]*Ugovori_OPULJP[[#This Row],[EU STOPA SUFINANCIRANJA %
EU CO-FINANCING RATE %]]</f>
        <v>3392551.7135000001</v>
      </c>
      <c r="P2497" s="51">
        <f>Ugovori_OPULJP[[#This Row],[Bespovratna sredstva - EU dio - HRK]]/7.5345</f>
        <v>450268.99110757181</v>
      </c>
      <c r="Q2497" s="50">
        <f>Ugovori_OPULJP[[#This Row],[Bespovratna sredstva - Ukupno (EU+Nac) HRK
= Ukupna ugovorena vrijednost bespovratnih sredstava]]*Ugovori_OPULJP[[#This Row],[STOPA NACIONALNOG SUFINANCIRANJA %]]</f>
        <v>598685.59649999999</v>
      </c>
      <c r="R2497" s="51">
        <f>Ugovori_OPULJP[[#This Row],[Bespovratna sredstva - Nacionalni dio - HRK]]/7.5345</f>
        <v>79459.233724865611</v>
      </c>
      <c r="S2497" s="52">
        <v>3991237.31</v>
      </c>
      <c r="T2497" s="53">
        <f>Ugovori_OPULJP[[#This Row],[Bespovratna sredstva - Ukupno (EU+Nac) HRK
= Ukupna ugovorena vrijednost bespovratnih sredstava]]/7.5345</f>
        <v>529728.22483243747</v>
      </c>
      <c r="U2497" s="50">
        <v>0</v>
      </c>
      <c r="V2497" s="51">
        <f>Ugovori_OPULJP[[#This Row],[Javni doprinos korisnika - HRK]]/7.5345</f>
        <v>0</v>
      </c>
      <c r="W2497" s="50">
        <v>0</v>
      </c>
      <c r="X2497" s="51">
        <f>Ugovori_OPULJP[[#This Row],[Privatni doprinos korisnika - HRK]]/7.5345</f>
        <v>0</v>
      </c>
      <c r="Y2497" s="52">
        <v>3991237.31</v>
      </c>
      <c r="Z2497" s="53">
        <f>Ugovori_OPULJP[[#This Row],[UKUPNI PRIHVATLJIVI IZDACI
TOTAL ELIGIBLE EXPENDITURE
= Bespovratna sredstva ukupno + doprinos korisnika
= Ukupni prihvatljivi troškovi
= Ukupna ugovorena vrijednost projekta HRK]]/7.5345</f>
        <v>529728.22483243747</v>
      </c>
      <c r="AA2497" s="57" t="s">
        <v>38</v>
      </c>
      <c r="AB2497" s="57" t="s">
        <v>35</v>
      </c>
      <c r="AC2497" s="88" t="s">
        <v>9149</v>
      </c>
      <c r="AD2497" s="63" t="s">
        <v>6595</v>
      </c>
    </row>
    <row r="2498" spans="1:30" ht="114.75" x14ac:dyDescent="0.2">
      <c r="A2498" s="61" t="s">
        <v>9150</v>
      </c>
      <c r="B2498" s="99" t="s">
        <v>743</v>
      </c>
      <c r="C2498" s="56" t="s">
        <v>7295</v>
      </c>
      <c r="D2498" s="56" t="s">
        <v>9139</v>
      </c>
      <c r="E2498" s="57" t="s">
        <v>76</v>
      </c>
      <c r="F2498" s="62" t="s">
        <v>9151</v>
      </c>
      <c r="G2498" s="62" t="s">
        <v>7798</v>
      </c>
      <c r="H2498" s="59">
        <v>44146</v>
      </c>
      <c r="I2498" s="59">
        <v>44784</v>
      </c>
      <c r="J2498" s="48" t="str">
        <f>IF(Ugovori_OPULJP[[#This Row],[DATUM ZAVRŠETKA OPERACIJE]]&gt;DATE(2024,3,31),"u provedbi","završen")</f>
        <v>završen</v>
      </c>
      <c r="K2498" s="67" t="s">
        <v>79</v>
      </c>
      <c r="L2498" s="58" t="s">
        <v>79</v>
      </c>
      <c r="M2498" s="49">
        <v>0.85</v>
      </c>
      <c r="N2498" s="49">
        <v>0.15</v>
      </c>
      <c r="O2498" s="50">
        <f>Ugovori_OPULJP[[#This Row],[Bespovratna sredstva - Ukupno (EU+Nac) HRK
= Ukupna ugovorena vrijednost bespovratnih sredstava]]*Ugovori_OPULJP[[#This Row],[EU STOPA SUFINANCIRANJA %
EU CO-FINANCING RATE %]]</f>
        <v>6797295.0619999999</v>
      </c>
      <c r="P2498" s="51">
        <f>Ugovori_OPULJP[[#This Row],[Bespovratna sredstva - EU dio - HRK]]/7.5345</f>
        <v>902156.09025150968</v>
      </c>
      <c r="Q2498" s="50">
        <f>Ugovori_OPULJP[[#This Row],[Bespovratna sredstva - Ukupno (EU+Nac) HRK
= Ukupna ugovorena vrijednost bespovratnih sredstava]]*Ugovori_OPULJP[[#This Row],[STOPA NACIONALNOG SUFINANCIRANJA %]]</f>
        <v>1199522.6579999998</v>
      </c>
      <c r="R2498" s="51">
        <f>Ugovori_OPULJP[[#This Row],[Bespovratna sredstva - Nacionalni dio - HRK]]/7.5345</f>
        <v>159204.01592673699</v>
      </c>
      <c r="S2498" s="52">
        <v>7996817.7199999997</v>
      </c>
      <c r="T2498" s="53">
        <f>Ugovori_OPULJP[[#This Row],[Bespovratna sredstva - Ukupno (EU+Nac) HRK
= Ukupna ugovorena vrijednost bespovratnih sredstava]]/7.5345</f>
        <v>1061360.1061782467</v>
      </c>
      <c r="U2498" s="50">
        <v>0</v>
      </c>
      <c r="V2498" s="51">
        <f>Ugovori_OPULJP[[#This Row],[Javni doprinos korisnika - HRK]]/7.5345</f>
        <v>0</v>
      </c>
      <c r="W2498" s="50">
        <v>0</v>
      </c>
      <c r="X2498" s="51">
        <f>Ugovori_OPULJP[[#This Row],[Privatni doprinos korisnika - HRK]]/7.5345</f>
        <v>0</v>
      </c>
      <c r="Y2498" s="52">
        <v>7996817.7199999997</v>
      </c>
      <c r="Z2498" s="53">
        <f>Ugovori_OPULJP[[#This Row],[UKUPNI PRIHVATLJIVI IZDACI
TOTAL ELIGIBLE EXPENDITURE
= Bespovratna sredstva ukupno + doprinos korisnika
= Ukupni prihvatljivi troškovi
= Ukupna ugovorena vrijednost projekta HRK]]/7.5345</f>
        <v>1061360.1061782467</v>
      </c>
      <c r="AA2498" s="57" t="s">
        <v>38</v>
      </c>
      <c r="AB2498" s="44" t="s">
        <v>35</v>
      </c>
      <c r="AC2498" s="56" t="s">
        <v>9152</v>
      </c>
      <c r="AD2498" s="56" t="s">
        <v>6595</v>
      </c>
    </row>
    <row r="2499" spans="1:30" ht="102" x14ac:dyDescent="0.2">
      <c r="A2499" s="104" t="s">
        <v>9153</v>
      </c>
      <c r="B2499" s="99" t="s">
        <v>743</v>
      </c>
      <c r="C2499" s="56" t="s">
        <v>7295</v>
      </c>
      <c r="D2499" s="56" t="s">
        <v>9139</v>
      </c>
      <c r="E2499" s="57" t="s">
        <v>76</v>
      </c>
      <c r="F2499" s="62" t="s">
        <v>9154</v>
      </c>
      <c r="G2499" s="62" t="s">
        <v>9155</v>
      </c>
      <c r="H2499" s="59">
        <v>44378</v>
      </c>
      <c r="I2499" s="59">
        <v>45108</v>
      </c>
      <c r="J2499" s="48" t="str">
        <f>IF(Ugovori_OPULJP[[#This Row],[DATUM ZAVRŠETKA OPERACIJE]]&gt;DATE(2024,3,31),"u provedbi","završen")</f>
        <v>završen</v>
      </c>
      <c r="K2499" s="67" t="s">
        <v>9156</v>
      </c>
      <c r="L2499" s="46" t="s">
        <v>425</v>
      </c>
      <c r="M2499" s="74" t="s">
        <v>3114</v>
      </c>
      <c r="N2499" s="49">
        <v>0.15</v>
      </c>
      <c r="O2499" s="50">
        <f>Ugovori_OPULJP[[#This Row],[Bespovratna sredstva - Ukupno (EU+Nac) HRK
= Ukupna ugovorena vrijednost bespovratnih sredstava]]*Ugovori_OPULJP[[#This Row],[EU STOPA SUFINANCIRANJA %
EU CO-FINANCING RATE %]]</f>
        <v>4284000</v>
      </c>
      <c r="P2499" s="51">
        <f>Ugovori_OPULJP[[#This Row],[Bespovratna sredstva - EU dio - HRK]]/7.5345</f>
        <v>568584.51124825794</v>
      </c>
      <c r="Q2499" s="50">
        <f>Ugovori_OPULJP[[#This Row],[Bespovratna sredstva - Ukupno (EU+Nac) HRK
= Ukupna ugovorena vrijednost bespovratnih sredstava]]*Ugovori_OPULJP[[#This Row],[STOPA NACIONALNOG SUFINANCIRANJA %]]</f>
        <v>756000</v>
      </c>
      <c r="R2499" s="51">
        <f>Ugovori_OPULJP[[#This Row],[Bespovratna sredstva - Nacionalni dio - HRK]]/7.5345</f>
        <v>100338.4431614573</v>
      </c>
      <c r="S2499" s="52">
        <v>5040000</v>
      </c>
      <c r="T2499" s="53">
        <f>Ugovori_OPULJP[[#This Row],[Bespovratna sredstva - Ukupno (EU+Nac) HRK
= Ukupna ugovorena vrijednost bespovratnih sredstava]]/7.5345</f>
        <v>668922.95440971525</v>
      </c>
      <c r="U2499" s="50">
        <v>0</v>
      </c>
      <c r="V2499" s="51">
        <f>Ugovori_OPULJP[[#This Row],[Javni doprinos korisnika - HRK]]/7.5345</f>
        <v>0</v>
      </c>
      <c r="W2499" s="50">
        <v>0</v>
      </c>
      <c r="X2499" s="51">
        <f>Ugovori_OPULJP[[#This Row],[Privatni doprinos korisnika - HRK]]/7.5345</f>
        <v>0</v>
      </c>
      <c r="Y2499" s="52">
        <v>5040000</v>
      </c>
      <c r="Z2499" s="53">
        <f>Ugovori_OPULJP[[#This Row],[UKUPNI PRIHVATLJIVI IZDACI
TOTAL ELIGIBLE EXPENDITURE
= Bespovratna sredstva ukupno + doprinos korisnika
= Ukupni prihvatljivi troškovi
= Ukupna ugovorena vrijednost projekta HRK]]/7.5345</f>
        <v>668922.95440971525</v>
      </c>
      <c r="AA2499" s="57" t="s">
        <v>38</v>
      </c>
      <c r="AB2499" s="57" t="s">
        <v>35</v>
      </c>
      <c r="AC2499" s="88" t="s">
        <v>9157</v>
      </c>
      <c r="AD2499" s="63" t="s">
        <v>6595</v>
      </c>
    </row>
    <row r="2500" spans="1:30" ht="89.25" x14ac:dyDescent="0.2">
      <c r="A2500" s="104" t="s">
        <v>9158</v>
      </c>
      <c r="B2500" s="99" t="s">
        <v>743</v>
      </c>
      <c r="C2500" s="56" t="s">
        <v>7295</v>
      </c>
      <c r="D2500" s="56" t="s">
        <v>9139</v>
      </c>
      <c r="E2500" s="57" t="s">
        <v>76</v>
      </c>
      <c r="F2500" s="62" t="s">
        <v>9159</v>
      </c>
      <c r="G2500" s="45" t="s">
        <v>383</v>
      </c>
      <c r="H2500" s="59">
        <v>44378</v>
      </c>
      <c r="I2500" s="59">
        <v>45108</v>
      </c>
      <c r="J2500" s="48" t="str">
        <f>IF(Ugovori_OPULJP[[#This Row],[DATUM ZAVRŠETKA OPERACIJE]]&gt;DATE(2024,3,31),"u provedbi","završen")</f>
        <v>završen</v>
      </c>
      <c r="K2500" s="67" t="s">
        <v>9160</v>
      </c>
      <c r="L2500" s="67" t="s">
        <v>249</v>
      </c>
      <c r="M2500" s="74" t="s">
        <v>3114</v>
      </c>
      <c r="N2500" s="49">
        <v>0.15</v>
      </c>
      <c r="O2500" s="50">
        <f>Ugovori_OPULJP[[#This Row],[Bespovratna sredstva - Ukupno (EU+Nac) HRK
= Ukupna ugovorena vrijednost bespovratnih sredstava]]*Ugovori_OPULJP[[#This Row],[EU STOPA SUFINANCIRANJA %
EU CO-FINANCING RATE %]]</f>
        <v>2567083.7080000001</v>
      </c>
      <c r="P2500" s="51">
        <f>Ugovori_OPULJP[[#This Row],[Bespovratna sredstva - EU dio - HRK]]/7.5345</f>
        <v>340710.55916119186</v>
      </c>
      <c r="Q2500" s="50">
        <f>Ugovori_OPULJP[[#This Row],[Bespovratna sredstva - Ukupno (EU+Nac) HRK
= Ukupna ugovorena vrijednost bespovratnih sredstava]]*Ugovori_OPULJP[[#This Row],[STOPA NACIONALNOG SUFINANCIRANJA %]]</f>
        <v>453014.772</v>
      </c>
      <c r="R2500" s="51">
        <f>Ugovori_OPULJP[[#This Row],[Bespovratna sredstva - Nacionalni dio - HRK]]/7.5345</f>
        <v>60125.392793151499</v>
      </c>
      <c r="S2500" s="52">
        <v>3020098.48</v>
      </c>
      <c r="T2500" s="53">
        <f>Ugovori_OPULJP[[#This Row],[Bespovratna sredstva - Ukupno (EU+Nac) HRK
= Ukupna ugovorena vrijednost bespovratnih sredstava]]/7.5345</f>
        <v>400835.95195434336</v>
      </c>
      <c r="U2500" s="50">
        <v>0</v>
      </c>
      <c r="V2500" s="51">
        <f>Ugovori_OPULJP[[#This Row],[Javni doprinos korisnika - HRK]]/7.5345</f>
        <v>0</v>
      </c>
      <c r="W2500" s="50">
        <v>0</v>
      </c>
      <c r="X2500" s="51">
        <f>Ugovori_OPULJP[[#This Row],[Privatni doprinos korisnika - HRK]]/7.5345</f>
        <v>0</v>
      </c>
      <c r="Y2500" s="52">
        <v>3020098.48</v>
      </c>
      <c r="Z2500" s="53">
        <f>Ugovori_OPULJP[[#This Row],[UKUPNI PRIHVATLJIVI IZDACI
TOTAL ELIGIBLE EXPENDITURE
= Bespovratna sredstva ukupno + doprinos korisnika
= Ukupni prihvatljivi troškovi
= Ukupna ugovorena vrijednost projekta HRK]]/7.5345</f>
        <v>400835.95195434336</v>
      </c>
      <c r="AA2500" s="57" t="s">
        <v>38</v>
      </c>
      <c r="AB2500" s="57" t="s">
        <v>35</v>
      </c>
      <c r="AC2500" s="56" t="s">
        <v>9161</v>
      </c>
      <c r="AD2500" s="63" t="s">
        <v>6595</v>
      </c>
    </row>
    <row r="2501" spans="1:30" ht="38.25" x14ac:dyDescent="0.2">
      <c r="A2501" s="66" t="s">
        <v>9162</v>
      </c>
      <c r="B2501" s="99" t="s">
        <v>743</v>
      </c>
      <c r="C2501" s="56" t="s">
        <v>7295</v>
      </c>
      <c r="D2501" s="56" t="s">
        <v>9139</v>
      </c>
      <c r="E2501" s="57" t="s">
        <v>76</v>
      </c>
      <c r="F2501" s="62" t="s">
        <v>9163</v>
      </c>
      <c r="G2501" s="62" t="s">
        <v>7811</v>
      </c>
      <c r="H2501" s="59">
        <v>44376</v>
      </c>
      <c r="I2501" s="59">
        <v>45106</v>
      </c>
      <c r="J2501" s="48" t="str">
        <f>IF(Ugovori_OPULJP[[#This Row],[DATUM ZAVRŠETKA OPERACIJE]]&gt;DATE(2024,3,31),"u provedbi","završen")</f>
        <v>završen</v>
      </c>
      <c r="K2501" s="67" t="s">
        <v>155</v>
      </c>
      <c r="L2501" s="46" t="s">
        <v>155</v>
      </c>
      <c r="M2501" s="49">
        <v>0.85</v>
      </c>
      <c r="N2501" s="49">
        <v>0.15</v>
      </c>
      <c r="O2501" s="50">
        <f>Ugovori_OPULJP[[#This Row],[Bespovratna sredstva - Ukupno (EU+Nac) HRK
= Ukupna ugovorena vrijednost bespovratnih sredstava]]*Ugovori_OPULJP[[#This Row],[EU STOPA SUFINANCIRANJA %
EU CO-FINANCING RATE %]]</f>
        <v>6415162.432</v>
      </c>
      <c r="P2501" s="51">
        <f>Ugovori_OPULJP[[#This Row],[Bespovratna sredstva - EU dio - HRK]]/7.5345</f>
        <v>851438.37441104255</v>
      </c>
      <c r="Q2501" s="50">
        <f>Ugovori_OPULJP[[#This Row],[Bespovratna sredstva - Ukupno (EU+Nac) HRK
= Ukupna ugovorena vrijednost bespovratnih sredstava]]*Ugovori_OPULJP[[#This Row],[STOPA NACIONALNOG SUFINANCIRANJA %]]</f>
        <v>1132087.4879999999</v>
      </c>
      <c r="R2501" s="51">
        <f>Ugovori_OPULJP[[#This Row],[Bespovratna sredstva - Nacionalni dio - HRK]]/7.5345</f>
        <v>150253.83077841924</v>
      </c>
      <c r="S2501" s="52">
        <v>7547249.9199999999</v>
      </c>
      <c r="T2501" s="53">
        <f>Ugovori_OPULJP[[#This Row],[Bespovratna sredstva - Ukupno (EU+Nac) HRK
= Ukupna ugovorena vrijednost bespovratnih sredstava]]/7.5345</f>
        <v>1001692.2051894617</v>
      </c>
      <c r="U2501" s="50">
        <v>0</v>
      </c>
      <c r="V2501" s="51">
        <f>Ugovori_OPULJP[[#This Row],[Javni doprinos korisnika - HRK]]/7.5345</f>
        <v>0</v>
      </c>
      <c r="W2501" s="50">
        <v>0</v>
      </c>
      <c r="X2501" s="51">
        <f>Ugovori_OPULJP[[#This Row],[Privatni doprinos korisnika - HRK]]/7.5345</f>
        <v>0</v>
      </c>
      <c r="Y2501" s="52">
        <v>7547249.9199999999</v>
      </c>
      <c r="Z2501" s="53">
        <f>Ugovori_OPULJP[[#This Row],[UKUPNI PRIHVATLJIVI IZDACI
TOTAL ELIGIBLE EXPENDITURE
= Bespovratna sredstva ukupno + doprinos korisnika
= Ukupni prihvatljivi troškovi
= Ukupna ugovorena vrijednost projekta HRK]]/7.5345</f>
        <v>1001692.2051894617</v>
      </c>
      <c r="AA2501" s="44" t="s">
        <v>38</v>
      </c>
      <c r="AB2501" s="44" t="s">
        <v>35</v>
      </c>
      <c r="AC2501" s="56" t="s">
        <v>9164</v>
      </c>
      <c r="AD2501" s="63" t="s">
        <v>6595</v>
      </c>
    </row>
    <row r="2502" spans="1:30" ht="38.25" x14ac:dyDescent="0.2">
      <c r="A2502" s="61" t="s">
        <v>9165</v>
      </c>
      <c r="B2502" s="99" t="s">
        <v>743</v>
      </c>
      <c r="C2502" s="56" t="s">
        <v>7295</v>
      </c>
      <c r="D2502" s="56" t="s">
        <v>9139</v>
      </c>
      <c r="E2502" s="57" t="s">
        <v>76</v>
      </c>
      <c r="F2502" s="62" t="s">
        <v>9166</v>
      </c>
      <c r="G2502" s="62" t="s">
        <v>8246</v>
      </c>
      <c r="H2502" s="59">
        <v>44494</v>
      </c>
      <c r="I2502" s="59">
        <v>45224</v>
      </c>
      <c r="J2502" s="48" t="str">
        <f>IF(Ugovori_OPULJP[[#This Row],[DATUM ZAVRŠETKA OPERACIJE]]&gt;DATE(2024,3,31),"u provedbi","završen")</f>
        <v>završen</v>
      </c>
      <c r="K2502" s="67" t="s">
        <v>200</v>
      </c>
      <c r="L2502" s="67" t="s">
        <v>200</v>
      </c>
      <c r="M2502" s="49">
        <v>0.85</v>
      </c>
      <c r="N2502" s="49">
        <v>0.15</v>
      </c>
      <c r="O2502" s="50">
        <f>Ugovori_OPULJP[[#This Row],[Bespovratna sredstva - Ukupno (EU+Nac) HRK
= Ukupna ugovorena vrijednost bespovratnih sredstava]]*Ugovori_OPULJP[[#This Row],[EU STOPA SUFINANCIRANJA %
EU CO-FINANCING RATE %]]</f>
        <v>6793764.9779999992</v>
      </c>
      <c r="P2502" s="51">
        <f>Ugovori_OPULJP[[#This Row],[Bespovratna sredstva - EU dio - HRK]]/7.5345</f>
        <v>901687.56758908997</v>
      </c>
      <c r="Q2502" s="50">
        <f>Ugovori_OPULJP[[#This Row],[Bespovratna sredstva - Ukupno (EU+Nac) HRK
= Ukupna ugovorena vrijednost bespovratnih sredstava]]*Ugovori_OPULJP[[#This Row],[STOPA NACIONALNOG SUFINANCIRANJA %]]</f>
        <v>1198899.7019999998</v>
      </c>
      <c r="R2502" s="51">
        <f>Ugovori_OPULJP[[#This Row],[Bespovratna sredstva - Nacionalni dio - HRK]]/7.5345</f>
        <v>159121.33545689823</v>
      </c>
      <c r="S2502" s="52">
        <v>7992664.6799999997</v>
      </c>
      <c r="T2502" s="53">
        <f>Ugovori_OPULJP[[#This Row],[Bespovratna sredstva - Ukupno (EU+Nac) HRK
= Ukupna ugovorena vrijednost bespovratnih sredstava]]/7.5345</f>
        <v>1060808.9030459884</v>
      </c>
      <c r="U2502" s="50">
        <v>0</v>
      </c>
      <c r="V2502" s="51">
        <f>Ugovori_OPULJP[[#This Row],[Javni doprinos korisnika - HRK]]/7.5345</f>
        <v>0</v>
      </c>
      <c r="W2502" s="50">
        <v>0</v>
      </c>
      <c r="X2502" s="51">
        <f>Ugovori_OPULJP[[#This Row],[Privatni doprinos korisnika - HRK]]/7.5345</f>
        <v>0</v>
      </c>
      <c r="Y2502" s="52">
        <v>7992664.6799999997</v>
      </c>
      <c r="Z2502" s="53">
        <f>Ugovori_OPULJP[[#This Row],[UKUPNI PRIHVATLJIVI IZDACI
TOTAL ELIGIBLE EXPENDITURE
= Bespovratna sredstva ukupno + doprinos korisnika
= Ukupni prihvatljivi troškovi
= Ukupna ugovorena vrijednost projekta HRK]]/7.5345</f>
        <v>1060808.9030459884</v>
      </c>
      <c r="AA2502" s="57" t="s">
        <v>38</v>
      </c>
      <c r="AB2502" s="57" t="s">
        <v>35</v>
      </c>
      <c r="AC2502" s="56" t="s">
        <v>9167</v>
      </c>
      <c r="AD2502" s="56" t="s">
        <v>6595</v>
      </c>
    </row>
    <row r="2503" spans="1:30" ht="38.25" x14ac:dyDescent="0.2">
      <c r="A2503" s="61" t="s">
        <v>9168</v>
      </c>
      <c r="B2503" s="99" t="s">
        <v>743</v>
      </c>
      <c r="C2503" s="56" t="s">
        <v>7295</v>
      </c>
      <c r="D2503" s="56" t="s">
        <v>9139</v>
      </c>
      <c r="E2503" s="57" t="s">
        <v>76</v>
      </c>
      <c r="F2503" s="62" t="s">
        <v>9169</v>
      </c>
      <c r="G2503" s="45" t="s">
        <v>2554</v>
      </c>
      <c r="H2503" s="59">
        <v>44378</v>
      </c>
      <c r="I2503" s="59">
        <v>45108</v>
      </c>
      <c r="J2503" s="48" t="str">
        <f>IF(Ugovori_OPULJP[[#This Row],[DATUM ZAVRŠETKA OPERACIJE]]&gt;DATE(2024,3,31),"u provedbi","završen")</f>
        <v>završen</v>
      </c>
      <c r="K2503" s="58" t="s">
        <v>271</v>
      </c>
      <c r="L2503" s="58" t="s">
        <v>271</v>
      </c>
      <c r="M2503" s="74" t="s">
        <v>3114</v>
      </c>
      <c r="N2503" s="49">
        <v>0.15</v>
      </c>
      <c r="O2503" s="50">
        <f>Ugovori_OPULJP[[#This Row],[Bespovratna sredstva - Ukupno (EU+Nac) HRK
= Ukupna ugovorena vrijednost bespovratnih sredstava]]*Ugovori_OPULJP[[#This Row],[EU STOPA SUFINANCIRANJA %
EU CO-FINANCING RATE %]]</f>
        <v>3155880</v>
      </c>
      <c r="P2503" s="51">
        <f>Ugovori_OPULJP[[#This Row],[Bespovratna sredstva - EU dio - HRK]]/7.5345</f>
        <v>418857.25661955005</v>
      </c>
      <c r="Q2503" s="50">
        <f>Ugovori_OPULJP[[#This Row],[Bespovratna sredstva - Ukupno (EU+Nac) HRK
= Ukupna ugovorena vrijednost bespovratnih sredstava]]*Ugovori_OPULJP[[#This Row],[STOPA NACIONALNOG SUFINANCIRANJA %]]</f>
        <v>556920</v>
      </c>
      <c r="R2503" s="51">
        <f>Ugovori_OPULJP[[#This Row],[Bespovratna sredstva - Nacionalni dio - HRK]]/7.5345</f>
        <v>73915.986462273533</v>
      </c>
      <c r="S2503" s="52">
        <v>3712800</v>
      </c>
      <c r="T2503" s="53">
        <f>Ugovori_OPULJP[[#This Row],[Bespovratna sredstva - Ukupno (EU+Nac) HRK
= Ukupna ugovorena vrijednost bespovratnih sredstava]]/7.5345</f>
        <v>492773.24308182357</v>
      </c>
      <c r="U2503" s="50">
        <v>0</v>
      </c>
      <c r="V2503" s="51">
        <f>Ugovori_OPULJP[[#This Row],[Javni doprinos korisnika - HRK]]/7.5345</f>
        <v>0</v>
      </c>
      <c r="W2503" s="50">
        <v>0</v>
      </c>
      <c r="X2503" s="51">
        <f>Ugovori_OPULJP[[#This Row],[Privatni doprinos korisnika - HRK]]/7.5345</f>
        <v>0</v>
      </c>
      <c r="Y2503" s="52">
        <v>3712800</v>
      </c>
      <c r="Z2503" s="53">
        <f>Ugovori_OPULJP[[#This Row],[UKUPNI PRIHVATLJIVI IZDACI
TOTAL ELIGIBLE EXPENDITURE
= Bespovratna sredstva ukupno + doprinos korisnika
= Ukupni prihvatljivi troškovi
= Ukupna ugovorena vrijednost projekta HRK]]/7.5345</f>
        <v>492773.24308182357</v>
      </c>
      <c r="AA2503" s="57" t="s">
        <v>38</v>
      </c>
      <c r="AB2503" s="57" t="s">
        <v>35</v>
      </c>
      <c r="AC2503" s="56" t="s">
        <v>9170</v>
      </c>
      <c r="AD2503" s="56" t="s">
        <v>6595</v>
      </c>
    </row>
    <row r="2504" spans="1:30" ht="38.25" x14ac:dyDescent="0.2">
      <c r="A2504" s="61" t="s">
        <v>9171</v>
      </c>
      <c r="B2504" s="99" t="s">
        <v>743</v>
      </c>
      <c r="C2504" s="56" t="s">
        <v>7295</v>
      </c>
      <c r="D2504" s="56" t="s">
        <v>9139</v>
      </c>
      <c r="E2504" s="57" t="s">
        <v>76</v>
      </c>
      <c r="F2504" s="62" t="s">
        <v>9172</v>
      </c>
      <c r="G2504" s="62" t="s">
        <v>9173</v>
      </c>
      <c r="H2504" s="59">
        <v>44377</v>
      </c>
      <c r="I2504" s="59">
        <v>45107</v>
      </c>
      <c r="J2504" s="48" t="str">
        <f>IF(Ugovori_OPULJP[[#This Row],[DATUM ZAVRŠETKA OPERACIJE]]&gt;DATE(2024,3,31),"u provedbi","završen")</f>
        <v>završen</v>
      </c>
      <c r="K2504" s="58" t="s">
        <v>338</v>
      </c>
      <c r="L2504" s="58" t="s">
        <v>338</v>
      </c>
      <c r="M2504" s="74" t="s">
        <v>3114</v>
      </c>
      <c r="N2504" s="49">
        <v>0.15</v>
      </c>
      <c r="O2504" s="50">
        <f>Ugovori_OPULJP[[#This Row],[Bespovratna sredstva - Ukupno (EU+Nac) HRK
= Ukupna ugovorena vrijednost bespovratnih sredstava]]*Ugovori_OPULJP[[#This Row],[EU STOPA SUFINANCIRANJA %
EU CO-FINANCING RATE %]]</f>
        <v>4560305.199</v>
      </c>
      <c r="P2504" s="51">
        <f>Ugovori_OPULJP[[#This Row],[Bespovratna sredstva - EU dio - HRK]]/7.5345</f>
        <v>605256.51323910011</v>
      </c>
      <c r="Q2504" s="50">
        <f>Ugovori_OPULJP[[#This Row],[Bespovratna sredstva - Ukupno (EU+Nac) HRK
= Ukupna ugovorena vrijednost bespovratnih sredstava]]*Ugovori_OPULJP[[#This Row],[STOPA NACIONALNOG SUFINANCIRANJA %]]</f>
        <v>804759.74100000004</v>
      </c>
      <c r="R2504" s="51">
        <f>Ugovori_OPULJP[[#This Row],[Bespovratna sredstva - Nacionalni dio - HRK]]/7.5345</f>
        <v>106809.97292454708</v>
      </c>
      <c r="S2504" s="52">
        <v>5365064.9400000004</v>
      </c>
      <c r="T2504" s="53">
        <f>Ugovori_OPULJP[[#This Row],[Bespovratna sredstva - Ukupno (EU+Nac) HRK
= Ukupna ugovorena vrijednost bespovratnih sredstava]]/7.5345</f>
        <v>712066.48616364726</v>
      </c>
      <c r="U2504" s="50">
        <v>0</v>
      </c>
      <c r="V2504" s="51">
        <f>Ugovori_OPULJP[[#This Row],[Javni doprinos korisnika - HRK]]/7.5345</f>
        <v>0</v>
      </c>
      <c r="W2504" s="50">
        <v>0</v>
      </c>
      <c r="X2504" s="51">
        <f>Ugovori_OPULJP[[#This Row],[Privatni doprinos korisnika - HRK]]/7.5345</f>
        <v>0</v>
      </c>
      <c r="Y2504" s="52">
        <v>5365064.9400000004</v>
      </c>
      <c r="Z2504" s="53">
        <f>Ugovori_OPULJP[[#This Row],[UKUPNI PRIHVATLJIVI IZDACI
TOTAL ELIGIBLE EXPENDITURE
= Bespovratna sredstva ukupno + doprinos korisnika
= Ukupni prihvatljivi troškovi
= Ukupna ugovorena vrijednost projekta HRK]]/7.5345</f>
        <v>712066.48616364726</v>
      </c>
      <c r="AA2504" s="57" t="s">
        <v>38</v>
      </c>
      <c r="AB2504" s="57" t="s">
        <v>35</v>
      </c>
      <c r="AC2504" s="56" t="s">
        <v>9174</v>
      </c>
      <c r="AD2504" s="56" t="s">
        <v>6595</v>
      </c>
    </row>
    <row r="2505" spans="1:30" ht="89.25" x14ac:dyDescent="0.2">
      <c r="A2505" s="56" t="s">
        <v>9175</v>
      </c>
      <c r="B2505" s="99" t="s">
        <v>743</v>
      </c>
      <c r="C2505" s="56" t="s">
        <v>7295</v>
      </c>
      <c r="D2505" s="56" t="s">
        <v>9139</v>
      </c>
      <c r="E2505" s="57" t="s">
        <v>76</v>
      </c>
      <c r="F2505" s="62" t="s">
        <v>9176</v>
      </c>
      <c r="G2505" s="45" t="s">
        <v>3337</v>
      </c>
      <c r="H2505" s="59">
        <v>44378</v>
      </c>
      <c r="I2505" s="59">
        <v>45108</v>
      </c>
      <c r="J2505" s="48" t="str">
        <f>IF(Ugovori_OPULJP[[#This Row],[DATUM ZAVRŠETKA OPERACIJE]]&gt;DATE(2024,3,31),"u provedbi","završen")</f>
        <v>završen</v>
      </c>
      <c r="K2505" s="67" t="s">
        <v>9177</v>
      </c>
      <c r="L2505" s="67" t="s">
        <v>211</v>
      </c>
      <c r="M2505" s="74" t="s">
        <v>3114</v>
      </c>
      <c r="N2505" s="49">
        <v>0.15</v>
      </c>
      <c r="O2505" s="50">
        <f>Ugovori_OPULJP[[#This Row],[Bespovratna sredstva - Ukupno (EU+Nac) HRK
= Ukupna ugovorena vrijednost bespovratnih sredstava]]*Ugovori_OPULJP[[#This Row],[EU STOPA SUFINANCIRANJA %
EU CO-FINANCING RATE %]]</f>
        <v>3071267.787</v>
      </c>
      <c r="P2505" s="51">
        <f>Ugovori_OPULJP[[#This Row],[Bespovratna sredstva - EU dio - HRK]]/7.5345</f>
        <v>407627.28608401353</v>
      </c>
      <c r="Q2505" s="50">
        <f>Ugovori_OPULJP[[#This Row],[Bespovratna sredstva - Ukupno (EU+Nac) HRK
= Ukupna ugovorena vrijednost bespovratnih sredstava]]*Ugovori_OPULJP[[#This Row],[STOPA NACIONALNOG SUFINANCIRANJA %]]</f>
        <v>541988.43299999996</v>
      </c>
      <c r="R2505" s="51">
        <f>Ugovori_OPULJP[[#This Row],[Bespovratna sredstva - Nacionalni dio - HRK]]/7.5345</f>
        <v>71934.226956002385</v>
      </c>
      <c r="S2505" s="52">
        <v>3613256.22</v>
      </c>
      <c r="T2505" s="53">
        <f>Ugovori_OPULJP[[#This Row],[Bespovratna sredstva - Ukupno (EU+Nac) HRK
= Ukupna ugovorena vrijednost bespovratnih sredstava]]/7.5345</f>
        <v>479561.51304001594</v>
      </c>
      <c r="U2505" s="50">
        <v>0</v>
      </c>
      <c r="V2505" s="51">
        <f>Ugovori_OPULJP[[#This Row],[Javni doprinos korisnika - HRK]]/7.5345</f>
        <v>0</v>
      </c>
      <c r="W2505" s="50">
        <v>0</v>
      </c>
      <c r="X2505" s="51">
        <f>Ugovori_OPULJP[[#This Row],[Privatni doprinos korisnika - HRK]]/7.5345</f>
        <v>0</v>
      </c>
      <c r="Y2505" s="52">
        <v>3613256.22</v>
      </c>
      <c r="Z2505" s="53">
        <f>Ugovori_OPULJP[[#This Row],[UKUPNI PRIHVATLJIVI IZDACI
TOTAL ELIGIBLE EXPENDITURE
= Bespovratna sredstva ukupno + doprinos korisnika
= Ukupni prihvatljivi troškovi
= Ukupna ugovorena vrijednost projekta HRK]]/7.5345</f>
        <v>479561.51304001594</v>
      </c>
      <c r="AA2505" s="57" t="s">
        <v>38</v>
      </c>
      <c r="AB2505" s="57" t="s">
        <v>35</v>
      </c>
      <c r="AC2505" s="88" t="s">
        <v>9178</v>
      </c>
      <c r="AD2505" s="63" t="s">
        <v>6595</v>
      </c>
    </row>
    <row r="2506" spans="1:30" ht="114.75" x14ac:dyDescent="0.2">
      <c r="A2506" s="104" t="s">
        <v>9179</v>
      </c>
      <c r="B2506" s="99" t="s">
        <v>743</v>
      </c>
      <c r="C2506" s="56" t="s">
        <v>7295</v>
      </c>
      <c r="D2506" s="56" t="s">
        <v>9139</v>
      </c>
      <c r="E2506" s="57" t="s">
        <v>76</v>
      </c>
      <c r="F2506" s="62" t="s">
        <v>9180</v>
      </c>
      <c r="G2506" s="62" t="s">
        <v>9181</v>
      </c>
      <c r="H2506" s="59">
        <v>44378</v>
      </c>
      <c r="I2506" s="59">
        <v>45108</v>
      </c>
      <c r="J2506" s="48" t="str">
        <f>IF(Ugovori_OPULJP[[#This Row],[DATUM ZAVRŠETKA OPERACIJE]]&gt;DATE(2024,3,31),"u provedbi","završen")</f>
        <v>završen</v>
      </c>
      <c r="K2506" s="67" t="s">
        <v>338</v>
      </c>
      <c r="L2506" s="67" t="s">
        <v>338</v>
      </c>
      <c r="M2506" s="74" t="s">
        <v>3114</v>
      </c>
      <c r="N2506" s="49">
        <v>0.15</v>
      </c>
      <c r="O2506" s="50">
        <f>Ugovori_OPULJP[[#This Row],[Bespovratna sredstva - Ukupno (EU+Nac) HRK
= Ukupna ugovorena vrijednost bespovratnih sredstava]]*Ugovori_OPULJP[[#This Row],[EU STOPA SUFINANCIRANJA %
EU CO-FINANCING RATE %]]</f>
        <v>2538642.2319999998</v>
      </c>
      <c r="P2506" s="51">
        <f>Ugovori_OPULJP[[#This Row],[Bespovratna sredstva - EU dio - HRK]]/7.5345</f>
        <v>336935.72659101465</v>
      </c>
      <c r="Q2506" s="50">
        <f>Ugovori_OPULJP[[#This Row],[Bespovratna sredstva - Ukupno (EU+Nac) HRK
= Ukupna ugovorena vrijednost bespovratnih sredstava]]*Ugovori_OPULJP[[#This Row],[STOPA NACIONALNOG SUFINANCIRANJA %]]</f>
        <v>447995.68799999997</v>
      </c>
      <c r="R2506" s="51">
        <f>Ugovori_OPULJP[[#This Row],[Bespovratna sredstva - Nacionalni dio - HRK]]/7.5345</f>
        <v>59459.245869002581</v>
      </c>
      <c r="S2506" s="52">
        <v>2986637.92</v>
      </c>
      <c r="T2506" s="53">
        <f>Ugovori_OPULJP[[#This Row],[Bespovratna sredstva - Ukupno (EU+Nac) HRK
= Ukupna ugovorena vrijednost bespovratnih sredstava]]/7.5345</f>
        <v>396394.97246001725</v>
      </c>
      <c r="U2506" s="50">
        <v>0</v>
      </c>
      <c r="V2506" s="51">
        <f>Ugovori_OPULJP[[#This Row],[Javni doprinos korisnika - HRK]]/7.5345</f>
        <v>0</v>
      </c>
      <c r="W2506" s="50">
        <v>0</v>
      </c>
      <c r="X2506" s="51">
        <f>Ugovori_OPULJP[[#This Row],[Privatni doprinos korisnika - HRK]]/7.5345</f>
        <v>0</v>
      </c>
      <c r="Y2506" s="52">
        <v>2986637.92</v>
      </c>
      <c r="Z2506" s="53">
        <f>Ugovori_OPULJP[[#This Row],[UKUPNI PRIHVATLJIVI IZDACI
TOTAL ELIGIBLE EXPENDITURE
= Bespovratna sredstva ukupno + doprinos korisnika
= Ukupni prihvatljivi troškovi
= Ukupna ugovorena vrijednost projekta HRK]]/7.5345</f>
        <v>396394.97246001725</v>
      </c>
      <c r="AA2506" s="57" t="s">
        <v>38</v>
      </c>
      <c r="AB2506" s="57" t="s">
        <v>35</v>
      </c>
      <c r="AC2506" s="88" t="s">
        <v>9182</v>
      </c>
      <c r="AD2506" s="63" t="s">
        <v>6595</v>
      </c>
    </row>
    <row r="2507" spans="1:30" ht="114.75" x14ac:dyDescent="0.2">
      <c r="A2507" s="104" t="s">
        <v>9183</v>
      </c>
      <c r="B2507" s="99" t="s">
        <v>743</v>
      </c>
      <c r="C2507" s="56" t="s">
        <v>7295</v>
      </c>
      <c r="D2507" s="56" t="s">
        <v>9139</v>
      </c>
      <c r="E2507" s="57" t="s">
        <v>76</v>
      </c>
      <c r="F2507" s="62" t="s">
        <v>9184</v>
      </c>
      <c r="G2507" s="62" t="s">
        <v>9185</v>
      </c>
      <c r="H2507" s="59">
        <v>44378</v>
      </c>
      <c r="I2507" s="59">
        <v>45108</v>
      </c>
      <c r="J2507" s="48" t="str">
        <f>IF(Ugovori_OPULJP[[#This Row],[DATUM ZAVRŠETKA OPERACIJE]]&gt;DATE(2024,3,31),"u provedbi","završen")</f>
        <v>završen</v>
      </c>
      <c r="K2507" s="58" t="s">
        <v>338</v>
      </c>
      <c r="L2507" s="58" t="s">
        <v>338</v>
      </c>
      <c r="M2507" s="74" t="s">
        <v>3114</v>
      </c>
      <c r="N2507" s="49">
        <v>0.15</v>
      </c>
      <c r="O2507" s="50">
        <f>Ugovori_OPULJP[[#This Row],[Bespovratna sredstva - Ukupno (EU+Nac) HRK
= Ukupna ugovorena vrijednost bespovratnih sredstava]]*Ugovori_OPULJP[[#This Row],[EU STOPA SUFINANCIRANJA %
EU CO-FINANCING RATE %]]</f>
        <v>1476441.7549999999</v>
      </c>
      <c r="P2507" s="51">
        <f>Ugovori_OPULJP[[#This Row],[Bespovratna sredstva - EU dio - HRK]]/7.5345</f>
        <v>195957.49618421923</v>
      </c>
      <c r="Q2507" s="50">
        <f>Ugovori_OPULJP[[#This Row],[Bespovratna sredstva - Ukupno (EU+Nac) HRK
= Ukupna ugovorena vrijednost bespovratnih sredstava]]*Ugovori_OPULJP[[#This Row],[STOPA NACIONALNOG SUFINANCIRANJA %]]</f>
        <v>260548.54499999998</v>
      </c>
      <c r="R2507" s="51">
        <f>Ugovori_OPULJP[[#This Row],[Bespovratna sredstva - Nacionalni dio - HRK]]/7.5345</f>
        <v>34580.734620744573</v>
      </c>
      <c r="S2507" s="52">
        <v>1736990.3</v>
      </c>
      <c r="T2507" s="53">
        <f>Ugovori_OPULJP[[#This Row],[Bespovratna sredstva - Ukupno (EU+Nac) HRK
= Ukupna ugovorena vrijednost bespovratnih sredstava]]/7.5345</f>
        <v>230538.23080496382</v>
      </c>
      <c r="U2507" s="50">
        <v>0</v>
      </c>
      <c r="V2507" s="51">
        <f>Ugovori_OPULJP[[#This Row],[Javni doprinos korisnika - HRK]]/7.5345</f>
        <v>0</v>
      </c>
      <c r="W2507" s="50">
        <v>0</v>
      </c>
      <c r="X2507" s="51">
        <f>Ugovori_OPULJP[[#This Row],[Privatni doprinos korisnika - HRK]]/7.5345</f>
        <v>0</v>
      </c>
      <c r="Y2507" s="52">
        <v>1736990.3</v>
      </c>
      <c r="Z2507" s="53">
        <f>Ugovori_OPULJP[[#This Row],[UKUPNI PRIHVATLJIVI IZDACI
TOTAL ELIGIBLE EXPENDITURE
= Bespovratna sredstva ukupno + doprinos korisnika
= Ukupni prihvatljivi troškovi
= Ukupna ugovorena vrijednost projekta HRK]]/7.5345</f>
        <v>230538.23080496382</v>
      </c>
      <c r="AA2507" s="57" t="s">
        <v>38</v>
      </c>
      <c r="AB2507" s="57" t="s">
        <v>35</v>
      </c>
      <c r="AC2507" s="88" t="s">
        <v>9186</v>
      </c>
      <c r="AD2507" s="63" t="s">
        <v>6595</v>
      </c>
    </row>
    <row r="2508" spans="1:30" ht="38.25" x14ac:dyDescent="0.2">
      <c r="A2508" s="61" t="s">
        <v>9187</v>
      </c>
      <c r="B2508" s="99" t="s">
        <v>743</v>
      </c>
      <c r="C2508" s="56" t="s">
        <v>7295</v>
      </c>
      <c r="D2508" s="56" t="s">
        <v>9139</v>
      </c>
      <c r="E2508" s="57" t="s">
        <v>76</v>
      </c>
      <c r="F2508" s="62" t="s">
        <v>9188</v>
      </c>
      <c r="G2508" s="62" t="s">
        <v>7807</v>
      </c>
      <c r="H2508" s="59">
        <v>44487</v>
      </c>
      <c r="I2508" s="59">
        <v>45217</v>
      </c>
      <c r="J2508" s="48" t="str">
        <f>IF(Ugovori_OPULJP[[#This Row],[DATUM ZAVRŠETKA OPERACIJE]]&gt;DATE(2024,3,31),"u provedbi","završen")</f>
        <v>završen</v>
      </c>
      <c r="K2508" s="58" t="s">
        <v>37</v>
      </c>
      <c r="L2508" s="58" t="s">
        <v>37</v>
      </c>
      <c r="M2508" s="49">
        <v>0.85</v>
      </c>
      <c r="N2508" s="49">
        <v>0.15</v>
      </c>
      <c r="O2508" s="50">
        <f>Ugovori_OPULJP[[#This Row],[Bespovratna sredstva - Ukupno (EU+Nac) HRK
= Ukupna ugovorena vrijednost bespovratnih sredstava]]*Ugovori_OPULJP[[#This Row],[EU STOPA SUFINANCIRANJA %
EU CO-FINANCING RATE %]]</f>
        <v>4555320</v>
      </c>
      <c r="P2508" s="51">
        <f>Ugovori_OPULJP[[#This Row],[Bespovratna sredstva - EU dio - HRK]]/7.5345</f>
        <v>604594.86362731433</v>
      </c>
      <c r="Q2508" s="50">
        <f>Ugovori_OPULJP[[#This Row],[Bespovratna sredstva - Ukupno (EU+Nac) HRK
= Ukupna ugovorena vrijednost bespovratnih sredstava]]*Ugovori_OPULJP[[#This Row],[STOPA NACIONALNOG SUFINANCIRANJA %]]</f>
        <v>803880</v>
      </c>
      <c r="R2508" s="51">
        <f>Ugovori_OPULJP[[#This Row],[Bespovratna sredstva - Nacionalni dio - HRK]]/7.5345</f>
        <v>106693.21122834958</v>
      </c>
      <c r="S2508" s="52">
        <v>5359200</v>
      </c>
      <c r="T2508" s="53">
        <f>Ugovori_OPULJP[[#This Row],[Bespovratna sredstva - Ukupno (EU+Nac) HRK
= Ukupna ugovorena vrijednost bespovratnih sredstava]]/7.5345</f>
        <v>711288.07485566393</v>
      </c>
      <c r="U2508" s="50">
        <v>0</v>
      </c>
      <c r="V2508" s="51">
        <f>Ugovori_OPULJP[[#This Row],[Javni doprinos korisnika - HRK]]/7.5345</f>
        <v>0</v>
      </c>
      <c r="W2508" s="50">
        <v>0</v>
      </c>
      <c r="X2508" s="51">
        <f>Ugovori_OPULJP[[#This Row],[Privatni doprinos korisnika - HRK]]/7.5345</f>
        <v>0</v>
      </c>
      <c r="Y2508" s="52">
        <v>5359200</v>
      </c>
      <c r="Z2508" s="53">
        <f>Ugovori_OPULJP[[#This Row],[UKUPNI PRIHVATLJIVI IZDACI
TOTAL ELIGIBLE EXPENDITURE
= Bespovratna sredstva ukupno + doprinos korisnika
= Ukupni prihvatljivi troškovi
= Ukupna ugovorena vrijednost projekta HRK]]/7.5345</f>
        <v>711288.07485566393</v>
      </c>
      <c r="AA2508" s="57" t="s">
        <v>38</v>
      </c>
      <c r="AB2508" s="57" t="s">
        <v>35</v>
      </c>
      <c r="AC2508" s="56" t="s">
        <v>9189</v>
      </c>
      <c r="AD2508" s="56" t="s">
        <v>6595</v>
      </c>
    </row>
    <row r="2509" spans="1:30" ht="38.25" x14ac:dyDescent="0.2">
      <c r="A2509" s="61" t="s">
        <v>9190</v>
      </c>
      <c r="B2509" s="99" t="s">
        <v>743</v>
      </c>
      <c r="C2509" s="56" t="s">
        <v>7295</v>
      </c>
      <c r="D2509" s="56" t="s">
        <v>9139</v>
      </c>
      <c r="E2509" s="57" t="s">
        <v>76</v>
      </c>
      <c r="F2509" s="62" t="s">
        <v>9191</v>
      </c>
      <c r="G2509" s="62" t="s">
        <v>9192</v>
      </c>
      <c r="H2509" s="59">
        <v>44487</v>
      </c>
      <c r="I2509" s="59">
        <v>45217</v>
      </c>
      <c r="J2509" s="48" t="str">
        <f>IF(Ugovori_OPULJP[[#This Row],[DATUM ZAVRŠETKA OPERACIJE]]&gt;DATE(2024,3,31),"u provedbi","završen")</f>
        <v>završen</v>
      </c>
      <c r="K2509" s="58" t="s">
        <v>84</v>
      </c>
      <c r="L2509" s="46" t="s">
        <v>84</v>
      </c>
      <c r="M2509" s="49">
        <v>0.85</v>
      </c>
      <c r="N2509" s="49">
        <v>0.15</v>
      </c>
      <c r="O2509" s="50">
        <f>Ugovori_OPULJP[[#This Row],[Bespovratna sredstva - Ukupno (EU+Nac) HRK
= Ukupna ugovorena vrijednost bespovratnih sredstava]]*Ugovori_OPULJP[[#This Row],[EU STOPA SUFINANCIRANJA %
EU CO-FINANCING RATE %]]</f>
        <v>1999200</v>
      </c>
      <c r="P2509" s="51">
        <f>Ugovori_OPULJP[[#This Row],[Bespovratna sredstva - EU dio - HRK]]/7.5345</f>
        <v>265339.43858252041</v>
      </c>
      <c r="Q2509" s="50">
        <f>Ugovori_OPULJP[[#This Row],[Bespovratna sredstva - Ukupno (EU+Nac) HRK
= Ukupna ugovorena vrijednost bespovratnih sredstava]]*Ugovori_OPULJP[[#This Row],[STOPA NACIONALNOG SUFINANCIRANJA %]]</f>
        <v>352800</v>
      </c>
      <c r="R2509" s="51">
        <f>Ugovori_OPULJP[[#This Row],[Bespovratna sredstva - Nacionalni dio - HRK]]/7.5345</f>
        <v>46824.606808680066</v>
      </c>
      <c r="S2509" s="52">
        <v>2352000</v>
      </c>
      <c r="T2509" s="53">
        <f>Ugovori_OPULJP[[#This Row],[Bespovratna sredstva - Ukupno (EU+Nac) HRK
= Ukupna ugovorena vrijednost bespovratnih sredstava]]/7.5345</f>
        <v>312164.04539120046</v>
      </c>
      <c r="U2509" s="50">
        <v>0</v>
      </c>
      <c r="V2509" s="51">
        <f>Ugovori_OPULJP[[#This Row],[Javni doprinos korisnika - HRK]]/7.5345</f>
        <v>0</v>
      </c>
      <c r="W2509" s="50">
        <v>0</v>
      </c>
      <c r="X2509" s="51">
        <f>Ugovori_OPULJP[[#This Row],[Privatni doprinos korisnika - HRK]]/7.5345</f>
        <v>0</v>
      </c>
      <c r="Y2509" s="52">
        <v>2352000</v>
      </c>
      <c r="Z2509" s="53">
        <f>Ugovori_OPULJP[[#This Row],[UKUPNI PRIHVATLJIVI IZDACI
TOTAL ELIGIBLE EXPENDITURE
= Bespovratna sredstva ukupno + doprinos korisnika
= Ukupni prihvatljivi troškovi
= Ukupna ugovorena vrijednost projekta HRK]]/7.5345</f>
        <v>312164.04539120046</v>
      </c>
      <c r="AA2509" s="57" t="s">
        <v>38</v>
      </c>
      <c r="AB2509" s="57" t="s">
        <v>35</v>
      </c>
      <c r="AC2509" s="56" t="s">
        <v>9193</v>
      </c>
      <c r="AD2509" s="56" t="s">
        <v>6595</v>
      </c>
    </row>
    <row r="2510" spans="1:30" ht="114.75" x14ac:dyDescent="0.2">
      <c r="A2510" s="61" t="s">
        <v>9194</v>
      </c>
      <c r="B2510" s="99" t="s">
        <v>743</v>
      </c>
      <c r="C2510" s="56" t="s">
        <v>7295</v>
      </c>
      <c r="D2510" s="56" t="s">
        <v>9139</v>
      </c>
      <c r="E2510" s="57" t="s">
        <v>76</v>
      </c>
      <c r="F2510" s="62" t="s">
        <v>9195</v>
      </c>
      <c r="G2510" s="62" t="s">
        <v>9196</v>
      </c>
      <c r="H2510" s="59">
        <v>44487</v>
      </c>
      <c r="I2510" s="59">
        <v>45217</v>
      </c>
      <c r="J2510" s="48" t="str">
        <f>IF(Ugovori_OPULJP[[#This Row],[DATUM ZAVRŠETKA OPERACIJE]]&gt;DATE(2024,3,31),"u provedbi","završen")</f>
        <v>završen</v>
      </c>
      <c r="K2510" s="58" t="s">
        <v>249</v>
      </c>
      <c r="L2510" s="58" t="s">
        <v>249</v>
      </c>
      <c r="M2510" s="49">
        <v>0.85</v>
      </c>
      <c r="N2510" s="49">
        <v>0.15</v>
      </c>
      <c r="O2510" s="50">
        <f>Ugovori_OPULJP[[#This Row],[Bespovratna sredstva - Ukupno (EU+Nac) HRK
= Ukupna ugovorena vrijednost bespovratnih sredstava]]*Ugovori_OPULJP[[#This Row],[EU STOPA SUFINANCIRANJA %
EU CO-FINANCING RATE %]]</f>
        <v>2536730.2334999996</v>
      </c>
      <c r="P2510" s="51">
        <f>Ugovori_OPULJP[[#This Row],[Bespovratna sredstva - EU dio - HRK]]/7.5345</f>
        <v>336681.96078041004</v>
      </c>
      <c r="Q2510" s="50">
        <f>Ugovori_OPULJP[[#This Row],[Bespovratna sredstva - Ukupno (EU+Nac) HRK
= Ukupna ugovorena vrijednost bespovratnih sredstava]]*Ugovori_OPULJP[[#This Row],[STOPA NACIONALNOG SUFINANCIRANJA %]]</f>
        <v>447658.27649999998</v>
      </c>
      <c r="R2510" s="51">
        <f>Ugovori_OPULJP[[#This Row],[Bespovratna sredstva - Nacionalni dio - HRK]]/7.5345</f>
        <v>59414.463667131189</v>
      </c>
      <c r="S2510" s="52">
        <v>2984388.51</v>
      </c>
      <c r="T2510" s="53">
        <f>Ugovori_OPULJP[[#This Row],[Bespovratna sredstva - Ukupno (EU+Nac) HRK
= Ukupna ugovorena vrijednost bespovratnih sredstava]]/7.5345</f>
        <v>396096.42444754124</v>
      </c>
      <c r="U2510" s="50">
        <v>0</v>
      </c>
      <c r="V2510" s="51">
        <f>Ugovori_OPULJP[[#This Row],[Javni doprinos korisnika - HRK]]/7.5345</f>
        <v>0</v>
      </c>
      <c r="W2510" s="50">
        <v>0</v>
      </c>
      <c r="X2510" s="51">
        <f>Ugovori_OPULJP[[#This Row],[Privatni doprinos korisnika - HRK]]/7.5345</f>
        <v>0</v>
      </c>
      <c r="Y2510" s="52">
        <v>2984388.51</v>
      </c>
      <c r="Z2510" s="53">
        <f>Ugovori_OPULJP[[#This Row],[UKUPNI PRIHVATLJIVI IZDACI
TOTAL ELIGIBLE EXPENDITURE
= Bespovratna sredstva ukupno + doprinos korisnika
= Ukupni prihvatljivi troškovi
= Ukupna ugovorena vrijednost projekta HRK]]/7.5345</f>
        <v>396096.42444754124</v>
      </c>
      <c r="AA2510" s="57" t="s">
        <v>38</v>
      </c>
      <c r="AB2510" s="57" t="s">
        <v>35</v>
      </c>
      <c r="AC2510" s="56" t="s">
        <v>9197</v>
      </c>
      <c r="AD2510" s="56" t="s">
        <v>6595</v>
      </c>
    </row>
    <row r="2511" spans="1:30" ht="114.75" x14ac:dyDescent="0.2">
      <c r="A2511" s="61" t="s">
        <v>9198</v>
      </c>
      <c r="B2511" s="99" t="s">
        <v>743</v>
      </c>
      <c r="C2511" s="56" t="s">
        <v>7295</v>
      </c>
      <c r="D2511" s="56" t="s">
        <v>9139</v>
      </c>
      <c r="E2511" s="57" t="s">
        <v>76</v>
      </c>
      <c r="F2511" s="62" t="s">
        <v>9199</v>
      </c>
      <c r="G2511" s="62" t="s">
        <v>9200</v>
      </c>
      <c r="H2511" s="59">
        <v>44487</v>
      </c>
      <c r="I2511" s="59">
        <v>45217</v>
      </c>
      <c r="J2511" s="48" t="str">
        <f>IF(Ugovori_OPULJP[[#This Row],[DATUM ZAVRŠETKA OPERACIJE]]&gt;DATE(2024,3,31),"u provedbi","završen")</f>
        <v>završen</v>
      </c>
      <c r="K2511" s="58" t="s">
        <v>9201</v>
      </c>
      <c r="L2511" s="46" t="s">
        <v>425</v>
      </c>
      <c r="M2511" s="49">
        <v>0.85</v>
      </c>
      <c r="N2511" s="49">
        <v>0.15</v>
      </c>
      <c r="O2511" s="50">
        <f>Ugovori_OPULJP[[#This Row],[Bespovratna sredstva - Ukupno (EU+Nac) HRK
= Ukupna ugovorena vrijednost bespovratnih sredstava]]*Ugovori_OPULJP[[#This Row],[EU STOPA SUFINANCIRANJA %
EU CO-FINANCING RATE %]]</f>
        <v>2185696.7999999998</v>
      </c>
      <c r="P2511" s="51">
        <f>Ugovori_OPULJP[[#This Row],[Bespovratna sredstva - EU dio - HRK]]/7.5345</f>
        <v>290091.81763886119</v>
      </c>
      <c r="Q2511" s="50">
        <f>Ugovori_OPULJP[[#This Row],[Bespovratna sredstva - Ukupno (EU+Nac) HRK
= Ukupna ugovorena vrijednost bespovratnih sredstava]]*Ugovori_OPULJP[[#This Row],[STOPA NACIONALNOG SUFINANCIRANJA %]]</f>
        <v>385711.2</v>
      </c>
      <c r="R2511" s="51">
        <f>Ugovori_OPULJP[[#This Row],[Bespovratna sredstva - Nacionalni dio - HRK]]/7.5345</f>
        <v>51192.673700975509</v>
      </c>
      <c r="S2511" s="52">
        <v>2571408</v>
      </c>
      <c r="T2511" s="53">
        <f>Ugovori_OPULJP[[#This Row],[Bespovratna sredstva - Ukupno (EU+Nac) HRK
= Ukupna ugovorena vrijednost bespovratnih sredstava]]/7.5345</f>
        <v>341284.49133983674</v>
      </c>
      <c r="U2511" s="50">
        <v>0</v>
      </c>
      <c r="V2511" s="51">
        <f>Ugovori_OPULJP[[#This Row],[Javni doprinos korisnika - HRK]]/7.5345</f>
        <v>0</v>
      </c>
      <c r="W2511" s="50">
        <v>0</v>
      </c>
      <c r="X2511" s="51">
        <f>Ugovori_OPULJP[[#This Row],[Privatni doprinos korisnika - HRK]]/7.5345</f>
        <v>0</v>
      </c>
      <c r="Y2511" s="52">
        <v>2571408</v>
      </c>
      <c r="Z2511" s="53">
        <f>Ugovori_OPULJP[[#This Row],[UKUPNI PRIHVATLJIVI IZDACI
TOTAL ELIGIBLE EXPENDITURE
= Bespovratna sredstva ukupno + doprinos korisnika
= Ukupni prihvatljivi troškovi
= Ukupna ugovorena vrijednost projekta HRK]]/7.5345</f>
        <v>341284.49133983674</v>
      </c>
      <c r="AA2511" s="57" t="s">
        <v>38</v>
      </c>
      <c r="AB2511" s="57" t="s">
        <v>35</v>
      </c>
      <c r="AC2511" s="56" t="s">
        <v>9202</v>
      </c>
      <c r="AD2511" s="56" t="s">
        <v>6595</v>
      </c>
    </row>
    <row r="2512" spans="1:30" ht="114.75" x14ac:dyDescent="0.2">
      <c r="A2512" s="61" t="s">
        <v>9203</v>
      </c>
      <c r="B2512" s="99" t="s">
        <v>743</v>
      </c>
      <c r="C2512" s="56" t="s">
        <v>7295</v>
      </c>
      <c r="D2512" s="56" t="s">
        <v>9139</v>
      </c>
      <c r="E2512" s="57" t="s">
        <v>76</v>
      </c>
      <c r="F2512" s="62" t="s">
        <v>9204</v>
      </c>
      <c r="G2512" s="62" t="s">
        <v>9205</v>
      </c>
      <c r="H2512" s="59">
        <v>44487</v>
      </c>
      <c r="I2512" s="95">
        <v>45217</v>
      </c>
      <c r="J2512" s="48" t="str">
        <f>IF(Ugovori_OPULJP[[#This Row],[DATUM ZAVRŠETKA OPERACIJE]]&gt;DATE(2024,3,31),"u provedbi","završen")</f>
        <v>završen</v>
      </c>
      <c r="K2512" s="58" t="s">
        <v>594</v>
      </c>
      <c r="L2512" s="58" t="s">
        <v>594</v>
      </c>
      <c r="M2512" s="49">
        <v>0.85</v>
      </c>
      <c r="N2512" s="49">
        <v>0.15</v>
      </c>
      <c r="O2512" s="50">
        <f>Ugovori_OPULJP[[#This Row],[Bespovratna sredstva - Ukupno (EU+Nac) HRK
= Ukupna ugovorena vrijednost bespovratnih sredstava]]*Ugovori_OPULJP[[#This Row],[EU STOPA SUFINANCIRANJA %
EU CO-FINANCING RATE %]]</f>
        <v>2114023.7204999998</v>
      </c>
      <c r="P2512" s="51">
        <f>Ugovori_OPULJP[[#This Row],[Bespovratna sredstva - EU dio - HRK]]/7.5345</f>
        <v>280579.16523989645</v>
      </c>
      <c r="Q2512" s="50">
        <f>Ugovori_OPULJP[[#This Row],[Bespovratna sredstva - Ukupno (EU+Nac) HRK
= Ukupna ugovorena vrijednost bespovratnih sredstava]]*Ugovori_OPULJP[[#This Row],[STOPA NACIONALNOG SUFINANCIRANJA %]]</f>
        <v>373063.00949999999</v>
      </c>
      <c r="R2512" s="51">
        <f>Ugovori_OPULJP[[#This Row],[Bespovratna sredstva - Nacionalni dio - HRK]]/7.5345</f>
        <v>49513.970336452316</v>
      </c>
      <c r="S2512" s="52">
        <v>2487086.73</v>
      </c>
      <c r="T2512" s="53">
        <f>Ugovori_OPULJP[[#This Row],[Bespovratna sredstva - Ukupno (EU+Nac) HRK
= Ukupna ugovorena vrijednost bespovratnih sredstava]]/7.5345</f>
        <v>330093.13557634875</v>
      </c>
      <c r="U2512" s="50">
        <v>0</v>
      </c>
      <c r="V2512" s="51">
        <f>Ugovori_OPULJP[[#This Row],[Javni doprinos korisnika - HRK]]/7.5345</f>
        <v>0</v>
      </c>
      <c r="W2512" s="50">
        <v>0</v>
      </c>
      <c r="X2512" s="51">
        <f>Ugovori_OPULJP[[#This Row],[Privatni doprinos korisnika - HRK]]/7.5345</f>
        <v>0</v>
      </c>
      <c r="Y2512" s="52">
        <v>2487086.73</v>
      </c>
      <c r="Z2512" s="53">
        <f>Ugovori_OPULJP[[#This Row],[UKUPNI PRIHVATLJIVI IZDACI
TOTAL ELIGIBLE EXPENDITURE
= Bespovratna sredstva ukupno + doprinos korisnika
= Ukupni prihvatljivi troškovi
= Ukupna ugovorena vrijednost projekta HRK]]/7.5345</f>
        <v>330093.13557634875</v>
      </c>
      <c r="AA2512" s="57" t="s">
        <v>38</v>
      </c>
      <c r="AB2512" s="57" t="s">
        <v>35</v>
      </c>
      <c r="AC2512" s="56" t="s">
        <v>9206</v>
      </c>
      <c r="AD2512" s="56" t="s">
        <v>6595</v>
      </c>
    </row>
    <row r="2513" spans="1:30" ht="102" x14ac:dyDescent="0.2">
      <c r="A2513" s="61" t="s">
        <v>9207</v>
      </c>
      <c r="B2513" s="99" t="s">
        <v>743</v>
      </c>
      <c r="C2513" s="56" t="s">
        <v>7295</v>
      </c>
      <c r="D2513" s="56" t="s">
        <v>9139</v>
      </c>
      <c r="E2513" s="57" t="s">
        <v>76</v>
      </c>
      <c r="F2513" s="62" t="s">
        <v>9208</v>
      </c>
      <c r="G2513" s="62" t="s">
        <v>9209</v>
      </c>
      <c r="H2513" s="59">
        <v>44487</v>
      </c>
      <c r="I2513" s="95">
        <v>45217</v>
      </c>
      <c r="J2513" s="48" t="str">
        <f>IF(Ugovori_OPULJP[[#This Row],[DATUM ZAVRŠETKA OPERACIJE]]&gt;DATE(2024,3,31),"u provedbi","završen")</f>
        <v>završen</v>
      </c>
      <c r="K2513" s="58" t="s">
        <v>271</v>
      </c>
      <c r="L2513" s="58" t="s">
        <v>271</v>
      </c>
      <c r="M2513" s="49">
        <v>0.85</v>
      </c>
      <c r="N2513" s="49">
        <v>0.15</v>
      </c>
      <c r="O2513" s="50">
        <f>Ugovori_OPULJP[[#This Row],[Bespovratna sredstva - Ukupno (EU+Nac) HRK
= Ukupna ugovorena vrijednost bespovratnih sredstava]]*Ugovori_OPULJP[[#This Row],[EU STOPA SUFINANCIRANJA %
EU CO-FINANCING RATE %]]</f>
        <v>1598556.0614999998</v>
      </c>
      <c r="P2513" s="51">
        <f>Ugovori_OPULJP[[#This Row],[Bespovratna sredstva - EU dio - HRK]]/7.5345</f>
        <v>212164.84989050365</v>
      </c>
      <c r="Q2513" s="50">
        <f>Ugovori_OPULJP[[#This Row],[Bespovratna sredstva - Ukupno (EU+Nac) HRK
= Ukupna ugovorena vrijednost bespovratnih sredstava]]*Ugovori_OPULJP[[#This Row],[STOPA NACIONALNOG SUFINANCIRANJA %]]</f>
        <v>282098.12849999999</v>
      </c>
      <c r="R2513" s="51">
        <f>Ugovori_OPULJP[[#This Row],[Bespovratna sredstva - Nacionalni dio - HRK]]/7.5345</f>
        <v>37440.855863030061</v>
      </c>
      <c r="S2513" s="52">
        <v>1880654.19</v>
      </c>
      <c r="T2513" s="53">
        <f>Ugovori_OPULJP[[#This Row],[Bespovratna sredstva - Ukupno (EU+Nac) HRK
= Ukupna ugovorena vrijednost bespovratnih sredstava]]/7.5345</f>
        <v>249605.70575353372</v>
      </c>
      <c r="U2513" s="50">
        <v>0</v>
      </c>
      <c r="V2513" s="51">
        <f>Ugovori_OPULJP[[#This Row],[Javni doprinos korisnika - HRK]]/7.5345</f>
        <v>0</v>
      </c>
      <c r="W2513" s="50">
        <v>0</v>
      </c>
      <c r="X2513" s="51">
        <f>Ugovori_OPULJP[[#This Row],[Privatni doprinos korisnika - HRK]]/7.5345</f>
        <v>0</v>
      </c>
      <c r="Y2513" s="52">
        <v>1880654.19</v>
      </c>
      <c r="Z2513" s="53">
        <f>Ugovori_OPULJP[[#This Row],[UKUPNI PRIHVATLJIVI IZDACI
TOTAL ELIGIBLE EXPENDITURE
= Bespovratna sredstva ukupno + doprinos korisnika
= Ukupni prihvatljivi troškovi
= Ukupna ugovorena vrijednost projekta HRK]]/7.5345</f>
        <v>249605.70575353372</v>
      </c>
      <c r="AA2513" s="57" t="s">
        <v>38</v>
      </c>
      <c r="AB2513" s="57" t="s">
        <v>35</v>
      </c>
      <c r="AC2513" s="56" t="s">
        <v>9210</v>
      </c>
      <c r="AD2513" s="56" t="s">
        <v>6595</v>
      </c>
    </row>
    <row r="2514" spans="1:30" ht="102" x14ac:dyDescent="0.2">
      <c r="A2514" s="61" t="s">
        <v>9211</v>
      </c>
      <c r="B2514" s="99" t="s">
        <v>743</v>
      </c>
      <c r="C2514" s="56" t="s">
        <v>7295</v>
      </c>
      <c r="D2514" s="56" t="s">
        <v>9139</v>
      </c>
      <c r="E2514" s="57" t="s">
        <v>76</v>
      </c>
      <c r="F2514" s="62" t="s">
        <v>9212</v>
      </c>
      <c r="G2514" s="62" t="s">
        <v>9213</v>
      </c>
      <c r="H2514" s="59">
        <v>44515</v>
      </c>
      <c r="I2514" s="59">
        <v>45061</v>
      </c>
      <c r="J2514" s="48" t="str">
        <f>IF(Ugovori_OPULJP[[#This Row],[DATUM ZAVRŠETKA OPERACIJE]]&gt;DATE(2024,3,31),"u provedbi","završen")</f>
        <v>završen</v>
      </c>
      <c r="K2514" s="58" t="s">
        <v>94</v>
      </c>
      <c r="L2514" s="58" t="s">
        <v>94</v>
      </c>
      <c r="M2514" s="74" t="s">
        <v>3114</v>
      </c>
      <c r="N2514" s="49">
        <v>0.15</v>
      </c>
      <c r="O2514" s="50">
        <f>Ugovori_OPULJP[[#This Row],[Bespovratna sredstva - Ukupno (EU+Nac) HRK
= Ukupna ugovorena vrijednost bespovratnih sredstava]]*Ugovori_OPULJP[[#This Row],[EU STOPA SUFINANCIRANJA %
EU CO-FINANCING RATE %]]</f>
        <v>1318047.3574999999</v>
      </c>
      <c r="P2514" s="51">
        <f>Ugovori_OPULJP[[#This Row],[Bespovratna sredstva - EU dio - HRK]]/7.5345</f>
        <v>174934.94691087661</v>
      </c>
      <c r="Q2514" s="50">
        <f>Ugovori_OPULJP[[#This Row],[Bespovratna sredstva - Ukupno (EU+Nac) HRK
= Ukupna ugovorena vrijednost bespovratnih sredstava]]*Ugovori_OPULJP[[#This Row],[STOPA NACIONALNOG SUFINANCIRANJA %]]</f>
        <v>232596.5925</v>
      </c>
      <c r="R2514" s="51">
        <f>Ugovori_OPULJP[[#This Row],[Bespovratna sredstva - Nacionalni dio - HRK]]/7.5345</f>
        <v>30870.872984272344</v>
      </c>
      <c r="S2514" s="52">
        <v>1550643.95</v>
      </c>
      <c r="T2514" s="53">
        <f>Ugovori_OPULJP[[#This Row],[Bespovratna sredstva - Ukupno (EU+Nac) HRK
= Ukupna ugovorena vrijednost bespovratnih sredstava]]/7.5345</f>
        <v>205805.81989514898</v>
      </c>
      <c r="U2514" s="50">
        <v>0</v>
      </c>
      <c r="V2514" s="51">
        <f>Ugovori_OPULJP[[#This Row],[Javni doprinos korisnika - HRK]]/7.5345</f>
        <v>0</v>
      </c>
      <c r="W2514" s="50">
        <v>0</v>
      </c>
      <c r="X2514" s="51">
        <f>Ugovori_OPULJP[[#This Row],[Privatni doprinos korisnika - HRK]]/7.5345</f>
        <v>0</v>
      </c>
      <c r="Y2514" s="52">
        <v>1550643.95</v>
      </c>
      <c r="Z2514" s="53">
        <f>Ugovori_OPULJP[[#This Row],[UKUPNI PRIHVATLJIVI IZDACI
TOTAL ELIGIBLE EXPENDITURE
= Bespovratna sredstva ukupno + doprinos korisnika
= Ukupni prihvatljivi troškovi
= Ukupna ugovorena vrijednost projekta HRK]]/7.5345</f>
        <v>205805.81989514898</v>
      </c>
      <c r="AA2514" s="57" t="s">
        <v>38</v>
      </c>
      <c r="AB2514" s="57" t="s">
        <v>35</v>
      </c>
      <c r="AC2514" s="56" t="s">
        <v>9214</v>
      </c>
      <c r="AD2514" s="63" t="s">
        <v>6595</v>
      </c>
    </row>
    <row r="2515" spans="1:30" ht="38.25" x14ac:dyDescent="0.2">
      <c r="A2515" s="61" t="s">
        <v>9215</v>
      </c>
      <c r="B2515" s="99" t="s">
        <v>743</v>
      </c>
      <c r="C2515" s="56" t="s">
        <v>7295</v>
      </c>
      <c r="D2515" s="56" t="s">
        <v>9139</v>
      </c>
      <c r="E2515" s="57" t="s">
        <v>76</v>
      </c>
      <c r="F2515" s="62" t="s">
        <v>9216</v>
      </c>
      <c r="G2515" s="62" t="s">
        <v>9217</v>
      </c>
      <c r="H2515" s="59">
        <v>44487</v>
      </c>
      <c r="I2515" s="95">
        <v>45217</v>
      </c>
      <c r="J2515" s="48" t="str">
        <f>IF(Ugovori_OPULJP[[#This Row],[DATUM ZAVRŠETKA OPERACIJE]]&gt;DATE(2024,3,31),"u provedbi","završen")</f>
        <v>završen</v>
      </c>
      <c r="K2515" s="58" t="s">
        <v>104</v>
      </c>
      <c r="L2515" s="58" t="s">
        <v>104</v>
      </c>
      <c r="M2515" s="49">
        <v>0.85</v>
      </c>
      <c r="N2515" s="49">
        <v>0.15</v>
      </c>
      <c r="O2515" s="50">
        <f>Ugovori_OPULJP[[#This Row],[Bespovratna sredstva - Ukupno (EU+Nac) HRK
= Ukupna ugovorena vrijednost bespovratnih sredstava]]*Ugovori_OPULJP[[#This Row],[EU STOPA SUFINANCIRANJA %
EU CO-FINANCING RATE %]]</f>
        <v>956760</v>
      </c>
      <c r="P2515" s="51">
        <f>Ugovori_OPULJP[[#This Row],[Bespovratna sredstva - EU dio - HRK]]/7.5345</f>
        <v>126983.87417877761</v>
      </c>
      <c r="Q2515" s="50">
        <f>Ugovori_OPULJP[[#This Row],[Bespovratna sredstva - Ukupno (EU+Nac) HRK
= Ukupna ugovorena vrijednost bespovratnih sredstava]]*Ugovori_OPULJP[[#This Row],[STOPA NACIONALNOG SUFINANCIRANJA %]]</f>
        <v>168840</v>
      </c>
      <c r="R2515" s="51">
        <f>Ugovori_OPULJP[[#This Row],[Bespovratna sredstva - Nacionalni dio - HRK]]/7.5345</f>
        <v>22408.918972725463</v>
      </c>
      <c r="S2515" s="52">
        <v>1125600</v>
      </c>
      <c r="T2515" s="53">
        <f>Ugovori_OPULJP[[#This Row],[Bespovratna sredstva - Ukupno (EU+Nac) HRK
= Ukupna ugovorena vrijednost bespovratnih sredstava]]/7.5345</f>
        <v>149392.79315150308</v>
      </c>
      <c r="U2515" s="50">
        <v>0</v>
      </c>
      <c r="V2515" s="51">
        <f>Ugovori_OPULJP[[#This Row],[Javni doprinos korisnika - HRK]]/7.5345</f>
        <v>0</v>
      </c>
      <c r="W2515" s="50">
        <v>0</v>
      </c>
      <c r="X2515" s="51">
        <f>Ugovori_OPULJP[[#This Row],[Privatni doprinos korisnika - HRK]]/7.5345</f>
        <v>0</v>
      </c>
      <c r="Y2515" s="52">
        <v>1125600</v>
      </c>
      <c r="Z2515" s="53">
        <f>Ugovori_OPULJP[[#This Row],[UKUPNI PRIHVATLJIVI IZDACI
TOTAL ELIGIBLE EXPENDITURE
= Bespovratna sredstva ukupno + doprinos korisnika
= Ukupni prihvatljivi troškovi
= Ukupna ugovorena vrijednost projekta HRK]]/7.5345</f>
        <v>149392.79315150308</v>
      </c>
      <c r="AA2515" s="57" t="s">
        <v>38</v>
      </c>
      <c r="AB2515" s="57" t="s">
        <v>35</v>
      </c>
      <c r="AC2515" s="56" t="s">
        <v>9218</v>
      </c>
      <c r="AD2515" s="56" t="s">
        <v>6595</v>
      </c>
    </row>
    <row r="2516" spans="1:30" ht="114.75" x14ac:dyDescent="0.2">
      <c r="A2516" s="61" t="s">
        <v>9219</v>
      </c>
      <c r="B2516" s="99" t="s">
        <v>743</v>
      </c>
      <c r="C2516" s="56" t="s">
        <v>7295</v>
      </c>
      <c r="D2516" s="56" t="s">
        <v>9139</v>
      </c>
      <c r="E2516" s="57" t="s">
        <v>76</v>
      </c>
      <c r="F2516" s="62" t="s">
        <v>9220</v>
      </c>
      <c r="G2516" s="62" t="s">
        <v>9221</v>
      </c>
      <c r="H2516" s="59">
        <v>44487</v>
      </c>
      <c r="I2516" s="59">
        <v>45217</v>
      </c>
      <c r="J2516" s="48" t="str">
        <f>IF(Ugovori_OPULJP[[#This Row],[DATUM ZAVRŠETKA OPERACIJE]]&gt;DATE(2024,3,31),"u provedbi","završen")</f>
        <v>završen</v>
      </c>
      <c r="K2516" s="58" t="s">
        <v>99</v>
      </c>
      <c r="L2516" s="58" t="s">
        <v>99</v>
      </c>
      <c r="M2516" s="49">
        <v>0.85</v>
      </c>
      <c r="N2516" s="49">
        <v>0.15</v>
      </c>
      <c r="O2516" s="50">
        <f>Ugovori_OPULJP[[#This Row],[Bespovratna sredstva - Ukupno (EU+Nac) HRK
= Ukupna ugovorena vrijednost bespovratnih sredstava]]*Ugovori_OPULJP[[#This Row],[EU STOPA SUFINANCIRANJA %
EU CO-FINANCING RATE %]]</f>
        <v>2063952.1839999999</v>
      </c>
      <c r="P2516" s="51">
        <f>Ugovori_OPULJP[[#This Row],[Bespovratna sredstva - EU dio - HRK]]/7.5345</f>
        <v>273933.53029398096</v>
      </c>
      <c r="Q2516" s="50">
        <f>Ugovori_OPULJP[[#This Row],[Bespovratna sredstva - Ukupno (EU+Nac) HRK
= Ukupna ugovorena vrijednost bespovratnih sredstava]]*Ugovori_OPULJP[[#This Row],[STOPA NACIONALNOG SUFINANCIRANJA %]]</f>
        <v>364226.85599999997</v>
      </c>
      <c r="R2516" s="51">
        <f>Ugovori_OPULJP[[#This Row],[Bespovratna sredstva - Nacionalni dio - HRK]]/7.5345</f>
        <v>48341.211228349588</v>
      </c>
      <c r="S2516" s="52">
        <v>2428179.04</v>
      </c>
      <c r="T2516" s="53">
        <f>Ugovori_OPULJP[[#This Row],[Bespovratna sredstva - Ukupno (EU+Nac) HRK
= Ukupna ugovorena vrijednost bespovratnih sredstava]]/7.5345</f>
        <v>322274.74152233062</v>
      </c>
      <c r="U2516" s="50">
        <v>0</v>
      </c>
      <c r="V2516" s="51">
        <f>Ugovori_OPULJP[[#This Row],[Javni doprinos korisnika - HRK]]/7.5345</f>
        <v>0</v>
      </c>
      <c r="W2516" s="50">
        <v>0</v>
      </c>
      <c r="X2516" s="51">
        <f>Ugovori_OPULJP[[#This Row],[Privatni doprinos korisnika - HRK]]/7.5345</f>
        <v>0</v>
      </c>
      <c r="Y2516" s="52">
        <v>2428179.04</v>
      </c>
      <c r="Z2516" s="53">
        <f>Ugovori_OPULJP[[#This Row],[UKUPNI PRIHVATLJIVI IZDACI
TOTAL ELIGIBLE EXPENDITURE
= Bespovratna sredstva ukupno + doprinos korisnika
= Ukupni prihvatljivi troškovi
= Ukupna ugovorena vrijednost projekta HRK]]/7.5345</f>
        <v>322274.74152233062</v>
      </c>
      <c r="AA2516" s="57" t="s">
        <v>38</v>
      </c>
      <c r="AB2516" s="57" t="s">
        <v>35</v>
      </c>
      <c r="AC2516" s="56" t="s">
        <v>9222</v>
      </c>
      <c r="AD2516" s="56" t="s">
        <v>6595</v>
      </c>
    </row>
    <row r="2517" spans="1:30" ht="102" x14ac:dyDescent="0.2">
      <c r="A2517" s="61" t="s">
        <v>9223</v>
      </c>
      <c r="B2517" s="99" t="s">
        <v>743</v>
      </c>
      <c r="C2517" s="56" t="s">
        <v>7295</v>
      </c>
      <c r="D2517" s="105" t="s">
        <v>9224</v>
      </c>
      <c r="E2517" s="57" t="s">
        <v>34</v>
      </c>
      <c r="F2517" s="106" t="s">
        <v>9224</v>
      </c>
      <c r="G2517" s="106" t="s">
        <v>9225</v>
      </c>
      <c r="H2517" s="59">
        <v>43794</v>
      </c>
      <c r="I2517" s="59">
        <v>45260</v>
      </c>
      <c r="J2517" s="48" t="str">
        <f>IF(Ugovori_OPULJP[[#This Row],[DATUM ZAVRŠETKA OPERACIJE]]&gt;DATE(2024,3,31),"u provedbi","završen")</f>
        <v>završen</v>
      </c>
      <c r="K2517" s="58" t="s">
        <v>36</v>
      </c>
      <c r="L2517" s="58" t="s">
        <v>37</v>
      </c>
      <c r="M2517" s="49">
        <v>0.85</v>
      </c>
      <c r="N2517" s="49">
        <v>0.15</v>
      </c>
      <c r="O2517" s="50">
        <f>Ugovori_OPULJP[[#This Row],[Bespovratna sredstva - Ukupno (EU+Nac) HRK
= Ukupna ugovorena vrijednost bespovratnih sredstava]]*Ugovori_OPULJP[[#This Row],[EU STOPA SUFINANCIRANJA %
EU CO-FINANCING RATE %]]</f>
        <v>8634154.8370000012</v>
      </c>
      <c r="P2517" s="51">
        <f>Ugovori_OPULJP[[#This Row],[Bespovratna sredstva - EU dio - HRK]]/7.5345</f>
        <v>1145949.2782533679</v>
      </c>
      <c r="Q2517" s="50">
        <f>Ugovori_OPULJP[[#This Row],[Bespovratna sredstva - Ukupno (EU+Nac) HRK
= Ukupna ugovorena vrijednost bespovratnih sredstava]]*Ugovori_OPULJP[[#This Row],[STOPA NACIONALNOG SUFINANCIRANJA %]]</f>
        <v>1523674.3830000001</v>
      </c>
      <c r="R2517" s="51">
        <f>Ugovori_OPULJP[[#This Row],[Bespovratna sredstva - Nacionalni dio - HRK]]/7.5345</f>
        <v>202226.34322118256</v>
      </c>
      <c r="S2517" s="52">
        <v>10157829.220000001</v>
      </c>
      <c r="T2517" s="53">
        <f>Ugovori_OPULJP[[#This Row],[Bespovratna sredstva - Ukupno (EU+Nac) HRK
= Ukupna ugovorena vrijednost bespovratnih sredstava]]/7.5345</f>
        <v>1348175.6214745503</v>
      </c>
      <c r="U2517" s="50">
        <v>0</v>
      </c>
      <c r="V2517" s="51">
        <f>Ugovori_OPULJP[[#This Row],[Javni doprinos korisnika - HRK]]/7.5345</f>
        <v>0</v>
      </c>
      <c r="W2517" s="50">
        <v>0</v>
      </c>
      <c r="X2517" s="51">
        <f>Ugovori_OPULJP[[#This Row],[Privatni doprinos korisnika - HRK]]/7.5345</f>
        <v>0</v>
      </c>
      <c r="Y2517" s="52">
        <v>10157829.220000001</v>
      </c>
      <c r="Z2517" s="53">
        <f>Ugovori_OPULJP[[#This Row],[UKUPNI PRIHVATLJIVI IZDACI
TOTAL ELIGIBLE EXPENDITURE
= Bespovratna sredstva ukupno + doprinos korisnika
= Ukupni prihvatljivi troškovi
= Ukupna ugovorena vrijednost projekta HRK]]/7.5345</f>
        <v>1348175.6214745503</v>
      </c>
      <c r="AA2517" s="57" t="s">
        <v>38</v>
      </c>
      <c r="AB2517" s="57" t="s">
        <v>35</v>
      </c>
      <c r="AC2517" s="56" t="s">
        <v>9226</v>
      </c>
      <c r="AD2517" s="56" t="s">
        <v>6595</v>
      </c>
    </row>
    <row r="2518" spans="1:30" ht="63.75" x14ac:dyDescent="0.2">
      <c r="A2518" s="61" t="s">
        <v>9227</v>
      </c>
      <c r="B2518" s="99" t="s">
        <v>743</v>
      </c>
      <c r="C2518" s="56" t="s">
        <v>7295</v>
      </c>
      <c r="D2518" s="56" t="s">
        <v>9228</v>
      </c>
      <c r="E2518" s="57" t="s">
        <v>76</v>
      </c>
      <c r="F2518" s="62" t="s">
        <v>9229</v>
      </c>
      <c r="G2518" s="62" t="s">
        <v>7345</v>
      </c>
      <c r="H2518" s="59">
        <v>44208</v>
      </c>
      <c r="I2518" s="59">
        <v>44816</v>
      </c>
      <c r="J2518" s="48" t="str">
        <f>IF(Ugovori_OPULJP[[#This Row],[DATUM ZAVRŠETKA OPERACIJE]]&gt;DATE(2024,3,31),"u provedbi","završen")</f>
        <v>završen</v>
      </c>
      <c r="K2518" s="58" t="s">
        <v>154</v>
      </c>
      <c r="L2518" s="58" t="s">
        <v>37</v>
      </c>
      <c r="M2518" s="49">
        <v>0.85</v>
      </c>
      <c r="N2518" s="49">
        <v>0.15</v>
      </c>
      <c r="O2518" s="83">
        <f>Ugovori_OPULJP[[#This Row],[Bespovratna sredstva - Ukupno (EU+Nac) HRK
= Ukupna ugovorena vrijednost bespovratnih sredstava]]*Ugovori_OPULJP[[#This Row],[EU STOPA SUFINANCIRANJA %
EU CO-FINANCING RATE %]]</f>
        <v>1049599.9749999999</v>
      </c>
      <c r="P2518" s="84">
        <f>Ugovori_OPULJP[[#This Row],[Bespovratna sredstva - EU dio - HRK]]/7.5345</f>
        <v>139305.85639392128</v>
      </c>
      <c r="Q2518" s="83">
        <f>Ugovori_OPULJP[[#This Row],[Bespovratna sredstva - Ukupno (EU+Nac) HRK
= Ukupna ugovorena vrijednost bespovratnih sredstava]]*Ugovori_OPULJP[[#This Row],[STOPA NACIONALNOG SUFINANCIRANJA %]]</f>
        <v>185223.52499999999</v>
      </c>
      <c r="R2518" s="84">
        <f>Ugovori_OPULJP[[#This Row],[Bespovratna sredstva - Nacionalni dio - HRK]]/7.5345</f>
        <v>24583.386422456697</v>
      </c>
      <c r="S2518" s="85">
        <v>1234823.5</v>
      </c>
      <c r="T2518" s="86">
        <f>Ugovori_OPULJP[[#This Row],[Bespovratna sredstva - Ukupno (EU+Nac) HRK
= Ukupna ugovorena vrijednost bespovratnih sredstava]]/7.5345</f>
        <v>163889.24281637798</v>
      </c>
      <c r="U2518" s="83">
        <v>0</v>
      </c>
      <c r="V2518" s="84">
        <f>Ugovori_OPULJP[[#This Row],[Javni doprinos korisnika - HRK]]/7.5345</f>
        <v>0</v>
      </c>
      <c r="W2518" s="83">
        <v>0</v>
      </c>
      <c r="X2518" s="84">
        <f>Ugovori_OPULJP[[#This Row],[Privatni doprinos korisnika - HRK]]/7.5345</f>
        <v>0</v>
      </c>
      <c r="Y2518" s="85">
        <v>1234823.5</v>
      </c>
      <c r="Z2518" s="86">
        <f>Ugovori_OPULJP[[#This Row],[UKUPNI PRIHVATLJIVI IZDACI
TOTAL ELIGIBLE EXPENDITURE
= Bespovratna sredstva ukupno + doprinos korisnika
= Ukupni prihvatljivi troškovi
= Ukupna ugovorena vrijednost projekta HRK]]/7.5345</f>
        <v>163889.24281637798</v>
      </c>
      <c r="AA2518" s="57" t="s">
        <v>38</v>
      </c>
      <c r="AB2518" s="57" t="s">
        <v>35</v>
      </c>
      <c r="AC2518" s="56" t="s">
        <v>9230</v>
      </c>
      <c r="AD2518" s="56" t="s">
        <v>6595</v>
      </c>
    </row>
    <row r="2519" spans="1:30" ht="89.25" x14ac:dyDescent="0.2">
      <c r="A2519" s="61" t="s">
        <v>9231</v>
      </c>
      <c r="B2519" s="99" t="s">
        <v>743</v>
      </c>
      <c r="C2519" s="56" t="s">
        <v>7295</v>
      </c>
      <c r="D2519" s="56" t="s">
        <v>9228</v>
      </c>
      <c r="E2519" s="57" t="s">
        <v>76</v>
      </c>
      <c r="F2519" s="62" t="s">
        <v>9232</v>
      </c>
      <c r="G2519" s="62" t="s">
        <v>3143</v>
      </c>
      <c r="H2519" s="59">
        <v>44368</v>
      </c>
      <c r="I2519" s="59">
        <v>44978</v>
      </c>
      <c r="J2519" s="48" t="str">
        <f>IF(Ugovori_OPULJP[[#This Row],[DATUM ZAVRŠETKA OPERACIJE]]&gt;DATE(2024,3,31),"u provedbi","završen")</f>
        <v>završen</v>
      </c>
      <c r="K2519" s="58" t="s">
        <v>211</v>
      </c>
      <c r="L2519" s="58" t="s">
        <v>211</v>
      </c>
      <c r="M2519" s="49">
        <v>0.85</v>
      </c>
      <c r="N2519" s="49">
        <v>0.15</v>
      </c>
      <c r="O2519" s="50">
        <f>Ugovori_OPULJP[[#This Row],[Bespovratna sredstva - Ukupno (EU+Nac) HRK
= Ukupna ugovorena vrijednost bespovratnih sredstava]]*Ugovori_OPULJP[[#This Row],[EU STOPA SUFINANCIRANJA %
EU CO-FINANCING RATE %]]</f>
        <v>964010.5</v>
      </c>
      <c r="P2519" s="51">
        <f>Ugovori_OPULJP[[#This Row],[Bespovratna sredstva - EU dio - HRK]]/7.5345</f>
        <v>127946.18090118786</v>
      </c>
      <c r="Q2519" s="50">
        <f>Ugovori_OPULJP[[#This Row],[Bespovratna sredstva - Ukupno (EU+Nac) HRK
= Ukupna ugovorena vrijednost bespovratnih sredstava]]*Ugovori_OPULJP[[#This Row],[STOPA NACIONALNOG SUFINANCIRANJA %]]</f>
        <v>170119.5</v>
      </c>
      <c r="R2519" s="51">
        <f>Ugovori_OPULJP[[#This Row],[Bespovratna sredstva - Nacionalni dio - HRK]]/7.5345</f>
        <v>22578.737806091976</v>
      </c>
      <c r="S2519" s="52">
        <v>1134130</v>
      </c>
      <c r="T2519" s="53">
        <f>Ugovori_OPULJP[[#This Row],[Bespovratna sredstva - Ukupno (EU+Nac) HRK
= Ukupna ugovorena vrijednost bespovratnih sredstava]]/7.5345</f>
        <v>150524.91870727984</v>
      </c>
      <c r="U2519" s="50">
        <v>0</v>
      </c>
      <c r="V2519" s="51">
        <f>Ugovori_OPULJP[[#This Row],[Javni doprinos korisnika - HRK]]/7.5345</f>
        <v>0</v>
      </c>
      <c r="W2519" s="50">
        <v>0</v>
      </c>
      <c r="X2519" s="51">
        <f>Ugovori_OPULJP[[#This Row],[Privatni doprinos korisnika - HRK]]/7.5345</f>
        <v>0</v>
      </c>
      <c r="Y2519" s="52">
        <v>1134130</v>
      </c>
      <c r="Z2519" s="53">
        <f>Ugovori_OPULJP[[#This Row],[UKUPNI PRIHVATLJIVI IZDACI
TOTAL ELIGIBLE EXPENDITURE
= Bespovratna sredstva ukupno + doprinos korisnika
= Ukupni prihvatljivi troškovi
= Ukupna ugovorena vrijednost projekta HRK]]/7.5345</f>
        <v>150524.91870727984</v>
      </c>
      <c r="AA2519" s="57" t="s">
        <v>38</v>
      </c>
      <c r="AB2519" s="57" t="s">
        <v>35</v>
      </c>
      <c r="AC2519" s="107" t="s">
        <v>9233</v>
      </c>
      <c r="AD2519" s="63" t="s">
        <v>6595</v>
      </c>
    </row>
    <row r="2520" spans="1:30" ht="102" x14ac:dyDescent="0.2">
      <c r="A2520" s="61" t="s">
        <v>9234</v>
      </c>
      <c r="B2520" s="99" t="s">
        <v>743</v>
      </c>
      <c r="C2520" s="56" t="s">
        <v>7295</v>
      </c>
      <c r="D2520" s="56" t="s">
        <v>9228</v>
      </c>
      <c r="E2520" s="57" t="s">
        <v>76</v>
      </c>
      <c r="F2520" s="62" t="s">
        <v>9235</v>
      </c>
      <c r="G2520" s="62" t="s">
        <v>9236</v>
      </c>
      <c r="H2520" s="59">
        <v>44319</v>
      </c>
      <c r="I2520" s="59">
        <v>44929</v>
      </c>
      <c r="J2520" s="48" t="str">
        <f>IF(Ugovori_OPULJP[[#This Row],[DATUM ZAVRŠETKA OPERACIJE]]&gt;DATE(2024,3,31),"u provedbi","završen")</f>
        <v>završen</v>
      </c>
      <c r="K2520" s="58" t="s">
        <v>249</v>
      </c>
      <c r="L2520" s="58" t="s">
        <v>249</v>
      </c>
      <c r="M2520" s="49">
        <v>0.85</v>
      </c>
      <c r="N2520" s="49">
        <v>0.15</v>
      </c>
      <c r="O2520" s="50">
        <f>Ugovori_OPULJP[[#This Row],[Bespovratna sredstva - Ukupno (EU+Nac) HRK
= Ukupna ugovorena vrijednost bespovratnih sredstava]]*Ugovori_OPULJP[[#This Row],[EU STOPA SUFINANCIRANJA %
EU CO-FINANCING RATE %]]</f>
        <v>477767.49</v>
      </c>
      <c r="P2520" s="51">
        <f>Ugovori_OPULJP[[#This Row],[Bespovratna sredstva - EU dio - HRK]]/7.5345</f>
        <v>63410.643042006763</v>
      </c>
      <c r="Q2520" s="50">
        <f>Ugovori_OPULJP[[#This Row],[Bespovratna sredstva - Ukupno (EU+Nac) HRK
= Ukupna ugovorena vrijednost bespovratnih sredstava]]*Ugovori_OPULJP[[#This Row],[STOPA NACIONALNOG SUFINANCIRANJA %]]</f>
        <v>84311.91</v>
      </c>
      <c r="R2520" s="51">
        <f>Ugovori_OPULJP[[#This Row],[Bespovratna sredstva - Nacionalni dio - HRK]]/7.5345</f>
        <v>11190.113478001194</v>
      </c>
      <c r="S2520" s="52">
        <v>562079.4</v>
      </c>
      <c r="T2520" s="53">
        <f>Ugovori_OPULJP[[#This Row],[Bespovratna sredstva - Ukupno (EU+Nac) HRK
= Ukupna ugovorena vrijednost bespovratnih sredstava]]/7.5345</f>
        <v>74600.756520007955</v>
      </c>
      <c r="U2520" s="50">
        <v>0</v>
      </c>
      <c r="V2520" s="51">
        <f>Ugovori_OPULJP[[#This Row],[Javni doprinos korisnika - HRK]]/7.5345</f>
        <v>0</v>
      </c>
      <c r="W2520" s="50">
        <v>0</v>
      </c>
      <c r="X2520" s="51">
        <f>Ugovori_OPULJP[[#This Row],[Privatni doprinos korisnika - HRK]]/7.5345</f>
        <v>0</v>
      </c>
      <c r="Y2520" s="52">
        <v>562079.4</v>
      </c>
      <c r="Z2520" s="53">
        <f>Ugovori_OPULJP[[#This Row],[UKUPNI PRIHVATLJIVI IZDACI
TOTAL ELIGIBLE EXPENDITURE
= Bespovratna sredstva ukupno + doprinos korisnika
= Ukupni prihvatljivi troškovi
= Ukupna ugovorena vrijednost projekta HRK]]/7.5345</f>
        <v>74600.756520007955</v>
      </c>
      <c r="AA2520" s="44" t="s">
        <v>38</v>
      </c>
      <c r="AB2520" s="44" t="s">
        <v>35</v>
      </c>
      <c r="AC2520" s="107" t="s">
        <v>9237</v>
      </c>
      <c r="AD2520" s="63" t="s">
        <v>6595</v>
      </c>
    </row>
    <row r="2521" spans="1:30" ht="51" customHeight="1" x14ac:dyDescent="0.2">
      <c r="A2521" s="61" t="s">
        <v>9238</v>
      </c>
      <c r="B2521" s="99" t="s">
        <v>743</v>
      </c>
      <c r="C2521" s="56" t="s">
        <v>7295</v>
      </c>
      <c r="D2521" s="56" t="s">
        <v>9228</v>
      </c>
      <c r="E2521" s="57" t="s">
        <v>76</v>
      </c>
      <c r="F2521" s="62" t="s">
        <v>9239</v>
      </c>
      <c r="G2521" s="62" t="s">
        <v>2415</v>
      </c>
      <c r="H2521" s="59">
        <v>44209</v>
      </c>
      <c r="I2521" s="59">
        <v>44817</v>
      </c>
      <c r="J2521" s="48" t="str">
        <f>IF(Ugovori_OPULJP[[#This Row],[DATUM ZAVRŠETKA OPERACIJE]]&gt;DATE(2024,3,31),"u provedbi","završen")</f>
        <v>završen</v>
      </c>
      <c r="K2521" s="58" t="s">
        <v>99</v>
      </c>
      <c r="L2521" s="58" t="s">
        <v>99</v>
      </c>
      <c r="M2521" s="49">
        <v>0.85</v>
      </c>
      <c r="N2521" s="49">
        <v>0.15</v>
      </c>
      <c r="O2521" s="83">
        <f>Ugovori_OPULJP[[#This Row],[Bespovratna sredstva - Ukupno (EU+Nac) HRK
= Ukupna ugovorena vrijednost bespovratnih sredstava]]*Ugovori_OPULJP[[#This Row],[EU STOPA SUFINANCIRANJA %
EU CO-FINANCING RATE %]]</f>
        <v>1527274.4749999999</v>
      </c>
      <c r="P2521" s="84">
        <f>Ugovori_OPULJP[[#This Row],[Bespovratna sredstva - EU dio - HRK]]/7.5345</f>
        <v>202704.15754197355</v>
      </c>
      <c r="Q2521" s="83">
        <f>Ugovori_OPULJP[[#This Row],[Bespovratna sredstva - Ukupno (EU+Nac) HRK
= Ukupna ugovorena vrijednost bespovratnih sredstava]]*Ugovori_OPULJP[[#This Row],[STOPA NACIONALNOG SUFINANCIRANJA %]]</f>
        <v>269519.02499999997</v>
      </c>
      <c r="R2521" s="84">
        <f>Ugovori_OPULJP[[#This Row],[Bespovratna sredstva - Nacionalni dio - HRK]]/7.5345</f>
        <v>35771.321919171802</v>
      </c>
      <c r="S2521" s="85">
        <v>1796793.5</v>
      </c>
      <c r="T2521" s="86">
        <f>Ugovori_OPULJP[[#This Row],[Bespovratna sredstva - Ukupno (EU+Nac) HRK
= Ukupna ugovorena vrijednost bespovratnih sredstava]]/7.5345</f>
        <v>238475.47946114538</v>
      </c>
      <c r="U2521" s="83">
        <v>0</v>
      </c>
      <c r="V2521" s="84">
        <f>Ugovori_OPULJP[[#This Row],[Javni doprinos korisnika - HRK]]/7.5345</f>
        <v>0</v>
      </c>
      <c r="W2521" s="83">
        <v>0</v>
      </c>
      <c r="X2521" s="84">
        <f>Ugovori_OPULJP[[#This Row],[Privatni doprinos korisnika - HRK]]/7.5345</f>
        <v>0</v>
      </c>
      <c r="Y2521" s="85">
        <v>1796793.5</v>
      </c>
      <c r="Z2521" s="86">
        <f>Ugovori_OPULJP[[#This Row],[UKUPNI PRIHVATLJIVI IZDACI
TOTAL ELIGIBLE EXPENDITURE
= Bespovratna sredstva ukupno + doprinos korisnika
= Ukupni prihvatljivi troškovi
= Ukupna ugovorena vrijednost projekta HRK]]/7.5345</f>
        <v>238475.47946114538</v>
      </c>
      <c r="AA2521" s="57" t="s">
        <v>38</v>
      </c>
      <c r="AB2521" s="57" t="s">
        <v>35</v>
      </c>
      <c r="AC2521" s="107" t="s">
        <v>9240</v>
      </c>
      <c r="AD2521" s="56" t="s">
        <v>6595</v>
      </c>
    </row>
    <row r="2522" spans="1:30" ht="114.75" x14ac:dyDescent="0.2">
      <c r="A2522" s="61" t="s">
        <v>9241</v>
      </c>
      <c r="B2522" s="99" t="s">
        <v>743</v>
      </c>
      <c r="C2522" s="56" t="s">
        <v>7295</v>
      </c>
      <c r="D2522" s="56" t="s">
        <v>9228</v>
      </c>
      <c r="E2522" s="57" t="s">
        <v>76</v>
      </c>
      <c r="F2522" s="62" t="s">
        <v>9242</v>
      </c>
      <c r="G2522" s="45" t="s">
        <v>7445</v>
      </c>
      <c r="H2522" s="59">
        <v>44207</v>
      </c>
      <c r="I2522" s="59">
        <v>44815</v>
      </c>
      <c r="J2522" s="48" t="str">
        <f>IF(Ugovori_OPULJP[[#This Row],[DATUM ZAVRŠETKA OPERACIJE]]&gt;DATE(2024,3,31),"u provedbi","završen")</f>
        <v>završen</v>
      </c>
      <c r="K2522" s="58" t="s">
        <v>9243</v>
      </c>
      <c r="L2522" s="58" t="s">
        <v>37</v>
      </c>
      <c r="M2522" s="49">
        <v>0.85</v>
      </c>
      <c r="N2522" s="49">
        <v>0.15</v>
      </c>
      <c r="O2522" s="83">
        <f>Ugovori_OPULJP[[#This Row],[Bespovratna sredstva - Ukupno (EU+Nac) HRK
= Ukupna ugovorena vrijednost bespovratnih sredstava]]*Ugovori_OPULJP[[#This Row],[EU STOPA SUFINANCIRANJA %
EU CO-FINANCING RATE %]]</f>
        <v>1698882.7515</v>
      </c>
      <c r="P2522" s="84">
        <f>Ugovori_OPULJP[[#This Row],[Bespovratna sredstva - EU dio - HRK]]/7.5345</f>
        <v>225480.48994624725</v>
      </c>
      <c r="Q2522" s="83">
        <f>Ugovori_OPULJP[[#This Row],[Bespovratna sredstva - Ukupno (EU+Nac) HRK
= Ukupna ugovorena vrijednost bespovratnih sredstava]]*Ugovori_OPULJP[[#This Row],[STOPA NACIONALNOG SUFINANCIRANJA %]]</f>
        <v>299802.83850000001</v>
      </c>
      <c r="R2522" s="84">
        <f>Ugovori_OPULJP[[#This Row],[Bespovratna sredstva - Nacionalni dio - HRK]]/7.5345</f>
        <v>39790.674696396578</v>
      </c>
      <c r="S2522" s="85">
        <v>1998685.59</v>
      </c>
      <c r="T2522" s="86">
        <f>Ugovori_OPULJP[[#This Row],[Bespovratna sredstva - Ukupno (EU+Nac) HRK
= Ukupna ugovorena vrijednost bespovratnih sredstava]]/7.5345</f>
        <v>265271.16464264382</v>
      </c>
      <c r="U2522" s="83">
        <v>0</v>
      </c>
      <c r="V2522" s="84">
        <f>Ugovori_OPULJP[[#This Row],[Javni doprinos korisnika - HRK]]/7.5345</f>
        <v>0</v>
      </c>
      <c r="W2522" s="83">
        <v>0</v>
      </c>
      <c r="X2522" s="84">
        <f>Ugovori_OPULJP[[#This Row],[Privatni doprinos korisnika - HRK]]/7.5345</f>
        <v>0</v>
      </c>
      <c r="Y2522" s="85">
        <v>1998685.59</v>
      </c>
      <c r="Z2522" s="86">
        <f>Ugovori_OPULJP[[#This Row],[UKUPNI PRIHVATLJIVI IZDACI
TOTAL ELIGIBLE EXPENDITURE
= Bespovratna sredstva ukupno + doprinos korisnika
= Ukupni prihvatljivi troškovi
= Ukupna ugovorena vrijednost projekta HRK]]/7.5345</f>
        <v>265271.16464264382</v>
      </c>
      <c r="AA2522" s="57" t="s">
        <v>38</v>
      </c>
      <c r="AB2522" s="57" t="s">
        <v>35</v>
      </c>
      <c r="AC2522" s="107" t="s">
        <v>9244</v>
      </c>
      <c r="AD2522" s="56" t="s">
        <v>6595</v>
      </c>
    </row>
    <row r="2523" spans="1:30" ht="89.25" x14ac:dyDescent="0.2">
      <c r="A2523" s="61" t="s">
        <v>9245</v>
      </c>
      <c r="B2523" s="99" t="s">
        <v>743</v>
      </c>
      <c r="C2523" s="56" t="s">
        <v>7295</v>
      </c>
      <c r="D2523" s="56" t="s">
        <v>9228</v>
      </c>
      <c r="E2523" s="57" t="s">
        <v>76</v>
      </c>
      <c r="F2523" s="62" t="s">
        <v>9246</v>
      </c>
      <c r="G2523" s="62" t="s">
        <v>8678</v>
      </c>
      <c r="H2523" s="59">
        <v>44322</v>
      </c>
      <c r="I2523" s="59">
        <v>44932</v>
      </c>
      <c r="J2523" s="48" t="str">
        <f>IF(Ugovori_OPULJP[[#This Row],[DATUM ZAVRŠETKA OPERACIJE]]&gt;DATE(2024,3,31),"u provedbi","završen")</f>
        <v>završen</v>
      </c>
      <c r="K2523" s="58" t="s">
        <v>9247</v>
      </c>
      <c r="L2523" s="58" t="s">
        <v>37</v>
      </c>
      <c r="M2523" s="49">
        <v>0.85</v>
      </c>
      <c r="N2523" s="49">
        <v>0.15</v>
      </c>
      <c r="O2523" s="50">
        <f>Ugovori_OPULJP[[#This Row],[Bespovratna sredstva - Ukupno (EU+Nac) HRK
= Ukupna ugovorena vrijednost bespovratnih sredstava]]*Ugovori_OPULJP[[#This Row],[EU STOPA SUFINANCIRANJA %
EU CO-FINANCING RATE %]]</f>
        <v>504293.18499999994</v>
      </c>
      <c r="P2523" s="51">
        <f>Ugovori_OPULJP[[#This Row],[Bespovratna sredstva - EU dio - HRK]]/7.5345</f>
        <v>66931.207777556556</v>
      </c>
      <c r="Q2523" s="50">
        <f>Ugovori_OPULJP[[#This Row],[Bespovratna sredstva - Ukupno (EU+Nac) HRK
= Ukupna ugovorena vrijednost bespovratnih sredstava]]*Ugovori_OPULJP[[#This Row],[STOPA NACIONALNOG SUFINANCIRANJA %]]</f>
        <v>88992.914999999994</v>
      </c>
      <c r="R2523" s="51">
        <f>Ugovori_OPULJP[[#This Row],[Bespovratna sredstva - Nacionalni dio - HRK]]/7.5345</f>
        <v>11811.3896078041</v>
      </c>
      <c r="S2523" s="52">
        <v>593286.1</v>
      </c>
      <c r="T2523" s="53">
        <f>Ugovori_OPULJP[[#This Row],[Bespovratna sredstva - Ukupno (EU+Nac) HRK
= Ukupna ugovorena vrijednost bespovratnih sredstava]]/7.5345</f>
        <v>78742.59738536067</v>
      </c>
      <c r="U2523" s="50">
        <v>0</v>
      </c>
      <c r="V2523" s="51">
        <f>Ugovori_OPULJP[[#This Row],[Javni doprinos korisnika - HRK]]/7.5345</f>
        <v>0</v>
      </c>
      <c r="W2523" s="50">
        <v>0</v>
      </c>
      <c r="X2523" s="51">
        <f>Ugovori_OPULJP[[#This Row],[Privatni doprinos korisnika - HRK]]/7.5345</f>
        <v>0</v>
      </c>
      <c r="Y2523" s="52">
        <v>593286.1</v>
      </c>
      <c r="Z2523" s="53">
        <f>Ugovori_OPULJP[[#This Row],[UKUPNI PRIHVATLJIVI IZDACI
TOTAL ELIGIBLE EXPENDITURE
= Bespovratna sredstva ukupno + doprinos korisnika
= Ukupni prihvatljivi troškovi
= Ukupna ugovorena vrijednost projekta HRK]]/7.5345</f>
        <v>78742.59738536067</v>
      </c>
      <c r="AA2523" s="44" t="s">
        <v>38</v>
      </c>
      <c r="AB2523" s="44" t="s">
        <v>35</v>
      </c>
      <c r="AC2523" s="107" t="s">
        <v>9248</v>
      </c>
      <c r="AD2523" s="63" t="s">
        <v>6595</v>
      </c>
    </row>
    <row r="2524" spans="1:30" ht="89.25" customHeight="1" x14ac:dyDescent="0.2">
      <c r="A2524" s="61" t="s">
        <v>9249</v>
      </c>
      <c r="B2524" s="99" t="s">
        <v>743</v>
      </c>
      <c r="C2524" s="56" t="s">
        <v>7295</v>
      </c>
      <c r="D2524" s="56" t="s">
        <v>9228</v>
      </c>
      <c r="E2524" s="57" t="s">
        <v>76</v>
      </c>
      <c r="F2524" s="62" t="s">
        <v>9250</v>
      </c>
      <c r="G2524" s="45" t="s">
        <v>4009</v>
      </c>
      <c r="H2524" s="59">
        <v>44211</v>
      </c>
      <c r="I2524" s="59">
        <v>44819</v>
      </c>
      <c r="J2524" s="48" t="str">
        <f>IF(Ugovori_OPULJP[[#This Row],[DATUM ZAVRŠETKA OPERACIJE]]&gt;DATE(2024,3,31),"u provedbi","završen")</f>
        <v>završen</v>
      </c>
      <c r="K2524" s="58" t="s">
        <v>8416</v>
      </c>
      <c r="L2524" s="58" t="s">
        <v>37</v>
      </c>
      <c r="M2524" s="49">
        <v>0.85</v>
      </c>
      <c r="N2524" s="49">
        <v>0.15</v>
      </c>
      <c r="O2524" s="83">
        <f>Ugovori_OPULJP[[#This Row],[Bespovratna sredstva - Ukupno (EU+Nac) HRK
= Ukupna ugovorena vrijednost bespovratnih sredstava]]*Ugovori_OPULJP[[#This Row],[EU STOPA SUFINANCIRANJA %
EU CO-FINANCING RATE %]]</f>
        <v>1695524.9029999999</v>
      </c>
      <c r="P2524" s="84">
        <f>Ugovori_OPULJP[[#This Row],[Bespovratna sredstva - EU dio - HRK]]/7.5345</f>
        <v>225034.82686309642</v>
      </c>
      <c r="Q2524" s="83">
        <f>Ugovori_OPULJP[[#This Row],[Bespovratna sredstva - Ukupno (EU+Nac) HRK
= Ukupna ugovorena vrijednost bespovratnih sredstava]]*Ugovori_OPULJP[[#This Row],[STOPA NACIONALNOG SUFINANCIRANJA %]]</f>
        <v>299210.277</v>
      </c>
      <c r="R2524" s="84">
        <f>Ugovori_OPULJP[[#This Row],[Bespovratna sredstva - Nacionalni dio - HRK]]/7.5345</f>
        <v>39712.028269958188</v>
      </c>
      <c r="S2524" s="85">
        <v>1994735.18</v>
      </c>
      <c r="T2524" s="86">
        <f>Ugovori_OPULJP[[#This Row],[Bespovratna sredstva - Ukupno (EU+Nac) HRK
= Ukupna ugovorena vrijednost bespovratnih sredstava]]/7.5345</f>
        <v>264746.8551330546</v>
      </c>
      <c r="U2524" s="83">
        <v>0</v>
      </c>
      <c r="V2524" s="84">
        <f>Ugovori_OPULJP[[#This Row],[Javni doprinos korisnika - HRK]]/7.5345</f>
        <v>0</v>
      </c>
      <c r="W2524" s="83">
        <v>0</v>
      </c>
      <c r="X2524" s="84">
        <f>Ugovori_OPULJP[[#This Row],[Privatni doprinos korisnika - HRK]]/7.5345</f>
        <v>0</v>
      </c>
      <c r="Y2524" s="85">
        <v>1994735.18</v>
      </c>
      <c r="Z2524" s="86">
        <f>Ugovori_OPULJP[[#This Row],[UKUPNI PRIHVATLJIVI IZDACI
TOTAL ELIGIBLE EXPENDITURE
= Bespovratna sredstva ukupno + doprinos korisnika
= Ukupni prihvatljivi troškovi
= Ukupna ugovorena vrijednost projekta HRK]]/7.5345</f>
        <v>264746.8551330546</v>
      </c>
      <c r="AA2524" s="57" t="s">
        <v>38</v>
      </c>
      <c r="AB2524" s="57" t="s">
        <v>35</v>
      </c>
      <c r="AC2524" s="107" t="s">
        <v>9251</v>
      </c>
      <c r="AD2524" s="56" t="s">
        <v>6595</v>
      </c>
    </row>
    <row r="2525" spans="1:30" ht="102" x14ac:dyDescent="0.2">
      <c r="A2525" s="61" t="s">
        <v>9252</v>
      </c>
      <c r="B2525" s="99" t="s">
        <v>743</v>
      </c>
      <c r="C2525" s="56" t="s">
        <v>7295</v>
      </c>
      <c r="D2525" s="56" t="s">
        <v>9228</v>
      </c>
      <c r="E2525" s="57" t="s">
        <v>76</v>
      </c>
      <c r="F2525" s="62" t="s">
        <v>8704</v>
      </c>
      <c r="G2525" s="45" t="s">
        <v>8705</v>
      </c>
      <c r="H2525" s="59">
        <v>44207</v>
      </c>
      <c r="I2525" s="59">
        <v>44815</v>
      </c>
      <c r="J2525" s="48" t="str">
        <f>IF(Ugovori_OPULJP[[#This Row],[DATUM ZAVRŠETKA OPERACIJE]]&gt;DATE(2024,3,31),"u provedbi","završen")</f>
        <v>završen</v>
      </c>
      <c r="K2525" s="58" t="s">
        <v>155</v>
      </c>
      <c r="L2525" s="46" t="s">
        <v>155</v>
      </c>
      <c r="M2525" s="49">
        <v>0.85</v>
      </c>
      <c r="N2525" s="49">
        <v>0.15</v>
      </c>
      <c r="O2525" s="83">
        <f>Ugovori_OPULJP[[#This Row],[Bespovratna sredstva - Ukupno (EU+Nac) HRK
= Ukupna ugovorena vrijednost bespovratnih sredstava]]*Ugovori_OPULJP[[#This Row],[EU STOPA SUFINANCIRANJA %
EU CO-FINANCING RATE %]]</f>
        <v>864844.1875</v>
      </c>
      <c r="P2525" s="84">
        <f>Ugovori_OPULJP[[#This Row],[Bespovratna sredstva - EU dio - HRK]]/7.5345</f>
        <v>114784.54940606543</v>
      </c>
      <c r="Q2525" s="83">
        <f>Ugovori_OPULJP[[#This Row],[Bespovratna sredstva - Ukupno (EU+Nac) HRK
= Ukupna ugovorena vrijednost bespovratnih sredstava]]*Ugovori_OPULJP[[#This Row],[STOPA NACIONALNOG SUFINANCIRANJA %]]</f>
        <v>152619.5625</v>
      </c>
      <c r="R2525" s="84">
        <f>Ugovori_OPULJP[[#This Row],[Bespovratna sredstva - Nacionalni dio - HRK]]/7.5345</f>
        <v>20256.096954011547</v>
      </c>
      <c r="S2525" s="85">
        <v>1017463.75</v>
      </c>
      <c r="T2525" s="86">
        <f>Ugovori_OPULJP[[#This Row],[Bespovratna sredstva - Ukupno (EU+Nac) HRK
= Ukupna ugovorena vrijednost bespovratnih sredstava]]/7.5345</f>
        <v>135040.64636007696</v>
      </c>
      <c r="U2525" s="83">
        <v>0</v>
      </c>
      <c r="V2525" s="84">
        <f>Ugovori_OPULJP[[#This Row],[Javni doprinos korisnika - HRK]]/7.5345</f>
        <v>0</v>
      </c>
      <c r="W2525" s="83">
        <v>0</v>
      </c>
      <c r="X2525" s="84">
        <f>Ugovori_OPULJP[[#This Row],[Privatni doprinos korisnika - HRK]]/7.5345</f>
        <v>0</v>
      </c>
      <c r="Y2525" s="85">
        <v>1017463.75</v>
      </c>
      <c r="Z2525" s="86">
        <f>Ugovori_OPULJP[[#This Row],[UKUPNI PRIHVATLJIVI IZDACI
TOTAL ELIGIBLE EXPENDITURE
= Bespovratna sredstva ukupno + doprinos korisnika
= Ukupni prihvatljivi troškovi
= Ukupna ugovorena vrijednost projekta HRK]]/7.5345</f>
        <v>135040.64636007696</v>
      </c>
      <c r="AA2525" s="57" t="s">
        <v>38</v>
      </c>
      <c r="AB2525" s="57" t="s">
        <v>35</v>
      </c>
      <c r="AC2525" s="107" t="s">
        <v>9253</v>
      </c>
      <c r="AD2525" s="56" t="s">
        <v>6595</v>
      </c>
    </row>
    <row r="2526" spans="1:30" ht="114.75" customHeight="1" x14ac:dyDescent="0.2">
      <c r="A2526" s="61" t="s">
        <v>9254</v>
      </c>
      <c r="B2526" s="99" t="s">
        <v>743</v>
      </c>
      <c r="C2526" s="56" t="s">
        <v>7295</v>
      </c>
      <c r="D2526" s="56" t="s">
        <v>9228</v>
      </c>
      <c r="E2526" s="57" t="s">
        <v>76</v>
      </c>
      <c r="F2526" s="62" t="s">
        <v>9255</v>
      </c>
      <c r="G2526" s="45" t="s">
        <v>466</v>
      </c>
      <c r="H2526" s="59">
        <v>44204</v>
      </c>
      <c r="I2526" s="59">
        <v>44812</v>
      </c>
      <c r="J2526" s="48" t="str">
        <f>IF(Ugovori_OPULJP[[#This Row],[DATUM ZAVRŠETKA OPERACIJE]]&gt;DATE(2024,3,31),"u provedbi","završen")</f>
        <v>završen</v>
      </c>
      <c r="K2526" s="58" t="s">
        <v>7505</v>
      </c>
      <c r="L2526" s="58" t="s">
        <v>94</v>
      </c>
      <c r="M2526" s="49">
        <v>0.85</v>
      </c>
      <c r="N2526" s="49">
        <v>0.15</v>
      </c>
      <c r="O2526" s="83">
        <f>Ugovori_OPULJP[[#This Row],[Bespovratna sredstva - Ukupno (EU+Nac) HRK
= Ukupna ugovorena vrijednost bespovratnih sredstava]]*Ugovori_OPULJP[[#This Row],[EU STOPA SUFINANCIRANJA %
EU CO-FINANCING RATE %]]</f>
        <v>1699964.1044999999</v>
      </c>
      <c r="P2526" s="84">
        <f>Ugovori_OPULJP[[#This Row],[Bespovratna sredstva - EU dio - HRK]]/7.5345</f>
        <v>225624.01015329483</v>
      </c>
      <c r="Q2526" s="83">
        <f>Ugovori_OPULJP[[#This Row],[Bespovratna sredstva - Ukupno (EU+Nac) HRK
= Ukupna ugovorena vrijednost bespovratnih sredstava]]*Ugovori_OPULJP[[#This Row],[STOPA NACIONALNOG SUFINANCIRANJA %]]</f>
        <v>299993.6655</v>
      </c>
      <c r="R2526" s="84">
        <f>Ugovori_OPULJP[[#This Row],[Bespovratna sredstva - Nacionalni dio - HRK]]/7.5345</f>
        <v>39816.00179175791</v>
      </c>
      <c r="S2526" s="85">
        <v>1999957.77</v>
      </c>
      <c r="T2526" s="86">
        <f>Ugovori_OPULJP[[#This Row],[Bespovratna sredstva - Ukupno (EU+Nac) HRK
= Ukupna ugovorena vrijednost bespovratnih sredstava]]/7.5345</f>
        <v>265440.01194505277</v>
      </c>
      <c r="U2526" s="83">
        <v>0</v>
      </c>
      <c r="V2526" s="84">
        <f>Ugovori_OPULJP[[#This Row],[Javni doprinos korisnika - HRK]]/7.5345</f>
        <v>0</v>
      </c>
      <c r="W2526" s="83">
        <v>0</v>
      </c>
      <c r="X2526" s="84">
        <f>Ugovori_OPULJP[[#This Row],[Privatni doprinos korisnika - HRK]]/7.5345</f>
        <v>0</v>
      </c>
      <c r="Y2526" s="85">
        <v>1999957.77</v>
      </c>
      <c r="Z2526" s="86">
        <f>Ugovori_OPULJP[[#This Row],[UKUPNI PRIHVATLJIVI IZDACI
TOTAL ELIGIBLE EXPENDITURE
= Bespovratna sredstva ukupno + doprinos korisnika
= Ukupni prihvatljivi troškovi
= Ukupna ugovorena vrijednost projekta HRK]]/7.5345</f>
        <v>265440.01194505277</v>
      </c>
      <c r="AA2526" s="57" t="s">
        <v>38</v>
      </c>
      <c r="AB2526" s="57" t="s">
        <v>35</v>
      </c>
      <c r="AC2526" s="107" t="s">
        <v>9256</v>
      </c>
      <c r="AD2526" s="56" t="s">
        <v>6595</v>
      </c>
    </row>
    <row r="2527" spans="1:30" ht="89.25" customHeight="1" x14ac:dyDescent="0.2">
      <c r="A2527" s="61" t="s">
        <v>9257</v>
      </c>
      <c r="B2527" s="99" t="s">
        <v>743</v>
      </c>
      <c r="C2527" s="56" t="s">
        <v>7295</v>
      </c>
      <c r="D2527" s="56" t="s">
        <v>9228</v>
      </c>
      <c r="E2527" s="57" t="s">
        <v>76</v>
      </c>
      <c r="F2527" s="62" t="s">
        <v>9258</v>
      </c>
      <c r="G2527" s="62" t="s">
        <v>9259</v>
      </c>
      <c r="H2527" s="59">
        <v>44208</v>
      </c>
      <c r="I2527" s="59">
        <v>44816</v>
      </c>
      <c r="J2527" s="48" t="str">
        <f>IF(Ugovori_OPULJP[[#This Row],[DATUM ZAVRŠETKA OPERACIJE]]&gt;DATE(2024,3,31),"u provedbi","završen")</f>
        <v>završen</v>
      </c>
      <c r="K2527" s="58" t="s">
        <v>9260</v>
      </c>
      <c r="L2527" s="58" t="s">
        <v>37</v>
      </c>
      <c r="M2527" s="49">
        <v>0.85</v>
      </c>
      <c r="N2527" s="49">
        <v>0.15</v>
      </c>
      <c r="O2527" s="83">
        <f>Ugovori_OPULJP[[#This Row],[Bespovratna sredstva - Ukupno (EU+Nac) HRK
= Ukupna ugovorena vrijednost bespovratnih sredstava]]*Ugovori_OPULJP[[#This Row],[EU STOPA SUFINANCIRANJA %
EU CO-FINANCING RATE %]]</f>
        <v>448100.55199999997</v>
      </c>
      <c r="P2527" s="84">
        <f>Ugovori_OPULJP[[#This Row],[Bespovratna sredstva - EU dio - HRK]]/7.5345</f>
        <v>59473.163713584174</v>
      </c>
      <c r="Q2527" s="83">
        <f>Ugovori_OPULJP[[#This Row],[Bespovratna sredstva - Ukupno (EU+Nac) HRK
= Ukupna ugovorena vrijednost bespovratnih sredstava]]*Ugovori_OPULJP[[#This Row],[STOPA NACIONALNOG SUFINANCIRANJA %]]</f>
        <v>79076.567999999999</v>
      </c>
      <c r="R2527" s="84">
        <f>Ugovori_OPULJP[[#This Row],[Bespovratna sredstva - Nacionalni dio - HRK]]/7.5345</f>
        <v>10495.264184750149</v>
      </c>
      <c r="S2527" s="85">
        <v>527177.12</v>
      </c>
      <c r="T2527" s="86">
        <f>Ugovori_OPULJP[[#This Row],[Bespovratna sredstva - Ukupno (EU+Nac) HRK
= Ukupna ugovorena vrijednost bespovratnih sredstava]]/7.5345</f>
        <v>69968.427898334325</v>
      </c>
      <c r="U2527" s="83">
        <v>0</v>
      </c>
      <c r="V2527" s="84">
        <f>Ugovori_OPULJP[[#This Row],[Javni doprinos korisnika - HRK]]/7.5345</f>
        <v>0</v>
      </c>
      <c r="W2527" s="83">
        <v>0</v>
      </c>
      <c r="X2527" s="84">
        <f>Ugovori_OPULJP[[#This Row],[Privatni doprinos korisnika - HRK]]/7.5345</f>
        <v>0</v>
      </c>
      <c r="Y2527" s="85">
        <v>527177.12</v>
      </c>
      <c r="Z2527" s="86">
        <f>Ugovori_OPULJP[[#This Row],[UKUPNI PRIHVATLJIVI IZDACI
TOTAL ELIGIBLE EXPENDITURE
= Bespovratna sredstva ukupno + doprinos korisnika
= Ukupni prihvatljivi troškovi
= Ukupna ugovorena vrijednost projekta HRK]]/7.5345</f>
        <v>69968.427898334325</v>
      </c>
      <c r="AA2527" s="57" t="s">
        <v>38</v>
      </c>
      <c r="AB2527" s="57" t="s">
        <v>35</v>
      </c>
      <c r="AC2527" s="107" t="s">
        <v>9261</v>
      </c>
      <c r="AD2527" s="56" t="s">
        <v>6595</v>
      </c>
    </row>
    <row r="2528" spans="1:30" ht="102" customHeight="1" x14ac:dyDescent="0.2">
      <c r="A2528" s="61" t="s">
        <v>9262</v>
      </c>
      <c r="B2528" s="99" t="s">
        <v>743</v>
      </c>
      <c r="C2528" s="56" t="s">
        <v>7295</v>
      </c>
      <c r="D2528" s="56" t="s">
        <v>9228</v>
      </c>
      <c r="E2528" s="57" t="s">
        <v>76</v>
      </c>
      <c r="F2528" s="62" t="s">
        <v>9263</v>
      </c>
      <c r="G2528" s="62" t="s">
        <v>3614</v>
      </c>
      <c r="H2528" s="59">
        <v>44204</v>
      </c>
      <c r="I2528" s="59">
        <v>44812</v>
      </c>
      <c r="J2528" s="48" t="str">
        <f>IF(Ugovori_OPULJP[[#This Row],[DATUM ZAVRŠETKA OPERACIJE]]&gt;DATE(2024,3,31),"u provedbi","završen")</f>
        <v>završen</v>
      </c>
      <c r="K2528" s="58" t="s">
        <v>244</v>
      </c>
      <c r="L2528" s="58" t="s">
        <v>244</v>
      </c>
      <c r="M2528" s="49">
        <v>0.85</v>
      </c>
      <c r="N2528" s="49">
        <v>0.15</v>
      </c>
      <c r="O2528" s="83">
        <f>Ugovori_OPULJP[[#This Row],[Bespovratna sredstva - Ukupno (EU+Nac) HRK
= Ukupna ugovorena vrijednost bespovratnih sredstava]]*Ugovori_OPULJP[[#This Row],[EU STOPA SUFINANCIRANJA %
EU CO-FINANCING RATE %]]</f>
        <v>1324514.9649999999</v>
      </c>
      <c r="P2528" s="84">
        <f>Ugovori_OPULJP[[#This Row],[Bespovratna sredstva - EU dio - HRK]]/7.5345</f>
        <v>175793.3459420001</v>
      </c>
      <c r="Q2528" s="83">
        <f>Ugovori_OPULJP[[#This Row],[Bespovratna sredstva - Ukupno (EU+Nac) HRK
= Ukupna ugovorena vrijednost bespovratnih sredstava]]*Ugovori_OPULJP[[#This Row],[STOPA NACIONALNOG SUFINANCIRANJA %]]</f>
        <v>233737.93499999997</v>
      </c>
      <c r="R2528" s="84">
        <f>Ugovori_OPULJP[[#This Row],[Bespovratna sredstva - Nacionalni dio - HRK]]/7.5345</f>
        <v>31022.355166235313</v>
      </c>
      <c r="S2528" s="85">
        <v>1558252.9</v>
      </c>
      <c r="T2528" s="86">
        <f>Ugovori_OPULJP[[#This Row],[Bespovratna sredstva - Ukupno (EU+Nac) HRK
= Ukupna ugovorena vrijednost bespovratnih sredstava]]/7.5345</f>
        <v>206815.70110823543</v>
      </c>
      <c r="U2528" s="83">
        <v>0</v>
      </c>
      <c r="V2528" s="84">
        <f>Ugovori_OPULJP[[#This Row],[Javni doprinos korisnika - HRK]]/7.5345</f>
        <v>0</v>
      </c>
      <c r="W2528" s="83">
        <v>0</v>
      </c>
      <c r="X2528" s="84">
        <f>Ugovori_OPULJP[[#This Row],[Privatni doprinos korisnika - HRK]]/7.5345</f>
        <v>0</v>
      </c>
      <c r="Y2528" s="85">
        <v>1558252.9</v>
      </c>
      <c r="Z2528" s="86">
        <f>Ugovori_OPULJP[[#This Row],[UKUPNI PRIHVATLJIVI IZDACI
TOTAL ELIGIBLE EXPENDITURE
= Bespovratna sredstva ukupno + doprinos korisnika
= Ukupni prihvatljivi troškovi
= Ukupna ugovorena vrijednost projekta HRK]]/7.5345</f>
        <v>206815.70110823543</v>
      </c>
      <c r="AA2528" s="57" t="s">
        <v>38</v>
      </c>
      <c r="AB2528" s="57" t="s">
        <v>35</v>
      </c>
      <c r="AC2528" s="107" t="s">
        <v>9264</v>
      </c>
      <c r="AD2528" s="56" t="s">
        <v>6595</v>
      </c>
    </row>
    <row r="2529" spans="1:30" ht="89.25" x14ac:dyDescent="0.2">
      <c r="A2529" s="61" t="s">
        <v>9265</v>
      </c>
      <c r="B2529" s="99" t="s">
        <v>743</v>
      </c>
      <c r="C2529" s="56" t="s">
        <v>7295</v>
      </c>
      <c r="D2529" s="56" t="s">
        <v>9228</v>
      </c>
      <c r="E2529" s="57" t="s">
        <v>76</v>
      </c>
      <c r="F2529" s="62" t="s">
        <v>9266</v>
      </c>
      <c r="G2529" s="62" t="s">
        <v>574</v>
      </c>
      <c r="H2529" s="59">
        <v>44210</v>
      </c>
      <c r="I2529" s="59">
        <v>44818</v>
      </c>
      <c r="J2529" s="48" t="str">
        <f>IF(Ugovori_OPULJP[[#This Row],[DATUM ZAVRŠETKA OPERACIJE]]&gt;DATE(2024,3,31),"u provedbi","završen")</f>
        <v>završen</v>
      </c>
      <c r="K2529" s="58" t="s">
        <v>9267</v>
      </c>
      <c r="L2529" s="58" t="s">
        <v>244</v>
      </c>
      <c r="M2529" s="49">
        <v>0.85</v>
      </c>
      <c r="N2529" s="49">
        <v>0.15</v>
      </c>
      <c r="O2529" s="83">
        <f>Ugovori_OPULJP[[#This Row],[Bespovratna sredstva - Ukupno (EU+Nac) HRK
= Ukupna ugovorena vrijednost bespovratnih sredstava]]*Ugovori_OPULJP[[#This Row],[EU STOPA SUFINANCIRANJA %
EU CO-FINANCING RATE %]]</f>
        <v>1561539.284</v>
      </c>
      <c r="P2529" s="84">
        <f>Ugovori_OPULJP[[#This Row],[Bespovratna sredstva - EU dio - HRK]]/7.5345</f>
        <v>207251.87922224432</v>
      </c>
      <c r="Q2529" s="83">
        <f>Ugovori_OPULJP[[#This Row],[Bespovratna sredstva - Ukupno (EU+Nac) HRK
= Ukupna ugovorena vrijednost bespovratnih sredstava]]*Ugovori_OPULJP[[#This Row],[STOPA NACIONALNOG SUFINANCIRANJA %]]</f>
        <v>275565.75599999999</v>
      </c>
      <c r="R2529" s="84">
        <f>Ugovori_OPULJP[[#This Row],[Bespovratna sredstva - Nacionalni dio - HRK]]/7.5345</f>
        <v>36573.861039219584</v>
      </c>
      <c r="S2529" s="85">
        <v>1837105.04</v>
      </c>
      <c r="T2529" s="86">
        <f>Ugovori_OPULJP[[#This Row],[Bespovratna sredstva - Ukupno (EU+Nac) HRK
= Ukupna ugovorena vrijednost bespovratnih sredstava]]/7.5345</f>
        <v>243825.74026146391</v>
      </c>
      <c r="U2529" s="83">
        <v>0</v>
      </c>
      <c r="V2529" s="84">
        <f>Ugovori_OPULJP[[#This Row],[Javni doprinos korisnika - HRK]]/7.5345</f>
        <v>0</v>
      </c>
      <c r="W2529" s="83">
        <v>0</v>
      </c>
      <c r="X2529" s="84">
        <f>Ugovori_OPULJP[[#This Row],[Privatni doprinos korisnika - HRK]]/7.5345</f>
        <v>0</v>
      </c>
      <c r="Y2529" s="85">
        <v>1837105.04</v>
      </c>
      <c r="Z2529" s="86">
        <f>Ugovori_OPULJP[[#This Row],[UKUPNI PRIHVATLJIVI IZDACI
TOTAL ELIGIBLE EXPENDITURE
= Bespovratna sredstva ukupno + doprinos korisnika
= Ukupni prihvatljivi troškovi
= Ukupna ugovorena vrijednost projekta HRK]]/7.5345</f>
        <v>243825.74026146391</v>
      </c>
      <c r="AA2529" s="57" t="s">
        <v>38</v>
      </c>
      <c r="AB2529" s="57" t="s">
        <v>35</v>
      </c>
      <c r="AC2529" s="107" t="s">
        <v>9268</v>
      </c>
      <c r="AD2529" s="56" t="s">
        <v>6595</v>
      </c>
    </row>
    <row r="2530" spans="1:30" ht="114.75" x14ac:dyDescent="0.2">
      <c r="A2530" s="61" t="s">
        <v>9269</v>
      </c>
      <c r="B2530" s="99" t="s">
        <v>743</v>
      </c>
      <c r="C2530" s="56" t="s">
        <v>7295</v>
      </c>
      <c r="D2530" s="56" t="s">
        <v>9228</v>
      </c>
      <c r="E2530" s="57" t="s">
        <v>76</v>
      </c>
      <c r="F2530" s="62" t="s">
        <v>9270</v>
      </c>
      <c r="G2530" s="62" t="s">
        <v>9271</v>
      </c>
      <c r="H2530" s="59">
        <v>44204</v>
      </c>
      <c r="I2530" s="59">
        <v>44812</v>
      </c>
      <c r="J2530" s="48" t="str">
        <f>IF(Ugovori_OPULJP[[#This Row],[DATUM ZAVRŠETKA OPERACIJE]]&gt;DATE(2024,3,31),"u provedbi","završen")</f>
        <v>završen</v>
      </c>
      <c r="K2530" s="58" t="s">
        <v>9272</v>
      </c>
      <c r="L2530" s="58" t="s">
        <v>249</v>
      </c>
      <c r="M2530" s="49">
        <v>0.85</v>
      </c>
      <c r="N2530" s="49">
        <v>0.15</v>
      </c>
      <c r="O2530" s="83">
        <f>Ugovori_OPULJP[[#This Row],[Bespovratna sredstva - Ukupno (EU+Nac) HRK
= Ukupna ugovorena vrijednost bespovratnih sredstava]]*Ugovori_OPULJP[[#This Row],[EU STOPA SUFINANCIRANJA %
EU CO-FINANCING RATE %]]</f>
        <v>768053.80349999992</v>
      </c>
      <c r="P2530" s="84">
        <f>Ugovori_OPULJP[[#This Row],[Bespovratna sredstva - EU dio - HRK]]/7.5345</f>
        <v>101938.25781405532</v>
      </c>
      <c r="Q2530" s="83">
        <f>Ugovori_OPULJP[[#This Row],[Bespovratna sredstva - Ukupno (EU+Nac) HRK
= Ukupna ugovorena vrijednost bespovratnih sredstava]]*Ugovori_OPULJP[[#This Row],[STOPA NACIONALNOG SUFINANCIRANJA %]]</f>
        <v>135538.90649999998</v>
      </c>
      <c r="R2530" s="84">
        <f>Ugovori_OPULJP[[#This Row],[Bespovratna sredstva - Nacionalni dio - HRK]]/7.5345</f>
        <v>17989.104320127411</v>
      </c>
      <c r="S2530" s="85">
        <v>903592.71</v>
      </c>
      <c r="T2530" s="86">
        <f>Ugovori_OPULJP[[#This Row],[Bespovratna sredstva - Ukupno (EU+Nac) HRK
= Ukupna ugovorena vrijednost bespovratnih sredstava]]/7.5345</f>
        <v>119927.36213418275</v>
      </c>
      <c r="U2530" s="83">
        <v>0</v>
      </c>
      <c r="V2530" s="84">
        <f>Ugovori_OPULJP[[#This Row],[Javni doprinos korisnika - HRK]]/7.5345</f>
        <v>0</v>
      </c>
      <c r="W2530" s="83">
        <v>0</v>
      </c>
      <c r="X2530" s="84">
        <f>Ugovori_OPULJP[[#This Row],[Privatni doprinos korisnika - HRK]]/7.5345</f>
        <v>0</v>
      </c>
      <c r="Y2530" s="85">
        <v>903592.71</v>
      </c>
      <c r="Z2530" s="86">
        <f>Ugovori_OPULJP[[#This Row],[UKUPNI PRIHVATLJIVI IZDACI
TOTAL ELIGIBLE EXPENDITURE
= Bespovratna sredstva ukupno + doprinos korisnika
= Ukupni prihvatljivi troškovi
= Ukupna ugovorena vrijednost projekta HRK]]/7.5345</f>
        <v>119927.36213418275</v>
      </c>
      <c r="AA2530" s="57" t="s">
        <v>38</v>
      </c>
      <c r="AB2530" s="57" t="s">
        <v>35</v>
      </c>
      <c r="AC2530" s="107" t="s">
        <v>9273</v>
      </c>
      <c r="AD2530" s="56" t="s">
        <v>6595</v>
      </c>
    </row>
    <row r="2531" spans="1:30" ht="89.25" x14ac:dyDescent="0.2">
      <c r="A2531" s="61" t="s">
        <v>9274</v>
      </c>
      <c r="B2531" s="99" t="s">
        <v>743</v>
      </c>
      <c r="C2531" s="56" t="s">
        <v>7295</v>
      </c>
      <c r="D2531" s="56" t="s">
        <v>9228</v>
      </c>
      <c r="E2531" s="57" t="s">
        <v>76</v>
      </c>
      <c r="F2531" s="62" t="s">
        <v>7420</v>
      </c>
      <c r="G2531" s="62" t="s">
        <v>3975</v>
      </c>
      <c r="H2531" s="59">
        <v>44319</v>
      </c>
      <c r="I2531" s="59">
        <v>44929</v>
      </c>
      <c r="J2531" s="48" t="str">
        <f>IF(Ugovori_OPULJP[[#This Row],[DATUM ZAVRŠETKA OPERACIJE]]&gt;DATE(2024,3,31),"u provedbi","završen")</f>
        <v>završen</v>
      </c>
      <c r="K2531" s="58" t="s">
        <v>9275</v>
      </c>
      <c r="L2531" s="58" t="s">
        <v>371</v>
      </c>
      <c r="M2531" s="49">
        <v>0.85</v>
      </c>
      <c r="N2531" s="49">
        <v>0.15</v>
      </c>
      <c r="O2531" s="50">
        <f>Ugovori_OPULJP[[#This Row],[Bespovratna sredstva - Ukupno (EU+Nac) HRK
= Ukupna ugovorena vrijednost bespovratnih sredstava]]*Ugovori_OPULJP[[#This Row],[EU STOPA SUFINANCIRANJA %
EU CO-FINANCING RATE %]]</f>
        <v>1699572.4415</v>
      </c>
      <c r="P2531" s="51">
        <f>Ugovori_OPULJP[[#This Row],[Bespovratna sredstva - EU dio - HRK]]/7.5345</f>
        <v>225572.02753998272</v>
      </c>
      <c r="Q2531" s="50">
        <f>Ugovori_OPULJP[[#This Row],[Bespovratna sredstva - Ukupno (EU+Nac) HRK
= Ukupna ugovorena vrijednost bespovratnih sredstava]]*Ugovori_OPULJP[[#This Row],[STOPA NACIONALNOG SUFINANCIRANJA %]]</f>
        <v>299924.54849999998</v>
      </c>
      <c r="R2531" s="51">
        <f>Ugovori_OPULJP[[#This Row],[Bespovratna sredstva - Nacionalni dio - HRK]]/7.5345</f>
        <v>39806.828389408714</v>
      </c>
      <c r="S2531" s="52">
        <v>1999496.99</v>
      </c>
      <c r="T2531" s="53">
        <f>Ugovori_OPULJP[[#This Row],[Bespovratna sredstva - Ukupno (EU+Nac) HRK
= Ukupna ugovorena vrijednost bespovratnih sredstava]]/7.5345</f>
        <v>265378.85592939146</v>
      </c>
      <c r="U2531" s="50">
        <v>0</v>
      </c>
      <c r="V2531" s="51">
        <f>Ugovori_OPULJP[[#This Row],[Javni doprinos korisnika - HRK]]/7.5345</f>
        <v>0</v>
      </c>
      <c r="W2531" s="50">
        <v>0</v>
      </c>
      <c r="X2531" s="51">
        <f>Ugovori_OPULJP[[#This Row],[Privatni doprinos korisnika - HRK]]/7.5345</f>
        <v>0</v>
      </c>
      <c r="Y2531" s="52">
        <v>1999496.99</v>
      </c>
      <c r="Z2531" s="53">
        <f>Ugovori_OPULJP[[#This Row],[UKUPNI PRIHVATLJIVI IZDACI
TOTAL ELIGIBLE EXPENDITURE
= Bespovratna sredstva ukupno + doprinos korisnika
= Ukupni prihvatljivi troškovi
= Ukupna ugovorena vrijednost projekta HRK]]/7.5345</f>
        <v>265378.85592939146</v>
      </c>
      <c r="AA2531" s="44" t="s">
        <v>38</v>
      </c>
      <c r="AB2531" s="44" t="s">
        <v>35</v>
      </c>
      <c r="AC2531" s="107" t="s">
        <v>9276</v>
      </c>
      <c r="AD2531" s="63" t="s">
        <v>6595</v>
      </c>
    </row>
    <row r="2532" spans="1:30" ht="114.75" x14ac:dyDescent="0.2">
      <c r="A2532" s="61" t="s">
        <v>9277</v>
      </c>
      <c r="B2532" s="99" t="s">
        <v>743</v>
      </c>
      <c r="C2532" s="56" t="s">
        <v>7295</v>
      </c>
      <c r="D2532" s="56" t="s">
        <v>9228</v>
      </c>
      <c r="E2532" s="57" t="s">
        <v>76</v>
      </c>
      <c r="F2532" s="62" t="s">
        <v>9278</v>
      </c>
      <c r="G2532" s="62" t="s">
        <v>4055</v>
      </c>
      <c r="H2532" s="59">
        <v>44319</v>
      </c>
      <c r="I2532" s="59">
        <v>44929</v>
      </c>
      <c r="J2532" s="48" t="str">
        <f>IF(Ugovori_OPULJP[[#This Row],[DATUM ZAVRŠETKA OPERACIJE]]&gt;DATE(2024,3,31),"u provedbi","završen")</f>
        <v>završen</v>
      </c>
      <c r="K2532" s="58" t="s">
        <v>371</v>
      </c>
      <c r="L2532" s="58" t="s">
        <v>371</v>
      </c>
      <c r="M2532" s="49">
        <v>0.85</v>
      </c>
      <c r="N2532" s="49">
        <v>0.15</v>
      </c>
      <c r="O2532" s="50">
        <f>Ugovori_OPULJP[[#This Row],[Bespovratna sredstva - Ukupno (EU+Nac) HRK
= Ukupna ugovorena vrijednost bespovratnih sredstava]]*Ugovori_OPULJP[[#This Row],[EU STOPA SUFINANCIRANJA %
EU CO-FINANCING RATE %]]</f>
        <v>1699757.325</v>
      </c>
      <c r="P2532" s="51">
        <f>Ugovori_OPULJP[[#This Row],[Bespovratna sredstva - EU dio - HRK]]/7.5345</f>
        <v>225596.56579733227</v>
      </c>
      <c r="Q2532" s="50">
        <f>Ugovori_OPULJP[[#This Row],[Bespovratna sredstva - Ukupno (EU+Nac) HRK
= Ukupna ugovorena vrijednost bespovratnih sredstava]]*Ugovori_OPULJP[[#This Row],[STOPA NACIONALNOG SUFINANCIRANJA %]]</f>
        <v>299957.17499999999</v>
      </c>
      <c r="R2532" s="51">
        <f>Ugovori_OPULJP[[#This Row],[Bespovratna sredstva - Nacionalni dio - HRK]]/7.5345</f>
        <v>39811.158670117453</v>
      </c>
      <c r="S2532" s="52">
        <v>1999714.5</v>
      </c>
      <c r="T2532" s="53">
        <f>Ugovori_OPULJP[[#This Row],[Bespovratna sredstva - Ukupno (EU+Nac) HRK
= Ukupna ugovorena vrijednost bespovratnih sredstava]]/7.5345</f>
        <v>265407.72446744971</v>
      </c>
      <c r="U2532" s="50">
        <v>0</v>
      </c>
      <c r="V2532" s="51">
        <f>Ugovori_OPULJP[[#This Row],[Javni doprinos korisnika - HRK]]/7.5345</f>
        <v>0</v>
      </c>
      <c r="W2532" s="50">
        <v>0</v>
      </c>
      <c r="X2532" s="51">
        <f>Ugovori_OPULJP[[#This Row],[Privatni doprinos korisnika - HRK]]/7.5345</f>
        <v>0</v>
      </c>
      <c r="Y2532" s="52">
        <v>1999714.5</v>
      </c>
      <c r="Z2532" s="53">
        <f>Ugovori_OPULJP[[#This Row],[UKUPNI PRIHVATLJIVI IZDACI
TOTAL ELIGIBLE EXPENDITURE
= Bespovratna sredstva ukupno + doprinos korisnika
= Ukupni prihvatljivi troškovi
= Ukupna ugovorena vrijednost projekta HRK]]/7.5345</f>
        <v>265407.72446744971</v>
      </c>
      <c r="AA2532" s="44" t="s">
        <v>38</v>
      </c>
      <c r="AB2532" s="44" t="s">
        <v>35</v>
      </c>
      <c r="AC2532" s="107" t="s">
        <v>9279</v>
      </c>
      <c r="AD2532" s="63" t="s">
        <v>6595</v>
      </c>
    </row>
    <row r="2533" spans="1:30" ht="114.75" x14ac:dyDescent="0.2">
      <c r="A2533" s="61" t="s">
        <v>9280</v>
      </c>
      <c r="B2533" s="99" t="s">
        <v>743</v>
      </c>
      <c r="C2533" s="56" t="s">
        <v>7295</v>
      </c>
      <c r="D2533" s="56" t="s">
        <v>9228</v>
      </c>
      <c r="E2533" s="57" t="s">
        <v>76</v>
      </c>
      <c r="F2533" s="62" t="s">
        <v>9281</v>
      </c>
      <c r="G2533" s="62" t="s">
        <v>1946</v>
      </c>
      <c r="H2533" s="59">
        <v>44204</v>
      </c>
      <c r="I2533" s="59">
        <v>44812</v>
      </c>
      <c r="J2533" s="48" t="str">
        <f>IF(Ugovori_OPULJP[[#This Row],[DATUM ZAVRŠETKA OPERACIJE]]&gt;DATE(2024,3,31),"u provedbi","završen")</f>
        <v>završen</v>
      </c>
      <c r="K2533" s="58" t="s">
        <v>249</v>
      </c>
      <c r="L2533" s="58" t="s">
        <v>249</v>
      </c>
      <c r="M2533" s="49">
        <v>0.85</v>
      </c>
      <c r="N2533" s="49">
        <v>0.15</v>
      </c>
      <c r="O2533" s="83">
        <f>Ugovori_OPULJP[[#This Row],[Bespovratna sredstva - Ukupno (EU+Nac) HRK
= Ukupna ugovorena vrijednost bespovratnih sredstava]]*Ugovori_OPULJP[[#This Row],[EU STOPA SUFINANCIRANJA %
EU CO-FINANCING RATE %]]</f>
        <v>1532314.125</v>
      </c>
      <c r="P2533" s="84">
        <f>Ugovori_OPULJP[[#This Row],[Bespovratna sredstva - EU dio - HRK]]/7.5345</f>
        <v>203373.03404340034</v>
      </c>
      <c r="Q2533" s="83">
        <f>Ugovori_OPULJP[[#This Row],[Bespovratna sredstva - Ukupno (EU+Nac) HRK
= Ukupna ugovorena vrijednost bespovratnih sredstava]]*Ugovori_OPULJP[[#This Row],[STOPA NACIONALNOG SUFINANCIRANJA %]]</f>
        <v>270408.375</v>
      </c>
      <c r="R2533" s="84">
        <f>Ugovori_OPULJP[[#This Row],[Bespovratna sredstva - Nacionalni dio - HRK]]/7.5345</f>
        <v>35889.358948835354</v>
      </c>
      <c r="S2533" s="85">
        <v>1802722.5</v>
      </c>
      <c r="T2533" s="86">
        <f>Ugovori_OPULJP[[#This Row],[Bespovratna sredstva - Ukupno (EU+Nac) HRK
= Ukupna ugovorena vrijednost bespovratnih sredstava]]/7.5345</f>
        <v>239262.39299223569</v>
      </c>
      <c r="U2533" s="83">
        <v>0</v>
      </c>
      <c r="V2533" s="84">
        <f>Ugovori_OPULJP[[#This Row],[Javni doprinos korisnika - HRK]]/7.5345</f>
        <v>0</v>
      </c>
      <c r="W2533" s="83">
        <v>0</v>
      </c>
      <c r="X2533" s="84">
        <f>Ugovori_OPULJP[[#This Row],[Privatni doprinos korisnika - HRK]]/7.5345</f>
        <v>0</v>
      </c>
      <c r="Y2533" s="85">
        <v>1802722.5</v>
      </c>
      <c r="Z2533" s="86">
        <f>Ugovori_OPULJP[[#This Row],[UKUPNI PRIHVATLJIVI IZDACI
TOTAL ELIGIBLE EXPENDITURE
= Bespovratna sredstva ukupno + doprinos korisnika
= Ukupni prihvatljivi troškovi
= Ukupna ugovorena vrijednost projekta HRK]]/7.5345</f>
        <v>239262.39299223569</v>
      </c>
      <c r="AA2533" s="57" t="s">
        <v>38</v>
      </c>
      <c r="AB2533" s="57" t="s">
        <v>35</v>
      </c>
      <c r="AC2533" s="107" t="s">
        <v>9282</v>
      </c>
      <c r="AD2533" s="56" t="s">
        <v>6595</v>
      </c>
    </row>
    <row r="2534" spans="1:30" ht="114.75" x14ac:dyDescent="0.2">
      <c r="A2534" s="61" t="s">
        <v>9283</v>
      </c>
      <c r="B2534" s="99" t="s">
        <v>743</v>
      </c>
      <c r="C2534" s="56" t="s">
        <v>7295</v>
      </c>
      <c r="D2534" s="56" t="s">
        <v>9228</v>
      </c>
      <c r="E2534" s="57" t="s">
        <v>76</v>
      </c>
      <c r="F2534" s="62" t="s">
        <v>7315</v>
      </c>
      <c r="G2534" s="45" t="s">
        <v>1001</v>
      </c>
      <c r="H2534" s="59">
        <v>44319</v>
      </c>
      <c r="I2534" s="59">
        <v>44929</v>
      </c>
      <c r="J2534" s="48" t="str">
        <f>IF(Ugovori_OPULJP[[#This Row],[DATUM ZAVRŠETKA OPERACIJE]]&gt;DATE(2024,3,31),"u provedbi","završen")</f>
        <v>završen</v>
      </c>
      <c r="K2534" s="58" t="s">
        <v>7114</v>
      </c>
      <c r="L2534" s="58" t="s">
        <v>186</v>
      </c>
      <c r="M2534" s="49">
        <v>0.85</v>
      </c>
      <c r="N2534" s="49">
        <v>0.15</v>
      </c>
      <c r="O2534" s="50">
        <f>Ugovori_OPULJP[[#This Row],[Bespovratna sredstva - Ukupno (EU+Nac) HRK
= Ukupna ugovorena vrijednost bespovratnih sredstava]]*Ugovori_OPULJP[[#This Row],[EU STOPA SUFINANCIRANJA %
EU CO-FINANCING RATE %]]</f>
        <v>487092.5</v>
      </c>
      <c r="P2534" s="51">
        <f>Ugovori_OPULJP[[#This Row],[Bespovratna sredstva - EU dio - HRK]]/7.5345</f>
        <v>64648.284557701234</v>
      </c>
      <c r="Q2534" s="50">
        <f>Ugovori_OPULJP[[#This Row],[Bespovratna sredstva - Ukupno (EU+Nac) HRK
= Ukupna ugovorena vrijednost bespovratnih sredstava]]*Ugovori_OPULJP[[#This Row],[STOPA NACIONALNOG SUFINANCIRANJA %]]</f>
        <v>85957.5</v>
      </c>
      <c r="R2534" s="51">
        <f>Ugovori_OPULJP[[#This Row],[Bespovratna sredstva - Nacionalni dio - HRK]]/7.5345</f>
        <v>11408.520804300219</v>
      </c>
      <c r="S2534" s="52">
        <v>573050</v>
      </c>
      <c r="T2534" s="53">
        <f>Ugovori_OPULJP[[#This Row],[Bespovratna sredstva - Ukupno (EU+Nac) HRK
= Ukupna ugovorena vrijednost bespovratnih sredstava]]/7.5345</f>
        <v>76056.805362001454</v>
      </c>
      <c r="U2534" s="50">
        <v>0</v>
      </c>
      <c r="V2534" s="51">
        <f>Ugovori_OPULJP[[#This Row],[Javni doprinos korisnika - HRK]]/7.5345</f>
        <v>0</v>
      </c>
      <c r="W2534" s="50">
        <v>0</v>
      </c>
      <c r="X2534" s="51">
        <f>Ugovori_OPULJP[[#This Row],[Privatni doprinos korisnika - HRK]]/7.5345</f>
        <v>0</v>
      </c>
      <c r="Y2534" s="52">
        <v>573050</v>
      </c>
      <c r="Z2534" s="53">
        <f>Ugovori_OPULJP[[#This Row],[UKUPNI PRIHVATLJIVI IZDACI
TOTAL ELIGIBLE EXPENDITURE
= Bespovratna sredstva ukupno + doprinos korisnika
= Ukupni prihvatljivi troškovi
= Ukupna ugovorena vrijednost projekta HRK]]/7.5345</f>
        <v>76056.805362001454</v>
      </c>
      <c r="AA2534" s="44" t="s">
        <v>38</v>
      </c>
      <c r="AB2534" s="44" t="s">
        <v>35</v>
      </c>
      <c r="AC2534" s="107" t="s">
        <v>9284</v>
      </c>
      <c r="AD2534" s="63" t="s">
        <v>6595</v>
      </c>
    </row>
    <row r="2535" spans="1:30" ht="102" x14ac:dyDescent="0.2">
      <c r="A2535" s="61" t="s">
        <v>9285</v>
      </c>
      <c r="B2535" s="99" t="s">
        <v>743</v>
      </c>
      <c r="C2535" s="56" t="s">
        <v>7295</v>
      </c>
      <c r="D2535" s="56" t="s">
        <v>9228</v>
      </c>
      <c r="E2535" s="57" t="s">
        <v>76</v>
      </c>
      <c r="F2535" s="62" t="s">
        <v>9286</v>
      </c>
      <c r="G2535" s="45" t="s">
        <v>3183</v>
      </c>
      <c r="H2535" s="59">
        <v>44340</v>
      </c>
      <c r="I2535" s="59">
        <v>44950</v>
      </c>
      <c r="J2535" s="48" t="str">
        <f>IF(Ugovori_OPULJP[[#This Row],[DATUM ZAVRŠETKA OPERACIJE]]&gt;DATE(2024,3,31),"u provedbi","završen")</f>
        <v>završen</v>
      </c>
      <c r="K2535" s="58" t="s">
        <v>99</v>
      </c>
      <c r="L2535" s="58" t="s">
        <v>99</v>
      </c>
      <c r="M2535" s="49">
        <v>0.85</v>
      </c>
      <c r="N2535" s="49">
        <v>0.15</v>
      </c>
      <c r="O2535" s="50">
        <f>Ugovori_OPULJP[[#This Row],[Bespovratna sredstva - Ukupno (EU+Nac) HRK
= Ukupna ugovorena vrijednost bespovratnih sredstava]]*Ugovori_OPULJP[[#This Row],[EU STOPA SUFINANCIRANJA %
EU CO-FINANCING RATE %]]</f>
        <v>1319029.1499999999</v>
      </c>
      <c r="P2535" s="51">
        <f>Ugovori_OPULJP[[#This Row],[Bespovratna sredstva - EU dio - HRK]]/7.5345</f>
        <v>175065.25316875702</v>
      </c>
      <c r="Q2535" s="50">
        <f>Ugovori_OPULJP[[#This Row],[Bespovratna sredstva - Ukupno (EU+Nac) HRK
= Ukupna ugovorena vrijednost bespovratnih sredstava]]*Ugovori_OPULJP[[#This Row],[STOPA NACIONALNOG SUFINANCIRANJA %]]</f>
        <v>232769.85</v>
      </c>
      <c r="R2535" s="51">
        <f>Ugovori_OPULJP[[#This Row],[Bespovratna sredstva - Nacionalni dio - HRK]]/7.5345</f>
        <v>30893.868206251242</v>
      </c>
      <c r="S2535" s="52">
        <v>1551799</v>
      </c>
      <c r="T2535" s="53">
        <f>Ugovori_OPULJP[[#This Row],[Bespovratna sredstva - Ukupno (EU+Nac) HRK
= Ukupna ugovorena vrijednost bespovratnih sredstava]]/7.5345</f>
        <v>205959.12137500828</v>
      </c>
      <c r="U2535" s="50">
        <v>0</v>
      </c>
      <c r="V2535" s="51">
        <f>Ugovori_OPULJP[[#This Row],[Javni doprinos korisnika - HRK]]/7.5345</f>
        <v>0</v>
      </c>
      <c r="W2535" s="50">
        <v>0</v>
      </c>
      <c r="X2535" s="51">
        <f>Ugovori_OPULJP[[#This Row],[Privatni doprinos korisnika - HRK]]/7.5345</f>
        <v>0</v>
      </c>
      <c r="Y2535" s="52">
        <v>1551799</v>
      </c>
      <c r="Z2535" s="53">
        <f>Ugovori_OPULJP[[#This Row],[UKUPNI PRIHVATLJIVI IZDACI
TOTAL ELIGIBLE EXPENDITURE
= Bespovratna sredstva ukupno + doprinos korisnika
= Ukupni prihvatljivi troškovi
= Ukupna ugovorena vrijednost projekta HRK]]/7.5345</f>
        <v>205959.12137500828</v>
      </c>
      <c r="AA2535" s="57" t="s">
        <v>38</v>
      </c>
      <c r="AB2535" s="57" t="s">
        <v>35</v>
      </c>
      <c r="AC2535" s="107" t="s">
        <v>9287</v>
      </c>
      <c r="AD2535" s="63" t="s">
        <v>6595</v>
      </c>
    </row>
    <row r="2536" spans="1:30" ht="127.5" x14ac:dyDescent="0.2">
      <c r="A2536" s="61" t="s">
        <v>9288</v>
      </c>
      <c r="B2536" s="99" t="s">
        <v>743</v>
      </c>
      <c r="C2536" s="56" t="s">
        <v>7295</v>
      </c>
      <c r="D2536" s="56" t="s">
        <v>9228</v>
      </c>
      <c r="E2536" s="57" t="s">
        <v>76</v>
      </c>
      <c r="F2536" s="62" t="s">
        <v>9289</v>
      </c>
      <c r="G2536" s="45" t="s">
        <v>2536</v>
      </c>
      <c r="H2536" s="59">
        <v>44204</v>
      </c>
      <c r="I2536" s="59">
        <v>44812</v>
      </c>
      <c r="J2536" s="48" t="str">
        <f>IF(Ugovori_OPULJP[[#This Row],[DATUM ZAVRŠETKA OPERACIJE]]&gt;DATE(2024,3,31),"u provedbi","završen")</f>
        <v>završen</v>
      </c>
      <c r="K2536" s="58" t="s">
        <v>9290</v>
      </c>
      <c r="L2536" s="58" t="s">
        <v>338</v>
      </c>
      <c r="M2536" s="49">
        <v>0.85</v>
      </c>
      <c r="N2536" s="49">
        <v>0.15</v>
      </c>
      <c r="O2536" s="83">
        <f>Ugovori_OPULJP[[#This Row],[Bespovratna sredstva - Ukupno (EU+Nac) HRK
= Ukupna ugovorena vrijednost bespovratnih sredstava]]*Ugovori_OPULJP[[#This Row],[EU STOPA SUFINANCIRANJA %
EU CO-FINANCING RATE %]]</f>
        <v>1699931.456</v>
      </c>
      <c r="P2536" s="84">
        <f>Ugovori_OPULJP[[#This Row],[Bespovratna sredstva - EU dio - HRK]]/7.5345</f>
        <v>225619.6769526843</v>
      </c>
      <c r="Q2536" s="83">
        <f>Ugovori_OPULJP[[#This Row],[Bespovratna sredstva - Ukupno (EU+Nac) HRK
= Ukupna ugovorena vrijednost bespovratnih sredstava]]*Ugovori_OPULJP[[#This Row],[STOPA NACIONALNOG SUFINANCIRANJA %]]</f>
        <v>299987.90399999998</v>
      </c>
      <c r="R2536" s="84">
        <f>Ugovori_OPULJP[[#This Row],[Bespovratna sredstva - Nacionalni dio - HRK]]/7.5345</f>
        <v>39815.237109297224</v>
      </c>
      <c r="S2536" s="85">
        <v>1999919.36</v>
      </c>
      <c r="T2536" s="86">
        <f>Ugovori_OPULJP[[#This Row],[Bespovratna sredstva - Ukupno (EU+Nac) HRK
= Ukupna ugovorena vrijednost bespovratnih sredstava]]/7.5345</f>
        <v>265434.91406198154</v>
      </c>
      <c r="U2536" s="83">
        <v>0</v>
      </c>
      <c r="V2536" s="84">
        <f>Ugovori_OPULJP[[#This Row],[Javni doprinos korisnika - HRK]]/7.5345</f>
        <v>0</v>
      </c>
      <c r="W2536" s="83">
        <v>0</v>
      </c>
      <c r="X2536" s="84">
        <f>Ugovori_OPULJP[[#This Row],[Privatni doprinos korisnika - HRK]]/7.5345</f>
        <v>0</v>
      </c>
      <c r="Y2536" s="85">
        <v>1999919.36</v>
      </c>
      <c r="Z2536" s="86">
        <f>Ugovori_OPULJP[[#This Row],[UKUPNI PRIHVATLJIVI IZDACI
TOTAL ELIGIBLE EXPENDITURE
= Bespovratna sredstva ukupno + doprinos korisnika
= Ukupni prihvatljivi troškovi
= Ukupna ugovorena vrijednost projekta HRK]]/7.5345</f>
        <v>265434.91406198154</v>
      </c>
      <c r="AA2536" s="57" t="s">
        <v>38</v>
      </c>
      <c r="AB2536" s="57" t="s">
        <v>35</v>
      </c>
      <c r="AC2536" s="107" t="s">
        <v>9291</v>
      </c>
      <c r="AD2536" s="56" t="s">
        <v>6595</v>
      </c>
    </row>
    <row r="2537" spans="1:30" ht="102" customHeight="1" x14ac:dyDescent="0.2">
      <c r="A2537" s="61" t="s">
        <v>9292</v>
      </c>
      <c r="B2537" s="99" t="s">
        <v>743</v>
      </c>
      <c r="C2537" s="56" t="s">
        <v>7295</v>
      </c>
      <c r="D2537" s="56" t="s">
        <v>9228</v>
      </c>
      <c r="E2537" s="57" t="s">
        <v>76</v>
      </c>
      <c r="F2537" s="62" t="s">
        <v>9293</v>
      </c>
      <c r="G2537" s="45" t="s">
        <v>2206</v>
      </c>
      <c r="H2537" s="59">
        <v>44319</v>
      </c>
      <c r="I2537" s="59">
        <v>44929</v>
      </c>
      <c r="J2537" s="48" t="str">
        <f>IF(Ugovori_OPULJP[[#This Row],[DATUM ZAVRŠETKA OPERACIJE]]&gt;DATE(2024,3,31),"u provedbi","završen")</f>
        <v>završen</v>
      </c>
      <c r="K2537" s="58" t="s">
        <v>211</v>
      </c>
      <c r="L2537" s="58" t="s">
        <v>211</v>
      </c>
      <c r="M2537" s="49">
        <v>0.85</v>
      </c>
      <c r="N2537" s="49">
        <v>0.15</v>
      </c>
      <c r="O2537" s="50">
        <f>Ugovori_OPULJP[[#This Row],[Bespovratna sredstva - Ukupno (EU+Nac) HRK
= Ukupna ugovorena vrijednost bespovratnih sredstava]]*Ugovori_OPULJP[[#This Row],[EU STOPA SUFINANCIRANJA %
EU CO-FINANCING RATE %]]</f>
        <v>1084974</v>
      </c>
      <c r="P2537" s="51">
        <f>Ugovori_OPULJP[[#This Row],[Bespovratna sredstva - EU dio - HRK]]/7.5345</f>
        <v>144000.79633685047</v>
      </c>
      <c r="Q2537" s="50">
        <f>Ugovori_OPULJP[[#This Row],[Bespovratna sredstva - Ukupno (EU+Nac) HRK
= Ukupna ugovorena vrijednost bespovratnih sredstava]]*Ugovori_OPULJP[[#This Row],[STOPA NACIONALNOG SUFINANCIRANJA %]]</f>
        <v>191466</v>
      </c>
      <c r="R2537" s="51">
        <f>Ugovori_OPULJP[[#This Row],[Bespovratna sredstva - Nacionalni dio - HRK]]/7.5345</f>
        <v>25411.90523591479</v>
      </c>
      <c r="S2537" s="52">
        <v>1276440</v>
      </c>
      <c r="T2537" s="53">
        <f>Ugovori_OPULJP[[#This Row],[Bespovratna sredstva - Ukupno (EU+Nac) HRK
= Ukupna ugovorena vrijednost bespovratnih sredstava]]/7.5345</f>
        <v>169412.70157276528</v>
      </c>
      <c r="U2537" s="50">
        <v>0</v>
      </c>
      <c r="V2537" s="51">
        <f>Ugovori_OPULJP[[#This Row],[Javni doprinos korisnika - HRK]]/7.5345</f>
        <v>0</v>
      </c>
      <c r="W2537" s="50">
        <v>0</v>
      </c>
      <c r="X2537" s="51">
        <f>Ugovori_OPULJP[[#This Row],[Privatni doprinos korisnika - HRK]]/7.5345</f>
        <v>0</v>
      </c>
      <c r="Y2537" s="52">
        <v>1276440</v>
      </c>
      <c r="Z2537" s="53">
        <f>Ugovori_OPULJP[[#This Row],[UKUPNI PRIHVATLJIVI IZDACI
TOTAL ELIGIBLE EXPENDITURE
= Bespovratna sredstva ukupno + doprinos korisnika
= Ukupni prihvatljivi troškovi
= Ukupna ugovorena vrijednost projekta HRK]]/7.5345</f>
        <v>169412.70157276528</v>
      </c>
      <c r="AA2537" s="44" t="s">
        <v>38</v>
      </c>
      <c r="AB2537" s="44" t="s">
        <v>35</v>
      </c>
      <c r="AC2537" s="107" t="s">
        <v>9294</v>
      </c>
      <c r="AD2537" s="63" t="s">
        <v>6595</v>
      </c>
    </row>
    <row r="2538" spans="1:30" ht="102" x14ac:dyDescent="0.2">
      <c r="A2538" s="61" t="s">
        <v>9295</v>
      </c>
      <c r="B2538" s="99" t="s">
        <v>743</v>
      </c>
      <c r="C2538" s="56" t="s">
        <v>7295</v>
      </c>
      <c r="D2538" s="56" t="s">
        <v>9228</v>
      </c>
      <c r="E2538" s="57" t="s">
        <v>76</v>
      </c>
      <c r="F2538" s="62" t="s">
        <v>9296</v>
      </c>
      <c r="G2538" s="45" t="s">
        <v>168</v>
      </c>
      <c r="H2538" s="59">
        <v>44211</v>
      </c>
      <c r="I2538" s="59">
        <v>44819</v>
      </c>
      <c r="J2538" s="48" t="str">
        <f>IF(Ugovori_OPULJP[[#This Row],[DATUM ZAVRŠETKA OPERACIJE]]&gt;DATE(2024,3,31),"u provedbi","završen")</f>
        <v>završen</v>
      </c>
      <c r="K2538" s="58" t="s">
        <v>9297</v>
      </c>
      <c r="L2538" s="58" t="s">
        <v>37</v>
      </c>
      <c r="M2538" s="49">
        <v>0.85</v>
      </c>
      <c r="N2538" s="49">
        <v>0.15</v>
      </c>
      <c r="O2538" s="83">
        <f>Ugovori_OPULJP[[#This Row],[Bespovratna sredstva - Ukupno (EU+Nac) HRK
= Ukupna ugovorena vrijednost bespovratnih sredstava]]*Ugovori_OPULJP[[#This Row],[EU STOPA SUFINANCIRANJA %
EU CO-FINANCING RATE %]]</f>
        <v>1700000</v>
      </c>
      <c r="P2538" s="84">
        <f>Ugovori_OPULJP[[#This Row],[Bespovratna sredstva - EU dio - HRK]]/7.5345</f>
        <v>225628.77430486429</v>
      </c>
      <c r="Q2538" s="83">
        <f>Ugovori_OPULJP[[#This Row],[Bespovratna sredstva - Ukupno (EU+Nac) HRK
= Ukupna ugovorena vrijednost bespovratnih sredstava]]*Ugovori_OPULJP[[#This Row],[STOPA NACIONALNOG SUFINANCIRANJA %]]</f>
        <v>300000</v>
      </c>
      <c r="R2538" s="84">
        <f>Ugovori_OPULJP[[#This Row],[Bespovratna sredstva - Nacionalni dio - HRK]]/7.5345</f>
        <v>39816.842524387816</v>
      </c>
      <c r="S2538" s="85">
        <v>2000000</v>
      </c>
      <c r="T2538" s="86">
        <f>Ugovori_OPULJP[[#This Row],[Bespovratna sredstva - Ukupno (EU+Nac) HRK
= Ukupna ugovorena vrijednost bespovratnih sredstava]]/7.5345</f>
        <v>265445.6168292521</v>
      </c>
      <c r="U2538" s="83">
        <v>0</v>
      </c>
      <c r="V2538" s="84">
        <f>Ugovori_OPULJP[[#This Row],[Javni doprinos korisnika - HRK]]/7.5345</f>
        <v>0</v>
      </c>
      <c r="W2538" s="83">
        <v>0</v>
      </c>
      <c r="X2538" s="84">
        <f>Ugovori_OPULJP[[#This Row],[Privatni doprinos korisnika - HRK]]/7.5345</f>
        <v>0</v>
      </c>
      <c r="Y2538" s="85">
        <v>2000000</v>
      </c>
      <c r="Z2538" s="86">
        <f>Ugovori_OPULJP[[#This Row],[UKUPNI PRIHVATLJIVI IZDACI
TOTAL ELIGIBLE EXPENDITURE
= Bespovratna sredstva ukupno + doprinos korisnika
= Ukupni prihvatljivi troškovi
= Ukupna ugovorena vrijednost projekta HRK]]/7.5345</f>
        <v>265445.6168292521</v>
      </c>
      <c r="AA2538" s="57" t="s">
        <v>38</v>
      </c>
      <c r="AB2538" s="57" t="s">
        <v>35</v>
      </c>
      <c r="AC2538" s="107" t="s">
        <v>9298</v>
      </c>
      <c r="AD2538" s="56" t="s">
        <v>6595</v>
      </c>
    </row>
    <row r="2539" spans="1:30" ht="114.75" x14ac:dyDescent="0.2">
      <c r="A2539" s="61" t="s">
        <v>9299</v>
      </c>
      <c r="B2539" s="99" t="s">
        <v>743</v>
      </c>
      <c r="C2539" s="56" t="s">
        <v>7295</v>
      </c>
      <c r="D2539" s="56" t="s">
        <v>9228</v>
      </c>
      <c r="E2539" s="57" t="s">
        <v>76</v>
      </c>
      <c r="F2539" s="62" t="s">
        <v>9300</v>
      </c>
      <c r="G2539" s="62" t="s">
        <v>7609</v>
      </c>
      <c r="H2539" s="59">
        <v>44317</v>
      </c>
      <c r="I2539" s="59">
        <v>44927</v>
      </c>
      <c r="J2539" s="48" t="str">
        <f>IF(Ugovori_OPULJP[[#This Row],[DATUM ZAVRŠETKA OPERACIJE]]&gt;DATE(2024,3,31),"u provedbi","završen")</f>
        <v>završen</v>
      </c>
      <c r="K2539" s="58" t="s">
        <v>79</v>
      </c>
      <c r="L2539" s="58" t="s">
        <v>79</v>
      </c>
      <c r="M2539" s="49">
        <v>0.85</v>
      </c>
      <c r="N2539" s="49">
        <v>0.15</v>
      </c>
      <c r="O2539" s="50">
        <f>Ugovori_OPULJP[[#This Row],[Bespovratna sredstva - Ukupno (EU+Nac) HRK
= Ukupna ugovorena vrijednost bespovratnih sredstava]]*Ugovori_OPULJP[[#This Row],[EU STOPA SUFINANCIRANJA %
EU CO-FINANCING RATE %]]</f>
        <v>1699730.7625</v>
      </c>
      <c r="P2539" s="51">
        <f>Ugovori_OPULJP[[#This Row],[Bespovratna sredstva - EU dio - HRK]]/7.5345</f>
        <v>225593.04034773374</v>
      </c>
      <c r="Q2539" s="50">
        <f>Ugovori_OPULJP[[#This Row],[Bespovratna sredstva - Ukupno (EU+Nac) HRK
= Ukupna ugovorena vrijednost bespovratnih sredstava]]*Ugovori_OPULJP[[#This Row],[STOPA NACIONALNOG SUFINANCIRANJA %]]</f>
        <v>299952.48749999999</v>
      </c>
      <c r="R2539" s="51">
        <f>Ugovori_OPULJP[[#This Row],[Bespovratna sredstva - Nacionalni dio - HRK]]/7.5345</f>
        <v>39810.53653195301</v>
      </c>
      <c r="S2539" s="52">
        <v>1999683.25</v>
      </c>
      <c r="T2539" s="53">
        <f>Ugovori_OPULJP[[#This Row],[Bespovratna sredstva - Ukupno (EU+Nac) HRK
= Ukupna ugovorena vrijednost bespovratnih sredstava]]/7.5345</f>
        <v>265403.57687968673</v>
      </c>
      <c r="U2539" s="50">
        <v>0</v>
      </c>
      <c r="V2539" s="51">
        <f>Ugovori_OPULJP[[#This Row],[Javni doprinos korisnika - HRK]]/7.5345</f>
        <v>0</v>
      </c>
      <c r="W2539" s="50">
        <v>0</v>
      </c>
      <c r="X2539" s="51">
        <f>Ugovori_OPULJP[[#This Row],[Privatni doprinos korisnika - HRK]]/7.5345</f>
        <v>0</v>
      </c>
      <c r="Y2539" s="52">
        <v>1999683.25</v>
      </c>
      <c r="Z2539" s="53">
        <f>Ugovori_OPULJP[[#This Row],[UKUPNI PRIHVATLJIVI IZDACI
TOTAL ELIGIBLE EXPENDITURE
= Bespovratna sredstva ukupno + doprinos korisnika
= Ukupni prihvatljivi troškovi
= Ukupna ugovorena vrijednost projekta HRK]]/7.5345</f>
        <v>265403.57687968673</v>
      </c>
      <c r="AA2539" s="44" t="s">
        <v>38</v>
      </c>
      <c r="AB2539" s="44" t="s">
        <v>35</v>
      </c>
      <c r="AC2539" s="107" t="s">
        <v>9301</v>
      </c>
      <c r="AD2539" s="63" t="s">
        <v>6595</v>
      </c>
    </row>
    <row r="2540" spans="1:30" ht="127.5" x14ac:dyDescent="0.2">
      <c r="A2540" s="61" t="s">
        <v>9302</v>
      </c>
      <c r="B2540" s="99" t="s">
        <v>743</v>
      </c>
      <c r="C2540" s="56" t="s">
        <v>7295</v>
      </c>
      <c r="D2540" s="56" t="s">
        <v>9228</v>
      </c>
      <c r="E2540" s="57" t="s">
        <v>76</v>
      </c>
      <c r="F2540" s="62" t="s">
        <v>9303</v>
      </c>
      <c r="G2540" s="62" t="s">
        <v>9304</v>
      </c>
      <c r="H2540" s="59">
        <v>44207</v>
      </c>
      <c r="I2540" s="59">
        <v>44692</v>
      </c>
      <c r="J2540" s="48" t="str">
        <f>IF(Ugovori_OPULJP[[#This Row],[DATUM ZAVRŠETKA OPERACIJE]]&gt;DATE(2024,3,31),"u provedbi","završen")</f>
        <v>završen</v>
      </c>
      <c r="K2540" s="58" t="s">
        <v>155</v>
      </c>
      <c r="L2540" s="46" t="s">
        <v>155</v>
      </c>
      <c r="M2540" s="49">
        <v>0.85</v>
      </c>
      <c r="N2540" s="49">
        <v>0.15</v>
      </c>
      <c r="O2540" s="83">
        <f>Ugovori_OPULJP[[#This Row],[Bespovratna sredstva - Ukupno (EU+Nac) HRK
= Ukupna ugovorena vrijednost bespovratnih sredstava]]*Ugovori_OPULJP[[#This Row],[EU STOPA SUFINANCIRANJA %
EU CO-FINANCING RATE %]]</f>
        <v>447942.41799999995</v>
      </c>
      <c r="P2540" s="84">
        <f>Ugovori_OPULJP[[#This Row],[Bespovratna sredstva - EU dio - HRK]]/7.5345</f>
        <v>59452.175724998327</v>
      </c>
      <c r="Q2540" s="83">
        <f>Ugovori_OPULJP[[#This Row],[Bespovratna sredstva - Ukupno (EU+Nac) HRK
= Ukupna ugovorena vrijednost bespovratnih sredstava]]*Ugovori_OPULJP[[#This Row],[STOPA NACIONALNOG SUFINANCIRANJA %]]</f>
        <v>79048.661999999997</v>
      </c>
      <c r="R2540" s="84">
        <f>Ugovori_OPULJP[[#This Row],[Bespovratna sredstva - Nacionalni dio - HRK]]/7.5345</f>
        <v>10491.56042205853</v>
      </c>
      <c r="S2540" s="85">
        <v>526991.07999999996</v>
      </c>
      <c r="T2540" s="86">
        <f>Ugovori_OPULJP[[#This Row],[Bespovratna sredstva - Ukupno (EU+Nac) HRK
= Ukupna ugovorena vrijednost bespovratnih sredstava]]/7.5345</f>
        <v>69943.736147056858</v>
      </c>
      <c r="U2540" s="83">
        <v>0</v>
      </c>
      <c r="V2540" s="84">
        <f>Ugovori_OPULJP[[#This Row],[Javni doprinos korisnika - HRK]]/7.5345</f>
        <v>0</v>
      </c>
      <c r="W2540" s="83">
        <v>0</v>
      </c>
      <c r="X2540" s="84">
        <f>Ugovori_OPULJP[[#This Row],[Privatni doprinos korisnika - HRK]]/7.5345</f>
        <v>0</v>
      </c>
      <c r="Y2540" s="85">
        <v>526991.07999999996</v>
      </c>
      <c r="Z2540" s="86">
        <f>Ugovori_OPULJP[[#This Row],[UKUPNI PRIHVATLJIVI IZDACI
TOTAL ELIGIBLE EXPENDITURE
= Bespovratna sredstva ukupno + doprinos korisnika
= Ukupni prihvatljivi troškovi
= Ukupna ugovorena vrijednost projekta HRK]]/7.5345</f>
        <v>69943.736147056858</v>
      </c>
      <c r="AA2540" s="57" t="s">
        <v>38</v>
      </c>
      <c r="AB2540" s="57" t="s">
        <v>35</v>
      </c>
      <c r="AC2540" s="107" t="s">
        <v>9305</v>
      </c>
      <c r="AD2540" s="56" t="s">
        <v>6595</v>
      </c>
    </row>
    <row r="2541" spans="1:30" ht="102" x14ac:dyDescent="0.2">
      <c r="A2541" s="61" t="s">
        <v>9306</v>
      </c>
      <c r="B2541" s="99" t="s">
        <v>743</v>
      </c>
      <c r="C2541" s="56" t="s">
        <v>7295</v>
      </c>
      <c r="D2541" s="56" t="s">
        <v>9228</v>
      </c>
      <c r="E2541" s="57" t="s">
        <v>76</v>
      </c>
      <c r="F2541" s="62" t="s">
        <v>9307</v>
      </c>
      <c r="G2541" s="62" t="s">
        <v>4341</v>
      </c>
      <c r="H2541" s="59">
        <v>44322</v>
      </c>
      <c r="I2541" s="59">
        <v>44932</v>
      </c>
      <c r="J2541" s="48" t="str">
        <f>IF(Ugovori_OPULJP[[#This Row],[DATUM ZAVRŠETKA OPERACIJE]]&gt;DATE(2024,3,31),"u provedbi","završen")</f>
        <v>završen</v>
      </c>
      <c r="K2541" s="58" t="s">
        <v>249</v>
      </c>
      <c r="L2541" s="58" t="s">
        <v>249</v>
      </c>
      <c r="M2541" s="49">
        <v>0.85</v>
      </c>
      <c r="N2541" s="49">
        <v>0.15</v>
      </c>
      <c r="O2541" s="50">
        <f>Ugovori_OPULJP[[#This Row],[Bespovratna sredstva - Ukupno (EU+Nac) HRK
= Ukupna ugovorena vrijednost bespovratnih sredstava]]*Ugovori_OPULJP[[#This Row],[EU STOPA SUFINANCIRANJA %
EU CO-FINANCING RATE %]]</f>
        <v>1667662.6084999999</v>
      </c>
      <c r="P2541" s="51">
        <f>Ugovori_OPULJP[[#This Row],[Bespovratna sredstva - EU dio - HRK]]/7.5345</f>
        <v>221336.86488818101</v>
      </c>
      <c r="Q2541" s="50">
        <f>Ugovori_OPULJP[[#This Row],[Bespovratna sredstva - Ukupno (EU+Nac) HRK
= Ukupna ugovorena vrijednost bespovratnih sredstava]]*Ugovori_OPULJP[[#This Row],[STOPA NACIONALNOG SUFINANCIRANJA %]]</f>
        <v>294293.40149999998</v>
      </c>
      <c r="R2541" s="51">
        <f>Ugovori_OPULJP[[#This Row],[Bespovratna sredstva - Nacionalni dio - HRK]]/7.5345</f>
        <v>39059.446744973116</v>
      </c>
      <c r="S2541" s="52">
        <v>1961956.01</v>
      </c>
      <c r="T2541" s="53">
        <f>Ugovori_OPULJP[[#This Row],[Bespovratna sredstva - Ukupno (EU+Nac) HRK
= Ukupna ugovorena vrijednost bespovratnih sredstava]]/7.5345</f>
        <v>260396.31163315414</v>
      </c>
      <c r="U2541" s="50">
        <v>0</v>
      </c>
      <c r="V2541" s="51">
        <f>Ugovori_OPULJP[[#This Row],[Javni doprinos korisnika - HRK]]/7.5345</f>
        <v>0</v>
      </c>
      <c r="W2541" s="50">
        <v>0</v>
      </c>
      <c r="X2541" s="51">
        <f>Ugovori_OPULJP[[#This Row],[Privatni doprinos korisnika - HRK]]/7.5345</f>
        <v>0</v>
      </c>
      <c r="Y2541" s="52">
        <v>1961956.01</v>
      </c>
      <c r="Z2541" s="53">
        <f>Ugovori_OPULJP[[#This Row],[UKUPNI PRIHVATLJIVI IZDACI
TOTAL ELIGIBLE EXPENDITURE
= Bespovratna sredstva ukupno + doprinos korisnika
= Ukupni prihvatljivi troškovi
= Ukupna ugovorena vrijednost projekta HRK]]/7.5345</f>
        <v>260396.31163315414</v>
      </c>
      <c r="AA2541" s="44" t="s">
        <v>38</v>
      </c>
      <c r="AB2541" s="44" t="s">
        <v>35</v>
      </c>
      <c r="AC2541" s="107" t="s">
        <v>9308</v>
      </c>
      <c r="AD2541" s="63" t="s">
        <v>6595</v>
      </c>
    </row>
    <row r="2542" spans="1:30" ht="114.75" x14ac:dyDescent="0.2">
      <c r="A2542" s="61" t="s">
        <v>9309</v>
      </c>
      <c r="B2542" s="99" t="s">
        <v>743</v>
      </c>
      <c r="C2542" s="56" t="s">
        <v>7295</v>
      </c>
      <c r="D2542" s="56" t="s">
        <v>9228</v>
      </c>
      <c r="E2542" s="57" t="s">
        <v>76</v>
      </c>
      <c r="F2542" s="62" t="s">
        <v>9310</v>
      </c>
      <c r="G2542" s="62" t="s">
        <v>9311</v>
      </c>
      <c r="H2542" s="59">
        <v>44343</v>
      </c>
      <c r="I2542" s="59">
        <v>44953</v>
      </c>
      <c r="J2542" s="48" t="str">
        <f>IF(Ugovori_OPULJP[[#This Row],[DATUM ZAVRŠETKA OPERACIJE]]&gt;DATE(2024,3,31),"u provedbi","završen")</f>
        <v>završen</v>
      </c>
      <c r="K2542" s="58" t="s">
        <v>130</v>
      </c>
      <c r="L2542" s="67" t="s">
        <v>130</v>
      </c>
      <c r="M2542" s="74" t="s">
        <v>3114</v>
      </c>
      <c r="N2542" s="49">
        <v>0.15</v>
      </c>
      <c r="O2542" s="50">
        <f>Ugovori_OPULJP[[#This Row],[Bespovratna sredstva - Ukupno (EU+Nac) HRK
= Ukupna ugovorena vrijednost bespovratnih sredstava]]*Ugovori_OPULJP[[#This Row],[EU STOPA SUFINANCIRANJA %
EU CO-FINANCING RATE %]]</f>
        <v>648835.6</v>
      </c>
      <c r="P2542" s="51">
        <f>Ugovori_OPULJP[[#This Row],[Bespovratna sredstva - EU dio - HRK]]/7.5345</f>
        <v>86115.283031388943</v>
      </c>
      <c r="Q2542" s="50">
        <f>Ugovori_OPULJP[[#This Row],[Bespovratna sredstva - Ukupno (EU+Nac) HRK
= Ukupna ugovorena vrijednost bespovratnih sredstava]]*Ugovori_OPULJP[[#This Row],[STOPA NACIONALNOG SUFINANCIRANJA %]]</f>
        <v>114500.4</v>
      </c>
      <c r="R2542" s="51">
        <f>Ugovori_OPULJP[[#This Row],[Bespovratna sredstva - Nacionalni dio - HRK]]/7.5345</f>
        <v>15196.814652598046</v>
      </c>
      <c r="S2542" s="52">
        <v>763336</v>
      </c>
      <c r="T2542" s="53">
        <f>Ugovori_OPULJP[[#This Row],[Bespovratna sredstva - Ukupno (EU+Nac) HRK
= Ukupna ugovorena vrijednost bespovratnih sredstava]]/7.5345</f>
        <v>101312.09768398698</v>
      </c>
      <c r="U2542" s="50">
        <v>0</v>
      </c>
      <c r="V2542" s="51">
        <f>Ugovori_OPULJP[[#This Row],[Javni doprinos korisnika - HRK]]/7.5345</f>
        <v>0</v>
      </c>
      <c r="W2542" s="50">
        <v>0</v>
      </c>
      <c r="X2542" s="51">
        <f>Ugovori_OPULJP[[#This Row],[Privatni doprinos korisnika - HRK]]/7.5345</f>
        <v>0</v>
      </c>
      <c r="Y2542" s="52">
        <v>763336</v>
      </c>
      <c r="Z2542" s="53">
        <f>Ugovori_OPULJP[[#This Row],[UKUPNI PRIHVATLJIVI IZDACI
TOTAL ELIGIBLE EXPENDITURE
= Bespovratna sredstva ukupno + doprinos korisnika
= Ukupni prihvatljivi troškovi
= Ukupna ugovorena vrijednost projekta HRK]]/7.5345</f>
        <v>101312.09768398698</v>
      </c>
      <c r="AA2542" s="57" t="s">
        <v>38</v>
      </c>
      <c r="AB2542" s="57" t="s">
        <v>35</v>
      </c>
      <c r="AC2542" s="107" t="s">
        <v>9312</v>
      </c>
      <c r="AD2542" s="63" t="s">
        <v>6595</v>
      </c>
    </row>
    <row r="2543" spans="1:30" ht="89.25" x14ac:dyDescent="0.2">
      <c r="A2543" s="61" t="s">
        <v>9313</v>
      </c>
      <c r="B2543" s="99" t="s">
        <v>743</v>
      </c>
      <c r="C2543" s="56" t="s">
        <v>7295</v>
      </c>
      <c r="D2543" s="56" t="s">
        <v>9228</v>
      </c>
      <c r="E2543" s="57" t="s">
        <v>76</v>
      </c>
      <c r="F2543" s="62" t="s">
        <v>9314</v>
      </c>
      <c r="G2543" s="62" t="s">
        <v>4113</v>
      </c>
      <c r="H2543" s="59">
        <v>44317</v>
      </c>
      <c r="I2543" s="59">
        <v>44927</v>
      </c>
      <c r="J2543" s="48" t="str">
        <f>IF(Ugovori_OPULJP[[#This Row],[DATUM ZAVRŠETKA OPERACIJE]]&gt;DATE(2024,3,31),"u provedbi","završen")</f>
        <v>završen</v>
      </c>
      <c r="K2543" s="58" t="s">
        <v>9315</v>
      </c>
      <c r="L2543" s="58" t="s">
        <v>200</v>
      </c>
      <c r="M2543" s="49">
        <v>0.85</v>
      </c>
      <c r="N2543" s="49">
        <v>0.15</v>
      </c>
      <c r="O2543" s="50">
        <f>Ugovori_OPULJP[[#This Row],[Bespovratna sredstva - Ukupno (EU+Nac) HRK
= Ukupna ugovorena vrijednost bespovratnih sredstava]]*Ugovori_OPULJP[[#This Row],[EU STOPA SUFINANCIRANJA %
EU CO-FINANCING RATE %]]</f>
        <v>793189.1449999999</v>
      </c>
      <c r="P2543" s="51">
        <f>Ugovori_OPULJP[[#This Row],[Bespovratna sredstva - EU dio - HRK]]/7.5345</f>
        <v>105274.29092839603</v>
      </c>
      <c r="Q2543" s="50">
        <f>Ugovori_OPULJP[[#This Row],[Bespovratna sredstva - Ukupno (EU+Nac) HRK
= Ukupna ugovorena vrijednost bespovratnih sredstava]]*Ugovori_OPULJP[[#This Row],[STOPA NACIONALNOG SUFINANCIRANJA %]]</f>
        <v>139974.55499999999</v>
      </c>
      <c r="R2543" s="51">
        <f>Ugovori_OPULJP[[#This Row],[Bespovratna sredstva - Nacionalni dio - HRK]]/7.5345</f>
        <v>18577.816046187534</v>
      </c>
      <c r="S2543" s="52">
        <v>933163.7</v>
      </c>
      <c r="T2543" s="53">
        <f>Ugovori_OPULJP[[#This Row],[Bespovratna sredstva - Ukupno (EU+Nac) HRK
= Ukupna ugovorena vrijednost bespovratnih sredstava]]/7.5345</f>
        <v>123852.10697458357</v>
      </c>
      <c r="U2543" s="50">
        <v>0</v>
      </c>
      <c r="V2543" s="51">
        <f>Ugovori_OPULJP[[#This Row],[Javni doprinos korisnika - HRK]]/7.5345</f>
        <v>0</v>
      </c>
      <c r="W2543" s="50">
        <v>0</v>
      </c>
      <c r="X2543" s="51">
        <f>Ugovori_OPULJP[[#This Row],[Privatni doprinos korisnika - HRK]]/7.5345</f>
        <v>0</v>
      </c>
      <c r="Y2543" s="52">
        <v>933163.7</v>
      </c>
      <c r="Z2543" s="53">
        <f>Ugovori_OPULJP[[#This Row],[UKUPNI PRIHVATLJIVI IZDACI
TOTAL ELIGIBLE EXPENDITURE
= Bespovratna sredstva ukupno + doprinos korisnika
= Ukupni prihvatljivi troškovi
= Ukupna ugovorena vrijednost projekta HRK]]/7.5345</f>
        <v>123852.10697458357</v>
      </c>
      <c r="AA2543" s="44" t="s">
        <v>38</v>
      </c>
      <c r="AB2543" s="44" t="s">
        <v>35</v>
      </c>
      <c r="AC2543" s="107" t="s">
        <v>9316</v>
      </c>
      <c r="AD2543" s="63" t="s">
        <v>6595</v>
      </c>
    </row>
    <row r="2544" spans="1:30" ht="102" x14ac:dyDescent="0.2">
      <c r="A2544" s="61" t="s">
        <v>9317</v>
      </c>
      <c r="B2544" s="99" t="s">
        <v>743</v>
      </c>
      <c r="C2544" s="56" t="s">
        <v>7295</v>
      </c>
      <c r="D2544" s="56" t="s">
        <v>9228</v>
      </c>
      <c r="E2544" s="57" t="s">
        <v>76</v>
      </c>
      <c r="F2544" s="62" t="s">
        <v>9318</v>
      </c>
      <c r="G2544" s="62" t="s">
        <v>7441</v>
      </c>
      <c r="H2544" s="59">
        <v>44204</v>
      </c>
      <c r="I2544" s="59">
        <v>44781</v>
      </c>
      <c r="J2544" s="48" t="str">
        <f>IF(Ugovori_OPULJP[[#This Row],[DATUM ZAVRŠETKA OPERACIJE]]&gt;DATE(2024,3,31),"u provedbi","završen")</f>
        <v>završen</v>
      </c>
      <c r="K2544" s="58" t="s">
        <v>79</v>
      </c>
      <c r="L2544" s="58" t="s">
        <v>79</v>
      </c>
      <c r="M2544" s="49">
        <v>0.85</v>
      </c>
      <c r="N2544" s="49">
        <v>0.15</v>
      </c>
      <c r="O2544" s="83">
        <f>Ugovori_OPULJP[[#This Row],[Bespovratna sredstva - Ukupno (EU+Nac) HRK
= Ukupna ugovorena vrijednost bespovratnih sredstava]]*Ugovori_OPULJP[[#This Row],[EU STOPA SUFINANCIRANJA %
EU CO-FINANCING RATE %]]</f>
        <v>1655046.73</v>
      </c>
      <c r="P2544" s="84">
        <f>Ugovori_OPULJP[[#This Row],[Bespovratna sredstva - EU dio - HRK]]/7.5345</f>
        <v>219662.45006304333</v>
      </c>
      <c r="Q2544" s="83">
        <f>Ugovori_OPULJP[[#This Row],[Bespovratna sredstva - Ukupno (EU+Nac) HRK
= Ukupna ugovorena vrijednost bespovratnih sredstava]]*Ugovori_OPULJP[[#This Row],[STOPA NACIONALNOG SUFINANCIRANJA %]]</f>
        <v>292067.07</v>
      </c>
      <c r="R2544" s="84">
        <f>Ugovori_OPULJP[[#This Row],[Bespovratna sredstva - Nacionalni dio - HRK]]/7.5345</f>
        <v>38763.961775831172</v>
      </c>
      <c r="S2544" s="85">
        <v>1947113.8</v>
      </c>
      <c r="T2544" s="86">
        <f>Ugovori_OPULJP[[#This Row],[Bespovratna sredstva - Ukupno (EU+Nac) HRK
= Ukupna ugovorena vrijednost bespovratnih sredstava]]/7.5345</f>
        <v>258426.41183887451</v>
      </c>
      <c r="U2544" s="83">
        <v>0</v>
      </c>
      <c r="V2544" s="84">
        <f>Ugovori_OPULJP[[#This Row],[Javni doprinos korisnika - HRK]]/7.5345</f>
        <v>0</v>
      </c>
      <c r="W2544" s="83">
        <v>0</v>
      </c>
      <c r="X2544" s="84">
        <f>Ugovori_OPULJP[[#This Row],[Privatni doprinos korisnika - HRK]]/7.5345</f>
        <v>0</v>
      </c>
      <c r="Y2544" s="85">
        <v>1947113.8</v>
      </c>
      <c r="Z2544" s="86">
        <f>Ugovori_OPULJP[[#This Row],[UKUPNI PRIHVATLJIVI IZDACI
TOTAL ELIGIBLE EXPENDITURE
= Bespovratna sredstva ukupno + doprinos korisnika
= Ukupni prihvatljivi troškovi
= Ukupna ugovorena vrijednost projekta HRK]]/7.5345</f>
        <v>258426.41183887451</v>
      </c>
      <c r="AA2544" s="57" t="s">
        <v>38</v>
      </c>
      <c r="AB2544" s="57" t="s">
        <v>35</v>
      </c>
      <c r="AC2544" s="107" t="s">
        <v>9319</v>
      </c>
      <c r="AD2544" s="56" t="s">
        <v>6595</v>
      </c>
    </row>
    <row r="2545" spans="1:30" ht="140.25" x14ac:dyDescent="0.2">
      <c r="A2545" s="61" t="s">
        <v>9320</v>
      </c>
      <c r="B2545" s="99" t="s">
        <v>743</v>
      </c>
      <c r="C2545" s="56" t="s">
        <v>7295</v>
      </c>
      <c r="D2545" s="56" t="s">
        <v>9228</v>
      </c>
      <c r="E2545" s="57" t="s">
        <v>76</v>
      </c>
      <c r="F2545" s="62" t="s">
        <v>9321</v>
      </c>
      <c r="G2545" s="45" t="s">
        <v>7319</v>
      </c>
      <c r="H2545" s="59">
        <v>44209</v>
      </c>
      <c r="I2545" s="59">
        <v>44817</v>
      </c>
      <c r="J2545" s="48" t="str">
        <f>IF(Ugovori_OPULJP[[#This Row],[DATUM ZAVRŠETKA OPERACIJE]]&gt;DATE(2024,3,31),"u provedbi","završen")</f>
        <v>završen</v>
      </c>
      <c r="K2545" s="58" t="s">
        <v>9322</v>
      </c>
      <c r="L2545" s="58" t="s">
        <v>37</v>
      </c>
      <c r="M2545" s="49">
        <v>0.85</v>
      </c>
      <c r="N2545" s="49">
        <v>0.15</v>
      </c>
      <c r="O2545" s="83">
        <f>Ugovori_OPULJP[[#This Row],[Bespovratna sredstva - Ukupno (EU+Nac) HRK
= Ukupna ugovorena vrijednost bespovratnih sredstava]]*Ugovori_OPULJP[[#This Row],[EU STOPA SUFINANCIRANJA %
EU CO-FINANCING RATE %]]</f>
        <v>1699821.7379999999</v>
      </c>
      <c r="P2545" s="84">
        <f>Ugovori_OPULJP[[#This Row],[Bespovratna sredstva - EU dio - HRK]]/7.5345</f>
        <v>225605.11487159066</v>
      </c>
      <c r="Q2545" s="83">
        <f>Ugovori_OPULJP[[#This Row],[Bespovratna sredstva - Ukupno (EU+Nac) HRK
= Ukupna ugovorena vrijednost bespovratnih sredstava]]*Ugovori_OPULJP[[#This Row],[STOPA NACIONALNOG SUFINANCIRANJA %]]</f>
        <v>299968.54200000002</v>
      </c>
      <c r="R2545" s="84">
        <f>Ugovori_OPULJP[[#This Row],[Bespovratna sredstva - Nacionalni dio - HRK]]/7.5345</f>
        <v>39812.66733028071</v>
      </c>
      <c r="S2545" s="85">
        <v>1999790.28</v>
      </c>
      <c r="T2545" s="86">
        <f>Ugovori_OPULJP[[#This Row],[Bespovratna sredstva - Ukupno (EU+Nac) HRK
= Ukupna ugovorena vrijednost bespovratnih sredstava]]/7.5345</f>
        <v>265417.78220187139</v>
      </c>
      <c r="U2545" s="83">
        <v>0</v>
      </c>
      <c r="V2545" s="84">
        <f>Ugovori_OPULJP[[#This Row],[Javni doprinos korisnika - HRK]]/7.5345</f>
        <v>0</v>
      </c>
      <c r="W2545" s="83">
        <v>0</v>
      </c>
      <c r="X2545" s="84">
        <f>Ugovori_OPULJP[[#This Row],[Privatni doprinos korisnika - HRK]]/7.5345</f>
        <v>0</v>
      </c>
      <c r="Y2545" s="85">
        <v>1999790.28</v>
      </c>
      <c r="Z2545" s="86">
        <f>Ugovori_OPULJP[[#This Row],[UKUPNI PRIHVATLJIVI IZDACI
TOTAL ELIGIBLE EXPENDITURE
= Bespovratna sredstva ukupno + doprinos korisnika
= Ukupni prihvatljivi troškovi
= Ukupna ugovorena vrijednost projekta HRK]]/7.5345</f>
        <v>265417.78220187139</v>
      </c>
      <c r="AA2545" s="57" t="s">
        <v>38</v>
      </c>
      <c r="AB2545" s="57" t="s">
        <v>35</v>
      </c>
      <c r="AC2545" s="107" t="s">
        <v>9323</v>
      </c>
      <c r="AD2545" s="56" t="s">
        <v>6595</v>
      </c>
    </row>
    <row r="2546" spans="1:30" ht="102" x14ac:dyDescent="0.2">
      <c r="A2546" s="61" t="s">
        <v>9324</v>
      </c>
      <c r="B2546" s="99" t="s">
        <v>743</v>
      </c>
      <c r="C2546" s="56" t="s">
        <v>7295</v>
      </c>
      <c r="D2546" s="56" t="s">
        <v>9228</v>
      </c>
      <c r="E2546" s="57" t="s">
        <v>76</v>
      </c>
      <c r="F2546" s="62" t="s">
        <v>9228</v>
      </c>
      <c r="G2546" s="62" t="s">
        <v>9325</v>
      </c>
      <c r="H2546" s="59">
        <v>44331</v>
      </c>
      <c r="I2546" s="59">
        <v>44941</v>
      </c>
      <c r="J2546" s="48" t="str">
        <f>IF(Ugovori_OPULJP[[#This Row],[DATUM ZAVRŠETKA OPERACIJE]]&gt;DATE(2024,3,31),"u provedbi","završen")</f>
        <v>završen</v>
      </c>
      <c r="K2546" s="58" t="s">
        <v>79</v>
      </c>
      <c r="L2546" s="58" t="s">
        <v>79</v>
      </c>
      <c r="M2546" s="49">
        <v>0.85</v>
      </c>
      <c r="N2546" s="49">
        <v>0.15</v>
      </c>
      <c r="O2546" s="50">
        <f>Ugovori_OPULJP[[#This Row],[Bespovratna sredstva - Ukupno (EU+Nac) HRK
= Ukupna ugovorena vrijednost bespovratnih sredstava]]*Ugovori_OPULJP[[#This Row],[EU STOPA SUFINANCIRANJA %
EU CO-FINANCING RATE %]]</f>
        <v>1366531.4</v>
      </c>
      <c r="P2546" s="51">
        <f>Ugovori_OPULJP[[#This Row],[Bespovratna sredstva - EU dio - HRK]]/7.5345</f>
        <v>181369.8851947707</v>
      </c>
      <c r="Q2546" s="50">
        <f>Ugovori_OPULJP[[#This Row],[Bespovratna sredstva - Ukupno (EU+Nac) HRK
= Ukupna ugovorena vrijednost bespovratnih sredstava]]*Ugovori_OPULJP[[#This Row],[STOPA NACIONALNOG SUFINANCIRANJA %]]</f>
        <v>241152.59999999998</v>
      </c>
      <c r="R2546" s="51">
        <f>Ugovori_OPULJP[[#This Row],[Bespovratna sredstva - Nacionalni dio - HRK]]/7.5345</f>
        <v>32006.450328488947</v>
      </c>
      <c r="S2546" s="52">
        <v>1607684</v>
      </c>
      <c r="T2546" s="53">
        <f>Ugovori_OPULJP[[#This Row],[Bespovratna sredstva - Ukupno (EU+Nac) HRK
= Ukupna ugovorena vrijednost bespovratnih sredstava]]/7.5345</f>
        <v>213376.33552325965</v>
      </c>
      <c r="U2546" s="50">
        <v>0</v>
      </c>
      <c r="V2546" s="51">
        <f>Ugovori_OPULJP[[#This Row],[Javni doprinos korisnika - HRK]]/7.5345</f>
        <v>0</v>
      </c>
      <c r="W2546" s="50">
        <v>0</v>
      </c>
      <c r="X2546" s="51">
        <f>Ugovori_OPULJP[[#This Row],[Privatni doprinos korisnika - HRK]]/7.5345</f>
        <v>0</v>
      </c>
      <c r="Y2546" s="52">
        <v>1607684</v>
      </c>
      <c r="Z2546" s="53">
        <f>Ugovori_OPULJP[[#This Row],[UKUPNI PRIHVATLJIVI IZDACI
TOTAL ELIGIBLE EXPENDITURE
= Bespovratna sredstva ukupno + doprinos korisnika
= Ukupni prihvatljivi troškovi
= Ukupna ugovorena vrijednost projekta HRK]]/7.5345</f>
        <v>213376.33552325965</v>
      </c>
      <c r="AA2546" s="44" t="s">
        <v>38</v>
      </c>
      <c r="AB2546" s="44" t="s">
        <v>35</v>
      </c>
      <c r="AC2546" s="107" t="s">
        <v>9326</v>
      </c>
      <c r="AD2546" s="63" t="s">
        <v>6595</v>
      </c>
    </row>
    <row r="2547" spans="1:30" ht="114.75" x14ac:dyDescent="0.2">
      <c r="A2547" s="104" t="s">
        <v>9327</v>
      </c>
      <c r="B2547" s="99" t="s">
        <v>743</v>
      </c>
      <c r="C2547" s="56" t="s">
        <v>7295</v>
      </c>
      <c r="D2547" s="56" t="s">
        <v>9228</v>
      </c>
      <c r="E2547" s="57" t="s">
        <v>76</v>
      </c>
      <c r="F2547" s="62" t="s">
        <v>9328</v>
      </c>
      <c r="G2547" s="45" t="s">
        <v>3769</v>
      </c>
      <c r="H2547" s="59">
        <v>44329</v>
      </c>
      <c r="I2547" s="59">
        <v>44939</v>
      </c>
      <c r="J2547" s="48" t="str">
        <f>IF(Ugovori_OPULJP[[#This Row],[DATUM ZAVRŠETKA OPERACIJE]]&gt;DATE(2024,3,31),"u provedbi","završen")</f>
        <v>završen</v>
      </c>
      <c r="K2547" s="67" t="s">
        <v>8638</v>
      </c>
      <c r="L2547" s="58" t="s">
        <v>338</v>
      </c>
      <c r="M2547" s="74" t="s">
        <v>3114</v>
      </c>
      <c r="N2547" s="49">
        <v>0.15</v>
      </c>
      <c r="O2547" s="50">
        <f>Ugovori_OPULJP[[#This Row],[Bespovratna sredstva - Ukupno (EU+Nac) HRK
= Ukupna ugovorena vrijednost bespovratnih sredstava]]*Ugovori_OPULJP[[#This Row],[EU STOPA SUFINANCIRANJA %
EU CO-FINANCING RATE %]]</f>
        <v>1644561.3</v>
      </c>
      <c r="P2547" s="51">
        <f>Ugovori_OPULJP[[#This Row],[Bespovratna sredstva - EU dio - HRK]]/7.5345</f>
        <v>218270.79434600836</v>
      </c>
      <c r="Q2547" s="50">
        <f>Ugovori_OPULJP[[#This Row],[Bespovratna sredstva - Ukupno (EU+Nac) HRK
= Ukupna ugovorena vrijednost bespovratnih sredstava]]*Ugovori_OPULJP[[#This Row],[STOPA NACIONALNOG SUFINANCIRANJA %]]</f>
        <v>290216.7</v>
      </c>
      <c r="R2547" s="51">
        <f>Ugovori_OPULJP[[#This Row],[Bespovratna sredstva - Nacionalni dio - HRK]]/7.5345</f>
        <v>38518.375472825006</v>
      </c>
      <c r="S2547" s="52">
        <v>1934778</v>
      </c>
      <c r="T2547" s="53">
        <f>Ugovori_OPULJP[[#This Row],[Bespovratna sredstva - Ukupno (EU+Nac) HRK
= Ukupna ugovorena vrijednost bespovratnih sredstava]]/7.5345</f>
        <v>256789.16981883335</v>
      </c>
      <c r="U2547" s="50">
        <v>0</v>
      </c>
      <c r="V2547" s="51">
        <f>Ugovori_OPULJP[[#This Row],[Javni doprinos korisnika - HRK]]/7.5345</f>
        <v>0</v>
      </c>
      <c r="W2547" s="50">
        <v>0</v>
      </c>
      <c r="X2547" s="51">
        <f>Ugovori_OPULJP[[#This Row],[Privatni doprinos korisnika - HRK]]/7.5345</f>
        <v>0</v>
      </c>
      <c r="Y2547" s="52">
        <v>1934778</v>
      </c>
      <c r="Z2547" s="53">
        <f>Ugovori_OPULJP[[#This Row],[UKUPNI PRIHVATLJIVI IZDACI
TOTAL ELIGIBLE EXPENDITURE
= Bespovratna sredstva ukupno + doprinos korisnika
= Ukupni prihvatljivi troškovi
= Ukupna ugovorena vrijednost projekta HRK]]/7.5345</f>
        <v>256789.16981883335</v>
      </c>
      <c r="AA2547" s="57" t="s">
        <v>38</v>
      </c>
      <c r="AB2547" s="57" t="s">
        <v>35</v>
      </c>
      <c r="AC2547" s="108" t="s">
        <v>9329</v>
      </c>
      <c r="AD2547" s="63" t="s">
        <v>6595</v>
      </c>
    </row>
    <row r="2548" spans="1:30" ht="102" x14ac:dyDescent="0.2">
      <c r="A2548" s="61" t="s">
        <v>9330</v>
      </c>
      <c r="B2548" s="99" t="s">
        <v>743</v>
      </c>
      <c r="C2548" s="56" t="s">
        <v>7295</v>
      </c>
      <c r="D2548" s="56" t="s">
        <v>9228</v>
      </c>
      <c r="E2548" s="57" t="s">
        <v>76</v>
      </c>
      <c r="F2548" s="62" t="s">
        <v>9331</v>
      </c>
      <c r="G2548" s="62" t="s">
        <v>6302</v>
      </c>
      <c r="H2548" s="59">
        <v>44317</v>
      </c>
      <c r="I2548" s="59">
        <v>44927</v>
      </c>
      <c r="J2548" s="48" t="str">
        <f>IF(Ugovori_OPULJP[[#This Row],[DATUM ZAVRŠETKA OPERACIJE]]&gt;DATE(2024,3,31),"u provedbi","završen")</f>
        <v>završen</v>
      </c>
      <c r="K2548" s="58" t="s">
        <v>9332</v>
      </c>
      <c r="L2548" s="58" t="s">
        <v>37</v>
      </c>
      <c r="M2548" s="49">
        <v>0.85</v>
      </c>
      <c r="N2548" s="49">
        <v>0.15</v>
      </c>
      <c r="O2548" s="50">
        <f>Ugovori_OPULJP[[#This Row],[Bespovratna sredstva - Ukupno (EU+Nac) HRK
= Ukupna ugovorena vrijednost bespovratnih sredstava]]*Ugovori_OPULJP[[#This Row],[EU STOPA SUFINANCIRANJA %
EU CO-FINANCING RATE %]]</f>
        <v>1681293.9819999998</v>
      </c>
      <c r="P2548" s="51">
        <f>Ugovori_OPULJP[[#This Row],[Bespovratna sredstva - EU dio - HRK]]/7.5345</f>
        <v>223146.05906164972</v>
      </c>
      <c r="Q2548" s="50">
        <f>Ugovori_OPULJP[[#This Row],[Bespovratna sredstva - Ukupno (EU+Nac) HRK
= Ukupna ugovorena vrijednost bespovratnih sredstava]]*Ugovori_OPULJP[[#This Row],[STOPA NACIONALNOG SUFINANCIRANJA %]]</f>
        <v>296698.93799999997</v>
      </c>
      <c r="R2548" s="51">
        <f>Ugovori_OPULJP[[#This Row],[Bespovratna sredstva - Nacionalni dio - HRK]]/7.5345</f>
        <v>39378.716304997004</v>
      </c>
      <c r="S2548" s="52">
        <v>1977992.92</v>
      </c>
      <c r="T2548" s="53">
        <f>Ugovori_OPULJP[[#This Row],[Bespovratna sredstva - Ukupno (EU+Nac) HRK
= Ukupna ugovorena vrijednost bespovratnih sredstava]]/7.5345</f>
        <v>262524.77536664676</v>
      </c>
      <c r="U2548" s="50">
        <v>0</v>
      </c>
      <c r="V2548" s="51">
        <f>Ugovori_OPULJP[[#This Row],[Javni doprinos korisnika - HRK]]/7.5345</f>
        <v>0</v>
      </c>
      <c r="W2548" s="50">
        <v>0</v>
      </c>
      <c r="X2548" s="51">
        <f>Ugovori_OPULJP[[#This Row],[Privatni doprinos korisnika - HRK]]/7.5345</f>
        <v>0</v>
      </c>
      <c r="Y2548" s="52">
        <v>1977992.92</v>
      </c>
      <c r="Z2548" s="53">
        <f>Ugovori_OPULJP[[#This Row],[UKUPNI PRIHVATLJIVI IZDACI
TOTAL ELIGIBLE EXPENDITURE
= Bespovratna sredstva ukupno + doprinos korisnika
= Ukupni prihvatljivi troškovi
= Ukupna ugovorena vrijednost projekta HRK]]/7.5345</f>
        <v>262524.77536664676</v>
      </c>
      <c r="AA2548" s="44" t="s">
        <v>38</v>
      </c>
      <c r="AB2548" s="44" t="s">
        <v>35</v>
      </c>
      <c r="AC2548" s="107" t="s">
        <v>9333</v>
      </c>
      <c r="AD2548" s="63" t="s">
        <v>6595</v>
      </c>
    </row>
    <row r="2549" spans="1:30" ht="76.5" x14ac:dyDescent="0.2">
      <c r="A2549" s="61" t="s">
        <v>9334</v>
      </c>
      <c r="B2549" s="99" t="s">
        <v>743</v>
      </c>
      <c r="C2549" s="56" t="s">
        <v>7295</v>
      </c>
      <c r="D2549" s="56" t="s">
        <v>9228</v>
      </c>
      <c r="E2549" s="57" t="s">
        <v>76</v>
      </c>
      <c r="F2549" s="62" t="s">
        <v>9335</v>
      </c>
      <c r="G2549" s="45" t="s">
        <v>2467</v>
      </c>
      <c r="H2549" s="59">
        <v>44208</v>
      </c>
      <c r="I2549" s="59">
        <v>44816</v>
      </c>
      <c r="J2549" s="48" t="str">
        <f>IF(Ugovori_OPULJP[[#This Row],[DATUM ZAVRŠETKA OPERACIJE]]&gt;DATE(2024,3,31),"u provedbi","završen")</f>
        <v>završen</v>
      </c>
      <c r="K2549" s="58" t="s">
        <v>9336</v>
      </c>
      <c r="L2549" s="58" t="s">
        <v>173</v>
      </c>
      <c r="M2549" s="49">
        <v>0.85</v>
      </c>
      <c r="N2549" s="49">
        <v>0.15</v>
      </c>
      <c r="O2549" s="83">
        <f>Ugovori_OPULJP[[#This Row],[Bespovratna sredstva - Ukupno (EU+Nac) HRK
= Ukupna ugovorena vrijednost bespovratnih sredstava]]*Ugovori_OPULJP[[#This Row],[EU STOPA SUFINANCIRANJA %
EU CO-FINANCING RATE %]]</f>
        <v>1400855.0630000001</v>
      </c>
      <c r="P2549" s="84">
        <f>Ugovori_OPULJP[[#This Row],[Bespovratna sredstva - EU dio - HRK]]/7.5345</f>
        <v>185925.41814320791</v>
      </c>
      <c r="Q2549" s="83">
        <f>Ugovori_OPULJP[[#This Row],[Bespovratna sredstva - Ukupno (EU+Nac) HRK
= Ukupna ugovorena vrijednost bespovratnih sredstava]]*Ugovori_OPULJP[[#This Row],[STOPA NACIONALNOG SUFINANCIRANJA %]]</f>
        <v>247209.717</v>
      </c>
      <c r="R2549" s="84">
        <f>Ugovori_OPULJP[[#This Row],[Bespovratna sredstva - Nacionalni dio - HRK]]/7.5345</f>
        <v>32810.367907624925</v>
      </c>
      <c r="S2549" s="85">
        <v>1648064.78</v>
      </c>
      <c r="T2549" s="86">
        <f>Ugovori_OPULJP[[#This Row],[Bespovratna sredstva - Ukupno (EU+Nac) HRK
= Ukupna ugovorena vrijednost bespovratnih sredstava]]/7.5345</f>
        <v>218735.78605083283</v>
      </c>
      <c r="U2549" s="83">
        <v>0</v>
      </c>
      <c r="V2549" s="84">
        <f>Ugovori_OPULJP[[#This Row],[Javni doprinos korisnika - HRK]]/7.5345</f>
        <v>0</v>
      </c>
      <c r="W2549" s="83">
        <v>0</v>
      </c>
      <c r="X2549" s="84">
        <f>Ugovori_OPULJP[[#This Row],[Privatni doprinos korisnika - HRK]]/7.5345</f>
        <v>0</v>
      </c>
      <c r="Y2549" s="85">
        <v>1648064.78</v>
      </c>
      <c r="Z2549" s="86">
        <f>Ugovori_OPULJP[[#This Row],[UKUPNI PRIHVATLJIVI IZDACI
TOTAL ELIGIBLE EXPENDITURE
= Bespovratna sredstva ukupno + doprinos korisnika
= Ukupni prihvatljivi troškovi
= Ukupna ugovorena vrijednost projekta HRK]]/7.5345</f>
        <v>218735.78605083283</v>
      </c>
      <c r="AA2549" s="57" t="s">
        <v>38</v>
      </c>
      <c r="AB2549" s="57" t="s">
        <v>35</v>
      </c>
      <c r="AC2549" s="107" t="s">
        <v>9337</v>
      </c>
      <c r="AD2549" s="56" t="s">
        <v>6595</v>
      </c>
    </row>
    <row r="2550" spans="1:30" ht="114.75" x14ac:dyDescent="0.2">
      <c r="A2550" s="61" t="s">
        <v>9338</v>
      </c>
      <c r="B2550" s="99" t="s">
        <v>743</v>
      </c>
      <c r="C2550" s="56" t="s">
        <v>7295</v>
      </c>
      <c r="D2550" s="56" t="s">
        <v>9228</v>
      </c>
      <c r="E2550" s="57" t="s">
        <v>76</v>
      </c>
      <c r="F2550" s="62" t="s">
        <v>9339</v>
      </c>
      <c r="G2550" s="45" t="s">
        <v>1380</v>
      </c>
      <c r="H2550" s="59">
        <v>44204</v>
      </c>
      <c r="I2550" s="59">
        <v>44812</v>
      </c>
      <c r="J2550" s="48" t="str">
        <f>IF(Ugovori_OPULJP[[#This Row],[DATUM ZAVRŠETKA OPERACIJE]]&gt;DATE(2024,3,31),"u provedbi","završen")</f>
        <v>završen</v>
      </c>
      <c r="K2550" s="58" t="s">
        <v>8638</v>
      </c>
      <c r="L2550" s="58" t="s">
        <v>594</v>
      </c>
      <c r="M2550" s="49">
        <v>0.85</v>
      </c>
      <c r="N2550" s="49">
        <v>0.15</v>
      </c>
      <c r="O2550" s="83">
        <f>Ugovori_OPULJP[[#This Row],[Bespovratna sredstva - Ukupno (EU+Nac) HRK
= Ukupna ugovorena vrijednost bespovratnih sredstava]]*Ugovori_OPULJP[[#This Row],[EU STOPA SUFINANCIRANJA %
EU CO-FINANCING RATE %]]</f>
        <v>1700000</v>
      </c>
      <c r="P2550" s="84">
        <f>Ugovori_OPULJP[[#This Row],[Bespovratna sredstva - EU dio - HRK]]/7.5345</f>
        <v>225628.77430486429</v>
      </c>
      <c r="Q2550" s="83">
        <f>Ugovori_OPULJP[[#This Row],[Bespovratna sredstva - Ukupno (EU+Nac) HRK
= Ukupna ugovorena vrijednost bespovratnih sredstava]]*Ugovori_OPULJP[[#This Row],[STOPA NACIONALNOG SUFINANCIRANJA %]]</f>
        <v>300000</v>
      </c>
      <c r="R2550" s="84">
        <f>Ugovori_OPULJP[[#This Row],[Bespovratna sredstva - Nacionalni dio - HRK]]/7.5345</f>
        <v>39816.842524387816</v>
      </c>
      <c r="S2550" s="85">
        <v>2000000</v>
      </c>
      <c r="T2550" s="86">
        <f>Ugovori_OPULJP[[#This Row],[Bespovratna sredstva - Ukupno (EU+Nac) HRK
= Ukupna ugovorena vrijednost bespovratnih sredstava]]/7.5345</f>
        <v>265445.6168292521</v>
      </c>
      <c r="U2550" s="83">
        <v>0</v>
      </c>
      <c r="V2550" s="84">
        <f>Ugovori_OPULJP[[#This Row],[Javni doprinos korisnika - HRK]]/7.5345</f>
        <v>0</v>
      </c>
      <c r="W2550" s="83">
        <v>0</v>
      </c>
      <c r="X2550" s="84">
        <f>Ugovori_OPULJP[[#This Row],[Privatni doprinos korisnika - HRK]]/7.5345</f>
        <v>0</v>
      </c>
      <c r="Y2550" s="85">
        <v>2000000</v>
      </c>
      <c r="Z2550" s="86">
        <f>Ugovori_OPULJP[[#This Row],[UKUPNI PRIHVATLJIVI IZDACI
TOTAL ELIGIBLE EXPENDITURE
= Bespovratna sredstva ukupno + doprinos korisnika
= Ukupni prihvatljivi troškovi
= Ukupna ugovorena vrijednost projekta HRK]]/7.5345</f>
        <v>265445.6168292521</v>
      </c>
      <c r="AA2550" s="57" t="s">
        <v>38</v>
      </c>
      <c r="AB2550" s="57" t="s">
        <v>35</v>
      </c>
      <c r="AC2550" s="107" t="s">
        <v>9340</v>
      </c>
      <c r="AD2550" s="56" t="s">
        <v>6595</v>
      </c>
    </row>
    <row r="2551" spans="1:30" ht="63.75" customHeight="1" x14ac:dyDescent="0.2">
      <c r="A2551" s="61" t="s">
        <v>9341</v>
      </c>
      <c r="B2551" s="99" t="s">
        <v>743</v>
      </c>
      <c r="C2551" s="56" t="s">
        <v>7295</v>
      </c>
      <c r="D2551" s="56" t="s">
        <v>9228</v>
      </c>
      <c r="E2551" s="57" t="s">
        <v>76</v>
      </c>
      <c r="F2551" s="62" t="s">
        <v>9342</v>
      </c>
      <c r="G2551" s="45" t="s">
        <v>8805</v>
      </c>
      <c r="H2551" s="59">
        <v>44211</v>
      </c>
      <c r="I2551" s="59">
        <v>44819</v>
      </c>
      <c r="J2551" s="48" t="str">
        <f>IF(Ugovori_OPULJP[[#This Row],[DATUM ZAVRŠETKA OPERACIJE]]&gt;DATE(2024,3,31),"u provedbi","završen")</f>
        <v>završen</v>
      </c>
      <c r="K2551" s="58" t="s">
        <v>211</v>
      </c>
      <c r="L2551" s="58" t="s">
        <v>211</v>
      </c>
      <c r="M2551" s="49">
        <v>0.85</v>
      </c>
      <c r="N2551" s="49">
        <v>0.15</v>
      </c>
      <c r="O2551" s="83">
        <f>Ugovori_OPULJP[[#This Row],[Bespovratna sredstva - Ukupno (EU+Nac) HRK
= Ukupna ugovorena vrijednost bespovratnih sredstava]]*Ugovori_OPULJP[[#This Row],[EU STOPA SUFINANCIRANJA %
EU CO-FINANCING RATE %]]</f>
        <v>932126.54949999996</v>
      </c>
      <c r="P2551" s="84">
        <f>Ugovori_OPULJP[[#This Row],[Bespovratna sredstva - EU dio - HRK]]/7.5345</f>
        <v>123714.45344747494</v>
      </c>
      <c r="Q2551" s="83">
        <f>Ugovori_OPULJP[[#This Row],[Bespovratna sredstva - Ukupno (EU+Nac) HRK
= Ukupna ugovorena vrijednost bespovratnih sredstava]]*Ugovori_OPULJP[[#This Row],[STOPA NACIONALNOG SUFINANCIRANJA %]]</f>
        <v>164492.92049999998</v>
      </c>
      <c r="R2551" s="84">
        <f>Ugovori_OPULJP[[#This Row],[Bespovratna sredstva - Nacionalni dio - HRK]]/7.5345</f>
        <v>21831.96237308381</v>
      </c>
      <c r="S2551" s="85">
        <v>1096619.47</v>
      </c>
      <c r="T2551" s="86">
        <f>Ugovori_OPULJP[[#This Row],[Bespovratna sredstva - Ukupno (EU+Nac) HRK
= Ukupna ugovorena vrijednost bespovratnih sredstava]]/7.5345</f>
        <v>145546.41582055876</v>
      </c>
      <c r="U2551" s="83">
        <v>0</v>
      </c>
      <c r="V2551" s="84">
        <f>Ugovori_OPULJP[[#This Row],[Javni doprinos korisnika - HRK]]/7.5345</f>
        <v>0</v>
      </c>
      <c r="W2551" s="83">
        <v>0</v>
      </c>
      <c r="X2551" s="84">
        <f>Ugovori_OPULJP[[#This Row],[Privatni doprinos korisnika - HRK]]/7.5345</f>
        <v>0</v>
      </c>
      <c r="Y2551" s="85">
        <v>1096619.47</v>
      </c>
      <c r="Z2551" s="86">
        <f>Ugovori_OPULJP[[#This Row],[UKUPNI PRIHVATLJIVI IZDACI
TOTAL ELIGIBLE EXPENDITURE
= Bespovratna sredstva ukupno + doprinos korisnika
= Ukupni prihvatljivi troškovi
= Ukupna ugovorena vrijednost projekta HRK]]/7.5345</f>
        <v>145546.41582055876</v>
      </c>
      <c r="AA2551" s="57" t="s">
        <v>38</v>
      </c>
      <c r="AB2551" s="57" t="s">
        <v>35</v>
      </c>
      <c r="AC2551" s="107" t="s">
        <v>9343</v>
      </c>
      <c r="AD2551" s="56" t="s">
        <v>6595</v>
      </c>
    </row>
    <row r="2552" spans="1:30" ht="114.75" x14ac:dyDescent="0.2">
      <c r="A2552" s="61" t="s">
        <v>9344</v>
      </c>
      <c r="B2552" s="99" t="s">
        <v>743</v>
      </c>
      <c r="C2552" s="56" t="s">
        <v>7295</v>
      </c>
      <c r="D2552" s="56" t="s">
        <v>9228</v>
      </c>
      <c r="E2552" s="57" t="s">
        <v>76</v>
      </c>
      <c r="F2552" s="62" t="s">
        <v>8820</v>
      </c>
      <c r="G2552" s="62" t="s">
        <v>7547</v>
      </c>
      <c r="H2552" s="59">
        <v>44207</v>
      </c>
      <c r="I2552" s="59">
        <v>44815</v>
      </c>
      <c r="J2552" s="48" t="str">
        <f>IF(Ugovori_OPULJP[[#This Row],[DATUM ZAVRŠETKA OPERACIJE]]&gt;DATE(2024,3,31),"u provedbi","završen")</f>
        <v>završen</v>
      </c>
      <c r="K2552" s="58" t="s">
        <v>338</v>
      </c>
      <c r="L2552" s="58" t="s">
        <v>338</v>
      </c>
      <c r="M2552" s="49">
        <v>0.85</v>
      </c>
      <c r="N2552" s="49">
        <v>0.15</v>
      </c>
      <c r="O2552" s="83">
        <f>Ugovori_OPULJP[[#This Row],[Bespovratna sredstva - Ukupno (EU+Nac) HRK
= Ukupna ugovorena vrijednost bespovratnih sredstava]]*Ugovori_OPULJP[[#This Row],[EU STOPA SUFINANCIRANJA %
EU CO-FINANCING RATE %]]</f>
        <v>1699972.409</v>
      </c>
      <c r="P2552" s="84">
        <f>Ugovori_OPULJP[[#This Row],[Bespovratna sredstva - EU dio - HRK]]/7.5345</f>
        <v>225625.11234985731</v>
      </c>
      <c r="Q2552" s="83">
        <f>Ugovori_OPULJP[[#This Row],[Bespovratna sredstva - Ukupno (EU+Nac) HRK
= Ukupna ugovorena vrijednost bespovratnih sredstava]]*Ugovori_OPULJP[[#This Row],[STOPA NACIONALNOG SUFINANCIRANJA %]]</f>
        <v>299995.13099999999</v>
      </c>
      <c r="R2552" s="84">
        <f>Ugovori_OPULJP[[#This Row],[Bespovratna sredstva - Nacionalni dio - HRK]]/7.5345</f>
        <v>39816.196297033639</v>
      </c>
      <c r="S2552" s="85">
        <v>1999967.54</v>
      </c>
      <c r="T2552" s="86">
        <f>Ugovori_OPULJP[[#This Row],[Bespovratna sredstva - Ukupno (EU+Nac) HRK
= Ukupna ugovorena vrijednost bespovratnih sredstava]]/7.5345</f>
        <v>265441.30864689098</v>
      </c>
      <c r="U2552" s="83">
        <v>0</v>
      </c>
      <c r="V2552" s="84">
        <f>Ugovori_OPULJP[[#This Row],[Javni doprinos korisnika - HRK]]/7.5345</f>
        <v>0</v>
      </c>
      <c r="W2552" s="83">
        <v>0</v>
      </c>
      <c r="X2552" s="84">
        <f>Ugovori_OPULJP[[#This Row],[Privatni doprinos korisnika - HRK]]/7.5345</f>
        <v>0</v>
      </c>
      <c r="Y2552" s="85">
        <v>1999967.54</v>
      </c>
      <c r="Z2552" s="86">
        <f>Ugovori_OPULJP[[#This Row],[UKUPNI PRIHVATLJIVI IZDACI
TOTAL ELIGIBLE EXPENDITURE
= Bespovratna sredstva ukupno + doprinos korisnika
= Ukupni prihvatljivi troškovi
= Ukupna ugovorena vrijednost projekta HRK]]/7.5345</f>
        <v>265441.30864689098</v>
      </c>
      <c r="AA2552" s="57" t="s">
        <v>38</v>
      </c>
      <c r="AB2552" s="57" t="s">
        <v>35</v>
      </c>
      <c r="AC2552" s="107" t="s">
        <v>9345</v>
      </c>
      <c r="AD2552" s="56" t="s">
        <v>6595</v>
      </c>
    </row>
    <row r="2553" spans="1:30" ht="114.75" x14ac:dyDescent="0.2">
      <c r="A2553" s="61" t="s">
        <v>9346</v>
      </c>
      <c r="B2553" s="99" t="s">
        <v>743</v>
      </c>
      <c r="C2553" s="56" t="s">
        <v>7295</v>
      </c>
      <c r="D2553" s="56" t="s">
        <v>9228</v>
      </c>
      <c r="E2553" s="57" t="s">
        <v>76</v>
      </c>
      <c r="F2553" s="62" t="s">
        <v>9347</v>
      </c>
      <c r="G2553" s="45" t="s">
        <v>3459</v>
      </c>
      <c r="H2553" s="59">
        <v>44348</v>
      </c>
      <c r="I2553" s="59">
        <v>44958</v>
      </c>
      <c r="J2553" s="48" t="str">
        <f>IF(Ugovori_OPULJP[[#This Row],[DATUM ZAVRŠETKA OPERACIJE]]&gt;DATE(2024,3,31),"u provedbi","završen")</f>
        <v>završen</v>
      </c>
      <c r="K2553" s="58" t="s">
        <v>9348</v>
      </c>
      <c r="L2553" s="58" t="s">
        <v>173</v>
      </c>
      <c r="M2553" s="49">
        <v>0.85</v>
      </c>
      <c r="N2553" s="49">
        <v>0.15</v>
      </c>
      <c r="O2553" s="50">
        <v>1101566</v>
      </c>
      <c r="P2553" s="51">
        <f>Ugovori_OPULJP[[#This Row],[Bespovratna sredstva - EU dio - HRK]]/7.5345</f>
        <v>146202.93317406595</v>
      </c>
      <c r="Q2553" s="50">
        <v>194394</v>
      </c>
      <c r="R2553" s="51">
        <f>Ugovori_OPULJP[[#This Row],[Bespovratna sredstva - Nacionalni dio - HRK]]/7.5345</f>
        <v>25800.517618952814</v>
      </c>
      <c r="S2553" s="52">
        <v>1295960</v>
      </c>
      <c r="T2553" s="53">
        <f>Ugovori_OPULJP[[#This Row],[Bespovratna sredstva - Ukupno (EU+Nac) HRK
= Ukupna ugovorena vrijednost bespovratnih sredstava]]/7.5345</f>
        <v>172003.45079301877</v>
      </c>
      <c r="U2553" s="50">
        <v>0</v>
      </c>
      <c r="V2553" s="51">
        <f>Ugovori_OPULJP[[#This Row],[Javni doprinos korisnika - HRK]]/7.5345</f>
        <v>0</v>
      </c>
      <c r="W2553" s="50">
        <v>0</v>
      </c>
      <c r="X2553" s="51">
        <f>Ugovori_OPULJP[[#This Row],[Privatni doprinos korisnika - HRK]]/7.5345</f>
        <v>0</v>
      </c>
      <c r="Y2553" s="52">
        <v>1295960</v>
      </c>
      <c r="Z2553" s="53">
        <f>Ugovori_OPULJP[[#This Row],[UKUPNI PRIHVATLJIVI IZDACI
TOTAL ELIGIBLE EXPENDITURE
= Bespovratna sredstva ukupno + doprinos korisnika
= Ukupni prihvatljivi troškovi
= Ukupna ugovorena vrijednost projekta HRK]]/7.5345</f>
        <v>172003.45079301877</v>
      </c>
      <c r="AA2553" s="57" t="s">
        <v>38</v>
      </c>
      <c r="AB2553" s="57" t="s">
        <v>35</v>
      </c>
      <c r="AC2553" s="107" t="s">
        <v>9349</v>
      </c>
      <c r="AD2553" s="63" t="s">
        <v>6595</v>
      </c>
    </row>
    <row r="2554" spans="1:30" ht="114.75" x14ac:dyDescent="0.2">
      <c r="A2554" s="61" t="s">
        <v>9350</v>
      </c>
      <c r="B2554" s="99" t="s">
        <v>743</v>
      </c>
      <c r="C2554" s="56" t="s">
        <v>7295</v>
      </c>
      <c r="D2554" s="56" t="s">
        <v>9228</v>
      </c>
      <c r="E2554" s="57" t="s">
        <v>76</v>
      </c>
      <c r="F2554" s="62" t="s">
        <v>7420</v>
      </c>
      <c r="G2554" s="45" t="s">
        <v>2626</v>
      </c>
      <c r="H2554" s="59">
        <v>44340</v>
      </c>
      <c r="I2554" s="59">
        <v>44950</v>
      </c>
      <c r="J2554" s="48" t="str">
        <f>IF(Ugovori_OPULJP[[#This Row],[DATUM ZAVRŠETKA OPERACIJE]]&gt;DATE(2024,3,31),"u provedbi","završen")</f>
        <v>završen</v>
      </c>
      <c r="K2554" s="58" t="s">
        <v>155</v>
      </c>
      <c r="L2554" s="46" t="s">
        <v>155</v>
      </c>
      <c r="M2554" s="74" t="s">
        <v>3114</v>
      </c>
      <c r="N2554" s="49">
        <v>0.15</v>
      </c>
      <c r="O2554" s="50">
        <f>Ugovori_OPULJP[[#This Row],[Bespovratna sredstva - Ukupno (EU+Nac) HRK
= Ukupna ugovorena vrijednost bespovratnih sredstava]]*Ugovori_OPULJP[[#This Row],[EU STOPA SUFINANCIRANJA %
EU CO-FINANCING RATE %]]</f>
        <v>1531046.9790000001</v>
      </c>
      <c r="P2554" s="51">
        <f>Ugovori_OPULJP[[#This Row],[Bespovratna sredstva - EU dio - HRK]]/7.5345</f>
        <v>203204.85486760898</v>
      </c>
      <c r="Q2554" s="50">
        <f>Ugovori_OPULJP[[#This Row],[Bespovratna sredstva - Ukupno (EU+Nac) HRK
= Ukupna ugovorena vrijednost bespovratnih sredstava]]*Ugovori_OPULJP[[#This Row],[STOPA NACIONALNOG SUFINANCIRANJA %]]</f>
        <v>270184.761</v>
      </c>
      <c r="R2554" s="51">
        <f>Ugovori_OPULJP[[#This Row],[Bespovratna sredstva - Nacionalni dio - HRK]]/7.5345</f>
        <v>35859.680270754528</v>
      </c>
      <c r="S2554" s="52">
        <v>1801231.74</v>
      </c>
      <c r="T2554" s="53">
        <f>Ugovori_OPULJP[[#This Row],[Bespovratna sredstva - Ukupno (EU+Nac) HRK
= Ukupna ugovorena vrijednost bespovratnih sredstava]]/7.5345</f>
        <v>239064.53513836351</v>
      </c>
      <c r="U2554" s="50">
        <v>0</v>
      </c>
      <c r="V2554" s="51">
        <f>Ugovori_OPULJP[[#This Row],[Javni doprinos korisnika - HRK]]/7.5345</f>
        <v>0</v>
      </c>
      <c r="W2554" s="50">
        <v>0</v>
      </c>
      <c r="X2554" s="51">
        <f>Ugovori_OPULJP[[#This Row],[Privatni doprinos korisnika - HRK]]/7.5345</f>
        <v>0</v>
      </c>
      <c r="Y2554" s="52">
        <v>1801231.74</v>
      </c>
      <c r="Z2554" s="53">
        <f>Ugovori_OPULJP[[#This Row],[UKUPNI PRIHVATLJIVI IZDACI
TOTAL ELIGIBLE EXPENDITURE
= Bespovratna sredstva ukupno + doprinos korisnika
= Ukupni prihvatljivi troškovi
= Ukupna ugovorena vrijednost projekta HRK]]/7.5345</f>
        <v>239064.53513836351</v>
      </c>
      <c r="AA2554" s="57" t="s">
        <v>38</v>
      </c>
      <c r="AB2554" s="57" t="s">
        <v>35</v>
      </c>
      <c r="AC2554" s="107" t="s">
        <v>9351</v>
      </c>
      <c r="AD2554" s="63" t="s">
        <v>6595</v>
      </c>
    </row>
    <row r="2555" spans="1:30" ht="89.25" x14ac:dyDescent="0.2">
      <c r="A2555" s="61" t="s">
        <v>9352</v>
      </c>
      <c r="B2555" s="99" t="s">
        <v>743</v>
      </c>
      <c r="C2555" s="56" t="s">
        <v>7295</v>
      </c>
      <c r="D2555" s="56" t="s">
        <v>9228</v>
      </c>
      <c r="E2555" s="57" t="s">
        <v>76</v>
      </c>
      <c r="F2555" s="62" t="s">
        <v>9353</v>
      </c>
      <c r="G2555" s="45" t="s">
        <v>7525</v>
      </c>
      <c r="H2555" s="59">
        <v>44217</v>
      </c>
      <c r="I2555" s="59">
        <v>44825</v>
      </c>
      <c r="J2555" s="48" t="str">
        <f>IF(Ugovori_OPULJP[[#This Row],[DATUM ZAVRŠETKA OPERACIJE]]&gt;DATE(2024,3,31),"u provedbi","završen")</f>
        <v>završen</v>
      </c>
      <c r="K2555" s="58" t="s">
        <v>154</v>
      </c>
      <c r="L2555" s="58" t="s">
        <v>37</v>
      </c>
      <c r="M2555" s="49">
        <v>0.85</v>
      </c>
      <c r="N2555" s="49">
        <v>0.15</v>
      </c>
      <c r="O2555" s="83">
        <f>Ugovori_OPULJP[[#This Row],[Bespovratna sredstva - Ukupno (EU+Nac) HRK
= Ukupna ugovorena vrijednost bespovratnih sredstava]]*Ugovori_OPULJP[[#This Row],[EU STOPA SUFINANCIRANJA %
EU CO-FINANCING RATE %]]</f>
        <v>1698997.442</v>
      </c>
      <c r="P2555" s="84">
        <f>Ugovori_OPULJP[[#This Row],[Bespovratna sredstva - EU dio - HRK]]/7.5345</f>
        <v>225495.71199150573</v>
      </c>
      <c r="Q2555" s="83">
        <f>Ugovori_OPULJP[[#This Row],[Bespovratna sredstva - Ukupno (EU+Nac) HRK
= Ukupna ugovorena vrijednost bespovratnih sredstava]]*Ugovori_OPULJP[[#This Row],[STOPA NACIONALNOG SUFINANCIRANJA %]]</f>
        <v>299823.07799999998</v>
      </c>
      <c r="R2555" s="84">
        <f>Ugovori_OPULJP[[#This Row],[Bespovratna sredstva - Nacionalni dio - HRK]]/7.5345</f>
        <v>39793.360939677477</v>
      </c>
      <c r="S2555" s="85">
        <v>1998820.52</v>
      </c>
      <c r="T2555" s="86">
        <f>Ugovori_OPULJP[[#This Row],[Bespovratna sredstva - Ukupno (EU+Nac) HRK
= Ukupna ugovorena vrijednost bespovratnih sredstava]]/7.5345</f>
        <v>265289.07293118321</v>
      </c>
      <c r="U2555" s="83">
        <v>0</v>
      </c>
      <c r="V2555" s="84">
        <f>Ugovori_OPULJP[[#This Row],[Javni doprinos korisnika - HRK]]/7.5345</f>
        <v>0</v>
      </c>
      <c r="W2555" s="83">
        <v>0</v>
      </c>
      <c r="X2555" s="84">
        <f>Ugovori_OPULJP[[#This Row],[Privatni doprinos korisnika - HRK]]/7.5345</f>
        <v>0</v>
      </c>
      <c r="Y2555" s="85">
        <v>1998820.52</v>
      </c>
      <c r="Z2555" s="86">
        <f>Ugovori_OPULJP[[#This Row],[UKUPNI PRIHVATLJIVI IZDACI
TOTAL ELIGIBLE EXPENDITURE
= Bespovratna sredstva ukupno + doprinos korisnika
= Ukupni prihvatljivi troškovi
= Ukupna ugovorena vrijednost projekta HRK]]/7.5345</f>
        <v>265289.07293118321</v>
      </c>
      <c r="AA2555" s="57" t="s">
        <v>38</v>
      </c>
      <c r="AB2555" s="57" t="s">
        <v>35</v>
      </c>
      <c r="AC2555" s="107" t="s">
        <v>9354</v>
      </c>
      <c r="AD2555" s="56" t="s">
        <v>6595</v>
      </c>
    </row>
    <row r="2556" spans="1:30" ht="102" x14ac:dyDescent="0.2">
      <c r="A2556" s="61" t="s">
        <v>9355</v>
      </c>
      <c r="B2556" s="99" t="s">
        <v>743</v>
      </c>
      <c r="C2556" s="56" t="s">
        <v>7295</v>
      </c>
      <c r="D2556" s="56" t="s">
        <v>9228</v>
      </c>
      <c r="E2556" s="57" t="s">
        <v>76</v>
      </c>
      <c r="F2556" s="62" t="s">
        <v>9356</v>
      </c>
      <c r="G2556" s="45" t="s">
        <v>7473</v>
      </c>
      <c r="H2556" s="59">
        <v>44204</v>
      </c>
      <c r="I2556" s="59">
        <v>44812</v>
      </c>
      <c r="J2556" s="48" t="str">
        <f>IF(Ugovori_OPULJP[[#This Row],[DATUM ZAVRŠETKA OPERACIJE]]&gt;DATE(2024,3,31),"u provedbi","završen")</f>
        <v>završen</v>
      </c>
      <c r="K2556" s="58" t="s">
        <v>99</v>
      </c>
      <c r="L2556" s="58" t="s">
        <v>99</v>
      </c>
      <c r="M2556" s="49">
        <v>0.85</v>
      </c>
      <c r="N2556" s="49">
        <v>0.15</v>
      </c>
      <c r="O2556" s="83">
        <f>Ugovori_OPULJP[[#This Row],[Bespovratna sredstva - Ukupno (EU+Nac) HRK
= Ukupna ugovorena vrijednost bespovratnih sredstava]]*Ugovori_OPULJP[[#This Row],[EU STOPA SUFINANCIRANJA %
EU CO-FINANCING RATE %]]</f>
        <v>1661503.5</v>
      </c>
      <c r="P2556" s="84">
        <f>Ugovori_OPULJP[[#This Row],[Bespovratna sredstva - EU dio - HRK]]/7.5345</f>
        <v>220519.41071073062</v>
      </c>
      <c r="Q2556" s="83">
        <f>Ugovori_OPULJP[[#This Row],[Bespovratna sredstva - Ukupno (EU+Nac) HRK
= Ukupna ugovorena vrijednost bespovratnih sredstava]]*Ugovori_OPULJP[[#This Row],[STOPA NACIONALNOG SUFINANCIRANJA %]]</f>
        <v>293206.5</v>
      </c>
      <c r="R2556" s="84">
        <f>Ugovori_OPULJP[[#This Row],[Bespovratna sredstva - Nacionalni dio - HRK]]/7.5345</f>
        <v>38915.190125423054</v>
      </c>
      <c r="S2556" s="85">
        <v>1954710</v>
      </c>
      <c r="T2556" s="86">
        <f>Ugovori_OPULJP[[#This Row],[Bespovratna sredstva - Ukupno (EU+Nac) HRK
= Ukupna ugovorena vrijednost bespovratnih sredstava]]/7.5345</f>
        <v>259434.60083615367</v>
      </c>
      <c r="U2556" s="83">
        <v>0</v>
      </c>
      <c r="V2556" s="84">
        <f>Ugovori_OPULJP[[#This Row],[Javni doprinos korisnika - HRK]]/7.5345</f>
        <v>0</v>
      </c>
      <c r="W2556" s="83">
        <v>0</v>
      </c>
      <c r="X2556" s="84">
        <f>Ugovori_OPULJP[[#This Row],[Privatni doprinos korisnika - HRK]]/7.5345</f>
        <v>0</v>
      </c>
      <c r="Y2556" s="85">
        <v>1954710</v>
      </c>
      <c r="Z2556" s="86">
        <f>Ugovori_OPULJP[[#This Row],[UKUPNI PRIHVATLJIVI IZDACI
TOTAL ELIGIBLE EXPENDITURE
= Bespovratna sredstva ukupno + doprinos korisnika
= Ukupni prihvatljivi troškovi
= Ukupna ugovorena vrijednost projekta HRK]]/7.5345</f>
        <v>259434.60083615367</v>
      </c>
      <c r="AA2556" s="57" t="s">
        <v>38</v>
      </c>
      <c r="AB2556" s="57" t="s">
        <v>35</v>
      </c>
      <c r="AC2556" s="107" t="s">
        <v>9357</v>
      </c>
      <c r="AD2556" s="56" t="s">
        <v>6595</v>
      </c>
    </row>
    <row r="2557" spans="1:30" ht="102" x14ac:dyDescent="0.2">
      <c r="A2557" s="61" t="s">
        <v>9358</v>
      </c>
      <c r="B2557" s="99" t="s">
        <v>743</v>
      </c>
      <c r="C2557" s="56" t="s">
        <v>7295</v>
      </c>
      <c r="D2557" s="56" t="s">
        <v>9228</v>
      </c>
      <c r="E2557" s="57" t="s">
        <v>76</v>
      </c>
      <c r="F2557" s="62" t="s">
        <v>9359</v>
      </c>
      <c r="G2557" s="62" t="s">
        <v>2233</v>
      </c>
      <c r="H2557" s="59">
        <v>44340</v>
      </c>
      <c r="I2557" s="59">
        <v>44950</v>
      </c>
      <c r="J2557" s="48" t="str">
        <f>IF(Ugovori_OPULJP[[#This Row],[DATUM ZAVRŠETKA OPERACIJE]]&gt;DATE(2024,3,31),"u provedbi","završen")</f>
        <v>završen</v>
      </c>
      <c r="K2557" s="58" t="s">
        <v>186</v>
      </c>
      <c r="L2557" s="67" t="s">
        <v>186</v>
      </c>
      <c r="M2557" s="74" t="s">
        <v>3114</v>
      </c>
      <c r="N2557" s="49">
        <v>0.15</v>
      </c>
      <c r="O2557" s="50">
        <f>Ugovori_OPULJP[[#This Row],[Bespovratna sredstva - Ukupno (EU+Nac) HRK
= Ukupna ugovorena vrijednost bespovratnih sredstava]]*Ugovori_OPULJP[[#This Row],[EU STOPA SUFINANCIRANJA %
EU CO-FINANCING RATE %]]</f>
        <v>450984.38949999999</v>
      </c>
      <c r="P2557" s="51">
        <f>Ugovori_OPULJP[[#This Row],[Bespovratna sredstva - EU dio - HRK]]/7.5345</f>
        <v>59855.91472559559</v>
      </c>
      <c r="Q2557" s="50">
        <f>Ugovori_OPULJP[[#This Row],[Bespovratna sredstva - Ukupno (EU+Nac) HRK
= Ukupna ugovorena vrijednost bespovratnih sredstava]]*Ugovori_OPULJP[[#This Row],[STOPA NACIONALNOG SUFINANCIRANJA %]]</f>
        <v>79585.480499999991</v>
      </c>
      <c r="R2557" s="51">
        <f>Ugovori_OPULJP[[#This Row],[Bespovratna sredstva - Nacionalni dio - HRK]]/7.5345</f>
        <v>10562.808480987456</v>
      </c>
      <c r="S2557" s="52">
        <v>530569.87</v>
      </c>
      <c r="T2557" s="53">
        <f>Ugovori_OPULJP[[#This Row],[Bespovratna sredstva - Ukupno (EU+Nac) HRK
= Ukupna ugovorena vrijednost bespovratnih sredstava]]/7.5345</f>
        <v>70418.723206583047</v>
      </c>
      <c r="U2557" s="50">
        <v>0</v>
      </c>
      <c r="V2557" s="51">
        <f>Ugovori_OPULJP[[#This Row],[Javni doprinos korisnika - HRK]]/7.5345</f>
        <v>0</v>
      </c>
      <c r="W2557" s="50">
        <v>0</v>
      </c>
      <c r="X2557" s="51">
        <f>Ugovori_OPULJP[[#This Row],[Privatni doprinos korisnika - HRK]]/7.5345</f>
        <v>0</v>
      </c>
      <c r="Y2557" s="52">
        <v>530569.87</v>
      </c>
      <c r="Z2557" s="53">
        <f>Ugovori_OPULJP[[#This Row],[UKUPNI PRIHVATLJIVI IZDACI
TOTAL ELIGIBLE EXPENDITURE
= Bespovratna sredstva ukupno + doprinos korisnika
= Ukupni prihvatljivi troškovi
= Ukupna ugovorena vrijednost projekta HRK]]/7.5345</f>
        <v>70418.723206583047</v>
      </c>
      <c r="AA2557" s="57" t="s">
        <v>38</v>
      </c>
      <c r="AB2557" s="57" t="s">
        <v>35</v>
      </c>
      <c r="AC2557" s="107" t="s">
        <v>9360</v>
      </c>
      <c r="AD2557" s="63" t="s">
        <v>6595</v>
      </c>
    </row>
    <row r="2558" spans="1:30" ht="140.25" x14ac:dyDescent="0.2">
      <c r="A2558" s="61" t="s">
        <v>9361</v>
      </c>
      <c r="B2558" s="99" t="s">
        <v>743</v>
      </c>
      <c r="C2558" s="56" t="s">
        <v>7295</v>
      </c>
      <c r="D2558" s="56" t="s">
        <v>9228</v>
      </c>
      <c r="E2558" s="57" t="s">
        <v>76</v>
      </c>
      <c r="F2558" s="62" t="s">
        <v>9362</v>
      </c>
      <c r="G2558" s="45" t="s">
        <v>7427</v>
      </c>
      <c r="H2558" s="59">
        <v>44204</v>
      </c>
      <c r="I2558" s="59">
        <v>44812</v>
      </c>
      <c r="J2558" s="48" t="str">
        <f>IF(Ugovori_OPULJP[[#This Row],[DATUM ZAVRŠETKA OPERACIJE]]&gt;DATE(2024,3,31),"u provedbi","završen")</f>
        <v>završen</v>
      </c>
      <c r="K2558" s="58" t="s">
        <v>5510</v>
      </c>
      <c r="L2558" s="58" t="s">
        <v>104</v>
      </c>
      <c r="M2558" s="49">
        <v>0.85</v>
      </c>
      <c r="N2558" s="49">
        <v>0.15</v>
      </c>
      <c r="O2558" s="83">
        <f>Ugovori_OPULJP[[#This Row],[Bespovratna sredstva - Ukupno (EU+Nac) HRK
= Ukupna ugovorena vrijednost bespovratnih sredstava]]*Ugovori_OPULJP[[#This Row],[EU STOPA SUFINANCIRANJA %
EU CO-FINANCING RATE %]]</f>
        <v>1699088.1199999999</v>
      </c>
      <c r="P2558" s="84">
        <f>Ugovori_OPULJP[[#This Row],[Bespovratna sredstva - EU dio - HRK]]/7.5345</f>
        <v>225507.74703032713</v>
      </c>
      <c r="Q2558" s="83">
        <f>Ugovori_OPULJP[[#This Row],[Bespovratna sredstva - Ukupno (EU+Nac) HRK
= Ukupna ugovorena vrijednost bespovratnih sredstava]]*Ugovori_OPULJP[[#This Row],[STOPA NACIONALNOG SUFINANCIRANJA %]]</f>
        <v>299839.07999999996</v>
      </c>
      <c r="R2558" s="84">
        <f>Ugovori_OPULJP[[#This Row],[Bespovratna sredstva - Nacionalni dio - HRK]]/7.5345</f>
        <v>39795.48477005773</v>
      </c>
      <c r="S2558" s="85">
        <v>1998927.2</v>
      </c>
      <c r="T2558" s="86">
        <f>Ugovori_OPULJP[[#This Row],[Bespovratna sredstva - Ukupno (EU+Nac) HRK
= Ukupna ugovorena vrijednost bespovratnih sredstava]]/7.5345</f>
        <v>265303.23180038488</v>
      </c>
      <c r="U2558" s="83">
        <v>0</v>
      </c>
      <c r="V2558" s="84">
        <f>Ugovori_OPULJP[[#This Row],[Javni doprinos korisnika - HRK]]/7.5345</f>
        <v>0</v>
      </c>
      <c r="W2558" s="83">
        <v>0</v>
      </c>
      <c r="X2558" s="84">
        <f>Ugovori_OPULJP[[#This Row],[Privatni doprinos korisnika - HRK]]/7.5345</f>
        <v>0</v>
      </c>
      <c r="Y2558" s="85">
        <v>1998927.2</v>
      </c>
      <c r="Z2558" s="86">
        <f>Ugovori_OPULJP[[#This Row],[UKUPNI PRIHVATLJIVI IZDACI
TOTAL ELIGIBLE EXPENDITURE
= Bespovratna sredstva ukupno + doprinos korisnika
= Ukupni prihvatljivi troškovi
= Ukupna ugovorena vrijednost projekta HRK]]/7.5345</f>
        <v>265303.23180038488</v>
      </c>
      <c r="AA2558" s="57" t="s">
        <v>38</v>
      </c>
      <c r="AB2558" s="57" t="s">
        <v>35</v>
      </c>
      <c r="AC2558" s="107" t="s">
        <v>9363</v>
      </c>
      <c r="AD2558" s="56" t="s">
        <v>6595</v>
      </c>
    </row>
    <row r="2559" spans="1:30" ht="51" x14ac:dyDescent="0.2">
      <c r="A2559" s="61" t="s">
        <v>9364</v>
      </c>
      <c r="B2559" s="99" t="s">
        <v>743</v>
      </c>
      <c r="C2559" s="56" t="s">
        <v>7295</v>
      </c>
      <c r="D2559" s="56" t="s">
        <v>9228</v>
      </c>
      <c r="E2559" s="57" t="s">
        <v>76</v>
      </c>
      <c r="F2559" s="62" t="s">
        <v>9365</v>
      </c>
      <c r="G2559" s="62" t="s">
        <v>2592</v>
      </c>
      <c r="H2559" s="59">
        <v>44204</v>
      </c>
      <c r="I2559" s="59">
        <v>44812</v>
      </c>
      <c r="J2559" s="48" t="str">
        <f>IF(Ugovori_OPULJP[[#This Row],[DATUM ZAVRŠETKA OPERACIJE]]&gt;DATE(2024,3,31),"u provedbi","završen")</f>
        <v>završen</v>
      </c>
      <c r="K2559" s="58" t="s">
        <v>84</v>
      </c>
      <c r="L2559" s="46" t="s">
        <v>84</v>
      </c>
      <c r="M2559" s="49">
        <v>0.85</v>
      </c>
      <c r="N2559" s="49">
        <v>0.15</v>
      </c>
      <c r="O2559" s="83">
        <f>Ugovori_OPULJP[[#This Row],[Bespovratna sredstva - Ukupno (EU+Nac) HRK
= Ukupna ugovorena vrijednost bespovratnih sredstava]]*Ugovori_OPULJP[[#This Row],[EU STOPA SUFINANCIRANJA %
EU CO-FINANCING RATE %]]</f>
        <v>1246659.5975000001</v>
      </c>
      <c r="P2559" s="84">
        <f>Ugovori_OPULJP[[#This Row],[Bespovratna sredstva - EU dio - HRK]]/7.5345</f>
        <v>165460.16291724733</v>
      </c>
      <c r="Q2559" s="83">
        <f>Ugovori_OPULJP[[#This Row],[Bespovratna sredstva - Ukupno (EU+Nac) HRK
= Ukupna ugovorena vrijednost bespovratnih sredstava]]*Ugovori_OPULJP[[#This Row],[STOPA NACIONALNOG SUFINANCIRANJA %]]</f>
        <v>219998.7525</v>
      </c>
      <c r="R2559" s="84">
        <f>Ugovori_OPULJP[[#This Row],[Bespovratna sredstva - Nacionalni dio - HRK]]/7.5345</f>
        <v>29198.852279514234</v>
      </c>
      <c r="S2559" s="85">
        <v>1466658.35</v>
      </c>
      <c r="T2559" s="86">
        <f>Ugovori_OPULJP[[#This Row],[Bespovratna sredstva - Ukupno (EU+Nac) HRK
= Ukupna ugovorena vrijednost bespovratnih sredstava]]/7.5345</f>
        <v>194659.01519676155</v>
      </c>
      <c r="U2559" s="83">
        <v>0</v>
      </c>
      <c r="V2559" s="84">
        <f>Ugovori_OPULJP[[#This Row],[Javni doprinos korisnika - HRK]]/7.5345</f>
        <v>0</v>
      </c>
      <c r="W2559" s="83">
        <v>0</v>
      </c>
      <c r="X2559" s="84">
        <f>Ugovori_OPULJP[[#This Row],[Privatni doprinos korisnika - HRK]]/7.5345</f>
        <v>0</v>
      </c>
      <c r="Y2559" s="85">
        <v>1466658.35</v>
      </c>
      <c r="Z2559" s="86">
        <f>Ugovori_OPULJP[[#This Row],[UKUPNI PRIHVATLJIVI IZDACI
TOTAL ELIGIBLE EXPENDITURE
= Bespovratna sredstva ukupno + doprinos korisnika
= Ukupni prihvatljivi troškovi
= Ukupna ugovorena vrijednost projekta HRK]]/7.5345</f>
        <v>194659.01519676155</v>
      </c>
      <c r="AA2559" s="57" t="s">
        <v>38</v>
      </c>
      <c r="AB2559" s="57" t="s">
        <v>35</v>
      </c>
      <c r="AC2559" s="107" t="s">
        <v>9366</v>
      </c>
      <c r="AD2559" s="56" t="s">
        <v>6595</v>
      </c>
    </row>
    <row r="2560" spans="1:30" ht="76.5" x14ac:dyDescent="0.2">
      <c r="A2560" s="66" t="s">
        <v>9367</v>
      </c>
      <c r="B2560" s="99" t="s">
        <v>743</v>
      </c>
      <c r="C2560" s="56" t="s">
        <v>7295</v>
      </c>
      <c r="D2560" s="56" t="s">
        <v>9228</v>
      </c>
      <c r="E2560" s="57" t="s">
        <v>76</v>
      </c>
      <c r="F2560" s="62" t="s">
        <v>9368</v>
      </c>
      <c r="G2560" s="62" t="s">
        <v>1557</v>
      </c>
      <c r="H2560" s="59">
        <v>44410</v>
      </c>
      <c r="I2560" s="59">
        <v>45018</v>
      </c>
      <c r="J2560" s="48" t="str">
        <f>IF(Ugovori_OPULJP[[#This Row],[DATUM ZAVRŠETKA OPERACIJE]]&gt;DATE(2024,3,31),"u provedbi","završen")</f>
        <v>završen</v>
      </c>
      <c r="K2560" s="67" t="s">
        <v>84</v>
      </c>
      <c r="L2560" s="46" t="s">
        <v>84</v>
      </c>
      <c r="M2560" s="49">
        <v>0.85</v>
      </c>
      <c r="N2560" s="49">
        <v>0.15</v>
      </c>
      <c r="O2560" s="83">
        <f>Ugovori_OPULJP[[#This Row],[Bespovratna sredstva - Ukupno (EU+Nac) HRK
= Ukupna ugovorena vrijednost bespovratnih sredstava]]*Ugovori_OPULJP[[#This Row],[EU STOPA SUFINANCIRANJA %
EU CO-FINANCING RATE %]]</f>
        <v>228052.33099999998</v>
      </c>
      <c r="P2560" s="84">
        <f>Ugovori_OPULJP[[#This Row],[Bespovratna sredstva - EU dio - HRK]]/7.5345</f>
        <v>30267.745835821883</v>
      </c>
      <c r="Q2560" s="83">
        <f>Ugovori_OPULJP[[#This Row],[Bespovratna sredstva - Ukupno (EU+Nac) HRK
= Ukupna ugovorena vrijednost bespovratnih sredstava]]*Ugovori_OPULJP[[#This Row],[STOPA NACIONALNOG SUFINANCIRANJA %]]</f>
        <v>40244.528999999995</v>
      </c>
      <c r="R2560" s="84">
        <f>Ugovori_OPULJP[[#This Row],[Bespovratna sredstva - Nacionalni dio - HRK]]/7.5345</f>
        <v>5341.3669122038609</v>
      </c>
      <c r="S2560" s="85">
        <v>268296.86</v>
      </c>
      <c r="T2560" s="86">
        <f>Ugovori_OPULJP[[#This Row],[Bespovratna sredstva - Ukupno (EU+Nac) HRK
= Ukupna ugovorena vrijednost bespovratnih sredstava]]/7.5345</f>
        <v>35609.112748025742</v>
      </c>
      <c r="U2560" s="83">
        <v>0</v>
      </c>
      <c r="V2560" s="84">
        <f>Ugovori_OPULJP[[#This Row],[Javni doprinos korisnika - HRK]]/7.5345</f>
        <v>0</v>
      </c>
      <c r="W2560" s="83">
        <v>0</v>
      </c>
      <c r="X2560" s="84">
        <f>Ugovori_OPULJP[[#This Row],[Privatni doprinos korisnika - HRK]]/7.5345</f>
        <v>0</v>
      </c>
      <c r="Y2560" s="85">
        <v>268296.86</v>
      </c>
      <c r="Z2560" s="86">
        <f>Ugovori_OPULJP[[#This Row],[UKUPNI PRIHVATLJIVI IZDACI
TOTAL ELIGIBLE EXPENDITURE
= Bespovratna sredstva ukupno + doprinos korisnika
= Ukupni prihvatljivi troškovi
= Ukupna ugovorena vrijednost projekta HRK]]/7.5345</f>
        <v>35609.112748025742</v>
      </c>
      <c r="AA2560" s="44" t="s">
        <v>38</v>
      </c>
      <c r="AB2560" s="44" t="s">
        <v>35</v>
      </c>
      <c r="AC2560" s="107" t="s">
        <v>9369</v>
      </c>
      <c r="AD2560" s="43" t="s">
        <v>6595</v>
      </c>
    </row>
    <row r="2561" spans="1:30" ht="102" x14ac:dyDescent="0.2">
      <c r="A2561" s="61" t="s">
        <v>9370</v>
      </c>
      <c r="B2561" s="99" t="s">
        <v>743</v>
      </c>
      <c r="C2561" s="56" t="s">
        <v>7295</v>
      </c>
      <c r="D2561" s="56" t="s">
        <v>9228</v>
      </c>
      <c r="E2561" s="57" t="s">
        <v>76</v>
      </c>
      <c r="F2561" s="62" t="s">
        <v>9371</v>
      </c>
      <c r="G2561" s="62" t="s">
        <v>1486</v>
      </c>
      <c r="H2561" s="59">
        <v>44204</v>
      </c>
      <c r="I2561" s="59">
        <v>44812</v>
      </c>
      <c r="J2561" s="48" t="str">
        <f>IF(Ugovori_OPULJP[[#This Row],[DATUM ZAVRŠETKA OPERACIJE]]&gt;DATE(2024,3,31),"u provedbi","završen")</f>
        <v>završen</v>
      </c>
      <c r="K2561" s="58" t="s">
        <v>7338</v>
      </c>
      <c r="L2561" s="58" t="s">
        <v>186</v>
      </c>
      <c r="M2561" s="49">
        <v>0.85</v>
      </c>
      <c r="N2561" s="49">
        <v>0.15</v>
      </c>
      <c r="O2561" s="83">
        <f>Ugovori_OPULJP[[#This Row],[Bespovratna sredstva - Ukupno (EU+Nac) HRK
= Ukupna ugovorena vrijednost bespovratnih sredstava]]*Ugovori_OPULJP[[#This Row],[EU STOPA SUFINANCIRANJA %
EU CO-FINANCING RATE %]]</f>
        <v>1496267.291</v>
      </c>
      <c r="P2561" s="84">
        <f>Ugovori_OPULJP[[#This Row],[Bespovratna sredstva - EU dio - HRK]]/7.5345</f>
        <v>198588.79700046452</v>
      </c>
      <c r="Q2561" s="83">
        <f>Ugovori_OPULJP[[#This Row],[Bespovratna sredstva - Ukupno (EU+Nac) HRK
= Ukupna ugovorena vrijednost bespovratnih sredstava]]*Ugovori_OPULJP[[#This Row],[STOPA NACIONALNOG SUFINANCIRANJA %]]</f>
        <v>264047.16899999999</v>
      </c>
      <c r="R2561" s="84">
        <f>Ugovori_OPULJP[[#This Row],[Bespovratna sredstva - Nacionalni dio - HRK]]/7.5345</f>
        <v>35045.081823611385</v>
      </c>
      <c r="S2561" s="85">
        <v>1760314.46</v>
      </c>
      <c r="T2561" s="86">
        <f>Ugovori_OPULJP[[#This Row],[Bespovratna sredstva - Ukupno (EU+Nac) HRK
= Ukupna ugovorena vrijednost bespovratnih sredstava]]/7.5345</f>
        <v>233633.87882407589</v>
      </c>
      <c r="U2561" s="83">
        <v>0</v>
      </c>
      <c r="V2561" s="84">
        <f>Ugovori_OPULJP[[#This Row],[Javni doprinos korisnika - HRK]]/7.5345</f>
        <v>0</v>
      </c>
      <c r="W2561" s="83">
        <v>0</v>
      </c>
      <c r="X2561" s="84">
        <f>Ugovori_OPULJP[[#This Row],[Privatni doprinos korisnika - HRK]]/7.5345</f>
        <v>0</v>
      </c>
      <c r="Y2561" s="85">
        <v>1760314.46</v>
      </c>
      <c r="Z2561" s="86">
        <f>Ugovori_OPULJP[[#This Row],[UKUPNI PRIHVATLJIVI IZDACI
TOTAL ELIGIBLE EXPENDITURE
= Bespovratna sredstva ukupno + doprinos korisnika
= Ukupni prihvatljivi troškovi
= Ukupna ugovorena vrijednost projekta HRK]]/7.5345</f>
        <v>233633.87882407589</v>
      </c>
      <c r="AA2561" s="57" t="s">
        <v>38</v>
      </c>
      <c r="AB2561" s="57" t="s">
        <v>35</v>
      </c>
      <c r="AC2561" s="107" t="s">
        <v>9372</v>
      </c>
      <c r="AD2561" s="56" t="s">
        <v>6595</v>
      </c>
    </row>
    <row r="2562" spans="1:30" ht="102" x14ac:dyDescent="0.2">
      <c r="A2562" s="61" t="s">
        <v>9373</v>
      </c>
      <c r="B2562" s="99" t="s">
        <v>743</v>
      </c>
      <c r="C2562" s="56" t="s">
        <v>7295</v>
      </c>
      <c r="D2562" s="56" t="s">
        <v>9228</v>
      </c>
      <c r="E2562" s="57" t="s">
        <v>76</v>
      </c>
      <c r="F2562" s="62" t="s">
        <v>9374</v>
      </c>
      <c r="G2562" s="45" t="s">
        <v>1930</v>
      </c>
      <c r="H2562" s="59">
        <v>44207</v>
      </c>
      <c r="I2562" s="59">
        <v>44815</v>
      </c>
      <c r="J2562" s="48" t="str">
        <f>IF(Ugovori_OPULJP[[#This Row],[DATUM ZAVRŠETKA OPERACIJE]]&gt;DATE(2024,3,31),"u provedbi","završen")</f>
        <v>završen</v>
      </c>
      <c r="K2562" s="58" t="s">
        <v>249</v>
      </c>
      <c r="L2562" s="58" t="s">
        <v>249</v>
      </c>
      <c r="M2562" s="49">
        <v>0.85</v>
      </c>
      <c r="N2562" s="49">
        <v>0.15</v>
      </c>
      <c r="O2562" s="83">
        <f>Ugovori_OPULJP[[#This Row],[Bespovratna sredstva - Ukupno (EU+Nac) HRK
= Ukupna ugovorena vrijednost bespovratnih sredstava]]*Ugovori_OPULJP[[#This Row],[EU STOPA SUFINANCIRANJA %
EU CO-FINANCING RATE %]]</f>
        <v>1596684.6165</v>
      </c>
      <c r="P2562" s="84">
        <f>Ugovori_OPULJP[[#This Row],[Bespovratna sredstva - EU dio - HRK]]/7.5345</f>
        <v>211916.46645431017</v>
      </c>
      <c r="Q2562" s="83">
        <f>Ugovori_OPULJP[[#This Row],[Bespovratna sredstva - Ukupno (EU+Nac) HRK
= Ukupna ugovorena vrijednost bespovratnih sredstava]]*Ugovori_OPULJP[[#This Row],[STOPA NACIONALNOG SUFINANCIRANJA %]]</f>
        <v>281767.87349999999</v>
      </c>
      <c r="R2562" s="84">
        <f>Ugovori_OPULJP[[#This Row],[Bespovratna sredstva - Nacionalni dio - HRK]]/7.5345</f>
        <v>37397.023491937085</v>
      </c>
      <c r="S2562" s="85">
        <v>1878452.49</v>
      </c>
      <c r="T2562" s="86">
        <f>Ugovori_OPULJP[[#This Row],[Bespovratna sredstva - Ukupno (EU+Nac) HRK
= Ukupna ugovorena vrijednost bespovratnih sredstava]]/7.5345</f>
        <v>249313.48994624725</v>
      </c>
      <c r="U2562" s="83">
        <v>0</v>
      </c>
      <c r="V2562" s="84">
        <f>Ugovori_OPULJP[[#This Row],[Javni doprinos korisnika - HRK]]/7.5345</f>
        <v>0</v>
      </c>
      <c r="W2562" s="83">
        <v>0</v>
      </c>
      <c r="X2562" s="84">
        <f>Ugovori_OPULJP[[#This Row],[Privatni doprinos korisnika - HRK]]/7.5345</f>
        <v>0</v>
      </c>
      <c r="Y2562" s="85">
        <v>1878452.49</v>
      </c>
      <c r="Z2562" s="86">
        <f>Ugovori_OPULJP[[#This Row],[UKUPNI PRIHVATLJIVI IZDACI
TOTAL ELIGIBLE EXPENDITURE
= Bespovratna sredstva ukupno + doprinos korisnika
= Ukupni prihvatljivi troškovi
= Ukupna ugovorena vrijednost projekta HRK]]/7.5345</f>
        <v>249313.48994624725</v>
      </c>
      <c r="AA2562" s="57" t="s">
        <v>38</v>
      </c>
      <c r="AB2562" s="57" t="s">
        <v>35</v>
      </c>
      <c r="AC2562" s="107" t="s">
        <v>9375</v>
      </c>
      <c r="AD2562" s="56" t="s">
        <v>6595</v>
      </c>
    </row>
    <row r="2563" spans="1:30" ht="89.25" x14ac:dyDescent="0.2">
      <c r="A2563" s="61" t="s">
        <v>9376</v>
      </c>
      <c r="B2563" s="99" t="s">
        <v>743</v>
      </c>
      <c r="C2563" s="56" t="s">
        <v>7295</v>
      </c>
      <c r="D2563" s="56" t="s">
        <v>9228</v>
      </c>
      <c r="E2563" s="57" t="s">
        <v>76</v>
      </c>
      <c r="F2563" s="62" t="s">
        <v>9377</v>
      </c>
      <c r="G2563" s="45" t="s">
        <v>7461</v>
      </c>
      <c r="H2563" s="59">
        <v>44316</v>
      </c>
      <c r="I2563" s="59">
        <v>44925</v>
      </c>
      <c r="J2563" s="48" t="str">
        <f>IF(Ugovori_OPULJP[[#This Row],[DATUM ZAVRŠETKA OPERACIJE]]&gt;DATE(2024,3,31),"u provedbi","završen")</f>
        <v>završen</v>
      </c>
      <c r="K2563" s="58" t="s">
        <v>155</v>
      </c>
      <c r="L2563" s="46" t="s">
        <v>155</v>
      </c>
      <c r="M2563" s="49">
        <v>0.85</v>
      </c>
      <c r="N2563" s="49">
        <v>0.15</v>
      </c>
      <c r="O2563" s="50">
        <f>Ugovori_OPULJP[[#This Row],[Bespovratna sredstva - Ukupno (EU+Nac) HRK
= Ukupna ugovorena vrijednost bespovratnih sredstava]]*Ugovori_OPULJP[[#This Row],[EU STOPA SUFINANCIRANJA %
EU CO-FINANCING RATE %]]</f>
        <v>272775.2</v>
      </c>
      <c r="P2563" s="51">
        <f>Ugovori_OPULJP[[#This Row],[Bespovratna sredstva - EU dio - HRK]]/7.5345</f>
        <v>36203.490609861306</v>
      </c>
      <c r="Q2563" s="50">
        <f>Ugovori_OPULJP[[#This Row],[Bespovratna sredstva - Ukupno (EU+Nac) HRK
= Ukupna ugovorena vrijednost bespovratnih sredstava]]*Ugovori_OPULJP[[#This Row],[STOPA NACIONALNOG SUFINANCIRANJA %]]</f>
        <v>48136.799999999996</v>
      </c>
      <c r="R2563" s="51">
        <f>Ugovori_OPULJP[[#This Row],[Bespovratna sredstva - Nacionalni dio - HRK]]/7.5345</f>
        <v>6388.8512840931708</v>
      </c>
      <c r="S2563" s="52">
        <v>320912</v>
      </c>
      <c r="T2563" s="53">
        <f>Ugovori_OPULJP[[#This Row],[Bespovratna sredstva - Ukupno (EU+Nac) HRK
= Ukupna ugovorena vrijednost bespovratnih sredstava]]/7.5345</f>
        <v>42592.341893954472</v>
      </c>
      <c r="U2563" s="50">
        <v>0</v>
      </c>
      <c r="V2563" s="51">
        <f>Ugovori_OPULJP[[#This Row],[Javni doprinos korisnika - HRK]]/7.5345</f>
        <v>0</v>
      </c>
      <c r="W2563" s="50">
        <v>0</v>
      </c>
      <c r="X2563" s="51">
        <f>Ugovori_OPULJP[[#This Row],[Privatni doprinos korisnika - HRK]]/7.5345</f>
        <v>0</v>
      </c>
      <c r="Y2563" s="52">
        <v>320912</v>
      </c>
      <c r="Z2563" s="53">
        <f>Ugovori_OPULJP[[#This Row],[UKUPNI PRIHVATLJIVI IZDACI
TOTAL ELIGIBLE EXPENDITURE
= Bespovratna sredstva ukupno + doprinos korisnika
= Ukupni prihvatljivi troškovi
= Ukupna ugovorena vrijednost projekta HRK]]/7.5345</f>
        <v>42592.341893954472</v>
      </c>
      <c r="AA2563" s="44" t="s">
        <v>38</v>
      </c>
      <c r="AB2563" s="44" t="s">
        <v>35</v>
      </c>
      <c r="AC2563" s="107" t="s">
        <v>9378</v>
      </c>
      <c r="AD2563" s="63" t="s">
        <v>6595</v>
      </c>
    </row>
    <row r="2564" spans="1:30" ht="89.25" x14ac:dyDescent="0.2">
      <c r="A2564" s="61" t="s">
        <v>9379</v>
      </c>
      <c r="B2564" s="99" t="s">
        <v>743</v>
      </c>
      <c r="C2564" s="56" t="s">
        <v>7295</v>
      </c>
      <c r="D2564" s="56" t="s">
        <v>9228</v>
      </c>
      <c r="E2564" s="57" t="s">
        <v>76</v>
      </c>
      <c r="F2564" s="62" t="s">
        <v>9380</v>
      </c>
      <c r="G2564" s="62" t="s">
        <v>9381</v>
      </c>
      <c r="H2564" s="59">
        <v>44321</v>
      </c>
      <c r="I2564" s="59">
        <v>44931</v>
      </c>
      <c r="J2564" s="48" t="str">
        <f>IF(Ugovori_OPULJP[[#This Row],[DATUM ZAVRŠETKA OPERACIJE]]&gt;DATE(2024,3,31),"u provedbi","završen")</f>
        <v>završen</v>
      </c>
      <c r="K2564" s="58" t="s">
        <v>36</v>
      </c>
      <c r="L2564" s="58" t="s">
        <v>37</v>
      </c>
      <c r="M2564" s="49">
        <v>0.85</v>
      </c>
      <c r="N2564" s="49">
        <v>0.15</v>
      </c>
      <c r="O2564" s="50">
        <f>Ugovori_OPULJP[[#This Row],[Bespovratna sredstva - Ukupno (EU+Nac) HRK
= Ukupna ugovorena vrijednost bespovratnih sredstava]]*Ugovori_OPULJP[[#This Row],[EU STOPA SUFINANCIRANJA %
EU CO-FINANCING RATE %]]</f>
        <v>467300.25</v>
      </c>
      <c r="P2564" s="51">
        <f>Ugovori_OPULJP[[#This Row],[Bespovratna sredstva - EU dio - HRK]]/7.5345</f>
        <v>62021.401552856856</v>
      </c>
      <c r="Q2564" s="50">
        <f>Ugovori_OPULJP[[#This Row],[Bespovratna sredstva - Ukupno (EU+Nac) HRK
= Ukupna ugovorena vrijednost bespovratnih sredstava]]*Ugovori_OPULJP[[#This Row],[STOPA NACIONALNOG SUFINANCIRANJA %]]</f>
        <v>82464.75</v>
      </c>
      <c r="R2564" s="51">
        <f>Ugovori_OPULJP[[#This Row],[Bespovratna sredstva - Nacionalni dio - HRK]]/7.5345</f>
        <v>10944.953215210033</v>
      </c>
      <c r="S2564" s="52">
        <v>549765</v>
      </c>
      <c r="T2564" s="53">
        <f>Ugovori_OPULJP[[#This Row],[Bespovratna sredstva - Ukupno (EU+Nac) HRK
= Ukupna ugovorena vrijednost bespovratnih sredstava]]/7.5345</f>
        <v>72966.354768066885</v>
      </c>
      <c r="U2564" s="50">
        <v>0</v>
      </c>
      <c r="V2564" s="51">
        <f>Ugovori_OPULJP[[#This Row],[Javni doprinos korisnika - HRK]]/7.5345</f>
        <v>0</v>
      </c>
      <c r="W2564" s="50">
        <v>0</v>
      </c>
      <c r="X2564" s="51">
        <f>Ugovori_OPULJP[[#This Row],[Privatni doprinos korisnika - HRK]]/7.5345</f>
        <v>0</v>
      </c>
      <c r="Y2564" s="52">
        <v>549765</v>
      </c>
      <c r="Z2564" s="53">
        <f>Ugovori_OPULJP[[#This Row],[UKUPNI PRIHVATLJIVI IZDACI
TOTAL ELIGIBLE EXPENDITURE
= Bespovratna sredstva ukupno + doprinos korisnika
= Ukupni prihvatljivi troškovi
= Ukupna ugovorena vrijednost projekta HRK]]/7.5345</f>
        <v>72966.354768066885</v>
      </c>
      <c r="AA2564" s="44" t="s">
        <v>38</v>
      </c>
      <c r="AB2564" s="44" t="s">
        <v>35</v>
      </c>
      <c r="AC2564" s="107" t="s">
        <v>9382</v>
      </c>
      <c r="AD2564" s="63" t="s">
        <v>6595</v>
      </c>
    </row>
    <row r="2565" spans="1:30" ht="114.75" x14ac:dyDescent="0.2">
      <c r="A2565" s="61" t="s">
        <v>9383</v>
      </c>
      <c r="B2565" s="99" t="s">
        <v>743</v>
      </c>
      <c r="C2565" s="56" t="s">
        <v>7295</v>
      </c>
      <c r="D2565" s="56" t="s">
        <v>9228</v>
      </c>
      <c r="E2565" s="57" t="s">
        <v>76</v>
      </c>
      <c r="F2565" s="62" t="s">
        <v>9384</v>
      </c>
      <c r="G2565" s="45" t="s">
        <v>1198</v>
      </c>
      <c r="H2565" s="59">
        <v>44317</v>
      </c>
      <c r="I2565" s="59">
        <v>44866</v>
      </c>
      <c r="J2565" s="48" t="str">
        <f>IF(Ugovori_OPULJP[[#This Row],[DATUM ZAVRŠETKA OPERACIJE]]&gt;DATE(2024,3,31),"u provedbi","završen")</f>
        <v>završen</v>
      </c>
      <c r="K2565" s="58" t="s">
        <v>690</v>
      </c>
      <c r="L2565" s="58" t="s">
        <v>211</v>
      </c>
      <c r="M2565" s="49">
        <v>0.85</v>
      </c>
      <c r="N2565" s="49">
        <v>0.15</v>
      </c>
      <c r="O2565" s="50">
        <f>Ugovori_OPULJP[[#This Row],[Bespovratna sredstva - Ukupno (EU+Nac) HRK
= Ukupna ugovorena vrijednost bespovratnih sredstava]]*Ugovori_OPULJP[[#This Row],[EU STOPA SUFINANCIRANJA %
EU CO-FINANCING RATE %]]</f>
        <v>1690613.4245</v>
      </c>
      <c r="P2565" s="51">
        <f>Ugovori_OPULJP[[#This Row],[Bespovratna sredstva - EU dio - HRK]]/7.5345</f>
        <v>224382.96164310834</v>
      </c>
      <c r="Q2565" s="50">
        <f>Ugovori_OPULJP[[#This Row],[Bespovratna sredstva - Ukupno (EU+Nac) HRK
= Ukupna ugovorena vrijednost bespovratnih sredstava]]*Ugovori_OPULJP[[#This Row],[STOPA NACIONALNOG SUFINANCIRANJA %]]</f>
        <v>298343.54550000001</v>
      </c>
      <c r="R2565" s="51">
        <f>Ugovori_OPULJP[[#This Row],[Bespovratna sredstva - Nacionalni dio - HRK]]/7.5345</f>
        <v>39596.993231136767</v>
      </c>
      <c r="S2565" s="52">
        <v>1988956.97</v>
      </c>
      <c r="T2565" s="53">
        <f>Ugovori_OPULJP[[#This Row],[Bespovratna sredstva - Ukupno (EU+Nac) HRK
= Ukupna ugovorena vrijednost bespovratnih sredstava]]/7.5345</f>
        <v>263979.9548742451</v>
      </c>
      <c r="U2565" s="50">
        <v>0</v>
      </c>
      <c r="V2565" s="51">
        <f>Ugovori_OPULJP[[#This Row],[Javni doprinos korisnika - HRK]]/7.5345</f>
        <v>0</v>
      </c>
      <c r="W2565" s="50">
        <v>0</v>
      </c>
      <c r="X2565" s="51">
        <f>Ugovori_OPULJP[[#This Row],[Privatni doprinos korisnika - HRK]]/7.5345</f>
        <v>0</v>
      </c>
      <c r="Y2565" s="52">
        <v>1988956.97</v>
      </c>
      <c r="Z2565" s="53">
        <f>Ugovori_OPULJP[[#This Row],[UKUPNI PRIHVATLJIVI IZDACI
TOTAL ELIGIBLE EXPENDITURE
= Bespovratna sredstva ukupno + doprinos korisnika
= Ukupni prihvatljivi troškovi
= Ukupna ugovorena vrijednost projekta HRK]]/7.5345</f>
        <v>263979.9548742451</v>
      </c>
      <c r="AA2565" s="44" t="s">
        <v>38</v>
      </c>
      <c r="AB2565" s="44" t="s">
        <v>35</v>
      </c>
      <c r="AC2565" s="107" t="s">
        <v>9385</v>
      </c>
      <c r="AD2565" s="63" t="s">
        <v>6595</v>
      </c>
    </row>
    <row r="2566" spans="1:30" ht="76.5" x14ac:dyDescent="0.2">
      <c r="A2566" s="61" t="s">
        <v>9386</v>
      </c>
      <c r="B2566" s="99" t="s">
        <v>743</v>
      </c>
      <c r="C2566" s="56" t="s">
        <v>7295</v>
      </c>
      <c r="D2566" s="56" t="s">
        <v>9228</v>
      </c>
      <c r="E2566" s="57" t="s">
        <v>76</v>
      </c>
      <c r="F2566" s="62" t="s">
        <v>9387</v>
      </c>
      <c r="G2566" s="62" t="s">
        <v>9388</v>
      </c>
      <c r="H2566" s="59">
        <v>44322</v>
      </c>
      <c r="I2566" s="59">
        <v>44932</v>
      </c>
      <c r="J2566" s="48" t="str">
        <f>IF(Ugovori_OPULJP[[#This Row],[DATUM ZAVRŠETKA OPERACIJE]]&gt;DATE(2024,3,31),"u provedbi","završen")</f>
        <v>završen</v>
      </c>
      <c r="K2566" s="58" t="s">
        <v>154</v>
      </c>
      <c r="L2566" s="58" t="s">
        <v>37</v>
      </c>
      <c r="M2566" s="49">
        <v>0.85</v>
      </c>
      <c r="N2566" s="49">
        <v>0.15</v>
      </c>
      <c r="O2566" s="50">
        <f>Ugovori_OPULJP[[#This Row],[Bespovratna sredstva - Ukupno (EU+Nac) HRK
= Ukupna ugovorena vrijednost bespovratnih sredstava]]*Ugovori_OPULJP[[#This Row],[EU STOPA SUFINANCIRANJA %
EU CO-FINANCING RATE %]]</f>
        <v>396870.1</v>
      </c>
      <c r="P2566" s="51">
        <f>Ugovori_OPULJP[[#This Row],[Bespovratna sredstva - EU dio - HRK]]/7.5345</f>
        <v>52673.714247793476</v>
      </c>
      <c r="Q2566" s="50">
        <f>Ugovori_OPULJP[[#This Row],[Bespovratna sredstva - Ukupno (EU+Nac) HRK
= Ukupna ugovorena vrijednost bespovratnih sredstava]]*Ugovori_OPULJP[[#This Row],[STOPA NACIONALNOG SUFINANCIRANJA %]]</f>
        <v>70035.899999999994</v>
      </c>
      <c r="R2566" s="51">
        <f>Ugovori_OPULJP[[#This Row],[Bespovratna sredstva - Nacionalni dio - HRK]]/7.5345</f>
        <v>9295.3613378459067</v>
      </c>
      <c r="S2566" s="52">
        <v>466906</v>
      </c>
      <c r="T2566" s="53">
        <f>Ugovori_OPULJP[[#This Row],[Bespovratna sredstva - Ukupno (EU+Nac) HRK
= Ukupna ugovorena vrijednost bespovratnih sredstava]]/7.5345</f>
        <v>61969.075585639388</v>
      </c>
      <c r="U2566" s="50">
        <v>0</v>
      </c>
      <c r="V2566" s="51">
        <f>Ugovori_OPULJP[[#This Row],[Javni doprinos korisnika - HRK]]/7.5345</f>
        <v>0</v>
      </c>
      <c r="W2566" s="50">
        <v>0</v>
      </c>
      <c r="X2566" s="51">
        <f>Ugovori_OPULJP[[#This Row],[Privatni doprinos korisnika - HRK]]/7.5345</f>
        <v>0</v>
      </c>
      <c r="Y2566" s="52">
        <v>466906</v>
      </c>
      <c r="Z2566" s="53">
        <f>Ugovori_OPULJP[[#This Row],[UKUPNI PRIHVATLJIVI IZDACI
TOTAL ELIGIBLE EXPENDITURE
= Bespovratna sredstva ukupno + doprinos korisnika
= Ukupni prihvatljivi troškovi
= Ukupna ugovorena vrijednost projekta HRK]]/7.5345</f>
        <v>61969.075585639388</v>
      </c>
      <c r="AA2566" s="44" t="s">
        <v>38</v>
      </c>
      <c r="AB2566" s="44" t="s">
        <v>35</v>
      </c>
      <c r="AC2566" s="107" t="s">
        <v>9389</v>
      </c>
      <c r="AD2566" s="63" t="s">
        <v>6595</v>
      </c>
    </row>
    <row r="2567" spans="1:30" ht="114.75" x14ac:dyDescent="0.2">
      <c r="A2567" s="61" t="s">
        <v>9390</v>
      </c>
      <c r="B2567" s="99" t="s">
        <v>743</v>
      </c>
      <c r="C2567" s="56" t="s">
        <v>7295</v>
      </c>
      <c r="D2567" s="56" t="s">
        <v>9228</v>
      </c>
      <c r="E2567" s="57" t="s">
        <v>76</v>
      </c>
      <c r="F2567" s="62" t="s">
        <v>7300</v>
      </c>
      <c r="G2567" s="62" t="s">
        <v>7461</v>
      </c>
      <c r="H2567" s="59">
        <v>44207</v>
      </c>
      <c r="I2567" s="59">
        <v>44815</v>
      </c>
      <c r="J2567" s="48" t="str">
        <f>IF(Ugovori_OPULJP[[#This Row],[DATUM ZAVRŠETKA OPERACIJE]]&gt;DATE(2024,3,31),"u provedbi","završen")</f>
        <v>završen</v>
      </c>
      <c r="K2567" s="58" t="s">
        <v>155</v>
      </c>
      <c r="L2567" s="46" t="s">
        <v>155</v>
      </c>
      <c r="M2567" s="49">
        <v>0.85</v>
      </c>
      <c r="N2567" s="49">
        <v>0.15</v>
      </c>
      <c r="O2567" s="83">
        <f>Ugovori_OPULJP[[#This Row],[Bespovratna sredstva - Ukupno (EU+Nac) HRK
= Ukupna ugovorena vrijednost bespovratnih sredstava]]*Ugovori_OPULJP[[#This Row],[EU STOPA SUFINANCIRANJA %
EU CO-FINANCING RATE %]]</f>
        <v>603243.30850000004</v>
      </c>
      <c r="P2567" s="84">
        <f>Ugovori_OPULJP[[#This Row],[Bespovratna sredstva - EU dio - HRK]]/7.5345</f>
        <v>80064.146061450665</v>
      </c>
      <c r="Q2567" s="83">
        <f>Ugovori_OPULJP[[#This Row],[Bespovratna sredstva - Ukupno (EU+Nac) HRK
= Ukupna ugovorena vrijednost bespovratnih sredstava]]*Ugovori_OPULJP[[#This Row],[STOPA NACIONALNOG SUFINANCIRANJA %]]</f>
        <v>106454.7015</v>
      </c>
      <c r="R2567" s="84">
        <f>Ugovori_OPULJP[[#This Row],[Bespovratna sredstva - Nacionalni dio - HRK]]/7.5345</f>
        <v>14128.966952020703</v>
      </c>
      <c r="S2567" s="85">
        <v>709698.01</v>
      </c>
      <c r="T2567" s="86">
        <f>Ugovori_OPULJP[[#This Row],[Bespovratna sredstva - Ukupno (EU+Nac) HRK
= Ukupna ugovorena vrijednost bespovratnih sredstava]]/7.5345</f>
        <v>94193.11301347136</v>
      </c>
      <c r="U2567" s="83">
        <v>0</v>
      </c>
      <c r="V2567" s="84">
        <f>Ugovori_OPULJP[[#This Row],[Javni doprinos korisnika - HRK]]/7.5345</f>
        <v>0</v>
      </c>
      <c r="W2567" s="83">
        <v>0</v>
      </c>
      <c r="X2567" s="84">
        <f>Ugovori_OPULJP[[#This Row],[Privatni doprinos korisnika - HRK]]/7.5345</f>
        <v>0</v>
      </c>
      <c r="Y2567" s="85">
        <v>709698.01</v>
      </c>
      <c r="Z2567" s="86">
        <f>Ugovori_OPULJP[[#This Row],[UKUPNI PRIHVATLJIVI IZDACI
TOTAL ELIGIBLE EXPENDITURE
= Bespovratna sredstva ukupno + doprinos korisnika
= Ukupni prihvatljivi troškovi
= Ukupna ugovorena vrijednost projekta HRK]]/7.5345</f>
        <v>94193.11301347136</v>
      </c>
      <c r="AA2567" s="57" t="s">
        <v>38</v>
      </c>
      <c r="AB2567" s="57" t="s">
        <v>35</v>
      </c>
      <c r="AC2567" s="107" t="s">
        <v>9391</v>
      </c>
      <c r="AD2567" s="56" t="s">
        <v>6595</v>
      </c>
    </row>
    <row r="2568" spans="1:30" ht="114.75" x14ac:dyDescent="0.2">
      <c r="A2568" s="61" t="s">
        <v>9392</v>
      </c>
      <c r="B2568" s="99" t="s">
        <v>743</v>
      </c>
      <c r="C2568" s="56" t="s">
        <v>7295</v>
      </c>
      <c r="D2568" s="56" t="s">
        <v>9228</v>
      </c>
      <c r="E2568" s="57" t="s">
        <v>76</v>
      </c>
      <c r="F2568" s="62" t="s">
        <v>9393</v>
      </c>
      <c r="G2568" s="45" t="s">
        <v>2940</v>
      </c>
      <c r="H2568" s="59">
        <v>44329</v>
      </c>
      <c r="I2568" s="59">
        <v>44939</v>
      </c>
      <c r="J2568" s="48" t="str">
        <f>IF(Ugovori_OPULJP[[#This Row],[DATUM ZAVRŠETKA OPERACIJE]]&gt;DATE(2024,3,31),"u provedbi","završen")</f>
        <v>završen</v>
      </c>
      <c r="K2568" s="58" t="s">
        <v>9394</v>
      </c>
      <c r="L2568" s="67" t="s">
        <v>94</v>
      </c>
      <c r="M2568" s="74" t="s">
        <v>3114</v>
      </c>
      <c r="N2568" s="49">
        <v>0.15</v>
      </c>
      <c r="O2568" s="50">
        <f>Ugovori_OPULJP[[#This Row],[Bespovratna sredstva - Ukupno (EU+Nac) HRK
= Ukupna ugovorena vrijednost bespovratnih sredstava]]*Ugovori_OPULJP[[#This Row],[EU STOPA SUFINANCIRANJA %
EU CO-FINANCING RATE %]]</f>
        <v>453124.66399999993</v>
      </c>
      <c r="P2568" s="51">
        <f>Ugovori_OPULJP[[#This Row],[Bespovratna sredstva - EU dio - HRK]]/7.5345</f>
        <v>60139.977968013787</v>
      </c>
      <c r="Q2568" s="50">
        <f>Ugovori_OPULJP[[#This Row],[Bespovratna sredstva - Ukupno (EU+Nac) HRK
= Ukupna ugovorena vrijednost bespovratnih sredstava]]*Ugovori_OPULJP[[#This Row],[STOPA NACIONALNOG SUFINANCIRANJA %]]</f>
        <v>79963.175999999992</v>
      </c>
      <c r="R2568" s="51">
        <f>Ugovori_OPULJP[[#This Row],[Bespovratna sredstva - Nacionalni dio - HRK]]/7.5345</f>
        <v>10612.937288473022</v>
      </c>
      <c r="S2568" s="52">
        <v>533087.84</v>
      </c>
      <c r="T2568" s="53">
        <f>Ugovori_OPULJP[[#This Row],[Bespovratna sredstva - Ukupno (EU+Nac) HRK
= Ukupna ugovorena vrijednost bespovratnih sredstava]]/7.5345</f>
        <v>70752.915256486813</v>
      </c>
      <c r="U2568" s="50">
        <v>0</v>
      </c>
      <c r="V2568" s="51">
        <f>Ugovori_OPULJP[[#This Row],[Javni doprinos korisnika - HRK]]/7.5345</f>
        <v>0</v>
      </c>
      <c r="W2568" s="50">
        <v>0</v>
      </c>
      <c r="X2568" s="51">
        <f>Ugovori_OPULJP[[#This Row],[Privatni doprinos korisnika - HRK]]/7.5345</f>
        <v>0</v>
      </c>
      <c r="Y2568" s="52">
        <v>533087.84</v>
      </c>
      <c r="Z2568" s="53">
        <f>Ugovori_OPULJP[[#This Row],[UKUPNI PRIHVATLJIVI IZDACI
TOTAL ELIGIBLE EXPENDITURE
= Bespovratna sredstva ukupno + doprinos korisnika
= Ukupni prihvatljivi troškovi
= Ukupna ugovorena vrijednost projekta HRK]]/7.5345</f>
        <v>70752.915256486813</v>
      </c>
      <c r="AA2568" s="57" t="s">
        <v>38</v>
      </c>
      <c r="AB2568" s="57" t="s">
        <v>35</v>
      </c>
      <c r="AC2568" s="107" t="s">
        <v>9395</v>
      </c>
      <c r="AD2568" s="63" t="s">
        <v>6595</v>
      </c>
    </row>
    <row r="2569" spans="1:30" ht="102" x14ac:dyDescent="0.2">
      <c r="A2569" s="61" t="s">
        <v>9396</v>
      </c>
      <c r="B2569" s="99" t="s">
        <v>743</v>
      </c>
      <c r="C2569" s="56" t="s">
        <v>7295</v>
      </c>
      <c r="D2569" s="56" t="s">
        <v>9228</v>
      </c>
      <c r="E2569" s="57" t="s">
        <v>76</v>
      </c>
      <c r="F2569" s="62" t="s">
        <v>9397</v>
      </c>
      <c r="G2569" s="45" t="s">
        <v>2065</v>
      </c>
      <c r="H2569" s="59">
        <v>44204</v>
      </c>
      <c r="I2569" s="59">
        <v>44812</v>
      </c>
      <c r="J2569" s="48" t="str">
        <f>IF(Ugovori_OPULJP[[#This Row],[DATUM ZAVRŠETKA OPERACIJE]]&gt;DATE(2024,3,31),"u provedbi","završen")</f>
        <v>završen</v>
      </c>
      <c r="K2569" s="58" t="s">
        <v>249</v>
      </c>
      <c r="L2569" s="58" t="s">
        <v>249</v>
      </c>
      <c r="M2569" s="49">
        <v>0.85</v>
      </c>
      <c r="N2569" s="49">
        <v>0.15</v>
      </c>
      <c r="O2569" s="83">
        <f>Ugovori_OPULJP[[#This Row],[Bespovratna sredstva - Ukupno (EU+Nac) HRK
= Ukupna ugovorena vrijednost bespovratnih sredstava]]*Ugovori_OPULJP[[#This Row],[EU STOPA SUFINANCIRANJA %
EU CO-FINANCING RATE %]]</f>
        <v>1699935.6635</v>
      </c>
      <c r="P2569" s="84">
        <f>Ugovori_OPULJP[[#This Row],[Bespovratna sredstva - EU dio - HRK]]/7.5345</f>
        <v>225620.23538390073</v>
      </c>
      <c r="Q2569" s="83">
        <f>Ugovori_OPULJP[[#This Row],[Bespovratna sredstva - Ukupno (EU+Nac) HRK
= Ukupna ugovorena vrijednost bespovratnih sredstava]]*Ugovori_OPULJP[[#This Row],[STOPA NACIONALNOG SUFINANCIRANJA %]]</f>
        <v>299988.64649999997</v>
      </c>
      <c r="R2569" s="84">
        <f>Ugovori_OPULJP[[#This Row],[Bespovratna sredstva - Nacionalni dio - HRK]]/7.5345</f>
        <v>39815.335655982475</v>
      </c>
      <c r="S2569" s="85">
        <v>1999924.31</v>
      </c>
      <c r="T2569" s="86">
        <f>Ugovori_OPULJP[[#This Row],[Bespovratna sredstva - Ukupno (EU+Nac) HRK
= Ukupna ugovorena vrijednost bespovratnih sredstava]]/7.5345</f>
        <v>265435.57103988319</v>
      </c>
      <c r="U2569" s="83">
        <v>0</v>
      </c>
      <c r="V2569" s="84">
        <f>Ugovori_OPULJP[[#This Row],[Javni doprinos korisnika - HRK]]/7.5345</f>
        <v>0</v>
      </c>
      <c r="W2569" s="83">
        <v>0</v>
      </c>
      <c r="X2569" s="84">
        <f>Ugovori_OPULJP[[#This Row],[Privatni doprinos korisnika - HRK]]/7.5345</f>
        <v>0</v>
      </c>
      <c r="Y2569" s="85">
        <v>1999924.31</v>
      </c>
      <c r="Z2569" s="86">
        <f>Ugovori_OPULJP[[#This Row],[UKUPNI PRIHVATLJIVI IZDACI
TOTAL ELIGIBLE EXPENDITURE
= Bespovratna sredstva ukupno + doprinos korisnika
= Ukupni prihvatljivi troškovi
= Ukupna ugovorena vrijednost projekta HRK]]/7.5345</f>
        <v>265435.57103988319</v>
      </c>
      <c r="AA2569" s="57" t="s">
        <v>38</v>
      </c>
      <c r="AB2569" s="57" t="s">
        <v>35</v>
      </c>
      <c r="AC2569" s="107" t="s">
        <v>9398</v>
      </c>
      <c r="AD2569" s="56" t="s">
        <v>6595</v>
      </c>
    </row>
    <row r="2570" spans="1:30" ht="89.25" x14ac:dyDescent="0.2">
      <c r="A2570" s="61" t="s">
        <v>9399</v>
      </c>
      <c r="B2570" s="99" t="s">
        <v>743</v>
      </c>
      <c r="C2570" s="56" t="s">
        <v>7295</v>
      </c>
      <c r="D2570" s="56" t="s">
        <v>9228</v>
      </c>
      <c r="E2570" s="57" t="s">
        <v>76</v>
      </c>
      <c r="F2570" s="62" t="s">
        <v>9400</v>
      </c>
      <c r="G2570" s="45" t="s">
        <v>1557</v>
      </c>
      <c r="H2570" s="59">
        <v>44204</v>
      </c>
      <c r="I2570" s="59">
        <v>44812</v>
      </c>
      <c r="J2570" s="48" t="str">
        <f>IF(Ugovori_OPULJP[[#This Row],[DATUM ZAVRŠETKA OPERACIJE]]&gt;DATE(2024,3,31),"u provedbi","završen")</f>
        <v>završen</v>
      </c>
      <c r="K2570" s="58" t="s">
        <v>84</v>
      </c>
      <c r="L2570" s="46" t="s">
        <v>84</v>
      </c>
      <c r="M2570" s="49">
        <v>0.85</v>
      </c>
      <c r="N2570" s="49">
        <v>0.15</v>
      </c>
      <c r="O2570" s="83">
        <f>Ugovori_OPULJP[[#This Row],[Bespovratna sredstva - Ukupno (EU+Nac) HRK
= Ukupna ugovorena vrijednost bespovratnih sredstava]]*Ugovori_OPULJP[[#This Row],[EU STOPA SUFINANCIRANJA %
EU CO-FINANCING RATE %]]</f>
        <v>1699999.8810000001</v>
      </c>
      <c r="P2570" s="84">
        <f>Ugovori_OPULJP[[#This Row],[Bespovratna sredstva - EU dio - HRK]]/7.5345</f>
        <v>225628.75851085008</v>
      </c>
      <c r="Q2570" s="83">
        <f>Ugovori_OPULJP[[#This Row],[Bespovratna sredstva - Ukupno (EU+Nac) HRK
= Ukupna ugovorena vrijednost bespovratnih sredstava]]*Ugovori_OPULJP[[#This Row],[STOPA NACIONALNOG SUFINANCIRANJA %]]</f>
        <v>299999.97899999999</v>
      </c>
      <c r="R2570" s="84">
        <f>Ugovori_OPULJP[[#This Row],[Bespovratna sredstva - Nacionalni dio - HRK]]/7.5345</f>
        <v>39816.839737208837</v>
      </c>
      <c r="S2570" s="85">
        <v>1999999.86</v>
      </c>
      <c r="T2570" s="86">
        <f>Ugovori_OPULJP[[#This Row],[Bespovratna sredstva - Ukupno (EU+Nac) HRK
= Ukupna ugovorena vrijednost bespovratnih sredstava]]/7.5345</f>
        <v>265445.59824805893</v>
      </c>
      <c r="U2570" s="83">
        <v>0</v>
      </c>
      <c r="V2570" s="84">
        <f>Ugovori_OPULJP[[#This Row],[Javni doprinos korisnika - HRK]]/7.5345</f>
        <v>0</v>
      </c>
      <c r="W2570" s="83">
        <v>0</v>
      </c>
      <c r="X2570" s="84">
        <f>Ugovori_OPULJP[[#This Row],[Privatni doprinos korisnika - HRK]]/7.5345</f>
        <v>0</v>
      </c>
      <c r="Y2570" s="85">
        <v>1999999.86</v>
      </c>
      <c r="Z2570" s="86">
        <f>Ugovori_OPULJP[[#This Row],[UKUPNI PRIHVATLJIVI IZDACI
TOTAL ELIGIBLE EXPENDITURE
= Bespovratna sredstva ukupno + doprinos korisnika
= Ukupni prihvatljivi troškovi
= Ukupna ugovorena vrijednost projekta HRK]]/7.5345</f>
        <v>265445.59824805893</v>
      </c>
      <c r="AA2570" s="57" t="s">
        <v>38</v>
      </c>
      <c r="AB2570" s="57" t="s">
        <v>35</v>
      </c>
      <c r="AC2570" s="107" t="s">
        <v>9401</v>
      </c>
      <c r="AD2570" s="56" t="s">
        <v>6595</v>
      </c>
    </row>
    <row r="2571" spans="1:30" ht="102" x14ac:dyDescent="0.2">
      <c r="A2571" s="61" t="s">
        <v>9402</v>
      </c>
      <c r="B2571" s="99" t="s">
        <v>743</v>
      </c>
      <c r="C2571" s="56" t="s">
        <v>7295</v>
      </c>
      <c r="D2571" s="56" t="s">
        <v>9228</v>
      </c>
      <c r="E2571" s="57" t="s">
        <v>76</v>
      </c>
      <c r="F2571" s="62" t="s">
        <v>9403</v>
      </c>
      <c r="G2571" s="45" t="s">
        <v>7571</v>
      </c>
      <c r="H2571" s="59">
        <v>44204</v>
      </c>
      <c r="I2571" s="59">
        <v>44781</v>
      </c>
      <c r="J2571" s="48" t="str">
        <f>IF(Ugovori_OPULJP[[#This Row],[DATUM ZAVRŠETKA OPERACIJE]]&gt;DATE(2024,3,31),"u provedbi","završen")</f>
        <v>završen</v>
      </c>
      <c r="K2571" s="58" t="s">
        <v>271</v>
      </c>
      <c r="L2571" s="58" t="s">
        <v>271</v>
      </c>
      <c r="M2571" s="49">
        <v>0.85</v>
      </c>
      <c r="N2571" s="49">
        <v>0.15</v>
      </c>
      <c r="O2571" s="83">
        <f>Ugovori_OPULJP[[#This Row],[Bespovratna sredstva - Ukupno (EU+Nac) HRK
= Ukupna ugovorena vrijednost bespovratnih sredstava]]*Ugovori_OPULJP[[#This Row],[EU STOPA SUFINANCIRANJA %
EU CO-FINANCING RATE %]]</f>
        <v>1646147.179</v>
      </c>
      <c r="P2571" s="84">
        <f>Ugovori_OPULJP[[#This Row],[Bespovratna sredstva - EU dio - HRK]]/7.5345</f>
        <v>218481.27666069413</v>
      </c>
      <c r="Q2571" s="83">
        <f>Ugovori_OPULJP[[#This Row],[Bespovratna sredstva - Ukupno (EU+Nac) HRK
= Ukupna ugovorena vrijednost bespovratnih sredstava]]*Ugovori_OPULJP[[#This Row],[STOPA NACIONALNOG SUFINANCIRANJA %]]</f>
        <v>290496.56099999999</v>
      </c>
      <c r="R2571" s="84">
        <f>Ugovori_OPULJP[[#This Row],[Bespovratna sredstva - Nacionalni dio - HRK]]/7.5345</f>
        <v>38555.519410710724</v>
      </c>
      <c r="S2571" s="85">
        <v>1936643.74</v>
      </c>
      <c r="T2571" s="86">
        <f>Ugovori_OPULJP[[#This Row],[Bespovratna sredstva - Ukupno (EU+Nac) HRK
= Ukupna ugovorena vrijednost bespovratnih sredstava]]/7.5345</f>
        <v>257036.79607140485</v>
      </c>
      <c r="U2571" s="83">
        <v>0</v>
      </c>
      <c r="V2571" s="84">
        <f>Ugovori_OPULJP[[#This Row],[Javni doprinos korisnika - HRK]]/7.5345</f>
        <v>0</v>
      </c>
      <c r="W2571" s="83">
        <v>0</v>
      </c>
      <c r="X2571" s="84">
        <f>Ugovori_OPULJP[[#This Row],[Privatni doprinos korisnika - HRK]]/7.5345</f>
        <v>0</v>
      </c>
      <c r="Y2571" s="85">
        <v>1936643.74</v>
      </c>
      <c r="Z2571" s="86">
        <f>Ugovori_OPULJP[[#This Row],[UKUPNI PRIHVATLJIVI IZDACI
TOTAL ELIGIBLE EXPENDITURE
= Bespovratna sredstva ukupno + doprinos korisnika
= Ukupni prihvatljivi troškovi
= Ukupna ugovorena vrijednost projekta HRK]]/7.5345</f>
        <v>257036.79607140485</v>
      </c>
      <c r="AA2571" s="57" t="s">
        <v>38</v>
      </c>
      <c r="AB2571" s="57" t="s">
        <v>35</v>
      </c>
      <c r="AC2571" s="107" t="s">
        <v>9404</v>
      </c>
      <c r="AD2571" s="56" t="s">
        <v>6595</v>
      </c>
    </row>
    <row r="2572" spans="1:30" ht="114.75" x14ac:dyDescent="0.2">
      <c r="A2572" s="61" t="s">
        <v>9405</v>
      </c>
      <c r="B2572" s="99" t="s">
        <v>743</v>
      </c>
      <c r="C2572" s="56" t="s">
        <v>7295</v>
      </c>
      <c r="D2572" s="56" t="s">
        <v>9228</v>
      </c>
      <c r="E2572" s="57" t="s">
        <v>76</v>
      </c>
      <c r="F2572" s="62" t="s">
        <v>9406</v>
      </c>
      <c r="G2572" s="62" t="s">
        <v>4082</v>
      </c>
      <c r="H2572" s="59">
        <v>44328</v>
      </c>
      <c r="I2572" s="59">
        <v>44938</v>
      </c>
      <c r="J2572" s="48" t="str">
        <f>IF(Ugovori_OPULJP[[#This Row],[DATUM ZAVRŠETKA OPERACIJE]]&gt;DATE(2024,3,31),"u provedbi","završen")</f>
        <v>završen</v>
      </c>
      <c r="K2572" s="58" t="s">
        <v>9407</v>
      </c>
      <c r="L2572" s="67" t="s">
        <v>271</v>
      </c>
      <c r="M2572" s="74" t="s">
        <v>3114</v>
      </c>
      <c r="N2572" s="49">
        <v>0.15</v>
      </c>
      <c r="O2572" s="50">
        <f>Ugovori_OPULJP[[#This Row],[Bespovratna sredstva - Ukupno (EU+Nac) HRK
= Ukupna ugovorena vrijednost bespovratnih sredstava]]*Ugovori_OPULJP[[#This Row],[EU STOPA SUFINANCIRANJA %
EU CO-FINANCING RATE %]]</f>
        <v>1287862.5825</v>
      </c>
      <c r="P2572" s="51">
        <f>Ugovori_OPULJP[[#This Row],[Bespovratna sredstva - EU dio - HRK]]/7.5345</f>
        <v>170928.73880151304</v>
      </c>
      <c r="Q2572" s="50">
        <f>Ugovori_OPULJP[[#This Row],[Bespovratna sredstva - Ukupno (EU+Nac) HRK
= Ukupna ugovorena vrijednost bespovratnih sredstava]]*Ugovori_OPULJP[[#This Row],[STOPA NACIONALNOG SUFINANCIRANJA %]]</f>
        <v>227269.86749999999</v>
      </c>
      <c r="R2572" s="51">
        <f>Ugovori_OPULJP[[#This Row],[Bespovratna sredstva - Nacionalni dio - HRK]]/7.5345</f>
        <v>30163.895082619947</v>
      </c>
      <c r="S2572" s="52">
        <v>1515132.45</v>
      </c>
      <c r="T2572" s="53">
        <f>Ugovori_OPULJP[[#This Row],[Bespovratna sredstva - Ukupno (EU+Nac) HRK
= Ukupna ugovorena vrijednost bespovratnih sredstava]]/7.5345</f>
        <v>201092.63388413299</v>
      </c>
      <c r="U2572" s="50">
        <v>0</v>
      </c>
      <c r="V2572" s="51">
        <f>Ugovori_OPULJP[[#This Row],[Javni doprinos korisnika - HRK]]/7.5345</f>
        <v>0</v>
      </c>
      <c r="W2572" s="50">
        <v>0</v>
      </c>
      <c r="X2572" s="51">
        <f>Ugovori_OPULJP[[#This Row],[Privatni doprinos korisnika - HRK]]/7.5345</f>
        <v>0</v>
      </c>
      <c r="Y2572" s="52">
        <v>1515132.45</v>
      </c>
      <c r="Z2572" s="53">
        <f>Ugovori_OPULJP[[#This Row],[UKUPNI PRIHVATLJIVI IZDACI
TOTAL ELIGIBLE EXPENDITURE
= Bespovratna sredstva ukupno + doprinos korisnika
= Ukupni prihvatljivi troškovi
= Ukupna ugovorena vrijednost projekta HRK]]/7.5345</f>
        <v>201092.63388413299</v>
      </c>
      <c r="AA2572" s="57" t="s">
        <v>38</v>
      </c>
      <c r="AB2572" s="57" t="s">
        <v>35</v>
      </c>
      <c r="AC2572" s="107" t="s">
        <v>9408</v>
      </c>
      <c r="AD2572" s="63" t="s">
        <v>6595</v>
      </c>
    </row>
    <row r="2573" spans="1:30" ht="89.25" x14ac:dyDescent="0.2">
      <c r="A2573" s="61" t="s">
        <v>9409</v>
      </c>
      <c r="B2573" s="99" t="s">
        <v>743</v>
      </c>
      <c r="C2573" s="56" t="s">
        <v>7295</v>
      </c>
      <c r="D2573" s="56" t="s">
        <v>9228</v>
      </c>
      <c r="E2573" s="57" t="s">
        <v>76</v>
      </c>
      <c r="F2573" s="62" t="s">
        <v>9410</v>
      </c>
      <c r="G2573" s="45" t="s">
        <v>1619</v>
      </c>
      <c r="H2573" s="59">
        <v>44204</v>
      </c>
      <c r="I2573" s="59">
        <v>44812</v>
      </c>
      <c r="J2573" s="48" t="str">
        <f>IF(Ugovori_OPULJP[[#This Row],[DATUM ZAVRŠETKA OPERACIJE]]&gt;DATE(2024,3,31),"u provedbi","završen")</f>
        <v>završen</v>
      </c>
      <c r="K2573" s="58" t="s">
        <v>7327</v>
      </c>
      <c r="L2573" s="58" t="s">
        <v>371</v>
      </c>
      <c r="M2573" s="49">
        <v>0.85</v>
      </c>
      <c r="N2573" s="49">
        <v>0.15</v>
      </c>
      <c r="O2573" s="83">
        <f>Ugovori_OPULJP[[#This Row],[Bespovratna sredstva - Ukupno (EU+Nac) HRK
= Ukupna ugovorena vrijednost bespovratnih sredstava]]*Ugovori_OPULJP[[#This Row],[EU STOPA SUFINANCIRANJA %
EU CO-FINANCING RATE %]]</f>
        <v>1694724.5260000001</v>
      </c>
      <c r="P2573" s="84">
        <f>Ugovori_OPULJP[[#This Row],[Bespovratna sredstva - EU dio - HRK]]/7.5345</f>
        <v>224928.59857986594</v>
      </c>
      <c r="Q2573" s="83">
        <f>Ugovori_OPULJP[[#This Row],[Bespovratna sredstva - Ukupno (EU+Nac) HRK
= Ukupna ugovorena vrijednost bespovratnih sredstava]]*Ugovori_OPULJP[[#This Row],[STOPA NACIONALNOG SUFINANCIRANJA %]]</f>
        <v>299069.03399999999</v>
      </c>
      <c r="R2573" s="84">
        <f>Ugovori_OPULJP[[#This Row],[Bespovratna sredstva - Nacionalni dio - HRK]]/7.5345</f>
        <v>39693.282102329278</v>
      </c>
      <c r="S2573" s="85">
        <v>1993793.56</v>
      </c>
      <c r="T2573" s="86">
        <f>Ugovori_OPULJP[[#This Row],[Bespovratna sredstva - Ukupno (EU+Nac) HRK
= Ukupna ugovorena vrijednost bespovratnih sredstava]]/7.5345</f>
        <v>264621.88068219525</v>
      </c>
      <c r="U2573" s="83">
        <v>0</v>
      </c>
      <c r="V2573" s="84">
        <f>Ugovori_OPULJP[[#This Row],[Javni doprinos korisnika - HRK]]/7.5345</f>
        <v>0</v>
      </c>
      <c r="W2573" s="83">
        <v>0</v>
      </c>
      <c r="X2573" s="84">
        <f>Ugovori_OPULJP[[#This Row],[Privatni doprinos korisnika - HRK]]/7.5345</f>
        <v>0</v>
      </c>
      <c r="Y2573" s="85">
        <v>1993793.56</v>
      </c>
      <c r="Z2573" s="86">
        <f>Ugovori_OPULJP[[#This Row],[UKUPNI PRIHVATLJIVI IZDACI
TOTAL ELIGIBLE EXPENDITURE
= Bespovratna sredstva ukupno + doprinos korisnika
= Ukupni prihvatljivi troškovi
= Ukupna ugovorena vrijednost projekta HRK]]/7.5345</f>
        <v>264621.88068219525</v>
      </c>
      <c r="AA2573" s="57" t="s">
        <v>38</v>
      </c>
      <c r="AB2573" s="57" t="s">
        <v>35</v>
      </c>
      <c r="AC2573" s="107" t="s">
        <v>9411</v>
      </c>
      <c r="AD2573" s="56" t="s">
        <v>6595</v>
      </c>
    </row>
    <row r="2574" spans="1:30" ht="102" x14ac:dyDescent="0.2">
      <c r="A2574" s="61" t="s">
        <v>9412</v>
      </c>
      <c r="B2574" s="99" t="s">
        <v>743</v>
      </c>
      <c r="C2574" s="56" t="s">
        <v>7295</v>
      </c>
      <c r="D2574" s="56" t="s">
        <v>9228</v>
      </c>
      <c r="E2574" s="57" t="s">
        <v>76</v>
      </c>
      <c r="F2574" s="62" t="s">
        <v>9413</v>
      </c>
      <c r="G2574" s="45" t="s">
        <v>7606</v>
      </c>
      <c r="H2574" s="59">
        <v>44316</v>
      </c>
      <c r="I2574" s="59">
        <v>44864</v>
      </c>
      <c r="J2574" s="48" t="str">
        <f>IF(Ugovori_OPULJP[[#This Row],[DATUM ZAVRŠETKA OPERACIJE]]&gt;DATE(2024,3,31),"u provedbi","završen")</f>
        <v>završen</v>
      </c>
      <c r="K2574" s="58" t="s">
        <v>249</v>
      </c>
      <c r="L2574" s="58" t="s">
        <v>249</v>
      </c>
      <c r="M2574" s="49">
        <v>0.85</v>
      </c>
      <c r="N2574" s="49">
        <v>0.15</v>
      </c>
      <c r="O2574" s="50">
        <f>Ugovori_OPULJP[[#This Row],[Bespovratna sredstva - Ukupno (EU+Nac) HRK
= Ukupna ugovorena vrijednost bespovratnih sredstava]]*Ugovori_OPULJP[[#This Row],[EU STOPA SUFINANCIRANJA %
EU CO-FINANCING RATE %]]</f>
        <v>1607685.4014999999</v>
      </c>
      <c r="P2574" s="51">
        <f>Ugovori_OPULJP[[#This Row],[Bespovratna sredstva - EU dio - HRK]]/7.5345</f>
        <v>213376.52153427564</v>
      </c>
      <c r="Q2574" s="50">
        <f>Ugovori_OPULJP[[#This Row],[Bespovratna sredstva - Ukupno (EU+Nac) HRK
= Ukupna ugovorena vrijednost bespovratnih sredstava]]*Ugovori_OPULJP[[#This Row],[STOPA NACIONALNOG SUFINANCIRANJA %]]</f>
        <v>283709.18849999999</v>
      </c>
      <c r="R2574" s="51">
        <f>Ugovori_OPULJP[[#This Row],[Bespovratna sredstva - Nacionalni dio - HRK]]/7.5345</f>
        <v>37654.680270754528</v>
      </c>
      <c r="S2574" s="52">
        <v>1891394.59</v>
      </c>
      <c r="T2574" s="53">
        <f>Ugovori_OPULJP[[#This Row],[Bespovratna sredstva - Ukupno (EU+Nac) HRK
= Ukupna ugovorena vrijednost bespovratnih sredstava]]/7.5345</f>
        <v>251031.2018050302</v>
      </c>
      <c r="U2574" s="50">
        <v>0</v>
      </c>
      <c r="V2574" s="51">
        <f>Ugovori_OPULJP[[#This Row],[Javni doprinos korisnika - HRK]]/7.5345</f>
        <v>0</v>
      </c>
      <c r="W2574" s="50">
        <v>0</v>
      </c>
      <c r="X2574" s="51">
        <f>Ugovori_OPULJP[[#This Row],[Privatni doprinos korisnika - HRK]]/7.5345</f>
        <v>0</v>
      </c>
      <c r="Y2574" s="52">
        <v>1891394.59</v>
      </c>
      <c r="Z2574" s="53">
        <f>Ugovori_OPULJP[[#This Row],[UKUPNI PRIHVATLJIVI IZDACI
TOTAL ELIGIBLE EXPENDITURE
= Bespovratna sredstva ukupno + doprinos korisnika
= Ukupni prihvatljivi troškovi
= Ukupna ugovorena vrijednost projekta HRK]]/7.5345</f>
        <v>251031.2018050302</v>
      </c>
      <c r="AA2574" s="44" t="s">
        <v>38</v>
      </c>
      <c r="AB2574" s="44" t="s">
        <v>35</v>
      </c>
      <c r="AC2574" s="107" t="s">
        <v>9414</v>
      </c>
      <c r="AD2574" s="63" t="s">
        <v>6595</v>
      </c>
    </row>
    <row r="2575" spans="1:30" ht="76.5" x14ac:dyDescent="0.2">
      <c r="A2575" s="61" t="s">
        <v>9415</v>
      </c>
      <c r="B2575" s="99" t="s">
        <v>743</v>
      </c>
      <c r="C2575" s="56" t="s">
        <v>7295</v>
      </c>
      <c r="D2575" s="56" t="s">
        <v>9228</v>
      </c>
      <c r="E2575" s="57" t="s">
        <v>76</v>
      </c>
      <c r="F2575" s="62" t="s">
        <v>9416</v>
      </c>
      <c r="G2575" s="62" t="s">
        <v>4055</v>
      </c>
      <c r="H2575" s="59">
        <v>44348</v>
      </c>
      <c r="I2575" s="59">
        <v>44835</v>
      </c>
      <c r="J2575" s="48" t="str">
        <f>IF(Ugovori_OPULJP[[#This Row],[DATUM ZAVRŠETKA OPERACIJE]]&gt;DATE(2024,3,31),"u provedbi","završen")</f>
        <v>završen</v>
      </c>
      <c r="K2575" s="58" t="s">
        <v>371</v>
      </c>
      <c r="L2575" s="58" t="s">
        <v>371</v>
      </c>
      <c r="M2575" s="49">
        <v>0.85</v>
      </c>
      <c r="N2575" s="49">
        <v>0.15</v>
      </c>
      <c r="O2575" s="50">
        <v>424793.12699999998</v>
      </c>
      <c r="P2575" s="51">
        <f>Ugovori_OPULJP[[#This Row],[Bespovratna sredstva - EU dio - HRK]]/7.5345</f>
        <v>56379.736810670911</v>
      </c>
      <c r="Q2575" s="50">
        <v>74963.493000000002</v>
      </c>
      <c r="R2575" s="51">
        <f>Ugovori_OPULJP[[#This Row],[Bespovratna sredstva - Nacionalni dio - HRK]]/7.5345</f>
        <v>9949.3653195301613</v>
      </c>
      <c r="S2575" s="52">
        <v>499756.62</v>
      </c>
      <c r="T2575" s="53">
        <f>Ugovori_OPULJP[[#This Row],[Bespovratna sredstva - Ukupno (EU+Nac) HRK
= Ukupna ugovorena vrijednost bespovratnih sredstava]]/7.5345</f>
        <v>66329.102130201078</v>
      </c>
      <c r="U2575" s="50">
        <v>0</v>
      </c>
      <c r="V2575" s="51">
        <f>Ugovori_OPULJP[[#This Row],[Javni doprinos korisnika - HRK]]/7.5345</f>
        <v>0</v>
      </c>
      <c r="W2575" s="50">
        <v>0</v>
      </c>
      <c r="X2575" s="51">
        <f>Ugovori_OPULJP[[#This Row],[Privatni doprinos korisnika - HRK]]/7.5345</f>
        <v>0</v>
      </c>
      <c r="Y2575" s="52">
        <v>499756.62</v>
      </c>
      <c r="Z2575" s="53">
        <f>Ugovori_OPULJP[[#This Row],[UKUPNI PRIHVATLJIVI IZDACI
TOTAL ELIGIBLE EXPENDITURE
= Bespovratna sredstva ukupno + doprinos korisnika
= Ukupni prihvatljivi troškovi
= Ukupna ugovorena vrijednost projekta HRK]]/7.5345</f>
        <v>66329.102130201078</v>
      </c>
      <c r="AA2575" s="57" t="s">
        <v>38</v>
      </c>
      <c r="AB2575" s="57" t="s">
        <v>35</v>
      </c>
      <c r="AC2575" s="107" t="s">
        <v>9417</v>
      </c>
      <c r="AD2575" s="63" t="s">
        <v>6595</v>
      </c>
    </row>
    <row r="2576" spans="1:30" ht="89.25" x14ac:dyDescent="0.2">
      <c r="A2576" s="61" t="s">
        <v>9418</v>
      </c>
      <c r="B2576" s="99" t="s">
        <v>743</v>
      </c>
      <c r="C2576" s="56" t="s">
        <v>7295</v>
      </c>
      <c r="D2576" s="56" t="s">
        <v>9228</v>
      </c>
      <c r="E2576" s="57" t="s">
        <v>76</v>
      </c>
      <c r="F2576" s="62" t="s">
        <v>2060</v>
      </c>
      <c r="G2576" s="62" t="s">
        <v>4537</v>
      </c>
      <c r="H2576" s="59">
        <v>44382</v>
      </c>
      <c r="I2576" s="59">
        <v>44990</v>
      </c>
      <c r="J2576" s="48" t="str">
        <f>IF(Ugovori_OPULJP[[#This Row],[DATUM ZAVRŠETKA OPERACIJE]]&gt;DATE(2024,3,31),"u provedbi","završen")</f>
        <v>završen</v>
      </c>
      <c r="K2576" s="58" t="s">
        <v>9275</v>
      </c>
      <c r="L2576" s="58" t="s">
        <v>371</v>
      </c>
      <c r="M2576" s="49">
        <v>0.85</v>
      </c>
      <c r="N2576" s="49">
        <v>0.15</v>
      </c>
      <c r="O2576" s="50">
        <f>Ugovori_OPULJP[[#This Row],[Bespovratna sredstva - Ukupno (EU+Nac) HRK
= Ukupna ugovorena vrijednost bespovratnih sredstava]]*Ugovori_OPULJP[[#This Row],[EU STOPA SUFINANCIRANJA %
EU CO-FINANCING RATE %]]</f>
        <v>1699737.0015</v>
      </c>
      <c r="P2576" s="51">
        <f>Ugovori_OPULJP[[#This Row],[Bespovratna sredstva - EU dio - HRK]]/7.5345</f>
        <v>225593.86840533544</v>
      </c>
      <c r="Q2576" s="50">
        <f>Ugovori_OPULJP[[#This Row],[Bespovratna sredstva - Ukupno (EU+Nac) HRK
= Ukupna ugovorena vrijednost bespovratnih sredstava]]*Ugovori_OPULJP[[#This Row],[STOPA NACIONALNOG SUFINANCIRANJA %]]</f>
        <v>299953.58850000001</v>
      </c>
      <c r="R2576" s="51">
        <f>Ugovori_OPULJP[[#This Row],[Bespovratna sredstva - Nacionalni dio - HRK]]/7.5345</f>
        <v>39810.68265976508</v>
      </c>
      <c r="S2576" s="52">
        <v>1999690.59</v>
      </c>
      <c r="T2576" s="53">
        <f>Ugovori_OPULJP[[#This Row],[Bespovratna sredstva - Ukupno (EU+Nac) HRK
= Ukupna ugovorena vrijednost bespovratnih sredstava]]/7.5345</f>
        <v>265404.55106510053</v>
      </c>
      <c r="U2576" s="50">
        <v>0</v>
      </c>
      <c r="V2576" s="51">
        <f>Ugovori_OPULJP[[#This Row],[Javni doprinos korisnika - HRK]]/7.5345</f>
        <v>0</v>
      </c>
      <c r="W2576" s="50">
        <v>0</v>
      </c>
      <c r="X2576" s="51">
        <f>Ugovori_OPULJP[[#This Row],[Privatni doprinos korisnika - HRK]]/7.5345</f>
        <v>0</v>
      </c>
      <c r="Y2576" s="52">
        <v>1999690.59</v>
      </c>
      <c r="Z2576" s="53">
        <f>Ugovori_OPULJP[[#This Row],[UKUPNI PRIHVATLJIVI IZDACI
TOTAL ELIGIBLE EXPENDITURE
= Bespovratna sredstva ukupno + doprinos korisnika
= Ukupni prihvatljivi troškovi
= Ukupna ugovorena vrijednost projekta HRK]]/7.5345</f>
        <v>265404.55106510053</v>
      </c>
      <c r="AA2576" s="57" t="s">
        <v>38</v>
      </c>
      <c r="AB2576" s="57" t="s">
        <v>35</v>
      </c>
      <c r="AC2576" s="107" t="s">
        <v>9419</v>
      </c>
      <c r="AD2576" s="63" t="s">
        <v>6595</v>
      </c>
    </row>
    <row r="2577" spans="1:30" ht="89.25" x14ac:dyDescent="0.2">
      <c r="A2577" s="61" t="s">
        <v>9420</v>
      </c>
      <c r="B2577" s="99" t="s">
        <v>743</v>
      </c>
      <c r="C2577" s="56" t="s">
        <v>7295</v>
      </c>
      <c r="D2577" s="56" t="s">
        <v>9228</v>
      </c>
      <c r="E2577" s="57" t="s">
        <v>76</v>
      </c>
      <c r="F2577" s="62" t="s">
        <v>9421</v>
      </c>
      <c r="G2577" s="62" t="s">
        <v>4534</v>
      </c>
      <c r="H2577" s="59">
        <v>44348</v>
      </c>
      <c r="I2577" s="59">
        <v>44958</v>
      </c>
      <c r="J2577" s="48" t="str">
        <f>IF(Ugovori_OPULJP[[#This Row],[DATUM ZAVRŠETKA OPERACIJE]]&gt;DATE(2024,3,31),"u provedbi","završen")</f>
        <v>završen</v>
      </c>
      <c r="K2577" s="58" t="s">
        <v>9275</v>
      </c>
      <c r="L2577" s="58" t="s">
        <v>371</v>
      </c>
      <c r="M2577" s="49">
        <v>0.85</v>
      </c>
      <c r="N2577" s="49">
        <v>0.15</v>
      </c>
      <c r="O2577" s="50">
        <v>1699737.0015</v>
      </c>
      <c r="P2577" s="51">
        <f>Ugovori_OPULJP[[#This Row],[Bespovratna sredstva - EU dio - HRK]]/7.5345</f>
        <v>225593.86840533544</v>
      </c>
      <c r="Q2577" s="50">
        <v>299953.58850000001</v>
      </c>
      <c r="R2577" s="51">
        <f>Ugovori_OPULJP[[#This Row],[Bespovratna sredstva - Nacionalni dio - HRK]]/7.5345</f>
        <v>39810.68265976508</v>
      </c>
      <c r="S2577" s="52">
        <v>1999690.59</v>
      </c>
      <c r="T2577" s="53">
        <f>Ugovori_OPULJP[[#This Row],[Bespovratna sredstva - Ukupno (EU+Nac) HRK
= Ukupna ugovorena vrijednost bespovratnih sredstava]]/7.5345</f>
        <v>265404.55106510053</v>
      </c>
      <c r="U2577" s="50">
        <v>0</v>
      </c>
      <c r="V2577" s="51">
        <f>Ugovori_OPULJP[[#This Row],[Javni doprinos korisnika - HRK]]/7.5345</f>
        <v>0</v>
      </c>
      <c r="W2577" s="50">
        <v>0</v>
      </c>
      <c r="X2577" s="51">
        <f>Ugovori_OPULJP[[#This Row],[Privatni doprinos korisnika - HRK]]/7.5345</f>
        <v>0</v>
      </c>
      <c r="Y2577" s="52">
        <v>1999690.59</v>
      </c>
      <c r="Z2577" s="53">
        <f>Ugovori_OPULJP[[#This Row],[UKUPNI PRIHVATLJIVI IZDACI
TOTAL ELIGIBLE EXPENDITURE
= Bespovratna sredstva ukupno + doprinos korisnika
= Ukupni prihvatljivi troškovi
= Ukupna ugovorena vrijednost projekta HRK]]/7.5345</f>
        <v>265404.55106510053</v>
      </c>
      <c r="AA2577" s="57" t="s">
        <v>38</v>
      </c>
      <c r="AB2577" s="57" t="s">
        <v>35</v>
      </c>
      <c r="AC2577" s="107" t="s">
        <v>9419</v>
      </c>
      <c r="AD2577" s="63" t="s">
        <v>6595</v>
      </c>
    </row>
    <row r="2578" spans="1:30" ht="76.5" x14ac:dyDescent="0.2">
      <c r="A2578" s="61" t="s">
        <v>9422</v>
      </c>
      <c r="B2578" s="99" t="s">
        <v>743</v>
      </c>
      <c r="C2578" s="56" t="s">
        <v>7295</v>
      </c>
      <c r="D2578" s="56" t="s">
        <v>9228</v>
      </c>
      <c r="E2578" s="57" t="s">
        <v>76</v>
      </c>
      <c r="F2578" s="62" t="s">
        <v>9423</v>
      </c>
      <c r="G2578" s="62" t="s">
        <v>3975</v>
      </c>
      <c r="H2578" s="59">
        <v>44348</v>
      </c>
      <c r="I2578" s="59">
        <v>44835</v>
      </c>
      <c r="J2578" s="48" t="str">
        <f>IF(Ugovori_OPULJP[[#This Row],[DATUM ZAVRŠETKA OPERACIJE]]&gt;DATE(2024,3,31),"u provedbi","završen")</f>
        <v>završen</v>
      </c>
      <c r="K2578" s="58" t="s">
        <v>9424</v>
      </c>
      <c r="L2578" s="67" t="s">
        <v>371</v>
      </c>
      <c r="M2578" s="74" t="s">
        <v>3114</v>
      </c>
      <c r="N2578" s="49">
        <v>0.15</v>
      </c>
      <c r="O2578" s="50">
        <f>Ugovori_OPULJP[[#This Row],[Bespovratna sredstva - Ukupno (EU+Nac) HRK
= Ukupna ugovorena vrijednost bespovratnih sredstava]]*Ugovori_OPULJP[[#This Row],[EU STOPA SUFINANCIRANJA %
EU CO-FINANCING RATE %]]</f>
        <v>424920.62699999998</v>
      </c>
      <c r="P2578" s="51">
        <f>Ugovori_OPULJP[[#This Row],[Bespovratna sredstva - EU dio - HRK]]/7.5345</f>
        <v>56396.658968743774</v>
      </c>
      <c r="Q2578" s="50">
        <f>Ugovori_OPULJP[[#This Row],[Bespovratna sredstva - Ukupno (EU+Nac) HRK
= Ukupna ugovorena vrijednost bespovratnih sredstava]]*Ugovori_OPULJP[[#This Row],[STOPA NACIONALNOG SUFINANCIRANJA %]]</f>
        <v>74985.993000000002</v>
      </c>
      <c r="R2578" s="51">
        <f>Ugovori_OPULJP[[#This Row],[Bespovratna sredstva - Nacionalni dio - HRK]]/7.5345</f>
        <v>9952.3515827194897</v>
      </c>
      <c r="S2578" s="52">
        <v>499906.62</v>
      </c>
      <c r="T2578" s="53">
        <f>Ugovori_OPULJP[[#This Row],[Bespovratna sredstva - Ukupno (EU+Nac) HRK
= Ukupna ugovorena vrijednost bespovratnih sredstava]]/7.5345</f>
        <v>66349.01055146326</v>
      </c>
      <c r="U2578" s="50">
        <v>0</v>
      </c>
      <c r="V2578" s="51">
        <f>Ugovori_OPULJP[[#This Row],[Javni doprinos korisnika - HRK]]/7.5345</f>
        <v>0</v>
      </c>
      <c r="W2578" s="50">
        <v>0</v>
      </c>
      <c r="X2578" s="51">
        <f>Ugovori_OPULJP[[#This Row],[Privatni doprinos korisnika - HRK]]/7.5345</f>
        <v>0</v>
      </c>
      <c r="Y2578" s="52">
        <v>499906.62</v>
      </c>
      <c r="Z2578" s="53">
        <f>Ugovori_OPULJP[[#This Row],[UKUPNI PRIHVATLJIVI IZDACI
TOTAL ELIGIBLE EXPENDITURE
= Bespovratna sredstva ukupno + doprinos korisnika
= Ukupni prihvatljivi troškovi
= Ukupna ugovorena vrijednost projekta HRK]]/7.5345</f>
        <v>66349.01055146326</v>
      </c>
      <c r="AA2578" s="57" t="s">
        <v>38</v>
      </c>
      <c r="AB2578" s="57" t="s">
        <v>35</v>
      </c>
      <c r="AC2578" s="107" t="s">
        <v>9417</v>
      </c>
      <c r="AD2578" s="63" t="s">
        <v>6595</v>
      </c>
    </row>
    <row r="2579" spans="1:30" ht="76.5" x14ac:dyDescent="0.2">
      <c r="A2579" s="61" t="s">
        <v>9425</v>
      </c>
      <c r="B2579" s="99" t="s">
        <v>743</v>
      </c>
      <c r="C2579" s="56" t="s">
        <v>7295</v>
      </c>
      <c r="D2579" s="56" t="s">
        <v>9228</v>
      </c>
      <c r="E2579" s="57" t="s">
        <v>76</v>
      </c>
      <c r="F2579" s="62" t="s">
        <v>9426</v>
      </c>
      <c r="G2579" s="62" t="s">
        <v>4534</v>
      </c>
      <c r="H2579" s="59">
        <v>44348</v>
      </c>
      <c r="I2579" s="59">
        <v>44835</v>
      </c>
      <c r="J2579" s="48" t="str">
        <f>IF(Ugovori_OPULJP[[#This Row],[DATUM ZAVRŠETKA OPERACIJE]]&gt;DATE(2024,3,31),"u provedbi","završen")</f>
        <v>završen</v>
      </c>
      <c r="K2579" s="58" t="s">
        <v>371</v>
      </c>
      <c r="L2579" s="67" t="s">
        <v>371</v>
      </c>
      <c r="M2579" s="74" t="s">
        <v>3114</v>
      </c>
      <c r="N2579" s="49">
        <v>0.15</v>
      </c>
      <c r="O2579" s="50">
        <f>Ugovori_OPULJP[[#This Row],[Bespovratna sredstva - Ukupno (EU+Nac) HRK
= Ukupna ugovorena vrijednost bespovratnih sredstava]]*Ugovori_OPULJP[[#This Row],[EU STOPA SUFINANCIRANJA %
EU CO-FINANCING RATE %]]</f>
        <v>424920.62699999998</v>
      </c>
      <c r="P2579" s="51">
        <f>Ugovori_OPULJP[[#This Row],[Bespovratna sredstva - EU dio - HRK]]/7.5345</f>
        <v>56396.658968743774</v>
      </c>
      <c r="Q2579" s="50">
        <f>Ugovori_OPULJP[[#This Row],[Bespovratna sredstva - Ukupno (EU+Nac) HRK
= Ukupna ugovorena vrijednost bespovratnih sredstava]]*Ugovori_OPULJP[[#This Row],[STOPA NACIONALNOG SUFINANCIRANJA %]]</f>
        <v>74985.993000000002</v>
      </c>
      <c r="R2579" s="51">
        <f>Ugovori_OPULJP[[#This Row],[Bespovratna sredstva - Nacionalni dio - HRK]]/7.5345</f>
        <v>9952.3515827194897</v>
      </c>
      <c r="S2579" s="52">
        <v>499906.62</v>
      </c>
      <c r="T2579" s="53">
        <f>Ugovori_OPULJP[[#This Row],[Bespovratna sredstva - Ukupno (EU+Nac) HRK
= Ukupna ugovorena vrijednost bespovratnih sredstava]]/7.5345</f>
        <v>66349.01055146326</v>
      </c>
      <c r="U2579" s="50">
        <v>0</v>
      </c>
      <c r="V2579" s="51">
        <f>Ugovori_OPULJP[[#This Row],[Javni doprinos korisnika - HRK]]/7.5345</f>
        <v>0</v>
      </c>
      <c r="W2579" s="50">
        <v>0</v>
      </c>
      <c r="X2579" s="51">
        <f>Ugovori_OPULJP[[#This Row],[Privatni doprinos korisnika - HRK]]/7.5345</f>
        <v>0</v>
      </c>
      <c r="Y2579" s="52">
        <v>499906.62</v>
      </c>
      <c r="Z2579" s="53">
        <f>Ugovori_OPULJP[[#This Row],[UKUPNI PRIHVATLJIVI IZDACI
TOTAL ELIGIBLE EXPENDITURE
= Bespovratna sredstva ukupno + doprinos korisnika
= Ukupni prihvatljivi troškovi
= Ukupna ugovorena vrijednost projekta HRK]]/7.5345</f>
        <v>66349.01055146326</v>
      </c>
      <c r="AA2579" s="57" t="s">
        <v>38</v>
      </c>
      <c r="AB2579" s="57" t="s">
        <v>35</v>
      </c>
      <c r="AC2579" s="107" t="s">
        <v>9417</v>
      </c>
      <c r="AD2579" s="63" t="s">
        <v>6595</v>
      </c>
    </row>
    <row r="2580" spans="1:30" ht="63.75" customHeight="1" x14ac:dyDescent="0.2">
      <c r="A2580" s="61" t="s">
        <v>9427</v>
      </c>
      <c r="B2580" s="99" t="s">
        <v>743</v>
      </c>
      <c r="C2580" s="56" t="s">
        <v>7295</v>
      </c>
      <c r="D2580" s="56" t="s">
        <v>9228</v>
      </c>
      <c r="E2580" s="57" t="s">
        <v>76</v>
      </c>
      <c r="F2580" s="62" t="s">
        <v>108</v>
      </c>
      <c r="G2580" s="62" t="s">
        <v>108</v>
      </c>
      <c r="H2580" s="59">
        <v>44355</v>
      </c>
      <c r="I2580" s="59">
        <v>44965</v>
      </c>
      <c r="J2580" s="48" t="str">
        <f>IF(Ugovori_OPULJP[[#This Row],[DATUM ZAVRŠETKA OPERACIJE]]&gt;DATE(2024,3,31),"u provedbi","završen")</f>
        <v>završen</v>
      </c>
      <c r="K2580" s="67" t="s">
        <v>109</v>
      </c>
      <c r="L2580" s="67" t="s">
        <v>99</v>
      </c>
      <c r="M2580" s="74" t="s">
        <v>3114</v>
      </c>
      <c r="N2580" s="49">
        <v>0.15</v>
      </c>
      <c r="O2580" s="50">
        <f>Ugovori_OPULJP[[#This Row],[Bespovratna sredstva - Ukupno (EU+Nac) HRK
= Ukupna ugovorena vrijednost bespovratnih sredstava]]*Ugovori_OPULJP[[#This Row],[EU STOPA SUFINANCIRANJA %
EU CO-FINANCING RATE %]]</f>
        <v>1335401.51</v>
      </c>
      <c r="P2580" s="51">
        <f>Ugovori_OPULJP[[#This Row],[Bespovratna sredstva - EU dio - HRK]]/7.5345</f>
        <v>177238.23876833232</v>
      </c>
      <c r="Q2580" s="50">
        <f>Ugovori_OPULJP[[#This Row],[Bespovratna sredstva - Ukupno (EU+Nac) HRK
= Ukupna ugovorena vrijednost bespovratnih sredstava]]*Ugovori_OPULJP[[#This Row],[STOPA NACIONALNOG SUFINANCIRANJA %]]</f>
        <v>235659.09</v>
      </c>
      <c r="R2580" s="51">
        <f>Ugovori_OPULJP[[#This Row],[Bespovratna sredstva - Nacionalni dio - HRK]]/7.5345</f>
        <v>31277.336253235117</v>
      </c>
      <c r="S2580" s="52">
        <v>1571060.6</v>
      </c>
      <c r="T2580" s="53">
        <f>Ugovori_OPULJP[[#This Row],[Bespovratna sredstva - Ukupno (EU+Nac) HRK
= Ukupna ugovorena vrijednost bespovratnih sredstava]]/7.5345</f>
        <v>208515.57502156746</v>
      </c>
      <c r="U2580" s="50">
        <v>0</v>
      </c>
      <c r="V2580" s="51">
        <f>Ugovori_OPULJP[[#This Row],[Javni doprinos korisnika - HRK]]/7.5345</f>
        <v>0</v>
      </c>
      <c r="W2580" s="50">
        <v>0</v>
      </c>
      <c r="X2580" s="51">
        <f>Ugovori_OPULJP[[#This Row],[Privatni doprinos korisnika - HRK]]/7.5345</f>
        <v>0</v>
      </c>
      <c r="Y2580" s="52">
        <v>1571060.6</v>
      </c>
      <c r="Z2580" s="53">
        <f>Ugovori_OPULJP[[#This Row],[UKUPNI PRIHVATLJIVI IZDACI
TOTAL ELIGIBLE EXPENDITURE
= Bespovratna sredstva ukupno + doprinos korisnika
= Ukupni prihvatljivi troškovi
= Ukupna ugovorena vrijednost projekta HRK]]/7.5345</f>
        <v>208515.57502156746</v>
      </c>
      <c r="AA2580" s="57" t="s">
        <v>38</v>
      </c>
      <c r="AB2580" s="57" t="s">
        <v>35</v>
      </c>
      <c r="AC2580" s="107" t="s">
        <v>9428</v>
      </c>
      <c r="AD2580" s="56" t="s">
        <v>6595</v>
      </c>
    </row>
    <row r="2581" spans="1:30" ht="114.75" x14ac:dyDescent="0.2">
      <c r="A2581" s="61" t="s">
        <v>9429</v>
      </c>
      <c r="B2581" s="99" t="s">
        <v>743</v>
      </c>
      <c r="C2581" s="56" t="s">
        <v>7295</v>
      </c>
      <c r="D2581" s="56" t="s">
        <v>9228</v>
      </c>
      <c r="E2581" s="57" t="s">
        <v>76</v>
      </c>
      <c r="F2581" s="62" t="s">
        <v>9430</v>
      </c>
      <c r="G2581" s="62" t="s">
        <v>9431</v>
      </c>
      <c r="H2581" s="59">
        <v>44348</v>
      </c>
      <c r="I2581" s="59">
        <v>44958</v>
      </c>
      <c r="J2581" s="48" t="str">
        <f>IF(Ugovori_OPULJP[[#This Row],[DATUM ZAVRŠETKA OPERACIJE]]&gt;DATE(2024,3,31),"u provedbi","završen")</f>
        <v>završen</v>
      </c>
      <c r="K2581" s="58" t="s">
        <v>9432</v>
      </c>
      <c r="L2581" s="58" t="s">
        <v>99</v>
      </c>
      <c r="M2581" s="74" t="s">
        <v>3114</v>
      </c>
      <c r="N2581" s="49">
        <v>0.15</v>
      </c>
      <c r="O2581" s="50">
        <f>Ugovori_OPULJP[[#This Row],[Bespovratna sredstva - Ukupno (EU+Nac) HRK
= Ukupna ugovorena vrijednost bespovratnih sredstava]]*Ugovori_OPULJP[[#This Row],[EU STOPA SUFINANCIRANJA %
EU CO-FINANCING RATE %]]</f>
        <v>1349984.4075</v>
      </c>
      <c r="P2581" s="51">
        <f>Ugovori_OPULJP[[#This Row],[Bespovratna sredstva - EU dio - HRK]]/7.5345</f>
        <v>179173.72187935494</v>
      </c>
      <c r="Q2581" s="50">
        <f>Ugovori_OPULJP[[#This Row],[Bespovratna sredstva - Ukupno (EU+Nac) HRK
= Ukupna ugovorena vrijednost bespovratnih sredstava]]*Ugovori_OPULJP[[#This Row],[STOPA NACIONALNOG SUFINANCIRANJA %]]</f>
        <v>238232.54249999998</v>
      </c>
      <c r="R2581" s="51">
        <f>Ugovori_OPULJP[[#This Row],[Bespovratna sredstva - Nacionalni dio - HRK]]/7.5345</f>
        <v>31618.892096356754</v>
      </c>
      <c r="S2581" s="52">
        <v>1588216.95</v>
      </c>
      <c r="T2581" s="53">
        <f>Ugovori_OPULJP[[#This Row],[Bespovratna sredstva - Ukupno (EU+Nac) HRK
= Ukupna ugovorena vrijednost bespovratnih sredstava]]/7.5345</f>
        <v>210792.61397571172</v>
      </c>
      <c r="U2581" s="50">
        <v>0</v>
      </c>
      <c r="V2581" s="51">
        <f>Ugovori_OPULJP[[#This Row],[Javni doprinos korisnika - HRK]]/7.5345</f>
        <v>0</v>
      </c>
      <c r="W2581" s="50">
        <v>0</v>
      </c>
      <c r="X2581" s="51">
        <f>Ugovori_OPULJP[[#This Row],[Privatni doprinos korisnika - HRK]]/7.5345</f>
        <v>0</v>
      </c>
      <c r="Y2581" s="52">
        <v>1588216.95</v>
      </c>
      <c r="Z2581" s="53">
        <f>Ugovori_OPULJP[[#This Row],[UKUPNI PRIHVATLJIVI IZDACI
TOTAL ELIGIBLE EXPENDITURE
= Bespovratna sredstva ukupno + doprinos korisnika
= Ukupni prihvatljivi troškovi
= Ukupna ugovorena vrijednost projekta HRK]]/7.5345</f>
        <v>210792.61397571172</v>
      </c>
      <c r="AA2581" s="57" t="s">
        <v>38</v>
      </c>
      <c r="AB2581" s="57" t="s">
        <v>35</v>
      </c>
      <c r="AC2581" s="107" t="s">
        <v>9428</v>
      </c>
      <c r="AD2581" s="63" t="s">
        <v>6595</v>
      </c>
    </row>
    <row r="2582" spans="1:30" ht="51" x14ac:dyDescent="0.2">
      <c r="A2582" s="61" t="s">
        <v>9433</v>
      </c>
      <c r="B2582" s="99" t="s">
        <v>743</v>
      </c>
      <c r="C2582" s="56" t="s">
        <v>7295</v>
      </c>
      <c r="D2582" s="56" t="s">
        <v>9228</v>
      </c>
      <c r="E2582" s="57" t="s">
        <v>76</v>
      </c>
      <c r="F2582" s="62" t="s">
        <v>9434</v>
      </c>
      <c r="G2582" s="62" t="s">
        <v>194</v>
      </c>
      <c r="H2582" s="59">
        <v>44344</v>
      </c>
      <c r="I2582" s="59">
        <v>44954</v>
      </c>
      <c r="J2582" s="48" t="str">
        <f>IF(Ugovori_OPULJP[[#This Row],[DATUM ZAVRŠETKA OPERACIJE]]&gt;DATE(2024,3,31),"u provedbi","završen")</f>
        <v>završen</v>
      </c>
      <c r="K2582" s="58" t="s">
        <v>9435</v>
      </c>
      <c r="L2582" s="46" t="s">
        <v>84</v>
      </c>
      <c r="M2582" s="74" t="s">
        <v>3114</v>
      </c>
      <c r="N2582" s="49">
        <v>0.15</v>
      </c>
      <c r="O2582" s="50">
        <f>Ugovori_OPULJP[[#This Row],[Bespovratna sredstva - Ukupno (EU+Nac) HRK
= Ukupna ugovorena vrijednost bespovratnih sredstava]]*Ugovori_OPULJP[[#This Row],[EU STOPA SUFINANCIRANJA %
EU CO-FINANCING RATE %]]</f>
        <v>1045094.5499999999</v>
      </c>
      <c r="P2582" s="51">
        <f>Ugovori_OPULJP[[#This Row],[Bespovratna sredstva - EU dio - HRK]]/7.5345</f>
        <v>138707.8837348198</v>
      </c>
      <c r="Q2582" s="50">
        <f>Ugovori_OPULJP[[#This Row],[Bespovratna sredstva - Ukupno (EU+Nac) HRK
= Ukupna ugovorena vrijednost bespovratnih sredstava]]*Ugovori_OPULJP[[#This Row],[STOPA NACIONALNOG SUFINANCIRANJA %]]</f>
        <v>184428.44999999998</v>
      </c>
      <c r="R2582" s="51">
        <f>Ugovori_OPULJP[[#This Row],[Bespovratna sredstva - Nacionalni dio - HRK]]/7.5345</f>
        <v>24477.861835556436</v>
      </c>
      <c r="S2582" s="52">
        <v>1229523</v>
      </c>
      <c r="T2582" s="53">
        <f>Ugovori_OPULJP[[#This Row],[Bespovratna sredstva - Ukupno (EU+Nac) HRK
= Ukupna ugovorena vrijednost bespovratnih sredstava]]/7.5345</f>
        <v>163185.74557037625</v>
      </c>
      <c r="U2582" s="50">
        <v>0</v>
      </c>
      <c r="V2582" s="51">
        <f>Ugovori_OPULJP[[#This Row],[Javni doprinos korisnika - HRK]]/7.5345</f>
        <v>0</v>
      </c>
      <c r="W2582" s="50">
        <v>0</v>
      </c>
      <c r="X2582" s="51">
        <f>Ugovori_OPULJP[[#This Row],[Privatni doprinos korisnika - HRK]]/7.5345</f>
        <v>0</v>
      </c>
      <c r="Y2582" s="52">
        <v>1229523</v>
      </c>
      <c r="Z2582" s="53">
        <f>Ugovori_OPULJP[[#This Row],[UKUPNI PRIHVATLJIVI IZDACI
TOTAL ELIGIBLE EXPENDITURE
= Bespovratna sredstva ukupno + doprinos korisnika
= Ukupni prihvatljivi troškovi
= Ukupna ugovorena vrijednost projekta HRK]]/7.5345</f>
        <v>163185.74557037625</v>
      </c>
      <c r="AA2582" s="57" t="s">
        <v>38</v>
      </c>
      <c r="AB2582" s="57" t="s">
        <v>35</v>
      </c>
      <c r="AC2582" s="107" t="s">
        <v>9436</v>
      </c>
      <c r="AD2582" s="63" t="s">
        <v>6595</v>
      </c>
    </row>
    <row r="2583" spans="1:30" ht="114.75" x14ac:dyDescent="0.2">
      <c r="A2583" s="61" t="s">
        <v>9437</v>
      </c>
      <c r="B2583" s="99" t="s">
        <v>743</v>
      </c>
      <c r="C2583" s="56" t="s">
        <v>7295</v>
      </c>
      <c r="D2583" s="56" t="s">
        <v>9228</v>
      </c>
      <c r="E2583" s="57" t="s">
        <v>76</v>
      </c>
      <c r="F2583" s="62" t="s">
        <v>9438</v>
      </c>
      <c r="G2583" s="62" t="s">
        <v>848</v>
      </c>
      <c r="H2583" s="59">
        <v>44204</v>
      </c>
      <c r="I2583" s="59">
        <v>44750</v>
      </c>
      <c r="J2583" s="48" t="str">
        <f>IF(Ugovori_OPULJP[[#This Row],[DATUM ZAVRŠETKA OPERACIJE]]&gt;DATE(2024,3,31),"u provedbi","završen")</f>
        <v>završen</v>
      </c>
      <c r="K2583" s="58" t="s">
        <v>249</v>
      </c>
      <c r="L2583" s="58" t="s">
        <v>249</v>
      </c>
      <c r="M2583" s="49">
        <v>0.85</v>
      </c>
      <c r="N2583" s="49">
        <v>0.15</v>
      </c>
      <c r="O2583" s="83">
        <f>Ugovori_OPULJP[[#This Row],[Bespovratna sredstva - Ukupno (EU+Nac) HRK
= Ukupna ugovorena vrijednost bespovratnih sredstava]]*Ugovori_OPULJP[[#This Row],[EU STOPA SUFINANCIRANJA %
EU CO-FINANCING RATE %]]</f>
        <v>1626612.2749999999</v>
      </c>
      <c r="P2583" s="84">
        <f>Ugovori_OPULJP[[#This Row],[Bespovratna sredstva - EU dio - HRK]]/7.5345</f>
        <v>215888.54933970401</v>
      </c>
      <c r="Q2583" s="83">
        <f>Ugovori_OPULJP[[#This Row],[Bespovratna sredstva - Ukupno (EU+Nac) HRK
= Ukupna ugovorena vrijednost bespovratnih sredstava]]*Ugovori_OPULJP[[#This Row],[STOPA NACIONALNOG SUFINANCIRANJA %]]</f>
        <v>287049.22499999998</v>
      </c>
      <c r="R2583" s="84">
        <f>Ugovori_OPULJP[[#This Row],[Bespovratna sredstva - Nacionalni dio - HRK]]/7.5345</f>
        <v>38097.979295241879</v>
      </c>
      <c r="S2583" s="85">
        <v>1913661.5</v>
      </c>
      <c r="T2583" s="86">
        <f>Ugovori_OPULJP[[#This Row],[Bespovratna sredstva - Ukupno (EU+Nac) HRK
= Ukupna ugovorena vrijednost bespovratnih sredstava]]/7.5345</f>
        <v>253986.52863494589</v>
      </c>
      <c r="U2583" s="83">
        <v>0</v>
      </c>
      <c r="V2583" s="84">
        <f>Ugovori_OPULJP[[#This Row],[Javni doprinos korisnika - HRK]]/7.5345</f>
        <v>0</v>
      </c>
      <c r="W2583" s="83">
        <v>0</v>
      </c>
      <c r="X2583" s="84">
        <f>Ugovori_OPULJP[[#This Row],[Privatni doprinos korisnika - HRK]]/7.5345</f>
        <v>0</v>
      </c>
      <c r="Y2583" s="85">
        <v>1913661.5</v>
      </c>
      <c r="Z2583" s="86">
        <f>Ugovori_OPULJP[[#This Row],[UKUPNI PRIHVATLJIVI IZDACI
TOTAL ELIGIBLE EXPENDITURE
= Bespovratna sredstva ukupno + doprinos korisnika
= Ukupni prihvatljivi troškovi
= Ukupna ugovorena vrijednost projekta HRK]]/7.5345</f>
        <v>253986.52863494589</v>
      </c>
      <c r="AA2583" s="57" t="s">
        <v>38</v>
      </c>
      <c r="AB2583" s="57" t="s">
        <v>35</v>
      </c>
      <c r="AC2583" s="107" t="s">
        <v>9439</v>
      </c>
      <c r="AD2583" s="56" t="s">
        <v>6595</v>
      </c>
    </row>
    <row r="2584" spans="1:30" ht="63.75" customHeight="1" x14ac:dyDescent="0.2">
      <c r="A2584" s="61" t="s">
        <v>9440</v>
      </c>
      <c r="B2584" s="99" t="s">
        <v>743</v>
      </c>
      <c r="C2584" s="56" t="s">
        <v>7295</v>
      </c>
      <c r="D2584" s="56" t="s">
        <v>9228</v>
      </c>
      <c r="E2584" s="57" t="s">
        <v>76</v>
      </c>
      <c r="F2584" s="62" t="s">
        <v>9441</v>
      </c>
      <c r="G2584" s="62" t="s">
        <v>7375</v>
      </c>
      <c r="H2584" s="59">
        <v>44207</v>
      </c>
      <c r="I2584" s="59">
        <v>44815</v>
      </c>
      <c r="J2584" s="48" t="str">
        <f>IF(Ugovori_OPULJP[[#This Row],[DATUM ZAVRŠETKA OPERACIJE]]&gt;DATE(2024,3,31),"u provedbi","završen")</f>
        <v>završen</v>
      </c>
      <c r="K2584" s="58" t="s">
        <v>186</v>
      </c>
      <c r="L2584" s="58" t="s">
        <v>186</v>
      </c>
      <c r="M2584" s="49">
        <v>0.85</v>
      </c>
      <c r="N2584" s="49">
        <v>0.15</v>
      </c>
      <c r="O2584" s="83">
        <f>Ugovori_OPULJP[[#This Row],[Bespovratna sredstva - Ukupno (EU+Nac) HRK
= Ukupna ugovorena vrijednost bespovratnih sredstava]]*Ugovori_OPULJP[[#This Row],[EU STOPA SUFINANCIRANJA %
EU CO-FINANCING RATE %]]</f>
        <v>555994.86</v>
      </c>
      <c r="P2584" s="84">
        <f>Ugovori_OPULJP[[#This Row],[Bespovratna sredstva - EU dio - HRK]]/7.5345</f>
        <v>73793.199283296824</v>
      </c>
      <c r="Q2584" s="83">
        <f>Ugovori_OPULJP[[#This Row],[Bespovratna sredstva - Ukupno (EU+Nac) HRK
= Ukupna ugovorena vrijednost bespovratnih sredstava]]*Ugovori_OPULJP[[#This Row],[STOPA NACIONALNOG SUFINANCIRANJA %]]</f>
        <v>98116.739999999991</v>
      </c>
      <c r="R2584" s="84">
        <f>Ugovori_OPULJP[[#This Row],[Bespovratna sredstva - Nacionalni dio - HRK]]/7.5345</f>
        <v>13022.329285287675</v>
      </c>
      <c r="S2584" s="85">
        <v>654111.6</v>
      </c>
      <c r="T2584" s="86">
        <f>Ugovori_OPULJP[[#This Row],[Bespovratna sredstva - Ukupno (EU+Nac) HRK
= Ukupna ugovorena vrijednost bespovratnih sredstava]]/7.5345</f>
        <v>86815.528568584501</v>
      </c>
      <c r="U2584" s="83">
        <v>0</v>
      </c>
      <c r="V2584" s="84">
        <f>Ugovori_OPULJP[[#This Row],[Javni doprinos korisnika - HRK]]/7.5345</f>
        <v>0</v>
      </c>
      <c r="W2584" s="83">
        <v>0</v>
      </c>
      <c r="X2584" s="84">
        <f>Ugovori_OPULJP[[#This Row],[Privatni doprinos korisnika - HRK]]/7.5345</f>
        <v>0</v>
      </c>
      <c r="Y2584" s="85">
        <v>654111.6</v>
      </c>
      <c r="Z2584" s="86">
        <f>Ugovori_OPULJP[[#This Row],[UKUPNI PRIHVATLJIVI IZDACI
TOTAL ELIGIBLE EXPENDITURE
= Bespovratna sredstva ukupno + doprinos korisnika
= Ukupni prihvatljivi troškovi
= Ukupna ugovorena vrijednost projekta HRK]]/7.5345</f>
        <v>86815.528568584501</v>
      </c>
      <c r="AA2584" s="57" t="s">
        <v>38</v>
      </c>
      <c r="AB2584" s="57" t="s">
        <v>35</v>
      </c>
      <c r="AC2584" s="107" t="s">
        <v>9442</v>
      </c>
      <c r="AD2584" s="56" t="s">
        <v>6595</v>
      </c>
    </row>
    <row r="2585" spans="1:30" ht="114.75" x14ac:dyDescent="0.2">
      <c r="A2585" s="61" t="s">
        <v>9443</v>
      </c>
      <c r="B2585" s="99" t="s">
        <v>743</v>
      </c>
      <c r="C2585" s="56" t="s">
        <v>7295</v>
      </c>
      <c r="D2585" s="56" t="s">
        <v>9228</v>
      </c>
      <c r="E2585" s="57" t="s">
        <v>76</v>
      </c>
      <c r="F2585" s="62" t="s">
        <v>8691</v>
      </c>
      <c r="G2585" s="45" t="s">
        <v>7407</v>
      </c>
      <c r="H2585" s="59">
        <v>44207</v>
      </c>
      <c r="I2585" s="59">
        <v>44815</v>
      </c>
      <c r="J2585" s="48" t="str">
        <f>IF(Ugovori_OPULJP[[#This Row],[DATUM ZAVRŠETKA OPERACIJE]]&gt;DATE(2024,3,31),"u provedbi","završen")</f>
        <v>završen</v>
      </c>
      <c r="K2585" s="58" t="s">
        <v>9444</v>
      </c>
      <c r="L2585" s="58" t="s">
        <v>79</v>
      </c>
      <c r="M2585" s="49">
        <v>0.85</v>
      </c>
      <c r="N2585" s="49">
        <v>0.15</v>
      </c>
      <c r="O2585" s="83">
        <f>Ugovori_OPULJP[[#This Row],[Bespovratna sredstva - Ukupno (EU+Nac) HRK
= Ukupna ugovorena vrijednost bespovratnih sredstava]]*Ugovori_OPULJP[[#This Row],[EU STOPA SUFINANCIRANJA %
EU CO-FINANCING RATE %]]</f>
        <v>1699909.9169999999</v>
      </c>
      <c r="P2585" s="84">
        <f>Ugovori_OPULJP[[#This Row],[Bespovratna sredstva - EU dio - HRK]]/7.5345</f>
        <v>225616.81823611385</v>
      </c>
      <c r="Q2585" s="83">
        <f>Ugovori_OPULJP[[#This Row],[Bespovratna sredstva - Ukupno (EU+Nac) HRK
= Ukupna ugovorena vrijednost bespovratnih sredstava]]*Ugovori_OPULJP[[#This Row],[STOPA NACIONALNOG SUFINANCIRANJA %]]</f>
        <v>299984.103</v>
      </c>
      <c r="R2585" s="84">
        <f>Ugovori_OPULJP[[#This Row],[Bespovratna sredstva - Nacionalni dio - HRK]]/7.5345</f>
        <v>39814.73262990245</v>
      </c>
      <c r="S2585" s="85">
        <v>1999894.02</v>
      </c>
      <c r="T2585" s="86">
        <f>Ugovori_OPULJP[[#This Row],[Bespovratna sredstva - Ukupno (EU+Nac) HRK
= Ukupna ugovorena vrijednost bespovratnih sredstava]]/7.5345</f>
        <v>265431.5508660163</v>
      </c>
      <c r="U2585" s="83">
        <v>0</v>
      </c>
      <c r="V2585" s="84">
        <f>Ugovori_OPULJP[[#This Row],[Javni doprinos korisnika - HRK]]/7.5345</f>
        <v>0</v>
      </c>
      <c r="W2585" s="83">
        <v>0</v>
      </c>
      <c r="X2585" s="84">
        <f>Ugovori_OPULJP[[#This Row],[Privatni doprinos korisnika - HRK]]/7.5345</f>
        <v>0</v>
      </c>
      <c r="Y2585" s="85">
        <v>1999894.02</v>
      </c>
      <c r="Z2585" s="86">
        <f>Ugovori_OPULJP[[#This Row],[UKUPNI PRIHVATLJIVI IZDACI
TOTAL ELIGIBLE EXPENDITURE
= Bespovratna sredstva ukupno + doprinos korisnika
= Ukupni prihvatljivi troškovi
= Ukupna ugovorena vrijednost projekta HRK]]/7.5345</f>
        <v>265431.5508660163</v>
      </c>
      <c r="AA2585" s="57" t="s">
        <v>38</v>
      </c>
      <c r="AB2585" s="57" t="s">
        <v>35</v>
      </c>
      <c r="AC2585" s="107" t="s">
        <v>9445</v>
      </c>
      <c r="AD2585" s="56" t="s">
        <v>6595</v>
      </c>
    </row>
    <row r="2586" spans="1:30" ht="114.75" x14ac:dyDescent="0.2">
      <c r="A2586" s="61" t="s">
        <v>9446</v>
      </c>
      <c r="B2586" s="99" t="s">
        <v>743</v>
      </c>
      <c r="C2586" s="56" t="s">
        <v>7295</v>
      </c>
      <c r="D2586" s="56" t="s">
        <v>9228</v>
      </c>
      <c r="E2586" s="57" t="s">
        <v>76</v>
      </c>
      <c r="F2586" s="62" t="s">
        <v>7355</v>
      </c>
      <c r="G2586" s="45" t="s">
        <v>7356</v>
      </c>
      <c r="H2586" s="59">
        <v>44207</v>
      </c>
      <c r="I2586" s="59">
        <v>44815</v>
      </c>
      <c r="J2586" s="48" t="str">
        <f>IF(Ugovori_OPULJP[[#This Row],[DATUM ZAVRŠETKA OPERACIJE]]&gt;DATE(2024,3,31),"u provedbi","završen")</f>
        <v>završen</v>
      </c>
      <c r="K2586" s="58" t="s">
        <v>271</v>
      </c>
      <c r="L2586" s="58" t="s">
        <v>271</v>
      </c>
      <c r="M2586" s="49">
        <v>0.85</v>
      </c>
      <c r="N2586" s="49">
        <v>0.15</v>
      </c>
      <c r="O2586" s="83">
        <f>Ugovori_OPULJP[[#This Row],[Bespovratna sredstva - Ukupno (EU+Nac) HRK
= Ukupna ugovorena vrijednost bespovratnih sredstava]]*Ugovori_OPULJP[[#This Row],[EU STOPA SUFINANCIRANJA %
EU CO-FINANCING RATE %]]</f>
        <v>1328983.7805000001</v>
      </c>
      <c r="P2586" s="84">
        <f>Ugovori_OPULJP[[#This Row],[Bespovratna sredstva - EU dio - HRK]]/7.5345</f>
        <v>176386.45968544696</v>
      </c>
      <c r="Q2586" s="83">
        <f>Ugovori_OPULJP[[#This Row],[Bespovratna sredstva - Ukupno (EU+Nac) HRK
= Ukupna ugovorena vrijednost bespovratnih sredstava]]*Ugovori_OPULJP[[#This Row],[STOPA NACIONALNOG SUFINANCIRANJA %]]</f>
        <v>234526.54949999999</v>
      </c>
      <c r="R2586" s="84">
        <f>Ugovori_OPULJP[[#This Row],[Bespovratna sredstva - Nacionalni dio - HRK]]/7.5345</f>
        <v>31127.022297431809</v>
      </c>
      <c r="S2586" s="85">
        <v>1563510.33</v>
      </c>
      <c r="T2586" s="86">
        <f>Ugovori_OPULJP[[#This Row],[Bespovratna sredstva - Ukupno (EU+Nac) HRK
= Ukupna ugovorena vrijednost bespovratnih sredstava]]/7.5345</f>
        <v>207513.48198287876</v>
      </c>
      <c r="U2586" s="83">
        <v>0</v>
      </c>
      <c r="V2586" s="84">
        <f>Ugovori_OPULJP[[#This Row],[Javni doprinos korisnika - HRK]]/7.5345</f>
        <v>0</v>
      </c>
      <c r="W2586" s="83">
        <v>0</v>
      </c>
      <c r="X2586" s="84">
        <f>Ugovori_OPULJP[[#This Row],[Privatni doprinos korisnika - HRK]]/7.5345</f>
        <v>0</v>
      </c>
      <c r="Y2586" s="85">
        <v>1563510.33</v>
      </c>
      <c r="Z2586" s="86">
        <f>Ugovori_OPULJP[[#This Row],[UKUPNI PRIHVATLJIVI IZDACI
TOTAL ELIGIBLE EXPENDITURE
= Bespovratna sredstva ukupno + doprinos korisnika
= Ukupni prihvatljivi troškovi
= Ukupna ugovorena vrijednost projekta HRK]]/7.5345</f>
        <v>207513.48198287876</v>
      </c>
      <c r="AA2586" s="57" t="s">
        <v>38</v>
      </c>
      <c r="AB2586" s="57" t="s">
        <v>35</v>
      </c>
      <c r="AC2586" s="107" t="s">
        <v>9447</v>
      </c>
      <c r="AD2586" s="56" t="s">
        <v>6595</v>
      </c>
    </row>
    <row r="2587" spans="1:30" ht="76.5" x14ac:dyDescent="0.2">
      <c r="A2587" s="61" t="s">
        <v>9448</v>
      </c>
      <c r="B2587" s="99" t="s">
        <v>743</v>
      </c>
      <c r="C2587" s="56" t="s">
        <v>7295</v>
      </c>
      <c r="D2587" s="56" t="s">
        <v>9228</v>
      </c>
      <c r="E2587" s="57" t="s">
        <v>76</v>
      </c>
      <c r="F2587" s="62" t="s">
        <v>9449</v>
      </c>
      <c r="G2587" s="62" t="s">
        <v>3204</v>
      </c>
      <c r="H2587" s="59">
        <v>44343</v>
      </c>
      <c r="I2587" s="59">
        <v>44953</v>
      </c>
      <c r="J2587" s="48" t="str">
        <f>IF(Ugovori_OPULJP[[#This Row],[DATUM ZAVRŠETKA OPERACIJE]]&gt;DATE(2024,3,31),"u provedbi","završen")</f>
        <v>završen</v>
      </c>
      <c r="K2587" s="58" t="s">
        <v>9450</v>
      </c>
      <c r="L2587" s="67" t="s">
        <v>37</v>
      </c>
      <c r="M2587" s="74" t="s">
        <v>3114</v>
      </c>
      <c r="N2587" s="49">
        <v>0.15</v>
      </c>
      <c r="O2587" s="50">
        <f>Ugovori_OPULJP[[#This Row],[Bespovratna sredstva - Ukupno (EU+Nac) HRK
= Ukupna ugovorena vrijednost bespovratnih sredstava]]*Ugovori_OPULJP[[#This Row],[EU STOPA SUFINANCIRANJA %
EU CO-FINANCING RATE %]]</f>
        <v>878739.63049999997</v>
      </c>
      <c r="P2587" s="51">
        <f>Ugovori_OPULJP[[#This Row],[Bespovratna sredstva - EU dio - HRK]]/7.5345</f>
        <v>116628.79162519077</v>
      </c>
      <c r="Q2587" s="50">
        <f>Ugovori_OPULJP[[#This Row],[Bespovratna sredstva - Ukupno (EU+Nac) HRK
= Ukupna ugovorena vrijednost bespovratnih sredstava]]*Ugovori_OPULJP[[#This Row],[STOPA NACIONALNOG SUFINANCIRANJA %]]</f>
        <v>155071.69949999999</v>
      </c>
      <c r="R2587" s="51">
        <f>Ugovori_OPULJP[[#This Row],[Bespovratna sredstva - Nacionalni dio - HRK]]/7.5345</f>
        <v>20581.551463268959</v>
      </c>
      <c r="S2587" s="52">
        <v>1033811.33</v>
      </c>
      <c r="T2587" s="53">
        <f>Ugovori_OPULJP[[#This Row],[Bespovratna sredstva - Ukupno (EU+Nac) HRK
= Ukupna ugovorena vrijednost bespovratnih sredstava]]/7.5345</f>
        <v>137210.34308845975</v>
      </c>
      <c r="U2587" s="50">
        <v>0</v>
      </c>
      <c r="V2587" s="51">
        <f>Ugovori_OPULJP[[#This Row],[Javni doprinos korisnika - HRK]]/7.5345</f>
        <v>0</v>
      </c>
      <c r="W2587" s="50">
        <v>0</v>
      </c>
      <c r="X2587" s="51">
        <f>Ugovori_OPULJP[[#This Row],[Privatni doprinos korisnika - HRK]]/7.5345</f>
        <v>0</v>
      </c>
      <c r="Y2587" s="52">
        <v>1033811.33</v>
      </c>
      <c r="Z2587" s="53">
        <f>Ugovori_OPULJP[[#This Row],[UKUPNI PRIHVATLJIVI IZDACI
TOTAL ELIGIBLE EXPENDITURE
= Bespovratna sredstva ukupno + doprinos korisnika
= Ukupni prihvatljivi troškovi
= Ukupna ugovorena vrijednost projekta HRK]]/7.5345</f>
        <v>137210.34308845975</v>
      </c>
      <c r="AA2587" s="57" t="s">
        <v>38</v>
      </c>
      <c r="AB2587" s="57" t="s">
        <v>35</v>
      </c>
      <c r="AC2587" s="107" t="s">
        <v>9451</v>
      </c>
      <c r="AD2587" s="63" t="s">
        <v>6595</v>
      </c>
    </row>
    <row r="2588" spans="1:30" ht="114.75" x14ac:dyDescent="0.2">
      <c r="A2588" s="61" t="s">
        <v>9452</v>
      </c>
      <c r="B2588" s="99" t="s">
        <v>743</v>
      </c>
      <c r="C2588" s="56" t="s">
        <v>7295</v>
      </c>
      <c r="D2588" s="56" t="s">
        <v>9228</v>
      </c>
      <c r="E2588" s="57" t="s">
        <v>76</v>
      </c>
      <c r="F2588" s="62" t="s">
        <v>9453</v>
      </c>
      <c r="G2588" s="62" t="s">
        <v>1218</v>
      </c>
      <c r="H2588" s="59">
        <v>44203</v>
      </c>
      <c r="I2588" s="59">
        <v>44811</v>
      </c>
      <c r="J2588" s="48" t="str">
        <f>IF(Ugovori_OPULJP[[#This Row],[DATUM ZAVRŠETKA OPERACIJE]]&gt;DATE(2024,3,31),"u provedbi","završen")</f>
        <v>završen</v>
      </c>
      <c r="K2588" s="58" t="s">
        <v>249</v>
      </c>
      <c r="L2588" s="58" t="s">
        <v>249</v>
      </c>
      <c r="M2588" s="49">
        <v>0.85</v>
      </c>
      <c r="N2588" s="49">
        <v>0.15</v>
      </c>
      <c r="O2588" s="83">
        <f>Ugovori_OPULJP[[#This Row],[Bespovratna sredstva - Ukupno (EU+Nac) HRK
= Ukupna ugovorena vrijednost bespovratnih sredstava]]*Ugovori_OPULJP[[#This Row],[EU STOPA SUFINANCIRANJA %
EU CO-FINANCING RATE %]]</f>
        <v>1699536.75</v>
      </c>
      <c r="P2588" s="84">
        <f>Ugovori_OPULJP[[#This Row],[Bespovratna sredstva - EU dio - HRK]]/7.5345</f>
        <v>225567.2904638662</v>
      </c>
      <c r="Q2588" s="83">
        <f>Ugovori_OPULJP[[#This Row],[Bespovratna sredstva - Ukupno (EU+Nac) HRK
= Ukupna ugovorena vrijednost bespovratnih sredstava]]*Ugovori_OPULJP[[#This Row],[STOPA NACIONALNOG SUFINANCIRANJA %]]</f>
        <v>299918.25</v>
      </c>
      <c r="R2588" s="84">
        <f>Ugovori_OPULJP[[#This Row],[Bespovratna sredstva - Nacionalni dio - HRK]]/7.5345</f>
        <v>39805.992434799919</v>
      </c>
      <c r="S2588" s="85">
        <v>1999455</v>
      </c>
      <c r="T2588" s="86">
        <f>Ugovori_OPULJP[[#This Row],[Bespovratna sredstva - Ukupno (EU+Nac) HRK
= Ukupna ugovorena vrijednost bespovratnih sredstava]]/7.5345</f>
        <v>265373.2828986661</v>
      </c>
      <c r="U2588" s="83">
        <v>0</v>
      </c>
      <c r="V2588" s="84">
        <f>Ugovori_OPULJP[[#This Row],[Javni doprinos korisnika - HRK]]/7.5345</f>
        <v>0</v>
      </c>
      <c r="W2588" s="83">
        <v>0</v>
      </c>
      <c r="X2588" s="84">
        <f>Ugovori_OPULJP[[#This Row],[Privatni doprinos korisnika - HRK]]/7.5345</f>
        <v>0</v>
      </c>
      <c r="Y2588" s="85">
        <v>1999455</v>
      </c>
      <c r="Z2588" s="86">
        <f>Ugovori_OPULJP[[#This Row],[UKUPNI PRIHVATLJIVI IZDACI
TOTAL ELIGIBLE EXPENDITURE
= Bespovratna sredstva ukupno + doprinos korisnika
= Ukupni prihvatljivi troškovi
= Ukupna ugovorena vrijednost projekta HRK]]/7.5345</f>
        <v>265373.2828986661</v>
      </c>
      <c r="AA2588" s="57" t="s">
        <v>38</v>
      </c>
      <c r="AB2588" s="57" t="s">
        <v>35</v>
      </c>
      <c r="AC2588" s="107" t="s">
        <v>9454</v>
      </c>
      <c r="AD2588" s="56" t="s">
        <v>6595</v>
      </c>
    </row>
    <row r="2589" spans="1:30" ht="102" x14ac:dyDescent="0.2">
      <c r="A2589" s="61" t="s">
        <v>9455</v>
      </c>
      <c r="B2589" s="99" t="s">
        <v>743</v>
      </c>
      <c r="C2589" s="56" t="s">
        <v>7295</v>
      </c>
      <c r="D2589" s="56" t="s">
        <v>9228</v>
      </c>
      <c r="E2589" s="57" t="s">
        <v>76</v>
      </c>
      <c r="F2589" s="62" t="s">
        <v>9456</v>
      </c>
      <c r="G2589" s="45" t="s">
        <v>2182</v>
      </c>
      <c r="H2589" s="59">
        <v>44208</v>
      </c>
      <c r="I2589" s="59">
        <v>44816</v>
      </c>
      <c r="J2589" s="48" t="str">
        <f>IF(Ugovori_OPULJP[[#This Row],[DATUM ZAVRŠETKA OPERACIJE]]&gt;DATE(2024,3,31),"u provedbi","završen")</f>
        <v>završen</v>
      </c>
      <c r="K2589" s="58" t="s">
        <v>79</v>
      </c>
      <c r="L2589" s="58" t="s">
        <v>79</v>
      </c>
      <c r="M2589" s="49">
        <v>0.85</v>
      </c>
      <c r="N2589" s="49">
        <v>0.15</v>
      </c>
      <c r="O2589" s="83">
        <f>Ugovori_OPULJP[[#This Row],[Bespovratna sredstva - Ukupno (EU+Nac) HRK
= Ukupna ugovorena vrijednost bespovratnih sredstava]]*Ugovori_OPULJP[[#This Row],[EU STOPA SUFINANCIRANJA %
EU CO-FINANCING RATE %]]</f>
        <v>1698212.365</v>
      </c>
      <c r="P2589" s="84">
        <f>Ugovori_OPULJP[[#This Row],[Bespovratna sredstva - EU dio - HRK]]/7.5345</f>
        <v>225391.514367244</v>
      </c>
      <c r="Q2589" s="83">
        <f>Ugovori_OPULJP[[#This Row],[Bespovratna sredstva - Ukupno (EU+Nac) HRK
= Ukupna ugovorena vrijednost bespovratnih sredstava]]*Ugovori_OPULJP[[#This Row],[STOPA NACIONALNOG SUFINANCIRANJA %]]</f>
        <v>299684.53499999997</v>
      </c>
      <c r="R2589" s="84">
        <f>Ugovori_OPULJP[[#This Row],[Bespovratna sredstva - Nacionalni dio - HRK]]/7.5345</f>
        <v>39774.973123631287</v>
      </c>
      <c r="S2589" s="85">
        <v>1997896.9</v>
      </c>
      <c r="T2589" s="86">
        <f>Ugovori_OPULJP[[#This Row],[Bespovratna sredstva - Ukupno (EU+Nac) HRK
= Ukupna ugovorena vrijednost bespovratnih sredstava]]/7.5345</f>
        <v>265166.4874908753</v>
      </c>
      <c r="U2589" s="83">
        <v>0</v>
      </c>
      <c r="V2589" s="84">
        <f>Ugovori_OPULJP[[#This Row],[Javni doprinos korisnika - HRK]]/7.5345</f>
        <v>0</v>
      </c>
      <c r="W2589" s="83">
        <v>0</v>
      </c>
      <c r="X2589" s="84">
        <f>Ugovori_OPULJP[[#This Row],[Privatni doprinos korisnika - HRK]]/7.5345</f>
        <v>0</v>
      </c>
      <c r="Y2589" s="85">
        <v>1997896.9</v>
      </c>
      <c r="Z2589" s="86">
        <f>Ugovori_OPULJP[[#This Row],[UKUPNI PRIHVATLJIVI IZDACI
TOTAL ELIGIBLE EXPENDITURE
= Bespovratna sredstva ukupno + doprinos korisnika
= Ukupni prihvatljivi troškovi
= Ukupna ugovorena vrijednost projekta HRK]]/7.5345</f>
        <v>265166.4874908753</v>
      </c>
      <c r="AA2589" s="57" t="s">
        <v>38</v>
      </c>
      <c r="AB2589" s="57" t="s">
        <v>35</v>
      </c>
      <c r="AC2589" s="107" t="s">
        <v>9457</v>
      </c>
      <c r="AD2589" s="56" t="s">
        <v>6595</v>
      </c>
    </row>
    <row r="2590" spans="1:30" ht="114.75" x14ac:dyDescent="0.2">
      <c r="A2590" s="61" t="s">
        <v>9458</v>
      </c>
      <c r="B2590" s="99" t="s">
        <v>743</v>
      </c>
      <c r="C2590" s="56" t="s">
        <v>7295</v>
      </c>
      <c r="D2590" s="56" t="s">
        <v>9228</v>
      </c>
      <c r="E2590" s="57" t="s">
        <v>76</v>
      </c>
      <c r="F2590" s="62" t="s">
        <v>9459</v>
      </c>
      <c r="G2590" s="45" t="s">
        <v>8735</v>
      </c>
      <c r="H2590" s="59">
        <v>44342</v>
      </c>
      <c r="I2590" s="59">
        <v>44952</v>
      </c>
      <c r="J2590" s="48" t="str">
        <f>IF(Ugovori_OPULJP[[#This Row],[DATUM ZAVRŠETKA OPERACIJE]]&gt;DATE(2024,3,31),"u provedbi","završen")</f>
        <v>završen</v>
      </c>
      <c r="K2590" s="58" t="s">
        <v>200</v>
      </c>
      <c r="L2590" s="58" t="s">
        <v>200</v>
      </c>
      <c r="M2590" s="49">
        <v>0.85</v>
      </c>
      <c r="N2590" s="49">
        <v>0.15</v>
      </c>
      <c r="O2590" s="50">
        <f>Ugovori_OPULJP[[#This Row],[Bespovratna sredstva - Ukupno (EU+Nac) HRK
= Ukupna ugovorena vrijednost bespovratnih sredstava]]*Ugovori_OPULJP[[#This Row],[EU STOPA SUFINANCIRANJA %
EU CO-FINANCING RATE %]]</f>
        <v>1632769.284</v>
      </c>
      <c r="P2590" s="51">
        <f>Ugovori_OPULJP[[#This Row],[Bespovratna sredstva - EU dio - HRK]]/7.5345</f>
        <v>216705.72486561813</v>
      </c>
      <c r="Q2590" s="50">
        <f>Ugovori_OPULJP[[#This Row],[Bespovratna sredstva - Ukupno (EU+Nac) HRK
= Ukupna ugovorena vrijednost bespovratnih sredstava]]*Ugovori_OPULJP[[#This Row],[STOPA NACIONALNOG SUFINANCIRANJA %]]</f>
        <v>288135.75599999999</v>
      </c>
      <c r="R2590" s="51">
        <f>Ugovori_OPULJP[[#This Row],[Bespovratna sredstva - Nacionalni dio - HRK]]/7.5345</f>
        <v>38242.186740991434</v>
      </c>
      <c r="S2590" s="52">
        <v>1920905.04</v>
      </c>
      <c r="T2590" s="53">
        <f>Ugovori_OPULJP[[#This Row],[Bespovratna sredstva - Ukupno (EU+Nac) HRK
= Ukupna ugovorena vrijednost bespovratnih sredstava]]/7.5345</f>
        <v>254947.91160660959</v>
      </c>
      <c r="U2590" s="50">
        <v>0</v>
      </c>
      <c r="V2590" s="51">
        <f>Ugovori_OPULJP[[#This Row],[Javni doprinos korisnika - HRK]]/7.5345</f>
        <v>0</v>
      </c>
      <c r="W2590" s="50">
        <v>0</v>
      </c>
      <c r="X2590" s="51">
        <f>Ugovori_OPULJP[[#This Row],[Privatni doprinos korisnika - HRK]]/7.5345</f>
        <v>0</v>
      </c>
      <c r="Y2590" s="52">
        <v>1920905.04</v>
      </c>
      <c r="Z2590" s="53">
        <f>Ugovori_OPULJP[[#This Row],[UKUPNI PRIHVATLJIVI IZDACI
TOTAL ELIGIBLE EXPENDITURE
= Bespovratna sredstva ukupno + doprinos korisnika
= Ukupni prihvatljivi troškovi
= Ukupna ugovorena vrijednost projekta HRK]]/7.5345</f>
        <v>254947.91160660959</v>
      </c>
      <c r="AA2590" s="57" t="s">
        <v>38</v>
      </c>
      <c r="AB2590" s="57" t="s">
        <v>35</v>
      </c>
      <c r="AC2590" s="107" t="s">
        <v>9460</v>
      </c>
      <c r="AD2590" s="63" t="s">
        <v>6595</v>
      </c>
    </row>
    <row r="2591" spans="1:30" ht="114.75" x14ac:dyDescent="0.2">
      <c r="A2591" s="61" t="s">
        <v>9461</v>
      </c>
      <c r="B2591" s="99" t="s">
        <v>743</v>
      </c>
      <c r="C2591" s="56" t="s">
        <v>7295</v>
      </c>
      <c r="D2591" s="56" t="s">
        <v>9228</v>
      </c>
      <c r="E2591" s="57" t="s">
        <v>76</v>
      </c>
      <c r="F2591" s="62" t="s">
        <v>9462</v>
      </c>
      <c r="G2591" s="62" t="s">
        <v>8748</v>
      </c>
      <c r="H2591" s="59">
        <v>44340</v>
      </c>
      <c r="I2591" s="59">
        <v>44950</v>
      </c>
      <c r="J2591" s="48" t="str">
        <f>IF(Ugovori_OPULJP[[#This Row],[DATUM ZAVRŠETKA OPERACIJE]]&gt;DATE(2024,3,31),"u provedbi","završen")</f>
        <v>završen</v>
      </c>
      <c r="K2591" s="58" t="s">
        <v>200</v>
      </c>
      <c r="L2591" s="58" t="s">
        <v>200</v>
      </c>
      <c r="M2591" s="49">
        <v>0.85</v>
      </c>
      <c r="N2591" s="49">
        <v>0.15</v>
      </c>
      <c r="O2591" s="50">
        <f>Ugovori_OPULJP[[#This Row],[Bespovratna sredstva - Ukupno (EU+Nac) HRK
= Ukupna ugovorena vrijednost bespovratnih sredstava]]*Ugovori_OPULJP[[#This Row],[EU STOPA SUFINANCIRANJA %
EU CO-FINANCING RATE %]]</f>
        <v>1632769.284</v>
      </c>
      <c r="P2591" s="51">
        <f>Ugovori_OPULJP[[#This Row],[Bespovratna sredstva - EU dio - HRK]]/7.5345</f>
        <v>216705.72486561813</v>
      </c>
      <c r="Q2591" s="50">
        <f>Ugovori_OPULJP[[#This Row],[Bespovratna sredstva - Ukupno (EU+Nac) HRK
= Ukupna ugovorena vrijednost bespovratnih sredstava]]*Ugovori_OPULJP[[#This Row],[STOPA NACIONALNOG SUFINANCIRANJA %]]</f>
        <v>288135.75599999999</v>
      </c>
      <c r="R2591" s="51">
        <f>Ugovori_OPULJP[[#This Row],[Bespovratna sredstva - Nacionalni dio - HRK]]/7.5345</f>
        <v>38242.186740991434</v>
      </c>
      <c r="S2591" s="52">
        <v>1920905.04</v>
      </c>
      <c r="T2591" s="53">
        <f>Ugovori_OPULJP[[#This Row],[Bespovratna sredstva - Ukupno (EU+Nac) HRK
= Ukupna ugovorena vrijednost bespovratnih sredstava]]/7.5345</f>
        <v>254947.91160660959</v>
      </c>
      <c r="U2591" s="50">
        <v>0</v>
      </c>
      <c r="V2591" s="51">
        <f>Ugovori_OPULJP[[#This Row],[Javni doprinos korisnika - HRK]]/7.5345</f>
        <v>0</v>
      </c>
      <c r="W2591" s="50">
        <v>0</v>
      </c>
      <c r="X2591" s="51">
        <f>Ugovori_OPULJP[[#This Row],[Privatni doprinos korisnika - HRK]]/7.5345</f>
        <v>0</v>
      </c>
      <c r="Y2591" s="52">
        <v>1920905.04</v>
      </c>
      <c r="Z2591" s="53">
        <f>Ugovori_OPULJP[[#This Row],[UKUPNI PRIHVATLJIVI IZDACI
TOTAL ELIGIBLE EXPENDITURE
= Bespovratna sredstva ukupno + doprinos korisnika
= Ukupni prihvatljivi troškovi
= Ukupna ugovorena vrijednost projekta HRK]]/7.5345</f>
        <v>254947.91160660959</v>
      </c>
      <c r="AA2591" s="57" t="s">
        <v>38</v>
      </c>
      <c r="AB2591" s="57" t="s">
        <v>35</v>
      </c>
      <c r="AC2591" s="107" t="s">
        <v>9463</v>
      </c>
      <c r="AD2591" s="63" t="s">
        <v>6595</v>
      </c>
    </row>
    <row r="2592" spans="1:30" ht="76.5" x14ac:dyDescent="0.2">
      <c r="A2592" s="61" t="s">
        <v>9464</v>
      </c>
      <c r="B2592" s="99" t="s">
        <v>743</v>
      </c>
      <c r="C2592" s="56" t="s">
        <v>7295</v>
      </c>
      <c r="D2592" s="56" t="s">
        <v>9228</v>
      </c>
      <c r="E2592" s="57" t="s">
        <v>76</v>
      </c>
      <c r="F2592" s="109" t="s">
        <v>9465</v>
      </c>
      <c r="G2592" s="45" t="s">
        <v>7349</v>
      </c>
      <c r="H2592" s="77">
        <v>44196</v>
      </c>
      <c r="I2592" s="77">
        <v>44804</v>
      </c>
      <c r="J2592" s="48" t="str">
        <f>IF(Ugovori_OPULJP[[#This Row],[DATUM ZAVRŠETKA OPERACIJE]]&gt;DATE(2024,3,31),"u provedbi","završen")</f>
        <v>završen</v>
      </c>
      <c r="K2592" s="58" t="s">
        <v>37</v>
      </c>
      <c r="L2592" s="78" t="s">
        <v>37</v>
      </c>
      <c r="M2592" s="49">
        <v>0.85</v>
      </c>
      <c r="N2592" s="49">
        <v>0.15</v>
      </c>
      <c r="O2592" s="50">
        <f>Ugovori_OPULJP[[#This Row],[Bespovratna sredstva - Ukupno (EU+Nac) HRK
= Ukupna ugovorena vrijednost bespovratnih sredstava]]*Ugovori_OPULJP[[#This Row],[EU STOPA SUFINANCIRANJA %
EU CO-FINANCING RATE %]]</f>
        <v>1295488.6040000001</v>
      </c>
      <c r="P2592" s="51">
        <f>Ugovori_OPULJP[[#This Row],[Bespovratna sredstva - EU dio - HRK]]/7.5345</f>
        <v>171940.88579202336</v>
      </c>
      <c r="Q2592" s="79">
        <f>Ugovori_OPULJP[[#This Row],[Bespovratna sredstva - Ukupno (EU+Nac) HRK
= Ukupna ugovorena vrijednost bespovratnih sredstava]]*Ugovori_OPULJP[[#This Row],[STOPA NACIONALNOG SUFINANCIRANJA %]]</f>
        <v>228615.636</v>
      </c>
      <c r="R2592" s="80">
        <f>Ugovori_OPULJP[[#This Row],[Bespovratna sredstva - Nacionalni dio - HRK]]/7.5345</f>
        <v>30342.509257415884</v>
      </c>
      <c r="S2592" s="52">
        <v>1524104.24</v>
      </c>
      <c r="T2592" s="53">
        <f>Ugovori_OPULJP[[#This Row],[Bespovratna sredstva - Ukupno (EU+Nac) HRK
= Ukupna ugovorena vrijednost bespovratnih sredstava]]/7.5345</f>
        <v>202283.39504943922</v>
      </c>
      <c r="U2592" s="79">
        <v>0</v>
      </c>
      <c r="V2592" s="80">
        <f>Ugovori_OPULJP[[#This Row],[Javni doprinos korisnika - HRK]]/7.5345</f>
        <v>0</v>
      </c>
      <c r="W2592" s="50">
        <v>0</v>
      </c>
      <c r="X2592" s="51">
        <f>Ugovori_OPULJP[[#This Row],[Privatni doprinos korisnika - HRK]]/7.5345</f>
        <v>0</v>
      </c>
      <c r="Y2592" s="52">
        <v>1524104.24</v>
      </c>
      <c r="Z2592" s="53">
        <f>Ugovori_OPULJP[[#This Row],[UKUPNI PRIHVATLJIVI IZDACI
TOTAL ELIGIBLE EXPENDITURE
= Bespovratna sredstva ukupno + doprinos korisnika
= Ukupni prihvatljivi troškovi
= Ukupna ugovorena vrijednost projekta HRK]]/7.5345</f>
        <v>202283.39504943922</v>
      </c>
      <c r="AA2592" s="57" t="s">
        <v>38</v>
      </c>
      <c r="AB2592" s="57" t="s">
        <v>35</v>
      </c>
      <c r="AC2592" s="107" t="s">
        <v>9466</v>
      </c>
      <c r="AD2592" s="56" t="s">
        <v>6595</v>
      </c>
    </row>
    <row r="2593" spans="1:30" ht="102" x14ac:dyDescent="0.2">
      <c r="A2593" s="61" t="s">
        <v>9467</v>
      </c>
      <c r="B2593" s="99" t="s">
        <v>743</v>
      </c>
      <c r="C2593" s="56" t="s">
        <v>7295</v>
      </c>
      <c r="D2593" s="56" t="s">
        <v>9228</v>
      </c>
      <c r="E2593" s="57" t="s">
        <v>76</v>
      </c>
      <c r="F2593" s="62" t="s">
        <v>9468</v>
      </c>
      <c r="G2593" s="62" t="s">
        <v>7479</v>
      </c>
      <c r="H2593" s="59">
        <v>44204</v>
      </c>
      <c r="I2593" s="59">
        <v>44812</v>
      </c>
      <c r="J2593" s="48" t="str">
        <f>IF(Ugovori_OPULJP[[#This Row],[DATUM ZAVRŠETKA OPERACIJE]]&gt;DATE(2024,3,31),"u provedbi","završen")</f>
        <v>završen</v>
      </c>
      <c r="K2593" s="58" t="s">
        <v>249</v>
      </c>
      <c r="L2593" s="58" t="s">
        <v>249</v>
      </c>
      <c r="M2593" s="49">
        <v>0.85</v>
      </c>
      <c r="N2593" s="49">
        <v>0.15</v>
      </c>
      <c r="O2593" s="83">
        <f>Ugovori_OPULJP[[#This Row],[Bespovratna sredstva - Ukupno (EU+Nac) HRK
= Ukupna ugovorena vrijednost bespovratnih sredstava]]*Ugovori_OPULJP[[#This Row],[EU STOPA SUFINANCIRANJA %
EU CO-FINANCING RATE %]]</f>
        <v>1699645.6265</v>
      </c>
      <c r="P2593" s="84">
        <f>Ugovori_OPULJP[[#This Row],[Bespovratna sredstva - EU dio - HRK]]/7.5345</f>
        <v>225581.74085871657</v>
      </c>
      <c r="Q2593" s="83">
        <f>Ugovori_OPULJP[[#This Row],[Bespovratna sredstva - Ukupno (EU+Nac) HRK
= Ukupna ugovorena vrijednost bespovratnih sredstava]]*Ugovori_OPULJP[[#This Row],[STOPA NACIONALNOG SUFINANCIRANJA %]]</f>
        <v>299937.46350000001</v>
      </c>
      <c r="R2593" s="84">
        <f>Ugovori_OPULJP[[#This Row],[Bespovratna sredstva - Nacionalni dio - HRK]]/7.5345</f>
        <v>39808.542504479396</v>
      </c>
      <c r="S2593" s="85">
        <v>1999583.09</v>
      </c>
      <c r="T2593" s="86">
        <f>Ugovori_OPULJP[[#This Row],[Bespovratna sredstva - Ukupno (EU+Nac) HRK
= Ukupna ugovorena vrijednost bespovratnih sredstava]]/7.5345</f>
        <v>265390.28336319595</v>
      </c>
      <c r="U2593" s="83">
        <v>0</v>
      </c>
      <c r="V2593" s="84">
        <f>Ugovori_OPULJP[[#This Row],[Javni doprinos korisnika - HRK]]/7.5345</f>
        <v>0</v>
      </c>
      <c r="W2593" s="83">
        <v>0</v>
      </c>
      <c r="X2593" s="84">
        <f>Ugovori_OPULJP[[#This Row],[Privatni doprinos korisnika - HRK]]/7.5345</f>
        <v>0</v>
      </c>
      <c r="Y2593" s="85">
        <v>1999583.09</v>
      </c>
      <c r="Z2593" s="86">
        <f>Ugovori_OPULJP[[#This Row],[UKUPNI PRIHVATLJIVI IZDACI
TOTAL ELIGIBLE EXPENDITURE
= Bespovratna sredstva ukupno + doprinos korisnika
= Ukupni prihvatljivi troškovi
= Ukupna ugovorena vrijednost projekta HRK]]/7.5345</f>
        <v>265390.28336319595</v>
      </c>
      <c r="AA2593" s="57" t="s">
        <v>38</v>
      </c>
      <c r="AB2593" s="57" t="s">
        <v>35</v>
      </c>
      <c r="AC2593" s="107" t="s">
        <v>9469</v>
      </c>
      <c r="AD2593" s="56" t="s">
        <v>6595</v>
      </c>
    </row>
    <row r="2594" spans="1:30" ht="102" x14ac:dyDescent="0.2">
      <c r="A2594" s="61" t="s">
        <v>9470</v>
      </c>
      <c r="B2594" s="99" t="s">
        <v>743</v>
      </c>
      <c r="C2594" s="56" t="s">
        <v>7295</v>
      </c>
      <c r="D2594" s="56" t="s">
        <v>9228</v>
      </c>
      <c r="E2594" s="57" t="s">
        <v>76</v>
      </c>
      <c r="F2594" s="62" t="s">
        <v>9471</v>
      </c>
      <c r="G2594" s="45" t="s">
        <v>1407</v>
      </c>
      <c r="H2594" s="59">
        <v>44204</v>
      </c>
      <c r="I2594" s="59">
        <v>44689</v>
      </c>
      <c r="J2594" s="48" t="str">
        <f>IF(Ugovori_OPULJP[[#This Row],[DATUM ZAVRŠETKA OPERACIJE]]&gt;DATE(2024,3,31),"u provedbi","završen")</f>
        <v>završen</v>
      </c>
      <c r="K2594" s="58" t="s">
        <v>94</v>
      </c>
      <c r="L2594" s="58" t="s">
        <v>94</v>
      </c>
      <c r="M2594" s="49">
        <v>0.85</v>
      </c>
      <c r="N2594" s="49">
        <v>0.15</v>
      </c>
      <c r="O2594" s="83">
        <f>Ugovori_OPULJP[[#This Row],[Bespovratna sredstva - Ukupno (EU+Nac) HRK
= Ukupna ugovorena vrijednost bespovratnih sredstava]]*Ugovori_OPULJP[[#This Row],[EU STOPA SUFINANCIRANJA %
EU CO-FINANCING RATE %]]</f>
        <v>1699981.0874999999</v>
      </c>
      <c r="P2594" s="84">
        <f>Ugovori_OPULJP[[#This Row],[Bespovratna sredstva - EU dio - HRK]]/7.5345</f>
        <v>225626.26418475012</v>
      </c>
      <c r="Q2594" s="83">
        <f>Ugovori_OPULJP[[#This Row],[Bespovratna sredstva - Ukupno (EU+Nac) HRK
= Ukupna ugovorena vrijednost bespovratnih sredstava]]*Ugovori_OPULJP[[#This Row],[STOPA NACIONALNOG SUFINANCIRANJA %]]</f>
        <v>299996.66249999998</v>
      </c>
      <c r="R2594" s="84">
        <f>Ugovori_OPULJP[[#This Row],[Bespovratna sredstva - Nacionalni dio - HRK]]/7.5345</f>
        <v>39816.399562014725</v>
      </c>
      <c r="S2594" s="85">
        <v>1999977.75</v>
      </c>
      <c r="T2594" s="86">
        <f>Ugovori_OPULJP[[#This Row],[Bespovratna sredstva - Ukupno (EU+Nac) HRK
= Ukupna ugovorena vrijednost bespovratnih sredstava]]/7.5345</f>
        <v>265442.66374676488</v>
      </c>
      <c r="U2594" s="83">
        <v>0</v>
      </c>
      <c r="V2594" s="84">
        <f>Ugovori_OPULJP[[#This Row],[Javni doprinos korisnika - HRK]]/7.5345</f>
        <v>0</v>
      </c>
      <c r="W2594" s="83">
        <v>0</v>
      </c>
      <c r="X2594" s="84">
        <f>Ugovori_OPULJP[[#This Row],[Privatni doprinos korisnika - HRK]]/7.5345</f>
        <v>0</v>
      </c>
      <c r="Y2594" s="85">
        <v>1999977.75</v>
      </c>
      <c r="Z2594" s="86">
        <f>Ugovori_OPULJP[[#This Row],[UKUPNI PRIHVATLJIVI IZDACI
TOTAL ELIGIBLE EXPENDITURE
= Bespovratna sredstva ukupno + doprinos korisnika
= Ukupni prihvatljivi troškovi
= Ukupna ugovorena vrijednost projekta HRK]]/7.5345</f>
        <v>265442.66374676488</v>
      </c>
      <c r="AA2594" s="57" t="s">
        <v>38</v>
      </c>
      <c r="AB2594" s="57" t="s">
        <v>35</v>
      </c>
      <c r="AC2594" s="107" t="s">
        <v>9472</v>
      </c>
      <c r="AD2594" s="56" t="s">
        <v>6595</v>
      </c>
    </row>
    <row r="2595" spans="1:30" ht="102" x14ac:dyDescent="0.2">
      <c r="A2595" s="61" t="s">
        <v>9473</v>
      </c>
      <c r="B2595" s="99" t="s">
        <v>743</v>
      </c>
      <c r="C2595" s="56" t="s">
        <v>7295</v>
      </c>
      <c r="D2595" s="56" t="s">
        <v>9228</v>
      </c>
      <c r="E2595" s="57" t="s">
        <v>76</v>
      </c>
      <c r="F2595" s="62" t="s">
        <v>9474</v>
      </c>
      <c r="G2595" s="45" t="s">
        <v>7309</v>
      </c>
      <c r="H2595" s="59">
        <v>44344</v>
      </c>
      <c r="I2595" s="59">
        <v>44954</v>
      </c>
      <c r="J2595" s="48" t="str">
        <f>IF(Ugovori_OPULJP[[#This Row],[DATUM ZAVRŠETKA OPERACIJE]]&gt;DATE(2024,3,31),"u provedbi","završen")</f>
        <v>završen</v>
      </c>
      <c r="K2595" s="58" t="s">
        <v>249</v>
      </c>
      <c r="L2595" s="58" t="s">
        <v>249</v>
      </c>
      <c r="M2595" s="49">
        <v>0.85</v>
      </c>
      <c r="N2595" s="49">
        <v>0.15</v>
      </c>
      <c r="O2595" s="50">
        <f>Ugovori_OPULJP[[#This Row],[Bespovratna sredstva - Ukupno (EU+Nac) HRK
= Ukupna ugovorena vrijednost bespovratnih sredstava]]*Ugovori_OPULJP[[#This Row],[EU STOPA SUFINANCIRANJA %
EU CO-FINANCING RATE %]]</f>
        <v>1613240.5</v>
      </c>
      <c r="P2595" s="51">
        <f>Ugovori_OPULJP[[#This Row],[Bespovratna sredstva - EU dio - HRK]]/7.5345</f>
        <v>214113.80980821553</v>
      </c>
      <c r="Q2595" s="50">
        <f>Ugovori_OPULJP[[#This Row],[Bespovratna sredstva - Ukupno (EU+Nac) HRK
= Ukupna ugovorena vrijednost bespovratnih sredstava]]*Ugovori_OPULJP[[#This Row],[STOPA NACIONALNOG SUFINANCIRANJA %]]</f>
        <v>284689.5</v>
      </c>
      <c r="R2595" s="51">
        <f>Ugovori_OPULJP[[#This Row],[Bespovratna sredstva - Nacionalni dio - HRK]]/7.5345</f>
        <v>37784.78996615568</v>
      </c>
      <c r="S2595" s="52">
        <v>1897930</v>
      </c>
      <c r="T2595" s="53">
        <f>Ugovori_OPULJP[[#This Row],[Bespovratna sredstva - Ukupno (EU+Nac) HRK
= Ukupna ugovorena vrijednost bespovratnih sredstava]]/7.5345</f>
        <v>251898.59977437122</v>
      </c>
      <c r="U2595" s="50">
        <v>0</v>
      </c>
      <c r="V2595" s="51">
        <f>Ugovori_OPULJP[[#This Row],[Javni doprinos korisnika - HRK]]/7.5345</f>
        <v>0</v>
      </c>
      <c r="W2595" s="50">
        <v>0</v>
      </c>
      <c r="X2595" s="51">
        <f>Ugovori_OPULJP[[#This Row],[Privatni doprinos korisnika - HRK]]/7.5345</f>
        <v>0</v>
      </c>
      <c r="Y2595" s="52">
        <v>1897930</v>
      </c>
      <c r="Z2595" s="53">
        <f>Ugovori_OPULJP[[#This Row],[UKUPNI PRIHVATLJIVI IZDACI
TOTAL ELIGIBLE EXPENDITURE
= Bespovratna sredstva ukupno + doprinos korisnika
= Ukupni prihvatljivi troškovi
= Ukupna ugovorena vrijednost projekta HRK]]/7.5345</f>
        <v>251898.59977437122</v>
      </c>
      <c r="AA2595" s="57" t="s">
        <v>38</v>
      </c>
      <c r="AB2595" s="57" t="s">
        <v>35</v>
      </c>
      <c r="AC2595" s="107" t="s">
        <v>9475</v>
      </c>
      <c r="AD2595" s="63" t="s">
        <v>6595</v>
      </c>
    </row>
    <row r="2596" spans="1:30" ht="51" x14ac:dyDescent="0.2">
      <c r="A2596" s="61" t="s">
        <v>9476</v>
      </c>
      <c r="B2596" s="99" t="s">
        <v>743</v>
      </c>
      <c r="C2596" s="56" t="s">
        <v>7295</v>
      </c>
      <c r="D2596" s="56" t="s">
        <v>9228</v>
      </c>
      <c r="E2596" s="57" t="s">
        <v>76</v>
      </c>
      <c r="F2596" s="62" t="s">
        <v>9477</v>
      </c>
      <c r="G2596" s="62" t="s">
        <v>9478</v>
      </c>
      <c r="H2596" s="59">
        <v>44396</v>
      </c>
      <c r="I2596" s="59">
        <v>45004</v>
      </c>
      <c r="J2596" s="48" t="str">
        <f>IF(Ugovori_OPULJP[[#This Row],[DATUM ZAVRŠETKA OPERACIJE]]&gt;DATE(2024,3,31),"u provedbi","završen")</f>
        <v>završen</v>
      </c>
      <c r="K2596" s="58" t="s">
        <v>249</v>
      </c>
      <c r="L2596" s="58" t="s">
        <v>249</v>
      </c>
      <c r="M2596" s="49">
        <v>0.85</v>
      </c>
      <c r="N2596" s="49">
        <v>0.15</v>
      </c>
      <c r="O2596" s="50">
        <f>Ugovori_OPULJP[[#This Row],[Bespovratna sredstva - Ukupno (EU+Nac) HRK
= Ukupna ugovorena vrijednost bespovratnih sredstava]]*Ugovori_OPULJP[[#This Row],[EU STOPA SUFINANCIRANJA %
EU CO-FINANCING RATE %]]</f>
        <v>466446</v>
      </c>
      <c r="P2596" s="51">
        <f>Ugovori_OPULJP[[#This Row],[Bespovratna sredstva - EU dio - HRK]]/7.5345</f>
        <v>61908.023093768657</v>
      </c>
      <c r="Q2596" s="50">
        <f>Ugovori_OPULJP[[#This Row],[Bespovratna sredstva - Ukupno (EU+Nac) HRK
= Ukupna ugovorena vrijednost bespovratnih sredstava]]*Ugovori_OPULJP[[#This Row],[STOPA NACIONALNOG SUFINANCIRANJA %]]</f>
        <v>82314</v>
      </c>
      <c r="R2596" s="51">
        <f>Ugovori_OPULJP[[#This Row],[Bespovratna sredstva - Nacionalni dio - HRK]]/7.5345</f>
        <v>10924.945251841529</v>
      </c>
      <c r="S2596" s="52">
        <v>548760</v>
      </c>
      <c r="T2596" s="53">
        <f>Ugovori_OPULJP[[#This Row],[Bespovratna sredstva - Ukupno (EU+Nac) HRK
= Ukupna ugovorena vrijednost bespovratnih sredstava]]/7.5345</f>
        <v>72832.968345610192</v>
      </c>
      <c r="U2596" s="50">
        <v>0</v>
      </c>
      <c r="V2596" s="51">
        <f>Ugovori_OPULJP[[#This Row],[Javni doprinos korisnika - HRK]]/7.5345</f>
        <v>0</v>
      </c>
      <c r="W2596" s="50">
        <v>0</v>
      </c>
      <c r="X2596" s="51">
        <f>Ugovori_OPULJP[[#This Row],[Privatni doprinos korisnika - HRK]]/7.5345</f>
        <v>0</v>
      </c>
      <c r="Y2596" s="52">
        <v>548760</v>
      </c>
      <c r="Z2596" s="53">
        <f>Ugovori_OPULJP[[#This Row],[UKUPNI PRIHVATLJIVI IZDACI
TOTAL ELIGIBLE EXPENDITURE
= Bespovratna sredstva ukupno + doprinos korisnika
= Ukupni prihvatljivi troškovi
= Ukupna ugovorena vrijednost projekta HRK]]/7.5345</f>
        <v>72832.968345610192</v>
      </c>
      <c r="AA2596" s="57" t="s">
        <v>38</v>
      </c>
      <c r="AB2596" s="57" t="s">
        <v>35</v>
      </c>
      <c r="AC2596" s="107" t="s">
        <v>9479</v>
      </c>
      <c r="AD2596" s="63" t="s">
        <v>6595</v>
      </c>
    </row>
    <row r="2597" spans="1:30" ht="38.25" x14ac:dyDescent="0.2">
      <c r="A2597" s="61" t="s">
        <v>9480</v>
      </c>
      <c r="B2597" s="99" t="s">
        <v>743</v>
      </c>
      <c r="C2597" s="56" t="s">
        <v>7295</v>
      </c>
      <c r="D2597" s="56" t="s">
        <v>9228</v>
      </c>
      <c r="E2597" s="57" t="s">
        <v>76</v>
      </c>
      <c r="F2597" s="62" t="s">
        <v>9481</v>
      </c>
      <c r="G2597" s="62" t="s">
        <v>7130</v>
      </c>
      <c r="H2597" s="59">
        <v>44396</v>
      </c>
      <c r="I2597" s="59">
        <v>45004</v>
      </c>
      <c r="J2597" s="48" t="str">
        <f>IF(Ugovori_OPULJP[[#This Row],[DATUM ZAVRŠETKA OPERACIJE]]&gt;DATE(2024,3,31),"u provedbi","završen")</f>
        <v>završen</v>
      </c>
      <c r="K2597" s="58" t="s">
        <v>9482</v>
      </c>
      <c r="L2597" s="58" t="s">
        <v>37</v>
      </c>
      <c r="M2597" s="49">
        <v>0.85</v>
      </c>
      <c r="N2597" s="49">
        <v>0.15</v>
      </c>
      <c r="O2597" s="50">
        <f>Ugovori_OPULJP[[#This Row],[Bespovratna sredstva - Ukupno (EU+Nac) HRK
= Ukupna ugovorena vrijednost bespovratnih sredstava]]*Ugovori_OPULJP[[#This Row],[EU STOPA SUFINANCIRANJA %
EU CO-FINANCING RATE %]]</f>
        <v>638401</v>
      </c>
      <c r="P2597" s="51">
        <f>Ugovori_OPULJP[[#This Row],[Bespovratna sredstva - EU dio - HRK]]/7.5345</f>
        <v>84730.373614705677</v>
      </c>
      <c r="Q2597" s="50">
        <f>Ugovori_OPULJP[[#This Row],[Bespovratna sredstva - Ukupno (EU+Nac) HRK
= Ukupna ugovorena vrijednost bespovratnih sredstava]]*Ugovori_OPULJP[[#This Row],[STOPA NACIONALNOG SUFINANCIRANJA %]]</f>
        <v>112659</v>
      </c>
      <c r="R2597" s="51">
        <f>Ugovori_OPULJP[[#This Row],[Bespovratna sredstva - Nacionalni dio - HRK]]/7.5345</f>
        <v>14952.418873183356</v>
      </c>
      <c r="S2597" s="52">
        <v>751060</v>
      </c>
      <c r="T2597" s="53">
        <f>Ugovori_OPULJP[[#This Row],[Bespovratna sredstva - Ukupno (EU+Nac) HRK
= Ukupna ugovorena vrijednost bespovratnih sredstava]]/7.5345</f>
        <v>99682.792487889034</v>
      </c>
      <c r="U2597" s="50">
        <v>0</v>
      </c>
      <c r="V2597" s="51">
        <f>Ugovori_OPULJP[[#This Row],[Javni doprinos korisnika - HRK]]/7.5345</f>
        <v>0</v>
      </c>
      <c r="W2597" s="50">
        <v>0</v>
      </c>
      <c r="X2597" s="51">
        <f>Ugovori_OPULJP[[#This Row],[Privatni doprinos korisnika - HRK]]/7.5345</f>
        <v>0</v>
      </c>
      <c r="Y2597" s="52">
        <v>751060</v>
      </c>
      <c r="Z2597" s="53">
        <f>Ugovori_OPULJP[[#This Row],[UKUPNI PRIHVATLJIVI IZDACI
TOTAL ELIGIBLE EXPENDITURE
= Bespovratna sredstva ukupno + doprinos korisnika
= Ukupni prihvatljivi troškovi
= Ukupna ugovorena vrijednost projekta HRK]]/7.5345</f>
        <v>99682.792487889034</v>
      </c>
      <c r="AA2597" s="57" t="s">
        <v>38</v>
      </c>
      <c r="AB2597" s="57" t="s">
        <v>35</v>
      </c>
      <c r="AC2597" s="107" t="s">
        <v>9483</v>
      </c>
      <c r="AD2597" s="63" t="s">
        <v>6595</v>
      </c>
    </row>
    <row r="2598" spans="1:30" ht="38.25" x14ac:dyDescent="0.2">
      <c r="A2598" s="61" t="s">
        <v>9484</v>
      </c>
      <c r="B2598" s="99" t="s">
        <v>743</v>
      </c>
      <c r="C2598" s="56" t="s">
        <v>7295</v>
      </c>
      <c r="D2598" s="56" t="s">
        <v>9228</v>
      </c>
      <c r="E2598" s="57" t="s">
        <v>76</v>
      </c>
      <c r="F2598" s="62" t="s">
        <v>9485</v>
      </c>
      <c r="G2598" s="62" t="s">
        <v>9486</v>
      </c>
      <c r="H2598" s="59">
        <v>44396</v>
      </c>
      <c r="I2598" s="59">
        <v>45004</v>
      </c>
      <c r="J2598" s="48" t="str">
        <f>IF(Ugovori_OPULJP[[#This Row],[DATUM ZAVRŠETKA OPERACIJE]]&gt;DATE(2024,3,31),"u provedbi","završen")</f>
        <v>završen</v>
      </c>
      <c r="K2598" s="58" t="s">
        <v>249</v>
      </c>
      <c r="L2598" s="58" t="s">
        <v>249</v>
      </c>
      <c r="M2598" s="49">
        <v>0.85</v>
      </c>
      <c r="N2598" s="49">
        <v>0.15</v>
      </c>
      <c r="O2598" s="50">
        <f>Ugovori_OPULJP[[#This Row],[Bespovratna sredstva - Ukupno (EU+Nac) HRK
= Ukupna ugovorena vrijednost bespovratnih sredstava]]*Ugovori_OPULJP[[#This Row],[EU STOPA SUFINANCIRANJA %
EU CO-FINANCING RATE %]]</f>
        <v>461516</v>
      </c>
      <c r="P2598" s="51">
        <f>Ugovori_OPULJP[[#This Row],[Bespovratna sredstva - EU dio - HRK]]/7.5345</f>
        <v>61253.699648284557</v>
      </c>
      <c r="Q2598" s="50">
        <f>Ugovori_OPULJP[[#This Row],[Bespovratna sredstva - Ukupno (EU+Nac) HRK
= Ukupna ugovorena vrijednost bespovratnih sredstava]]*Ugovori_OPULJP[[#This Row],[STOPA NACIONALNOG SUFINANCIRANJA %]]</f>
        <v>81444</v>
      </c>
      <c r="R2598" s="51">
        <f>Ugovori_OPULJP[[#This Row],[Bespovratna sredstva - Nacionalni dio - HRK]]/7.5345</f>
        <v>10809.476408520804</v>
      </c>
      <c r="S2598" s="52">
        <v>542960</v>
      </c>
      <c r="T2598" s="53">
        <f>Ugovori_OPULJP[[#This Row],[Bespovratna sredstva - Ukupno (EU+Nac) HRK
= Ukupna ugovorena vrijednost bespovratnih sredstava]]/7.5345</f>
        <v>72063.176056805358</v>
      </c>
      <c r="U2598" s="50">
        <v>0</v>
      </c>
      <c r="V2598" s="51">
        <f>Ugovori_OPULJP[[#This Row],[Javni doprinos korisnika - HRK]]/7.5345</f>
        <v>0</v>
      </c>
      <c r="W2598" s="50">
        <v>0</v>
      </c>
      <c r="X2598" s="51">
        <f>Ugovori_OPULJP[[#This Row],[Privatni doprinos korisnika - HRK]]/7.5345</f>
        <v>0</v>
      </c>
      <c r="Y2598" s="52">
        <v>542960</v>
      </c>
      <c r="Z2598" s="53">
        <f>Ugovori_OPULJP[[#This Row],[UKUPNI PRIHVATLJIVI IZDACI
TOTAL ELIGIBLE EXPENDITURE
= Bespovratna sredstva ukupno + doprinos korisnika
= Ukupni prihvatljivi troškovi
= Ukupna ugovorena vrijednost projekta HRK]]/7.5345</f>
        <v>72063.176056805358</v>
      </c>
      <c r="AA2598" s="57" t="s">
        <v>38</v>
      </c>
      <c r="AB2598" s="57" t="s">
        <v>35</v>
      </c>
      <c r="AC2598" s="107" t="s">
        <v>9487</v>
      </c>
      <c r="AD2598" s="63" t="s">
        <v>6595</v>
      </c>
    </row>
    <row r="2599" spans="1:30" ht="89.25" x14ac:dyDescent="0.2">
      <c r="A2599" s="61" t="s">
        <v>9488</v>
      </c>
      <c r="B2599" s="99" t="s">
        <v>743</v>
      </c>
      <c r="C2599" s="56" t="s">
        <v>7295</v>
      </c>
      <c r="D2599" s="56" t="s">
        <v>9228</v>
      </c>
      <c r="E2599" s="57" t="s">
        <v>76</v>
      </c>
      <c r="F2599" s="62" t="s">
        <v>9489</v>
      </c>
      <c r="G2599" s="62" t="s">
        <v>9490</v>
      </c>
      <c r="H2599" s="59">
        <v>44397</v>
      </c>
      <c r="I2599" s="59">
        <v>45005</v>
      </c>
      <c r="J2599" s="48" t="str">
        <f>IF(Ugovori_OPULJP[[#This Row],[DATUM ZAVRŠETKA OPERACIJE]]&gt;DATE(2024,3,31),"u provedbi","završen")</f>
        <v>završen</v>
      </c>
      <c r="K2599" s="58" t="s">
        <v>9491</v>
      </c>
      <c r="L2599" s="58" t="s">
        <v>186</v>
      </c>
      <c r="M2599" s="49">
        <v>0.85</v>
      </c>
      <c r="N2599" s="49">
        <v>0.15</v>
      </c>
      <c r="O2599" s="50">
        <f>Ugovori_OPULJP[[#This Row],[Bespovratna sredstva - Ukupno (EU+Nac) HRK
= Ukupna ugovorena vrijednost bespovratnih sredstava]]*Ugovori_OPULJP[[#This Row],[EU STOPA SUFINANCIRANJA %
EU CO-FINANCING RATE %]]</f>
        <v>613810.5</v>
      </c>
      <c r="P2599" s="51">
        <f>Ugovori_OPULJP[[#This Row],[Bespovratna sredstva - EU dio - HRK]]/7.5345</f>
        <v>81466.653394385823</v>
      </c>
      <c r="Q2599" s="50">
        <f>Ugovori_OPULJP[[#This Row],[Bespovratna sredstva - Ukupno (EU+Nac) HRK
= Ukupna ugovorena vrijednost bespovratnih sredstava]]*Ugovori_OPULJP[[#This Row],[STOPA NACIONALNOG SUFINANCIRANJA %]]</f>
        <v>108319.5</v>
      </c>
      <c r="R2599" s="51">
        <f>Ugovori_OPULJP[[#This Row],[Bespovratna sredstva - Nacionalni dio - HRK]]/7.5345</f>
        <v>14376.468246068085</v>
      </c>
      <c r="S2599" s="52">
        <v>722130</v>
      </c>
      <c r="T2599" s="53">
        <f>Ugovori_OPULJP[[#This Row],[Bespovratna sredstva - Ukupno (EU+Nac) HRK
= Ukupna ugovorena vrijednost bespovratnih sredstava]]/7.5345</f>
        <v>95843.121640453901</v>
      </c>
      <c r="U2599" s="50">
        <v>0</v>
      </c>
      <c r="V2599" s="51">
        <f>Ugovori_OPULJP[[#This Row],[Javni doprinos korisnika - HRK]]/7.5345</f>
        <v>0</v>
      </c>
      <c r="W2599" s="50">
        <v>0</v>
      </c>
      <c r="X2599" s="51">
        <f>Ugovori_OPULJP[[#This Row],[Privatni doprinos korisnika - HRK]]/7.5345</f>
        <v>0</v>
      </c>
      <c r="Y2599" s="52">
        <v>722130</v>
      </c>
      <c r="Z2599" s="53">
        <f>Ugovori_OPULJP[[#This Row],[UKUPNI PRIHVATLJIVI IZDACI
TOTAL ELIGIBLE EXPENDITURE
= Bespovratna sredstva ukupno + doprinos korisnika
= Ukupni prihvatljivi troškovi
= Ukupna ugovorena vrijednost projekta HRK]]/7.5345</f>
        <v>95843.121640453901</v>
      </c>
      <c r="AA2599" s="57" t="s">
        <v>38</v>
      </c>
      <c r="AB2599" s="57" t="s">
        <v>35</v>
      </c>
      <c r="AC2599" s="107" t="s">
        <v>9492</v>
      </c>
      <c r="AD2599" s="63" t="s">
        <v>6595</v>
      </c>
    </row>
    <row r="2600" spans="1:30" ht="63.75" x14ac:dyDescent="0.2">
      <c r="A2600" s="61" t="s">
        <v>9493</v>
      </c>
      <c r="B2600" s="99" t="s">
        <v>743</v>
      </c>
      <c r="C2600" s="56" t="s">
        <v>7295</v>
      </c>
      <c r="D2600" s="56" t="s">
        <v>9228</v>
      </c>
      <c r="E2600" s="57" t="s">
        <v>76</v>
      </c>
      <c r="F2600" s="62" t="s">
        <v>9494</v>
      </c>
      <c r="G2600" s="62" t="s">
        <v>9495</v>
      </c>
      <c r="H2600" s="59">
        <v>44382</v>
      </c>
      <c r="I2600" s="59">
        <v>44990</v>
      </c>
      <c r="J2600" s="48" t="str">
        <f>IF(Ugovori_OPULJP[[#This Row],[DATUM ZAVRŠETKA OPERACIJE]]&gt;DATE(2024,3,31),"u provedbi","završen")</f>
        <v>završen</v>
      </c>
      <c r="K2600" s="58" t="s">
        <v>154</v>
      </c>
      <c r="L2600" s="58" t="s">
        <v>37</v>
      </c>
      <c r="M2600" s="49">
        <v>0.85</v>
      </c>
      <c r="N2600" s="49">
        <v>0.15</v>
      </c>
      <c r="O2600" s="50">
        <f>Ugovori_OPULJP[[#This Row],[Bespovratna sredstva - Ukupno (EU+Nac) HRK
= Ukupna ugovorena vrijednost bespovratnih sredstava]]*Ugovori_OPULJP[[#This Row],[EU STOPA SUFINANCIRANJA %
EU CO-FINANCING RATE %]]</f>
        <v>457334</v>
      </c>
      <c r="P2600" s="51">
        <f>Ugovori_OPULJP[[#This Row],[Bespovratna sredstva - EU dio - HRK]]/7.5345</f>
        <v>60698.652863494586</v>
      </c>
      <c r="Q2600" s="50">
        <f>Ugovori_OPULJP[[#This Row],[Bespovratna sredstva - Ukupno (EU+Nac) HRK
= Ukupna ugovorena vrijednost bespovratnih sredstava]]*Ugovori_OPULJP[[#This Row],[STOPA NACIONALNOG SUFINANCIRANJA %]]</f>
        <v>80706</v>
      </c>
      <c r="R2600" s="51">
        <f>Ugovori_OPULJP[[#This Row],[Bespovratna sredstva - Nacionalni dio - HRK]]/7.5345</f>
        <v>10711.526975910811</v>
      </c>
      <c r="S2600" s="52">
        <v>538040</v>
      </c>
      <c r="T2600" s="53">
        <f>Ugovori_OPULJP[[#This Row],[Bespovratna sredstva - Ukupno (EU+Nac) HRK
= Ukupna ugovorena vrijednost bespovratnih sredstava]]/7.5345</f>
        <v>71410.179839405391</v>
      </c>
      <c r="U2600" s="50">
        <v>0</v>
      </c>
      <c r="V2600" s="51">
        <f>Ugovori_OPULJP[[#This Row],[Javni doprinos korisnika - HRK]]/7.5345</f>
        <v>0</v>
      </c>
      <c r="W2600" s="50">
        <v>0</v>
      </c>
      <c r="X2600" s="51">
        <f>Ugovori_OPULJP[[#This Row],[Privatni doprinos korisnika - HRK]]/7.5345</f>
        <v>0</v>
      </c>
      <c r="Y2600" s="52">
        <v>538040</v>
      </c>
      <c r="Z2600" s="53">
        <f>Ugovori_OPULJP[[#This Row],[UKUPNI PRIHVATLJIVI IZDACI
TOTAL ELIGIBLE EXPENDITURE
= Bespovratna sredstva ukupno + doprinos korisnika
= Ukupni prihvatljivi troškovi
= Ukupna ugovorena vrijednost projekta HRK]]/7.5345</f>
        <v>71410.179839405391</v>
      </c>
      <c r="AA2600" s="57" t="s">
        <v>38</v>
      </c>
      <c r="AB2600" s="57" t="s">
        <v>35</v>
      </c>
      <c r="AC2600" s="107" t="s">
        <v>9496</v>
      </c>
      <c r="AD2600" s="63" t="s">
        <v>6595</v>
      </c>
    </row>
    <row r="2601" spans="1:30" ht="38.25" x14ac:dyDescent="0.2">
      <c r="A2601" s="61" t="s">
        <v>9497</v>
      </c>
      <c r="B2601" s="99" t="s">
        <v>743</v>
      </c>
      <c r="C2601" s="56" t="s">
        <v>7295</v>
      </c>
      <c r="D2601" s="56" t="s">
        <v>9228</v>
      </c>
      <c r="E2601" s="57" t="s">
        <v>76</v>
      </c>
      <c r="F2601" s="62" t="s">
        <v>9498</v>
      </c>
      <c r="G2601" s="62" t="s">
        <v>2682</v>
      </c>
      <c r="H2601" s="59">
        <v>44378</v>
      </c>
      <c r="I2601" s="59">
        <v>44986</v>
      </c>
      <c r="J2601" s="48" t="str">
        <f>IF(Ugovori_OPULJP[[#This Row],[DATUM ZAVRŠETKA OPERACIJE]]&gt;DATE(2024,3,31),"u provedbi","završen")</f>
        <v>završen</v>
      </c>
      <c r="K2601" s="58" t="s">
        <v>2419</v>
      </c>
      <c r="L2601" s="58" t="s">
        <v>94</v>
      </c>
      <c r="M2601" s="49">
        <v>0.85</v>
      </c>
      <c r="N2601" s="49">
        <v>0.15</v>
      </c>
      <c r="O2601" s="50">
        <f>Ugovori_OPULJP[[#This Row],[Bespovratna sredstva - Ukupno (EU+Nac) HRK
= Ukupna ugovorena vrijednost bespovratnih sredstava]]*Ugovori_OPULJP[[#This Row],[EU STOPA SUFINANCIRANJA %
EU CO-FINANCING RATE %]]</f>
        <v>618987</v>
      </c>
      <c r="P2601" s="51">
        <f>Ugovori_OPULJP[[#This Row],[Bespovratna sredstva - EU dio - HRK]]/7.5345</f>
        <v>82153.693012144126</v>
      </c>
      <c r="Q2601" s="50">
        <f>Ugovori_OPULJP[[#This Row],[Bespovratna sredstva - Ukupno (EU+Nac) HRK
= Ukupna ugovorena vrijednost bespovratnih sredstava]]*Ugovori_OPULJP[[#This Row],[STOPA NACIONALNOG SUFINANCIRANJA %]]</f>
        <v>109233</v>
      </c>
      <c r="R2601" s="51">
        <f>Ugovori_OPULJP[[#This Row],[Bespovratna sredstva - Nacionalni dio - HRK]]/7.5345</f>
        <v>14497.710531554847</v>
      </c>
      <c r="S2601" s="52">
        <v>728220</v>
      </c>
      <c r="T2601" s="53">
        <f>Ugovori_OPULJP[[#This Row],[Bespovratna sredstva - Ukupno (EU+Nac) HRK
= Ukupna ugovorena vrijednost bespovratnih sredstava]]/7.5345</f>
        <v>96651.40354369898</v>
      </c>
      <c r="U2601" s="50">
        <v>0</v>
      </c>
      <c r="V2601" s="51">
        <f>Ugovori_OPULJP[[#This Row],[Javni doprinos korisnika - HRK]]/7.5345</f>
        <v>0</v>
      </c>
      <c r="W2601" s="50">
        <v>0</v>
      </c>
      <c r="X2601" s="51">
        <f>Ugovori_OPULJP[[#This Row],[Privatni doprinos korisnika - HRK]]/7.5345</f>
        <v>0</v>
      </c>
      <c r="Y2601" s="52">
        <v>728220</v>
      </c>
      <c r="Z2601" s="53">
        <f>Ugovori_OPULJP[[#This Row],[UKUPNI PRIHVATLJIVI IZDACI
TOTAL ELIGIBLE EXPENDITURE
= Bespovratna sredstva ukupno + doprinos korisnika
= Ukupni prihvatljivi troškovi
= Ukupna ugovorena vrijednost projekta HRK]]/7.5345</f>
        <v>96651.40354369898</v>
      </c>
      <c r="AA2601" s="57" t="s">
        <v>38</v>
      </c>
      <c r="AB2601" s="57" t="s">
        <v>35</v>
      </c>
      <c r="AC2601" s="107" t="s">
        <v>9499</v>
      </c>
      <c r="AD2601" s="63" t="s">
        <v>6595</v>
      </c>
    </row>
    <row r="2602" spans="1:30" ht="114.75" x14ac:dyDescent="0.2">
      <c r="A2602" s="61" t="s">
        <v>9500</v>
      </c>
      <c r="B2602" s="99" t="s">
        <v>743</v>
      </c>
      <c r="C2602" s="56" t="s">
        <v>7295</v>
      </c>
      <c r="D2602" s="56" t="s">
        <v>9228</v>
      </c>
      <c r="E2602" s="57" t="s">
        <v>76</v>
      </c>
      <c r="F2602" s="62" t="s">
        <v>9501</v>
      </c>
      <c r="G2602" s="62" t="s">
        <v>3967</v>
      </c>
      <c r="H2602" s="59">
        <v>44378</v>
      </c>
      <c r="I2602" s="59">
        <v>44986</v>
      </c>
      <c r="J2602" s="48" t="str">
        <f>IF(Ugovori_OPULJP[[#This Row],[DATUM ZAVRŠETKA OPERACIJE]]&gt;DATE(2024,3,31),"u provedbi","završen")</f>
        <v>završen</v>
      </c>
      <c r="K2602" s="58" t="s">
        <v>371</v>
      </c>
      <c r="L2602" s="58" t="s">
        <v>371</v>
      </c>
      <c r="M2602" s="49">
        <v>0.85</v>
      </c>
      <c r="N2602" s="49">
        <v>0.15</v>
      </c>
      <c r="O2602" s="50">
        <f>Ugovori_OPULJP[[#This Row],[Bespovratna sredstva - Ukupno (EU+Nac) HRK
= Ukupna ugovorena vrijednost bespovratnih sredstava]]*Ugovori_OPULJP[[#This Row],[EU STOPA SUFINANCIRANJA %
EU CO-FINANCING RATE %]]</f>
        <v>590175.50199999998</v>
      </c>
      <c r="P2602" s="51">
        <f>Ugovori_OPULJP[[#This Row],[Bespovratna sredstva - EU dio - HRK]]/7.5345</f>
        <v>78329.750082951752</v>
      </c>
      <c r="Q2602" s="50">
        <f>Ugovori_OPULJP[[#This Row],[Bespovratna sredstva - Ukupno (EU+Nac) HRK
= Ukupna ugovorena vrijednost bespovratnih sredstava]]*Ugovori_OPULJP[[#This Row],[STOPA NACIONALNOG SUFINANCIRANJA %]]</f>
        <v>104148.618</v>
      </c>
      <c r="R2602" s="51">
        <f>Ugovori_OPULJP[[#This Row],[Bespovratna sredstva - Nacionalni dio - HRK]]/7.5345</f>
        <v>13822.897073462074</v>
      </c>
      <c r="S2602" s="52">
        <v>694324.12</v>
      </c>
      <c r="T2602" s="53">
        <f>Ugovori_OPULJP[[#This Row],[Bespovratna sredstva - Ukupno (EU+Nac) HRK
= Ukupna ugovorena vrijednost bespovratnih sredstava]]/7.5345</f>
        <v>92152.647156413819</v>
      </c>
      <c r="U2602" s="50">
        <v>0</v>
      </c>
      <c r="V2602" s="51">
        <f>Ugovori_OPULJP[[#This Row],[Javni doprinos korisnika - HRK]]/7.5345</f>
        <v>0</v>
      </c>
      <c r="W2602" s="50">
        <v>0</v>
      </c>
      <c r="X2602" s="51">
        <f>Ugovori_OPULJP[[#This Row],[Privatni doprinos korisnika - HRK]]/7.5345</f>
        <v>0</v>
      </c>
      <c r="Y2602" s="52">
        <v>694324.12</v>
      </c>
      <c r="Z2602" s="53">
        <f>Ugovori_OPULJP[[#This Row],[UKUPNI PRIHVATLJIVI IZDACI
TOTAL ELIGIBLE EXPENDITURE
= Bespovratna sredstva ukupno + doprinos korisnika
= Ukupni prihvatljivi troškovi
= Ukupna ugovorena vrijednost projekta HRK]]/7.5345</f>
        <v>92152.647156413819</v>
      </c>
      <c r="AA2602" s="57" t="s">
        <v>38</v>
      </c>
      <c r="AB2602" s="57" t="s">
        <v>35</v>
      </c>
      <c r="AC2602" s="107" t="s">
        <v>9502</v>
      </c>
      <c r="AD2602" s="63" t="s">
        <v>6595</v>
      </c>
    </row>
    <row r="2603" spans="1:30" ht="102" x14ac:dyDescent="0.2">
      <c r="A2603" s="61" t="s">
        <v>9503</v>
      </c>
      <c r="B2603" s="99" t="s">
        <v>743</v>
      </c>
      <c r="C2603" s="56" t="s">
        <v>7295</v>
      </c>
      <c r="D2603" s="56" t="s">
        <v>9228</v>
      </c>
      <c r="E2603" s="57" t="s">
        <v>76</v>
      </c>
      <c r="F2603" s="62" t="s">
        <v>7363</v>
      </c>
      <c r="G2603" s="62" t="s">
        <v>5149</v>
      </c>
      <c r="H2603" s="59">
        <v>44340</v>
      </c>
      <c r="I2603" s="59">
        <v>44950</v>
      </c>
      <c r="J2603" s="48" t="str">
        <f>IF(Ugovori_OPULJP[[#This Row],[DATUM ZAVRŠETKA OPERACIJE]]&gt;DATE(2024,3,31),"u provedbi","završen")</f>
        <v>završen</v>
      </c>
      <c r="K2603" s="58" t="s">
        <v>109</v>
      </c>
      <c r="L2603" s="67" t="s">
        <v>104</v>
      </c>
      <c r="M2603" s="74" t="s">
        <v>3114</v>
      </c>
      <c r="N2603" s="49">
        <v>0.15</v>
      </c>
      <c r="O2603" s="50">
        <f>Ugovori_OPULJP[[#This Row],[Bespovratna sredstva - Ukupno (EU+Nac) HRK
= Ukupna ugovorena vrijednost bespovratnih sredstava]]*Ugovori_OPULJP[[#This Row],[EU STOPA SUFINANCIRANJA %
EU CO-FINANCING RATE %]]</f>
        <v>1065652.1399999999</v>
      </c>
      <c r="P2603" s="51">
        <f>Ugovori_OPULJP[[#This Row],[Bespovratna sredstva - EU dio - HRK]]/7.5345</f>
        <v>141436.34481385624</v>
      </c>
      <c r="Q2603" s="50">
        <f>Ugovori_OPULJP[[#This Row],[Bespovratna sredstva - Ukupno (EU+Nac) HRK
= Ukupna ugovorena vrijednost bespovratnih sredstava]]*Ugovori_OPULJP[[#This Row],[STOPA NACIONALNOG SUFINANCIRANJA %]]</f>
        <v>188056.25999999998</v>
      </c>
      <c r="R2603" s="51">
        <f>Ugovori_OPULJP[[#This Row],[Bespovratna sredstva - Nacionalni dio - HRK]]/7.5345</f>
        <v>24959.354967151099</v>
      </c>
      <c r="S2603" s="52">
        <v>1253708.3999999999</v>
      </c>
      <c r="T2603" s="53">
        <f>Ugovori_OPULJP[[#This Row],[Bespovratna sredstva - Ukupno (EU+Nac) HRK
= Ukupna ugovorena vrijednost bespovratnih sredstava]]/7.5345</f>
        <v>166395.69978100734</v>
      </c>
      <c r="U2603" s="50">
        <v>0</v>
      </c>
      <c r="V2603" s="51">
        <f>Ugovori_OPULJP[[#This Row],[Javni doprinos korisnika - HRK]]/7.5345</f>
        <v>0</v>
      </c>
      <c r="W2603" s="50">
        <v>0</v>
      </c>
      <c r="X2603" s="51">
        <f>Ugovori_OPULJP[[#This Row],[Privatni doprinos korisnika - HRK]]/7.5345</f>
        <v>0</v>
      </c>
      <c r="Y2603" s="52">
        <v>1253708.3999999999</v>
      </c>
      <c r="Z2603" s="53">
        <f>Ugovori_OPULJP[[#This Row],[UKUPNI PRIHVATLJIVI IZDACI
TOTAL ELIGIBLE EXPENDITURE
= Bespovratna sredstva ukupno + doprinos korisnika
= Ukupni prihvatljivi troškovi
= Ukupna ugovorena vrijednost projekta HRK]]/7.5345</f>
        <v>166395.69978100734</v>
      </c>
      <c r="AA2603" s="57" t="s">
        <v>38</v>
      </c>
      <c r="AB2603" s="57" t="s">
        <v>35</v>
      </c>
      <c r="AC2603" s="107" t="s">
        <v>9504</v>
      </c>
      <c r="AD2603" s="63" t="s">
        <v>6595</v>
      </c>
    </row>
    <row r="2604" spans="1:30" ht="38.25" x14ac:dyDescent="0.2">
      <c r="A2604" s="61" t="s">
        <v>9505</v>
      </c>
      <c r="B2604" s="99" t="s">
        <v>743</v>
      </c>
      <c r="C2604" s="56" t="s">
        <v>7295</v>
      </c>
      <c r="D2604" s="56" t="s">
        <v>9228</v>
      </c>
      <c r="E2604" s="57" t="s">
        <v>76</v>
      </c>
      <c r="F2604" s="62" t="s">
        <v>9506</v>
      </c>
      <c r="G2604" s="62" t="s">
        <v>9507</v>
      </c>
      <c r="H2604" s="59">
        <v>44396</v>
      </c>
      <c r="I2604" s="59">
        <v>45004</v>
      </c>
      <c r="J2604" s="48" t="str">
        <f>IF(Ugovori_OPULJP[[#This Row],[DATUM ZAVRŠETKA OPERACIJE]]&gt;DATE(2024,3,31),"u provedbi","završen")</f>
        <v>završen</v>
      </c>
      <c r="K2604" s="58" t="s">
        <v>94</v>
      </c>
      <c r="L2604" s="58" t="s">
        <v>94</v>
      </c>
      <c r="M2604" s="49">
        <v>0.85</v>
      </c>
      <c r="N2604" s="49">
        <v>0.15</v>
      </c>
      <c r="O2604" s="50">
        <f>Ugovori_OPULJP[[#This Row],[Bespovratna sredstva - Ukupno (EU+Nac) HRK
= Ukupna ugovorena vrijednost bespovratnih sredstava]]*Ugovori_OPULJP[[#This Row],[EU STOPA SUFINANCIRANJA %
EU CO-FINANCING RATE %]]</f>
        <v>455175</v>
      </c>
      <c r="P2604" s="51">
        <f>Ugovori_OPULJP[[#This Row],[Bespovratna sredstva - EU dio - HRK]]/7.5345</f>
        <v>60412.104320127408</v>
      </c>
      <c r="Q2604" s="50">
        <f>Ugovori_OPULJP[[#This Row],[Bespovratna sredstva - Ukupno (EU+Nac) HRK
= Ukupna ugovorena vrijednost bespovratnih sredstava]]*Ugovori_OPULJP[[#This Row],[STOPA NACIONALNOG SUFINANCIRANJA %]]</f>
        <v>80325</v>
      </c>
      <c r="R2604" s="51">
        <f>Ugovori_OPULJP[[#This Row],[Bespovratna sredstva - Nacionalni dio - HRK]]/7.5345</f>
        <v>10660.959585904837</v>
      </c>
      <c r="S2604" s="52">
        <v>535500</v>
      </c>
      <c r="T2604" s="53">
        <f>Ugovori_OPULJP[[#This Row],[Bespovratna sredstva - Ukupno (EU+Nac) HRK
= Ukupna ugovorena vrijednost bespovratnih sredstava]]/7.5345</f>
        <v>71073.063906032243</v>
      </c>
      <c r="U2604" s="50">
        <v>0</v>
      </c>
      <c r="V2604" s="51">
        <f>Ugovori_OPULJP[[#This Row],[Javni doprinos korisnika - HRK]]/7.5345</f>
        <v>0</v>
      </c>
      <c r="W2604" s="50">
        <v>0</v>
      </c>
      <c r="X2604" s="51">
        <f>Ugovori_OPULJP[[#This Row],[Privatni doprinos korisnika - HRK]]/7.5345</f>
        <v>0</v>
      </c>
      <c r="Y2604" s="52">
        <v>535500</v>
      </c>
      <c r="Z2604" s="53">
        <f>Ugovori_OPULJP[[#This Row],[UKUPNI PRIHVATLJIVI IZDACI
TOTAL ELIGIBLE EXPENDITURE
= Bespovratna sredstva ukupno + doprinos korisnika
= Ukupni prihvatljivi troškovi
= Ukupna ugovorena vrijednost projekta HRK]]/7.5345</f>
        <v>71073.063906032243</v>
      </c>
      <c r="AA2604" s="57" t="s">
        <v>38</v>
      </c>
      <c r="AB2604" s="57" t="s">
        <v>35</v>
      </c>
      <c r="AC2604" s="107" t="s">
        <v>9508</v>
      </c>
      <c r="AD2604" s="63" t="s">
        <v>6595</v>
      </c>
    </row>
    <row r="2605" spans="1:30" ht="114.75" x14ac:dyDescent="0.2">
      <c r="A2605" s="61" t="s">
        <v>9509</v>
      </c>
      <c r="B2605" s="99" t="s">
        <v>743</v>
      </c>
      <c r="C2605" s="56" t="s">
        <v>7295</v>
      </c>
      <c r="D2605" s="56" t="s">
        <v>9228</v>
      </c>
      <c r="E2605" s="57" t="s">
        <v>76</v>
      </c>
      <c r="F2605" s="62" t="s">
        <v>9510</v>
      </c>
      <c r="G2605" s="45" t="s">
        <v>5357</v>
      </c>
      <c r="H2605" s="59">
        <v>44340</v>
      </c>
      <c r="I2605" s="59">
        <v>44950</v>
      </c>
      <c r="J2605" s="48" t="str">
        <f>IF(Ugovori_OPULJP[[#This Row],[DATUM ZAVRŠETKA OPERACIJE]]&gt;DATE(2024,3,31),"u provedbi","završen")</f>
        <v>završen</v>
      </c>
      <c r="K2605" s="58" t="s">
        <v>8672</v>
      </c>
      <c r="L2605" s="58" t="s">
        <v>371</v>
      </c>
      <c r="M2605" s="49">
        <v>0.85</v>
      </c>
      <c r="N2605" s="49">
        <v>0.15</v>
      </c>
      <c r="O2605" s="50">
        <f>Ugovori_OPULJP[[#This Row],[Bespovratna sredstva - Ukupno (EU+Nac) HRK
= Ukupna ugovorena vrijednost bespovratnih sredstava]]*Ugovori_OPULJP[[#This Row],[EU STOPA SUFINANCIRANJA %
EU CO-FINANCING RATE %]]</f>
        <v>1525146.3725000001</v>
      </c>
      <c r="P2605" s="51">
        <f>Ugovori_OPULJP[[#This Row],[Bespovratna sredstva - EU dio - HRK]]/7.5345</f>
        <v>202421.70980157939</v>
      </c>
      <c r="Q2605" s="50">
        <f>Ugovori_OPULJP[[#This Row],[Bespovratna sredstva - Ukupno (EU+Nac) HRK
= Ukupna ugovorena vrijednost bespovratnih sredstava]]*Ugovori_OPULJP[[#This Row],[STOPA NACIONALNOG SUFINANCIRANJA %]]</f>
        <v>269143.47749999998</v>
      </c>
      <c r="R2605" s="51">
        <f>Ugovori_OPULJP[[#This Row],[Bespovratna sredstva - Nacionalni dio - HRK]]/7.5345</f>
        <v>35721.478200278711</v>
      </c>
      <c r="S2605" s="52">
        <v>1794289.85</v>
      </c>
      <c r="T2605" s="53">
        <f>Ugovori_OPULJP[[#This Row],[Bespovratna sredstva - Ukupno (EU+Nac) HRK
= Ukupna ugovorena vrijednost bespovratnih sredstava]]/7.5345</f>
        <v>238143.18800185813</v>
      </c>
      <c r="U2605" s="50">
        <v>0</v>
      </c>
      <c r="V2605" s="51">
        <f>Ugovori_OPULJP[[#This Row],[Javni doprinos korisnika - HRK]]/7.5345</f>
        <v>0</v>
      </c>
      <c r="W2605" s="50">
        <v>0</v>
      </c>
      <c r="X2605" s="51">
        <f>Ugovori_OPULJP[[#This Row],[Privatni doprinos korisnika - HRK]]/7.5345</f>
        <v>0</v>
      </c>
      <c r="Y2605" s="52">
        <v>1794289.85</v>
      </c>
      <c r="Z2605" s="53">
        <f>Ugovori_OPULJP[[#This Row],[UKUPNI PRIHVATLJIVI IZDACI
TOTAL ELIGIBLE EXPENDITURE
= Bespovratna sredstva ukupno + doprinos korisnika
= Ukupni prihvatljivi troškovi
= Ukupna ugovorena vrijednost projekta HRK]]/7.5345</f>
        <v>238143.18800185813</v>
      </c>
      <c r="AA2605" s="57" t="s">
        <v>38</v>
      </c>
      <c r="AB2605" s="57" t="s">
        <v>35</v>
      </c>
      <c r="AC2605" s="107" t="s">
        <v>9511</v>
      </c>
      <c r="AD2605" s="63" t="s">
        <v>6595</v>
      </c>
    </row>
    <row r="2606" spans="1:30" ht="76.5" x14ac:dyDescent="0.2">
      <c r="A2606" s="61" t="s">
        <v>9512</v>
      </c>
      <c r="B2606" s="99" t="s">
        <v>743</v>
      </c>
      <c r="C2606" s="56" t="s">
        <v>7295</v>
      </c>
      <c r="D2606" s="56" t="s">
        <v>9228</v>
      </c>
      <c r="E2606" s="57" t="s">
        <v>76</v>
      </c>
      <c r="F2606" s="62" t="s">
        <v>9513</v>
      </c>
      <c r="G2606" s="45" t="s">
        <v>1647</v>
      </c>
      <c r="H2606" s="59">
        <v>44214</v>
      </c>
      <c r="I2606" s="59">
        <v>44822</v>
      </c>
      <c r="J2606" s="48" t="str">
        <f>IF(Ugovori_OPULJP[[#This Row],[DATUM ZAVRŠETKA OPERACIJE]]&gt;DATE(2024,3,31),"u provedbi","završen")</f>
        <v>završen</v>
      </c>
      <c r="K2606" s="58" t="s">
        <v>211</v>
      </c>
      <c r="L2606" s="58" t="s">
        <v>211</v>
      </c>
      <c r="M2606" s="49">
        <v>0.85</v>
      </c>
      <c r="N2606" s="49">
        <v>0.15</v>
      </c>
      <c r="O2606" s="83">
        <f>Ugovori_OPULJP[[#This Row],[Bespovratna sredstva - Ukupno (EU+Nac) HRK
= Ukupna ugovorena vrijednost bespovratnih sredstava]]*Ugovori_OPULJP[[#This Row],[EU STOPA SUFINANCIRANJA %
EU CO-FINANCING RATE %]]</f>
        <v>1625748.8195</v>
      </c>
      <c r="P2606" s="84">
        <f>Ugovori_OPULJP[[#This Row],[Bespovratna sredstva - EU dio - HRK]]/7.5345</f>
        <v>215773.94910080297</v>
      </c>
      <c r="Q2606" s="83">
        <f>Ugovori_OPULJP[[#This Row],[Bespovratna sredstva - Ukupno (EU+Nac) HRK
= Ukupna ugovorena vrijednost bespovratnih sredstava]]*Ugovori_OPULJP[[#This Row],[STOPA NACIONALNOG SUFINANCIRANJA %]]</f>
        <v>286896.8505</v>
      </c>
      <c r="R2606" s="84">
        <f>Ugovori_OPULJP[[#This Row],[Bespovratna sredstva - Nacionalni dio - HRK]]/7.5345</f>
        <v>38077.755723671107</v>
      </c>
      <c r="S2606" s="85">
        <v>1912645.67</v>
      </c>
      <c r="T2606" s="86">
        <f>Ugovori_OPULJP[[#This Row],[Bespovratna sredstva - Ukupno (EU+Nac) HRK
= Ukupna ugovorena vrijednost bespovratnih sredstava]]/7.5345</f>
        <v>253851.70482447406</v>
      </c>
      <c r="U2606" s="83">
        <v>0</v>
      </c>
      <c r="V2606" s="84">
        <f>Ugovori_OPULJP[[#This Row],[Javni doprinos korisnika - HRK]]/7.5345</f>
        <v>0</v>
      </c>
      <c r="W2606" s="83">
        <v>0</v>
      </c>
      <c r="X2606" s="84">
        <f>Ugovori_OPULJP[[#This Row],[Privatni doprinos korisnika - HRK]]/7.5345</f>
        <v>0</v>
      </c>
      <c r="Y2606" s="85">
        <v>1912645.67</v>
      </c>
      <c r="Z2606" s="86">
        <f>Ugovori_OPULJP[[#This Row],[UKUPNI PRIHVATLJIVI IZDACI
TOTAL ELIGIBLE EXPENDITURE
= Bespovratna sredstva ukupno + doprinos korisnika
= Ukupni prihvatljivi troškovi
= Ukupna ugovorena vrijednost projekta HRK]]/7.5345</f>
        <v>253851.70482447406</v>
      </c>
      <c r="AA2606" s="57" t="s">
        <v>38</v>
      </c>
      <c r="AB2606" s="57" t="s">
        <v>35</v>
      </c>
      <c r="AC2606" s="107" t="s">
        <v>9514</v>
      </c>
      <c r="AD2606" s="56" t="s">
        <v>6595</v>
      </c>
    </row>
    <row r="2607" spans="1:30" ht="51" customHeight="1" x14ac:dyDescent="0.2">
      <c r="A2607" s="61" t="s">
        <v>9515</v>
      </c>
      <c r="B2607" s="55" t="s">
        <v>743</v>
      </c>
      <c r="C2607" s="56" t="s">
        <v>7295</v>
      </c>
      <c r="D2607" s="56" t="s">
        <v>9228</v>
      </c>
      <c r="E2607" s="57" t="s">
        <v>76</v>
      </c>
      <c r="F2607" s="62" t="s">
        <v>9516</v>
      </c>
      <c r="G2607" s="62" t="s">
        <v>9517</v>
      </c>
      <c r="H2607" s="59">
        <v>44377</v>
      </c>
      <c r="I2607" s="59">
        <v>44985</v>
      </c>
      <c r="J2607" s="48" t="str">
        <f>IF(Ugovori_OPULJP[[#This Row],[DATUM ZAVRŠETKA OPERACIJE]]&gt;DATE(2024,3,31),"u provedbi","završen")</f>
        <v>završen</v>
      </c>
      <c r="K2607" s="58" t="s">
        <v>9518</v>
      </c>
      <c r="L2607" s="58" t="s">
        <v>200</v>
      </c>
      <c r="M2607" s="49">
        <v>0.85</v>
      </c>
      <c r="N2607" s="49">
        <v>0.15</v>
      </c>
      <c r="O2607" s="50">
        <f>Ugovori_OPULJP[[#This Row],[Bespovratna sredstva - Ukupno (EU+Nac) HRK
= Ukupna ugovorena vrijednost bespovratnih sredstava]]*Ugovori_OPULJP[[#This Row],[EU STOPA SUFINANCIRANJA %
EU CO-FINANCING RATE %]]</f>
        <v>334052.29499999998</v>
      </c>
      <c r="P2607" s="51">
        <f>Ugovori_OPULJP[[#This Row],[Bespovratna sredstva - EU dio - HRK]]/7.5345</f>
        <v>44336.35874975114</v>
      </c>
      <c r="Q2607" s="50">
        <f>Ugovori_OPULJP[[#This Row],[Bespovratna sredstva - Ukupno (EU+Nac) HRK
= Ukupna ugovorena vrijednost bespovratnih sredstava]]*Ugovori_OPULJP[[#This Row],[STOPA NACIONALNOG SUFINANCIRANJA %]]</f>
        <v>58950.404999999999</v>
      </c>
      <c r="R2607" s="51">
        <f>Ugovori_OPULJP[[#This Row],[Bespovratna sredstva - Nacionalni dio - HRK]]/7.5345</f>
        <v>7824.0633087796132</v>
      </c>
      <c r="S2607" s="52">
        <v>393002.7</v>
      </c>
      <c r="T2607" s="53">
        <f>Ugovori_OPULJP[[#This Row],[Bespovratna sredstva - Ukupno (EU+Nac) HRK
= Ukupna ugovorena vrijednost bespovratnih sredstava]]/7.5345</f>
        <v>52160.422058530756</v>
      </c>
      <c r="U2607" s="50">
        <v>0</v>
      </c>
      <c r="V2607" s="51">
        <f>Ugovori_OPULJP[[#This Row],[Javni doprinos korisnika - HRK]]/7.5345</f>
        <v>0</v>
      </c>
      <c r="W2607" s="50">
        <v>0</v>
      </c>
      <c r="X2607" s="51">
        <f>Ugovori_OPULJP[[#This Row],[Privatni doprinos korisnika - HRK]]/7.5345</f>
        <v>0</v>
      </c>
      <c r="Y2607" s="52">
        <v>393002.7</v>
      </c>
      <c r="Z2607" s="53">
        <f>Ugovori_OPULJP[[#This Row],[UKUPNI PRIHVATLJIVI IZDACI
TOTAL ELIGIBLE EXPENDITURE
= Bespovratna sredstva ukupno + doprinos korisnika
= Ukupni prihvatljivi troškovi
= Ukupna ugovorena vrijednost projekta HRK]]/7.5345</f>
        <v>52160.422058530756</v>
      </c>
      <c r="AA2607" s="57" t="s">
        <v>38</v>
      </c>
      <c r="AB2607" s="57" t="s">
        <v>35</v>
      </c>
      <c r="AC2607" s="56" t="s">
        <v>9519</v>
      </c>
      <c r="AD2607" s="63" t="s">
        <v>6595</v>
      </c>
    </row>
    <row r="2608" spans="1:30" ht="51" customHeight="1" x14ac:dyDescent="0.2">
      <c r="A2608" s="61" t="s">
        <v>9520</v>
      </c>
      <c r="B2608" s="55" t="s">
        <v>743</v>
      </c>
      <c r="C2608" s="56" t="s">
        <v>7295</v>
      </c>
      <c r="D2608" s="56" t="s">
        <v>9228</v>
      </c>
      <c r="E2608" s="57" t="s">
        <v>76</v>
      </c>
      <c r="F2608" s="62" t="s">
        <v>9521</v>
      </c>
      <c r="G2608" s="45" t="s">
        <v>8897</v>
      </c>
      <c r="H2608" s="59">
        <v>44378</v>
      </c>
      <c r="I2608" s="59">
        <v>45076</v>
      </c>
      <c r="J2608" s="48" t="str">
        <f>IF(Ugovori_OPULJP[[#This Row],[DATUM ZAVRŠETKA OPERACIJE]]&gt;DATE(2024,3,31),"u provedbi","završen")</f>
        <v>završen</v>
      </c>
      <c r="K2608" s="58" t="s">
        <v>99</v>
      </c>
      <c r="L2608" s="58" t="s">
        <v>99</v>
      </c>
      <c r="M2608" s="49">
        <v>0.85</v>
      </c>
      <c r="N2608" s="49">
        <v>0.15</v>
      </c>
      <c r="O2608" s="50">
        <f>Ugovori_OPULJP[[#This Row],[Bespovratna sredstva - Ukupno (EU+Nac) HRK
= Ukupna ugovorena vrijednost bespovratnih sredstava]]*Ugovori_OPULJP[[#This Row],[EU STOPA SUFINANCIRANJA %
EU CO-FINANCING RATE %]]</f>
        <v>1092780.0175000001</v>
      </c>
      <c r="P2608" s="51">
        <f>Ugovori_OPULJP[[#This Row],[Bespovratna sredstva - EU dio - HRK]]/7.5345</f>
        <v>145036.83290198422</v>
      </c>
      <c r="Q2608" s="50">
        <f>Ugovori_OPULJP[[#This Row],[Bespovratna sredstva - Ukupno (EU+Nac) HRK
= Ukupna ugovorena vrijednost bespovratnih sredstava]]*Ugovori_OPULJP[[#This Row],[STOPA NACIONALNOG SUFINANCIRANJA %]]</f>
        <v>192843.5325</v>
      </c>
      <c r="R2608" s="51">
        <f>Ugovori_OPULJP[[#This Row],[Bespovratna sredstva - Nacionalni dio - HRK]]/7.5345</f>
        <v>25594.735217997211</v>
      </c>
      <c r="S2608" s="52">
        <v>1285623.55</v>
      </c>
      <c r="T2608" s="53">
        <f>Ugovori_OPULJP[[#This Row],[Bespovratna sredstva - Ukupno (EU+Nac) HRK
= Ukupna ugovorena vrijednost bespovratnih sredstava]]/7.5345</f>
        <v>170631.56811998141</v>
      </c>
      <c r="U2608" s="50">
        <v>0</v>
      </c>
      <c r="V2608" s="51">
        <f>Ugovori_OPULJP[[#This Row],[Javni doprinos korisnika - HRK]]/7.5345</f>
        <v>0</v>
      </c>
      <c r="W2608" s="50">
        <v>0</v>
      </c>
      <c r="X2608" s="51">
        <f>Ugovori_OPULJP[[#This Row],[Privatni doprinos korisnika - HRK]]/7.5345</f>
        <v>0</v>
      </c>
      <c r="Y2608" s="52">
        <v>1285623.55</v>
      </c>
      <c r="Z2608" s="53">
        <f>Ugovori_OPULJP[[#This Row],[UKUPNI PRIHVATLJIVI IZDACI
TOTAL ELIGIBLE EXPENDITURE
= Bespovratna sredstva ukupno + doprinos korisnika
= Ukupni prihvatljivi troškovi
= Ukupna ugovorena vrijednost projekta HRK]]/7.5345</f>
        <v>170631.56811998141</v>
      </c>
      <c r="AA2608" s="57" t="s">
        <v>38</v>
      </c>
      <c r="AB2608" s="57" t="s">
        <v>35</v>
      </c>
      <c r="AC2608" s="56" t="s">
        <v>9522</v>
      </c>
      <c r="AD2608" s="63" t="s">
        <v>6595</v>
      </c>
    </row>
    <row r="2609" spans="1:30" ht="63.75" customHeight="1" x14ac:dyDescent="0.2">
      <c r="A2609" s="61" t="s">
        <v>9523</v>
      </c>
      <c r="B2609" s="55" t="s">
        <v>743</v>
      </c>
      <c r="C2609" s="56" t="s">
        <v>7295</v>
      </c>
      <c r="D2609" s="56" t="s">
        <v>9228</v>
      </c>
      <c r="E2609" s="57" t="s">
        <v>76</v>
      </c>
      <c r="F2609" s="62" t="s">
        <v>9524</v>
      </c>
      <c r="G2609" s="45" t="s">
        <v>7413</v>
      </c>
      <c r="H2609" s="59">
        <v>44211</v>
      </c>
      <c r="I2609" s="59">
        <v>44819</v>
      </c>
      <c r="J2609" s="48" t="str">
        <f>IF(Ugovori_OPULJP[[#This Row],[DATUM ZAVRŠETKA OPERACIJE]]&gt;DATE(2024,3,31),"u provedbi","završen")</f>
        <v>završen</v>
      </c>
      <c r="K2609" s="58" t="s">
        <v>9525</v>
      </c>
      <c r="L2609" s="58" t="s">
        <v>173</v>
      </c>
      <c r="M2609" s="49">
        <v>0.85</v>
      </c>
      <c r="N2609" s="49">
        <v>0.15</v>
      </c>
      <c r="O2609" s="83">
        <f>Ugovori_OPULJP[[#This Row],[Bespovratna sredstva - Ukupno (EU+Nac) HRK
= Ukupna ugovorena vrijednost bespovratnih sredstava]]*Ugovori_OPULJP[[#This Row],[EU STOPA SUFINANCIRANJA %
EU CO-FINANCING RATE %]]</f>
        <v>1522741.051</v>
      </c>
      <c r="P2609" s="84">
        <f>Ugovori_OPULJP[[#This Row],[Bespovratna sredstva - EU dio - HRK]]/7.5345</f>
        <v>202102.46877695931</v>
      </c>
      <c r="Q2609" s="83">
        <f>Ugovori_OPULJP[[#This Row],[Bespovratna sredstva - Ukupno (EU+Nac) HRK
= Ukupna ugovorena vrijednost bespovratnih sredstava]]*Ugovori_OPULJP[[#This Row],[STOPA NACIONALNOG SUFINANCIRANJA %]]</f>
        <v>268719.00900000002</v>
      </c>
      <c r="R2609" s="84">
        <f>Ugovori_OPULJP[[#This Row],[Bespovratna sredstva - Nacionalni dio - HRK]]/7.5345</f>
        <v>35665.141548875174</v>
      </c>
      <c r="S2609" s="85">
        <v>1791460.06</v>
      </c>
      <c r="T2609" s="86">
        <f>Ugovori_OPULJP[[#This Row],[Bespovratna sredstva - Ukupno (EU+Nac) HRK
= Ukupna ugovorena vrijednost bespovratnih sredstava]]/7.5345</f>
        <v>237767.61032583448</v>
      </c>
      <c r="U2609" s="83">
        <v>0</v>
      </c>
      <c r="V2609" s="84">
        <f>Ugovori_OPULJP[[#This Row],[Javni doprinos korisnika - HRK]]/7.5345</f>
        <v>0</v>
      </c>
      <c r="W2609" s="83">
        <v>0</v>
      </c>
      <c r="X2609" s="84">
        <f>Ugovori_OPULJP[[#This Row],[Privatni doprinos korisnika - HRK]]/7.5345</f>
        <v>0</v>
      </c>
      <c r="Y2609" s="85">
        <v>1791460.06</v>
      </c>
      <c r="Z2609" s="86">
        <f>Ugovori_OPULJP[[#This Row],[UKUPNI PRIHVATLJIVI IZDACI
TOTAL ELIGIBLE EXPENDITURE
= Bespovratna sredstva ukupno + doprinos korisnika
= Ukupni prihvatljivi troškovi
= Ukupna ugovorena vrijednost projekta HRK]]/7.5345</f>
        <v>237767.61032583448</v>
      </c>
      <c r="AA2609" s="57" t="s">
        <v>38</v>
      </c>
      <c r="AB2609" s="57" t="s">
        <v>35</v>
      </c>
      <c r="AC2609" s="56" t="s">
        <v>9526</v>
      </c>
      <c r="AD2609" s="56" t="s">
        <v>6595</v>
      </c>
    </row>
    <row r="2610" spans="1:30" ht="51" customHeight="1" x14ac:dyDescent="0.2">
      <c r="A2610" s="61" t="s">
        <v>9527</v>
      </c>
      <c r="B2610" s="55" t="s">
        <v>743</v>
      </c>
      <c r="C2610" s="56" t="s">
        <v>7295</v>
      </c>
      <c r="D2610" s="56" t="s">
        <v>9228</v>
      </c>
      <c r="E2610" s="57" t="s">
        <v>76</v>
      </c>
      <c r="F2610" s="62" t="s">
        <v>8757</v>
      </c>
      <c r="G2610" s="45" t="s">
        <v>7450</v>
      </c>
      <c r="H2610" s="59">
        <v>44207</v>
      </c>
      <c r="I2610" s="59">
        <v>44815</v>
      </c>
      <c r="J2610" s="48" t="str">
        <f>IF(Ugovori_OPULJP[[#This Row],[DATUM ZAVRŠETKA OPERACIJE]]&gt;DATE(2024,3,31),"u provedbi","završen")</f>
        <v>završen</v>
      </c>
      <c r="K2610" s="58" t="s">
        <v>9528</v>
      </c>
      <c r="L2610" s="58" t="s">
        <v>37</v>
      </c>
      <c r="M2610" s="49">
        <v>0.85</v>
      </c>
      <c r="N2610" s="49">
        <v>0.15</v>
      </c>
      <c r="O2610" s="83">
        <f>Ugovori_OPULJP[[#This Row],[Bespovratna sredstva - Ukupno (EU+Nac) HRK
= Ukupna ugovorena vrijednost bespovratnih sredstava]]*Ugovori_OPULJP[[#This Row],[EU STOPA SUFINANCIRANJA %
EU CO-FINANCING RATE %]]</f>
        <v>1364586.5999999999</v>
      </c>
      <c r="P2610" s="84">
        <f>Ugovori_OPULJP[[#This Row],[Bespovratna sredstva - EU dio - HRK]]/7.5345</f>
        <v>181111.76587696592</v>
      </c>
      <c r="Q2610" s="83">
        <f>Ugovori_OPULJP[[#This Row],[Bespovratna sredstva - Ukupno (EU+Nac) HRK
= Ukupna ugovorena vrijednost bespovratnih sredstava]]*Ugovori_OPULJP[[#This Row],[STOPA NACIONALNOG SUFINANCIRANJA %]]</f>
        <v>240809.4</v>
      </c>
      <c r="R2610" s="84">
        <f>Ugovori_OPULJP[[#This Row],[Bespovratna sredstva - Nacionalni dio - HRK]]/7.5345</f>
        <v>31960.89986064105</v>
      </c>
      <c r="S2610" s="85">
        <v>1605396</v>
      </c>
      <c r="T2610" s="86">
        <f>Ugovori_OPULJP[[#This Row],[Bespovratna sredstva - Ukupno (EU+Nac) HRK
= Ukupna ugovorena vrijednost bespovratnih sredstava]]/7.5345</f>
        <v>213072.66573760699</v>
      </c>
      <c r="U2610" s="83">
        <v>0</v>
      </c>
      <c r="V2610" s="84">
        <f>Ugovori_OPULJP[[#This Row],[Javni doprinos korisnika - HRK]]/7.5345</f>
        <v>0</v>
      </c>
      <c r="W2610" s="83">
        <v>0</v>
      </c>
      <c r="X2610" s="84">
        <f>Ugovori_OPULJP[[#This Row],[Privatni doprinos korisnika - HRK]]/7.5345</f>
        <v>0</v>
      </c>
      <c r="Y2610" s="85">
        <v>1605396</v>
      </c>
      <c r="Z2610" s="86">
        <f>Ugovori_OPULJP[[#This Row],[UKUPNI PRIHVATLJIVI IZDACI
TOTAL ELIGIBLE EXPENDITURE
= Bespovratna sredstva ukupno + doprinos korisnika
= Ukupni prihvatljivi troškovi
= Ukupna ugovorena vrijednost projekta HRK]]/7.5345</f>
        <v>213072.66573760699</v>
      </c>
      <c r="AA2610" s="57" t="s">
        <v>38</v>
      </c>
      <c r="AB2610" s="57" t="s">
        <v>35</v>
      </c>
      <c r="AC2610" s="56" t="s">
        <v>9529</v>
      </c>
      <c r="AD2610" s="56" t="s">
        <v>6595</v>
      </c>
    </row>
    <row r="2611" spans="1:30" ht="51" customHeight="1" x14ac:dyDescent="0.2">
      <c r="A2611" s="61" t="s">
        <v>9530</v>
      </c>
      <c r="B2611" s="55" t="s">
        <v>743</v>
      </c>
      <c r="C2611" s="56" t="s">
        <v>7295</v>
      </c>
      <c r="D2611" s="56" t="s">
        <v>9228</v>
      </c>
      <c r="E2611" s="57" t="s">
        <v>76</v>
      </c>
      <c r="F2611" s="62" t="s">
        <v>9531</v>
      </c>
      <c r="G2611" s="62" t="s">
        <v>7302</v>
      </c>
      <c r="H2611" s="59">
        <v>44204</v>
      </c>
      <c r="I2611" s="59">
        <v>44812</v>
      </c>
      <c r="J2611" s="48" t="str">
        <f>IF(Ugovori_OPULJP[[#This Row],[DATUM ZAVRŠETKA OPERACIJE]]&gt;DATE(2024,3,31),"u provedbi","završen")</f>
        <v>završen</v>
      </c>
      <c r="K2611" s="58" t="s">
        <v>425</v>
      </c>
      <c r="L2611" s="46" t="s">
        <v>425</v>
      </c>
      <c r="M2611" s="49">
        <v>0.85</v>
      </c>
      <c r="N2611" s="49">
        <v>0.15</v>
      </c>
      <c r="O2611" s="83">
        <f>Ugovori_OPULJP[[#This Row],[Bespovratna sredstva - Ukupno (EU+Nac) HRK
= Ukupna ugovorena vrijednost bespovratnih sredstava]]*Ugovori_OPULJP[[#This Row],[EU STOPA SUFINANCIRANJA %
EU CO-FINANCING RATE %]]</f>
        <v>1148351.7</v>
      </c>
      <c r="P2611" s="84">
        <f>Ugovori_OPULJP[[#This Row],[Bespovratna sredstva - EU dio - HRK]]/7.5345</f>
        <v>152412.46267171012</v>
      </c>
      <c r="Q2611" s="83">
        <f>Ugovori_OPULJP[[#This Row],[Bespovratna sredstva - Ukupno (EU+Nac) HRK
= Ukupna ugovorena vrijednost bespovratnih sredstava]]*Ugovori_OPULJP[[#This Row],[STOPA NACIONALNOG SUFINANCIRANJA %]]</f>
        <v>202650.3</v>
      </c>
      <c r="R2611" s="84">
        <f>Ugovori_OPULJP[[#This Row],[Bespovratna sredstva - Nacionalni dio - HRK]]/7.5345</f>
        <v>26896.316942066493</v>
      </c>
      <c r="S2611" s="85">
        <v>1351002</v>
      </c>
      <c r="T2611" s="86">
        <f>Ugovori_OPULJP[[#This Row],[Bespovratna sredstva - Ukupno (EU+Nac) HRK
= Ukupna ugovorena vrijednost bespovratnih sredstava]]/7.5345</f>
        <v>179308.77961377663</v>
      </c>
      <c r="U2611" s="83">
        <v>0</v>
      </c>
      <c r="V2611" s="84">
        <f>Ugovori_OPULJP[[#This Row],[Javni doprinos korisnika - HRK]]/7.5345</f>
        <v>0</v>
      </c>
      <c r="W2611" s="83">
        <v>0</v>
      </c>
      <c r="X2611" s="84">
        <f>Ugovori_OPULJP[[#This Row],[Privatni doprinos korisnika - HRK]]/7.5345</f>
        <v>0</v>
      </c>
      <c r="Y2611" s="85">
        <v>1351002</v>
      </c>
      <c r="Z2611" s="86">
        <f>Ugovori_OPULJP[[#This Row],[UKUPNI PRIHVATLJIVI IZDACI
TOTAL ELIGIBLE EXPENDITURE
= Bespovratna sredstva ukupno + doprinos korisnika
= Ukupni prihvatljivi troškovi
= Ukupna ugovorena vrijednost projekta HRK]]/7.5345</f>
        <v>179308.77961377663</v>
      </c>
      <c r="AA2611" s="57" t="s">
        <v>38</v>
      </c>
      <c r="AB2611" s="57" t="s">
        <v>35</v>
      </c>
      <c r="AC2611" s="56" t="s">
        <v>9532</v>
      </c>
      <c r="AD2611" s="56" t="s">
        <v>6595</v>
      </c>
    </row>
    <row r="2612" spans="1:30" ht="51" customHeight="1" x14ac:dyDescent="0.2">
      <c r="A2612" s="61" t="s">
        <v>9533</v>
      </c>
      <c r="B2612" s="55" t="s">
        <v>743</v>
      </c>
      <c r="C2612" s="56" t="s">
        <v>7295</v>
      </c>
      <c r="D2612" s="56" t="s">
        <v>9228</v>
      </c>
      <c r="E2612" s="57" t="s">
        <v>76</v>
      </c>
      <c r="F2612" s="62" t="s">
        <v>9534</v>
      </c>
      <c r="G2612" s="45" t="s">
        <v>3569</v>
      </c>
      <c r="H2612" s="59">
        <v>44378</v>
      </c>
      <c r="I2612" s="59">
        <v>44986</v>
      </c>
      <c r="J2612" s="48" t="str">
        <f>IF(Ugovori_OPULJP[[#This Row],[DATUM ZAVRŠETKA OPERACIJE]]&gt;DATE(2024,3,31),"u provedbi","završen")</f>
        <v>završen</v>
      </c>
      <c r="K2612" s="58" t="s">
        <v>99</v>
      </c>
      <c r="L2612" s="58" t="s">
        <v>99</v>
      </c>
      <c r="M2612" s="49">
        <v>0.85</v>
      </c>
      <c r="N2612" s="49">
        <v>0.15</v>
      </c>
      <c r="O2612" s="50">
        <f>Ugovori_OPULJP[[#This Row],[Bespovratna sredstva - Ukupno (EU+Nac) HRK
= Ukupna ugovorena vrijednost bespovratnih sredstava]]*Ugovori_OPULJP[[#This Row],[EU STOPA SUFINANCIRANJA %
EU CO-FINANCING RATE %]]</f>
        <v>1699373.176</v>
      </c>
      <c r="P2612" s="51">
        <f>Ugovori_OPULJP[[#This Row],[Bespovratna sredstva - EU dio - HRK]]/7.5345</f>
        <v>225545.58046320258</v>
      </c>
      <c r="Q2612" s="50">
        <f>Ugovori_OPULJP[[#This Row],[Bespovratna sredstva - Ukupno (EU+Nac) HRK
= Ukupna ugovorena vrijednost bespovratnih sredstava]]*Ugovori_OPULJP[[#This Row],[STOPA NACIONALNOG SUFINANCIRANJA %]]</f>
        <v>299889.38400000002</v>
      </c>
      <c r="R2612" s="51">
        <f>Ugovori_OPULJP[[#This Row],[Bespovratna sredstva - Nacionalni dio - HRK]]/7.5345</f>
        <v>39802.161258212225</v>
      </c>
      <c r="S2612" s="52">
        <v>1999262.56</v>
      </c>
      <c r="T2612" s="53">
        <f>Ugovori_OPULJP[[#This Row],[Bespovratna sredstva - Ukupno (EU+Nac) HRK
= Ukupna ugovorena vrijednost bespovratnih sredstava]]/7.5345</f>
        <v>265347.74172141484</v>
      </c>
      <c r="U2612" s="50">
        <v>0</v>
      </c>
      <c r="V2612" s="51">
        <f>Ugovori_OPULJP[[#This Row],[Javni doprinos korisnika - HRK]]/7.5345</f>
        <v>0</v>
      </c>
      <c r="W2612" s="50">
        <v>0</v>
      </c>
      <c r="X2612" s="51">
        <f>Ugovori_OPULJP[[#This Row],[Privatni doprinos korisnika - HRK]]/7.5345</f>
        <v>0</v>
      </c>
      <c r="Y2612" s="52">
        <v>1999262.56</v>
      </c>
      <c r="Z2612" s="53">
        <f>Ugovori_OPULJP[[#This Row],[UKUPNI PRIHVATLJIVI IZDACI
TOTAL ELIGIBLE EXPENDITURE
= Bespovratna sredstva ukupno + doprinos korisnika
= Ukupni prihvatljivi troškovi
= Ukupna ugovorena vrijednost projekta HRK]]/7.5345</f>
        <v>265347.74172141484</v>
      </c>
      <c r="AA2612" s="57" t="s">
        <v>38</v>
      </c>
      <c r="AB2612" s="57" t="s">
        <v>35</v>
      </c>
      <c r="AC2612" s="56" t="s">
        <v>9535</v>
      </c>
      <c r="AD2612" s="63" t="s">
        <v>6595</v>
      </c>
    </row>
    <row r="2613" spans="1:30" ht="51" customHeight="1" x14ac:dyDescent="0.2">
      <c r="A2613" s="61" t="s">
        <v>9536</v>
      </c>
      <c r="B2613" s="55" t="s">
        <v>743</v>
      </c>
      <c r="C2613" s="56" t="s">
        <v>7295</v>
      </c>
      <c r="D2613" s="56" t="s">
        <v>9228</v>
      </c>
      <c r="E2613" s="57" t="s">
        <v>76</v>
      </c>
      <c r="F2613" s="62" t="s">
        <v>7485</v>
      </c>
      <c r="G2613" s="62" t="s">
        <v>7486</v>
      </c>
      <c r="H2613" s="59">
        <v>44320</v>
      </c>
      <c r="I2613" s="59">
        <v>44930</v>
      </c>
      <c r="J2613" s="48" t="str">
        <f>IF(Ugovori_OPULJP[[#This Row],[DATUM ZAVRŠETKA OPERACIJE]]&gt;DATE(2024,3,31),"u provedbi","završen")</f>
        <v>završen</v>
      </c>
      <c r="K2613" s="58" t="s">
        <v>37</v>
      </c>
      <c r="L2613" s="58" t="s">
        <v>37</v>
      </c>
      <c r="M2613" s="49">
        <v>0.85</v>
      </c>
      <c r="N2613" s="49">
        <v>0.15</v>
      </c>
      <c r="O2613" s="50">
        <f>Ugovori_OPULJP[[#This Row],[Bespovratna sredstva - Ukupno (EU+Nac) HRK
= Ukupna ugovorena vrijednost bespovratnih sredstava]]*Ugovori_OPULJP[[#This Row],[EU STOPA SUFINANCIRANJA %
EU CO-FINANCING RATE %]]</f>
        <v>434464.223</v>
      </c>
      <c r="P2613" s="51">
        <f>Ugovori_OPULJP[[#This Row],[Bespovratna sredstva - EU dio - HRK]]/7.5345</f>
        <v>57663.311832238367</v>
      </c>
      <c r="Q2613" s="50">
        <f>Ugovori_OPULJP[[#This Row],[Bespovratna sredstva - Ukupno (EU+Nac) HRK
= Ukupna ugovorena vrijednost bespovratnih sredstava]]*Ugovori_OPULJP[[#This Row],[STOPA NACIONALNOG SUFINANCIRANJA %]]</f>
        <v>76670.156999999992</v>
      </c>
      <c r="R2613" s="51">
        <f>Ugovori_OPULJP[[#This Row],[Bespovratna sredstva - Nacionalni dio - HRK]]/7.5345</f>
        <v>10175.878558630298</v>
      </c>
      <c r="S2613" s="52">
        <v>511134.38</v>
      </c>
      <c r="T2613" s="53">
        <f>Ugovori_OPULJP[[#This Row],[Bespovratna sredstva - Ukupno (EU+Nac) HRK
= Ukupna ugovorena vrijednost bespovratnih sredstava]]/7.5345</f>
        <v>67839.190390868665</v>
      </c>
      <c r="U2613" s="50">
        <v>0</v>
      </c>
      <c r="V2613" s="51">
        <f>Ugovori_OPULJP[[#This Row],[Javni doprinos korisnika - HRK]]/7.5345</f>
        <v>0</v>
      </c>
      <c r="W2613" s="50">
        <v>0</v>
      </c>
      <c r="X2613" s="51">
        <f>Ugovori_OPULJP[[#This Row],[Privatni doprinos korisnika - HRK]]/7.5345</f>
        <v>0</v>
      </c>
      <c r="Y2613" s="52">
        <v>511134.38</v>
      </c>
      <c r="Z2613" s="53">
        <f>Ugovori_OPULJP[[#This Row],[UKUPNI PRIHVATLJIVI IZDACI
TOTAL ELIGIBLE EXPENDITURE
= Bespovratna sredstva ukupno + doprinos korisnika
= Ukupni prihvatljivi troškovi
= Ukupna ugovorena vrijednost projekta HRK]]/7.5345</f>
        <v>67839.190390868665</v>
      </c>
      <c r="AA2613" s="44" t="s">
        <v>38</v>
      </c>
      <c r="AB2613" s="44" t="s">
        <v>35</v>
      </c>
      <c r="AC2613" s="56" t="s">
        <v>9537</v>
      </c>
      <c r="AD2613" s="63" t="s">
        <v>6595</v>
      </c>
    </row>
    <row r="2614" spans="1:30" ht="51" customHeight="1" x14ac:dyDescent="0.2">
      <c r="A2614" s="61" t="s">
        <v>9538</v>
      </c>
      <c r="B2614" s="55" t="s">
        <v>743</v>
      </c>
      <c r="C2614" s="56" t="s">
        <v>7295</v>
      </c>
      <c r="D2614" s="56" t="s">
        <v>9228</v>
      </c>
      <c r="E2614" s="57" t="s">
        <v>76</v>
      </c>
      <c r="F2614" s="62" t="s">
        <v>9539</v>
      </c>
      <c r="G2614" s="62" t="s">
        <v>9540</v>
      </c>
      <c r="H2614" s="59">
        <v>44378</v>
      </c>
      <c r="I2614" s="59">
        <v>44986</v>
      </c>
      <c r="J2614" s="48" t="str">
        <f>IF(Ugovori_OPULJP[[#This Row],[DATUM ZAVRŠETKA OPERACIJE]]&gt;DATE(2024,3,31),"u provedbi","završen")</f>
        <v>završen</v>
      </c>
      <c r="K2614" s="58" t="s">
        <v>130</v>
      </c>
      <c r="L2614" s="58" t="s">
        <v>130</v>
      </c>
      <c r="M2614" s="49">
        <v>0.85</v>
      </c>
      <c r="N2614" s="49">
        <v>0.15</v>
      </c>
      <c r="O2614" s="50">
        <f>Ugovori_OPULJP[[#This Row],[Bespovratna sredstva - Ukupno (EU+Nac) HRK
= Ukupna ugovorena vrijednost bespovratnih sredstava]]*Ugovori_OPULJP[[#This Row],[EU STOPA SUFINANCIRANJA %
EU CO-FINANCING RATE %]]</f>
        <v>419241.25</v>
      </c>
      <c r="P2614" s="51">
        <f>Ugovori_OPULJP[[#This Row],[Bespovratna sredstva - EU dio - HRK]]/7.5345</f>
        <v>55642.876103258342</v>
      </c>
      <c r="Q2614" s="50">
        <f>Ugovori_OPULJP[[#This Row],[Bespovratna sredstva - Ukupno (EU+Nac) HRK
= Ukupna ugovorena vrijednost bespovratnih sredstava]]*Ugovori_OPULJP[[#This Row],[STOPA NACIONALNOG SUFINANCIRANJA %]]</f>
        <v>73983.75</v>
      </c>
      <c r="R2614" s="51">
        <f>Ugovori_OPULJP[[#This Row],[Bespovratna sredstva - Nacionalni dio - HRK]]/7.5345</f>
        <v>9819.3310770455901</v>
      </c>
      <c r="S2614" s="52">
        <v>493225</v>
      </c>
      <c r="T2614" s="53">
        <f>Ugovori_OPULJP[[#This Row],[Bespovratna sredstva - Ukupno (EU+Nac) HRK
= Ukupna ugovorena vrijednost bespovratnih sredstava]]/7.5345</f>
        <v>65462.207180303929</v>
      </c>
      <c r="U2614" s="50">
        <v>0</v>
      </c>
      <c r="V2614" s="51">
        <f>Ugovori_OPULJP[[#This Row],[Javni doprinos korisnika - HRK]]/7.5345</f>
        <v>0</v>
      </c>
      <c r="W2614" s="50">
        <v>0</v>
      </c>
      <c r="X2614" s="51">
        <f>Ugovori_OPULJP[[#This Row],[Privatni doprinos korisnika - HRK]]/7.5345</f>
        <v>0</v>
      </c>
      <c r="Y2614" s="52">
        <v>493225</v>
      </c>
      <c r="Z2614" s="53">
        <f>Ugovori_OPULJP[[#This Row],[UKUPNI PRIHVATLJIVI IZDACI
TOTAL ELIGIBLE EXPENDITURE
= Bespovratna sredstva ukupno + doprinos korisnika
= Ukupni prihvatljivi troškovi
= Ukupna ugovorena vrijednost projekta HRK]]/7.5345</f>
        <v>65462.207180303929</v>
      </c>
      <c r="AA2614" s="57" t="s">
        <v>38</v>
      </c>
      <c r="AB2614" s="57" t="s">
        <v>35</v>
      </c>
      <c r="AC2614" s="107" t="s">
        <v>9541</v>
      </c>
      <c r="AD2614" s="63" t="s">
        <v>6595</v>
      </c>
    </row>
    <row r="2615" spans="1:30" ht="51" customHeight="1" x14ac:dyDescent="0.2">
      <c r="A2615" s="61" t="s">
        <v>9542</v>
      </c>
      <c r="B2615" s="55" t="s">
        <v>743</v>
      </c>
      <c r="C2615" s="56" t="s">
        <v>7295</v>
      </c>
      <c r="D2615" s="56" t="s">
        <v>9228</v>
      </c>
      <c r="E2615" s="57" t="s">
        <v>76</v>
      </c>
      <c r="F2615" s="62" t="s">
        <v>9543</v>
      </c>
      <c r="G2615" s="62" t="s">
        <v>1561</v>
      </c>
      <c r="H2615" s="59">
        <v>44382</v>
      </c>
      <c r="I2615" s="59">
        <v>44990</v>
      </c>
      <c r="J2615" s="48" t="str">
        <f>IF(Ugovori_OPULJP[[#This Row],[DATUM ZAVRŠETKA OPERACIJE]]&gt;DATE(2024,3,31),"u provedbi","završen")</f>
        <v>završen</v>
      </c>
      <c r="K2615" s="58" t="s">
        <v>9544</v>
      </c>
      <c r="L2615" s="58" t="s">
        <v>371</v>
      </c>
      <c r="M2615" s="49">
        <v>0.85</v>
      </c>
      <c r="N2615" s="49">
        <v>0.15</v>
      </c>
      <c r="O2615" s="50">
        <f>Ugovori_OPULJP[[#This Row],[Bespovratna sredstva - Ukupno (EU+Nac) HRK
= Ukupna ugovorena vrijednost bespovratnih sredstava]]*Ugovori_OPULJP[[#This Row],[EU STOPA SUFINANCIRANJA %
EU CO-FINANCING RATE %]]</f>
        <v>304546.5</v>
      </c>
      <c r="P2615" s="51">
        <f>Ugovori_OPULJP[[#This Row],[Bespovratna sredstva - EU dio - HRK]]/7.5345</f>
        <v>40420.266772844909</v>
      </c>
      <c r="Q2615" s="50">
        <f>Ugovori_OPULJP[[#This Row],[Bespovratna sredstva - Ukupno (EU+Nac) HRK
= Ukupna ugovorena vrijednost bespovratnih sredstava]]*Ugovori_OPULJP[[#This Row],[STOPA NACIONALNOG SUFINANCIRANJA %]]</f>
        <v>53743.5</v>
      </c>
      <c r="R2615" s="51">
        <f>Ugovori_OPULJP[[#This Row],[Bespovratna sredstva - Nacionalni dio - HRK]]/7.5345</f>
        <v>7132.9882540314547</v>
      </c>
      <c r="S2615" s="52">
        <v>358290</v>
      </c>
      <c r="T2615" s="53">
        <f>Ugovori_OPULJP[[#This Row],[Bespovratna sredstva - Ukupno (EU+Nac) HRK
= Ukupna ugovorena vrijednost bespovratnih sredstava]]/7.5345</f>
        <v>47553.255026876366</v>
      </c>
      <c r="U2615" s="50">
        <v>0</v>
      </c>
      <c r="V2615" s="51">
        <f>Ugovori_OPULJP[[#This Row],[Javni doprinos korisnika - HRK]]/7.5345</f>
        <v>0</v>
      </c>
      <c r="W2615" s="50">
        <v>0</v>
      </c>
      <c r="X2615" s="51">
        <f>Ugovori_OPULJP[[#This Row],[Privatni doprinos korisnika - HRK]]/7.5345</f>
        <v>0</v>
      </c>
      <c r="Y2615" s="52">
        <v>358290</v>
      </c>
      <c r="Z2615" s="53">
        <f>Ugovori_OPULJP[[#This Row],[UKUPNI PRIHVATLJIVI IZDACI
TOTAL ELIGIBLE EXPENDITURE
= Bespovratna sredstva ukupno + doprinos korisnika
= Ukupni prihvatljivi troškovi
= Ukupna ugovorena vrijednost projekta HRK]]/7.5345</f>
        <v>47553.255026876366</v>
      </c>
      <c r="AA2615" s="57" t="s">
        <v>38</v>
      </c>
      <c r="AB2615" s="57" t="s">
        <v>35</v>
      </c>
      <c r="AC2615" s="56" t="s">
        <v>9545</v>
      </c>
      <c r="AD2615" s="63" t="s">
        <v>6595</v>
      </c>
    </row>
    <row r="2616" spans="1:30" ht="51" customHeight="1" x14ac:dyDescent="0.2">
      <c r="A2616" s="61" t="s">
        <v>9546</v>
      </c>
      <c r="B2616" s="55" t="s">
        <v>743</v>
      </c>
      <c r="C2616" s="56" t="s">
        <v>7295</v>
      </c>
      <c r="D2616" s="56" t="s">
        <v>9228</v>
      </c>
      <c r="E2616" s="57" t="s">
        <v>76</v>
      </c>
      <c r="F2616" s="62" t="s">
        <v>9547</v>
      </c>
      <c r="G2616" s="45" t="s">
        <v>3748</v>
      </c>
      <c r="H2616" s="59">
        <v>44287</v>
      </c>
      <c r="I2616" s="59">
        <v>44774</v>
      </c>
      <c r="J2616" s="48" t="str">
        <f>IF(Ugovori_OPULJP[[#This Row],[DATUM ZAVRŠETKA OPERACIJE]]&gt;DATE(2024,3,31),"u provedbi","završen")</f>
        <v>završen</v>
      </c>
      <c r="K2616" s="58" t="s">
        <v>2683</v>
      </c>
      <c r="L2616" s="58" t="s">
        <v>333</v>
      </c>
      <c r="M2616" s="49">
        <v>0.85</v>
      </c>
      <c r="N2616" s="49">
        <v>0.15</v>
      </c>
      <c r="O2616" s="50">
        <v>1698087.1089999999</v>
      </c>
      <c r="P2616" s="51">
        <f>Ugovori_OPULJP[[#This Row],[Bespovratna sredstva - EU dio - HRK]]/7.5345</f>
        <v>225374.89003915319</v>
      </c>
      <c r="Q2616" s="50">
        <v>299662.43099999998</v>
      </c>
      <c r="R2616" s="51">
        <f>Ugovori_OPULJP[[#This Row],[Bespovratna sredstva - Nacionalni dio - HRK]]/7.5345</f>
        <v>39772.039418674096</v>
      </c>
      <c r="S2616" s="52">
        <v>1997749.54</v>
      </c>
      <c r="T2616" s="53">
        <f>Ugovori_OPULJP[[#This Row],[Bespovratna sredstva - Ukupno (EU+Nac) HRK
= Ukupna ugovorena vrijednost bespovratnih sredstava]]/7.5345</f>
        <v>265146.9294578273</v>
      </c>
      <c r="U2616" s="50">
        <v>0</v>
      </c>
      <c r="V2616" s="51">
        <f>Ugovori_OPULJP[[#This Row],[Javni doprinos korisnika - HRK]]/7.5345</f>
        <v>0</v>
      </c>
      <c r="W2616" s="50">
        <v>0</v>
      </c>
      <c r="X2616" s="51">
        <f>Ugovori_OPULJP[[#This Row],[Privatni doprinos korisnika - HRK]]/7.5345</f>
        <v>0</v>
      </c>
      <c r="Y2616" s="52">
        <v>1997749.54</v>
      </c>
      <c r="Z2616" s="53">
        <f>Ugovori_OPULJP[[#This Row],[UKUPNI PRIHVATLJIVI IZDACI
TOTAL ELIGIBLE EXPENDITURE
= Bespovratna sredstva ukupno + doprinos korisnika
= Ukupni prihvatljivi troškovi
= Ukupna ugovorena vrijednost projekta HRK]]/7.5345</f>
        <v>265146.9294578273</v>
      </c>
      <c r="AA2616" s="57" t="s">
        <v>38</v>
      </c>
      <c r="AB2616" s="57" t="s">
        <v>35</v>
      </c>
      <c r="AC2616" s="56" t="s">
        <v>9548</v>
      </c>
      <c r="AD2616" s="56" t="s">
        <v>6595</v>
      </c>
    </row>
    <row r="2617" spans="1:30" ht="51" customHeight="1" x14ac:dyDescent="0.2">
      <c r="A2617" s="61" t="s">
        <v>9549</v>
      </c>
      <c r="B2617" s="55" t="s">
        <v>743</v>
      </c>
      <c r="C2617" s="56" t="s">
        <v>7295</v>
      </c>
      <c r="D2617" s="56" t="s">
        <v>9228</v>
      </c>
      <c r="E2617" s="57" t="s">
        <v>76</v>
      </c>
      <c r="F2617" s="62" t="s">
        <v>9550</v>
      </c>
      <c r="G2617" s="45" t="s">
        <v>2630</v>
      </c>
      <c r="H2617" s="59">
        <v>44340</v>
      </c>
      <c r="I2617" s="59">
        <v>44950</v>
      </c>
      <c r="J2617" s="48" t="str">
        <f>IF(Ugovori_OPULJP[[#This Row],[DATUM ZAVRŠETKA OPERACIJE]]&gt;DATE(2024,3,31),"u provedbi","završen")</f>
        <v>završen</v>
      </c>
      <c r="K2617" s="58" t="s">
        <v>338</v>
      </c>
      <c r="L2617" s="58" t="s">
        <v>338</v>
      </c>
      <c r="M2617" s="49">
        <v>0.85</v>
      </c>
      <c r="N2617" s="49">
        <v>0.15</v>
      </c>
      <c r="O2617" s="50">
        <f>Ugovori_OPULJP[[#This Row],[Bespovratna sredstva - Ukupno (EU+Nac) HRK
= Ukupna ugovorena vrijednost bespovratnih sredstava]]*Ugovori_OPULJP[[#This Row],[EU STOPA SUFINANCIRANJA %
EU CO-FINANCING RATE %]]</f>
        <v>1695145.65</v>
      </c>
      <c r="P2617" s="51">
        <f>Ugovori_OPULJP[[#This Row],[Bespovratna sredstva - EU dio - HRK]]/7.5345</f>
        <v>224984.49133983674</v>
      </c>
      <c r="Q2617" s="50">
        <f>Ugovori_OPULJP[[#This Row],[Bespovratna sredstva - Ukupno (EU+Nac) HRK
= Ukupna ugovorena vrijednost bespovratnih sredstava]]*Ugovori_OPULJP[[#This Row],[STOPA NACIONALNOG SUFINANCIRANJA %]]</f>
        <v>299143.34999999998</v>
      </c>
      <c r="R2617" s="51">
        <f>Ugovori_OPULJP[[#This Row],[Bespovratna sredstva - Nacionalni dio - HRK]]/7.5345</f>
        <v>39703.145530559421</v>
      </c>
      <c r="S2617" s="52">
        <v>1994289</v>
      </c>
      <c r="T2617" s="53">
        <f>Ugovori_OPULJP[[#This Row],[Bespovratna sredstva - Ukupno (EU+Nac) HRK
= Ukupna ugovorena vrijednost bespovratnih sredstava]]/7.5345</f>
        <v>264687.63687039615</v>
      </c>
      <c r="U2617" s="50">
        <v>0</v>
      </c>
      <c r="V2617" s="51">
        <f>Ugovori_OPULJP[[#This Row],[Javni doprinos korisnika - HRK]]/7.5345</f>
        <v>0</v>
      </c>
      <c r="W2617" s="50">
        <v>0</v>
      </c>
      <c r="X2617" s="51">
        <f>Ugovori_OPULJP[[#This Row],[Privatni doprinos korisnika - HRK]]/7.5345</f>
        <v>0</v>
      </c>
      <c r="Y2617" s="52">
        <v>1994289</v>
      </c>
      <c r="Z2617" s="53">
        <f>Ugovori_OPULJP[[#This Row],[UKUPNI PRIHVATLJIVI IZDACI
TOTAL ELIGIBLE EXPENDITURE
= Bespovratna sredstva ukupno + doprinos korisnika
= Ukupni prihvatljivi troškovi
= Ukupna ugovorena vrijednost projekta HRK]]/7.5345</f>
        <v>264687.63687039615</v>
      </c>
      <c r="AA2617" s="57" t="s">
        <v>38</v>
      </c>
      <c r="AB2617" s="57" t="s">
        <v>35</v>
      </c>
      <c r="AC2617" s="56" t="s">
        <v>9551</v>
      </c>
      <c r="AD2617" s="63" t="s">
        <v>6595</v>
      </c>
    </row>
    <row r="2618" spans="1:30" ht="51" customHeight="1" x14ac:dyDescent="0.2">
      <c r="A2618" s="61" t="s">
        <v>9552</v>
      </c>
      <c r="B2618" s="55" t="s">
        <v>743</v>
      </c>
      <c r="C2618" s="56" t="s">
        <v>7295</v>
      </c>
      <c r="D2618" s="56" t="s">
        <v>9228</v>
      </c>
      <c r="E2618" s="57" t="s">
        <v>76</v>
      </c>
      <c r="F2618" s="62" t="s">
        <v>9553</v>
      </c>
      <c r="G2618" s="62" t="s">
        <v>3956</v>
      </c>
      <c r="H2618" s="59">
        <v>44392</v>
      </c>
      <c r="I2618" s="59">
        <v>45000</v>
      </c>
      <c r="J2618" s="48" t="str">
        <f>IF(Ugovori_OPULJP[[#This Row],[DATUM ZAVRŠETKA OPERACIJE]]&gt;DATE(2024,3,31),"u provedbi","završen")</f>
        <v>završen</v>
      </c>
      <c r="K2618" s="58" t="s">
        <v>244</v>
      </c>
      <c r="L2618" s="58" t="s">
        <v>244</v>
      </c>
      <c r="M2618" s="49">
        <v>0.85</v>
      </c>
      <c r="N2618" s="49">
        <v>0.15</v>
      </c>
      <c r="O2618" s="50">
        <f>Ugovori_OPULJP[[#This Row],[Bespovratna sredstva - Ukupno (EU+Nac) HRK
= Ukupna ugovorena vrijednost bespovratnih sredstava]]*Ugovori_OPULJP[[#This Row],[EU STOPA SUFINANCIRANJA %
EU CO-FINANCING RATE %]]</f>
        <v>939903.18249999988</v>
      </c>
      <c r="P2618" s="51">
        <f>Ugovori_OPULJP[[#This Row],[Bespovratna sredstva - EU dio - HRK]]/7.5345</f>
        <v>124746.59001924479</v>
      </c>
      <c r="Q2618" s="50">
        <f>Ugovori_OPULJP[[#This Row],[Bespovratna sredstva - Ukupno (EU+Nac) HRK
= Ukupna ugovorena vrijednost bespovratnih sredstava]]*Ugovori_OPULJP[[#This Row],[STOPA NACIONALNOG SUFINANCIRANJA %]]</f>
        <v>165865.26749999999</v>
      </c>
      <c r="R2618" s="51">
        <f>Ugovori_OPULJP[[#This Row],[Bespovratna sredstva - Nacionalni dio - HRK]]/7.5345</f>
        <v>22014.104121043198</v>
      </c>
      <c r="S2618" s="52">
        <v>1105768.45</v>
      </c>
      <c r="T2618" s="53">
        <f>Ugovori_OPULJP[[#This Row],[Bespovratna sredstva - Ukupno (EU+Nac) HRK
= Ukupna ugovorena vrijednost bespovratnih sredstava]]/7.5345</f>
        <v>146760.69414028799</v>
      </c>
      <c r="U2618" s="50">
        <v>0</v>
      </c>
      <c r="V2618" s="51">
        <f>Ugovori_OPULJP[[#This Row],[Javni doprinos korisnika - HRK]]/7.5345</f>
        <v>0</v>
      </c>
      <c r="W2618" s="50">
        <v>0</v>
      </c>
      <c r="X2618" s="51">
        <f>Ugovori_OPULJP[[#This Row],[Privatni doprinos korisnika - HRK]]/7.5345</f>
        <v>0</v>
      </c>
      <c r="Y2618" s="52">
        <v>1105768.45</v>
      </c>
      <c r="Z2618" s="53">
        <f>Ugovori_OPULJP[[#This Row],[UKUPNI PRIHVATLJIVI IZDACI
TOTAL ELIGIBLE EXPENDITURE
= Bespovratna sredstva ukupno + doprinos korisnika
= Ukupni prihvatljivi troškovi
= Ukupna ugovorena vrijednost projekta HRK]]/7.5345</f>
        <v>146760.69414028799</v>
      </c>
      <c r="AA2618" s="57" t="s">
        <v>38</v>
      </c>
      <c r="AB2618" s="57" t="s">
        <v>35</v>
      </c>
      <c r="AC2618" s="56" t="s">
        <v>9554</v>
      </c>
      <c r="AD2618" s="63" t="s">
        <v>6595</v>
      </c>
    </row>
    <row r="2619" spans="1:30" ht="51" customHeight="1" x14ac:dyDescent="0.2">
      <c r="A2619" s="61" t="s">
        <v>9555</v>
      </c>
      <c r="B2619" s="55" t="s">
        <v>743</v>
      </c>
      <c r="C2619" s="56" t="s">
        <v>7295</v>
      </c>
      <c r="D2619" s="56" t="s">
        <v>9228</v>
      </c>
      <c r="E2619" s="57" t="s">
        <v>76</v>
      </c>
      <c r="F2619" s="62" t="s">
        <v>9556</v>
      </c>
      <c r="G2619" s="45" t="s">
        <v>2009</v>
      </c>
      <c r="H2619" s="59">
        <v>44392</v>
      </c>
      <c r="I2619" s="59">
        <v>45000</v>
      </c>
      <c r="J2619" s="48" t="str">
        <f>IF(Ugovori_OPULJP[[#This Row],[DATUM ZAVRŠETKA OPERACIJE]]&gt;DATE(2024,3,31),"u provedbi","završen")</f>
        <v>završen</v>
      </c>
      <c r="K2619" s="58" t="s">
        <v>371</v>
      </c>
      <c r="L2619" s="58" t="s">
        <v>371</v>
      </c>
      <c r="M2619" s="49">
        <v>0.85</v>
      </c>
      <c r="N2619" s="49">
        <v>0.15</v>
      </c>
      <c r="O2619" s="50">
        <f>Ugovori_OPULJP[[#This Row],[Bespovratna sredstva - Ukupno (EU+Nac) HRK
= Ukupna ugovorena vrijednost bespovratnih sredstava]]*Ugovori_OPULJP[[#This Row],[EU STOPA SUFINANCIRANJA %
EU CO-FINANCING RATE %]]</f>
        <v>1662483.6265</v>
      </c>
      <c r="P2619" s="51">
        <f>Ugovori_OPULJP[[#This Row],[Bespovratna sredstva - EU dio - HRK]]/7.5345</f>
        <v>220649.49585241222</v>
      </c>
      <c r="Q2619" s="50">
        <f>Ugovori_OPULJP[[#This Row],[Bespovratna sredstva - Ukupno (EU+Nac) HRK
= Ukupna ugovorena vrijednost bespovratnih sredstava]]*Ugovori_OPULJP[[#This Row],[STOPA NACIONALNOG SUFINANCIRANJA %]]</f>
        <v>293379.46350000001</v>
      </c>
      <c r="R2619" s="51">
        <f>Ugovori_OPULJP[[#This Row],[Bespovratna sredstva - Nacionalni dio - HRK]]/7.5345</f>
        <v>38938.146326896276</v>
      </c>
      <c r="S2619" s="52">
        <v>1955863.09</v>
      </c>
      <c r="T2619" s="53">
        <f>Ugovori_OPULJP[[#This Row],[Bespovratna sredstva - Ukupno (EU+Nac) HRK
= Ukupna ugovorena vrijednost bespovratnih sredstava]]/7.5345</f>
        <v>259587.64217930852</v>
      </c>
      <c r="U2619" s="50">
        <v>0</v>
      </c>
      <c r="V2619" s="51">
        <f>Ugovori_OPULJP[[#This Row],[Javni doprinos korisnika - HRK]]/7.5345</f>
        <v>0</v>
      </c>
      <c r="W2619" s="50">
        <v>0</v>
      </c>
      <c r="X2619" s="51">
        <f>Ugovori_OPULJP[[#This Row],[Privatni doprinos korisnika - HRK]]/7.5345</f>
        <v>0</v>
      </c>
      <c r="Y2619" s="52">
        <v>1955863.09</v>
      </c>
      <c r="Z2619" s="53">
        <f>Ugovori_OPULJP[[#This Row],[UKUPNI PRIHVATLJIVI IZDACI
TOTAL ELIGIBLE EXPENDITURE
= Bespovratna sredstva ukupno + doprinos korisnika
= Ukupni prihvatljivi troškovi
= Ukupna ugovorena vrijednost projekta HRK]]/7.5345</f>
        <v>259587.64217930852</v>
      </c>
      <c r="AA2619" s="57" t="s">
        <v>38</v>
      </c>
      <c r="AB2619" s="57" t="s">
        <v>35</v>
      </c>
      <c r="AC2619" s="56" t="s">
        <v>9557</v>
      </c>
      <c r="AD2619" s="63" t="s">
        <v>6595</v>
      </c>
    </row>
    <row r="2620" spans="1:30" ht="51" customHeight="1" x14ac:dyDescent="0.2">
      <c r="A2620" s="61" t="s">
        <v>9558</v>
      </c>
      <c r="B2620" s="55" t="s">
        <v>743</v>
      </c>
      <c r="C2620" s="56" t="s">
        <v>7295</v>
      </c>
      <c r="D2620" s="56" t="s">
        <v>9228</v>
      </c>
      <c r="E2620" s="57" t="s">
        <v>76</v>
      </c>
      <c r="F2620" s="62" t="s">
        <v>7517</v>
      </c>
      <c r="G2620" s="62" t="s">
        <v>7518</v>
      </c>
      <c r="H2620" s="59">
        <v>44393</v>
      </c>
      <c r="I2620" s="59">
        <v>45001</v>
      </c>
      <c r="J2620" s="48" t="str">
        <f>IF(Ugovori_OPULJP[[#This Row],[DATUM ZAVRŠETKA OPERACIJE]]&gt;DATE(2024,3,31),"u provedbi","završen")</f>
        <v>završen</v>
      </c>
      <c r="K2620" s="58" t="s">
        <v>173</v>
      </c>
      <c r="L2620" s="58" t="s">
        <v>173</v>
      </c>
      <c r="M2620" s="49">
        <v>0.85</v>
      </c>
      <c r="N2620" s="49">
        <v>0.15</v>
      </c>
      <c r="O2620" s="50">
        <f>Ugovori_OPULJP[[#This Row],[Bespovratna sredstva - Ukupno (EU+Nac) HRK
= Ukupna ugovorena vrijednost bespovratnih sredstava]]*Ugovori_OPULJP[[#This Row],[EU STOPA SUFINANCIRANJA %
EU CO-FINANCING RATE %]]</f>
        <v>1699824.8914999999</v>
      </c>
      <c r="P2620" s="51">
        <f>Ugovori_OPULJP[[#This Row],[Bespovratna sredstva - EU dio - HRK]]/7.5345</f>
        <v>225605.53341296699</v>
      </c>
      <c r="Q2620" s="50">
        <f>Ugovori_OPULJP[[#This Row],[Bespovratna sredstva - Ukupno (EU+Nac) HRK
= Ukupna ugovorena vrijednost bespovratnih sredstava]]*Ugovori_OPULJP[[#This Row],[STOPA NACIONALNOG SUFINANCIRANJA %]]</f>
        <v>299969.09849999996</v>
      </c>
      <c r="R2620" s="51">
        <f>Ugovori_OPULJP[[#This Row],[Bespovratna sredstva - Nacionalni dio - HRK]]/7.5345</f>
        <v>39812.741190523586</v>
      </c>
      <c r="S2620" s="52">
        <v>1999793.99</v>
      </c>
      <c r="T2620" s="53">
        <f>Ugovori_OPULJP[[#This Row],[Bespovratna sredstva - Ukupno (EU+Nac) HRK
= Ukupna ugovorena vrijednost bespovratnih sredstava]]/7.5345</f>
        <v>265418.2746034906</v>
      </c>
      <c r="U2620" s="50">
        <v>0</v>
      </c>
      <c r="V2620" s="51">
        <f>Ugovori_OPULJP[[#This Row],[Javni doprinos korisnika - HRK]]/7.5345</f>
        <v>0</v>
      </c>
      <c r="W2620" s="50">
        <v>0</v>
      </c>
      <c r="X2620" s="51">
        <f>Ugovori_OPULJP[[#This Row],[Privatni doprinos korisnika - HRK]]/7.5345</f>
        <v>0</v>
      </c>
      <c r="Y2620" s="52">
        <v>1999793.99</v>
      </c>
      <c r="Z2620" s="53">
        <f>Ugovori_OPULJP[[#This Row],[UKUPNI PRIHVATLJIVI IZDACI
TOTAL ELIGIBLE EXPENDITURE
= Bespovratna sredstva ukupno + doprinos korisnika
= Ukupni prihvatljivi troškovi
= Ukupna ugovorena vrijednost projekta HRK]]/7.5345</f>
        <v>265418.2746034906</v>
      </c>
      <c r="AA2620" s="57" t="s">
        <v>38</v>
      </c>
      <c r="AB2620" s="57" t="s">
        <v>35</v>
      </c>
      <c r="AC2620" s="56" t="s">
        <v>9559</v>
      </c>
      <c r="AD2620" s="63" t="s">
        <v>6595</v>
      </c>
    </row>
    <row r="2621" spans="1:30" ht="51" customHeight="1" x14ac:dyDescent="0.2">
      <c r="A2621" s="61" t="s">
        <v>9560</v>
      </c>
      <c r="B2621" s="55" t="s">
        <v>743</v>
      </c>
      <c r="C2621" s="56" t="s">
        <v>7295</v>
      </c>
      <c r="D2621" s="56" t="s">
        <v>9228</v>
      </c>
      <c r="E2621" s="57" t="s">
        <v>76</v>
      </c>
      <c r="F2621" s="62" t="s">
        <v>9561</v>
      </c>
      <c r="G2621" s="62" t="s">
        <v>7431</v>
      </c>
      <c r="H2621" s="59">
        <v>44383</v>
      </c>
      <c r="I2621" s="59">
        <v>44991</v>
      </c>
      <c r="J2621" s="48" t="str">
        <f>IF(Ugovori_OPULJP[[#This Row],[DATUM ZAVRŠETKA OPERACIJE]]&gt;DATE(2024,3,31),"u provedbi","završen")</f>
        <v>završen</v>
      </c>
      <c r="K2621" s="58" t="s">
        <v>37</v>
      </c>
      <c r="L2621" s="58" t="s">
        <v>37</v>
      </c>
      <c r="M2621" s="49">
        <v>0.85</v>
      </c>
      <c r="N2621" s="49">
        <v>0.15</v>
      </c>
      <c r="O2621" s="50">
        <f>Ugovori_OPULJP[[#This Row],[Bespovratna sredstva - Ukupno (EU+Nac) HRK
= Ukupna ugovorena vrijednost bespovratnih sredstava]]*Ugovori_OPULJP[[#This Row],[EU STOPA SUFINANCIRANJA %
EU CO-FINANCING RATE %]]</f>
        <v>424575</v>
      </c>
      <c r="P2621" s="51">
        <f>Ugovori_OPULJP[[#This Row],[Bespovratna sredstva - EU dio - HRK]]/7.5345</f>
        <v>56350.786382639853</v>
      </c>
      <c r="Q2621" s="50">
        <f>Ugovori_OPULJP[[#This Row],[Bespovratna sredstva - Ukupno (EU+Nac) HRK
= Ukupna ugovorena vrijednost bespovratnih sredstava]]*Ugovori_OPULJP[[#This Row],[STOPA NACIONALNOG SUFINANCIRANJA %]]</f>
        <v>74925</v>
      </c>
      <c r="R2621" s="51">
        <f>Ugovori_OPULJP[[#This Row],[Bespovratna sredstva - Nacionalni dio - HRK]]/7.5345</f>
        <v>9944.2564204658556</v>
      </c>
      <c r="S2621" s="52">
        <v>499500</v>
      </c>
      <c r="T2621" s="53">
        <f>Ugovori_OPULJP[[#This Row],[Bespovratna sredstva - Ukupno (EU+Nac) HRK
= Ukupna ugovorena vrijednost bespovratnih sredstava]]/7.5345</f>
        <v>66295.042803105709</v>
      </c>
      <c r="U2621" s="50">
        <v>0</v>
      </c>
      <c r="V2621" s="51">
        <f>Ugovori_OPULJP[[#This Row],[Javni doprinos korisnika - HRK]]/7.5345</f>
        <v>0</v>
      </c>
      <c r="W2621" s="50">
        <v>0</v>
      </c>
      <c r="X2621" s="51">
        <f>Ugovori_OPULJP[[#This Row],[Privatni doprinos korisnika - HRK]]/7.5345</f>
        <v>0</v>
      </c>
      <c r="Y2621" s="52">
        <v>499500</v>
      </c>
      <c r="Z2621" s="53">
        <f>Ugovori_OPULJP[[#This Row],[UKUPNI PRIHVATLJIVI IZDACI
TOTAL ELIGIBLE EXPENDITURE
= Bespovratna sredstva ukupno + doprinos korisnika
= Ukupni prihvatljivi troškovi
= Ukupna ugovorena vrijednost projekta HRK]]/7.5345</f>
        <v>66295.042803105709</v>
      </c>
      <c r="AA2621" s="57" t="s">
        <v>38</v>
      </c>
      <c r="AB2621" s="57" t="s">
        <v>35</v>
      </c>
      <c r="AC2621" s="56" t="s">
        <v>9562</v>
      </c>
      <c r="AD2621" s="63" t="s">
        <v>6595</v>
      </c>
    </row>
    <row r="2622" spans="1:30" ht="51" customHeight="1" x14ac:dyDescent="0.2">
      <c r="A2622" s="61" t="s">
        <v>9563</v>
      </c>
      <c r="B2622" s="55" t="s">
        <v>743</v>
      </c>
      <c r="C2622" s="56" t="s">
        <v>7295</v>
      </c>
      <c r="D2622" s="56" t="s">
        <v>9228</v>
      </c>
      <c r="E2622" s="57" t="s">
        <v>76</v>
      </c>
      <c r="F2622" s="62" t="s">
        <v>9564</v>
      </c>
      <c r="G2622" s="62" t="s">
        <v>9565</v>
      </c>
      <c r="H2622" s="59">
        <v>44383</v>
      </c>
      <c r="I2622" s="59">
        <v>44991</v>
      </c>
      <c r="J2622" s="48" t="str">
        <f>IF(Ugovori_OPULJP[[#This Row],[DATUM ZAVRŠETKA OPERACIJE]]&gt;DATE(2024,3,31),"u provedbi","završen")</f>
        <v>završen</v>
      </c>
      <c r="K2622" s="58" t="s">
        <v>2662</v>
      </c>
      <c r="L2622" s="58" t="s">
        <v>99</v>
      </c>
      <c r="M2622" s="49">
        <v>0.85</v>
      </c>
      <c r="N2622" s="49">
        <v>0.15</v>
      </c>
      <c r="O2622" s="50">
        <f>Ugovori_OPULJP[[#This Row],[Bespovratna sredstva - Ukupno (EU+Nac) HRK
= Ukupna ugovorena vrijednost bespovratnih sredstava]]*Ugovori_OPULJP[[#This Row],[EU STOPA SUFINANCIRANJA %
EU CO-FINANCING RATE %]]</f>
        <v>425000</v>
      </c>
      <c r="P2622" s="51">
        <f>Ugovori_OPULJP[[#This Row],[Bespovratna sredstva - EU dio - HRK]]/7.5345</f>
        <v>56407.193576216072</v>
      </c>
      <c r="Q2622" s="50">
        <f>Ugovori_OPULJP[[#This Row],[Bespovratna sredstva - Ukupno (EU+Nac) HRK
= Ukupna ugovorena vrijednost bespovratnih sredstava]]*Ugovori_OPULJP[[#This Row],[STOPA NACIONALNOG SUFINANCIRANJA %]]</f>
        <v>75000</v>
      </c>
      <c r="R2622" s="51">
        <f>Ugovori_OPULJP[[#This Row],[Bespovratna sredstva - Nacionalni dio - HRK]]/7.5345</f>
        <v>9954.2106310969539</v>
      </c>
      <c r="S2622" s="52">
        <v>500000</v>
      </c>
      <c r="T2622" s="53">
        <f>Ugovori_OPULJP[[#This Row],[Bespovratna sredstva - Ukupno (EU+Nac) HRK
= Ukupna ugovorena vrijednost bespovratnih sredstava]]/7.5345</f>
        <v>66361.404207313026</v>
      </c>
      <c r="U2622" s="50">
        <v>0</v>
      </c>
      <c r="V2622" s="51">
        <f>Ugovori_OPULJP[[#This Row],[Javni doprinos korisnika - HRK]]/7.5345</f>
        <v>0</v>
      </c>
      <c r="W2622" s="50">
        <v>0</v>
      </c>
      <c r="X2622" s="51">
        <f>Ugovori_OPULJP[[#This Row],[Privatni doprinos korisnika - HRK]]/7.5345</f>
        <v>0</v>
      </c>
      <c r="Y2622" s="52">
        <v>500000</v>
      </c>
      <c r="Z2622" s="53">
        <f>Ugovori_OPULJP[[#This Row],[UKUPNI PRIHVATLJIVI IZDACI
TOTAL ELIGIBLE EXPENDITURE
= Bespovratna sredstva ukupno + doprinos korisnika
= Ukupni prihvatljivi troškovi
= Ukupna ugovorena vrijednost projekta HRK]]/7.5345</f>
        <v>66361.404207313026</v>
      </c>
      <c r="AA2622" s="57" t="s">
        <v>38</v>
      </c>
      <c r="AB2622" s="57" t="s">
        <v>35</v>
      </c>
      <c r="AC2622" s="56" t="s">
        <v>9566</v>
      </c>
      <c r="AD2622" s="63" t="s">
        <v>6595</v>
      </c>
    </row>
    <row r="2623" spans="1:30" ht="51" customHeight="1" x14ac:dyDescent="0.2">
      <c r="A2623" s="61" t="s">
        <v>9567</v>
      </c>
      <c r="B2623" s="55" t="s">
        <v>743</v>
      </c>
      <c r="C2623" s="56" t="s">
        <v>7295</v>
      </c>
      <c r="D2623" s="56" t="s">
        <v>9228</v>
      </c>
      <c r="E2623" s="57" t="s">
        <v>76</v>
      </c>
      <c r="F2623" s="62" t="s">
        <v>9568</v>
      </c>
      <c r="G2623" s="62" t="s">
        <v>7130</v>
      </c>
      <c r="H2623" s="59">
        <v>44378</v>
      </c>
      <c r="I2623" s="59">
        <v>44986</v>
      </c>
      <c r="J2623" s="48" t="str">
        <f>IF(Ugovori_OPULJP[[#This Row],[DATUM ZAVRŠETKA OPERACIJE]]&gt;DATE(2024,3,31),"u provedbi","završen")</f>
        <v>završen</v>
      </c>
      <c r="K2623" s="58" t="s">
        <v>37</v>
      </c>
      <c r="L2623" s="58" t="s">
        <v>37</v>
      </c>
      <c r="M2623" s="49">
        <v>0.85</v>
      </c>
      <c r="N2623" s="49">
        <v>0.15</v>
      </c>
      <c r="O2623" s="50">
        <f>Ugovori_OPULJP[[#This Row],[Bespovratna sredstva - Ukupno (EU+Nac) HRK
= Ukupna ugovorena vrijednost bespovratnih sredstava]]*Ugovori_OPULJP[[#This Row],[EU STOPA SUFINANCIRANJA %
EU CO-FINANCING RATE %]]</f>
        <v>424852.1</v>
      </c>
      <c r="P2623" s="51">
        <f>Ugovori_OPULJP[[#This Row],[Bespovratna sredstva - EU dio - HRK]]/7.5345</f>
        <v>56387.563872851541</v>
      </c>
      <c r="Q2623" s="50">
        <f>Ugovori_OPULJP[[#This Row],[Bespovratna sredstva - Ukupno (EU+Nac) HRK
= Ukupna ugovorena vrijednost bespovratnih sredstava]]*Ugovori_OPULJP[[#This Row],[STOPA NACIONALNOG SUFINANCIRANJA %]]</f>
        <v>74973.899999999994</v>
      </c>
      <c r="R2623" s="51">
        <f>Ugovori_OPULJP[[#This Row],[Bespovratna sredstva - Nacionalni dio - HRK]]/7.5345</f>
        <v>9950.7465657973316</v>
      </c>
      <c r="S2623" s="52">
        <v>499826</v>
      </c>
      <c r="T2623" s="53">
        <f>Ugovori_OPULJP[[#This Row],[Bespovratna sredstva - Ukupno (EU+Nac) HRK
= Ukupna ugovorena vrijednost bespovratnih sredstava]]/7.5345</f>
        <v>66338.310438648885</v>
      </c>
      <c r="U2623" s="50">
        <v>0</v>
      </c>
      <c r="V2623" s="51">
        <f>Ugovori_OPULJP[[#This Row],[Javni doprinos korisnika - HRK]]/7.5345</f>
        <v>0</v>
      </c>
      <c r="W2623" s="50">
        <v>0</v>
      </c>
      <c r="X2623" s="51">
        <f>Ugovori_OPULJP[[#This Row],[Privatni doprinos korisnika - HRK]]/7.5345</f>
        <v>0</v>
      </c>
      <c r="Y2623" s="52">
        <v>499826</v>
      </c>
      <c r="Z2623" s="53">
        <f>Ugovori_OPULJP[[#This Row],[UKUPNI PRIHVATLJIVI IZDACI
TOTAL ELIGIBLE EXPENDITURE
= Bespovratna sredstva ukupno + doprinos korisnika
= Ukupni prihvatljivi troškovi
= Ukupna ugovorena vrijednost projekta HRK]]/7.5345</f>
        <v>66338.310438648885</v>
      </c>
      <c r="AA2623" s="57" t="s">
        <v>38</v>
      </c>
      <c r="AB2623" s="57" t="s">
        <v>35</v>
      </c>
      <c r="AC2623" s="56" t="s">
        <v>9569</v>
      </c>
      <c r="AD2623" s="63" t="s">
        <v>6595</v>
      </c>
    </row>
    <row r="2624" spans="1:30" ht="51" customHeight="1" x14ac:dyDescent="0.2">
      <c r="A2624" s="61" t="s">
        <v>9570</v>
      </c>
      <c r="B2624" s="55" t="s">
        <v>743</v>
      </c>
      <c r="C2624" s="56" t="s">
        <v>7295</v>
      </c>
      <c r="D2624" s="56" t="s">
        <v>9228</v>
      </c>
      <c r="E2624" s="57" t="s">
        <v>76</v>
      </c>
      <c r="F2624" s="62" t="s">
        <v>9571</v>
      </c>
      <c r="G2624" s="62" t="s">
        <v>2597</v>
      </c>
      <c r="H2624" s="59">
        <v>44378</v>
      </c>
      <c r="I2624" s="59">
        <v>44986</v>
      </c>
      <c r="J2624" s="48" t="str">
        <f>IF(Ugovori_OPULJP[[#This Row],[DATUM ZAVRŠETKA OPERACIJE]]&gt;DATE(2024,3,31),"u provedbi","završen")</f>
        <v>završen</v>
      </c>
      <c r="K2624" s="58" t="s">
        <v>154</v>
      </c>
      <c r="L2624" s="58" t="s">
        <v>37</v>
      </c>
      <c r="M2624" s="49">
        <v>0.85</v>
      </c>
      <c r="N2624" s="49">
        <v>0.15</v>
      </c>
      <c r="O2624" s="50">
        <f>Ugovori_OPULJP[[#This Row],[Bespovratna sredstva - Ukupno (EU+Nac) HRK
= Ukupna ugovorena vrijednost bespovratnih sredstava]]*Ugovori_OPULJP[[#This Row],[EU STOPA SUFINANCIRANJA %
EU CO-FINANCING RATE %]]</f>
        <v>424830</v>
      </c>
      <c r="P2624" s="51">
        <f>Ugovori_OPULJP[[#This Row],[Bespovratna sredstva - EU dio - HRK]]/7.5345</f>
        <v>56384.630698785586</v>
      </c>
      <c r="Q2624" s="50">
        <f>Ugovori_OPULJP[[#This Row],[Bespovratna sredstva - Ukupno (EU+Nac) HRK
= Ukupna ugovorena vrijednost bespovratnih sredstava]]*Ugovori_OPULJP[[#This Row],[STOPA NACIONALNOG SUFINANCIRANJA %]]</f>
        <v>74970</v>
      </c>
      <c r="R2624" s="51">
        <f>Ugovori_OPULJP[[#This Row],[Bespovratna sredstva - Nacionalni dio - HRK]]/7.5345</f>
        <v>9950.2289468445142</v>
      </c>
      <c r="S2624" s="52">
        <v>499800</v>
      </c>
      <c r="T2624" s="53">
        <f>Ugovori_OPULJP[[#This Row],[Bespovratna sredstva - Ukupno (EU+Nac) HRK
= Ukupna ugovorena vrijednost bespovratnih sredstava]]/7.5345</f>
        <v>66334.859645630102</v>
      </c>
      <c r="U2624" s="50">
        <v>0</v>
      </c>
      <c r="V2624" s="51">
        <f>Ugovori_OPULJP[[#This Row],[Javni doprinos korisnika - HRK]]/7.5345</f>
        <v>0</v>
      </c>
      <c r="W2624" s="50">
        <v>0</v>
      </c>
      <c r="X2624" s="51">
        <f>Ugovori_OPULJP[[#This Row],[Privatni doprinos korisnika - HRK]]/7.5345</f>
        <v>0</v>
      </c>
      <c r="Y2624" s="52">
        <v>499800</v>
      </c>
      <c r="Z2624" s="53">
        <f>Ugovori_OPULJP[[#This Row],[UKUPNI PRIHVATLJIVI IZDACI
TOTAL ELIGIBLE EXPENDITURE
= Bespovratna sredstva ukupno + doprinos korisnika
= Ukupni prihvatljivi troškovi
= Ukupna ugovorena vrijednost projekta HRK]]/7.5345</f>
        <v>66334.859645630102</v>
      </c>
      <c r="AA2624" s="57" t="s">
        <v>38</v>
      </c>
      <c r="AB2624" s="57" t="s">
        <v>35</v>
      </c>
      <c r="AC2624" s="56" t="s">
        <v>9572</v>
      </c>
      <c r="AD2624" s="63" t="s">
        <v>6595</v>
      </c>
    </row>
    <row r="2625" spans="1:30" ht="51" customHeight="1" x14ac:dyDescent="0.2">
      <c r="A2625" s="61" t="s">
        <v>9573</v>
      </c>
      <c r="B2625" s="55" t="s">
        <v>743</v>
      </c>
      <c r="C2625" s="56" t="s">
        <v>7295</v>
      </c>
      <c r="D2625" s="56" t="s">
        <v>9228</v>
      </c>
      <c r="E2625" s="57" t="s">
        <v>76</v>
      </c>
      <c r="F2625" s="62" t="s">
        <v>9574</v>
      </c>
      <c r="G2625" s="62" t="s">
        <v>3147</v>
      </c>
      <c r="H2625" s="59">
        <v>44377</v>
      </c>
      <c r="I2625" s="59">
        <v>44985</v>
      </c>
      <c r="J2625" s="48" t="str">
        <f>IF(Ugovori_OPULJP[[#This Row],[DATUM ZAVRŠETKA OPERACIJE]]&gt;DATE(2024,3,31),"u provedbi","završen")</f>
        <v>završen</v>
      </c>
      <c r="K2625" s="58" t="s">
        <v>84</v>
      </c>
      <c r="L2625" s="46" t="s">
        <v>84</v>
      </c>
      <c r="M2625" s="49">
        <v>0.85</v>
      </c>
      <c r="N2625" s="49">
        <v>0.15</v>
      </c>
      <c r="O2625" s="50">
        <f>Ugovori_OPULJP[[#This Row],[Bespovratna sredstva - Ukupno (EU+Nac) HRK
= Ukupna ugovorena vrijednost bespovratnih sredstava]]*Ugovori_OPULJP[[#This Row],[EU STOPA SUFINANCIRANJA %
EU CO-FINANCING RATE %]]</f>
        <v>418506</v>
      </c>
      <c r="P2625" s="51">
        <f>Ugovori_OPULJP[[#This Row],[Bespovratna sredstva - EU dio - HRK]]/7.5345</f>
        <v>55545.29165837149</v>
      </c>
      <c r="Q2625" s="50">
        <f>Ugovori_OPULJP[[#This Row],[Bespovratna sredstva - Ukupno (EU+Nac) HRK
= Ukupna ugovorena vrijednost bespovratnih sredstava]]*Ugovori_OPULJP[[#This Row],[STOPA NACIONALNOG SUFINANCIRANJA %]]</f>
        <v>73854</v>
      </c>
      <c r="R2625" s="51">
        <f>Ugovori_OPULJP[[#This Row],[Bespovratna sredstva - Nacionalni dio - HRK]]/7.5345</f>
        <v>9802.1102926537915</v>
      </c>
      <c r="S2625" s="52">
        <v>492360</v>
      </c>
      <c r="T2625" s="53">
        <f>Ugovori_OPULJP[[#This Row],[Bespovratna sredstva - Ukupno (EU+Nac) HRK
= Ukupna ugovorena vrijednost bespovratnih sredstava]]/7.5345</f>
        <v>65347.401951025277</v>
      </c>
      <c r="U2625" s="50">
        <v>0</v>
      </c>
      <c r="V2625" s="51">
        <f>Ugovori_OPULJP[[#This Row],[Javni doprinos korisnika - HRK]]/7.5345</f>
        <v>0</v>
      </c>
      <c r="W2625" s="50">
        <v>0</v>
      </c>
      <c r="X2625" s="51">
        <f>Ugovori_OPULJP[[#This Row],[Privatni doprinos korisnika - HRK]]/7.5345</f>
        <v>0</v>
      </c>
      <c r="Y2625" s="52">
        <v>492360</v>
      </c>
      <c r="Z2625" s="53">
        <f>Ugovori_OPULJP[[#This Row],[UKUPNI PRIHVATLJIVI IZDACI
TOTAL ELIGIBLE EXPENDITURE
= Bespovratna sredstva ukupno + doprinos korisnika
= Ukupni prihvatljivi troškovi
= Ukupna ugovorena vrijednost projekta HRK]]/7.5345</f>
        <v>65347.401951025277</v>
      </c>
      <c r="AA2625" s="57" t="s">
        <v>38</v>
      </c>
      <c r="AB2625" s="57" t="s">
        <v>35</v>
      </c>
      <c r="AC2625" s="56" t="s">
        <v>9575</v>
      </c>
      <c r="AD2625" s="63" t="s">
        <v>6595</v>
      </c>
    </row>
    <row r="2626" spans="1:30" ht="51" customHeight="1" x14ac:dyDescent="0.2">
      <c r="A2626" s="61" t="s">
        <v>9576</v>
      </c>
      <c r="B2626" s="55" t="s">
        <v>743</v>
      </c>
      <c r="C2626" s="56" t="s">
        <v>7295</v>
      </c>
      <c r="D2626" s="56" t="s">
        <v>9228</v>
      </c>
      <c r="E2626" s="57" t="s">
        <v>76</v>
      </c>
      <c r="F2626" s="62" t="s">
        <v>9577</v>
      </c>
      <c r="G2626" s="62" t="s">
        <v>8598</v>
      </c>
      <c r="H2626" s="59">
        <v>44378</v>
      </c>
      <c r="I2626" s="59">
        <v>44986</v>
      </c>
      <c r="J2626" s="48" t="str">
        <f>IF(Ugovori_OPULJP[[#This Row],[DATUM ZAVRŠETKA OPERACIJE]]&gt;DATE(2024,3,31),"u provedbi","završen")</f>
        <v>završen</v>
      </c>
      <c r="K2626" s="58" t="s">
        <v>9578</v>
      </c>
      <c r="L2626" s="58" t="s">
        <v>37</v>
      </c>
      <c r="M2626" s="49">
        <v>0.85</v>
      </c>
      <c r="N2626" s="49">
        <v>0.15</v>
      </c>
      <c r="O2626" s="50">
        <f>Ugovori_OPULJP[[#This Row],[Bespovratna sredstva - Ukupno (EU+Nac) HRK
= Ukupna ugovorena vrijednost bespovratnih sredstava]]*Ugovori_OPULJP[[#This Row],[EU STOPA SUFINANCIRANJA %
EU CO-FINANCING RATE %]]</f>
        <v>394667.44400000002</v>
      </c>
      <c r="P2626" s="51">
        <f>Ugovori_OPULJP[[#This Row],[Bespovratna sredstva - EU dio - HRK]]/7.5345</f>
        <v>52381.371557502156</v>
      </c>
      <c r="Q2626" s="50">
        <f>Ugovori_OPULJP[[#This Row],[Bespovratna sredstva - Ukupno (EU+Nac) HRK
= Ukupna ugovorena vrijednost bespovratnih sredstava]]*Ugovori_OPULJP[[#This Row],[STOPA NACIONALNOG SUFINANCIRANJA %]]</f>
        <v>69647.195999999996</v>
      </c>
      <c r="R2626" s="51">
        <f>Ugovori_OPULJP[[#This Row],[Bespovratna sredstva - Nacionalni dio - HRK]]/7.5345</f>
        <v>9243.7714513239098</v>
      </c>
      <c r="S2626" s="52">
        <v>464314.64</v>
      </c>
      <c r="T2626" s="53">
        <f>Ugovori_OPULJP[[#This Row],[Bespovratna sredstva - Ukupno (EU+Nac) HRK
= Ukupna ugovorena vrijednost bespovratnih sredstava]]/7.5345</f>
        <v>61625.143008826068</v>
      </c>
      <c r="U2626" s="50">
        <v>0</v>
      </c>
      <c r="V2626" s="51">
        <f>Ugovori_OPULJP[[#This Row],[Javni doprinos korisnika - HRK]]/7.5345</f>
        <v>0</v>
      </c>
      <c r="W2626" s="50">
        <v>0</v>
      </c>
      <c r="X2626" s="51">
        <f>Ugovori_OPULJP[[#This Row],[Privatni doprinos korisnika - HRK]]/7.5345</f>
        <v>0</v>
      </c>
      <c r="Y2626" s="52">
        <v>464314.64</v>
      </c>
      <c r="Z2626" s="53">
        <f>Ugovori_OPULJP[[#This Row],[UKUPNI PRIHVATLJIVI IZDACI
TOTAL ELIGIBLE EXPENDITURE
= Bespovratna sredstva ukupno + doprinos korisnika
= Ukupni prihvatljivi troškovi
= Ukupna ugovorena vrijednost projekta HRK]]/7.5345</f>
        <v>61625.143008826068</v>
      </c>
      <c r="AA2626" s="57" t="s">
        <v>38</v>
      </c>
      <c r="AB2626" s="57" t="s">
        <v>35</v>
      </c>
      <c r="AC2626" s="56" t="s">
        <v>9579</v>
      </c>
      <c r="AD2626" s="63" t="s">
        <v>6595</v>
      </c>
    </row>
    <row r="2627" spans="1:30" ht="51" customHeight="1" x14ac:dyDescent="0.2">
      <c r="A2627" s="61" t="s">
        <v>9580</v>
      </c>
      <c r="B2627" s="55" t="s">
        <v>743</v>
      </c>
      <c r="C2627" s="56" t="s">
        <v>7295</v>
      </c>
      <c r="D2627" s="56" t="s">
        <v>9228</v>
      </c>
      <c r="E2627" s="57" t="s">
        <v>76</v>
      </c>
      <c r="F2627" s="62" t="s">
        <v>9581</v>
      </c>
      <c r="G2627" s="45" t="s">
        <v>2490</v>
      </c>
      <c r="H2627" s="59">
        <v>44378</v>
      </c>
      <c r="I2627" s="59">
        <v>44986</v>
      </c>
      <c r="J2627" s="48" t="str">
        <f>IF(Ugovori_OPULJP[[#This Row],[DATUM ZAVRŠETKA OPERACIJE]]&gt;DATE(2024,3,31),"u provedbi","završen")</f>
        <v>završen</v>
      </c>
      <c r="K2627" s="58" t="s">
        <v>594</v>
      </c>
      <c r="L2627" s="58" t="s">
        <v>594</v>
      </c>
      <c r="M2627" s="49">
        <v>0.85</v>
      </c>
      <c r="N2627" s="49">
        <v>0.15</v>
      </c>
      <c r="O2627" s="50">
        <f>Ugovori_OPULJP[[#This Row],[Bespovratna sredstva - Ukupno (EU+Nac) HRK
= Ukupna ugovorena vrijednost bespovratnih sredstava]]*Ugovori_OPULJP[[#This Row],[EU STOPA SUFINANCIRANJA %
EU CO-FINANCING RATE %]]</f>
        <v>424973.36949999997</v>
      </c>
      <c r="P2627" s="51">
        <f>Ugovori_OPULJP[[#This Row],[Bespovratna sredstva - EU dio - HRK]]/7.5345</f>
        <v>56403.659101466583</v>
      </c>
      <c r="Q2627" s="50">
        <f>Ugovori_OPULJP[[#This Row],[Bespovratna sredstva - Ukupno (EU+Nac) HRK
= Ukupna ugovorena vrijednost bespovratnih sredstava]]*Ugovori_OPULJP[[#This Row],[STOPA NACIONALNOG SUFINANCIRANJA %]]</f>
        <v>74995.300499999998</v>
      </c>
      <c r="R2627" s="51">
        <f>Ugovori_OPULJP[[#This Row],[Bespovratna sredstva - Nacionalni dio - HRK]]/7.5345</f>
        <v>9953.5869002588079</v>
      </c>
      <c r="S2627" s="52">
        <v>499968.67</v>
      </c>
      <c r="T2627" s="53">
        <f>Ugovori_OPULJP[[#This Row],[Bespovratna sredstva - Ukupno (EU+Nac) HRK
= Ukupna ugovorena vrijednost bespovratnih sredstava]]/7.5345</f>
        <v>66357.246001725391</v>
      </c>
      <c r="U2627" s="50">
        <v>0</v>
      </c>
      <c r="V2627" s="51">
        <f>Ugovori_OPULJP[[#This Row],[Javni doprinos korisnika - HRK]]/7.5345</f>
        <v>0</v>
      </c>
      <c r="W2627" s="50">
        <v>0</v>
      </c>
      <c r="X2627" s="51">
        <f>Ugovori_OPULJP[[#This Row],[Privatni doprinos korisnika - HRK]]/7.5345</f>
        <v>0</v>
      </c>
      <c r="Y2627" s="52">
        <v>499968.67</v>
      </c>
      <c r="Z2627" s="53">
        <f>Ugovori_OPULJP[[#This Row],[UKUPNI PRIHVATLJIVI IZDACI
TOTAL ELIGIBLE EXPENDITURE
= Bespovratna sredstva ukupno + doprinos korisnika
= Ukupni prihvatljivi troškovi
= Ukupna ugovorena vrijednost projekta HRK]]/7.5345</f>
        <v>66357.246001725391</v>
      </c>
      <c r="AA2627" s="57" t="s">
        <v>38</v>
      </c>
      <c r="AB2627" s="57" t="s">
        <v>35</v>
      </c>
      <c r="AC2627" s="56" t="s">
        <v>9582</v>
      </c>
      <c r="AD2627" s="63" t="s">
        <v>6595</v>
      </c>
    </row>
    <row r="2628" spans="1:30" ht="51" customHeight="1" x14ac:dyDescent="0.2">
      <c r="A2628" s="61" t="s">
        <v>9583</v>
      </c>
      <c r="B2628" s="55" t="s">
        <v>743</v>
      </c>
      <c r="C2628" s="56" t="s">
        <v>7295</v>
      </c>
      <c r="D2628" s="56" t="s">
        <v>9228</v>
      </c>
      <c r="E2628" s="57" t="s">
        <v>76</v>
      </c>
      <c r="F2628" s="62" t="s">
        <v>9584</v>
      </c>
      <c r="G2628" s="45" t="s">
        <v>7561</v>
      </c>
      <c r="H2628" s="59">
        <v>44378</v>
      </c>
      <c r="I2628" s="59">
        <v>44986</v>
      </c>
      <c r="J2628" s="48" t="str">
        <f>IF(Ugovori_OPULJP[[#This Row],[DATUM ZAVRŠETKA OPERACIJE]]&gt;DATE(2024,3,31),"u provedbi","završen")</f>
        <v>završen</v>
      </c>
      <c r="K2628" s="58" t="s">
        <v>333</v>
      </c>
      <c r="L2628" s="58" t="s">
        <v>333</v>
      </c>
      <c r="M2628" s="49">
        <v>0.85</v>
      </c>
      <c r="N2628" s="49">
        <v>0.15</v>
      </c>
      <c r="O2628" s="50">
        <f>Ugovori_OPULJP[[#This Row],[Bespovratna sredstva - Ukupno (EU+Nac) HRK
= Ukupna ugovorena vrijednost bespovratnih sredstava]]*Ugovori_OPULJP[[#This Row],[EU STOPA SUFINANCIRANJA %
EU CO-FINANCING RATE %]]</f>
        <v>351449.5</v>
      </c>
      <c r="P2628" s="51">
        <f>Ugovori_OPULJP[[#This Row],[Bespovratna sredstva - EU dio - HRK]]/7.5345</f>
        <v>46645.364655916113</v>
      </c>
      <c r="Q2628" s="50">
        <f>Ugovori_OPULJP[[#This Row],[Bespovratna sredstva - Ukupno (EU+Nac) HRK
= Ukupna ugovorena vrijednost bespovratnih sredstava]]*Ugovori_OPULJP[[#This Row],[STOPA NACIONALNOG SUFINANCIRANJA %]]</f>
        <v>62020.5</v>
      </c>
      <c r="R2628" s="51">
        <f>Ugovori_OPULJP[[#This Row],[Bespovratna sredstva - Nacionalni dio - HRK]]/7.5345</f>
        <v>8231.5349392793141</v>
      </c>
      <c r="S2628" s="52">
        <v>413470</v>
      </c>
      <c r="T2628" s="53">
        <f>Ugovori_OPULJP[[#This Row],[Bespovratna sredstva - Ukupno (EU+Nac) HRK
= Ukupna ugovorena vrijednost bespovratnih sredstava]]/7.5345</f>
        <v>54876.899595195435</v>
      </c>
      <c r="U2628" s="50">
        <v>0</v>
      </c>
      <c r="V2628" s="51">
        <f>Ugovori_OPULJP[[#This Row],[Javni doprinos korisnika - HRK]]/7.5345</f>
        <v>0</v>
      </c>
      <c r="W2628" s="50">
        <v>0</v>
      </c>
      <c r="X2628" s="51">
        <f>Ugovori_OPULJP[[#This Row],[Privatni doprinos korisnika - HRK]]/7.5345</f>
        <v>0</v>
      </c>
      <c r="Y2628" s="52">
        <v>413470</v>
      </c>
      <c r="Z2628" s="53">
        <f>Ugovori_OPULJP[[#This Row],[UKUPNI PRIHVATLJIVI IZDACI
TOTAL ELIGIBLE EXPENDITURE
= Bespovratna sredstva ukupno + doprinos korisnika
= Ukupni prihvatljivi troškovi
= Ukupna ugovorena vrijednost projekta HRK]]/7.5345</f>
        <v>54876.899595195435</v>
      </c>
      <c r="AA2628" s="57" t="s">
        <v>38</v>
      </c>
      <c r="AB2628" s="57" t="s">
        <v>35</v>
      </c>
      <c r="AC2628" s="56" t="s">
        <v>9585</v>
      </c>
      <c r="AD2628" s="63" t="s">
        <v>6595</v>
      </c>
    </row>
    <row r="2629" spans="1:30" ht="51" customHeight="1" x14ac:dyDescent="0.2">
      <c r="A2629" s="61" t="s">
        <v>9586</v>
      </c>
      <c r="B2629" s="55" t="s">
        <v>743</v>
      </c>
      <c r="C2629" s="56" t="s">
        <v>7295</v>
      </c>
      <c r="D2629" s="56" t="s">
        <v>9228</v>
      </c>
      <c r="E2629" s="57" t="s">
        <v>76</v>
      </c>
      <c r="F2629" s="62" t="s">
        <v>9587</v>
      </c>
      <c r="G2629" s="62" t="s">
        <v>3214</v>
      </c>
      <c r="H2629" s="59">
        <v>44378</v>
      </c>
      <c r="I2629" s="59">
        <v>44986</v>
      </c>
      <c r="J2629" s="48" t="str">
        <f>IF(Ugovori_OPULJP[[#This Row],[DATUM ZAVRŠETKA OPERACIJE]]&gt;DATE(2024,3,31),"u provedbi","završen")</f>
        <v>završen</v>
      </c>
      <c r="K2629" s="58" t="s">
        <v>371</v>
      </c>
      <c r="L2629" s="58" t="s">
        <v>371</v>
      </c>
      <c r="M2629" s="49">
        <v>0.85</v>
      </c>
      <c r="N2629" s="49">
        <v>0.15</v>
      </c>
      <c r="O2629" s="50">
        <f>Ugovori_OPULJP[[#This Row],[Bespovratna sredstva - Ukupno (EU+Nac) HRK
= Ukupna ugovorena vrijednost bespovratnih sredstava]]*Ugovori_OPULJP[[#This Row],[EU STOPA SUFINANCIRANJA %
EU CO-FINANCING RATE %]]</f>
        <v>389453</v>
      </c>
      <c r="P2629" s="51">
        <f>Ugovori_OPULJP[[#This Row],[Bespovratna sredstva - EU dio - HRK]]/7.5345</f>
        <v>51689.295905501356</v>
      </c>
      <c r="Q2629" s="50">
        <f>Ugovori_OPULJP[[#This Row],[Bespovratna sredstva - Ukupno (EU+Nac) HRK
= Ukupna ugovorena vrijednost bespovratnih sredstava]]*Ugovori_OPULJP[[#This Row],[STOPA NACIONALNOG SUFINANCIRANJA %]]</f>
        <v>68727</v>
      </c>
      <c r="R2629" s="51">
        <f>Ugovori_OPULJP[[#This Row],[Bespovratna sredstva - Nacionalni dio - HRK]]/7.5345</f>
        <v>9121.6404539120049</v>
      </c>
      <c r="S2629" s="52">
        <v>458180</v>
      </c>
      <c r="T2629" s="53">
        <f>Ugovori_OPULJP[[#This Row],[Bespovratna sredstva - Ukupno (EU+Nac) HRK
= Ukupna ugovorena vrijednost bespovratnih sredstava]]/7.5345</f>
        <v>60810.936359413361</v>
      </c>
      <c r="U2629" s="50">
        <v>0</v>
      </c>
      <c r="V2629" s="51">
        <f>Ugovori_OPULJP[[#This Row],[Javni doprinos korisnika - HRK]]/7.5345</f>
        <v>0</v>
      </c>
      <c r="W2629" s="50">
        <v>0</v>
      </c>
      <c r="X2629" s="51">
        <f>Ugovori_OPULJP[[#This Row],[Privatni doprinos korisnika - HRK]]/7.5345</f>
        <v>0</v>
      </c>
      <c r="Y2629" s="52">
        <v>458180</v>
      </c>
      <c r="Z2629" s="53">
        <f>Ugovori_OPULJP[[#This Row],[UKUPNI PRIHVATLJIVI IZDACI
TOTAL ELIGIBLE EXPENDITURE
= Bespovratna sredstva ukupno + doprinos korisnika
= Ukupni prihvatljivi troškovi
= Ukupna ugovorena vrijednost projekta HRK]]/7.5345</f>
        <v>60810.936359413361</v>
      </c>
      <c r="AA2629" s="57" t="s">
        <v>38</v>
      </c>
      <c r="AB2629" s="57" t="s">
        <v>35</v>
      </c>
      <c r="AC2629" s="56" t="s">
        <v>9588</v>
      </c>
      <c r="AD2629" s="63" t="s">
        <v>6595</v>
      </c>
    </row>
    <row r="2630" spans="1:30" ht="51" customHeight="1" x14ac:dyDescent="0.2">
      <c r="A2630" s="61" t="s">
        <v>9589</v>
      </c>
      <c r="B2630" s="55" t="s">
        <v>743</v>
      </c>
      <c r="C2630" s="56" t="s">
        <v>7295</v>
      </c>
      <c r="D2630" s="56" t="s">
        <v>9590</v>
      </c>
      <c r="E2630" s="57" t="s">
        <v>76</v>
      </c>
      <c r="F2630" s="62" t="s">
        <v>9591</v>
      </c>
      <c r="G2630" s="62" t="s">
        <v>9592</v>
      </c>
      <c r="H2630" s="59">
        <v>44376</v>
      </c>
      <c r="I2630" s="59">
        <v>45106</v>
      </c>
      <c r="J2630" s="48" t="str">
        <f>IF(Ugovori_OPULJP[[#This Row],[DATUM ZAVRŠETKA OPERACIJE]]&gt;DATE(2024,3,31),"u provedbi","završen")</f>
        <v>završen</v>
      </c>
      <c r="K2630" s="58" t="s">
        <v>249</v>
      </c>
      <c r="L2630" s="58" t="s">
        <v>249</v>
      </c>
      <c r="M2630" s="74" t="s">
        <v>3114</v>
      </c>
      <c r="N2630" s="49">
        <v>0.15</v>
      </c>
      <c r="O2630" s="50">
        <f>Ugovori_OPULJP[[#This Row],[Bespovratna sredstva - Ukupno (EU+Nac) HRK
= Ukupna ugovorena vrijednost bespovratnih sredstava]]*Ugovori_OPULJP[[#This Row],[EU STOPA SUFINANCIRANJA %
EU CO-FINANCING RATE %]]</f>
        <v>1622235.8459999999</v>
      </c>
      <c r="P2630" s="51">
        <f>Ugovori_OPULJP[[#This Row],[Bespovratna sredstva - EU dio - HRK]]/7.5345</f>
        <v>215307.6973919968</v>
      </c>
      <c r="Q2630" s="50">
        <f>Ugovori_OPULJP[[#This Row],[Bespovratna sredstva - Ukupno (EU+Nac) HRK
= Ukupna ugovorena vrijednost bespovratnih sredstava]]*Ugovori_OPULJP[[#This Row],[STOPA NACIONALNOG SUFINANCIRANJA %]]</f>
        <v>286276.91399999999</v>
      </c>
      <c r="R2630" s="51">
        <f>Ugovori_OPULJP[[#This Row],[Bespovratna sredstva - Nacionalni dio - HRK]]/7.5345</f>
        <v>37995.476010352373</v>
      </c>
      <c r="S2630" s="52">
        <v>1908512.76</v>
      </c>
      <c r="T2630" s="53">
        <f>Ugovori_OPULJP[[#This Row],[Bespovratna sredstva - Ukupno (EU+Nac) HRK
= Ukupna ugovorena vrijednost bespovratnih sredstava]]/7.5345</f>
        <v>253303.17340234917</v>
      </c>
      <c r="U2630" s="50">
        <v>0</v>
      </c>
      <c r="V2630" s="51">
        <f>Ugovori_OPULJP[[#This Row],[Javni doprinos korisnika - HRK]]/7.5345</f>
        <v>0</v>
      </c>
      <c r="W2630" s="50">
        <v>0</v>
      </c>
      <c r="X2630" s="51">
        <f>Ugovori_OPULJP[[#This Row],[Privatni doprinos korisnika - HRK]]/7.5345</f>
        <v>0</v>
      </c>
      <c r="Y2630" s="52">
        <v>1908512.76</v>
      </c>
      <c r="Z2630" s="53">
        <f>Ugovori_OPULJP[[#This Row],[UKUPNI PRIHVATLJIVI IZDACI
TOTAL ELIGIBLE EXPENDITURE
= Bespovratna sredstva ukupno + doprinos korisnika
= Ukupni prihvatljivi troškovi
= Ukupna ugovorena vrijednost projekta HRK]]/7.5345</f>
        <v>253303.17340234917</v>
      </c>
      <c r="AA2630" s="57" t="s">
        <v>38</v>
      </c>
      <c r="AB2630" s="57" t="s">
        <v>35</v>
      </c>
      <c r="AC2630" s="56" t="s">
        <v>9593</v>
      </c>
      <c r="AD2630" s="63" t="s">
        <v>747</v>
      </c>
    </row>
    <row r="2631" spans="1:30" ht="51" customHeight="1" x14ac:dyDescent="0.2">
      <c r="A2631" s="61" t="s">
        <v>9594</v>
      </c>
      <c r="B2631" s="55" t="s">
        <v>743</v>
      </c>
      <c r="C2631" s="56" t="s">
        <v>7295</v>
      </c>
      <c r="D2631" s="56" t="s">
        <v>9590</v>
      </c>
      <c r="E2631" s="57" t="s">
        <v>76</v>
      </c>
      <c r="F2631" s="62" t="s">
        <v>9595</v>
      </c>
      <c r="G2631" s="62" t="s">
        <v>9596</v>
      </c>
      <c r="H2631" s="59">
        <v>44319</v>
      </c>
      <c r="I2631" s="59">
        <v>45049</v>
      </c>
      <c r="J2631" s="48" t="str">
        <f>IF(Ugovori_OPULJP[[#This Row],[DATUM ZAVRŠETKA OPERACIJE]]&gt;DATE(2024,3,31),"u provedbi","završen")</f>
        <v>završen</v>
      </c>
      <c r="K2631" s="58" t="s">
        <v>37</v>
      </c>
      <c r="L2631" s="46" t="s">
        <v>155</v>
      </c>
      <c r="M2631" s="49">
        <v>0.85</v>
      </c>
      <c r="N2631" s="49">
        <v>0.15</v>
      </c>
      <c r="O2631" s="50">
        <f>Ugovori_OPULJP[[#This Row],[Bespovratna sredstva - Ukupno (EU+Nac) HRK
= Ukupna ugovorena vrijednost bespovratnih sredstava]]*Ugovori_OPULJP[[#This Row],[EU STOPA SUFINANCIRANJA %
EU CO-FINANCING RATE %]]</f>
        <v>1375404.7625</v>
      </c>
      <c r="P2631" s="51">
        <f>Ugovori_OPULJP[[#This Row],[Bespovratna sredstva - EU dio - HRK]]/7.5345</f>
        <v>182547.58278585173</v>
      </c>
      <c r="Q2631" s="50">
        <f>Ugovori_OPULJP[[#This Row],[Bespovratna sredstva - Ukupno (EU+Nac) HRK
= Ukupna ugovorena vrijednost bespovratnih sredstava]]*Ugovori_OPULJP[[#This Row],[STOPA NACIONALNOG SUFINANCIRANJA %]]</f>
        <v>242718.48749999999</v>
      </c>
      <c r="R2631" s="51">
        <f>Ugovori_OPULJP[[#This Row],[Bespovratna sredstva - Nacionalni dio - HRK]]/7.5345</f>
        <v>32214.279315150307</v>
      </c>
      <c r="S2631" s="52">
        <v>1618123.25</v>
      </c>
      <c r="T2631" s="53">
        <f>Ugovori_OPULJP[[#This Row],[Bespovratna sredstva - Ukupno (EU+Nac) HRK
= Ukupna ugovorena vrijednost bespovratnih sredstava]]/7.5345</f>
        <v>214761.86210100204</v>
      </c>
      <c r="U2631" s="50">
        <v>0</v>
      </c>
      <c r="V2631" s="51">
        <f>Ugovori_OPULJP[[#This Row],[Javni doprinos korisnika - HRK]]/7.5345</f>
        <v>0</v>
      </c>
      <c r="W2631" s="50">
        <v>0</v>
      </c>
      <c r="X2631" s="51">
        <f>Ugovori_OPULJP[[#This Row],[Privatni doprinos korisnika - HRK]]/7.5345</f>
        <v>0</v>
      </c>
      <c r="Y2631" s="52">
        <v>1618123.25</v>
      </c>
      <c r="Z2631" s="53">
        <f>Ugovori_OPULJP[[#This Row],[UKUPNI PRIHVATLJIVI IZDACI
TOTAL ELIGIBLE EXPENDITURE
= Bespovratna sredstva ukupno + doprinos korisnika
= Ukupni prihvatljivi troškovi
= Ukupna ugovorena vrijednost projekta HRK]]/7.5345</f>
        <v>214761.86210100204</v>
      </c>
      <c r="AA2631" s="44" t="s">
        <v>38</v>
      </c>
      <c r="AB2631" s="44" t="s">
        <v>35</v>
      </c>
      <c r="AC2631" s="56" t="s">
        <v>9597</v>
      </c>
      <c r="AD2631" s="63" t="s">
        <v>747</v>
      </c>
    </row>
    <row r="2632" spans="1:30" ht="114.75" x14ac:dyDescent="0.2">
      <c r="A2632" s="61" t="s">
        <v>9598</v>
      </c>
      <c r="B2632" s="99" t="s">
        <v>743</v>
      </c>
      <c r="C2632" s="56" t="s">
        <v>7295</v>
      </c>
      <c r="D2632" s="88" t="s">
        <v>9590</v>
      </c>
      <c r="E2632" s="57" t="s">
        <v>76</v>
      </c>
      <c r="F2632" s="62" t="s">
        <v>9599</v>
      </c>
      <c r="G2632" s="45" t="s">
        <v>9043</v>
      </c>
      <c r="H2632" s="59">
        <v>44316</v>
      </c>
      <c r="I2632" s="59">
        <v>45046</v>
      </c>
      <c r="J2632" s="48" t="str">
        <f>IF(Ugovori_OPULJP[[#This Row],[DATUM ZAVRŠETKA OPERACIJE]]&gt;DATE(2024,3,31),"u provedbi","završen")</f>
        <v>završen</v>
      </c>
      <c r="K2632" s="58" t="s">
        <v>37</v>
      </c>
      <c r="L2632" s="58" t="s">
        <v>37</v>
      </c>
      <c r="M2632" s="49">
        <v>0.85</v>
      </c>
      <c r="N2632" s="49">
        <v>0.15</v>
      </c>
      <c r="O2632" s="50">
        <v>1140686.3999999999</v>
      </c>
      <c r="P2632" s="51">
        <f>Ugovori_OPULJP[[#This Row],[Bespovratna sredstva - EU dio - HRK]]/7.5345</f>
        <v>151395.10252836949</v>
      </c>
      <c r="Q2632" s="50">
        <v>201297.6</v>
      </c>
      <c r="R2632" s="51">
        <f>Ugovori_OPULJP[[#This Row],[Bespovratna sredstva - Nacionalni dio - HRK]]/7.5345</f>
        <v>26716.78279912403</v>
      </c>
      <c r="S2632" s="52">
        <v>1341984</v>
      </c>
      <c r="T2632" s="53">
        <f>Ugovori_OPULJP[[#This Row],[Bespovratna sredstva - Ukupno (EU+Nac) HRK
= Ukupna ugovorena vrijednost bespovratnih sredstava]]/7.5345</f>
        <v>178111.88532749351</v>
      </c>
      <c r="U2632" s="50">
        <v>0</v>
      </c>
      <c r="V2632" s="51">
        <f>Ugovori_OPULJP[[#This Row],[Javni doprinos korisnika - HRK]]/7.5345</f>
        <v>0</v>
      </c>
      <c r="W2632" s="50">
        <v>0</v>
      </c>
      <c r="X2632" s="51">
        <f>Ugovori_OPULJP[[#This Row],[Privatni doprinos korisnika - HRK]]/7.5345</f>
        <v>0</v>
      </c>
      <c r="Y2632" s="52">
        <v>1341984</v>
      </c>
      <c r="Z2632" s="53">
        <f>Ugovori_OPULJP[[#This Row],[UKUPNI PRIHVATLJIVI IZDACI
TOTAL ELIGIBLE EXPENDITURE
= Bespovratna sredstva ukupno + doprinos korisnika
= Ukupni prihvatljivi troškovi
= Ukupna ugovorena vrijednost projekta HRK]]/7.5345</f>
        <v>178111.88532749351</v>
      </c>
      <c r="AA2632" s="57" t="s">
        <v>38</v>
      </c>
      <c r="AB2632" s="57" t="s">
        <v>35</v>
      </c>
      <c r="AC2632" s="107" t="s">
        <v>9600</v>
      </c>
      <c r="AD2632" s="63" t="s">
        <v>747</v>
      </c>
    </row>
    <row r="2633" spans="1:30" ht="102" x14ac:dyDescent="0.2">
      <c r="A2633" s="61" t="s">
        <v>9601</v>
      </c>
      <c r="B2633" s="103" t="s">
        <v>743</v>
      </c>
      <c r="C2633" s="56" t="s">
        <v>7295</v>
      </c>
      <c r="D2633" s="56" t="s">
        <v>9590</v>
      </c>
      <c r="E2633" s="57" t="s">
        <v>76</v>
      </c>
      <c r="F2633" s="62" t="s">
        <v>9602</v>
      </c>
      <c r="G2633" s="62" t="s">
        <v>4124</v>
      </c>
      <c r="H2633" s="59">
        <v>44501</v>
      </c>
      <c r="I2633" s="59">
        <v>45170</v>
      </c>
      <c r="J2633" s="48" t="str">
        <f>IF(Ugovori_OPULJP[[#This Row],[DATUM ZAVRŠETKA OPERACIJE]]&gt;DATE(2024,3,31),"u provedbi","završen")</f>
        <v>završen</v>
      </c>
      <c r="K2633" s="58" t="s">
        <v>154</v>
      </c>
      <c r="L2633" s="67" t="s">
        <v>37</v>
      </c>
      <c r="M2633" s="49">
        <v>0.85</v>
      </c>
      <c r="N2633" s="49">
        <v>0.15</v>
      </c>
      <c r="O2633" s="50">
        <f>Ugovori_OPULJP[[#This Row],[Bespovratna sredstva - Ukupno (EU+Nac) HRK
= Ukupna ugovorena vrijednost bespovratnih sredstava]]*Ugovori_OPULJP[[#This Row],[EU STOPA SUFINANCIRANJA %
EU CO-FINANCING RATE %]]</f>
        <v>1699909.05</v>
      </c>
      <c r="P2633" s="51">
        <f>Ugovori_OPULJP[[#This Row],[Bespovratna sredstva - EU dio - HRK]]/7.5345</f>
        <v>225616.70316543899</v>
      </c>
      <c r="Q2633" s="50">
        <f>Ugovori_OPULJP[[#This Row],[Bespovratna sredstva - Ukupno (EU+Nac) HRK
= Ukupna ugovorena vrijednost bespovratnih sredstava]]*Ugovori_OPULJP[[#This Row],[STOPA NACIONALNOG SUFINANCIRANJA %]]</f>
        <v>299983.95</v>
      </c>
      <c r="R2633" s="51">
        <f>Ugovori_OPULJP[[#This Row],[Bespovratna sredstva - Nacionalni dio - HRK]]/7.5345</f>
        <v>39814.712323312764</v>
      </c>
      <c r="S2633" s="52">
        <v>1999893</v>
      </c>
      <c r="T2633" s="53">
        <f>Ugovori_OPULJP[[#This Row],[Bespovratna sredstva - Ukupno (EU+Nac) HRK
= Ukupna ugovorena vrijednost bespovratnih sredstava]]/7.5345</f>
        <v>265431.41548875172</v>
      </c>
      <c r="U2633" s="50">
        <v>0</v>
      </c>
      <c r="V2633" s="51">
        <f>Ugovori_OPULJP[[#This Row],[Javni doprinos korisnika - HRK]]/7.5345</f>
        <v>0</v>
      </c>
      <c r="W2633" s="50">
        <v>0</v>
      </c>
      <c r="X2633" s="51">
        <f>Ugovori_OPULJP[[#This Row],[Privatni doprinos korisnika - HRK]]/7.5345</f>
        <v>0</v>
      </c>
      <c r="Y2633" s="52">
        <v>1999893</v>
      </c>
      <c r="Z2633" s="53">
        <f>Ugovori_OPULJP[[#This Row],[UKUPNI PRIHVATLJIVI IZDACI
TOTAL ELIGIBLE EXPENDITURE
= Bespovratna sredstva ukupno + doprinos korisnika
= Ukupni prihvatljivi troškovi
= Ukupna ugovorena vrijednost projekta HRK]]/7.5345</f>
        <v>265431.41548875172</v>
      </c>
      <c r="AA2633" s="57" t="s">
        <v>38</v>
      </c>
      <c r="AB2633" s="57" t="s">
        <v>35</v>
      </c>
      <c r="AC2633" s="107" t="s">
        <v>9603</v>
      </c>
      <c r="AD2633" s="63" t="s">
        <v>747</v>
      </c>
    </row>
    <row r="2634" spans="1:30" ht="89.25" x14ac:dyDescent="0.2">
      <c r="A2634" s="61" t="s">
        <v>9604</v>
      </c>
      <c r="B2634" s="99" t="s">
        <v>743</v>
      </c>
      <c r="C2634" s="56" t="s">
        <v>7295</v>
      </c>
      <c r="D2634" s="56" t="s">
        <v>9590</v>
      </c>
      <c r="E2634" s="57" t="s">
        <v>76</v>
      </c>
      <c r="F2634" s="62" t="s">
        <v>9605</v>
      </c>
      <c r="G2634" s="45" t="s">
        <v>2202</v>
      </c>
      <c r="H2634" s="59">
        <v>44317</v>
      </c>
      <c r="I2634" s="59">
        <v>45047</v>
      </c>
      <c r="J2634" s="48" t="str">
        <f>IF(Ugovori_OPULJP[[#This Row],[DATUM ZAVRŠETKA OPERACIJE]]&gt;DATE(2024,3,31),"u provedbi","završen")</f>
        <v>završen</v>
      </c>
      <c r="K2634" s="58" t="s">
        <v>154</v>
      </c>
      <c r="L2634" s="58" t="s">
        <v>37</v>
      </c>
      <c r="M2634" s="49">
        <v>0.85</v>
      </c>
      <c r="N2634" s="49">
        <v>0.15</v>
      </c>
      <c r="O2634" s="50">
        <f>Ugovori_OPULJP[[#This Row],[Bespovratna sredstva - Ukupno (EU+Nac) HRK
= Ukupna ugovorena vrijednost bespovratnih sredstava]]*Ugovori_OPULJP[[#This Row],[EU STOPA SUFINANCIRANJA %
EU CO-FINANCING RATE %]]</f>
        <v>1685040</v>
      </c>
      <c r="P2634" s="51">
        <f>Ugovori_OPULJP[[#This Row],[Bespovratna sredstva - EU dio - HRK]]/7.5345</f>
        <v>223643.24109098146</v>
      </c>
      <c r="Q2634" s="50">
        <f>Ugovori_OPULJP[[#This Row],[Bespovratna sredstva - Ukupno (EU+Nac) HRK
= Ukupna ugovorena vrijednost bespovratnih sredstava]]*Ugovori_OPULJP[[#This Row],[STOPA NACIONALNOG SUFINANCIRANJA %]]</f>
        <v>297360</v>
      </c>
      <c r="R2634" s="51">
        <f>Ugovori_OPULJP[[#This Row],[Bespovratna sredstva - Nacionalni dio - HRK]]/7.5345</f>
        <v>39466.454310173198</v>
      </c>
      <c r="S2634" s="52">
        <v>1982400</v>
      </c>
      <c r="T2634" s="53">
        <f>Ugovori_OPULJP[[#This Row],[Bespovratna sredstva - Ukupno (EU+Nac) HRK
= Ukupna ugovorena vrijednost bespovratnih sredstava]]/7.5345</f>
        <v>263109.69540115469</v>
      </c>
      <c r="U2634" s="50">
        <v>0</v>
      </c>
      <c r="V2634" s="51">
        <f>Ugovori_OPULJP[[#This Row],[Javni doprinos korisnika - HRK]]/7.5345</f>
        <v>0</v>
      </c>
      <c r="W2634" s="50">
        <v>0</v>
      </c>
      <c r="X2634" s="51">
        <f>Ugovori_OPULJP[[#This Row],[Privatni doprinos korisnika - HRK]]/7.5345</f>
        <v>0</v>
      </c>
      <c r="Y2634" s="52">
        <v>1982400</v>
      </c>
      <c r="Z2634" s="53">
        <f>Ugovori_OPULJP[[#This Row],[UKUPNI PRIHVATLJIVI IZDACI
TOTAL ELIGIBLE EXPENDITURE
= Bespovratna sredstva ukupno + doprinos korisnika
= Ukupni prihvatljivi troškovi
= Ukupna ugovorena vrijednost projekta HRK]]/7.5345</f>
        <v>263109.69540115469</v>
      </c>
      <c r="AA2634" s="44" t="s">
        <v>38</v>
      </c>
      <c r="AB2634" s="44" t="s">
        <v>35</v>
      </c>
      <c r="AC2634" s="107" t="s">
        <v>9606</v>
      </c>
      <c r="AD2634" s="63" t="s">
        <v>747</v>
      </c>
    </row>
    <row r="2635" spans="1:30" ht="102" x14ac:dyDescent="0.2">
      <c r="A2635" s="61" t="s">
        <v>9607</v>
      </c>
      <c r="B2635" s="99" t="s">
        <v>743</v>
      </c>
      <c r="C2635" s="56" t="s">
        <v>7295</v>
      </c>
      <c r="D2635" s="56" t="s">
        <v>9590</v>
      </c>
      <c r="E2635" s="57" t="s">
        <v>76</v>
      </c>
      <c r="F2635" s="62" t="s">
        <v>9608</v>
      </c>
      <c r="G2635" s="45" t="s">
        <v>2626</v>
      </c>
      <c r="H2635" s="59">
        <v>44501</v>
      </c>
      <c r="I2635" s="59">
        <v>45231</v>
      </c>
      <c r="J2635" s="48" t="str">
        <f>IF(Ugovori_OPULJP[[#This Row],[DATUM ZAVRŠETKA OPERACIJE]]&gt;DATE(2024,3,31),"u provedbi","završen")</f>
        <v>završen</v>
      </c>
      <c r="K2635" s="67" t="s">
        <v>155</v>
      </c>
      <c r="L2635" s="46" t="s">
        <v>155</v>
      </c>
      <c r="M2635" s="49">
        <v>0.85</v>
      </c>
      <c r="N2635" s="49">
        <v>0.15</v>
      </c>
      <c r="O2635" s="50">
        <f>Ugovori_OPULJP[[#This Row],[Bespovratna sredstva - Ukupno (EU+Nac) HRK
= Ukupna ugovorena vrijednost bespovratnih sredstava]]*Ugovori_OPULJP[[#This Row],[EU STOPA SUFINANCIRANJA %
EU CO-FINANCING RATE %]]</f>
        <v>1215792.9015000002</v>
      </c>
      <c r="P2635" s="51">
        <f>Ugovori_OPULJP[[#This Row],[Bespovratna sredstva - EU dio - HRK]]/7.5345</f>
        <v>161363.44833764684</v>
      </c>
      <c r="Q2635" s="50">
        <f>Ugovori_OPULJP[[#This Row],[Bespovratna sredstva - Ukupno (EU+Nac) HRK
= Ukupna ugovorena vrijednost bespovratnih sredstava]]*Ugovori_OPULJP[[#This Row],[STOPA NACIONALNOG SUFINANCIRANJA %]]</f>
        <v>214551.68850000002</v>
      </c>
      <c r="R2635" s="51">
        <f>Ugovori_OPULJP[[#This Row],[Bespovratna sredstva - Nacionalni dio - HRK]]/7.5345</f>
        <v>28475.902647820029</v>
      </c>
      <c r="S2635" s="52">
        <v>1430344.59</v>
      </c>
      <c r="T2635" s="53">
        <f>Ugovori_OPULJP[[#This Row],[Bespovratna sredstva - Ukupno (EU+Nac) HRK
= Ukupna ugovorena vrijednost bespovratnih sredstava]]/7.5345</f>
        <v>189839.35098546685</v>
      </c>
      <c r="U2635" s="50">
        <v>0</v>
      </c>
      <c r="V2635" s="51">
        <f>Ugovori_OPULJP[[#This Row],[Javni doprinos korisnika - HRK]]/7.5345</f>
        <v>0</v>
      </c>
      <c r="W2635" s="50">
        <v>0</v>
      </c>
      <c r="X2635" s="51">
        <f>Ugovori_OPULJP[[#This Row],[Privatni doprinos korisnika - HRK]]/7.5345</f>
        <v>0</v>
      </c>
      <c r="Y2635" s="52">
        <v>1430344.59</v>
      </c>
      <c r="Z2635" s="53">
        <f>Ugovori_OPULJP[[#This Row],[UKUPNI PRIHVATLJIVI IZDACI
TOTAL ELIGIBLE EXPENDITURE
= Bespovratna sredstva ukupno + doprinos korisnika
= Ukupni prihvatljivi troškovi
= Ukupna ugovorena vrijednost projekta HRK]]/7.5345</f>
        <v>189839.35098546685</v>
      </c>
      <c r="AA2635" s="57" t="s">
        <v>38</v>
      </c>
      <c r="AB2635" s="57" t="s">
        <v>35</v>
      </c>
      <c r="AC2635" s="107" t="s">
        <v>9609</v>
      </c>
      <c r="AD2635" s="63" t="s">
        <v>747</v>
      </c>
    </row>
    <row r="2636" spans="1:30" ht="102" x14ac:dyDescent="0.2">
      <c r="A2636" s="61" t="s">
        <v>9610</v>
      </c>
      <c r="B2636" s="99" t="s">
        <v>743</v>
      </c>
      <c r="C2636" s="56" t="s">
        <v>7295</v>
      </c>
      <c r="D2636" s="56" t="s">
        <v>9590</v>
      </c>
      <c r="E2636" s="57" t="s">
        <v>76</v>
      </c>
      <c r="F2636" s="62" t="s">
        <v>9611</v>
      </c>
      <c r="G2636" s="45" t="s">
        <v>3728</v>
      </c>
      <c r="H2636" s="59">
        <v>44496</v>
      </c>
      <c r="I2636" s="59">
        <v>45226</v>
      </c>
      <c r="J2636" s="48" t="str">
        <f>IF(Ugovori_OPULJP[[#This Row],[DATUM ZAVRŠETKA OPERACIJE]]&gt;DATE(2024,3,31),"u provedbi","završen")</f>
        <v>završen</v>
      </c>
      <c r="K2636" s="58" t="s">
        <v>37</v>
      </c>
      <c r="L2636" s="58" t="s">
        <v>37</v>
      </c>
      <c r="M2636" s="49">
        <v>0.85</v>
      </c>
      <c r="N2636" s="49">
        <v>0.15</v>
      </c>
      <c r="O2636" s="50">
        <f>Ugovori_OPULJP[[#This Row],[Bespovratna sredstva - Ukupno (EU+Nac) HRK
= Ukupna ugovorena vrijednost bespovratnih sredstava]]*Ugovori_OPULJP[[#This Row],[EU STOPA SUFINANCIRANJA %
EU CO-FINANCING RATE %]]</f>
        <v>1695745.716</v>
      </c>
      <c r="P2636" s="51">
        <f>Ugovori_OPULJP[[#This Row],[Bespovratna sredstva - EU dio - HRK]]/7.5345</f>
        <v>225064.13378459087</v>
      </c>
      <c r="Q2636" s="50">
        <f>Ugovori_OPULJP[[#This Row],[Bespovratna sredstva - Ukupno (EU+Nac) HRK
= Ukupna ugovorena vrijednost bespovratnih sredstava]]*Ugovori_OPULJP[[#This Row],[STOPA NACIONALNOG SUFINANCIRANJA %]]</f>
        <v>299249.24400000001</v>
      </c>
      <c r="R2636" s="51">
        <f>Ugovori_OPULJP[[#This Row],[Bespovratna sredstva - Nacionalni dio - HRK]]/7.5345</f>
        <v>39717.200079633687</v>
      </c>
      <c r="S2636" s="52">
        <v>1994994.96</v>
      </c>
      <c r="T2636" s="53">
        <f>Ugovori_OPULJP[[#This Row],[Bespovratna sredstva - Ukupno (EU+Nac) HRK
= Ukupna ugovorena vrijednost bespovratnih sredstava]]/7.5345</f>
        <v>264781.33386422455</v>
      </c>
      <c r="U2636" s="50">
        <v>0</v>
      </c>
      <c r="V2636" s="51">
        <f>Ugovori_OPULJP[[#This Row],[Javni doprinos korisnika - HRK]]/7.5345</f>
        <v>0</v>
      </c>
      <c r="W2636" s="50">
        <v>0</v>
      </c>
      <c r="X2636" s="51">
        <f>Ugovori_OPULJP[[#This Row],[Privatni doprinos korisnika - HRK]]/7.5345</f>
        <v>0</v>
      </c>
      <c r="Y2636" s="52">
        <v>1994994.96</v>
      </c>
      <c r="Z2636" s="53">
        <f>Ugovori_OPULJP[[#This Row],[UKUPNI PRIHVATLJIVI IZDACI
TOTAL ELIGIBLE EXPENDITURE
= Bespovratna sredstva ukupno + doprinos korisnika
= Ukupni prihvatljivi troškovi
= Ukupna ugovorena vrijednost projekta HRK]]/7.5345</f>
        <v>264781.33386422455</v>
      </c>
      <c r="AA2636" s="44" t="s">
        <v>38</v>
      </c>
      <c r="AB2636" s="44" t="s">
        <v>35</v>
      </c>
      <c r="AC2636" s="107" t="s">
        <v>9612</v>
      </c>
      <c r="AD2636" s="63" t="s">
        <v>747</v>
      </c>
    </row>
    <row r="2637" spans="1:30" ht="114.75" x14ac:dyDescent="0.2">
      <c r="A2637" s="89" t="s">
        <v>9613</v>
      </c>
      <c r="B2637" s="99" t="s">
        <v>743</v>
      </c>
      <c r="C2637" s="56" t="s">
        <v>7295</v>
      </c>
      <c r="D2637" s="56" t="s">
        <v>9590</v>
      </c>
      <c r="E2637" s="57" t="s">
        <v>76</v>
      </c>
      <c r="F2637" s="72" t="s">
        <v>9614</v>
      </c>
      <c r="G2637" s="72" t="s">
        <v>3019</v>
      </c>
      <c r="H2637" s="59">
        <v>44315</v>
      </c>
      <c r="I2637" s="59">
        <v>45045</v>
      </c>
      <c r="J2637" s="48" t="str">
        <f>IF(Ugovori_OPULJP[[#This Row],[DATUM ZAVRŠETKA OPERACIJE]]&gt;DATE(2024,3,31),"u provedbi","završen")</f>
        <v>završen</v>
      </c>
      <c r="K2637" s="67" t="s">
        <v>37</v>
      </c>
      <c r="L2637" s="58" t="s">
        <v>37</v>
      </c>
      <c r="M2637" s="49">
        <v>0.85</v>
      </c>
      <c r="N2637" s="49">
        <v>0.15</v>
      </c>
      <c r="O2637" s="83">
        <f>Ugovori_OPULJP[[#This Row],[Bespovratna sredstva - Ukupno (EU+Nac) HRK
= Ukupna ugovorena vrijednost bespovratnih sredstava]]*Ugovori_OPULJP[[#This Row],[EU STOPA SUFINANCIRANJA %
EU CO-FINANCING RATE %]]</f>
        <v>1682742.11</v>
      </c>
      <c r="P2637" s="84">
        <f>Ugovori_OPULJP[[#This Row],[Bespovratna sredstva - EU dio - HRK]]/7.5345</f>
        <v>223338.25867675361</v>
      </c>
      <c r="Q2637" s="83">
        <f>Ugovori_OPULJP[[#This Row],[Bespovratna sredstva - Ukupno (EU+Nac) HRK
= Ukupna ugovorena vrijednost bespovratnih sredstava]]*Ugovori_OPULJP[[#This Row],[STOPA NACIONALNOG SUFINANCIRANJA %]]</f>
        <v>296954.49</v>
      </c>
      <c r="R2637" s="84">
        <f>Ugovori_OPULJP[[#This Row],[Bespovratna sredstva - Nacionalni dio - HRK]]/7.5345</f>
        <v>39412.633884132985</v>
      </c>
      <c r="S2637" s="85">
        <v>1979696.6</v>
      </c>
      <c r="T2637" s="86">
        <f>Ugovori_OPULJP[[#This Row],[Bespovratna sredstva - Ukupno (EU+Nac) HRK
= Ukupna ugovorena vrijednost bespovratnih sredstava]]/7.5345</f>
        <v>262750.89256088657</v>
      </c>
      <c r="U2637" s="50">
        <v>0</v>
      </c>
      <c r="V2637" s="51">
        <f>Ugovori_OPULJP[[#This Row],[Javni doprinos korisnika - HRK]]/7.5345</f>
        <v>0</v>
      </c>
      <c r="W2637" s="50">
        <v>0</v>
      </c>
      <c r="X2637" s="51">
        <f>Ugovori_OPULJP[[#This Row],[Privatni doprinos korisnika - HRK]]/7.5345</f>
        <v>0</v>
      </c>
      <c r="Y2637" s="85">
        <v>1979696.6</v>
      </c>
      <c r="Z2637" s="86">
        <f>Ugovori_OPULJP[[#This Row],[UKUPNI PRIHVATLJIVI IZDACI
TOTAL ELIGIBLE EXPENDITURE
= Bespovratna sredstva ukupno + doprinos korisnika
= Ukupni prihvatljivi troškovi
= Ukupna ugovorena vrijednost projekta HRK]]/7.5345</f>
        <v>262750.89256088657</v>
      </c>
      <c r="AA2637" s="57" t="s">
        <v>38</v>
      </c>
      <c r="AB2637" s="57" t="s">
        <v>35</v>
      </c>
      <c r="AC2637" s="107" t="s">
        <v>9615</v>
      </c>
      <c r="AD2637" s="63" t="s">
        <v>747</v>
      </c>
    </row>
    <row r="2638" spans="1:30" ht="114.75" x14ac:dyDescent="0.2">
      <c r="A2638" s="61" t="s">
        <v>9616</v>
      </c>
      <c r="B2638" s="99" t="s">
        <v>743</v>
      </c>
      <c r="C2638" s="56" t="s">
        <v>7295</v>
      </c>
      <c r="D2638" s="56" t="s">
        <v>9590</v>
      </c>
      <c r="E2638" s="57" t="s">
        <v>76</v>
      </c>
      <c r="F2638" s="62" t="s">
        <v>9617</v>
      </c>
      <c r="G2638" s="62" t="s">
        <v>9618</v>
      </c>
      <c r="H2638" s="59">
        <v>44317</v>
      </c>
      <c r="I2638" s="59">
        <v>44866</v>
      </c>
      <c r="J2638" s="48" t="str">
        <f>IF(Ugovori_OPULJP[[#This Row],[DATUM ZAVRŠETKA OPERACIJE]]&gt;DATE(2024,3,31),"u provedbi","završen")</f>
        <v>završen</v>
      </c>
      <c r="K2638" s="58" t="s">
        <v>37</v>
      </c>
      <c r="L2638" s="58" t="s">
        <v>37</v>
      </c>
      <c r="M2638" s="49">
        <v>0.85</v>
      </c>
      <c r="N2638" s="49">
        <v>0.15</v>
      </c>
      <c r="O2638" s="50">
        <f>Ugovori_OPULJP[[#This Row],[Bespovratna sredstva - Ukupno (EU+Nac) HRK
= Ukupna ugovorena vrijednost bespovratnih sredstava]]*Ugovori_OPULJP[[#This Row],[EU STOPA SUFINANCIRANJA %
EU CO-FINANCING RATE %]]</f>
        <v>1439870.1564999998</v>
      </c>
      <c r="P2638" s="51">
        <f>Ugovori_OPULJP[[#This Row],[Bespovratna sredstva - EU dio - HRK]]/7.5345</f>
        <v>191103.61092308711</v>
      </c>
      <c r="Q2638" s="50">
        <f>Ugovori_OPULJP[[#This Row],[Bespovratna sredstva - Ukupno (EU+Nac) HRK
= Ukupna ugovorena vrijednost bespovratnih sredstava]]*Ugovori_OPULJP[[#This Row],[STOPA NACIONALNOG SUFINANCIRANJA %]]</f>
        <v>254094.73349999997</v>
      </c>
      <c r="R2638" s="51">
        <f>Ugovori_OPULJP[[#This Row],[Bespovratna sredstva - Nacionalni dio - HRK]]/7.5345</f>
        <v>33724.166633485962</v>
      </c>
      <c r="S2638" s="52">
        <v>1693964.89</v>
      </c>
      <c r="T2638" s="53">
        <f>Ugovori_OPULJP[[#This Row],[Bespovratna sredstva - Ukupno (EU+Nac) HRK
= Ukupna ugovorena vrijednost bespovratnih sredstava]]/7.5345</f>
        <v>224827.77755657307</v>
      </c>
      <c r="U2638" s="50">
        <v>0</v>
      </c>
      <c r="V2638" s="51">
        <f>Ugovori_OPULJP[[#This Row],[Javni doprinos korisnika - HRK]]/7.5345</f>
        <v>0</v>
      </c>
      <c r="W2638" s="50">
        <v>0</v>
      </c>
      <c r="X2638" s="51">
        <f>Ugovori_OPULJP[[#This Row],[Privatni doprinos korisnika - HRK]]/7.5345</f>
        <v>0</v>
      </c>
      <c r="Y2638" s="52">
        <v>1693964.89</v>
      </c>
      <c r="Z2638" s="53">
        <f>Ugovori_OPULJP[[#This Row],[UKUPNI PRIHVATLJIVI IZDACI
TOTAL ELIGIBLE EXPENDITURE
= Bespovratna sredstva ukupno + doprinos korisnika
= Ukupni prihvatljivi troškovi
= Ukupna ugovorena vrijednost projekta HRK]]/7.5345</f>
        <v>224827.77755657307</v>
      </c>
      <c r="AA2638" s="44" t="s">
        <v>38</v>
      </c>
      <c r="AB2638" s="44" t="s">
        <v>35</v>
      </c>
      <c r="AC2638" s="107" t="s">
        <v>9619</v>
      </c>
      <c r="AD2638" s="63" t="s">
        <v>747</v>
      </c>
    </row>
    <row r="2639" spans="1:30" ht="114.75" x14ac:dyDescent="0.2">
      <c r="A2639" s="61" t="s">
        <v>9620</v>
      </c>
      <c r="B2639" s="99" t="s">
        <v>743</v>
      </c>
      <c r="C2639" s="56" t="s">
        <v>7295</v>
      </c>
      <c r="D2639" s="56" t="s">
        <v>9590</v>
      </c>
      <c r="E2639" s="57" t="s">
        <v>76</v>
      </c>
      <c r="F2639" s="62" t="s">
        <v>9621</v>
      </c>
      <c r="G2639" s="62" t="s">
        <v>7445</v>
      </c>
      <c r="H2639" s="59">
        <v>44502</v>
      </c>
      <c r="I2639" s="59">
        <v>45232</v>
      </c>
      <c r="J2639" s="48" t="str">
        <f>IF(Ugovori_OPULJP[[#This Row],[DATUM ZAVRŠETKA OPERACIJE]]&gt;DATE(2024,3,31),"u provedbi","završen")</f>
        <v>završen</v>
      </c>
      <c r="K2639" s="67" t="s">
        <v>892</v>
      </c>
      <c r="L2639" s="67" t="s">
        <v>37</v>
      </c>
      <c r="M2639" s="49">
        <v>0.85</v>
      </c>
      <c r="N2639" s="49">
        <v>0.15</v>
      </c>
      <c r="O2639" s="50">
        <f>Ugovori_OPULJP[[#This Row],[Bespovratna sredstva - Ukupno (EU+Nac) HRK
= Ukupna ugovorena vrijednost bespovratnih sredstava]]*Ugovori_OPULJP[[#This Row],[EU STOPA SUFINANCIRANJA %
EU CO-FINANCING RATE %]]</f>
        <v>1699915.561</v>
      </c>
      <c r="P2639" s="51">
        <f>Ugovori_OPULJP[[#This Row],[Bespovratna sredstva - EU dio - HRK]]/7.5345</f>
        <v>225617.56732364456</v>
      </c>
      <c r="Q2639" s="50">
        <f>Ugovori_OPULJP[[#This Row],[Bespovratna sredstva - Ukupno (EU+Nac) HRK
= Ukupna ugovorena vrijednost bespovratnih sredstava]]*Ugovori_OPULJP[[#This Row],[STOPA NACIONALNOG SUFINANCIRANJA %]]</f>
        <v>299985.09899999999</v>
      </c>
      <c r="R2639" s="51">
        <f>Ugovori_OPULJP[[#This Row],[Bespovratna sredstva - Nacionalni dio - HRK]]/7.5345</f>
        <v>39814.864821819625</v>
      </c>
      <c r="S2639" s="52">
        <v>1999900.66</v>
      </c>
      <c r="T2639" s="53">
        <f>Ugovori_OPULJP[[#This Row],[Bespovratna sredstva - Ukupno (EU+Nac) HRK
= Ukupna ugovorena vrijednost bespovratnih sredstava]]/7.5345</f>
        <v>265432.43214546418</v>
      </c>
      <c r="U2639" s="50">
        <v>0</v>
      </c>
      <c r="V2639" s="51">
        <f>Ugovori_OPULJP[[#This Row],[Javni doprinos korisnika - HRK]]/7.5345</f>
        <v>0</v>
      </c>
      <c r="W2639" s="50">
        <v>0</v>
      </c>
      <c r="X2639" s="51">
        <f>Ugovori_OPULJP[[#This Row],[Privatni doprinos korisnika - HRK]]/7.5345</f>
        <v>0</v>
      </c>
      <c r="Y2639" s="52">
        <v>1999900.66</v>
      </c>
      <c r="Z2639" s="53">
        <f>Ugovori_OPULJP[[#This Row],[UKUPNI PRIHVATLJIVI IZDACI
TOTAL ELIGIBLE EXPENDITURE
= Bespovratna sredstva ukupno + doprinos korisnika
= Ukupni prihvatljivi troškovi
= Ukupna ugovorena vrijednost projekta HRK]]/7.5345</f>
        <v>265432.43214546418</v>
      </c>
      <c r="AA2639" s="57" t="s">
        <v>38</v>
      </c>
      <c r="AB2639" s="57" t="s">
        <v>35</v>
      </c>
      <c r="AC2639" s="107" t="s">
        <v>9622</v>
      </c>
      <c r="AD2639" s="63" t="s">
        <v>747</v>
      </c>
    </row>
    <row r="2640" spans="1:30" ht="102" x14ac:dyDescent="0.2">
      <c r="A2640" s="89" t="s">
        <v>9623</v>
      </c>
      <c r="B2640" s="99" t="s">
        <v>743</v>
      </c>
      <c r="C2640" s="56" t="s">
        <v>7295</v>
      </c>
      <c r="D2640" s="88" t="s">
        <v>9590</v>
      </c>
      <c r="E2640" s="57" t="s">
        <v>76</v>
      </c>
      <c r="F2640" s="72" t="s">
        <v>9624</v>
      </c>
      <c r="G2640" s="72" t="s">
        <v>2283</v>
      </c>
      <c r="H2640" s="90">
        <v>44285</v>
      </c>
      <c r="I2640" s="90">
        <v>44895</v>
      </c>
      <c r="J2640" s="48" t="str">
        <f>IF(Ugovori_OPULJP[[#This Row],[DATUM ZAVRŠETKA OPERACIJE]]&gt;DATE(2024,3,31),"u provedbi","završen")</f>
        <v>završen</v>
      </c>
      <c r="K2640" s="67" t="s">
        <v>94</v>
      </c>
      <c r="L2640" s="67" t="s">
        <v>94</v>
      </c>
      <c r="M2640" s="87" t="s">
        <v>3114</v>
      </c>
      <c r="N2640" s="68">
        <v>0.15</v>
      </c>
      <c r="O2640" s="110">
        <f>Ugovori_OPULJP[[#This Row],[Bespovratna sredstva - Ukupno (EU+Nac) HRK
= Ukupna ugovorena vrijednost bespovratnih sredstava]]*Ugovori_OPULJP[[#This Row],[EU STOPA SUFINANCIRANJA %
EU CO-FINANCING RATE %]]</f>
        <v>1699915</v>
      </c>
      <c r="P2640" s="111">
        <f>Ugovori_OPULJP[[#This Row],[Bespovratna sredstva - EU dio - HRK]]/7.5345</f>
        <v>225617.49286614903</v>
      </c>
      <c r="Q2640" s="110">
        <f>Ugovori_OPULJP[[#This Row],[Bespovratna sredstva - Ukupno (EU+Nac) HRK
= Ukupna ugovorena vrijednost bespovratnih sredstava]]*Ugovori_OPULJP[[#This Row],[STOPA NACIONALNOG SUFINANCIRANJA %]]</f>
        <v>299985</v>
      </c>
      <c r="R2640" s="111">
        <f>Ugovori_OPULJP[[#This Row],[Bespovratna sredstva - Nacionalni dio - HRK]]/7.5345</f>
        <v>39814.851682261593</v>
      </c>
      <c r="S2640" s="112">
        <v>1999900</v>
      </c>
      <c r="T2640" s="113">
        <f>Ugovori_OPULJP[[#This Row],[Bespovratna sredstva - Ukupno (EU+Nac) HRK
= Ukupna ugovorena vrijednost bespovratnih sredstava]]/7.5345</f>
        <v>265432.34454841062</v>
      </c>
      <c r="U2640" s="50">
        <v>0</v>
      </c>
      <c r="V2640" s="51">
        <f>Ugovori_OPULJP[[#This Row],[Javni doprinos korisnika - HRK]]/7.5345</f>
        <v>0</v>
      </c>
      <c r="W2640" s="50">
        <v>0</v>
      </c>
      <c r="X2640" s="51">
        <f>Ugovori_OPULJP[[#This Row],[Privatni doprinos korisnika - HRK]]/7.5345</f>
        <v>0</v>
      </c>
      <c r="Y2640" s="112">
        <v>1999900</v>
      </c>
      <c r="Z2640" s="113">
        <f>Ugovori_OPULJP[[#This Row],[UKUPNI PRIHVATLJIVI IZDACI
TOTAL ELIGIBLE EXPENDITURE
= Bespovratna sredstva ukupno + doprinos korisnika
= Ukupni prihvatljivi troškovi
= Ukupna ugovorena vrijednost projekta HRK]]/7.5345</f>
        <v>265432.34454841062</v>
      </c>
      <c r="AA2640" s="57" t="s">
        <v>38</v>
      </c>
      <c r="AB2640" s="57" t="s">
        <v>35</v>
      </c>
      <c r="AC2640" s="108" t="s">
        <v>9625</v>
      </c>
      <c r="AD2640" s="63" t="s">
        <v>747</v>
      </c>
    </row>
    <row r="2641" spans="1:30" ht="51" x14ac:dyDescent="0.2">
      <c r="A2641" s="89" t="s">
        <v>9626</v>
      </c>
      <c r="B2641" s="99" t="s">
        <v>743</v>
      </c>
      <c r="C2641" s="56" t="s">
        <v>7295</v>
      </c>
      <c r="D2641" s="88" t="s">
        <v>9590</v>
      </c>
      <c r="E2641" s="57" t="s">
        <v>76</v>
      </c>
      <c r="F2641" s="72" t="s">
        <v>9627</v>
      </c>
      <c r="G2641" s="72" t="s">
        <v>9628</v>
      </c>
      <c r="H2641" s="59">
        <v>44305</v>
      </c>
      <c r="I2641" s="59">
        <v>45035</v>
      </c>
      <c r="J2641" s="48" t="str">
        <f>IF(Ugovori_OPULJP[[#This Row],[DATUM ZAVRŠETKA OPERACIJE]]&gt;DATE(2024,3,31),"u provedbi","završen")</f>
        <v>završen</v>
      </c>
      <c r="K2641" s="67" t="s">
        <v>94</v>
      </c>
      <c r="L2641" s="67" t="s">
        <v>94</v>
      </c>
      <c r="M2641" s="87" t="s">
        <v>3114</v>
      </c>
      <c r="N2641" s="68">
        <v>0.15</v>
      </c>
      <c r="O2641" s="83">
        <f>Ugovori_OPULJP[[#This Row],[Bespovratna sredstva - Ukupno (EU+Nac) HRK
= Ukupna ugovorena vrijednost bespovratnih sredstava]]*Ugovori_OPULJP[[#This Row],[EU STOPA SUFINANCIRANJA %
EU CO-FINANCING RATE %]]</f>
        <v>1685040</v>
      </c>
      <c r="P2641" s="84">
        <f>Ugovori_OPULJP[[#This Row],[Bespovratna sredstva - EU dio - HRK]]/7.5345</f>
        <v>223643.24109098146</v>
      </c>
      <c r="Q2641" s="83">
        <f>Ugovori_OPULJP[[#This Row],[Bespovratna sredstva - Ukupno (EU+Nac) HRK
= Ukupna ugovorena vrijednost bespovratnih sredstava]]*Ugovori_OPULJP[[#This Row],[STOPA NACIONALNOG SUFINANCIRANJA %]]</f>
        <v>297360</v>
      </c>
      <c r="R2641" s="84">
        <f>Ugovori_OPULJP[[#This Row],[Bespovratna sredstva - Nacionalni dio - HRK]]/7.5345</f>
        <v>39466.454310173198</v>
      </c>
      <c r="S2641" s="85">
        <v>1982400</v>
      </c>
      <c r="T2641" s="86">
        <f>Ugovori_OPULJP[[#This Row],[Bespovratna sredstva - Ukupno (EU+Nac) HRK
= Ukupna ugovorena vrijednost bespovratnih sredstava]]/7.5345</f>
        <v>263109.69540115469</v>
      </c>
      <c r="U2641" s="50">
        <v>0</v>
      </c>
      <c r="V2641" s="51">
        <f>Ugovori_OPULJP[[#This Row],[Javni doprinos korisnika - HRK]]/7.5345</f>
        <v>0</v>
      </c>
      <c r="W2641" s="50">
        <v>0</v>
      </c>
      <c r="X2641" s="51">
        <f>Ugovori_OPULJP[[#This Row],[Privatni doprinos korisnika - HRK]]/7.5345</f>
        <v>0</v>
      </c>
      <c r="Y2641" s="85">
        <v>1982400</v>
      </c>
      <c r="Z2641" s="86">
        <f>Ugovori_OPULJP[[#This Row],[UKUPNI PRIHVATLJIVI IZDACI
TOTAL ELIGIBLE EXPENDITURE
= Bespovratna sredstva ukupno + doprinos korisnika
= Ukupni prihvatljivi troškovi
= Ukupna ugovorena vrijednost projekta HRK]]/7.5345</f>
        <v>263109.69540115469</v>
      </c>
      <c r="AA2641" s="57" t="s">
        <v>38</v>
      </c>
      <c r="AB2641" s="57" t="s">
        <v>35</v>
      </c>
      <c r="AC2641" s="107" t="s">
        <v>9629</v>
      </c>
      <c r="AD2641" s="63" t="s">
        <v>747</v>
      </c>
    </row>
    <row r="2642" spans="1:30" ht="102" x14ac:dyDescent="0.2">
      <c r="A2642" s="61" t="s">
        <v>9630</v>
      </c>
      <c r="B2642" s="99" t="s">
        <v>743</v>
      </c>
      <c r="C2642" s="56" t="s">
        <v>7295</v>
      </c>
      <c r="D2642" s="56" t="s">
        <v>9590</v>
      </c>
      <c r="E2642" s="57" t="s">
        <v>76</v>
      </c>
      <c r="F2642" s="62" t="s">
        <v>9631</v>
      </c>
      <c r="G2642" s="62" t="s">
        <v>3051</v>
      </c>
      <c r="H2642" s="59">
        <v>44376</v>
      </c>
      <c r="I2642" s="59">
        <v>45106</v>
      </c>
      <c r="J2642" s="48" t="str">
        <f>IF(Ugovori_OPULJP[[#This Row],[DATUM ZAVRŠETKA OPERACIJE]]&gt;DATE(2024,3,31),"u provedbi","završen")</f>
        <v>završen</v>
      </c>
      <c r="K2642" s="58" t="s">
        <v>79</v>
      </c>
      <c r="L2642" s="58" t="s">
        <v>79</v>
      </c>
      <c r="M2642" s="74" t="s">
        <v>3114</v>
      </c>
      <c r="N2642" s="49">
        <v>0.15</v>
      </c>
      <c r="O2642" s="50">
        <f>Ugovori_OPULJP[[#This Row],[Bespovratna sredstva - Ukupno (EU+Nac) HRK
= Ukupna ugovorena vrijednost bespovratnih sredstava]]*Ugovori_OPULJP[[#This Row],[EU STOPA SUFINANCIRANJA %
EU CO-FINANCING RATE %]]</f>
        <v>1364317.7534999999</v>
      </c>
      <c r="P2642" s="51">
        <f>Ugovori_OPULJP[[#This Row],[Bespovratna sredstva - EU dio - HRK]]/7.5345</f>
        <v>181076.08381445348</v>
      </c>
      <c r="Q2642" s="50">
        <f>Ugovori_OPULJP[[#This Row],[Bespovratna sredstva - Ukupno (EU+Nac) HRK
= Ukupna ugovorena vrijednost bespovratnih sredstava]]*Ugovori_OPULJP[[#This Row],[STOPA NACIONALNOG SUFINANCIRANJA %]]</f>
        <v>240761.95649999997</v>
      </c>
      <c r="R2642" s="51">
        <f>Ugovori_OPULJP[[#This Row],[Bespovratna sredstva - Nacionalni dio - HRK]]/7.5345</f>
        <v>31954.603026080025</v>
      </c>
      <c r="S2642" s="52">
        <v>1605079.71</v>
      </c>
      <c r="T2642" s="53">
        <f>Ugovori_OPULJP[[#This Row],[Bespovratna sredstva - Ukupno (EU+Nac) HRK
= Ukupna ugovorena vrijednost bespovratnih sredstava]]/7.5345</f>
        <v>213030.68684053354</v>
      </c>
      <c r="U2642" s="50">
        <v>0</v>
      </c>
      <c r="V2642" s="51">
        <f>Ugovori_OPULJP[[#This Row],[Javni doprinos korisnika - HRK]]/7.5345</f>
        <v>0</v>
      </c>
      <c r="W2642" s="50">
        <v>0</v>
      </c>
      <c r="X2642" s="51">
        <f>Ugovori_OPULJP[[#This Row],[Privatni doprinos korisnika - HRK]]/7.5345</f>
        <v>0</v>
      </c>
      <c r="Y2642" s="52">
        <v>1605079.71</v>
      </c>
      <c r="Z2642" s="53">
        <f>Ugovori_OPULJP[[#This Row],[UKUPNI PRIHVATLJIVI IZDACI
TOTAL ELIGIBLE EXPENDITURE
= Bespovratna sredstva ukupno + doprinos korisnika
= Ukupni prihvatljivi troškovi
= Ukupna ugovorena vrijednost projekta HRK]]/7.5345</f>
        <v>213030.68684053354</v>
      </c>
      <c r="AA2642" s="57" t="s">
        <v>38</v>
      </c>
      <c r="AB2642" s="57" t="s">
        <v>35</v>
      </c>
      <c r="AC2642" s="107" t="s">
        <v>9632</v>
      </c>
      <c r="AD2642" s="63" t="s">
        <v>747</v>
      </c>
    </row>
    <row r="2643" spans="1:30" ht="102" x14ac:dyDescent="0.2">
      <c r="A2643" s="61" t="s">
        <v>9633</v>
      </c>
      <c r="B2643" s="99" t="s">
        <v>743</v>
      </c>
      <c r="C2643" s="56" t="s">
        <v>7295</v>
      </c>
      <c r="D2643" s="56" t="s">
        <v>9590</v>
      </c>
      <c r="E2643" s="57" t="s">
        <v>76</v>
      </c>
      <c r="F2643" s="62" t="s">
        <v>9634</v>
      </c>
      <c r="G2643" s="45" t="s">
        <v>2230</v>
      </c>
      <c r="H2643" s="59">
        <v>44321</v>
      </c>
      <c r="I2643" s="59">
        <v>45051</v>
      </c>
      <c r="J2643" s="48" t="str">
        <f>IF(Ugovori_OPULJP[[#This Row],[DATUM ZAVRŠETKA OPERACIJE]]&gt;DATE(2024,3,31),"u provedbi","završen")</f>
        <v>završen</v>
      </c>
      <c r="K2643" s="58" t="s">
        <v>79</v>
      </c>
      <c r="L2643" s="58" t="s">
        <v>79</v>
      </c>
      <c r="M2643" s="49">
        <v>0.85</v>
      </c>
      <c r="N2643" s="49">
        <v>0.15</v>
      </c>
      <c r="O2643" s="50">
        <f>Ugovori_OPULJP[[#This Row],[Bespovratna sredstva - Ukupno (EU+Nac) HRK
= Ukupna ugovorena vrijednost bespovratnih sredstava]]*Ugovori_OPULJP[[#This Row],[EU STOPA SUFINANCIRANJA %
EU CO-FINANCING RATE %]]</f>
        <v>1689070.9209999999</v>
      </c>
      <c r="P2643" s="51">
        <f>Ugovori_OPULJP[[#This Row],[Bespovratna sredstva - EU dio - HRK]]/7.5345</f>
        <v>224178.23624659894</v>
      </c>
      <c r="Q2643" s="50">
        <f>Ugovori_OPULJP[[#This Row],[Bespovratna sredstva - Ukupno (EU+Nac) HRK
= Ukupna ugovorena vrijednost bespovratnih sredstava]]*Ugovori_OPULJP[[#This Row],[STOPA NACIONALNOG SUFINANCIRANJA %]]</f>
        <v>298071.33899999998</v>
      </c>
      <c r="R2643" s="51">
        <f>Ugovori_OPULJP[[#This Row],[Bespovratna sredstva - Nacionalni dio - HRK]]/7.5345</f>
        <v>39560.865219988053</v>
      </c>
      <c r="S2643" s="52">
        <v>1987142.26</v>
      </c>
      <c r="T2643" s="53">
        <f>Ugovori_OPULJP[[#This Row],[Bespovratna sredstva - Ukupno (EU+Nac) HRK
= Ukupna ugovorena vrijednost bespovratnih sredstava]]/7.5345</f>
        <v>263739.10146658705</v>
      </c>
      <c r="U2643" s="50">
        <v>0</v>
      </c>
      <c r="V2643" s="51">
        <f>Ugovori_OPULJP[[#This Row],[Javni doprinos korisnika - HRK]]/7.5345</f>
        <v>0</v>
      </c>
      <c r="W2643" s="50">
        <v>0</v>
      </c>
      <c r="X2643" s="51">
        <f>Ugovori_OPULJP[[#This Row],[Privatni doprinos korisnika - HRK]]/7.5345</f>
        <v>0</v>
      </c>
      <c r="Y2643" s="52">
        <v>1987142.26</v>
      </c>
      <c r="Z2643" s="53">
        <f>Ugovori_OPULJP[[#This Row],[UKUPNI PRIHVATLJIVI IZDACI
TOTAL ELIGIBLE EXPENDITURE
= Bespovratna sredstva ukupno + doprinos korisnika
= Ukupni prihvatljivi troškovi
= Ukupna ugovorena vrijednost projekta HRK]]/7.5345</f>
        <v>263739.10146658705</v>
      </c>
      <c r="AA2643" s="44" t="s">
        <v>38</v>
      </c>
      <c r="AB2643" s="44" t="s">
        <v>35</v>
      </c>
      <c r="AC2643" s="107" t="s">
        <v>9635</v>
      </c>
      <c r="AD2643" s="63" t="s">
        <v>747</v>
      </c>
    </row>
    <row r="2644" spans="1:30" ht="63.75" x14ac:dyDescent="0.2">
      <c r="A2644" s="61" t="s">
        <v>9636</v>
      </c>
      <c r="B2644" s="99" t="s">
        <v>743</v>
      </c>
      <c r="C2644" s="56" t="s">
        <v>7295</v>
      </c>
      <c r="D2644" s="56" t="s">
        <v>9590</v>
      </c>
      <c r="E2644" s="57" t="s">
        <v>76</v>
      </c>
      <c r="F2644" s="62" t="s">
        <v>9637</v>
      </c>
      <c r="G2644" s="45" t="s">
        <v>2580</v>
      </c>
      <c r="H2644" s="59">
        <v>44378</v>
      </c>
      <c r="I2644" s="59">
        <v>45108</v>
      </c>
      <c r="J2644" s="48" t="str">
        <f>IF(Ugovori_OPULJP[[#This Row],[DATUM ZAVRŠETKA OPERACIJE]]&gt;DATE(2024,3,31),"u provedbi","završen")</f>
        <v>završen</v>
      </c>
      <c r="K2644" s="58" t="s">
        <v>79</v>
      </c>
      <c r="L2644" s="58" t="s">
        <v>79</v>
      </c>
      <c r="M2644" s="74" t="s">
        <v>3114</v>
      </c>
      <c r="N2644" s="49">
        <v>0.15</v>
      </c>
      <c r="O2644" s="50">
        <f>Ugovori_OPULJP[[#This Row],[Bespovratna sredstva - Ukupno (EU+Nac) HRK
= Ukupna ugovorena vrijednost bespovratnih sredstava]]*Ugovori_OPULJP[[#This Row],[EU STOPA SUFINANCIRANJA %
EU CO-FINANCING RATE %]]</f>
        <v>1699955.392</v>
      </c>
      <c r="P2644" s="51">
        <f>Ugovori_OPULJP[[#This Row],[Bespovratna sredstva - EU dio - HRK]]/7.5345</f>
        <v>225622.85380582651</v>
      </c>
      <c r="Q2644" s="50">
        <f>Ugovori_OPULJP[[#This Row],[Bespovratna sredstva - Ukupno (EU+Nac) HRK
= Ukupna ugovorena vrijednost bespovratnih sredstava]]*Ugovori_OPULJP[[#This Row],[STOPA NACIONALNOG SUFINANCIRANJA %]]</f>
        <v>299992.12799999997</v>
      </c>
      <c r="R2644" s="51">
        <f>Ugovori_OPULJP[[#This Row],[Bespovratna sredstva - Nacionalni dio - HRK]]/7.5345</f>
        <v>39815.797730439968</v>
      </c>
      <c r="S2644" s="52">
        <v>1999947.52</v>
      </c>
      <c r="T2644" s="53">
        <f>Ugovori_OPULJP[[#This Row],[Bespovratna sredstva - Ukupno (EU+Nac) HRK
= Ukupna ugovorena vrijednost bespovratnih sredstava]]/7.5345</f>
        <v>265438.65153626649</v>
      </c>
      <c r="U2644" s="50">
        <v>0</v>
      </c>
      <c r="V2644" s="51">
        <f>Ugovori_OPULJP[[#This Row],[Javni doprinos korisnika - HRK]]/7.5345</f>
        <v>0</v>
      </c>
      <c r="W2644" s="50">
        <v>0</v>
      </c>
      <c r="X2644" s="51">
        <f>Ugovori_OPULJP[[#This Row],[Privatni doprinos korisnika - HRK]]/7.5345</f>
        <v>0</v>
      </c>
      <c r="Y2644" s="52">
        <v>1999947.52</v>
      </c>
      <c r="Z2644" s="53">
        <f>Ugovori_OPULJP[[#This Row],[UKUPNI PRIHVATLJIVI IZDACI
TOTAL ELIGIBLE EXPENDITURE
= Bespovratna sredstva ukupno + doprinos korisnika
= Ukupni prihvatljivi troškovi
= Ukupna ugovorena vrijednost projekta HRK]]/7.5345</f>
        <v>265438.65153626649</v>
      </c>
      <c r="AA2644" s="57" t="s">
        <v>38</v>
      </c>
      <c r="AB2644" s="57" t="s">
        <v>35</v>
      </c>
      <c r="AC2644" s="107" t="s">
        <v>9638</v>
      </c>
      <c r="AD2644" s="63" t="s">
        <v>747</v>
      </c>
    </row>
    <row r="2645" spans="1:30" ht="114.75" x14ac:dyDescent="0.2">
      <c r="A2645" s="61" t="s">
        <v>9639</v>
      </c>
      <c r="B2645" s="99" t="s">
        <v>743</v>
      </c>
      <c r="C2645" s="56" t="s">
        <v>7295</v>
      </c>
      <c r="D2645" s="56" t="s">
        <v>9590</v>
      </c>
      <c r="E2645" s="57" t="s">
        <v>76</v>
      </c>
      <c r="F2645" s="62" t="s">
        <v>9640</v>
      </c>
      <c r="G2645" s="62" t="s">
        <v>9641</v>
      </c>
      <c r="H2645" s="59">
        <v>44378</v>
      </c>
      <c r="I2645" s="59">
        <v>45108</v>
      </c>
      <c r="J2645" s="48" t="str">
        <f>IF(Ugovori_OPULJP[[#This Row],[DATUM ZAVRŠETKA OPERACIJE]]&gt;DATE(2024,3,31),"u provedbi","završen")</f>
        <v>završen</v>
      </c>
      <c r="K2645" s="58" t="s">
        <v>79</v>
      </c>
      <c r="L2645" s="58" t="s">
        <v>79</v>
      </c>
      <c r="M2645" s="74" t="s">
        <v>3114</v>
      </c>
      <c r="N2645" s="49">
        <v>0.15</v>
      </c>
      <c r="O2645" s="50">
        <f>Ugovori_OPULJP[[#This Row],[Bespovratna sredstva - Ukupno (EU+Nac) HRK
= Ukupna ugovorena vrijednost bespovratnih sredstava]]*Ugovori_OPULJP[[#This Row],[EU STOPA SUFINANCIRANJA %
EU CO-FINANCING RATE %]]</f>
        <v>1686621.9859999998</v>
      </c>
      <c r="P2645" s="51">
        <f>Ugovori_OPULJP[[#This Row],[Bespovratna sredstva - EU dio - HRK]]/7.5345</f>
        <v>223853.20671577405</v>
      </c>
      <c r="Q2645" s="50">
        <f>Ugovori_OPULJP[[#This Row],[Bespovratna sredstva - Ukupno (EU+Nac) HRK
= Ukupna ugovorena vrijednost bespovratnih sredstava]]*Ugovori_OPULJP[[#This Row],[STOPA NACIONALNOG SUFINANCIRANJA %]]</f>
        <v>297639.174</v>
      </c>
      <c r="R2645" s="51">
        <f>Ugovori_OPULJP[[#This Row],[Bespovratna sredstva - Nacionalni dio - HRK]]/7.5345</f>
        <v>39503.507067489547</v>
      </c>
      <c r="S2645" s="52">
        <v>1984261.16</v>
      </c>
      <c r="T2645" s="53">
        <f>Ugovori_OPULJP[[#This Row],[Bespovratna sredstva - Ukupno (EU+Nac) HRK
= Ukupna ugovorena vrijednost bespovratnih sredstava]]/7.5345</f>
        <v>263356.71378326364</v>
      </c>
      <c r="U2645" s="50">
        <v>0</v>
      </c>
      <c r="V2645" s="51">
        <f>Ugovori_OPULJP[[#This Row],[Javni doprinos korisnika - HRK]]/7.5345</f>
        <v>0</v>
      </c>
      <c r="W2645" s="50">
        <v>0</v>
      </c>
      <c r="X2645" s="51">
        <f>Ugovori_OPULJP[[#This Row],[Privatni doprinos korisnika - HRK]]/7.5345</f>
        <v>0</v>
      </c>
      <c r="Y2645" s="52">
        <v>1984261.16</v>
      </c>
      <c r="Z2645" s="53">
        <f>Ugovori_OPULJP[[#This Row],[UKUPNI PRIHVATLJIVI IZDACI
TOTAL ELIGIBLE EXPENDITURE
= Bespovratna sredstva ukupno + doprinos korisnika
= Ukupni prihvatljivi troškovi
= Ukupna ugovorena vrijednost projekta HRK]]/7.5345</f>
        <v>263356.71378326364</v>
      </c>
      <c r="AA2645" s="57" t="s">
        <v>38</v>
      </c>
      <c r="AB2645" s="57" t="s">
        <v>35</v>
      </c>
      <c r="AC2645" s="107" t="s">
        <v>9642</v>
      </c>
      <c r="AD2645" s="63" t="s">
        <v>747</v>
      </c>
    </row>
    <row r="2646" spans="1:30" ht="63.75" x14ac:dyDescent="0.2">
      <c r="A2646" s="61" t="s">
        <v>9643</v>
      </c>
      <c r="B2646" s="99" t="s">
        <v>743</v>
      </c>
      <c r="C2646" s="56" t="s">
        <v>7295</v>
      </c>
      <c r="D2646" s="56" t="s">
        <v>9590</v>
      </c>
      <c r="E2646" s="57" t="s">
        <v>76</v>
      </c>
      <c r="F2646" s="62" t="s">
        <v>9644</v>
      </c>
      <c r="G2646" s="62" t="s">
        <v>9645</v>
      </c>
      <c r="H2646" s="59">
        <v>44319</v>
      </c>
      <c r="I2646" s="59">
        <v>45049</v>
      </c>
      <c r="J2646" s="48" t="str">
        <f>IF(Ugovori_OPULJP[[#This Row],[DATUM ZAVRŠETKA OPERACIJE]]&gt;DATE(2024,3,31),"u provedbi","završen")</f>
        <v>završen</v>
      </c>
      <c r="K2646" s="58" t="s">
        <v>425</v>
      </c>
      <c r="L2646" s="46" t="s">
        <v>425</v>
      </c>
      <c r="M2646" s="49">
        <v>0.85</v>
      </c>
      <c r="N2646" s="49">
        <v>0.15</v>
      </c>
      <c r="O2646" s="50">
        <f>Ugovori_OPULJP[[#This Row],[Bespovratna sredstva - Ukupno (EU+Nac) HRK
= Ukupna ugovorena vrijednost bespovratnih sredstava]]*Ugovori_OPULJP[[#This Row],[EU STOPA SUFINANCIRANJA %
EU CO-FINANCING RATE %]]</f>
        <v>1689723.8399999999</v>
      </c>
      <c r="P2646" s="51">
        <f>Ugovori_OPULJP[[#This Row],[Bespovratna sredstva - EU dio - HRK]]/7.5345</f>
        <v>224264.8934899462</v>
      </c>
      <c r="Q2646" s="50">
        <f>Ugovori_OPULJP[[#This Row],[Bespovratna sredstva - Ukupno (EU+Nac) HRK
= Ukupna ugovorena vrijednost bespovratnih sredstava]]*Ugovori_OPULJP[[#This Row],[STOPA NACIONALNOG SUFINANCIRANJA %]]</f>
        <v>298186.56</v>
      </c>
      <c r="R2646" s="51">
        <f>Ugovori_OPULJP[[#This Row],[Bespovratna sredstva - Nacionalni dio - HRK]]/7.5345</f>
        <v>39576.157674696391</v>
      </c>
      <c r="S2646" s="52">
        <v>1987910.4</v>
      </c>
      <c r="T2646" s="53">
        <f>Ugovori_OPULJP[[#This Row],[Bespovratna sredstva - Ukupno (EU+Nac) HRK
= Ukupna ugovorena vrijednost bespovratnih sredstava]]/7.5345</f>
        <v>263841.05116464262</v>
      </c>
      <c r="U2646" s="50">
        <v>0</v>
      </c>
      <c r="V2646" s="51">
        <f>Ugovori_OPULJP[[#This Row],[Javni doprinos korisnika - HRK]]/7.5345</f>
        <v>0</v>
      </c>
      <c r="W2646" s="50">
        <v>0</v>
      </c>
      <c r="X2646" s="51">
        <f>Ugovori_OPULJP[[#This Row],[Privatni doprinos korisnika - HRK]]/7.5345</f>
        <v>0</v>
      </c>
      <c r="Y2646" s="52">
        <v>1987910.4</v>
      </c>
      <c r="Z2646" s="53">
        <f>Ugovori_OPULJP[[#This Row],[UKUPNI PRIHVATLJIVI IZDACI
TOTAL ELIGIBLE EXPENDITURE
= Bespovratna sredstva ukupno + doprinos korisnika
= Ukupni prihvatljivi troškovi
= Ukupna ugovorena vrijednost projekta HRK]]/7.5345</f>
        <v>263841.05116464262</v>
      </c>
      <c r="AA2646" s="44" t="s">
        <v>38</v>
      </c>
      <c r="AB2646" s="44" t="s">
        <v>35</v>
      </c>
      <c r="AC2646" s="107" t="s">
        <v>9646</v>
      </c>
      <c r="AD2646" s="63" t="s">
        <v>747</v>
      </c>
    </row>
    <row r="2647" spans="1:30" ht="102" x14ac:dyDescent="0.2">
      <c r="A2647" s="61" t="s">
        <v>9647</v>
      </c>
      <c r="B2647" s="99" t="s">
        <v>743</v>
      </c>
      <c r="C2647" s="56" t="s">
        <v>7295</v>
      </c>
      <c r="D2647" s="56" t="s">
        <v>9590</v>
      </c>
      <c r="E2647" s="57" t="s">
        <v>76</v>
      </c>
      <c r="F2647" s="62" t="s">
        <v>9648</v>
      </c>
      <c r="G2647" s="62" t="s">
        <v>2996</v>
      </c>
      <c r="H2647" s="59">
        <v>44382</v>
      </c>
      <c r="I2647" s="59">
        <v>44931</v>
      </c>
      <c r="J2647" s="48" t="str">
        <f>IF(Ugovori_OPULJP[[#This Row],[DATUM ZAVRŠETKA OPERACIJE]]&gt;DATE(2024,3,31),"u provedbi","završen")</f>
        <v>završen</v>
      </c>
      <c r="K2647" s="58" t="s">
        <v>249</v>
      </c>
      <c r="L2647" s="58" t="s">
        <v>249</v>
      </c>
      <c r="M2647" s="74" t="s">
        <v>3114</v>
      </c>
      <c r="N2647" s="49">
        <v>0.15</v>
      </c>
      <c r="O2647" s="50">
        <f>Ugovori_OPULJP[[#This Row],[Bespovratna sredstva - Ukupno (EU+Nac) HRK
= Ukupna ugovorena vrijednost bespovratnih sredstava]]*Ugovori_OPULJP[[#This Row],[EU STOPA SUFINANCIRANJA %
EU CO-FINANCING RATE %]]</f>
        <v>1699164.2034999998</v>
      </c>
      <c r="P2647" s="51">
        <f>Ugovori_OPULJP[[#This Row],[Bespovratna sredstva - EU dio - HRK]]/7.5345</f>
        <v>225517.84504612113</v>
      </c>
      <c r="Q2647" s="50">
        <f>Ugovori_OPULJP[[#This Row],[Bespovratna sredstva - Ukupno (EU+Nac) HRK
= Ukupna ugovorena vrijednost bespovratnih sredstava]]*Ugovori_OPULJP[[#This Row],[STOPA NACIONALNOG SUFINANCIRANJA %]]</f>
        <v>299852.50649999996</v>
      </c>
      <c r="R2647" s="51">
        <f>Ugovori_OPULJP[[#This Row],[Bespovratna sredstva - Nacionalni dio - HRK]]/7.5345</f>
        <v>39797.266772844909</v>
      </c>
      <c r="S2647" s="52">
        <v>1999016.71</v>
      </c>
      <c r="T2647" s="53">
        <f>Ugovori_OPULJP[[#This Row],[Bespovratna sredstva - Ukupno (EU+Nac) HRK
= Ukupna ugovorena vrijednost bespovratnih sredstava]]/7.5345</f>
        <v>265315.11181896605</v>
      </c>
      <c r="U2647" s="50">
        <v>0</v>
      </c>
      <c r="V2647" s="51">
        <f>Ugovori_OPULJP[[#This Row],[Javni doprinos korisnika - HRK]]/7.5345</f>
        <v>0</v>
      </c>
      <c r="W2647" s="50">
        <v>0</v>
      </c>
      <c r="X2647" s="51">
        <f>Ugovori_OPULJP[[#This Row],[Privatni doprinos korisnika - HRK]]/7.5345</f>
        <v>0</v>
      </c>
      <c r="Y2647" s="52">
        <v>1999016.71</v>
      </c>
      <c r="Z2647" s="53">
        <f>Ugovori_OPULJP[[#This Row],[UKUPNI PRIHVATLJIVI IZDACI
TOTAL ELIGIBLE EXPENDITURE
= Bespovratna sredstva ukupno + doprinos korisnika
= Ukupni prihvatljivi troškovi
= Ukupna ugovorena vrijednost projekta HRK]]/7.5345</f>
        <v>265315.11181896605</v>
      </c>
      <c r="AA2647" s="57" t="s">
        <v>38</v>
      </c>
      <c r="AB2647" s="57" t="s">
        <v>35</v>
      </c>
      <c r="AC2647" s="107" t="s">
        <v>9649</v>
      </c>
      <c r="AD2647" s="63" t="s">
        <v>747</v>
      </c>
    </row>
    <row r="2648" spans="1:30" ht="89.25" x14ac:dyDescent="0.2">
      <c r="A2648" s="61" t="s">
        <v>9650</v>
      </c>
      <c r="B2648" s="99" t="s">
        <v>743</v>
      </c>
      <c r="C2648" s="56" t="s">
        <v>7295</v>
      </c>
      <c r="D2648" s="56" t="s">
        <v>9590</v>
      </c>
      <c r="E2648" s="57" t="s">
        <v>76</v>
      </c>
      <c r="F2648" s="62" t="s">
        <v>9651</v>
      </c>
      <c r="G2648" s="45" t="s">
        <v>1930</v>
      </c>
      <c r="H2648" s="59">
        <v>44378</v>
      </c>
      <c r="I2648" s="59">
        <v>44986</v>
      </c>
      <c r="J2648" s="48" t="str">
        <f>IF(Ugovori_OPULJP[[#This Row],[DATUM ZAVRŠETKA OPERACIJE]]&gt;DATE(2024,3,31),"u provedbi","završen")</f>
        <v>završen</v>
      </c>
      <c r="K2648" s="58" t="s">
        <v>249</v>
      </c>
      <c r="L2648" s="58" t="s">
        <v>249</v>
      </c>
      <c r="M2648" s="74" t="s">
        <v>3114</v>
      </c>
      <c r="N2648" s="49">
        <v>0.15</v>
      </c>
      <c r="O2648" s="50">
        <f>Ugovori_OPULJP[[#This Row],[Bespovratna sredstva - Ukupno (EU+Nac) HRK
= Ukupna ugovorena vrijednost bespovratnih sredstava]]*Ugovori_OPULJP[[#This Row],[EU STOPA SUFINANCIRANJA %
EU CO-FINANCING RATE %]]</f>
        <v>1672388.6340000001</v>
      </c>
      <c r="P2648" s="51">
        <f>Ugovori_OPULJP[[#This Row],[Bespovratna sredstva - EU dio - HRK]]/7.5345</f>
        <v>221964.11626518017</v>
      </c>
      <c r="Q2648" s="50">
        <f>Ugovori_OPULJP[[#This Row],[Bespovratna sredstva - Ukupno (EU+Nac) HRK
= Ukupna ugovorena vrijednost bespovratnih sredstava]]*Ugovori_OPULJP[[#This Row],[STOPA NACIONALNOG SUFINANCIRANJA %]]</f>
        <v>295127.40600000002</v>
      </c>
      <c r="R2648" s="51">
        <f>Ugovori_OPULJP[[#This Row],[Bespovratna sredstva - Nacionalni dio - HRK]]/7.5345</f>
        <v>39170.138164443561</v>
      </c>
      <c r="S2648" s="52">
        <v>1967516.04</v>
      </c>
      <c r="T2648" s="53">
        <f>Ugovori_OPULJP[[#This Row],[Bespovratna sredstva - Ukupno (EU+Nac) HRK
= Ukupna ugovorena vrijednost bespovratnih sredstava]]/7.5345</f>
        <v>261134.25442962372</v>
      </c>
      <c r="U2648" s="50">
        <v>0</v>
      </c>
      <c r="V2648" s="51">
        <f>Ugovori_OPULJP[[#This Row],[Javni doprinos korisnika - HRK]]/7.5345</f>
        <v>0</v>
      </c>
      <c r="W2648" s="50">
        <v>0</v>
      </c>
      <c r="X2648" s="51">
        <f>Ugovori_OPULJP[[#This Row],[Privatni doprinos korisnika - HRK]]/7.5345</f>
        <v>0</v>
      </c>
      <c r="Y2648" s="52">
        <v>1967516.04</v>
      </c>
      <c r="Z2648" s="53">
        <f>Ugovori_OPULJP[[#This Row],[UKUPNI PRIHVATLJIVI IZDACI
TOTAL ELIGIBLE EXPENDITURE
= Bespovratna sredstva ukupno + doprinos korisnika
= Ukupni prihvatljivi troškovi
= Ukupna ugovorena vrijednost projekta HRK]]/7.5345</f>
        <v>261134.25442962372</v>
      </c>
      <c r="AA2648" s="57" t="s">
        <v>38</v>
      </c>
      <c r="AB2648" s="57" t="s">
        <v>35</v>
      </c>
      <c r="AC2648" s="107" t="s">
        <v>9652</v>
      </c>
      <c r="AD2648" s="63" t="s">
        <v>747</v>
      </c>
    </row>
    <row r="2649" spans="1:30" ht="51" x14ac:dyDescent="0.2">
      <c r="A2649" s="61" t="s">
        <v>9653</v>
      </c>
      <c r="B2649" s="99" t="s">
        <v>743</v>
      </c>
      <c r="C2649" s="56" t="s">
        <v>7295</v>
      </c>
      <c r="D2649" s="56" t="s">
        <v>9590</v>
      </c>
      <c r="E2649" s="57" t="s">
        <v>76</v>
      </c>
      <c r="F2649" s="62" t="s">
        <v>9654</v>
      </c>
      <c r="G2649" s="62" t="s">
        <v>3366</v>
      </c>
      <c r="H2649" s="59">
        <v>44379</v>
      </c>
      <c r="I2649" s="59">
        <v>45109</v>
      </c>
      <c r="J2649" s="48" t="str">
        <f>IF(Ugovori_OPULJP[[#This Row],[DATUM ZAVRŠETKA OPERACIJE]]&gt;DATE(2024,3,31),"u provedbi","završen")</f>
        <v>završen</v>
      </c>
      <c r="K2649" s="58" t="s">
        <v>249</v>
      </c>
      <c r="L2649" s="58" t="s">
        <v>249</v>
      </c>
      <c r="M2649" s="74" t="s">
        <v>3114</v>
      </c>
      <c r="N2649" s="49">
        <v>0.15</v>
      </c>
      <c r="O2649" s="50">
        <f>Ugovori_OPULJP[[#This Row],[Bespovratna sredstva - Ukupno (EU+Nac) HRK
= Ukupna ugovorena vrijednost bespovratnih sredstava]]*Ugovori_OPULJP[[#This Row],[EU STOPA SUFINANCIRANJA %
EU CO-FINANCING RATE %]]</f>
        <v>1697892</v>
      </c>
      <c r="P2649" s="51">
        <f>Ugovori_OPULJP[[#This Row],[Bespovratna sredstva - EU dio - HRK]]/7.5345</f>
        <v>225348.99462472624</v>
      </c>
      <c r="Q2649" s="50">
        <f>Ugovori_OPULJP[[#This Row],[Bespovratna sredstva - Ukupno (EU+Nac) HRK
= Ukupna ugovorena vrijednost bespovratnih sredstava]]*Ugovori_OPULJP[[#This Row],[STOPA NACIONALNOG SUFINANCIRANJA %]]</f>
        <v>299628</v>
      </c>
      <c r="R2649" s="51">
        <f>Ugovori_OPULJP[[#This Row],[Bespovratna sredstva - Nacionalni dio - HRK]]/7.5345</f>
        <v>39767.469639657575</v>
      </c>
      <c r="S2649" s="52">
        <v>1997520</v>
      </c>
      <c r="T2649" s="53">
        <f>Ugovori_OPULJP[[#This Row],[Bespovratna sredstva - Ukupno (EU+Nac) HRK
= Ukupna ugovorena vrijednost bespovratnih sredstava]]/7.5345</f>
        <v>265116.46426438383</v>
      </c>
      <c r="U2649" s="50">
        <v>0</v>
      </c>
      <c r="V2649" s="51">
        <f>Ugovori_OPULJP[[#This Row],[Javni doprinos korisnika - HRK]]/7.5345</f>
        <v>0</v>
      </c>
      <c r="W2649" s="50">
        <v>0</v>
      </c>
      <c r="X2649" s="51">
        <f>Ugovori_OPULJP[[#This Row],[Privatni doprinos korisnika - HRK]]/7.5345</f>
        <v>0</v>
      </c>
      <c r="Y2649" s="52">
        <v>1997520</v>
      </c>
      <c r="Z2649" s="53">
        <f>Ugovori_OPULJP[[#This Row],[UKUPNI PRIHVATLJIVI IZDACI
TOTAL ELIGIBLE EXPENDITURE
= Bespovratna sredstva ukupno + doprinos korisnika
= Ukupni prihvatljivi troškovi
= Ukupna ugovorena vrijednost projekta HRK]]/7.5345</f>
        <v>265116.46426438383</v>
      </c>
      <c r="AA2649" s="57" t="s">
        <v>38</v>
      </c>
      <c r="AB2649" s="57" t="s">
        <v>35</v>
      </c>
      <c r="AC2649" s="107" t="s">
        <v>9655</v>
      </c>
      <c r="AD2649" s="63" t="s">
        <v>747</v>
      </c>
    </row>
    <row r="2650" spans="1:30" ht="114.75" x14ac:dyDescent="0.2">
      <c r="A2650" s="61" t="s">
        <v>9656</v>
      </c>
      <c r="B2650" s="99" t="s">
        <v>743</v>
      </c>
      <c r="C2650" s="56" t="s">
        <v>7295</v>
      </c>
      <c r="D2650" s="56" t="s">
        <v>9590</v>
      </c>
      <c r="E2650" s="57" t="s">
        <v>76</v>
      </c>
      <c r="F2650" s="62" t="s">
        <v>9599</v>
      </c>
      <c r="G2650" s="45" t="s">
        <v>1643</v>
      </c>
      <c r="H2650" s="59">
        <v>44480</v>
      </c>
      <c r="I2650" s="59">
        <v>45210</v>
      </c>
      <c r="J2650" s="48" t="str">
        <f>IF(Ugovori_OPULJP[[#This Row],[DATUM ZAVRŠETKA OPERACIJE]]&gt;DATE(2024,3,31),"u provedbi","završen")</f>
        <v>završen</v>
      </c>
      <c r="K2650" s="58" t="s">
        <v>99</v>
      </c>
      <c r="L2650" s="58" t="s">
        <v>99</v>
      </c>
      <c r="M2650" s="49">
        <v>0.85</v>
      </c>
      <c r="N2650" s="49">
        <v>0.15</v>
      </c>
      <c r="O2650" s="50">
        <f>Ugovori_OPULJP[[#This Row],[Bespovratna sredstva - Ukupno (EU+Nac) HRK
= Ukupna ugovorena vrijednost bespovratnih sredstava]]*Ugovori_OPULJP[[#This Row],[EU STOPA SUFINANCIRANJA %
EU CO-FINANCING RATE %]]</f>
        <v>1410939.514</v>
      </c>
      <c r="P2650" s="51">
        <f>Ugovori_OPULJP[[#This Row],[Bespovratna sredstva - EU dio - HRK]]/7.5345</f>
        <v>187263.85480124757</v>
      </c>
      <c r="Q2650" s="50">
        <f>Ugovori_OPULJP[[#This Row],[Bespovratna sredstva - Ukupno (EU+Nac) HRK
= Ukupna ugovorena vrijednost bespovratnih sredstava]]*Ugovori_OPULJP[[#This Row],[STOPA NACIONALNOG SUFINANCIRANJA %]]</f>
        <v>248989.326</v>
      </c>
      <c r="R2650" s="51">
        <f>Ugovori_OPULJP[[#This Row],[Bespovratna sredstva - Nacionalni dio - HRK]]/7.5345</f>
        <v>33046.562611984868</v>
      </c>
      <c r="S2650" s="52">
        <v>1659928.84</v>
      </c>
      <c r="T2650" s="53">
        <f>Ugovori_OPULJP[[#This Row],[Bespovratna sredstva - Ukupno (EU+Nac) HRK
= Ukupna ugovorena vrijednost bespovratnih sredstava]]/7.5345</f>
        <v>220310.41741323247</v>
      </c>
      <c r="U2650" s="50">
        <v>0</v>
      </c>
      <c r="V2650" s="51">
        <f>Ugovori_OPULJP[[#This Row],[Javni doprinos korisnika - HRK]]/7.5345</f>
        <v>0</v>
      </c>
      <c r="W2650" s="50">
        <v>0</v>
      </c>
      <c r="X2650" s="51">
        <f>Ugovori_OPULJP[[#This Row],[Privatni doprinos korisnika - HRK]]/7.5345</f>
        <v>0</v>
      </c>
      <c r="Y2650" s="52">
        <v>1659928.84</v>
      </c>
      <c r="Z2650" s="53">
        <f>Ugovori_OPULJP[[#This Row],[UKUPNI PRIHVATLJIVI IZDACI
TOTAL ELIGIBLE EXPENDITURE
= Bespovratna sredstva ukupno + doprinos korisnika
= Ukupni prihvatljivi troškovi
= Ukupna ugovorena vrijednost projekta HRK]]/7.5345</f>
        <v>220310.41741323247</v>
      </c>
      <c r="AA2650" s="44" t="s">
        <v>38</v>
      </c>
      <c r="AB2650" s="44" t="s">
        <v>35</v>
      </c>
      <c r="AC2650" s="107" t="s">
        <v>9657</v>
      </c>
      <c r="AD2650" s="63" t="s">
        <v>747</v>
      </c>
    </row>
    <row r="2651" spans="1:30" ht="114.75" x14ac:dyDescent="0.2">
      <c r="A2651" s="61" t="s">
        <v>9658</v>
      </c>
      <c r="B2651" s="99" t="s">
        <v>743</v>
      </c>
      <c r="C2651" s="56" t="s">
        <v>7295</v>
      </c>
      <c r="D2651" s="56" t="s">
        <v>9590</v>
      </c>
      <c r="E2651" s="57" t="s">
        <v>76</v>
      </c>
      <c r="F2651" s="62" t="s">
        <v>9659</v>
      </c>
      <c r="G2651" s="62" t="s">
        <v>9660</v>
      </c>
      <c r="H2651" s="59">
        <v>44319</v>
      </c>
      <c r="I2651" s="59">
        <v>45049</v>
      </c>
      <c r="J2651" s="48" t="str">
        <f>IF(Ugovori_OPULJP[[#This Row],[DATUM ZAVRŠETKA OPERACIJE]]&gt;DATE(2024,3,31),"u provedbi","završen")</f>
        <v>završen</v>
      </c>
      <c r="K2651" s="58" t="s">
        <v>425</v>
      </c>
      <c r="L2651" s="46" t="s">
        <v>425</v>
      </c>
      <c r="M2651" s="49">
        <v>0.85</v>
      </c>
      <c r="N2651" s="49">
        <v>0.15</v>
      </c>
      <c r="O2651" s="50">
        <f>Ugovori_OPULJP[[#This Row],[Bespovratna sredstva - Ukupno (EU+Nac) HRK
= Ukupna ugovorena vrijednost bespovratnih sredstava]]*Ugovori_OPULJP[[#This Row],[EU STOPA SUFINANCIRANJA %
EU CO-FINANCING RATE %]]</f>
        <v>1554378</v>
      </c>
      <c r="P2651" s="51">
        <f>Ugovori_OPULJP[[#This Row],[Bespovratna sredstva - EU dio - HRK]]/7.5345</f>
        <v>206301.41349790961</v>
      </c>
      <c r="Q2651" s="50">
        <f>Ugovori_OPULJP[[#This Row],[Bespovratna sredstva - Ukupno (EU+Nac) HRK
= Ukupna ugovorena vrijednost bespovratnih sredstava]]*Ugovori_OPULJP[[#This Row],[STOPA NACIONALNOG SUFINANCIRANJA %]]</f>
        <v>274302</v>
      </c>
      <c r="R2651" s="51">
        <f>Ugovori_OPULJP[[#This Row],[Bespovratna sredstva - Nacionalni dio - HRK]]/7.5345</f>
        <v>36406.131793748755</v>
      </c>
      <c r="S2651" s="52">
        <v>1828680</v>
      </c>
      <c r="T2651" s="53">
        <f>Ugovori_OPULJP[[#This Row],[Bespovratna sredstva - Ukupno (EU+Nac) HRK
= Ukupna ugovorena vrijednost bespovratnih sredstava]]/7.5345</f>
        <v>242707.54529165835</v>
      </c>
      <c r="U2651" s="50">
        <v>0</v>
      </c>
      <c r="V2651" s="51">
        <f>Ugovori_OPULJP[[#This Row],[Javni doprinos korisnika - HRK]]/7.5345</f>
        <v>0</v>
      </c>
      <c r="W2651" s="50">
        <v>0</v>
      </c>
      <c r="X2651" s="51">
        <f>Ugovori_OPULJP[[#This Row],[Privatni doprinos korisnika - HRK]]/7.5345</f>
        <v>0</v>
      </c>
      <c r="Y2651" s="52">
        <v>1828680</v>
      </c>
      <c r="Z2651" s="53">
        <f>Ugovori_OPULJP[[#This Row],[UKUPNI PRIHVATLJIVI IZDACI
TOTAL ELIGIBLE EXPENDITURE
= Bespovratna sredstva ukupno + doprinos korisnika
= Ukupni prihvatljivi troškovi
= Ukupna ugovorena vrijednost projekta HRK]]/7.5345</f>
        <v>242707.54529165835</v>
      </c>
      <c r="AA2651" s="44" t="s">
        <v>38</v>
      </c>
      <c r="AB2651" s="44" t="s">
        <v>35</v>
      </c>
      <c r="AC2651" s="107" t="s">
        <v>9661</v>
      </c>
      <c r="AD2651" s="63" t="s">
        <v>747</v>
      </c>
    </row>
    <row r="2652" spans="1:30" ht="114.75" x14ac:dyDescent="0.2">
      <c r="A2652" s="61" t="s">
        <v>9662</v>
      </c>
      <c r="B2652" s="99" t="s">
        <v>743</v>
      </c>
      <c r="C2652" s="56" t="s">
        <v>7295</v>
      </c>
      <c r="D2652" s="56" t="s">
        <v>9590</v>
      </c>
      <c r="E2652" s="57" t="s">
        <v>76</v>
      </c>
      <c r="F2652" s="62" t="s">
        <v>9663</v>
      </c>
      <c r="G2652" s="62" t="s">
        <v>9664</v>
      </c>
      <c r="H2652" s="59">
        <v>44316</v>
      </c>
      <c r="I2652" s="59">
        <v>45046</v>
      </c>
      <c r="J2652" s="48" t="str">
        <f>IF(Ugovori_OPULJP[[#This Row],[DATUM ZAVRŠETKA OPERACIJE]]&gt;DATE(2024,3,31),"u provedbi","završen")</f>
        <v>završen</v>
      </c>
      <c r="K2652" s="58" t="s">
        <v>425</v>
      </c>
      <c r="L2652" s="46" t="s">
        <v>425</v>
      </c>
      <c r="M2652" s="49">
        <v>0.85</v>
      </c>
      <c r="N2652" s="49">
        <v>0.15</v>
      </c>
      <c r="O2652" s="50">
        <v>1494045</v>
      </c>
      <c r="P2652" s="51">
        <f>Ugovori_OPULJP[[#This Row],[Bespovratna sredstva - EU dio - HRK]]/7.5345</f>
        <v>198293.84829782997</v>
      </c>
      <c r="Q2652" s="50">
        <v>263655</v>
      </c>
      <c r="R2652" s="51">
        <f>Ugovori_OPULJP[[#This Row],[Bespovratna sredstva - Nacionalni dio - HRK]]/7.5345</f>
        <v>34993.032052558228</v>
      </c>
      <c r="S2652" s="52">
        <v>1757700</v>
      </c>
      <c r="T2652" s="53">
        <f>Ugovori_OPULJP[[#This Row],[Bespovratna sredstva - Ukupno (EU+Nac) HRK
= Ukupna ugovorena vrijednost bespovratnih sredstava]]/7.5345</f>
        <v>233286.88035038821</v>
      </c>
      <c r="U2652" s="50">
        <v>0</v>
      </c>
      <c r="V2652" s="51">
        <f>Ugovori_OPULJP[[#This Row],[Javni doprinos korisnika - HRK]]/7.5345</f>
        <v>0</v>
      </c>
      <c r="W2652" s="50">
        <v>0</v>
      </c>
      <c r="X2652" s="51">
        <f>Ugovori_OPULJP[[#This Row],[Privatni doprinos korisnika - HRK]]/7.5345</f>
        <v>0</v>
      </c>
      <c r="Y2652" s="52">
        <v>1757700</v>
      </c>
      <c r="Z2652" s="53">
        <f>Ugovori_OPULJP[[#This Row],[UKUPNI PRIHVATLJIVI IZDACI
TOTAL ELIGIBLE EXPENDITURE
= Bespovratna sredstva ukupno + doprinos korisnika
= Ukupni prihvatljivi troškovi
= Ukupna ugovorena vrijednost projekta HRK]]/7.5345</f>
        <v>233286.88035038821</v>
      </c>
      <c r="AA2652" s="57" t="s">
        <v>38</v>
      </c>
      <c r="AB2652" s="57" t="s">
        <v>35</v>
      </c>
      <c r="AC2652" s="107" t="s">
        <v>9665</v>
      </c>
      <c r="AD2652" s="63" t="s">
        <v>747</v>
      </c>
    </row>
    <row r="2653" spans="1:30" ht="114.75" x14ac:dyDescent="0.2">
      <c r="A2653" s="61" t="s">
        <v>9666</v>
      </c>
      <c r="B2653" s="99" t="s">
        <v>743</v>
      </c>
      <c r="C2653" s="56" t="s">
        <v>7295</v>
      </c>
      <c r="D2653" s="56" t="s">
        <v>9590</v>
      </c>
      <c r="E2653" s="57" t="s">
        <v>76</v>
      </c>
      <c r="F2653" s="62" t="s">
        <v>9667</v>
      </c>
      <c r="G2653" s="45" t="s">
        <v>2433</v>
      </c>
      <c r="H2653" s="59">
        <v>44480</v>
      </c>
      <c r="I2653" s="59">
        <v>45210</v>
      </c>
      <c r="J2653" s="48" t="str">
        <f>IF(Ugovori_OPULJP[[#This Row],[DATUM ZAVRŠETKA OPERACIJE]]&gt;DATE(2024,3,31),"u provedbi","završen")</f>
        <v>završen</v>
      </c>
      <c r="K2653" s="58" t="s">
        <v>99</v>
      </c>
      <c r="L2653" s="58" t="s">
        <v>99</v>
      </c>
      <c r="M2653" s="49">
        <v>0.85</v>
      </c>
      <c r="N2653" s="49">
        <v>0.15</v>
      </c>
      <c r="O2653" s="50">
        <f>Ugovori_OPULJP[[#This Row],[Bespovratna sredstva - Ukupno (EU+Nac) HRK
= Ukupna ugovorena vrijednost bespovratnih sredstava]]*Ugovori_OPULJP[[#This Row],[EU STOPA SUFINANCIRANJA %
EU CO-FINANCING RATE %]]</f>
        <v>1663961.53</v>
      </c>
      <c r="P2653" s="51">
        <f>Ugovori_OPULJP[[#This Row],[Bespovratna sredstva - EU dio - HRK]]/7.5345</f>
        <v>220845.64735549805</v>
      </c>
      <c r="Q2653" s="50">
        <f>Ugovori_OPULJP[[#This Row],[Bespovratna sredstva - Ukupno (EU+Nac) HRK
= Ukupna ugovorena vrijednost bespovratnih sredstava]]*Ugovori_OPULJP[[#This Row],[STOPA NACIONALNOG SUFINANCIRANJA %]]</f>
        <v>293640.27</v>
      </c>
      <c r="R2653" s="51">
        <f>Ugovori_OPULJP[[#This Row],[Bespovratna sredstva - Nacionalni dio - HRK]]/7.5345</f>
        <v>38972.761298029065</v>
      </c>
      <c r="S2653" s="52">
        <v>1957601.8</v>
      </c>
      <c r="T2653" s="53">
        <f>Ugovori_OPULJP[[#This Row],[Bespovratna sredstva - Ukupno (EU+Nac) HRK
= Ukupna ugovorena vrijednost bespovratnih sredstava]]/7.5345</f>
        <v>259818.40865352709</v>
      </c>
      <c r="U2653" s="50">
        <v>0</v>
      </c>
      <c r="V2653" s="51">
        <f>Ugovori_OPULJP[[#This Row],[Javni doprinos korisnika - HRK]]/7.5345</f>
        <v>0</v>
      </c>
      <c r="W2653" s="50">
        <v>0</v>
      </c>
      <c r="X2653" s="51">
        <f>Ugovori_OPULJP[[#This Row],[Privatni doprinos korisnika - HRK]]/7.5345</f>
        <v>0</v>
      </c>
      <c r="Y2653" s="52">
        <v>1957601.8</v>
      </c>
      <c r="Z2653" s="53">
        <f>Ugovori_OPULJP[[#This Row],[UKUPNI PRIHVATLJIVI IZDACI
TOTAL ELIGIBLE EXPENDITURE
= Bespovratna sredstva ukupno + doprinos korisnika
= Ukupni prihvatljivi troškovi
= Ukupna ugovorena vrijednost projekta HRK]]/7.5345</f>
        <v>259818.40865352709</v>
      </c>
      <c r="AA2653" s="57" t="s">
        <v>38</v>
      </c>
      <c r="AB2653" s="57" t="s">
        <v>35</v>
      </c>
      <c r="AC2653" s="107" t="s">
        <v>9668</v>
      </c>
      <c r="AD2653" s="56" t="s">
        <v>747</v>
      </c>
    </row>
    <row r="2654" spans="1:30" ht="76.5" customHeight="1" x14ac:dyDescent="0.2">
      <c r="A2654" s="89" t="s">
        <v>9669</v>
      </c>
      <c r="B2654" s="99" t="s">
        <v>743</v>
      </c>
      <c r="C2654" s="56" t="s">
        <v>7295</v>
      </c>
      <c r="D2654" s="88" t="s">
        <v>9590</v>
      </c>
      <c r="E2654" s="57" t="s">
        <v>76</v>
      </c>
      <c r="F2654" s="72" t="s">
        <v>9670</v>
      </c>
      <c r="G2654" s="45" t="s">
        <v>466</v>
      </c>
      <c r="H2654" s="90">
        <v>44274</v>
      </c>
      <c r="I2654" s="90">
        <v>45004</v>
      </c>
      <c r="J2654" s="48" t="str">
        <f>IF(Ugovori_OPULJP[[#This Row],[DATUM ZAVRŠETKA OPERACIJE]]&gt;DATE(2024,3,31),"u provedbi","završen")</f>
        <v>završen</v>
      </c>
      <c r="K2654" s="67" t="s">
        <v>94</v>
      </c>
      <c r="L2654" s="67" t="s">
        <v>94</v>
      </c>
      <c r="M2654" s="87" t="s">
        <v>3114</v>
      </c>
      <c r="N2654" s="68">
        <v>0.15</v>
      </c>
      <c r="O2654" s="110">
        <f>Ugovori_OPULJP[[#This Row],[Bespovratna sredstva - Ukupno (EU+Nac) HRK
= Ukupna ugovorena vrijednost bespovratnih sredstava]]*Ugovori_OPULJP[[#This Row],[EU STOPA SUFINANCIRANJA %
EU CO-FINANCING RATE %]]</f>
        <v>1696940</v>
      </c>
      <c r="P2654" s="111">
        <f>Ugovori_OPULJP[[#This Row],[Bespovratna sredstva - EU dio - HRK]]/7.5345</f>
        <v>225222.64251111553</v>
      </c>
      <c r="Q2654" s="110">
        <f>Ugovori_OPULJP[[#This Row],[Bespovratna sredstva - Ukupno (EU+Nac) HRK
= Ukupna ugovorena vrijednost bespovratnih sredstava]]*Ugovori_OPULJP[[#This Row],[STOPA NACIONALNOG SUFINANCIRANJA %]]</f>
        <v>299460</v>
      </c>
      <c r="R2654" s="111">
        <f>Ugovori_OPULJP[[#This Row],[Bespovratna sredstva - Nacionalni dio - HRK]]/7.5345</f>
        <v>39745.172207843912</v>
      </c>
      <c r="S2654" s="112">
        <v>1996400</v>
      </c>
      <c r="T2654" s="113">
        <f>Ugovori_OPULJP[[#This Row],[Bespovratna sredstva - Ukupno (EU+Nac) HRK
= Ukupna ugovorena vrijednost bespovratnih sredstava]]/7.5345</f>
        <v>264967.81471895945</v>
      </c>
      <c r="U2654" s="50">
        <v>0</v>
      </c>
      <c r="V2654" s="51">
        <f>Ugovori_OPULJP[[#This Row],[Javni doprinos korisnika - HRK]]/7.5345</f>
        <v>0</v>
      </c>
      <c r="W2654" s="50">
        <v>0</v>
      </c>
      <c r="X2654" s="51">
        <f>Ugovori_OPULJP[[#This Row],[Privatni doprinos korisnika - HRK]]/7.5345</f>
        <v>0</v>
      </c>
      <c r="Y2654" s="112">
        <v>1996400</v>
      </c>
      <c r="Z2654" s="113">
        <f>Ugovori_OPULJP[[#This Row],[UKUPNI PRIHVATLJIVI IZDACI
TOTAL ELIGIBLE EXPENDITURE
= Bespovratna sredstva ukupno + doprinos korisnika
= Ukupni prihvatljivi troškovi
= Ukupna ugovorena vrijednost projekta HRK]]/7.5345</f>
        <v>264967.81471895945</v>
      </c>
      <c r="AA2654" s="57" t="s">
        <v>38</v>
      </c>
      <c r="AB2654" s="57" t="s">
        <v>35</v>
      </c>
      <c r="AC2654" s="108" t="s">
        <v>9671</v>
      </c>
      <c r="AD2654" s="63" t="s">
        <v>747</v>
      </c>
    </row>
    <row r="2655" spans="1:30" ht="114.75" x14ac:dyDescent="0.2">
      <c r="A2655" s="61" t="s">
        <v>9672</v>
      </c>
      <c r="B2655" s="99" t="s">
        <v>743</v>
      </c>
      <c r="C2655" s="56" t="s">
        <v>7295</v>
      </c>
      <c r="D2655" s="56" t="s">
        <v>9590</v>
      </c>
      <c r="E2655" s="57" t="s">
        <v>76</v>
      </c>
      <c r="F2655" s="62" t="s">
        <v>9673</v>
      </c>
      <c r="G2655" s="62" t="s">
        <v>9674</v>
      </c>
      <c r="H2655" s="59">
        <v>44481</v>
      </c>
      <c r="I2655" s="59">
        <v>45211</v>
      </c>
      <c r="J2655" s="48" t="str">
        <f>IF(Ugovori_OPULJP[[#This Row],[DATUM ZAVRŠETKA OPERACIJE]]&gt;DATE(2024,3,31),"u provedbi","završen")</f>
        <v>završen</v>
      </c>
      <c r="K2655" s="58" t="s">
        <v>99</v>
      </c>
      <c r="L2655" s="58" t="s">
        <v>99</v>
      </c>
      <c r="M2655" s="49">
        <v>0.85</v>
      </c>
      <c r="N2655" s="49">
        <v>0.15</v>
      </c>
      <c r="O2655" s="50">
        <f>Ugovori_OPULJP[[#This Row],[Bespovratna sredstva - Ukupno (EU+Nac) HRK
= Ukupna ugovorena vrijednost bespovratnih sredstava]]*Ugovori_OPULJP[[#This Row],[EU STOPA SUFINANCIRANJA %
EU CO-FINANCING RATE %]]</f>
        <v>1699320</v>
      </c>
      <c r="P2655" s="51">
        <f>Ugovori_OPULJP[[#This Row],[Bespovratna sredstva - EU dio - HRK]]/7.5345</f>
        <v>225538.52279514234</v>
      </c>
      <c r="Q2655" s="50">
        <f>Ugovori_OPULJP[[#This Row],[Bespovratna sredstva - Ukupno (EU+Nac) HRK
= Ukupna ugovorena vrijednost bespovratnih sredstava]]*Ugovori_OPULJP[[#This Row],[STOPA NACIONALNOG SUFINANCIRANJA %]]</f>
        <v>299880</v>
      </c>
      <c r="R2655" s="51">
        <f>Ugovori_OPULJP[[#This Row],[Bespovratna sredstva - Nacionalni dio - HRK]]/7.5345</f>
        <v>39800.915787378057</v>
      </c>
      <c r="S2655" s="52">
        <v>1999200</v>
      </c>
      <c r="T2655" s="53">
        <f>Ugovori_OPULJP[[#This Row],[Bespovratna sredstva - Ukupno (EU+Nac) HRK
= Ukupna ugovorena vrijednost bespovratnih sredstava]]/7.5345</f>
        <v>265339.43858252041</v>
      </c>
      <c r="U2655" s="50">
        <v>0</v>
      </c>
      <c r="V2655" s="51">
        <f>Ugovori_OPULJP[[#This Row],[Javni doprinos korisnika - HRK]]/7.5345</f>
        <v>0</v>
      </c>
      <c r="W2655" s="50">
        <v>0</v>
      </c>
      <c r="X2655" s="51">
        <f>Ugovori_OPULJP[[#This Row],[Privatni doprinos korisnika - HRK]]/7.5345</f>
        <v>0</v>
      </c>
      <c r="Y2655" s="52">
        <v>1999200</v>
      </c>
      <c r="Z2655" s="53">
        <f>Ugovori_OPULJP[[#This Row],[UKUPNI PRIHVATLJIVI IZDACI
TOTAL ELIGIBLE EXPENDITURE
= Bespovratna sredstva ukupno + doprinos korisnika
= Ukupni prihvatljivi troškovi
= Ukupna ugovorena vrijednost projekta HRK]]/7.5345</f>
        <v>265339.43858252041</v>
      </c>
      <c r="AA2655" s="57" t="s">
        <v>38</v>
      </c>
      <c r="AB2655" s="57" t="s">
        <v>35</v>
      </c>
      <c r="AC2655" s="107" t="s">
        <v>9675</v>
      </c>
      <c r="AD2655" s="56" t="s">
        <v>747</v>
      </c>
    </row>
    <row r="2656" spans="1:30" ht="61.5" customHeight="1" x14ac:dyDescent="0.2">
      <c r="A2656" s="61" t="s">
        <v>9676</v>
      </c>
      <c r="B2656" s="99" t="s">
        <v>743</v>
      </c>
      <c r="C2656" s="56" t="s">
        <v>7295</v>
      </c>
      <c r="D2656" s="56" t="s">
        <v>9590</v>
      </c>
      <c r="E2656" s="57" t="s">
        <v>76</v>
      </c>
      <c r="F2656" s="62" t="s">
        <v>9677</v>
      </c>
      <c r="G2656" s="62" t="s">
        <v>234</v>
      </c>
      <c r="H2656" s="59">
        <v>44477</v>
      </c>
      <c r="I2656" s="59">
        <v>45085</v>
      </c>
      <c r="J2656" s="48" t="str">
        <f>IF(Ugovori_OPULJP[[#This Row],[DATUM ZAVRŠETKA OPERACIJE]]&gt;DATE(2024,3,31),"u provedbi","završen")</f>
        <v>završen</v>
      </c>
      <c r="K2656" s="58" t="s">
        <v>99</v>
      </c>
      <c r="L2656" s="58" t="s">
        <v>99</v>
      </c>
      <c r="M2656" s="49">
        <v>0.85</v>
      </c>
      <c r="N2656" s="49">
        <v>0.15</v>
      </c>
      <c r="O2656" s="50">
        <f>Ugovori_OPULJP[[#This Row],[Bespovratna sredstva - Ukupno (EU+Nac) HRK
= Ukupna ugovorena vrijednost bespovratnih sredstava]]*Ugovori_OPULJP[[#This Row],[EU STOPA SUFINANCIRANJA %
EU CO-FINANCING RATE %]]</f>
        <v>1667428</v>
      </c>
      <c r="P2656" s="51">
        <f>Ugovori_OPULJP[[#This Row],[Bespovratna sredstva - EU dio - HRK]]/7.5345</f>
        <v>221305.72698918308</v>
      </c>
      <c r="Q2656" s="50">
        <f>Ugovori_OPULJP[[#This Row],[Bespovratna sredstva - Ukupno (EU+Nac) HRK
= Ukupna ugovorena vrijednost bespovratnih sredstava]]*Ugovori_OPULJP[[#This Row],[STOPA NACIONALNOG SUFINANCIRANJA %]]</f>
        <v>294252</v>
      </c>
      <c r="R2656" s="51">
        <f>Ugovori_OPULJP[[#This Row],[Bespovratna sredstva - Nacionalni dio - HRK]]/7.5345</f>
        <v>39053.95182162054</v>
      </c>
      <c r="S2656" s="52">
        <v>1961680</v>
      </c>
      <c r="T2656" s="53">
        <f>Ugovori_OPULJP[[#This Row],[Bespovratna sredstva - Ukupno (EU+Nac) HRK
= Ukupna ugovorena vrijednost bespovratnih sredstava]]/7.5345</f>
        <v>260359.67881080363</v>
      </c>
      <c r="U2656" s="50">
        <v>0</v>
      </c>
      <c r="V2656" s="51">
        <f>Ugovori_OPULJP[[#This Row],[Javni doprinos korisnika - HRK]]/7.5345</f>
        <v>0</v>
      </c>
      <c r="W2656" s="50">
        <v>0</v>
      </c>
      <c r="X2656" s="51">
        <f>Ugovori_OPULJP[[#This Row],[Privatni doprinos korisnika - HRK]]/7.5345</f>
        <v>0</v>
      </c>
      <c r="Y2656" s="52">
        <v>1961680</v>
      </c>
      <c r="Z2656" s="53">
        <f>Ugovori_OPULJP[[#This Row],[UKUPNI PRIHVATLJIVI IZDACI
TOTAL ELIGIBLE EXPENDITURE
= Bespovratna sredstva ukupno + doprinos korisnika
= Ukupni prihvatljivi troškovi
= Ukupna ugovorena vrijednost projekta HRK]]/7.5345</f>
        <v>260359.67881080363</v>
      </c>
      <c r="AA2656" s="57" t="s">
        <v>38</v>
      </c>
      <c r="AB2656" s="57" t="s">
        <v>35</v>
      </c>
      <c r="AC2656" s="107" t="s">
        <v>9678</v>
      </c>
      <c r="AD2656" s="56" t="s">
        <v>747</v>
      </c>
    </row>
    <row r="2657" spans="1:30" ht="89.25" x14ac:dyDescent="0.2">
      <c r="A2657" s="61" t="s">
        <v>9679</v>
      </c>
      <c r="B2657" s="99" t="s">
        <v>743</v>
      </c>
      <c r="C2657" s="56" t="s">
        <v>7295</v>
      </c>
      <c r="D2657" s="56" t="s">
        <v>9590</v>
      </c>
      <c r="E2657" s="57" t="s">
        <v>76</v>
      </c>
      <c r="F2657" s="62" t="s">
        <v>9680</v>
      </c>
      <c r="G2657" s="62" t="s">
        <v>9681</v>
      </c>
      <c r="H2657" s="59">
        <v>44501</v>
      </c>
      <c r="I2657" s="59">
        <v>45231</v>
      </c>
      <c r="J2657" s="48" t="str">
        <f>IF(Ugovori_OPULJP[[#This Row],[DATUM ZAVRŠETKA OPERACIJE]]&gt;DATE(2024,3,31),"u provedbi","završen")</f>
        <v>završen</v>
      </c>
      <c r="K2657" s="58" t="s">
        <v>37</v>
      </c>
      <c r="L2657" s="58" t="s">
        <v>37</v>
      </c>
      <c r="M2657" s="74" t="s">
        <v>3114</v>
      </c>
      <c r="N2657" s="49">
        <v>0.15</v>
      </c>
      <c r="O2657" s="50">
        <f>Ugovori_OPULJP[[#This Row],[Bespovratna sredstva - Ukupno (EU+Nac) HRK
= Ukupna ugovorena vrijednost bespovratnih sredstava]]*Ugovori_OPULJP[[#This Row],[EU STOPA SUFINANCIRANJA %
EU CO-FINANCING RATE %]]</f>
        <v>634596.59549999994</v>
      </c>
      <c r="P2657" s="51">
        <f>Ugovori_OPULJP[[#This Row],[Bespovratna sredstva - EU dio - HRK]]/7.5345</f>
        <v>84225.442365120427</v>
      </c>
      <c r="Q2657" s="50">
        <f>Ugovori_OPULJP[[#This Row],[Bespovratna sredstva - Ukupno (EU+Nac) HRK
= Ukupna ugovorena vrijednost bespovratnih sredstava]]*Ugovori_OPULJP[[#This Row],[STOPA NACIONALNOG SUFINANCIRANJA %]]</f>
        <v>111987.6345</v>
      </c>
      <c r="R2657" s="51">
        <f>Ugovori_OPULJP[[#This Row],[Bespovratna sredstva - Nacionalni dio - HRK]]/7.5345</f>
        <v>14863.313358550666</v>
      </c>
      <c r="S2657" s="52">
        <v>746584.23</v>
      </c>
      <c r="T2657" s="53">
        <f>Ugovori_OPULJP[[#This Row],[Bespovratna sredstva - Ukupno (EU+Nac) HRK
= Ukupna ugovorena vrijednost bespovratnih sredstava]]/7.5345</f>
        <v>99088.7557236711</v>
      </c>
      <c r="U2657" s="50">
        <v>0</v>
      </c>
      <c r="V2657" s="51">
        <f>Ugovori_OPULJP[[#This Row],[Javni doprinos korisnika - HRK]]/7.5345</f>
        <v>0</v>
      </c>
      <c r="W2657" s="50">
        <v>0</v>
      </c>
      <c r="X2657" s="51">
        <f>Ugovori_OPULJP[[#This Row],[Privatni doprinos korisnika - HRK]]/7.5345</f>
        <v>0</v>
      </c>
      <c r="Y2657" s="52">
        <v>746584.23</v>
      </c>
      <c r="Z2657" s="53">
        <f>Ugovori_OPULJP[[#This Row],[UKUPNI PRIHVATLJIVI IZDACI
TOTAL ELIGIBLE EXPENDITURE
= Bespovratna sredstva ukupno + doprinos korisnika
= Ukupni prihvatljivi troškovi
= Ukupna ugovorena vrijednost projekta HRK]]/7.5345</f>
        <v>99088.7557236711</v>
      </c>
      <c r="AA2657" s="57" t="s">
        <v>38</v>
      </c>
      <c r="AB2657" s="57" t="s">
        <v>35</v>
      </c>
      <c r="AC2657" s="107" t="s">
        <v>9682</v>
      </c>
      <c r="AD2657" s="63" t="s">
        <v>747</v>
      </c>
    </row>
    <row r="2658" spans="1:30" ht="114.75" x14ac:dyDescent="0.2">
      <c r="A2658" s="61" t="s">
        <v>9683</v>
      </c>
      <c r="B2658" s="99" t="s">
        <v>743</v>
      </c>
      <c r="C2658" s="56" t="s">
        <v>7295</v>
      </c>
      <c r="D2658" s="56" t="s">
        <v>9590</v>
      </c>
      <c r="E2658" s="57" t="s">
        <v>76</v>
      </c>
      <c r="F2658" s="62" t="s">
        <v>9684</v>
      </c>
      <c r="G2658" s="62" t="s">
        <v>9685</v>
      </c>
      <c r="H2658" s="59">
        <v>44502</v>
      </c>
      <c r="I2658" s="59">
        <v>45232</v>
      </c>
      <c r="J2658" s="48" t="str">
        <f>IF(Ugovori_OPULJP[[#This Row],[DATUM ZAVRŠETKA OPERACIJE]]&gt;DATE(2024,3,31),"u provedbi","završen")</f>
        <v>završen</v>
      </c>
      <c r="K2658" s="58" t="s">
        <v>37</v>
      </c>
      <c r="L2658" s="58" t="s">
        <v>37</v>
      </c>
      <c r="M2658" s="49">
        <v>0.85</v>
      </c>
      <c r="N2658" s="49">
        <v>0.15</v>
      </c>
      <c r="O2658" s="50">
        <f>Ugovori_OPULJP[[#This Row],[Bespovratna sredstva - Ukupno (EU+Nac) HRK
= Ukupna ugovorena vrijednost bespovratnih sredstava]]*Ugovori_OPULJP[[#This Row],[EU STOPA SUFINANCIRANJA %
EU CO-FINANCING RATE %]]</f>
        <v>1509110.4</v>
      </c>
      <c r="P2658" s="51">
        <f>Ugovori_OPULJP[[#This Row],[Bespovratna sredstva - EU dio - HRK]]/7.5345</f>
        <v>200293.37049571966</v>
      </c>
      <c r="Q2658" s="50">
        <f>Ugovori_OPULJP[[#This Row],[Bespovratna sredstva - Ukupno (EU+Nac) HRK
= Ukupna ugovorena vrijednost bespovratnih sredstava]]*Ugovori_OPULJP[[#This Row],[STOPA NACIONALNOG SUFINANCIRANJA %]]</f>
        <v>266313.59999999998</v>
      </c>
      <c r="R2658" s="51">
        <f>Ugovori_OPULJP[[#This Row],[Bespovratna sredstva - Nacionalni dio - HRK]]/7.5345</f>
        <v>35345.888911009351</v>
      </c>
      <c r="S2658" s="52">
        <v>1775424</v>
      </c>
      <c r="T2658" s="53">
        <f>Ugovori_OPULJP[[#This Row],[Bespovratna sredstva - Ukupno (EU+Nac) HRK
= Ukupna ugovorena vrijednost bespovratnih sredstava]]/7.5345</f>
        <v>235639.25940672902</v>
      </c>
      <c r="U2658" s="50">
        <v>0</v>
      </c>
      <c r="V2658" s="51">
        <f>Ugovori_OPULJP[[#This Row],[Javni doprinos korisnika - HRK]]/7.5345</f>
        <v>0</v>
      </c>
      <c r="W2658" s="50">
        <v>0</v>
      </c>
      <c r="X2658" s="51">
        <f>Ugovori_OPULJP[[#This Row],[Privatni doprinos korisnika - HRK]]/7.5345</f>
        <v>0</v>
      </c>
      <c r="Y2658" s="52">
        <v>1775424</v>
      </c>
      <c r="Z2658" s="53">
        <f>Ugovori_OPULJP[[#This Row],[UKUPNI PRIHVATLJIVI IZDACI
TOTAL ELIGIBLE EXPENDITURE
= Bespovratna sredstva ukupno + doprinos korisnika
= Ukupni prihvatljivi troškovi
= Ukupna ugovorena vrijednost projekta HRK]]/7.5345</f>
        <v>235639.25940672902</v>
      </c>
      <c r="AA2658" s="57" t="s">
        <v>38</v>
      </c>
      <c r="AB2658" s="57" t="s">
        <v>35</v>
      </c>
      <c r="AC2658" s="107" t="s">
        <v>9686</v>
      </c>
      <c r="AD2658" s="63" t="s">
        <v>747</v>
      </c>
    </row>
    <row r="2659" spans="1:30" ht="89.25" x14ac:dyDescent="0.2">
      <c r="A2659" s="61" t="s">
        <v>9687</v>
      </c>
      <c r="B2659" s="99" t="s">
        <v>743</v>
      </c>
      <c r="C2659" s="56" t="s">
        <v>7295</v>
      </c>
      <c r="D2659" s="56" t="s">
        <v>9590</v>
      </c>
      <c r="E2659" s="57" t="s">
        <v>76</v>
      </c>
      <c r="F2659" s="62" t="s">
        <v>9688</v>
      </c>
      <c r="G2659" s="62" t="s">
        <v>9689</v>
      </c>
      <c r="H2659" s="59">
        <v>44495</v>
      </c>
      <c r="I2659" s="59">
        <v>45103</v>
      </c>
      <c r="J2659" s="48" t="str">
        <f>IF(Ugovori_OPULJP[[#This Row],[DATUM ZAVRŠETKA OPERACIJE]]&gt;DATE(2024,3,31),"u provedbi","završen")</f>
        <v>završen</v>
      </c>
      <c r="K2659" s="58" t="s">
        <v>37</v>
      </c>
      <c r="L2659" s="58" t="s">
        <v>37</v>
      </c>
      <c r="M2659" s="49">
        <v>0.85</v>
      </c>
      <c r="N2659" s="49">
        <v>0.15</v>
      </c>
      <c r="O2659" s="50">
        <f>Ugovori_OPULJP[[#This Row],[Bespovratna sredstva - Ukupno (EU+Nac) HRK
= Ukupna ugovorena vrijednost bespovratnih sredstava]]*Ugovori_OPULJP[[#This Row],[EU STOPA SUFINANCIRANJA %
EU CO-FINANCING RATE %]]</f>
        <v>1413058.2919999999</v>
      </c>
      <c r="P2659" s="51">
        <f>Ugovori_OPULJP[[#This Row],[Bespovratna sredstva - EU dio - HRK]]/7.5345</f>
        <v>187545.06496781469</v>
      </c>
      <c r="Q2659" s="50">
        <f>Ugovori_OPULJP[[#This Row],[Bespovratna sredstva - Ukupno (EU+Nac) HRK
= Ukupna ugovorena vrijednost bespovratnih sredstava]]*Ugovori_OPULJP[[#This Row],[STOPA NACIONALNOG SUFINANCIRANJA %]]</f>
        <v>249363.228</v>
      </c>
      <c r="R2659" s="51">
        <f>Ugovori_OPULJP[[#This Row],[Bespovratna sredstva - Nacionalni dio - HRK]]/7.5345</f>
        <v>33096.187935496717</v>
      </c>
      <c r="S2659" s="52">
        <v>1662421.52</v>
      </c>
      <c r="T2659" s="53">
        <f>Ugovori_OPULJP[[#This Row],[Bespovratna sredstva - Ukupno (EU+Nac) HRK
= Ukupna ugovorena vrijednost bespovratnih sredstava]]/7.5345</f>
        <v>220641.25290331143</v>
      </c>
      <c r="U2659" s="50">
        <v>0</v>
      </c>
      <c r="V2659" s="51">
        <f>Ugovori_OPULJP[[#This Row],[Javni doprinos korisnika - HRK]]/7.5345</f>
        <v>0</v>
      </c>
      <c r="W2659" s="50">
        <v>0</v>
      </c>
      <c r="X2659" s="51">
        <f>Ugovori_OPULJP[[#This Row],[Privatni doprinos korisnika - HRK]]/7.5345</f>
        <v>0</v>
      </c>
      <c r="Y2659" s="52">
        <v>1662421.52</v>
      </c>
      <c r="Z2659" s="53">
        <f>Ugovori_OPULJP[[#This Row],[UKUPNI PRIHVATLJIVI IZDACI
TOTAL ELIGIBLE EXPENDITURE
= Bespovratna sredstva ukupno + doprinos korisnika
= Ukupni prihvatljivi troškovi
= Ukupna ugovorena vrijednost projekta HRK]]/7.5345</f>
        <v>220641.25290331143</v>
      </c>
      <c r="AA2659" s="57" t="s">
        <v>38</v>
      </c>
      <c r="AB2659" s="57" t="s">
        <v>35</v>
      </c>
      <c r="AC2659" s="107" t="s">
        <v>9690</v>
      </c>
      <c r="AD2659" s="56" t="s">
        <v>747</v>
      </c>
    </row>
    <row r="2660" spans="1:30" ht="89.25" x14ac:dyDescent="0.2">
      <c r="A2660" s="61" t="s">
        <v>9691</v>
      </c>
      <c r="B2660" s="99" t="s">
        <v>743</v>
      </c>
      <c r="C2660" s="56" t="s">
        <v>7295</v>
      </c>
      <c r="D2660" s="56" t="s">
        <v>9590</v>
      </c>
      <c r="E2660" s="57" t="s">
        <v>76</v>
      </c>
      <c r="F2660" s="62" t="s">
        <v>9692</v>
      </c>
      <c r="G2660" s="62" t="s">
        <v>2652</v>
      </c>
      <c r="H2660" s="59">
        <v>44497</v>
      </c>
      <c r="I2660" s="59">
        <v>45227</v>
      </c>
      <c r="J2660" s="48" t="str">
        <f>IF(Ugovori_OPULJP[[#This Row],[DATUM ZAVRŠETKA OPERACIJE]]&gt;DATE(2024,3,31),"u provedbi","završen")</f>
        <v>završen</v>
      </c>
      <c r="K2660" s="67" t="s">
        <v>37</v>
      </c>
      <c r="L2660" s="58" t="s">
        <v>37</v>
      </c>
      <c r="M2660" s="49">
        <v>0.85</v>
      </c>
      <c r="N2660" s="49">
        <v>0.15</v>
      </c>
      <c r="O2660" s="50">
        <f>Ugovori_OPULJP[[#This Row],[Bespovratna sredstva - Ukupno (EU+Nac) HRK
= Ukupna ugovorena vrijednost bespovratnih sredstava]]*Ugovori_OPULJP[[#This Row],[EU STOPA SUFINANCIRANJA %
EU CO-FINANCING RATE %]]</f>
        <v>1126973.7324999999</v>
      </c>
      <c r="P2660" s="51">
        <f>Ugovori_OPULJP[[#This Row],[Bespovratna sredstva - EU dio - HRK]]/7.5345</f>
        <v>149575.11878691352</v>
      </c>
      <c r="Q2660" s="50">
        <f>Ugovori_OPULJP[[#This Row],[Bespovratna sredstva - Ukupno (EU+Nac) HRK
= Ukupna ugovorena vrijednost bespovratnih sredstava]]*Ugovori_OPULJP[[#This Row],[STOPA NACIONALNOG SUFINANCIRANJA %]]</f>
        <v>198877.7175</v>
      </c>
      <c r="R2660" s="51">
        <f>Ugovori_OPULJP[[#This Row],[Bespovratna sredstva - Nacionalni dio - HRK]]/7.5345</f>
        <v>26395.609197690621</v>
      </c>
      <c r="S2660" s="52">
        <v>1325851.45</v>
      </c>
      <c r="T2660" s="53">
        <f>Ugovori_OPULJP[[#This Row],[Bespovratna sredstva - Ukupno (EU+Nac) HRK
= Ukupna ugovorena vrijednost bespovratnih sredstava]]/7.5345</f>
        <v>175970.72798460413</v>
      </c>
      <c r="U2660" s="50">
        <v>0</v>
      </c>
      <c r="V2660" s="51">
        <f>Ugovori_OPULJP[[#This Row],[Javni doprinos korisnika - HRK]]/7.5345</f>
        <v>0</v>
      </c>
      <c r="W2660" s="50">
        <v>0</v>
      </c>
      <c r="X2660" s="51">
        <f>Ugovori_OPULJP[[#This Row],[Privatni doprinos korisnika - HRK]]/7.5345</f>
        <v>0</v>
      </c>
      <c r="Y2660" s="52">
        <v>1325851.45</v>
      </c>
      <c r="Z2660" s="53">
        <f>Ugovori_OPULJP[[#This Row],[UKUPNI PRIHVATLJIVI IZDACI
TOTAL ELIGIBLE EXPENDITURE
= Bespovratna sredstva ukupno + doprinos korisnika
= Ukupni prihvatljivi troškovi
= Ukupna ugovorena vrijednost projekta HRK]]/7.5345</f>
        <v>175970.72798460413</v>
      </c>
      <c r="AA2660" s="44" t="s">
        <v>38</v>
      </c>
      <c r="AB2660" s="44" t="s">
        <v>35</v>
      </c>
      <c r="AC2660" s="107" t="s">
        <v>9693</v>
      </c>
      <c r="AD2660" s="63" t="s">
        <v>747</v>
      </c>
    </row>
    <row r="2661" spans="1:30" ht="102" x14ac:dyDescent="0.2">
      <c r="A2661" s="61" t="s">
        <v>9694</v>
      </c>
      <c r="B2661" s="99" t="s">
        <v>743</v>
      </c>
      <c r="C2661" s="56" t="s">
        <v>7295</v>
      </c>
      <c r="D2661" s="56" t="s">
        <v>9590</v>
      </c>
      <c r="E2661" s="57" t="s">
        <v>76</v>
      </c>
      <c r="F2661" s="62" t="s">
        <v>9695</v>
      </c>
      <c r="G2661" s="45" t="s">
        <v>8735</v>
      </c>
      <c r="H2661" s="59">
        <v>44317</v>
      </c>
      <c r="I2661" s="59">
        <v>45047</v>
      </c>
      <c r="J2661" s="48" t="str">
        <f>IF(Ugovori_OPULJP[[#This Row],[DATUM ZAVRŠETKA OPERACIJE]]&gt;DATE(2024,3,31),"u provedbi","završen")</f>
        <v>završen</v>
      </c>
      <c r="K2661" s="58" t="s">
        <v>200</v>
      </c>
      <c r="L2661" s="58" t="s">
        <v>200</v>
      </c>
      <c r="M2661" s="49">
        <v>0.85</v>
      </c>
      <c r="N2661" s="49">
        <v>0.15</v>
      </c>
      <c r="O2661" s="50">
        <f>Ugovori_OPULJP[[#This Row],[Bespovratna sredstva - Ukupno (EU+Nac) HRK
= Ukupna ugovorena vrijednost bespovratnih sredstava]]*Ugovori_OPULJP[[#This Row],[EU STOPA SUFINANCIRANJA %
EU CO-FINANCING RATE %]]</f>
        <v>1695300.18</v>
      </c>
      <c r="P2661" s="51">
        <f>Ugovori_OPULJP[[#This Row],[Bespovratna sredstva - EU dio - HRK]]/7.5345</f>
        <v>225005.00099542105</v>
      </c>
      <c r="Q2661" s="50">
        <f>Ugovori_OPULJP[[#This Row],[Bespovratna sredstva - Ukupno (EU+Nac) HRK
= Ukupna ugovorena vrijednost bespovratnih sredstava]]*Ugovori_OPULJP[[#This Row],[STOPA NACIONALNOG SUFINANCIRANJA %]]</f>
        <v>299170.62</v>
      </c>
      <c r="R2661" s="51">
        <f>Ugovori_OPULJP[[#This Row],[Bespovratna sredstva - Nacionalni dio - HRK]]/7.5345</f>
        <v>39706.764881544892</v>
      </c>
      <c r="S2661" s="52">
        <v>1994470.8</v>
      </c>
      <c r="T2661" s="53">
        <f>Ugovori_OPULJP[[#This Row],[Bespovratna sredstva - Ukupno (EU+Nac) HRK
= Ukupna ugovorena vrijednost bespovratnih sredstava]]/7.5345</f>
        <v>264711.76587696595</v>
      </c>
      <c r="U2661" s="50">
        <v>0</v>
      </c>
      <c r="V2661" s="51">
        <f>Ugovori_OPULJP[[#This Row],[Javni doprinos korisnika - HRK]]/7.5345</f>
        <v>0</v>
      </c>
      <c r="W2661" s="50">
        <v>0</v>
      </c>
      <c r="X2661" s="51">
        <f>Ugovori_OPULJP[[#This Row],[Privatni doprinos korisnika - HRK]]/7.5345</f>
        <v>0</v>
      </c>
      <c r="Y2661" s="52">
        <v>1994470.8</v>
      </c>
      <c r="Z2661" s="53">
        <f>Ugovori_OPULJP[[#This Row],[UKUPNI PRIHVATLJIVI IZDACI
TOTAL ELIGIBLE EXPENDITURE
= Bespovratna sredstva ukupno + doprinos korisnika
= Ukupni prihvatljivi troškovi
= Ukupna ugovorena vrijednost projekta HRK]]/7.5345</f>
        <v>264711.76587696595</v>
      </c>
      <c r="AA2661" s="44" t="s">
        <v>38</v>
      </c>
      <c r="AB2661" s="44" t="s">
        <v>35</v>
      </c>
      <c r="AC2661" s="107" t="s">
        <v>9696</v>
      </c>
      <c r="AD2661" s="63" t="s">
        <v>747</v>
      </c>
    </row>
    <row r="2662" spans="1:30" ht="114.75" x14ac:dyDescent="0.2">
      <c r="A2662" s="61" t="s">
        <v>9697</v>
      </c>
      <c r="B2662" s="99" t="s">
        <v>743</v>
      </c>
      <c r="C2662" s="56" t="s">
        <v>7295</v>
      </c>
      <c r="D2662" s="56" t="s">
        <v>9590</v>
      </c>
      <c r="E2662" s="57" t="s">
        <v>76</v>
      </c>
      <c r="F2662" s="62" t="s">
        <v>9698</v>
      </c>
      <c r="G2662" s="62" t="s">
        <v>9699</v>
      </c>
      <c r="H2662" s="59">
        <v>44375</v>
      </c>
      <c r="I2662" s="59">
        <v>45105</v>
      </c>
      <c r="J2662" s="48" t="str">
        <f>IF(Ugovori_OPULJP[[#This Row],[DATUM ZAVRŠETKA OPERACIJE]]&gt;DATE(2024,3,31),"u provedbi","završen")</f>
        <v>završen</v>
      </c>
      <c r="K2662" s="58" t="s">
        <v>249</v>
      </c>
      <c r="L2662" s="58" t="s">
        <v>249</v>
      </c>
      <c r="M2662" s="74" t="s">
        <v>3114</v>
      </c>
      <c r="N2662" s="49">
        <v>0.15</v>
      </c>
      <c r="O2662" s="50">
        <f>Ugovori_OPULJP[[#This Row],[Bespovratna sredstva - Ukupno (EU+Nac) HRK
= Ukupna ugovorena vrijednost bespovratnih sredstava]]*Ugovori_OPULJP[[#This Row],[EU STOPA SUFINANCIRANJA %
EU CO-FINANCING RATE %]]</f>
        <v>1366720.0149999999</v>
      </c>
      <c r="P2662" s="51">
        <f>Ugovori_OPULJP[[#This Row],[Bespovratna sredstva - EU dio - HRK]]/7.5345</f>
        <v>181394.91870727981</v>
      </c>
      <c r="Q2662" s="50">
        <f>Ugovori_OPULJP[[#This Row],[Bespovratna sredstva - Ukupno (EU+Nac) HRK
= Ukupna ugovorena vrijednost bespovratnih sredstava]]*Ugovori_OPULJP[[#This Row],[STOPA NACIONALNOG SUFINANCIRANJA %]]</f>
        <v>241185.88499999998</v>
      </c>
      <c r="R2662" s="51">
        <f>Ugovori_OPULJP[[#This Row],[Bespovratna sredstva - Nacionalni dio - HRK]]/7.5345</f>
        <v>32010.868007167028</v>
      </c>
      <c r="S2662" s="52">
        <v>1607905.9</v>
      </c>
      <c r="T2662" s="53">
        <f>Ugovori_OPULJP[[#This Row],[Bespovratna sredstva - Ukupno (EU+Nac) HRK
= Ukupna ugovorena vrijednost bespovratnih sredstava]]/7.5345</f>
        <v>213405.78671444685</v>
      </c>
      <c r="U2662" s="50">
        <v>0</v>
      </c>
      <c r="V2662" s="51">
        <f>Ugovori_OPULJP[[#This Row],[Javni doprinos korisnika - HRK]]/7.5345</f>
        <v>0</v>
      </c>
      <c r="W2662" s="50">
        <v>0</v>
      </c>
      <c r="X2662" s="51">
        <f>Ugovori_OPULJP[[#This Row],[Privatni doprinos korisnika - HRK]]/7.5345</f>
        <v>0</v>
      </c>
      <c r="Y2662" s="52">
        <v>1607905.9</v>
      </c>
      <c r="Z2662" s="53">
        <f>Ugovori_OPULJP[[#This Row],[UKUPNI PRIHVATLJIVI IZDACI
TOTAL ELIGIBLE EXPENDITURE
= Bespovratna sredstva ukupno + doprinos korisnika
= Ukupni prihvatljivi troškovi
= Ukupna ugovorena vrijednost projekta HRK]]/7.5345</f>
        <v>213405.78671444685</v>
      </c>
      <c r="AA2662" s="57" t="s">
        <v>38</v>
      </c>
      <c r="AB2662" s="57" t="s">
        <v>35</v>
      </c>
      <c r="AC2662" s="107" t="s">
        <v>9700</v>
      </c>
      <c r="AD2662" s="63" t="s">
        <v>747</v>
      </c>
    </row>
    <row r="2663" spans="1:30" ht="51" x14ac:dyDescent="0.2">
      <c r="A2663" s="61" t="s">
        <v>9701</v>
      </c>
      <c r="B2663" s="99" t="s">
        <v>743</v>
      </c>
      <c r="C2663" s="56" t="s">
        <v>7295</v>
      </c>
      <c r="D2663" s="56" t="s">
        <v>9590</v>
      </c>
      <c r="E2663" s="57" t="s">
        <v>76</v>
      </c>
      <c r="F2663" s="62" t="s">
        <v>9702</v>
      </c>
      <c r="G2663" s="62" t="s">
        <v>4331</v>
      </c>
      <c r="H2663" s="59">
        <v>44377</v>
      </c>
      <c r="I2663" s="59">
        <v>45107</v>
      </c>
      <c r="J2663" s="48" t="str">
        <f>IF(Ugovori_OPULJP[[#This Row],[DATUM ZAVRŠETKA OPERACIJE]]&gt;DATE(2024,3,31),"u provedbi","završen")</f>
        <v>završen</v>
      </c>
      <c r="K2663" s="58" t="s">
        <v>249</v>
      </c>
      <c r="L2663" s="58" t="s">
        <v>249</v>
      </c>
      <c r="M2663" s="74" t="s">
        <v>3114</v>
      </c>
      <c r="N2663" s="49">
        <v>0.15</v>
      </c>
      <c r="O2663" s="50">
        <f>Ugovori_OPULJP[[#This Row],[Bespovratna sredstva - Ukupno (EU+Nac) HRK
= Ukupna ugovorena vrijednost bespovratnih sredstava]]*Ugovori_OPULJP[[#This Row],[EU STOPA SUFINANCIRANJA %
EU CO-FINANCING RATE %]]</f>
        <v>1697892</v>
      </c>
      <c r="P2663" s="51">
        <f>Ugovori_OPULJP[[#This Row],[Bespovratna sredstva - EU dio - HRK]]/7.5345</f>
        <v>225348.99462472624</v>
      </c>
      <c r="Q2663" s="50">
        <f>Ugovori_OPULJP[[#This Row],[Bespovratna sredstva - Ukupno (EU+Nac) HRK
= Ukupna ugovorena vrijednost bespovratnih sredstava]]*Ugovori_OPULJP[[#This Row],[STOPA NACIONALNOG SUFINANCIRANJA %]]</f>
        <v>299628</v>
      </c>
      <c r="R2663" s="51">
        <f>Ugovori_OPULJP[[#This Row],[Bespovratna sredstva - Nacionalni dio - HRK]]/7.5345</f>
        <v>39767.469639657575</v>
      </c>
      <c r="S2663" s="52">
        <v>1997520</v>
      </c>
      <c r="T2663" s="53">
        <f>Ugovori_OPULJP[[#This Row],[Bespovratna sredstva - Ukupno (EU+Nac) HRK
= Ukupna ugovorena vrijednost bespovratnih sredstava]]/7.5345</f>
        <v>265116.46426438383</v>
      </c>
      <c r="U2663" s="50">
        <v>0</v>
      </c>
      <c r="V2663" s="51">
        <f>Ugovori_OPULJP[[#This Row],[Javni doprinos korisnika - HRK]]/7.5345</f>
        <v>0</v>
      </c>
      <c r="W2663" s="50">
        <v>0</v>
      </c>
      <c r="X2663" s="51">
        <f>Ugovori_OPULJP[[#This Row],[Privatni doprinos korisnika - HRK]]/7.5345</f>
        <v>0</v>
      </c>
      <c r="Y2663" s="52">
        <v>1997520</v>
      </c>
      <c r="Z2663" s="53">
        <f>Ugovori_OPULJP[[#This Row],[UKUPNI PRIHVATLJIVI IZDACI
TOTAL ELIGIBLE EXPENDITURE
= Bespovratna sredstva ukupno + doprinos korisnika
= Ukupni prihvatljivi troškovi
= Ukupna ugovorena vrijednost projekta HRK]]/7.5345</f>
        <v>265116.46426438383</v>
      </c>
      <c r="AA2663" s="57" t="s">
        <v>38</v>
      </c>
      <c r="AB2663" s="57" t="s">
        <v>35</v>
      </c>
      <c r="AC2663" s="107" t="s">
        <v>9703</v>
      </c>
      <c r="AD2663" s="63" t="s">
        <v>747</v>
      </c>
    </row>
    <row r="2664" spans="1:30" ht="89.25" x14ac:dyDescent="0.2">
      <c r="A2664" s="61" t="s">
        <v>9704</v>
      </c>
      <c r="B2664" s="99" t="s">
        <v>743</v>
      </c>
      <c r="C2664" s="56" t="s">
        <v>7295</v>
      </c>
      <c r="D2664" s="56" t="s">
        <v>9590</v>
      </c>
      <c r="E2664" s="57" t="s">
        <v>76</v>
      </c>
      <c r="F2664" s="62" t="s">
        <v>9705</v>
      </c>
      <c r="G2664" s="62" t="s">
        <v>3027</v>
      </c>
      <c r="H2664" s="59">
        <v>44320</v>
      </c>
      <c r="I2664" s="59">
        <v>45050</v>
      </c>
      <c r="J2664" s="48" t="str">
        <f>IF(Ugovori_OPULJP[[#This Row],[DATUM ZAVRŠETKA OPERACIJE]]&gt;DATE(2024,3,31),"u provedbi","završen")</f>
        <v>završen</v>
      </c>
      <c r="K2664" s="58" t="s">
        <v>94</v>
      </c>
      <c r="L2664" s="58" t="s">
        <v>94</v>
      </c>
      <c r="M2664" s="49">
        <v>0.85</v>
      </c>
      <c r="N2664" s="49">
        <v>0.15</v>
      </c>
      <c r="O2664" s="50">
        <f>Ugovori_OPULJP[[#This Row],[Bespovratna sredstva - Ukupno (EU+Nac) HRK
= Ukupna ugovorena vrijednost bespovratnih sredstava]]*Ugovori_OPULJP[[#This Row],[EU STOPA SUFINANCIRANJA %
EU CO-FINANCING RATE %]]</f>
        <v>1491438.5515000001</v>
      </c>
      <c r="P2664" s="51">
        <f>Ugovori_OPULJP[[#This Row],[Bespovratna sredstva - EU dio - HRK]]/7.5345</f>
        <v>197947.91313292188</v>
      </c>
      <c r="Q2664" s="50">
        <f>Ugovori_OPULJP[[#This Row],[Bespovratna sredstva - Ukupno (EU+Nac) HRK
= Ukupna ugovorena vrijednost bespovratnih sredstava]]*Ugovori_OPULJP[[#This Row],[STOPA NACIONALNOG SUFINANCIRANJA %]]</f>
        <v>263195.03850000002</v>
      </c>
      <c r="R2664" s="51">
        <f>Ugovori_OPULJP[[#This Row],[Bespovratna sredstva - Nacionalni dio - HRK]]/7.5345</f>
        <v>34931.984670515631</v>
      </c>
      <c r="S2664" s="52">
        <v>1754633.59</v>
      </c>
      <c r="T2664" s="53">
        <f>Ugovori_OPULJP[[#This Row],[Bespovratna sredstva - Ukupno (EU+Nac) HRK
= Ukupna ugovorena vrijednost bespovratnih sredstava]]/7.5345</f>
        <v>232879.89780343752</v>
      </c>
      <c r="U2664" s="50">
        <v>0</v>
      </c>
      <c r="V2664" s="51">
        <f>Ugovori_OPULJP[[#This Row],[Javni doprinos korisnika - HRK]]/7.5345</f>
        <v>0</v>
      </c>
      <c r="W2664" s="50">
        <v>0</v>
      </c>
      <c r="X2664" s="51">
        <f>Ugovori_OPULJP[[#This Row],[Privatni doprinos korisnika - HRK]]/7.5345</f>
        <v>0</v>
      </c>
      <c r="Y2664" s="52">
        <v>1754633.59</v>
      </c>
      <c r="Z2664" s="53">
        <f>Ugovori_OPULJP[[#This Row],[UKUPNI PRIHVATLJIVI IZDACI
TOTAL ELIGIBLE EXPENDITURE
= Bespovratna sredstva ukupno + doprinos korisnika
= Ukupni prihvatljivi troškovi
= Ukupna ugovorena vrijednost projekta HRK]]/7.5345</f>
        <v>232879.89780343752</v>
      </c>
      <c r="AA2664" s="44" t="s">
        <v>38</v>
      </c>
      <c r="AB2664" s="44" t="s">
        <v>35</v>
      </c>
      <c r="AC2664" s="107" t="s">
        <v>9706</v>
      </c>
      <c r="AD2664" s="63" t="s">
        <v>747</v>
      </c>
    </row>
    <row r="2665" spans="1:30" ht="51" x14ac:dyDescent="0.2">
      <c r="A2665" s="61" t="s">
        <v>9707</v>
      </c>
      <c r="B2665" s="99" t="s">
        <v>743</v>
      </c>
      <c r="C2665" s="56" t="s">
        <v>7295</v>
      </c>
      <c r="D2665" s="56" t="s">
        <v>9590</v>
      </c>
      <c r="E2665" s="57" t="s">
        <v>76</v>
      </c>
      <c r="F2665" s="62" t="s">
        <v>9708</v>
      </c>
      <c r="G2665" s="62" t="s">
        <v>3023</v>
      </c>
      <c r="H2665" s="59">
        <v>44319</v>
      </c>
      <c r="I2665" s="59">
        <v>45049</v>
      </c>
      <c r="J2665" s="48" t="str">
        <f>IF(Ugovori_OPULJP[[#This Row],[DATUM ZAVRŠETKA OPERACIJE]]&gt;DATE(2024,3,31),"u provedbi","završen")</f>
        <v>završen</v>
      </c>
      <c r="K2665" s="58" t="s">
        <v>154</v>
      </c>
      <c r="L2665" s="46" t="s">
        <v>155</v>
      </c>
      <c r="M2665" s="49">
        <v>0.85</v>
      </c>
      <c r="N2665" s="49">
        <v>0.15</v>
      </c>
      <c r="O2665" s="50">
        <f>Ugovori_OPULJP[[#This Row],[Bespovratna sredstva - Ukupno (EU+Nac) HRK
= Ukupna ugovorena vrijednost bespovratnih sredstava]]*Ugovori_OPULJP[[#This Row],[EU STOPA SUFINANCIRANJA %
EU CO-FINANCING RATE %]]</f>
        <v>1699320</v>
      </c>
      <c r="P2665" s="51">
        <f>Ugovori_OPULJP[[#This Row],[Bespovratna sredstva - EU dio - HRK]]/7.5345</f>
        <v>225538.52279514234</v>
      </c>
      <c r="Q2665" s="50">
        <f>Ugovori_OPULJP[[#This Row],[Bespovratna sredstva - Ukupno (EU+Nac) HRK
= Ukupna ugovorena vrijednost bespovratnih sredstava]]*Ugovori_OPULJP[[#This Row],[STOPA NACIONALNOG SUFINANCIRANJA %]]</f>
        <v>299880</v>
      </c>
      <c r="R2665" s="51">
        <f>Ugovori_OPULJP[[#This Row],[Bespovratna sredstva - Nacionalni dio - HRK]]/7.5345</f>
        <v>39800.915787378057</v>
      </c>
      <c r="S2665" s="52">
        <v>1999200</v>
      </c>
      <c r="T2665" s="53">
        <f>Ugovori_OPULJP[[#This Row],[Bespovratna sredstva - Ukupno (EU+Nac) HRK
= Ukupna ugovorena vrijednost bespovratnih sredstava]]/7.5345</f>
        <v>265339.43858252041</v>
      </c>
      <c r="U2665" s="50">
        <v>0</v>
      </c>
      <c r="V2665" s="51">
        <f>Ugovori_OPULJP[[#This Row],[Javni doprinos korisnika - HRK]]/7.5345</f>
        <v>0</v>
      </c>
      <c r="W2665" s="50">
        <v>0</v>
      </c>
      <c r="X2665" s="51">
        <f>Ugovori_OPULJP[[#This Row],[Privatni doprinos korisnika - HRK]]/7.5345</f>
        <v>0</v>
      </c>
      <c r="Y2665" s="52">
        <v>1999200</v>
      </c>
      <c r="Z2665" s="53">
        <f>Ugovori_OPULJP[[#This Row],[UKUPNI PRIHVATLJIVI IZDACI
TOTAL ELIGIBLE EXPENDITURE
= Bespovratna sredstva ukupno + doprinos korisnika
= Ukupni prihvatljivi troškovi
= Ukupna ugovorena vrijednost projekta HRK]]/7.5345</f>
        <v>265339.43858252041</v>
      </c>
      <c r="AA2665" s="44" t="s">
        <v>38</v>
      </c>
      <c r="AB2665" s="44" t="s">
        <v>35</v>
      </c>
      <c r="AC2665" s="107" t="s">
        <v>9709</v>
      </c>
      <c r="AD2665" s="63" t="s">
        <v>747</v>
      </c>
    </row>
    <row r="2666" spans="1:30" ht="114.75" x14ac:dyDescent="0.2">
      <c r="A2666" s="61" t="s">
        <v>9710</v>
      </c>
      <c r="B2666" s="99" t="s">
        <v>743</v>
      </c>
      <c r="C2666" s="56" t="s">
        <v>7295</v>
      </c>
      <c r="D2666" s="56" t="s">
        <v>9590</v>
      </c>
      <c r="E2666" s="57" t="s">
        <v>76</v>
      </c>
      <c r="F2666" s="62" t="s">
        <v>9711</v>
      </c>
      <c r="G2666" s="62" t="s">
        <v>9712</v>
      </c>
      <c r="H2666" s="59">
        <v>44379</v>
      </c>
      <c r="I2666" s="59">
        <v>45109</v>
      </c>
      <c r="J2666" s="48" t="str">
        <f>IF(Ugovori_OPULJP[[#This Row],[DATUM ZAVRŠETKA OPERACIJE]]&gt;DATE(2024,3,31),"u provedbi","završen")</f>
        <v>završen</v>
      </c>
      <c r="K2666" s="58" t="s">
        <v>200</v>
      </c>
      <c r="L2666" s="58" t="s">
        <v>200</v>
      </c>
      <c r="M2666" s="74" t="s">
        <v>3114</v>
      </c>
      <c r="N2666" s="49">
        <v>0.15</v>
      </c>
      <c r="O2666" s="50">
        <f>Ugovori_OPULJP[[#This Row],[Bespovratna sredstva - Ukupno (EU+Nac) HRK
= Ukupna ugovorena vrijednost bespovratnih sredstava]]*Ugovori_OPULJP[[#This Row],[EU STOPA SUFINANCIRANJA %
EU CO-FINANCING RATE %]]</f>
        <v>1628593.5314999998</v>
      </c>
      <c r="P2666" s="51">
        <f>Ugovori_OPULJP[[#This Row],[Bespovratna sredstva - EU dio - HRK]]/7.5345</f>
        <v>216151.50726657372</v>
      </c>
      <c r="Q2666" s="50">
        <f>Ugovori_OPULJP[[#This Row],[Bespovratna sredstva - Ukupno (EU+Nac) HRK
= Ukupna ugovorena vrijednost bespovratnih sredstava]]*Ugovori_OPULJP[[#This Row],[STOPA NACIONALNOG SUFINANCIRANJA %]]</f>
        <v>287398.85849999997</v>
      </c>
      <c r="R2666" s="51">
        <f>Ugovori_OPULJP[[#This Row],[Bespovratna sredstva - Nacionalni dio - HRK]]/7.5345</f>
        <v>38144.383635277714</v>
      </c>
      <c r="S2666" s="52">
        <v>1915992.39</v>
      </c>
      <c r="T2666" s="53">
        <f>Ugovori_OPULJP[[#This Row],[Bespovratna sredstva - Ukupno (EU+Nac) HRK
= Ukupna ugovorena vrijednost bespovratnih sredstava]]/7.5345</f>
        <v>254295.89090185147</v>
      </c>
      <c r="U2666" s="50">
        <v>0</v>
      </c>
      <c r="V2666" s="51">
        <f>Ugovori_OPULJP[[#This Row],[Javni doprinos korisnika - HRK]]/7.5345</f>
        <v>0</v>
      </c>
      <c r="W2666" s="50">
        <v>0</v>
      </c>
      <c r="X2666" s="51">
        <f>Ugovori_OPULJP[[#This Row],[Privatni doprinos korisnika - HRK]]/7.5345</f>
        <v>0</v>
      </c>
      <c r="Y2666" s="52">
        <v>1915992.39</v>
      </c>
      <c r="Z2666" s="53">
        <f>Ugovori_OPULJP[[#This Row],[UKUPNI PRIHVATLJIVI IZDACI
TOTAL ELIGIBLE EXPENDITURE
= Bespovratna sredstva ukupno + doprinos korisnika
= Ukupni prihvatljivi troškovi
= Ukupna ugovorena vrijednost projekta HRK]]/7.5345</f>
        <v>254295.89090185147</v>
      </c>
      <c r="AA2666" s="57" t="s">
        <v>38</v>
      </c>
      <c r="AB2666" s="57" t="s">
        <v>35</v>
      </c>
      <c r="AC2666" s="107" t="s">
        <v>9713</v>
      </c>
      <c r="AD2666" s="63" t="s">
        <v>747</v>
      </c>
    </row>
    <row r="2667" spans="1:30" ht="114.75" x14ac:dyDescent="0.2">
      <c r="A2667" s="61" t="s">
        <v>9714</v>
      </c>
      <c r="B2667" s="99" t="s">
        <v>743</v>
      </c>
      <c r="C2667" s="56" t="s">
        <v>7295</v>
      </c>
      <c r="D2667" s="56" t="s">
        <v>9590</v>
      </c>
      <c r="E2667" s="57" t="s">
        <v>76</v>
      </c>
      <c r="F2667" s="62" t="s">
        <v>9715</v>
      </c>
      <c r="G2667" s="45" t="s">
        <v>1095</v>
      </c>
      <c r="H2667" s="59">
        <v>44377</v>
      </c>
      <c r="I2667" s="59">
        <v>45107</v>
      </c>
      <c r="J2667" s="48" t="str">
        <f>IF(Ugovori_OPULJP[[#This Row],[DATUM ZAVRŠETKA OPERACIJE]]&gt;DATE(2024,3,31),"u provedbi","završen")</f>
        <v>završen</v>
      </c>
      <c r="K2667" s="58" t="s">
        <v>200</v>
      </c>
      <c r="L2667" s="58" t="s">
        <v>200</v>
      </c>
      <c r="M2667" s="74" t="s">
        <v>3114</v>
      </c>
      <c r="N2667" s="49">
        <v>0.15</v>
      </c>
      <c r="O2667" s="50">
        <f>Ugovori_OPULJP[[#This Row],[Bespovratna sredstva - Ukupno (EU+Nac) HRK
= Ukupna ugovorena vrijednost bespovratnih sredstava]]*Ugovori_OPULJP[[#This Row],[EU STOPA SUFINANCIRANJA %
EU CO-FINANCING RATE %]]</f>
        <v>1628515.952</v>
      </c>
      <c r="P2667" s="51">
        <f>Ugovori_OPULJP[[#This Row],[Bespovratna sredstva - EU dio - HRK]]/7.5345</f>
        <v>216141.21069745836</v>
      </c>
      <c r="Q2667" s="50">
        <f>Ugovori_OPULJP[[#This Row],[Bespovratna sredstva - Ukupno (EU+Nac) HRK
= Ukupna ugovorena vrijednost bespovratnih sredstava]]*Ugovori_OPULJP[[#This Row],[STOPA NACIONALNOG SUFINANCIRANJA %]]</f>
        <v>287385.16800000001</v>
      </c>
      <c r="R2667" s="51">
        <f>Ugovori_OPULJP[[#This Row],[Bespovratna sredstva - Nacionalni dio - HRK]]/7.5345</f>
        <v>38142.566593669122</v>
      </c>
      <c r="S2667" s="52">
        <v>1915901.12</v>
      </c>
      <c r="T2667" s="53">
        <f>Ugovori_OPULJP[[#This Row],[Bespovratna sredstva - Ukupno (EU+Nac) HRK
= Ukupna ugovorena vrijednost bespovratnih sredstava]]/7.5345</f>
        <v>254283.77729112748</v>
      </c>
      <c r="U2667" s="50">
        <v>0</v>
      </c>
      <c r="V2667" s="51">
        <f>Ugovori_OPULJP[[#This Row],[Javni doprinos korisnika - HRK]]/7.5345</f>
        <v>0</v>
      </c>
      <c r="W2667" s="50">
        <v>0</v>
      </c>
      <c r="X2667" s="51">
        <f>Ugovori_OPULJP[[#This Row],[Privatni doprinos korisnika - HRK]]/7.5345</f>
        <v>0</v>
      </c>
      <c r="Y2667" s="52">
        <v>1915901.12</v>
      </c>
      <c r="Z2667" s="53">
        <f>Ugovori_OPULJP[[#This Row],[UKUPNI PRIHVATLJIVI IZDACI
TOTAL ELIGIBLE EXPENDITURE
= Bespovratna sredstva ukupno + doprinos korisnika
= Ukupni prihvatljivi troškovi
= Ukupna ugovorena vrijednost projekta HRK]]/7.5345</f>
        <v>254283.77729112748</v>
      </c>
      <c r="AA2667" s="57" t="s">
        <v>38</v>
      </c>
      <c r="AB2667" s="57" t="s">
        <v>35</v>
      </c>
      <c r="AC2667" s="107" t="s">
        <v>9716</v>
      </c>
      <c r="AD2667" s="63" t="s">
        <v>747</v>
      </c>
    </row>
    <row r="2668" spans="1:30" ht="114.75" x14ac:dyDescent="0.2">
      <c r="A2668" s="61" t="s">
        <v>9717</v>
      </c>
      <c r="B2668" s="99" t="s">
        <v>743</v>
      </c>
      <c r="C2668" s="56" t="s">
        <v>7295</v>
      </c>
      <c r="D2668" s="56" t="s">
        <v>9590</v>
      </c>
      <c r="E2668" s="57" t="s">
        <v>76</v>
      </c>
      <c r="F2668" s="62" t="s">
        <v>9718</v>
      </c>
      <c r="G2668" s="62" t="s">
        <v>9719</v>
      </c>
      <c r="H2668" s="59">
        <v>44498</v>
      </c>
      <c r="I2668" s="59">
        <v>45228</v>
      </c>
      <c r="J2668" s="48" t="str">
        <f>IF(Ugovori_OPULJP[[#This Row],[DATUM ZAVRŠETKA OPERACIJE]]&gt;DATE(2024,3,31),"u provedbi","završen")</f>
        <v>završen</v>
      </c>
      <c r="K2668" s="67" t="s">
        <v>200</v>
      </c>
      <c r="L2668" s="58" t="s">
        <v>200</v>
      </c>
      <c r="M2668" s="49">
        <v>0.85</v>
      </c>
      <c r="N2668" s="49">
        <v>0.15</v>
      </c>
      <c r="O2668" s="50">
        <f>Ugovori_OPULJP[[#This Row],[Bespovratna sredstva - Ukupno (EU+Nac) HRK
= Ukupna ugovorena vrijednost bespovratnih sredstava]]*Ugovori_OPULJP[[#This Row],[EU STOPA SUFINANCIRANJA %
EU CO-FINANCING RATE %]]</f>
        <v>1579385.5865</v>
      </c>
      <c r="P2668" s="51">
        <f>Ugovori_OPULJP[[#This Row],[Bespovratna sredstva - EU dio - HRK]]/7.5345</f>
        <v>209620.4906098613</v>
      </c>
      <c r="Q2668" s="50">
        <f>Ugovori_OPULJP[[#This Row],[Bespovratna sredstva - Ukupno (EU+Nac) HRK
= Ukupna ugovorena vrijednost bespovratnih sredstava]]*Ugovori_OPULJP[[#This Row],[STOPA NACIONALNOG SUFINANCIRANJA %]]</f>
        <v>278715.10349999997</v>
      </c>
      <c r="R2668" s="51">
        <f>Ugovori_OPULJP[[#This Row],[Bespovratna sredstva - Nacionalni dio - HRK]]/7.5345</f>
        <v>36991.851284093165</v>
      </c>
      <c r="S2668" s="52">
        <v>1858100.69</v>
      </c>
      <c r="T2668" s="53">
        <f>Ugovori_OPULJP[[#This Row],[Bespovratna sredstva - Ukupno (EU+Nac) HRK
= Ukupna ugovorena vrijednost bespovratnih sredstava]]/7.5345</f>
        <v>246612.34189395446</v>
      </c>
      <c r="U2668" s="50">
        <v>0</v>
      </c>
      <c r="V2668" s="51">
        <f>Ugovori_OPULJP[[#This Row],[Javni doprinos korisnika - HRK]]/7.5345</f>
        <v>0</v>
      </c>
      <c r="W2668" s="50">
        <v>0</v>
      </c>
      <c r="X2668" s="51">
        <f>Ugovori_OPULJP[[#This Row],[Privatni doprinos korisnika - HRK]]/7.5345</f>
        <v>0</v>
      </c>
      <c r="Y2668" s="52">
        <v>1858100.69</v>
      </c>
      <c r="Z2668" s="53">
        <f>Ugovori_OPULJP[[#This Row],[UKUPNI PRIHVATLJIVI IZDACI
TOTAL ELIGIBLE EXPENDITURE
= Bespovratna sredstva ukupno + doprinos korisnika
= Ukupni prihvatljivi troškovi
= Ukupna ugovorena vrijednost projekta HRK]]/7.5345</f>
        <v>246612.34189395446</v>
      </c>
      <c r="AA2668" s="44" t="s">
        <v>38</v>
      </c>
      <c r="AB2668" s="44" t="s">
        <v>35</v>
      </c>
      <c r="AC2668" s="107" t="s">
        <v>9720</v>
      </c>
      <c r="AD2668" s="63" t="s">
        <v>747</v>
      </c>
    </row>
    <row r="2669" spans="1:30" ht="114.75" x14ac:dyDescent="0.2">
      <c r="A2669" s="61" t="s">
        <v>9721</v>
      </c>
      <c r="B2669" s="99" t="s">
        <v>743</v>
      </c>
      <c r="C2669" s="56" t="s">
        <v>7295</v>
      </c>
      <c r="D2669" s="56" t="s">
        <v>9590</v>
      </c>
      <c r="E2669" s="57" t="s">
        <v>76</v>
      </c>
      <c r="F2669" s="62" t="s">
        <v>9722</v>
      </c>
      <c r="G2669" s="62" t="s">
        <v>9723</v>
      </c>
      <c r="H2669" s="59">
        <v>44503</v>
      </c>
      <c r="I2669" s="59">
        <v>45233</v>
      </c>
      <c r="J2669" s="48" t="str">
        <f>IF(Ugovori_OPULJP[[#This Row],[DATUM ZAVRŠETKA OPERACIJE]]&gt;DATE(2024,3,31),"u provedbi","završen")</f>
        <v>završen</v>
      </c>
      <c r="K2669" s="67" t="s">
        <v>200</v>
      </c>
      <c r="L2669" s="67" t="s">
        <v>200</v>
      </c>
      <c r="M2669" s="49">
        <v>0.85</v>
      </c>
      <c r="N2669" s="49">
        <v>0.15</v>
      </c>
      <c r="O2669" s="50">
        <f>Ugovori_OPULJP[[#This Row],[Bespovratna sredstva - Ukupno (EU+Nac) HRK
= Ukupna ugovorena vrijednost bespovratnih sredstava]]*Ugovori_OPULJP[[#This Row],[EU STOPA SUFINANCIRANJA %
EU CO-FINANCING RATE %]]</f>
        <v>1067447.1359999999</v>
      </c>
      <c r="P2669" s="51">
        <f>Ugovori_OPULJP[[#This Row],[Bespovratna sredstva - EU dio - HRK]]/7.5345</f>
        <v>141674.58172406926</v>
      </c>
      <c r="Q2669" s="50">
        <f>Ugovori_OPULJP[[#This Row],[Bespovratna sredstva - Ukupno (EU+Nac) HRK
= Ukupna ugovorena vrijednost bespovratnih sredstava]]*Ugovori_OPULJP[[#This Row],[STOPA NACIONALNOG SUFINANCIRANJA %]]</f>
        <v>188373.02399999998</v>
      </c>
      <c r="R2669" s="51">
        <f>Ugovori_OPULJP[[#This Row],[Bespovratna sredstva - Nacionalni dio - HRK]]/7.5345</f>
        <v>25001.39677483575</v>
      </c>
      <c r="S2669" s="52">
        <v>1255820.1599999999</v>
      </c>
      <c r="T2669" s="53">
        <f>Ugovori_OPULJP[[#This Row],[Bespovratna sredstva - Ukupno (EU+Nac) HRK
= Ukupna ugovorena vrijednost bespovratnih sredstava]]/7.5345</f>
        <v>166675.97849890502</v>
      </c>
      <c r="U2669" s="50">
        <v>0</v>
      </c>
      <c r="V2669" s="51">
        <f>Ugovori_OPULJP[[#This Row],[Javni doprinos korisnika - HRK]]/7.5345</f>
        <v>0</v>
      </c>
      <c r="W2669" s="50">
        <v>0</v>
      </c>
      <c r="X2669" s="51">
        <f>Ugovori_OPULJP[[#This Row],[Privatni doprinos korisnika - HRK]]/7.5345</f>
        <v>0</v>
      </c>
      <c r="Y2669" s="52">
        <v>1255820.1599999999</v>
      </c>
      <c r="Z2669" s="53">
        <f>Ugovori_OPULJP[[#This Row],[UKUPNI PRIHVATLJIVI IZDACI
TOTAL ELIGIBLE EXPENDITURE
= Bespovratna sredstva ukupno + doprinos korisnika
= Ukupni prihvatljivi troškovi
= Ukupna ugovorena vrijednost projekta HRK]]/7.5345</f>
        <v>166675.97849890502</v>
      </c>
      <c r="AA2669" s="57" t="s">
        <v>38</v>
      </c>
      <c r="AB2669" s="57" t="s">
        <v>35</v>
      </c>
      <c r="AC2669" s="107" t="s">
        <v>9724</v>
      </c>
      <c r="AD2669" s="63" t="s">
        <v>747</v>
      </c>
    </row>
    <row r="2670" spans="1:30" ht="102" x14ac:dyDescent="0.2">
      <c r="A2670" s="61" t="s">
        <v>9725</v>
      </c>
      <c r="B2670" s="99" t="s">
        <v>743</v>
      </c>
      <c r="C2670" s="56" t="s">
        <v>7295</v>
      </c>
      <c r="D2670" s="56" t="s">
        <v>9590</v>
      </c>
      <c r="E2670" s="57" t="s">
        <v>76</v>
      </c>
      <c r="F2670" s="62" t="s">
        <v>9726</v>
      </c>
      <c r="G2670" s="62" t="s">
        <v>9727</v>
      </c>
      <c r="H2670" s="59">
        <v>44389</v>
      </c>
      <c r="I2670" s="59">
        <v>45119</v>
      </c>
      <c r="J2670" s="48" t="str">
        <f>IF(Ugovori_OPULJP[[#This Row],[DATUM ZAVRŠETKA OPERACIJE]]&gt;DATE(2024,3,31),"u provedbi","završen")</f>
        <v>završen</v>
      </c>
      <c r="K2670" s="58" t="s">
        <v>249</v>
      </c>
      <c r="L2670" s="58" t="s">
        <v>249</v>
      </c>
      <c r="M2670" s="74" t="s">
        <v>3114</v>
      </c>
      <c r="N2670" s="49">
        <v>0.15</v>
      </c>
      <c r="O2670" s="50">
        <f>Ugovori_OPULJP[[#This Row],[Bespovratna sredstva - Ukupno (EU+Nac) HRK
= Ukupna ugovorena vrijednost bespovratnih sredstava]]*Ugovori_OPULJP[[#This Row],[EU STOPA SUFINANCIRANJA %
EU CO-FINANCING RATE %]]</f>
        <v>1558607.26</v>
      </c>
      <c r="P2670" s="51">
        <f>Ugovori_OPULJP[[#This Row],[Bespovratna sredstva - EU dio - HRK]]/7.5345</f>
        <v>206862.73276262524</v>
      </c>
      <c r="Q2670" s="50">
        <f>Ugovori_OPULJP[[#This Row],[Bespovratna sredstva - Ukupno (EU+Nac) HRK
= Ukupna ugovorena vrijednost bespovratnih sredstava]]*Ugovori_OPULJP[[#This Row],[STOPA NACIONALNOG SUFINANCIRANJA %]]</f>
        <v>275048.34000000003</v>
      </c>
      <c r="R2670" s="51">
        <f>Ugovori_OPULJP[[#This Row],[Bespovratna sredstva - Nacionalni dio - HRK]]/7.5345</f>
        <v>36505.188134580931</v>
      </c>
      <c r="S2670" s="52">
        <v>1833655.6</v>
      </c>
      <c r="T2670" s="53">
        <f>Ugovori_OPULJP[[#This Row],[Bespovratna sredstva - Ukupno (EU+Nac) HRK
= Ukupna ugovorena vrijednost bespovratnih sredstava]]/7.5345</f>
        <v>243367.92089720618</v>
      </c>
      <c r="U2670" s="50">
        <v>0</v>
      </c>
      <c r="V2670" s="51">
        <f>Ugovori_OPULJP[[#This Row],[Javni doprinos korisnika - HRK]]/7.5345</f>
        <v>0</v>
      </c>
      <c r="W2670" s="50">
        <v>0</v>
      </c>
      <c r="X2670" s="51">
        <f>Ugovori_OPULJP[[#This Row],[Privatni doprinos korisnika - HRK]]/7.5345</f>
        <v>0</v>
      </c>
      <c r="Y2670" s="52">
        <v>1833655.6</v>
      </c>
      <c r="Z2670" s="53">
        <f>Ugovori_OPULJP[[#This Row],[UKUPNI PRIHVATLJIVI IZDACI
TOTAL ELIGIBLE EXPENDITURE
= Bespovratna sredstva ukupno + doprinos korisnika
= Ukupni prihvatljivi troškovi
= Ukupna ugovorena vrijednost projekta HRK]]/7.5345</f>
        <v>243367.92089720618</v>
      </c>
      <c r="AA2670" s="57" t="s">
        <v>38</v>
      </c>
      <c r="AB2670" s="57" t="s">
        <v>35</v>
      </c>
      <c r="AC2670" s="107" t="s">
        <v>9728</v>
      </c>
      <c r="AD2670" s="63" t="s">
        <v>747</v>
      </c>
    </row>
    <row r="2671" spans="1:30" ht="114.75" x14ac:dyDescent="0.2">
      <c r="A2671" s="61" t="s">
        <v>9729</v>
      </c>
      <c r="B2671" s="99" t="s">
        <v>743</v>
      </c>
      <c r="C2671" s="56" t="s">
        <v>7295</v>
      </c>
      <c r="D2671" s="56" t="s">
        <v>9590</v>
      </c>
      <c r="E2671" s="57" t="s">
        <v>76</v>
      </c>
      <c r="F2671" s="62" t="s">
        <v>9730</v>
      </c>
      <c r="G2671" s="62" t="s">
        <v>2666</v>
      </c>
      <c r="H2671" s="59">
        <v>44550</v>
      </c>
      <c r="I2671" s="59">
        <v>45280</v>
      </c>
      <c r="J2671" s="48" t="str">
        <f>IF(Ugovori_OPULJP[[#This Row],[DATUM ZAVRŠETKA OPERACIJE]]&gt;DATE(2024,3,31),"u provedbi","završen")</f>
        <v>završen</v>
      </c>
      <c r="K2671" s="58" t="s">
        <v>79</v>
      </c>
      <c r="L2671" s="46" t="s">
        <v>79</v>
      </c>
      <c r="M2671" s="74" t="s">
        <v>3114</v>
      </c>
      <c r="N2671" s="49">
        <v>0.15</v>
      </c>
      <c r="O2671" s="50">
        <f>Ugovori_OPULJP[[#This Row],[Bespovratna sredstva - Ukupno (EU+Nac) HRK
= Ukupna ugovorena vrijednost bespovratnih sredstava]]*Ugovori_OPULJP[[#This Row],[EU STOPA SUFINANCIRANJA %
EU CO-FINANCING RATE %]]</f>
        <v>827389.55799999996</v>
      </c>
      <c r="P2671" s="51">
        <f>Ugovori_OPULJP[[#This Row],[Bespovratna sredstva - EU dio - HRK]]/7.5345</f>
        <v>109813.46579069612</v>
      </c>
      <c r="Q2671" s="50">
        <f>Ugovori_OPULJP[[#This Row],[Bespovratna sredstva - Ukupno (EU+Nac) HRK
= Ukupna ugovorena vrijednost bespovratnih sredstava]]*Ugovori_OPULJP[[#This Row],[STOPA NACIONALNOG SUFINANCIRANJA %]]</f>
        <v>146009.92199999999</v>
      </c>
      <c r="R2671" s="51">
        <f>Ugovori_OPULJP[[#This Row],[Bespovratna sredstva - Nacionalni dio - HRK]]/7.5345</f>
        <v>19378.84690424049</v>
      </c>
      <c r="S2671" s="52">
        <v>973399.48</v>
      </c>
      <c r="T2671" s="53">
        <f>Ugovori_OPULJP[[#This Row],[Bespovratna sredstva - Ukupno (EU+Nac) HRK
= Ukupna ugovorena vrijednost bespovratnih sredstava]]/7.5345</f>
        <v>129192.31269493661</v>
      </c>
      <c r="U2671" s="50">
        <v>0</v>
      </c>
      <c r="V2671" s="51">
        <f>Ugovori_OPULJP[[#This Row],[Javni doprinos korisnika - HRK]]/7.5345</f>
        <v>0</v>
      </c>
      <c r="W2671" s="50">
        <v>0</v>
      </c>
      <c r="X2671" s="51">
        <f>Ugovori_OPULJP[[#This Row],[Privatni doprinos korisnika - HRK]]/7.5345</f>
        <v>0</v>
      </c>
      <c r="Y2671" s="52">
        <v>973399.48</v>
      </c>
      <c r="Z2671" s="53">
        <f>Ugovori_OPULJP[[#This Row],[UKUPNI PRIHVATLJIVI IZDACI
TOTAL ELIGIBLE EXPENDITURE
= Bespovratna sredstva ukupno + doprinos korisnika
= Ukupni prihvatljivi troškovi
= Ukupna ugovorena vrijednost projekta HRK]]/7.5345</f>
        <v>129192.31269493661</v>
      </c>
      <c r="AA2671" s="57" t="s">
        <v>38</v>
      </c>
      <c r="AB2671" s="57" t="s">
        <v>35</v>
      </c>
      <c r="AC2671" s="107" t="s">
        <v>9731</v>
      </c>
      <c r="AD2671" s="63" t="s">
        <v>747</v>
      </c>
    </row>
    <row r="2672" spans="1:30" ht="114.75" x14ac:dyDescent="0.2">
      <c r="A2672" s="61" t="s">
        <v>9732</v>
      </c>
      <c r="B2672" s="99" t="s">
        <v>743</v>
      </c>
      <c r="C2672" s="56" t="s">
        <v>7295</v>
      </c>
      <c r="D2672" s="56" t="s">
        <v>9590</v>
      </c>
      <c r="E2672" s="57" t="s">
        <v>76</v>
      </c>
      <c r="F2672" s="62" t="s">
        <v>9733</v>
      </c>
      <c r="G2672" s="62" t="s">
        <v>4117</v>
      </c>
      <c r="H2672" s="59">
        <v>44544</v>
      </c>
      <c r="I2672" s="59">
        <v>45274</v>
      </c>
      <c r="J2672" s="48" t="str">
        <f>IF(Ugovori_OPULJP[[#This Row],[DATUM ZAVRŠETKA OPERACIJE]]&gt;DATE(2024,3,31),"u provedbi","završen")</f>
        <v>završen</v>
      </c>
      <c r="K2672" s="58" t="s">
        <v>79</v>
      </c>
      <c r="L2672" s="46" t="s">
        <v>79</v>
      </c>
      <c r="M2672" s="74" t="s">
        <v>3114</v>
      </c>
      <c r="N2672" s="49">
        <v>0.15</v>
      </c>
      <c r="O2672" s="50">
        <f>Ugovori_OPULJP[[#This Row],[Bespovratna sredstva - Ukupno (EU+Nac) HRK
= Ukupna ugovorena vrijednost bespovratnih sredstava]]*Ugovori_OPULJP[[#This Row],[EU STOPA SUFINANCIRANJA %
EU CO-FINANCING RATE %]]</f>
        <v>1484519.9850000001</v>
      </c>
      <c r="P2672" s="51">
        <f>Ugovori_OPULJP[[#This Row],[Bespovratna sredstva - EU dio - HRK]]/7.5345</f>
        <v>197029.66155683855</v>
      </c>
      <c r="Q2672" s="50">
        <f>Ugovori_OPULJP[[#This Row],[Bespovratna sredstva - Ukupno (EU+Nac) HRK
= Ukupna ugovorena vrijednost bespovratnih sredstava]]*Ugovori_OPULJP[[#This Row],[STOPA NACIONALNOG SUFINANCIRANJA %]]</f>
        <v>261974.11499999999</v>
      </c>
      <c r="R2672" s="51">
        <f>Ugovori_OPULJP[[#This Row],[Bespovratna sredstva - Nacionalni dio - HRK]]/7.5345</f>
        <v>34769.940274736211</v>
      </c>
      <c r="S2672" s="52">
        <v>1746494.1</v>
      </c>
      <c r="T2672" s="53">
        <f>Ugovori_OPULJP[[#This Row],[Bespovratna sredstva - Ukupno (EU+Nac) HRK
= Ukupna ugovorena vrijednost bespovratnih sredstava]]/7.5345</f>
        <v>231799.60183157475</v>
      </c>
      <c r="U2672" s="50">
        <v>0</v>
      </c>
      <c r="V2672" s="51">
        <f>Ugovori_OPULJP[[#This Row],[Javni doprinos korisnika - HRK]]/7.5345</f>
        <v>0</v>
      </c>
      <c r="W2672" s="50">
        <v>0</v>
      </c>
      <c r="X2672" s="51">
        <f>Ugovori_OPULJP[[#This Row],[Privatni doprinos korisnika - HRK]]/7.5345</f>
        <v>0</v>
      </c>
      <c r="Y2672" s="52">
        <v>1746494.1</v>
      </c>
      <c r="Z2672" s="53">
        <f>Ugovori_OPULJP[[#This Row],[UKUPNI PRIHVATLJIVI IZDACI
TOTAL ELIGIBLE EXPENDITURE
= Bespovratna sredstva ukupno + doprinos korisnika
= Ukupni prihvatljivi troškovi
= Ukupna ugovorena vrijednost projekta HRK]]/7.5345</f>
        <v>231799.60183157475</v>
      </c>
      <c r="AA2672" s="57" t="s">
        <v>38</v>
      </c>
      <c r="AB2672" s="57" t="s">
        <v>35</v>
      </c>
      <c r="AC2672" s="107" t="s">
        <v>9734</v>
      </c>
      <c r="AD2672" s="63" t="s">
        <v>747</v>
      </c>
    </row>
    <row r="2673" spans="1:30" ht="114.75" x14ac:dyDescent="0.2">
      <c r="A2673" s="61" t="s">
        <v>9735</v>
      </c>
      <c r="B2673" s="99" t="s">
        <v>743</v>
      </c>
      <c r="C2673" s="56" t="s">
        <v>7295</v>
      </c>
      <c r="D2673" s="56" t="s">
        <v>9590</v>
      </c>
      <c r="E2673" s="57" t="s">
        <v>76</v>
      </c>
      <c r="F2673" s="62" t="s">
        <v>9736</v>
      </c>
      <c r="G2673" s="62" t="s">
        <v>2987</v>
      </c>
      <c r="H2673" s="59">
        <v>44544</v>
      </c>
      <c r="I2673" s="59">
        <v>45274</v>
      </c>
      <c r="J2673" s="48" t="str">
        <f>IF(Ugovori_OPULJP[[#This Row],[DATUM ZAVRŠETKA OPERACIJE]]&gt;DATE(2024,3,31),"u provedbi","završen")</f>
        <v>završen</v>
      </c>
      <c r="K2673" s="58" t="s">
        <v>249</v>
      </c>
      <c r="L2673" s="46" t="s">
        <v>249</v>
      </c>
      <c r="M2673" s="74" t="s">
        <v>3114</v>
      </c>
      <c r="N2673" s="49">
        <v>0.15</v>
      </c>
      <c r="O2673" s="50">
        <f>Ugovori_OPULJP[[#This Row],[Bespovratna sredstva - Ukupno (EU+Nac) HRK
= Ukupna ugovorena vrijednost bespovratnih sredstava]]*Ugovori_OPULJP[[#This Row],[EU STOPA SUFINANCIRANJA %
EU CO-FINANCING RATE %]]</f>
        <v>1508474.94</v>
      </c>
      <c r="P2673" s="51">
        <f>Ugovori_OPULJP[[#This Row],[Bespovratna sredstva - EU dio - HRK]]/7.5345</f>
        <v>200209.03045988453</v>
      </c>
      <c r="Q2673" s="50">
        <f>Ugovori_OPULJP[[#This Row],[Bespovratna sredstva - Ukupno (EU+Nac) HRK
= Ukupna ugovorena vrijednost bespovratnih sredstava]]*Ugovori_OPULJP[[#This Row],[STOPA NACIONALNOG SUFINANCIRANJA %]]</f>
        <v>266201.45999999996</v>
      </c>
      <c r="R2673" s="51">
        <f>Ugovori_OPULJP[[#This Row],[Bespovratna sredstva - Nacionalni dio - HRK]]/7.5345</f>
        <v>35331.005375273737</v>
      </c>
      <c r="S2673" s="52">
        <v>1774676.4</v>
      </c>
      <c r="T2673" s="53">
        <f>Ugovori_OPULJP[[#This Row],[Bespovratna sredstva - Ukupno (EU+Nac) HRK
= Ukupna ugovorena vrijednost bespovratnih sredstava]]/7.5345</f>
        <v>235540.03583515825</v>
      </c>
      <c r="U2673" s="50">
        <v>0</v>
      </c>
      <c r="V2673" s="51">
        <f>Ugovori_OPULJP[[#This Row],[Javni doprinos korisnika - HRK]]/7.5345</f>
        <v>0</v>
      </c>
      <c r="W2673" s="50">
        <v>0</v>
      </c>
      <c r="X2673" s="51">
        <f>Ugovori_OPULJP[[#This Row],[Privatni doprinos korisnika - HRK]]/7.5345</f>
        <v>0</v>
      </c>
      <c r="Y2673" s="52">
        <v>1774676.4</v>
      </c>
      <c r="Z2673" s="53">
        <f>Ugovori_OPULJP[[#This Row],[UKUPNI PRIHVATLJIVI IZDACI
TOTAL ELIGIBLE EXPENDITURE
= Bespovratna sredstva ukupno + doprinos korisnika
= Ukupni prihvatljivi troškovi
= Ukupna ugovorena vrijednost projekta HRK]]/7.5345</f>
        <v>235540.03583515825</v>
      </c>
      <c r="AA2673" s="57" t="s">
        <v>38</v>
      </c>
      <c r="AB2673" s="57" t="s">
        <v>35</v>
      </c>
      <c r="AC2673" s="107" t="s">
        <v>9597</v>
      </c>
      <c r="AD2673" s="63" t="s">
        <v>747</v>
      </c>
    </row>
    <row r="2674" spans="1:30" ht="114.75" x14ac:dyDescent="0.2">
      <c r="A2674" s="61" t="s">
        <v>9737</v>
      </c>
      <c r="B2674" s="99" t="s">
        <v>743</v>
      </c>
      <c r="C2674" s="56" t="s">
        <v>7295</v>
      </c>
      <c r="D2674" s="56" t="s">
        <v>9590</v>
      </c>
      <c r="E2674" s="57" t="s">
        <v>76</v>
      </c>
      <c r="F2674" s="62" t="s">
        <v>9738</v>
      </c>
      <c r="G2674" s="62" t="s">
        <v>9739</v>
      </c>
      <c r="H2674" s="59">
        <v>44544</v>
      </c>
      <c r="I2674" s="59">
        <v>45274</v>
      </c>
      <c r="J2674" s="48" t="str">
        <f>IF(Ugovori_OPULJP[[#This Row],[DATUM ZAVRŠETKA OPERACIJE]]&gt;DATE(2024,3,31),"u provedbi","završen")</f>
        <v>završen</v>
      </c>
      <c r="K2674" s="58" t="s">
        <v>249</v>
      </c>
      <c r="L2674" s="58" t="s">
        <v>249</v>
      </c>
      <c r="M2674" s="74" t="s">
        <v>3114</v>
      </c>
      <c r="N2674" s="49">
        <v>0.15</v>
      </c>
      <c r="O2674" s="50">
        <f>Ugovori_OPULJP[[#This Row],[Bespovratna sredstva - Ukupno (EU+Nac) HRK
= Ukupna ugovorena vrijednost bespovratnih sredstava]]*Ugovori_OPULJP[[#This Row],[EU STOPA SUFINANCIRANJA %
EU CO-FINANCING RATE %]]</f>
        <v>1625977.3759999999</v>
      </c>
      <c r="P2674" s="51">
        <f>Ugovori_OPULJP[[#This Row],[Bespovratna sredstva - EU dio - HRK]]/7.5345</f>
        <v>215804.28376136438</v>
      </c>
      <c r="Q2674" s="50">
        <f>Ugovori_OPULJP[[#This Row],[Bespovratna sredstva - Ukupno (EU+Nac) HRK
= Ukupna ugovorena vrijednost bespovratnih sredstava]]*Ugovori_OPULJP[[#This Row],[STOPA NACIONALNOG SUFINANCIRANJA %]]</f>
        <v>286937.18400000001</v>
      </c>
      <c r="R2674" s="51">
        <f>Ugovori_OPULJP[[#This Row],[Bespovratna sredstva - Nacionalni dio - HRK]]/7.5345</f>
        <v>38083.108899064304</v>
      </c>
      <c r="S2674" s="52">
        <v>1912914.56</v>
      </c>
      <c r="T2674" s="53">
        <f>Ugovori_OPULJP[[#This Row],[Bespovratna sredstva - Ukupno (EU+Nac) HRK
= Ukupna ugovorena vrijednost bespovratnih sredstava]]/7.5345</f>
        <v>253887.39266042868</v>
      </c>
      <c r="U2674" s="50">
        <v>0</v>
      </c>
      <c r="V2674" s="51">
        <f>Ugovori_OPULJP[[#This Row],[Javni doprinos korisnika - HRK]]/7.5345</f>
        <v>0</v>
      </c>
      <c r="W2674" s="50">
        <v>0</v>
      </c>
      <c r="X2674" s="51">
        <f>Ugovori_OPULJP[[#This Row],[Privatni doprinos korisnika - HRK]]/7.5345</f>
        <v>0</v>
      </c>
      <c r="Y2674" s="52">
        <v>1912914.56</v>
      </c>
      <c r="Z2674" s="53">
        <f>Ugovori_OPULJP[[#This Row],[UKUPNI PRIHVATLJIVI IZDACI
TOTAL ELIGIBLE EXPENDITURE
= Bespovratna sredstva ukupno + doprinos korisnika
= Ukupni prihvatljivi troškovi
= Ukupna ugovorena vrijednost projekta HRK]]/7.5345</f>
        <v>253887.39266042868</v>
      </c>
      <c r="AA2674" s="57" t="s">
        <v>38</v>
      </c>
      <c r="AB2674" s="57" t="s">
        <v>35</v>
      </c>
      <c r="AC2674" s="107" t="s">
        <v>9740</v>
      </c>
      <c r="AD2674" s="63" t="s">
        <v>747</v>
      </c>
    </row>
    <row r="2675" spans="1:30" ht="102" x14ac:dyDescent="0.2">
      <c r="A2675" s="41" t="s">
        <v>9741</v>
      </c>
      <c r="B2675" s="99" t="s">
        <v>743</v>
      </c>
      <c r="C2675" s="56" t="s">
        <v>7295</v>
      </c>
      <c r="D2675" s="56" t="s">
        <v>9590</v>
      </c>
      <c r="E2675" s="57" t="s">
        <v>76</v>
      </c>
      <c r="F2675" s="62" t="s">
        <v>9742</v>
      </c>
      <c r="G2675" s="62" t="s">
        <v>9743</v>
      </c>
      <c r="H2675" s="59">
        <v>44545</v>
      </c>
      <c r="I2675" s="59">
        <v>45275</v>
      </c>
      <c r="J2675" s="48" t="str">
        <f>IF(Ugovori_OPULJP[[#This Row],[DATUM ZAVRŠETKA OPERACIJE]]&gt;DATE(2024,3,31),"u provedbi","završen")</f>
        <v>završen</v>
      </c>
      <c r="K2675" s="67" t="s">
        <v>249</v>
      </c>
      <c r="L2675" s="67" t="s">
        <v>249</v>
      </c>
      <c r="M2675" s="49">
        <v>0.85</v>
      </c>
      <c r="N2675" s="49">
        <v>0.15</v>
      </c>
      <c r="O2675" s="50">
        <f>Ugovori_OPULJP[[#This Row],[Bespovratna sredstva - Ukupno (EU+Nac) HRK
= Ukupna ugovorena vrijednost bespovratnih sredstava]]*Ugovori_OPULJP[[#This Row],[EU STOPA SUFINANCIRANJA %
EU CO-FINANCING RATE %]]</f>
        <v>725441.39949999994</v>
      </c>
      <c r="P2675" s="51">
        <f>Ugovori_OPULJP[[#This Row],[Bespovratna sredstva - EU dio - HRK]]/7.5345</f>
        <v>96282.619881876686</v>
      </c>
      <c r="Q2675" s="50">
        <f>Ugovori_OPULJP[[#This Row],[Bespovratna sredstva - Ukupno (EU+Nac) HRK
= Ukupna ugovorena vrijednost bespovratnih sredstava]]*Ugovori_OPULJP[[#This Row],[STOPA NACIONALNOG SUFINANCIRANJA %]]</f>
        <v>128019.07049999999</v>
      </c>
      <c r="R2675" s="51">
        <f>Ugovori_OPULJP[[#This Row],[Bespovratna sredstva - Nacionalni dio - HRK]]/7.5345</f>
        <v>16991.050567390004</v>
      </c>
      <c r="S2675" s="52">
        <v>853460.47</v>
      </c>
      <c r="T2675" s="53">
        <f>Ugovori_OPULJP[[#This Row],[Bespovratna sredstva - Ukupno (EU+Nac) HRK
= Ukupna ugovorena vrijednost bespovratnih sredstava]]/7.5345</f>
        <v>113273.67044926669</v>
      </c>
      <c r="U2675" s="50">
        <v>0</v>
      </c>
      <c r="V2675" s="51">
        <f>Ugovori_OPULJP[[#This Row],[Javni doprinos korisnika - HRK]]/7.5345</f>
        <v>0</v>
      </c>
      <c r="W2675" s="50">
        <v>0</v>
      </c>
      <c r="X2675" s="51">
        <f>Ugovori_OPULJP[[#This Row],[Privatni doprinos korisnika - HRK]]/7.5345</f>
        <v>0</v>
      </c>
      <c r="Y2675" s="52">
        <v>853460.47</v>
      </c>
      <c r="Z2675" s="53">
        <f>Ugovori_OPULJP[[#This Row],[UKUPNI PRIHVATLJIVI IZDACI
TOTAL ELIGIBLE EXPENDITURE
= Bespovratna sredstva ukupno + doprinos korisnika
= Ukupni prihvatljivi troškovi
= Ukupna ugovorena vrijednost projekta HRK]]/7.5345</f>
        <v>113273.67044926669</v>
      </c>
      <c r="AA2675" s="57" t="s">
        <v>38</v>
      </c>
      <c r="AB2675" s="57" t="s">
        <v>35</v>
      </c>
      <c r="AC2675" s="107" t="s">
        <v>9744</v>
      </c>
      <c r="AD2675" s="63" t="s">
        <v>747</v>
      </c>
    </row>
    <row r="2676" spans="1:30" ht="114.75" x14ac:dyDescent="0.2">
      <c r="A2676" s="61" t="s">
        <v>9745</v>
      </c>
      <c r="B2676" s="99" t="s">
        <v>743</v>
      </c>
      <c r="C2676" s="56" t="s">
        <v>7295</v>
      </c>
      <c r="D2676" s="56" t="s">
        <v>9590</v>
      </c>
      <c r="E2676" s="57" t="s">
        <v>76</v>
      </c>
      <c r="F2676" s="62" t="s">
        <v>9746</v>
      </c>
      <c r="G2676" s="62" t="s">
        <v>9747</v>
      </c>
      <c r="H2676" s="59">
        <v>44545</v>
      </c>
      <c r="I2676" s="59">
        <v>45275</v>
      </c>
      <c r="J2676" s="48" t="str">
        <f>IF(Ugovori_OPULJP[[#This Row],[DATUM ZAVRŠETKA OPERACIJE]]&gt;DATE(2024,3,31),"u provedbi","završen")</f>
        <v>završen</v>
      </c>
      <c r="K2676" s="58" t="s">
        <v>249</v>
      </c>
      <c r="L2676" s="58" t="s">
        <v>249</v>
      </c>
      <c r="M2676" s="74" t="s">
        <v>3114</v>
      </c>
      <c r="N2676" s="49">
        <v>0.15</v>
      </c>
      <c r="O2676" s="50">
        <f>Ugovori_OPULJP[[#This Row],[Bespovratna sredstva - Ukupno (EU+Nac) HRK
= Ukupna ugovorena vrijednost bespovratnih sredstava]]*Ugovori_OPULJP[[#This Row],[EU STOPA SUFINANCIRANJA %
EU CO-FINANCING RATE %]]</f>
        <v>911761.94350000005</v>
      </c>
      <c r="P2676" s="51">
        <f>Ugovori_OPULJP[[#This Row],[Bespovratna sredstva - EU dio - HRK]]/7.5345</f>
        <v>121011.60574689761</v>
      </c>
      <c r="Q2676" s="50">
        <f>Ugovori_OPULJP[[#This Row],[Bespovratna sredstva - Ukupno (EU+Nac) HRK
= Ukupna ugovorena vrijednost bespovratnih sredstava]]*Ugovori_OPULJP[[#This Row],[STOPA NACIONALNOG SUFINANCIRANJA %]]</f>
        <v>160899.16650000002</v>
      </c>
      <c r="R2676" s="51">
        <f>Ugovori_OPULJP[[#This Row],[Bespovratna sredstva - Nacionalni dio - HRK]]/7.5345</f>
        <v>21354.989249452519</v>
      </c>
      <c r="S2676" s="52">
        <v>1072661.1100000001</v>
      </c>
      <c r="T2676" s="53">
        <f>Ugovori_OPULJP[[#This Row],[Bespovratna sredstva - Ukupno (EU+Nac) HRK
= Ukupna ugovorena vrijednost bespovratnih sredstava]]/7.5345</f>
        <v>142366.59499635012</v>
      </c>
      <c r="U2676" s="50">
        <v>0</v>
      </c>
      <c r="V2676" s="51">
        <f>Ugovori_OPULJP[[#This Row],[Javni doprinos korisnika - HRK]]/7.5345</f>
        <v>0</v>
      </c>
      <c r="W2676" s="50">
        <v>0</v>
      </c>
      <c r="X2676" s="51">
        <f>Ugovori_OPULJP[[#This Row],[Privatni doprinos korisnika - HRK]]/7.5345</f>
        <v>0</v>
      </c>
      <c r="Y2676" s="52">
        <v>1072661.1100000001</v>
      </c>
      <c r="Z2676" s="53">
        <f>Ugovori_OPULJP[[#This Row],[UKUPNI PRIHVATLJIVI IZDACI
TOTAL ELIGIBLE EXPENDITURE
= Bespovratna sredstva ukupno + doprinos korisnika
= Ukupni prihvatljivi troškovi
= Ukupna ugovorena vrijednost projekta HRK]]/7.5345</f>
        <v>142366.59499635012</v>
      </c>
      <c r="AA2676" s="57" t="s">
        <v>38</v>
      </c>
      <c r="AB2676" s="57" t="s">
        <v>35</v>
      </c>
      <c r="AC2676" s="107" t="s">
        <v>9748</v>
      </c>
      <c r="AD2676" s="63" t="s">
        <v>747</v>
      </c>
    </row>
    <row r="2677" spans="1:30" ht="102" x14ac:dyDescent="0.2">
      <c r="A2677" s="61" t="s">
        <v>9749</v>
      </c>
      <c r="B2677" s="99" t="s">
        <v>743</v>
      </c>
      <c r="C2677" s="56" t="s">
        <v>7295</v>
      </c>
      <c r="D2677" s="88" t="s">
        <v>9750</v>
      </c>
      <c r="E2677" s="57" t="s">
        <v>76</v>
      </c>
      <c r="F2677" s="62" t="s">
        <v>9751</v>
      </c>
      <c r="G2677" s="62" t="s">
        <v>9752</v>
      </c>
      <c r="H2677" s="59">
        <v>44595</v>
      </c>
      <c r="I2677" s="59">
        <v>45202</v>
      </c>
      <c r="J2677" s="48" t="str">
        <f>IF(Ugovori_OPULJP[[#This Row],[DATUM ZAVRŠETKA OPERACIJE]]&gt;DATE(2024,3,31),"u provedbi","završen")</f>
        <v>završen</v>
      </c>
      <c r="K2677" s="67" t="s">
        <v>211</v>
      </c>
      <c r="L2677" s="67" t="s">
        <v>211</v>
      </c>
      <c r="M2677" s="49">
        <v>0.85</v>
      </c>
      <c r="N2677" s="49">
        <v>0.15</v>
      </c>
      <c r="O2677" s="50">
        <f>Ugovori_OPULJP[[#This Row],[Bespovratna sredstva - Ukupno (EU+Nac) HRK
= Ukupna ugovorena vrijednost bespovratnih sredstava]]*Ugovori_OPULJP[[#This Row],[EU STOPA SUFINANCIRANJA %
EU CO-FINANCING RATE %]]</f>
        <v>3032959.2559999996</v>
      </c>
      <c r="P2677" s="51">
        <f>Ugovori_OPULJP[[#This Row],[Bespovratna sredstva - EU dio - HRK]]/7.5345</f>
        <v>402542.87026345468</v>
      </c>
      <c r="Q2677" s="50">
        <f>Ugovori_OPULJP[[#This Row],[Bespovratna sredstva - Ukupno (EU+Nac) HRK
= Ukupna ugovorena vrijednost bespovratnih sredstava]]*Ugovori_OPULJP[[#This Row],[STOPA NACIONALNOG SUFINANCIRANJA %]]</f>
        <v>535228.10399999993</v>
      </c>
      <c r="R2677" s="51">
        <f>Ugovori_OPULJP[[#This Row],[Bespovratna sredstva - Nacionalni dio - HRK]]/7.5345</f>
        <v>71036.977105315542</v>
      </c>
      <c r="S2677" s="52">
        <v>3568187.36</v>
      </c>
      <c r="T2677" s="53">
        <f>Ugovori_OPULJP[[#This Row],[Bespovratna sredstva - Ukupno (EU+Nac) HRK
= Ukupna ugovorena vrijednost bespovratnih sredstava]]/7.5345</f>
        <v>473579.84736877028</v>
      </c>
      <c r="U2677" s="50">
        <v>0</v>
      </c>
      <c r="V2677" s="51">
        <f>Ugovori_OPULJP[[#This Row],[Javni doprinos korisnika - HRK]]/7.5345</f>
        <v>0</v>
      </c>
      <c r="W2677" s="50">
        <v>0</v>
      </c>
      <c r="X2677" s="51">
        <f>Ugovori_OPULJP[[#This Row],[Privatni doprinos korisnika - HRK]]/7.5345</f>
        <v>0</v>
      </c>
      <c r="Y2677" s="52">
        <v>3568187.36</v>
      </c>
      <c r="Z2677" s="53">
        <f>Ugovori_OPULJP[[#This Row],[UKUPNI PRIHVATLJIVI IZDACI
TOTAL ELIGIBLE EXPENDITURE
= Bespovratna sredstva ukupno + doprinos korisnika
= Ukupni prihvatljivi troškovi
= Ukupna ugovorena vrijednost projekta HRK]]/7.5345</f>
        <v>473579.84736877028</v>
      </c>
      <c r="AA2677" s="57" t="s">
        <v>38</v>
      </c>
      <c r="AB2677" s="57" t="s">
        <v>35</v>
      </c>
      <c r="AC2677" s="107" t="s">
        <v>9753</v>
      </c>
      <c r="AD2677" s="63" t="s">
        <v>6595</v>
      </c>
    </row>
    <row r="2678" spans="1:30" ht="76.5" x14ac:dyDescent="0.2">
      <c r="A2678" s="66" t="s">
        <v>9754</v>
      </c>
      <c r="B2678" s="99" t="s">
        <v>743</v>
      </c>
      <c r="C2678" s="56" t="s">
        <v>7295</v>
      </c>
      <c r="D2678" s="88" t="s">
        <v>9750</v>
      </c>
      <c r="E2678" s="57" t="s">
        <v>76</v>
      </c>
      <c r="F2678" s="62" t="s">
        <v>9755</v>
      </c>
      <c r="G2678" s="62" t="s">
        <v>9756</v>
      </c>
      <c r="H2678" s="59">
        <v>44553</v>
      </c>
      <c r="I2678" s="59">
        <v>45161</v>
      </c>
      <c r="J2678" s="48" t="str">
        <f>IF(Ugovori_OPULJP[[#This Row],[DATUM ZAVRŠETKA OPERACIJE]]&gt;DATE(2024,3,31),"u provedbi","završen")</f>
        <v>završen</v>
      </c>
      <c r="K2678" s="58" t="s">
        <v>84</v>
      </c>
      <c r="L2678" s="46" t="s">
        <v>84</v>
      </c>
      <c r="M2678" s="74" t="s">
        <v>3114</v>
      </c>
      <c r="N2678" s="49">
        <v>0.15</v>
      </c>
      <c r="O2678" s="50">
        <f>Ugovori_OPULJP[[#This Row],[Bespovratna sredstva - Ukupno (EU+Nac) HRK
= Ukupna ugovorena vrijednost bespovratnih sredstava]]*Ugovori_OPULJP[[#This Row],[EU STOPA SUFINANCIRANJA %
EU CO-FINANCING RATE %]]</f>
        <v>3680177.2889999999</v>
      </c>
      <c r="P2678" s="51">
        <f>Ugovori_OPULJP[[#This Row],[Bespovratna sredstva - EU dio - HRK]]/7.5345</f>
        <v>488443.46525980486</v>
      </c>
      <c r="Q2678" s="50">
        <f>Ugovori_OPULJP[[#This Row],[Bespovratna sredstva - Ukupno (EU+Nac) HRK
= Ukupna ugovorena vrijednost bespovratnih sredstava]]*Ugovori_OPULJP[[#This Row],[STOPA NACIONALNOG SUFINANCIRANJA %]]</f>
        <v>649443.05099999998</v>
      </c>
      <c r="R2678" s="51">
        <f>Ugovori_OPULJP[[#This Row],[Bespovratna sredstva - Nacionalni dio - HRK]]/7.5345</f>
        <v>86195.905634083203</v>
      </c>
      <c r="S2678" s="52">
        <v>4329620.34</v>
      </c>
      <c r="T2678" s="53">
        <f>Ugovori_OPULJP[[#This Row],[Bespovratna sredstva - Ukupno (EU+Nac) HRK
= Ukupna ugovorena vrijednost bespovratnih sredstava]]/7.5345</f>
        <v>574639.37089388806</v>
      </c>
      <c r="U2678" s="50">
        <v>0</v>
      </c>
      <c r="V2678" s="51">
        <f>Ugovori_OPULJP[[#This Row],[Javni doprinos korisnika - HRK]]/7.5345</f>
        <v>0</v>
      </c>
      <c r="W2678" s="50">
        <v>0</v>
      </c>
      <c r="X2678" s="51">
        <f>Ugovori_OPULJP[[#This Row],[Privatni doprinos korisnika - HRK]]/7.5345</f>
        <v>0</v>
      </c>
      <c r="Y2678" s="52">
        <v>4329620.34</v>
      </c>
      <c r="Z2678" s="53">
        <f>Ugovori_OPULJP[[#This Row],[UKUPNI PRIHVATLJIVI IZDACI
TOTAL ELIGIBLE EXPENDITURE
= Bespovratna sredstva ukupno + doprinos korisnika
= Ukupni prihvatljivi troškovi
= Ukupna ugovorena vrijednost projekta HRK]]/7.5345</f>
        <v>574639.37089388806</v>
      </c>
      <c r="AA2678" s="57" t="s">
        <v>38</v>
      </c>
      <c r="AB2678" s="57" t="s">
        <v>35</v>
      </c>
      <c r="AC2678" s="107" t="s">
        <v>9757</v>
      </c>
      <c r="AD2678" s="63" t="s">
        <v>6595</v>
      </c>
    </row>
    <row r="2679" spans="1:30" ht="89.25" customHeight="1" x14ac:dyDescent="0.2">
      <c r="A2679" s="61" t="s">
        <v>9758</v>
      </c>
      <c r="B2679" s="99" t="s">
        <v>743</v>
      </c>
      <c r="C2679" s="56" t="s">
        <v>7295</v>
      </c>
      <c r="D2679" s="88" t="s">
        <v>9750</v>
      </c>
      <c r="E2679" s="57" t="s">
        <v>76</v>
      </c>
      <c r="F2679" s="62" t="s">
        <v>9759</v>
      </c>
      <c r="G2679" s="45" t="s">
        <v>1419</v>
      </c>
      <c r="H2679" s="59">
        <v>44553</v>
      </c>
      <c r="I2679" s="59">
        <v>45161</v>
      </c>
      <c r="J2679" s="48" t="str">
        <f>IF(Ugovori_OPULJP[[#This Row],[DATUM ZAVRŠETKA OPERACIJE]]&gt;DATE(2024,3,31),"u provedbi","završen")</f>
        <v>završen</v>
      </c>
      <c r="K2679" s="67" t="s">
        <v>594</v>
      </c>
      <c r="L2679" s="58" t="s">
        <v>594</v>
      </c>
      <c r="M2679" s="74" t="s">
        <v>3114</v>
      </c>
      <c r="N2679" s="49">
        <v>0.15</v>
      </c>
      <c r="O2679" s="50">
        <f>Ugovori_OPULJP[[#This Row],[Bespovratna sredstva - Ukupno (EU+Nac) HRK
= Ukupna ugovorena vrijednost bespovratnih sredstava]]*Ugovori_OPULJP[[#This Row],[EU STOPA SUFINANCIRANJA %
EU CO-FINANCING RATE %]]</f>
        <v>3792286.4409999996</v>
      </c>
      <c r="P2679" s="51">
        <f>Ugovori_OPULJP[[#This Row],[Bespovratna sredstva - EU dio - HRK]]/7.5345</f>
        <v>503322.90676222701</v>
      </c>
      <c r="Q2679" s="50">
        <f>Ugovori_OPULJP[[#This Row],[Bespovratna sredstva - Ukupno (EU+Nac) HRK
= Ukupna ugovorena vrijednost bespovratnih sredstava]]*Ugovori_OPULJP[[#This Row],[STOPA NACIONALNOG SUFINANCIRANJA %]]</f>
        <v>669227.01899999997</v>
      </c>
      <c r="R2679" s="51">
        <f>Ugovori_OPULJP[[#This Row],[Bespovratna sredstva - Nacionalni dio - HRK]]/7.5345</f>
        <v>88821.689428628306</v>
      </c>
      <c r="S2679" s="52">
        <v>4461513.46</v>
      </c>
      <c r="T2679" s="53">
        <f>Ugovori_OPULJP[[#This Row],[Bespovratna sredstva - Ukupno (EU+Nac) HRK
= Ukupna ugovorena vrijednost bespovratnih sredstava]]/7.5345</f>
        <v>592144.59619085537</v>
      </c>
      <c r="U2679" s="50">
        <v>0</v>
      </c>
      <c r="V2679" s="51">
        <f>Ugovori_OPULJP[[#This Row],[Javni doprinos korisnika - HRK]]/7.5345</f>
        <v>0</v>
      </c>
      <c r="W2679" s="50">
        <v>0</v>
      </c>
      <c r="X2679" s="51">
        <f>Ugovori_OPULJP[[#This Row],[Privatni doprinos korisnika - HRK]]/7.5345</f>
        <v>0</v>
      </c>
      <c r="Y2679" s="52">
        <v>4461513.46</v>
      </c>
      <c r="Z2679" s="53">
        <f>Ugovori_OPULJP[[#This Row],[UKUPNI PRIHVATLJIVI IZDACI
TOTAL ELIGIBLE EXPENDITURE
= Bespovratna sredstva ukupno + doprinos korisnika
= Ukupni prihvatljivi troškovi
= Ukupna ugovorena vrijednost projekta HRK]]/7.5345</f>
        <v>592144.59619085537</v>
      </c>
      <c r="AA2679" s="57" t="s">
        <v>38</v>
      </c>
      <c r="AB2679" s="57" t="s">
        <v>35</v>
      </c>
      <c r="AC2679" s="107" t="s">
        <v>9760</v>
      </c>
      <c r="AD2679" s="63" t="s">
        <v>6595</v>
      </c>
    </row>
    <row r="2680" spans="1:30" ht="114.75" x14ac:dyDescent="0.2">
      <c r="A2680" s="61" t="s">
        <v>9761</v>
      </c>
      <c r="B2680" s="99" t="s">
        <v>743</v>
      </c>
      <c r="C2680" s="56" t="s">
        <v>7295</v>
      </c>
      <c r="D2680" s="88" t="s">
        <v>9750</v>
      </c>
      <c r="E2680" s="57" t="s">
        <v>76</v>
      </c>
      <c r="F2680" s="62" t="s">
        <v>9762</v>
      </c>
      <c r="G2680" s="62" t="s">
        <v>9763</v>
      </c>
      <c r="H2680" s="59">
        <v>44553</v>
      </c>
      <c r="I2680" s="59">
        <v>45161</v>
      </c>
      <c r="J2680" s="48" t="str">
        <f>IF(Ugovori_OPULJP[[#This Row],[DATUM ZAVRŠETKA OPERACIJE]]&gt;DATE(2024,3,31),"u provedbi","završen")</f>
        <v>završen</v>
      </c>
      <c r="K2680" s="67" t="s">
        <v>271</v>
      </c>
      <c r="L2680" s="58" t="s">
        <v>271</v>
      </c>
      <c r="M2680" s="74" t="s">
        <v>3114</v>
      </c>
      <c r="N2680" s="49">
        <v>0.15</v>
      </c>
      <c r="O2680" s="50">
        <f>Ugovori_OPULJP[[#This Row],[Bespovratna sredstva - Ukupno (EU+Nac) HRK
= Ukupna ugovorena vrijednost bespovratnih sredstava]]*Ugovori_OPULJP[[#This Row],[EU STOPA SUFINANCIRANJA %
EU CO-FINANCING RATE %]]</f>
        <v>431454.90850000002</v>
      </c>
      <c r="P2680" s="51">
        <f>Ugovori_OPULJP[[#This Row],[Bespovratna sredstva - EU dio - HRK]]/7.5345</f>
        <v>57263.907160395516</v>
      </c>
      <c r="Q2680" s="50">
        <f>Ugovori_OPULJP[[#This Row],[Bespovratna sredstva - Ukupno (EU+Nac) HRK
= Ukupna ugovorena vrijednost bespovratnih sredstava]]*Ugovori_OPULJP[[#This Row],[STOPA NACIONALNOG SUFINANCIRANJA %]]</f>
        <v>76139.101500000004</v>
      </c>
      <c r="R2680" s="51">
        <f>Ugovori_OPULJP[[#This Row],[Bespovratna sredstva - Nacionalni dio - HRK]]/7.5345</f>
        <v>10105.395381246268</v>
      </c>
      <c r="S2680" s="52">
        <v>507594.01</v>
      </c>
      <c r="T2680" s="53">
        <f>Ugovori_OPULJP[[#This Row],[Bespovratna sredstva - Ukupno (EU+Nac) HRK
= Ukupna ugovorena vrijednost bespovratnih sredstava]]/7.5345</f>
        <v>67369.30254164178</v>
      </c>
      <c r="U2680" s="50">
        <v>0</v>
      </c>
      <c r="V2680" s="51">
        <f>Ugovori_OPULJP[[#This Row],[Javni doprinos korisnika - HRK]]/7.5345</f>
        <v>0</v>
      </c>
      <c r="W2680" s="50">
        <v>0</v>
      </c>
      <c r="X2680" s="51">
        <f>Ugovori_OPULJP[[#This Row],[Privatni doprinos korisnika - HRK]]/7.5345</f>
        <v>0</v>
      </c>
      <c r="Y2680" s="52">
        <v>507594.01</v>
      </c>
      <c r="Z2680" s="53">
        <f>Ugovori_OPULJP[[#This Row],[UKUPNI PRIHVATLJIVI IZDACI
TOTAL ELIGIBLE EXPENDITURE
= Bespovratna sredstva ukupno + doprinos korisnika
= Ukupni prihvatljivi troškovi
= Ukupna ugovorena vrijednost projekta HRK]]/7.5345</f>
        <v>67369.30254164178</v>
      </c>
      <c r="AA2680" s="57" t="s">
        <v>38</v>
      </c>
      <c r="AB2680" s="57" t="s">
        <v>35</v>
      </c>
      <c r="AC2680" s="107" t="s">
        <v>9764</v>
      </c>
      <c r="AD2680" s="63" t="s">
        <v>6595</v>
      </c>
    </row>
    <row r="2681" spans="1:30" ht="102" x14ac:dyDescent="0.2">
      <c r="A2681" s="66" t="s">
        <v>9765</v>
      </c>
      <c r="B2681" s="99" t="s">
        <v>743</v>
      </c>
      <c r="C2681" s="56" t="s">
        <v>7295</v>
      </c>
      <c r="D2681" s="56" t="s">
        <v>9750</v>
      </c>
      <c r="E2681" s="57" t="s">
        <v>76</v>
      </c>
      <c r="F2681" s="62" t="s">
        <v>9766</v>
      </c>
      <c r="G2681" s="45" t="s">
        <v>8509</v>
      </c>
      <c r="H2681" s="59">
        <v>44553</v>
      </c>
      <c r="I2681" s="59">
        <v>45161</v>
      </c>
      <c r="J2681" s="48" t="str">
        <f>IF(Ugovori_OPULJP[[#This Row],[DATUM ZAVRŠETKA OPERACIJE]]&gt;DATE(2024,3,31),"u provedbi","završen")</f>
        <v>završen</v>
      </c>
      <c r="K2681" s="46" t="s">
        <v>244</v>
      </c>
      <c r="L2681" s="46" t="s">
        <v>244</v>
      </c>
      <c r="M2681" s="49">
        <v>0.85</v>
      </c>
      <c r="N2681" s="49">
        <v>0.15</v>
      </c>
      <c r="O2681" s="50">
        <f>Ugovori_OPULJP[[#This Row],[Bespovratna sredstva - Ukupno (EU+Nac) HRK
= Ukupna ugovorena vrijednost bespovratnih sredstava]]*Ugovori_OPULJP[[#This Row],[EU STOPA SUFINANCIRANJA %
EU CO-FINANCING RATE %]]</f>
        <v>3867454.5929999999</v>
      </c>
      <c r="P2681" s="51">
        <f>Ugovori_OPULJP[[#This Row],[Bespovratna sredstva - EU dio - HRK]]/7.5345</f>
        <v>513299.43499900453</v>
      </c>
      <c r="Q2681" s="50">
        <f>Ugovori_OPULJP[[#This Row],[Bespovratna sredstva - Ukupno (EU+Nac) HRK
= Ukupna ugovorena vrijednost bespovratnih sredstava]]*Ugovori_OPULJP[[#This Row],[STOPA NACIONALNOG SUFINANCIRANJA %]]</f>
        <v>682491.98699999996</v>
      </c>
      <c r="R2681" s="51">
        <f>Ugovori_OPULJP[[#This Row],[Bespovratna sredstva - Nacionalni dio - HRK]]/7.5345</f>
        <v>90582.253235118449</v>
      </c>
      <c r="S2681" s="52">
        <v>4549946.58</v>
      </c>
      <c r="T2681" s="53">
        <f>Ugovori_OPULJP[[#This Row],[Bespovratna sredstva - Ukupno (EU+Nac) HRK
= Ukupna ugovorena vrijednost bespovratnih sredstava]]/7.5345</f>
        <v>603881.68823412305</v>
      </c>
      <c r="U2681" s="50">
        <v>0</v>
      </c>
      <c r="V2681" s="51">
        <f>Ugovori_OPULJP[[#This Row],[Javni doprinos korisnika - HRK]]/7.5345</f>
        <v>0</v>
      </c>
      <c r="W2681" s="50">
        <v>0</v>
      </c>
      <c r="X2681" s="51">
        <f>Ugovori_OPULJP[[#This Row],[Privatni doprinos korisnika - HRK]]/7.5345</f>
        <v>0</v>
      </c>
      <c r="Y2681" s="52">
        <v>4549946.58</v>
      </c>
      <c r="Z2681" s="53">
        <f>Ugovori_OPULJP[[#This Row],[UKUPNI PRIHVATLJIVI IZDACI
TOTAL ELIGIBLE EXPENDITURE
= Bespovratna sredstva ukupno + doprinos korisnika
= Ukupni prihvatljivi troškovi
= Ukupna ugovorena vrijednost projekta HRK]]/7.5345</f>
        <v>603881.68823412305</v>
      </c>
      <c r="AA2681" s="57" t="s">
        <v>38</v>
      </c>
      <c r="AB2681" s="57" t="s">
        <v>35</v>
      </c>
      <c r="AC2681" s="107" t="s">
        <v>9767</v>
      </c>
      <c r="AD2681" s="63" t="s">
        <v>6595</v>
      </c>
    </row>
    <row r="2682" spans="1:30" ht="102" x14ac:dyDescent="0.2">
      <c r="A2682" s="61" t="s">
        <v>9768</v>
      </c>
      <c r="B2682" s="99" t="s">
        <v>743</v>
      </c>
      <c r="C2682" s="56" t="s">
        <v>7295</v>
      </c>
      <c r="D2682" s="88" t="s">
        <v>9750</v>
      </c>
      <c r="E2682" s="57" t="s">
        <v>76</v>
      </c>
      <c r="F2682" s="62" t="s">
        <v>9769</v>
      </c>
      <c r="G2682" s="62" t="s">
        <v>9770</v>
      </c>
      <c r="H2682" s="59">
        <v>44553</v>
      </c>
      <c r="I2682" s="59">
        <v>45161</v>
      </c>
      <c r="J2682" s="48" t="str">
        <f>IF(Ugovori_OPULJP[[#This Row],[DATUM ZAVRŠETKA OPERACIJE]]&gt;DATE(2024,3,31),"u provedbi","završen")</f>
        <v>završen</v>
      </c>
      <c r="K2682" s="58" t="s">
        <v>9771</v>
      </c>
      <c r="L2682" s="58" t="s">
        <v>99</v>
      </c>
      <c r="M2682" s="74" t="s">
        <v>3114</v>
      </c>
      <c r="N2682" s="49">
        <v>0.15</v>
      </c>
      <c r="O2682" s="50">
        <f>Ugovori_OPULJP[[#This Row],[Bespovratna sredstva - Ukupno (EU+Nac) HRK
= Ukupna ugovorena vrijednost bespovratnih sredstava]]*Ugovori_OPULJP[[#This Row],[EU STOPA SUFINANCIRANJA %
EU CO-FINANCING RATE %]]</f>
        <v>1353234.68</v>
      </c>
      <c r="P2682" s="51">
        <f>Ugovori_OPULJP[[#This Row],[Bespovratna sredstva - EU dio - HRK]]/7.5345</f>
        <v>179605.10717366778</v>
      </c>
      <c r="Q2682" s="50">
        <f>Ugovori_OPULJP[[#This Row],[Bespovratna sredstva - Ukupno (EU+Nac) HRK
= Ukupna ugovorena vrijednost bespovratnih sredstava]]*Ugovori_OPULJP[[#This Row],[STOPA NACIONALNOG SUFINANCIRANJA %]]</f>
        <v>238806.12</v>
      </c>
      <c r="R2682" s="51">
        <f>Ugovori_OPULJP[[#This Row],[Bespovratna sredstva - Nacionalni dio - HRK]]/7.5345</f>
        <v>31695.018913000196</v>
      </c>
      <c r="S2682" s="52">
        <v>1592040.8</v>
      </c>
      <c r="T2682" s="53">
        <f>Ugovori_OPULJP[[#This Row],[Bespovratna sredstva - Ukupno (EU+Nac) HRK
= Ukupna ugovorena vrijednost bespovratnih sredstava]]/7.5345</f>
        <v>211300.12608666799</v>
      </c>
      <c r="U2682" s="50">
        <v>0</v>
      </c>
      <c r="V2682" s="51">
        <f>Ugovori_OPULJP[[#This Row],[Javni doprinos korisnika - HRK]]/7.5345</f>
        <v>0</v>
      </c>
      <c r="W2682" s="50">
        <v>0</v>
      </c>
      <c r="X2682" s="51">
        <f>Ugovori_OPULJP[[#This Row],[Privatni doprinos korisnika - HRK]]/7.5345</f>
        <v>0</v>
      </c>
      <c r="Y2682" s="52">
        <v>1592040.8</v>
      </c>
      <c r="Z2682" s="53">
        <f>Ugovori_OPULJP[[#This Row],[UKUPNI PRIHVATLJIVI IZDACI
TOTAL ELIGIBLE EXPENDITURE
= Bespovratna sredstva ukupno + doprinos korisnika
= Ukupni prihvatljivi troškovi
= Ukupna ugovorena vrijednost projekta HRK]]/7.5345</f>
        <v>211300.12608666799</v>
      </c>
      <c r="AA2682" s="57" t="s">
        <v>38</v>
      </c>
      <c r="AB2682" s="57" t="s">
        <v>35</v>
      </c>
      <c r="AC2682" s="107" t="s">
        <v>9772</v>
      </c>
      <c r="AD2682" s="63" t="s">
        <v>6595</v>
      </c>
    </row>
    <row r="2683" spans="1:30" ht="76.5" x14ac:dyDescent="0.2">
      <c r="A2683" s="61" t="s">
        <v>9773</v>
      </c>
      <c r="B2683" s="99" t="s">
        <v>743</v>
      </c>
      <c r="C2683" s="56" t="s">
        <v>7295</v>
      </c>
      <c r="D2683" s="88" t="s">
        <v>9750</v>
      </c>
      <c r="E2683" s="57" t="s">
        <v>76</v>
      </c>
      <c r="F2683" s="62" t="s">
        <v>9774</v>
      </c>
      <c r="G2683" s="62" t="s">
        <v>9775</v>
      </c>
      <c r="H2683" s="59">
        <v>44553</v>
      </c>
      <c r="I2683" s="59">
        <v>45161</v>
      </c>
      <c r="J2683" s="48" t="str">
        <f>IF(Ugovori_OPULJP[[#This Row],[DATUM ZAVRŠETKA OPERACIJE]]&gt;DATE(2024,3,31),"u provedbi","završen")</f>
        <v>završen</v>
      </c>
      <c r="K2683" s="67" t="s">
        <v>37</v>
      </c>
      <c r="L2683" s="58" t="s">
        <v>37</v>
      </c>
      <c r="M2683" s="74" t="s">
        <v>3114</v>
      </c>
      <c r="N2683" s="49">
        <v>0.15</v>
      </c>
      <c r="O2683" s="50">
        <f>Ugovori_OPULJP[[#This Row],[Bespovratna sredstva - Ukupno (EU+Nac) HRK
= Ukupna ugovorena vrijednost bespovratnih sredstava]]*Ugovori_OPULJP[[#This Row],[EU STOPA SUFINANCIRANJA %
EU CO-FINANCING RATE %]]</f>
        <v>1703293.6479999998</v>
      </c>
      <c r="P2683" s="51">
        <f>Ugovori_OPULJP[[#This Row],[Bespovratna sredstva - EU dio - HRK]]/7.5345</f>
        <v>226065.91651735347</v>
      </c>
      <c r="Q2683" s="50">
        <f>Ugovori_OPULJP[[#This Row],[Bespovratna sredstva - Ukupno (EU+Nac) HRK
= Ukupna ugovorena vrijednost bespovratnih sredstava]]*Ugovori_OPULJP[[#This Row],[STOPA NACIONALNOG SUFINANCIRANJA %]]</f>
        <v>300581.23199999996</v>
      </c>
      <c r="R2683" s="51">
        <f>Ugovori_OPULJP[[#This Row],[Bespovratna sredstva - Nacionalni dio - HRK]]/7.5345</f>
        <v>39893.985267768257</v>
      </c>
      <c r="S2683" s="52">
        <v>2003874.88</v>
      </c>
      <c r="T2683" s="53">
        <f>Ugovori_OPULJP[[#This Row],[Bespovratna sredstva - Ukupno (EU+Nac) HRK
= Ukupna ugovorena vrijednost bespovratnih sredstava]]/7.5345</f>
        <v>265959.90178512176</v>
      </c>
      <c r="U2683" s="50">
        <v>0</v>
      </c>
      <c r="V2683" s="51">
        <f>Ugovori_OPULJP[[#This Row],[Javni doprinos korisnika - HRK]]/7.5345</f>
        <v>0</v>
      </c>
      <c r="W2683" s="50">
        <v>0</v>
      </c>
      <c r="X2683" s="51">
        <f>Ugovori_OPULJP[[#This Row],[Privatni doprinos korisnika - HRK]]/7.5345</f>
        <v>0</v>
      </c>
      <c r="Y2683" s="52">
        <v>2003874.88</v>
      </c>
      <c r="Z2683" s="53">
        <f>Ugovori_OPULJP[[#This Row],[UKUPNI PRIHVATLJIVI IZDACI
TOTAL ELIGIBLE EXPENDITURE
= Bespovratna sredstva ukupno + doprinos korisnika
= Ukupni prihvatljivi troškovi
= Ukupna ugovorena vrijednost projekta HRK]]/7.5345</f>
        <v>265959.90178512176</v>
      </c>
      <c r="AA2683" s="57" t="s">
        <v>38</v>
      </c>
      <c r="AB2683" s="57" t="s">
        <v>35</v>
      </c>
      <c r="AC2683" s="107" t="s">
        <v>9776</v>
      </c>
      <c r="AD2683" s="63" t="s">
        <v>6595</v>
      </c>
    </row>
    <row r="2684" spans="1:30" ht="114.75" customHeight="1" x14ac:dyDescent="0.2">
      <c r="A2684" s="66" t="s">
        <v>9777</v>
      </c>
      <c r="B2684" s="99" t="s">
        <v>743</v>
      </c>
      <c r="C2684" s="56" t="s">
        <v>7295</v>
      </c>
      <c r="D2684" s="88" t="s">
        <v>9750</v>
      </c>
      <c r="E2684" s="57" t="s">
        <v>76</v>
      </c>
      <c r="F2684" s="62" t="s">
        <v>9778</v>
      </c>
      <c r="G2684" s="62" t="s">
        <v>9779</v>
      </c>
      <c r="H2684" s="59">
        <v>44553</v>
      </c>
      <c r="I2684" s="59">
        <v>45161</v>
      </c>
      <c r="J2684" s="48" t="str">
        <f>IF(Ugovori_OPULJP[[#This Row],[DATUM ZAVRŠETKA OPERACIJE]]&gt;DATE(2024,3,31),"u provedbi","završen")</f>
        <v>završen</v>
      </c>
      <c r="K2684" s="67" t="s">
        <v>37</v>
      </c>
      <c r="L2684" s="58" t="s">
        <v>37</v>
      </c>
      <c r="M2684" s="74" t="s">
        <v>3114</v>
      </c>
      <c r="N2684" s="49">
        <v>0.15</v>
      </c>
      <c r="O2684" s="50">
        <f>Ugovori_OPULJP[[#This Row],[Bespovratna sredstva - Ukupno (EU+Nac) HRK
= Ukupna ugovorena vrijednost bespovratnih sredstava]]*Ugovori_OPULJP[[#This Row],[EU STOPA SUFINANCIRANJA %
EU CO-FINANCING RATE %]]</f>
        <v>4253832.9134999998</v>
      </c>
      <c r="P2684" s="51">
        <f>Ugovori_OPULJP[[#This Row],[Bespovratna sredstva - EU dio - HRK]]/7.5345</f>
        <v>564580.65080629103</v>
      </c>
      <c r="Q2684" s="50">
        <f>Ugovori_OPULJP[[#This Row],[Bespovratna sredstva - Ukupno (EU+Nac) HRK
= Ukupna ugovorena vrijednost bespovratnih sredstava]]*Ugovori_OPULJP[[#This Row],[STOPA NACIONALNOG SUFINANCIRANJA %]]</f>
        <v>750676.39649999992</v>
      </c>
      <c r="R2684" s="51">
        <f>Ugovori_OPULJP[[#This Row],[Bespovratna sredstva - Nacionalni dio - HRK]]/7.5345</f>
        <v>99631.879554051353</v>
      </c>
      <c r="S2684" s="52">
        <v>5004509.3099999996</v>
      </c>
      <c r="T2684" s="53">
        <f>Ugovori_OPULJP[[#This Row],[Bespovratna sredstva - Ukupno (EU+Nac) HRK
= Ukupna ugovorena vrijednost bespovratnih sredstava]]/7.5345</f>
        <v>664212.53036034235</v>
      </c>
      <c r="U2684" s="50">
        <v>0</v>
      </c>
      <c r="V2684" s="51">
        <f>Ugovori_OPULJP[[#This Row],[Javni doprinos korisnika - HRK]]/7.5345</f>
        <v>0</v>
      </c>
      <c r="W2684" s="50">
        <v>0</v>
      </c>
      <c r="X2684" s="51">
        <f>Ugovori_OPULJP[[#This Row],[Privatni doprinos korisnika - HRK]]/7.5345</f>
        <v>0</v>
      </c>
      <c r="Y2684" s="52">
        <v>5004509.3099999996</v>
      </c>
      <c r="Z2684" s="53">
        <f>Ugovori_OPULJP[[#This Row],[UKUPNI PRIHVATLJIVI IZDACI
TOTAL ELIGIBLE EXPENDITURE
= Bespovratna sredstva ukupno + doprinos korisnika
= Ukupni prihvatljivi troškovi
= Ukupna ugovorena vrijednost projekta HRK]]/7.5345</f>
        <v>664212.53036034235</v>
      </c>
      <c r="AA2684" s="57" t="s">
        <v>38</v>
      </c>
      <c r="AB2684" s="57" t="s">
        <v>35</v>
      </c>
      <c r="AC2684" s="107" t="s">
        <v>9780</v>
      </c>
      <c r="AD2684" s="63" t="s">
        <v>6595</v>
      </c>
    </row>
    <row r="2685" spans="1:30" ht="89.25" customHeight="1" x14ac:dyDescent="0.2">
      <c r="A2685" s="61" t="s">
        <v>9781</v>
      </c>
      <c r="B2685" s="99" t="s">
        <v>743</v>
      </c>
      <c r="C2685" s="56" t="s">
        <v>7295</v>
      </c>
      <c r="D2685" s="88" t="s">
        <v>9750</v>
      </c>
      <c r="E2685" s="57" t="s">
        <v>76</v>
      </c>
      <c r="F2685" s="62" t="s">
        <v>9782</v>
      </c>
      <c r="G2685" s="45" t="s">
        <v>8505</v>
      </c>
      <c r="H2685" s="59">
        <v>44595</v>
      </c>
      <c r="I2685" s="59">
        <v>45202</v>
      </c>
      <c r="J2685" s="48" t="str">
        <f>IF(Ugovori_OPULJP[[#This Row],[DATUM ZAVRŠETKA OPERACIJE]]&gt;DATE(2024,3,31),"u provedbi","završen")</f>
        <v>završen</v>
      </c>
      <c r="K2685" s="46" t="s">
        <v>37</v>
      </c>
      <c r="L2685" s="46" t="s">
        <v>37</v>
      </c>
      <c r="M2685" s="49">
        <v>0.85</v>
      </c>
      <c r="N2685" s="49">
        <v>0.15</v>
      </c>
      <c r="O2685" s="50">
        <f>Ugovori_OPULJP[[#This Row],[Bespovratna sredstva - Ukupno (EU+Nac) HRK
= Ukupna ugovorena vrijednost bespovratnih sredstava]]*Ugovori_OPULJP[[#This Row],[EU STOPA SUFINANCIRANJA %
EU CO-FINANCING RATE %]]</f>
        <v>3918650.6369999996</v>
      </c>
      <c r="P2685" s="51">
        <f>Ugovori_OPULJP[[#This Row],[Bespovratna sredstva - EU dio - HRK]]/7.5345</f>
        <v>520094.31773840328</v>
      </c>
      <c r="Q2685" s="50">
        <f>Ugovori_OPULJP[[#This Row],[Bespovratna sredstva - Ukupno (EU+Nac) HRK
= Ukupna ugovorena vrijednost bespovratnih sredstava]]*Ugovori_OPULJP[[#This Row],[STOPA NACIONALNOG SUFINANCIRANJA %]]</f>
        <v>691526.58299999998</v>
      </c>
      <c r="R2685" s="51">
        <f>Ugovori_OPULJP[[#This Row],[Bespovratna sredstva - Nacionalni dio - HRK]]/7.5345</f>
        <v>91781.350189129997</v>
      </c>
      <c r="S2685" s="52">
        <v>4610177.22</v>
      </c>
      <c r="T2685" s="53">
        <f>Ugovori_OPULJP[[#This Row],[Bespovratna sredstva - Ukupno (EU+Nac) HRK
= Ukupna ugovorena vrijednost bespovratnih sredstava]]/7.5345</f>
        <v>611875.66792753327</v>
      </c>
      <c r="U2685" s="50">
        <v>0</v>
      </c>
      <c r="V2685" s="51">
        <f>Ugovori_OPULJP[[#This Row],[Javni doprinos korisnika - HRK]]/7.5345</f>
        <v>0</v>
      </c>
      <c r="W2685" s="50">
        <v>0</v>
      </c>
      <c r="X2685" s="51">
        <f>Ugovori_OPULJP[[#This Row],[Privatni doprinos korisnika - HRK]]/7.5345</f>
        <v>0</v>
      </c>
      <c r="Y2685" s="52">
        <v>4610177.22</v>
      </c>
      <c r="Z2685" s="53">
        <f>Ugovori_OPULJP[[#This Row],[UKUPNI PRIHVATLJIVI IZDACI
TOTAL ELIGIBLE EXPENDITURE
= Bespovratna sredstva ukupno + doprinos korisnika
= Ukupni prihvatljivi troškovi
= Ukupna ugovorena vrijednost projekta HRK]]/7.5345</f>
        <v>611875.66792753327</v>
      </c>
      <c r="AA2685" s="57" t="s">
        <v>38</v>
      </c>
      <c r="AB2685" s="57" t="s">
        <v>35</v>
      </c>
      <c r="AC2685" s="107" t="s">
        <v>9783</v>
      </c>
      <c r="AD2685" s="63" t="s">
        <v>6595</v>
      </c>
    </row>
    <row r="2686" spans="1:30" ht="102" customHeight="1" x14ac:dyDescent="0.2">
      <c r="A2686" s="66" t="s">
        <v>9784</v>
      </c>
      <c r="B2686" s="99" t="s">
        <v>743</v>
      </c>
      <c r="C2686" s="56" t="s">
        <v>7295</v>
      </c>
      <c r="D2686" s="88" t="s">
        <v>9750</v>
      </c>
      <c r="E2686" s="57" t="s">
        <v>76</v>
      </c>
      <c r="F2686" s="62" t="s">
        <v>7856</v>
      </c>
      <c r="G2686" s="62" t="s">
        <v>9785</v>
      </c>
      <c r="H2686" s="59">
        <v>44553</v>
      </c>
      <c r="I2686" s="59">
        <v>45161</v>
      </c>
      <c r="J2686" s="48" t="str">
        <f>IF(Ugovori_OPULJP[[#This Row],[DATUM ZAVRŠETKA OPERACIJE]]&gt;DATE(2024,3,31),"u provedbi","završen")</f>
        <v>završen</v>
      </c>
      <c r="K2686" s="67" t="s">
        <v>155</v>
      </c>
      <c r="L2686" s="46" t="s">
        <v>155</v>
      </c>
      <c r="M2686" s="74" t="s">
        <v>3114</v>
      </c>
      <c r="N2686" s="49">
        <v>0.15</v>
      </c>
      <c r="O2686" s="50">
        <f>Ugovori_OPULJP[[#This Row],[Bespovratna sredstva - Ukupno (EU+Nac) HRK
= Ukupna ugovorena vrijednost bespovratnih sredstava]]*Ugovori_OPULJP[[#This Row],[EU STOPA SUFINANCIRANJA %
EU CO-FINANCING RATE %]]</f>
        <v>1687031.703</v>
      </c>
      <c r="P2686" s="51">
        <f>Ugovori_OPULJP[[#This Row],[Bespovratna sredstva - EU dio - HRK]]/7.5345</f>
        <v>223907.5855066693</v>
      </c>
      <c r="Q2686" s="50">
        <f>Ugovori_OPULJP[[#This Row],[Bespovratna sredstva - Ukupno (EU+Nac) HRK
= Ukupna ugovorena vrijednost bespovratnih sredstava]]*Ugovori_OPULJP[[#This Row],[STOPA NACIONALNOG SUFINANCIRANJA %]]</f>
        <v>297711.47699999996</v>
      </c>
      <c r="R2686" s="51">
        <f>Ugovori_OPULJP[[#This Row],[Bespovratna sredstva - Nacionalni dio - HRK]]/7.5345</f>
        <v>39513.103324706346</v>
      </c>
      <c r="S2686" s="52">
        <v>1984743.18</v>
      </c>
      <c r="T2686" s="53">
        <f>Ugovori_OPULJP[[#This Row],[Bespovratna sredstva - Ukupno (EU+Nac) HRK
= Ukupna ugovorena vrijednost bespovratnih sredstava]]/7.5345</f>
        <v>263420.68883137562</v>
      </c>
      <c r="U2686" s="50">
        <v>0</v>
      </c>
      <c r="V2686" s="51">
        <f>Ugovori_OPULJP[[#This Row],[Javni doprinos korisnika - HRK]]/7.5345</f>
        <v>0</v>
      </c>
      <c r="W2686" s="50">
        <v>0</v>
      </c>
      <c r="X2686" s="51">
        <f>Ugovori_OPULJP[[#This Row],[Privatni doprinos korisnika - HRK]]/7.5345</f>
        <v>0</v>
      </c>
      <c r="Y2686" s="52">
        <v>1984743.18</v>
      </c>
      <c r="Z2686" s="53">
        <f>Ugovori_OPULJP[[#This Row],[UKUPNI PRIHVATLJIVI IZDACI
TOTAL ELIGIBLE EXPENDITURE
= Bespovratna sredstva ukupno + doprinos korisnika
= Ukupni prihvatljivi troškovi
= Ukupna ugovorena vrijednost projekta HRK]]/7.5345</f>
        <v>263420.68883137562</v>
      </c>
      <c r="AA2686" s="57" t="s">
        <v>38</v>
      </c>
      <c r="AB2686" s="57" t="s">
        <v>35</v>
      </c>
      <c r="AC2686" s="107" t="s">
        <v>9786</v>
      </c>
      <c r="AD2686" s="63" t="s">
        <v>6595</v>
      </c>
    </row>
    <row r="2687" spans="1:30" ht="114.75" x14ac:dyDescent="0.2">
      <c r="A2687" s="66" t="s">
        <v>9787</v>
      </c>
      <c r="B2687" s="99" t="s">
        <v>743</v>
      </c>
      <c r="C2687" s="56" t="s">
        <v>7295</v>
      </c>
      <c r="D2687" s="88" t="s">
        <v>9750</v>
      </c>
      <c r="E2687" s="57" t="s">
        <v>76</v>
      </c>
      <c r="F2687" s="62" t="s">
        <v>9788</v>
      </c>
      <c r="G2687" s="62" t="s">
        <v>9789</v>
      </c>
      <c r="H2687" s="59">
        <v>44553</v>
      </c>
      <c r="I2687" s="59">
        <v>45161</v>
      </c>
      <c r="J2687" s="48" t="str">
        <f>IF(Ugovori_OPULJP[[#This Row],[DATUM ZAVRŠETKA OPERACIJE]]&gt;DATE(2024,3,31),"u provedbi","završen")</f>
        <v>završen</v>
      </c>
      <c r="K2687" s="67" t="s">
        <v>37</v>
      </c>
      <c r="L2687" s="58" t="s">
        <v>37</v>
      </c>
      <c r="M2687" s="74" t="s">
        <v>3114</v>
      </c>
      <c r="N2687" s="49">
        <v>0.15</v>
      </c>
      <c r="O2687" s="50">
        <f>Ugovori_OPULJP[[#This Row],[Bespovratna sredstva - Ukupno (EU+Nac) HRK
= Ukupna ugovorena vrijednost bespovratnih sredstava]]*Ugovori_OPULJP[[#This Row],[EU STOPA SUFINANCIRANJA %
EU CO-FINANCING RATE %]]</f>
        <v>2567710.838</v>
      </c>
      <c r="P2687" s="51">
        <f>Ugovori_OPULJP[[#This Row],[Bespovratna sredstva - EU dio - HRK]]/7.5345</f>
        <v>340793.79361603287</v>
      </c>
      <c r="Q2687" s="50">
        <f>Ugovori_OPULJP[[#This Row],[Bespovratna sredstva - Ukupno (EU+Nac) HRK
= Ukupna ugovorena vrijednost bespovratnih sredstava]]*Ugovori_OPULJP[[#This Row],[STOPA NACIONALNOG SUFINANCIRANJA %]]</f>
        <v>453125.44199999998</v>
      </c>
      <c r="R2687" s="51">
        <f>Ugovori_OPULJP[[#This Row],[Bespovratna sredstva - Nacionalni dio - HRK]]/7.5345</f>
        <v>60140.081226358743</v>
      </c>
      <c r="S2687" s="52">
        <v>3020836.28</v>
      </c>
      <c r="T2687" s="53">
        <f>Ugovori_OPULJP[[#This Row],[Bespovratna sredstva - Ukupno (EU+Nac) HRK
= Ukupna ugovorena vrijednost bespovratnih sredstava]]/7.5345</f>
        <v>400933.87484239164</v>
      </c>
      <c r="U2687" s="50">
        <v>0</v>
      </c>
      <c r="V2687" s="51">
        <f>Ugovori_OPULJP[[#This Row],[Javni doprinos korisnika - HRK]]/7.5345</f>
        <v>0</v>
      </c>
      <c r="W2687" s="50">
        <v>0</v>
      </c>
      <c r="X2687" s="51">
        <f>Ugovori_OPULJP[[#This Row],[Privatni doprinos korisnika - HRK]]/7.5345</f>
        <v>0</v>
      </c>
      <c r="Y2687" s="52">
        <v>3020836.28</v>
      </c>
      <c r="Z2687" s="53">
        <f>Ugovori_OPULJP[[#This Row],[UKUPNI PRIHVATLJIVI IZDACI
TOTAL ELIGIBLE EXPENDITURE
= Bespovratna sredstva ukupno + doprinos korisnika
= Ukupni prihvatljivi troškovi
= Ukupna ugovorena vrijednost projekta HRK]]/7.5345</f>
        <v>400933.87484239164</v>
      </c>
      <c r="AA2687" s="57" t="s">
        <v>38</v>
      </c>
      <c r="AB2687" s="57" t="s">
        <v>35</v>
      </c>
      <c r="AC2687" s="107" t="s">
        <v>9790</v>
      </c>
      <c r="AD2687" s="63" t="s">
        <v>6595</v>
      </c>
    </row>
    <row r="2688" spans="1:30" ht="63.75" x14ac:dyDescent="0.2">
      <c r="A2688" s="61" t="s">
        <v>9791</v>
      </c>
      <c r="B2688" s="99" t="s">
        <v>743</v>
      </c>
      <c r="C2688" s="56" t="s">
        <v>7295</v>
      </c>
      <c r="D2688" s="88" t="s">
        <v>9750</v>
      </c>
      <c r="E2688" s="57" t="s">
        <v>76</v>
      </c>
      <c r="F2688" s="62" t="s">
        <v>9792</v>
      </c>
      <c r="G2688" s="62" t="s">
        <v>9793</v>
      </c>
      <c r="H2688" s="59">
        <v>44553</v>
      </c>
      <c r="I2688" s="59">
        <v>45161</v>
      </c>
      <c r="J2688" s="48" t="str">
        <f>IF(Ugovori_OPULJP[[#This Row],[DATUM ZAVRŠETKA OPERACIJE]]&gt;DATE(2024,3,31),"u provedbi","završen")</f>
        <v>završen</v>
      </c>
      <c r="K2688" s="67" t="s">
        <v>154</v>
      </c>
      <c r="L2688" s="58" t="s">
        <v>37</v>
      </c>
      <c r="M2688" s="74" t="s">
        <v>3114</v>
      </c>
      <c r="N2688" s="49">
        <v>0.15</v>
      </c>
      <c r="O2688" s="50">
        <f>Ugovori_OPULJP[[#This Row],[Bespovratna sredstva - Ukupno (EU+Nac) HRK
= Ukupna ugovorena vrijednost bespovratnih sredstava]]*Ugovori_OPULJP[[#This Row],[EU STOPA SUFINANCIRANJA %
EU CO-FINANCING RATE %]]</f>
        <v>1634752.504</v>
      </c>
      <c r="P2688" s="51">
        <f>Ugovori_OPULJP[[#This Row],[Bespovratna sredstva - EU dio - HRK]]/7.5345</f>
        <v>216968.94339372221</v>
      </c>
      <c r="Q2688" s="50">
        <f>Ugovori_OPULJP[[#This Row],[Bespovratna sredstva - Ukupno (EU+Nac) HRK
= Ukupna ugovorena vrijednost bespovratnih sredstava]]*Ugovori_OPULJP[[#This Row],[STOPA NACIONALNOG SUFINANCIRANJA %]]</f>
        <v>288485.73599999998</v>
      </c>
      <c r="R2688" s="51">
        <f>Ugovori_OPULJP[[#This Row],[Bespovratna sredstva - Nacionalni dio - HRK]]/7.5345</f>
        <v>38288.637069480385</v>
      </c>
      <c r="S2688" s="52">
        <v>1923238.24</v>
      </c>
      <c r="T2688" s="53">
        <f>Ugovori_OPULJP[[#This Row],[Bespovratna sredstva - Ukupno (EU+Nac) HRK
= Ukupna ugovorena vrijednost bespovratnih sredstava]]/7.5345</f>
        <v>255257.58046320258</v>
      </c>
      <c r="U2688" s="50">
        <v>0</v>
      </c>
      <c r="V2688" s="51">
        <f>Ugovori_OPULJP[[#This Row],[Javni doprinos korisnika - HRK]]/7.5345</f>
        <v>0</v>
      </c>
      <c r="W2688" s="50">
        <v>0</v>
      </c>
      <c r="X2688" s="51">
        <f>Ugovori_OPULJP[[#This Row],[Privatni doprinos korisnika - HRK]]/7.5345</f>
        <v>0</v>
      </c>
      <c r="Y2688" s="52">
        <v>1923238.24</v>
      </c>
      <c r="Z2688" s="53">
        <f>Ugovori_OPULJP[[#This Row],[UKUPNI PRIHVATLJIVI IZDACI
TOTAL ELIGIBLE EXPENDITURE
= Bespovratna sredstva ukupno + doprinos korisnika
= Ukupni prihvatljivi troškovi
= Ukupna ugovorena vrijednost projekta HRK]]/7.5345</f>
        <v>255257.58046320258</v>
      </c>
      <c r="AA2688" s="57" t="s">
        <v>38</v>
      </c>
      <c r="AB2688" s="57" t="s">
        <v>35</v>
      </c>
      <c r="AC2688" s="107" t="s">
        <v>9794</v>
      </c>
      <c r="AD2688" s="63" t="s">
        <v>6595</v>
      </c>
    </row>
    <row r="2689" spans="1:30" ht="102" x14ac:dyDescent="0.2">
      <c r="A2689" s="61" t="s">
        <v>9795</v>
      </c>
      <c r="B2689" s="99" t="s">
        <v>743</v>
      </c>
      <c r="C2689" s="56" t="s">
        <v>7295</v>
      </c>
      <c r="D2689" s="88" t="s">
        <v>9750</v>
      </c>
      <c r="E2689" s="57" t="s">
        <v>76</v>
      </c>
      <c r="F2689" s="62" t="s">
        <v>9796</v>
      </c>
      <c r="G2689" s="62" t="s">
        <v>9797</v>
      </c>
      <c r="H2689" s="59">
        <v>44574</v>
      </c>
      <c r="I2689" s="59">
        <v>45182</v>
      </c>
      <c r="J2689" s="48" t="str">
        <f>IF(Ugovori_OPULJP[[#This Row],[DATUM ZAVRŠETKA OPERACIJE]]&gt;DATE(2024,3,31),"u provedbi","završen")</f>
        <v>završen</v>
      </c>
      <c r="K2689" s="46" t="s">
        <v>37</v>
      </c>
      <c r="L2689" s="46" t="s">
        <v>37</v>
      </c>
      <c r="M2689" s="49">
        <v>0.85</v>
      </c>
      <c r="N2689" s="49">
        <v>0.15</v>
      </c>
      <c r="O2689" s="50">
        <f>Ugovori_OPULJP[[#This Row],[Bespovratna sredstva - Ukupno (EU+Nac) HRK
= Ukupna ugovorena vrijednost bespovratnih sredstava]]*Ugovori_OPULJP[[#This Row],[EU STOPA SUFINANCIRANJA %
EU CO-FINANCING RATE %]]</f>
        <v>2494752.5584999998</v>
      </c>
      <c r="P2689" s="51">
        <f>Ugovori_OPULJP[[#This Row],[Bespovratna sredstva - EU dio - HRK]]/7.5345</f>
        <v>331110.56586369366</v>
      </c>
      <c r="Q2689" s="50">
        <f>Ugovori_OPULJP[[#This Row],[Bespovratna sredstva - Ukupno (EU+Nac) HRK
= Ukupna ugovorena vrijednost bespovratnih sredstava]]*Ugovori_OPULJP[[#This Row],[STOPA NACIONALNOG SUFINANCIRANJA %]]</f>
        <v>440250.45149999997</v>
      </c>
      <c r="R2689" s="51">
        <f>Ugovori_OPULJP[[#This Row],[Bespovratna sredstva - Nacionalni dio - HRK]]/7.5345</f>
        <v>58431.276328887114</v>
      </c>
      <c r="S2689" s="52">
        <v>2935003.01</v>
      </c>
      <c r="T2689" s="53">
        <f>Ugovori_OPULJP[[#This Row],[Bespovratna sredstva - Ukupno (EU+Nac) HRK
= Ukupna ugovorena vrijednost bespovratnih sredstava]]/7.5345</f>
        <v>389541.84219258075</v>
      </c>
      <c r="U2689" s="50">
        <v>0</v>
      </c>
      <c r="V2689" s="51">
        <f>Ugovori_OPULJP[[#This Row],[Javni doprinos korisnika - HRK]]/7.5345</f>
        <v>0</v>
      </c>
      <c r="W2689" s="50">
        <v>0</v>
      </c>
      <c r="X2689" s="51">
        <f>Ugovori_OPULJP[[#This Row],[Privatni doprinos korisnika - HRK]]/7.5345</f>
        <v>0</v>
      </c>
      <c r="Y2689" s="52">
        <v>2935003.01</v>
      </c>
      <c r="Z2689" s="53">
        <f>Ugovori_OPULJP[[#This Row],[UKUPNI PRIHVATLJIVI IZDACI
TOTAL ELIGIBLE EXPENDITURE
= Bespovratna sredstva ukupno + doprinos korisnika
= Ukupni prihvatljivi troškovi
= Ukupna ugovorena vrijednost projekta HRK]]/7.5345</f>
        <v>389541.84219258075</v>
      </c>
      <c r="AA2689" s="57" t="s">
        <v>38</v>
      </c>
      <c r="AB2689" s="57" t="s">
        <v>35</v>
      </c>
      <c r="AC2689" s="107" t="s">
        <v>9798</v>
      </c>
      <c r="AD2689" s="63" t="s">
        <v>6595</v>
      </c>
    </row>
    <row r="2690" spans="1:30" ht="102" x14ac:dyDescent="0.2">
      <c r="A2690" s="61" t="s">
        <v>9799</v>
      </c>
      <c r="B2690" s="99" t="s">
        <v>743</v>
      </c>
      <c r="C2690" s="56" t="s">
        <v>7295</v>
      </c>
      <c r="D2690" s="88" t="s">
        <v>9750</v>
      </c>
      <c r="E2690" s="57" t="s">
        <v>76</v>
      </c>
      <c r="F2690" s="62" t="s">
        <v>9800</v>
      </c>
      <c r="G2690" s="62" t="s">
        <v>9801</v>
      </c>
      <c r="H2690" s="59">
        <v>44553</v>
      </c>
      <c r="I2690" s="59">
        <v>45161</v>
      </c>
      <c r="J2690" s="48" t="str">
        <f>IF(Ugovori_OPULJP[[#This Row],[DATUM ZAVRŠETKA OPERACIJE]]&gt;DATE(2024,3,31),"u provedbi","završen")</f>
        <v>završen</v>
      </c>
      <c r="K2690" s="58" t="s">
        <v>173</v>
      </c>
      <c r="L2690" s="58" t="s">
        <v>173</v>
      </c>
      <c r="M2690" s="74" t="s">
        <v>3114</v>
      </c>
      <c r="N2690" s="49">
        <v>0.15</v>
      </c>
      <c r="O2690" s="50">
        <f>Ugovori_OPULJP[[#This Row],[Bespovratna sredstva - Ukupno (EU+Nac) HRK
= Ukupna ugovorena vrijednost bespovratnih sredstava]]*Ugovori_OPULJP[[#This Row],[EU STOPA SUFINANCIRANJA %
EU CO-FINANCING RATE %]]</f>
        <v>481448.6275</v>
      </c>
      <c r="P2690" s="51">
        <f>Ugovori_OPULJP[[#This Row],[Bespovratna sredstva - EU dio - HRK]]/7.5345</f>
        <v>63899.213949167162</v>
      </c>
      <c r="Q2690" s="50">
        <f>Ugovori_OPULJP[[#This Row],[Bespovratna sredstva - Ukupno (EU+Nac) HRK
= Ukupna ugovorena vrijednost bespovratnih sredstava]]*Ugovori_OPULJP[[#This Row],[STOPA NACIONALNOG SUFINANCIRANJA %]]</f>
        <v>84961.522500000006</v>
      </c>
      <c r="R2690" s="51">
        <f>Ugovori_OPULJP[[#This Row],[Bespovratna sredstva - Nacionalni dio - HRK]]/7.5345</f>
        <v>11276.331873382442</v>
      </c>
      <c r="S2690" s="52">
        <v>566410.15</v>
      </c>
      <c r="T2690" s="53">
        <f>Ugovori_OPULJP[[#This Row],[Bespovratna sredstva - Ukupno (EU+Nac) HRK
= Ukupna ugovorena vrijednost bespovratnih sredstava]]/7.5345</f>
        <v>75175.545822549611</v>
      </c>
      <c r="U2690" s="50">
        <v>0</v>
      </c>
      <c r="V2690" s="51">
        <f>Ugovori_OPULJP[[#This Row],[Javni doprinos korisnika - HRK]]/7.5345</f>
        <v>0</v>
      </c>
      <c r="W2690" s="50">
        <v>0</v>
      </c>
      <c r="X2690" s="51">
        <f>Ugovori_OPULJP[[#This Row],[Privatni doprinos korisnika - HRK]]/7.5345</f>
        <v>0</v>
      </c>
      <c r="Y2690" s="52">
        <v>566410.15</v>
      </c>
      <c r="Z2690" s="53">
        <f>Ugovori_OPULJP[[#This Row],[UKUPNI PRIHVATLJIVI IZDACI
TOTAL ELIGIBLE EXPENDITURE
= Bespovratna sredstva ukupno + doprinos korisnika
= Ukupni prihvatljivi troškovi
= Ukupna ugovorena vrijednost projekta HRK]]/7.5345</f>
        <v>75175.545822549611</v>
      </c>
      <c r="AA2690" s="57" t="s">
        <v>38</v>
      </c>
      <c r="AB2690" s="57" t="s">
        <v>35</v>
      </c>
      <c r="AC2690" s="107" t="s">
        <v>9802</v>
      </c>
      <c r="AD2690" s="63" t="s">
        <v>6595</v>
      </c>
    </row>
    <row r="2691" spans="1:30" ht="76.5" x14ac:dyDescent="0.2">
      <c r="A2691" s="61" t="s">
        <v>9803</v>
      </c>
      <c r="B2691" s="99" t="s">
        <v>743</v>
      </c>
      <c r="C2691" s="56" t="s">
        <v>7295</v>
      </c>
      <c r="D2691" s="56" t="s">
        <v>9750</v>
      </c>
      <c r="E2691" s="57" t="s">
        <v>76</v>
      </c>
      <c r="F2691" s="62" t="s">
        <v>9804</v>
      </c>
      <c r="G2691" s="62" t="s">
        <v>9805</v>
      </c>
      <c r="H2691" s="59">
        <v>44580</v>
      </c>
      <c r="I2691" s="59">
        <v>45188</v>
      </c>
      <c r="J2691" s="48" t="str">
        <f>IF(Ugovori_OPULJP[[#This Row],[DATUM ZAVRŠETKA OPERACIJE]]&gt;DATE(2024,3,31),"u provedbi","završen")</f>
        <v>završen</v>
      </c>
      <c r="K2691" s="67" t="s">
        <v>155</v>
      </c>
      <c r="L2691" s="46" t="s">
        <v>155</v>
      </c>
      <c r="M2691" s="49">
        <v>0.85</v>
      </c>
      <c r="N2691" s="49">
        <v>0.15</v>
      </c>
      <c r="O2691" s="50">
        <f>Ugovori_OPULJP[[#This Row],[Bespovratna sredstva - Ukupno (EU+Nac) HRK
= Ukupna ugovorena vrijednost bespovratnih sredstava]]*Ugovori_OPULJP[[#This Row],[EU STOPA SUFINANCIRANJA %
EU CO-FINANCING RATE %]]</f>
        <v>2040275.3405000002</v>
      </c>
      <c r="P2691" s="51">
        <f>Ugovori_OPULJP[[#This Row],[Bespovratna sredstva - EU dio - HRK]]/7.5345</f>
        <v>270791.07313026744</v>
      </c>
      <c r="Q2691" s="50">
        <f>Ugovori_OPULJP[[#This Row],[Bespovratna sredstva - Ukupno (EU+Nac) HRK
= Ukupna ugovorena vrijednost bespovratnih sredstava]]*Ugovori_OPULJP[[#This Row],[STOPA NACIONALNOG SUFINANCIRANJA %]]</f>
        <v>360048.5895</v>
      </c>
      <c r="R2691" s="51">
        <f>Ugovori_OPULJP[[#This Row],[Bespovratna sredstva - Nacionalni dio - HRK]]/7.5345</f>
        <v>47786.659964164843</v>
      </c>
      <c r="S2691" s="52">
        <v>2400323.9300000002</v>
      </c>
      <c r="T2691" s="53">
        <f>Ugovori_OPULJP[[#This Row],[Bespovratna sredstva - Ukupno (EU+Nac) HRK
= Ukupna ugovorena vrijednost bespovratnih sredstava]]/7.5345</f>
        <v>318577.73309443227</v>
      </c>
      <c r="U2691" s="50">
        <v>0</v>
      </c>
      <c r="V2691" s="51">
        <f>Ugovori_OPULJP[[#This Row],[Javni doprinos korisnika - HRK]]/7.5345</f>
        <v>0</v>
      </c>
      <c r="W2691" s="50">
        <v>0</v>
      </c>
      <c r="X2691" s="51">
        <f>Ugovori_OPULJP[[#This Row],[Privatni doprinos korisnika - HRK]]/7.5345</f>
        <v>0</v>
      </c>
      <c r="Y2691" s="52">
        <v>2400323.9300000002</v>
      </c>
      <c r="Z2691" s="53">
        <f>Ugovori_OPULJP[[#This Row],[UKUPNI PRIHVATLJIVI IZDACI
TOTAL ELIGIBLE EXPENDITURE
= Bespovratna sredstva ukupno + doprinos korisnika
= Ukupni prihvatljivi troškovi
= Ukupna ugovorena vrijednost projekta HRK]]/7.5345</f>
        <v>318577.73309443227</v>
      </c>
      <c r="AA2691" s="57" t="s">
        <v>38</v>
      </c>
      <c r="AB2691" s="57" t="s">
        <v>35</v>
      </c>
      <c r="AC2691" s="107" t="s">
        <v>9806</v>
      </c>
      <c r="AD2691" s="63" t="s">
        <v>6595</v>
      </c>
    </row>
    <row r="2692" spans="1:30" ht="63.75" x14ac:dyDescent="0.2">
      <c r="A2692" s="61" t="s">
        <v>9807</v>
      </c>
      <c r="B2692" s="99" t="s">
        <v>743</v>
      </c>
      <c r="C2692" s="56" t="s">
        <v>7295</v>
      </c>
      <c r="D2692" s="88" t="s">
        <v>9750</v>
      </c>
      <c r="E2692" s="57" t="s">
        <v>76</v>
      </c>
      <c r="F2692" s="62" t="s">
        <v>9808</v>
      </c>
      <c r="G2692" s="62" t="s">
        <v>9809</v>
      </c>
      <c r="H2692" s="59">
        <v>44553</v>
      </c>
      <c r="I2692" s="59">
        <v>45161</v>
      </c>
      <c r="J2692" s="48" t="str">
        <f>IF(Ugovori_OPULJP[[#This Row],[DATUM ZAVRŠETKA OPERACIJE]]&gt;DATE(2024,3,31),"u provedbi","završen")</f>
        <v>završen</v>
      </c>
      <c r="K2692" s="58" t="s">
        <v>155</v>
      </c>
      <c r="L2692" s="46" t="s">
        <v>155</v>
      </c>
      <c r="M2692" s="74" t="s">
        <v>3114</v>
      </c>
      <c r="N2692" s="49">
        <v>0.15</v>
      </c>
      <c r="O2692" s="50">
        <f>Ugovori_OPULJP[[#This Row],[Bespovratna sredstva - Ukupno (EU+Nac) HRK
= Ukupna ugovorena vrijednost bespovratnih sredstava]]*Ugovori_OPULJP[[#This Row],[EU STOPA SUFINANCIRANJA %
EU CO-FINANCING RATE %]]</f>
        <v>1418748.8125</v>
      </c>
      <c r="P2692" s="51">
        <f>Ugovori_OPULJP[[#This Row],[Bespovratna sredstva - EU dio - HRK]]/7.5345</f>
        <v>188300.32682991572</v>
      </c>
      <c r="Q2692" s="50">
        <f>Ugovori_OPULJP[[#This Row],[Bespovratna sredstva - Ukupno (EU+Nac) HRK
= Ukupna ugovorena vrijednost bespovratnih sredstava]]*Ugovori_OPULJP[[#This Row],[STOPA NACIONALNOG SUFINANCIRANJA %]]</f>
        <v>250367.4375</v>
      </c>
      <c r="R2692" s="51">
        <f>Ugovori_OPULJP[[#This Row],[Bespovratna sredstva - Nacionalni dio - HRK]]/7.5345</f>
        <v>33229.469440573361</v>
      </c>
      <c r="S2692" s="52">
        <v>1669116.25</v>
      </c>
      <c r="T2692" s="53">
        <f>Ugovori_OPULJP[[#This Row],[Bespovratna sredstva - Ukupno (EU+Nac) HRK
= Ukupna ugovorena vrijednost bespovratnih sredstava]]/7.5345</f>
        <v>221529.79627048908</v>
      </c>
      <c r="U2692" s="50">
        <v>0</v>
      </c>
      <c r="V2692" s="51">
        <f>Ugovori_OPULJP[[#This Row],[Javni doprinos korisnika - HRK]]/7.5345</f>
        <v>0</v>
      </c>
      <c r="W2692" s="50">
        <v>0</v>
      </c>
      <c r="X2692" s="51">
        <f>Ugovori_OPULJP[[#This Row],[Privatni doprinos korisnika - HRK]]/7.5345</f>
        <v>0</v>
      </c>
      <c r="Y2692" s="52">
        <v>1669116.25</v>
      </c>
      <c r="Z2692" s="53">
        <f>Ugovori_OPULJP[[#This Row],[UKUPNI PRIHVATLJIVI IZDACI
TOTAL ELIGIBLE EXPENDITURE
= Bespovratna sredstva ukupno + doprinos korisnika
= Ukupni prihvatljivi troškovi
= Ukupna ugovorena vrijednost projekta HRK]]/7.5345</f>
        <v>221529.79627048908</v>
      </c>
      <c r="AA2692" s="57" t="s">
        <v>38</v>
      </c>
      <c r="AB2692" s="57" t="s">
        <v>35</v>
      </c>
      <c r="AC2692" s="107" t="s">
        <v>9786</v>
      </c>
      <c r="AD2692" s="63" t="s">
        <v>6595</v>
      </c>
    </row>
    <row r="2693" spans="1:30" ht="102" x14ac:dyDescent="0.2">
      <c r="A2693" s="61" t="s">
        <v>9810</v>
      </c>
      <c r="B2693" s="99" t="s">
        <v>743</v>
      </c>
      <c r="C2693" s="56" t="s">
        <v>7295</v>
      </c>
      <c r="D2693" s="56" t="s">
        <v>9750</v>
      </c>
      <c r="E2693" s="57" t="s">
        <v>76</v>
      </c>
      <c r="F2693" s="62" t="s">
        <v>9811</v>
      </c>
      <c r="G2693" s="45" t="s">
        <v>8355</v>
      </c>
      <c r="H2693" s="59">
        <v>44581</v>
      </c>
      <c r="I2693" s="59">
        <v>45189</v>
      </c>
      <c r="J2693" s="48" t="str">
        <f>IF(Ugovori_OPULJP[[#This Row],[DATUM ZAVRŠETKA OPERACIJE]]&gt;DATE(2024,3,31),"u provedbi","završen")</f>
        <v>završen</v>
      </c>
      <c r="K2693" s="58" t="s">
        <v>173</v>
      </c>
      <c r="L2693" s="58" t="s">
        <v>173</v>
      </c>
      <c r="M2693" s="49">
        <v>0.85</v>
      </c>
      <c r="N2693" s="49">
        <v>0.15</v>
      </c>
      <c r="O2693" s="50">
        <f>Ugovori_OPULJP[[#This Row],[Bespovratna sredstva - Ukupno (EU+Nac) HRK
= Ukupna ugovorena vrijednost bespovratnih sredstava]]*Ugovori_OPULJP[[#This Row],[EU STOPA SUFINANCIRANJA %
EU CO-FINANCING RATE %]]</f>
        <v>704093.777</v>
      </c>
      <c r="P2693" s="51">
        <f>Ugovori_OPULJP[[#This Row],[Bespovratna sredstva - EU dio - HRK]]/7.5345</f>
        <v>93449.30347070143</v>
      </c>
      <c r="Q2693" s="50">
        <f>Ugovori_OPULJP[[#This Row],[Bespovratna sredstva - Ukupno (EU+Nac) HRK
= Ukupna ugovorena vrijednost bespovratnih sredstava]]*Ugovori_OPULJP[[#This Row],[STOPA NACIONALNOG SUFINANCIRANJA %]]</f>
        <v>124251.84299999999</v>
      </c>
      <c r="R2693" s="51">
        <f>Ugovori_OPULJP[[#This Row],[Bespovratna sredstva - Nacionalni dio - HRK]]/7.5345</f>
        <v>16491.053553653193</v>
      </c>
      <c r="S2693" s="52">
        <v>828345.62</v>
      </c>
      <c r="T2693" s="53">
        <f>Ugovori_OPULJP[[#This Row],[Bespovratna sredstva - Ukupno (EU+Nac) HRK
= Ukupna ugovorena vrijednost bespovratnih sredstava]]/7.5345</f>
        <v>109940.35702435463</v>
      </c>
      <c r="U2693" s="50">
        <v>0</v>
      </c>
      <c r="V2693" s="51">
        <f>Ugovori_OPULJP[[#This Row],[Javni doprinos korisnika - HRK]]/7.5345</f>
        <v>0</v>
      </c>
      <c r="W2693" s="50">
        <v>0</v>
      </c>
      <c r="X2693" s="51">
        <f>Ugovori_OPULJP[[#This Row],[Privatni doprinos korisnika - HRK]]/7.5345</f>
        <v>0</v>
      </c>
      <c r="Y2693" s="52">
        <v>828345.62</v>
      </c>
      <c r="Z2693" s="53">
        <f>Ugovori_OPULJP[[#This Row],[UKUPNI PRIHVATLJIVI IZDACI
TOTAL ELIGIBLE EXPENDITURE
= Bespovratna sredstva ukupno + doprinos korisnika
= Ukupni prihvatljivi troškovi
= Ukupna ugovorena vrijednost projekta HRK]]/7.5345</f>
        <v>109940.35702435463</v>
      </c>
      <c r="AA2693" s="57" t="s">
        <v>38</v>
      </c>
      <c r="AB2693" s="57" t="s">
        <v>35</v>
      </c>
      <c r="AC2693" s="107" t="s">
        <v>9812</v>
      </c>
      <c r="AD2693" s="63" t="s">
        <v>6595</v>
      </c>
    </row>
    <row r="2694" spans="1:30" ht="114.75" x14ac:dyDescent="0.2">
      <c r="A2694" s="61" t="s">
        <v>9813</v>
      </c>
      <c r="B2694" s="99" t="s">
        <v>743</v>
      </c>
      <c r="C2694" s="56" t="s">
        <v>7295</v>
      </c>
      <c r="D2694" s="88" t="s">
        <v>9750</v>
      </c>
      <c r="E2694" s="57" t="s">
        <v>76</v>
      </c>
      <c r="F2694" s="62" t="s">
        <v>9814</v>
      </c>
      <c r="G2694" s="62" t="s">
        <v>9815</v>
      </c>
      <c r="H2694" s="59">
        <v>44553</v>
      </c>
      <c r="I2694" s="59">
        <v>45161</v>
      </c>
      <c r="J2694" s="48" t="str">
        <f>IF(Ugovori_OPULJP[[#This Row],[DATUM ZAVRŠETKA OPERACIJE]]&gt;DATE(2024,3,31),"u provedbi","završen")</f>
        <v>završen</v>
      </c>
      <c r="K2694" s="58" t="s">
        <v>2992</v>
      </c>
      <c r="L2694" s="58" t="s">
        <v>173</v>
      </c>
      <c r="M2694" s="74" t="s">
        <v>3114</v>
      </c>
      <c r="N2694" s="49">
        <v>0.15</v>
      </c>
      <c r="O2694" s="50">
        <f>Ugovori_OPULJP[[#This Row],[Bespovratna sredstva - Ukupno (EU+Nac) HRK
= Ukupna ugovorena vrijednost bespovratnih sredstava]]*Ugovori_OPULJP[[#This Row],[EU STOPA SUFINANCIRANJA %
EU CO-FINANCING RATE %]]</f>
        <v>2125672.0440000002</v>
      </c>
      <c r="P2694" s="51">
        <f>Ugovori_OPULJP[[#This Row],[Bespovratna sredstva - EU dio - HRK]]/7.5345</f>
        <v>282125.16344813857</v>
      </c>
      <c r="Q2694" s="50">
        <f>Ugovori_OPULJP[[#This Row],[Bespovratna sredstva - Ukupno (EU+Nac) HRK
= Ukupna ugovorena vrijednost bespovratnih sredstava]]*Ugovori_OPULJP[[#This Row],[STOPA NACIONALNOG SUFINANCIRANJA %]]</f>
        <v>375118.59600000002</v>
      </c>
      <c r="R2694" s="51">
        <f>Ugovori_OPULJP[[#This Row],[Bespovratna sredstva - Nacionalni dio - HRK]]/7.5345</f>
        <v>49786.793549671514</v>
      </c>
      <c r="S2694" s="52">
        <v>2500790.64</v>
      </c>
      <c r="T2694" s="53">
        <f>Ugovori_OPULJP[[#This Row],[Bespovratna sredstva - Ukupno (EU+Nac) HRK
= Ukupna ugovorena vrijednost bespovratnih sredstava]]/7.5345</f>
        <v>331911.95699781005</v>
      </c>
      <c r="U2694" s="50">
        <v>0</v>
      </c>
      <c r="V2694" s="51">
        <f>Ugovori_OPULJP[[#This Row],[Javni doprinos korisnika - HRK]]/7.5345</f>
        <v>0</v>
      </c>
      <c r="W2694" s="50">
        <v>0</v>
      </c>
      <c r="X2694" s="51">
        <f>Ugovori_OPULJP[[#This Row],[Privatni doprinos korisnika - HRK]]/7.5345</f>
        <v>0</v>
      </c>
      <c r="Y2694" s="52">
        <v>2500790.64</v>
      </c>
      <c r="Z2694" s="53">
        <f>Ugovori_OPULJP[[#This Row],[UKUPNI PRIHVATLJIVI IZDACI
TOTAL ELIGIBLE EXPENDITURE
= Bespovratna sredstva ukupno + doprinos korisnika
= Ukupni prihvatljivi troškovi
= Ukupna ugovorena vrijednost projekta HRK]]/7.5345</f>
        <v>331911.95699781005</v>
      </c>
      <c r="AA2694" s="57" t="s">
        <v>38</v>
      </c>
      <c r="AB2694" s="57" t="s">
        <v>35</v>
      </c>
      <c r="AC2694" s="107" t="s">
        <v>9816</v>
      </c>
      <c r="AD2694" s="63" t="s">
        <v>6595</v>
      </c>
    </row>
    <row r="2695" spans="1:30" ht="51" x14ac:dyDescent="0.2">
      <c r="A2695" s="61" t="s">
        <v>9817</v>
      </c>
      <c r="B2695" s="99" t="s">
        <v>743</v>
      </c>
      <c r="C2695" s="56" t="s">
        <v>7295</v>
      </c>
      <c r="D2695" s="88" t="s">
        <v>9750</v>
      </c>
      <c r="E2695" s="57" t="s">
        <v>76</v>
      </c>
      <c r="F2695" s="62" t="s">
        <v>9818</v>
      </c>
      <c r="G2695" s="62" t="s">
        <v>9819</v>
      </c>
      <c r="H2695" s="59">
        <v>44553</v>
      </c>
      <c r="I2695" s="59">
        <v>45161</v>
      </c>
      <c r="J2695" s="48" t="str">
        <f>IF(Ugovori_OPULJP[[#This Row],[DATUM ZAVRŠETKA OPERACIJE]]&gt;DATE(2024,3,31),"u provedbi","završen")</f>
        <v>završen</v>
      </c>
      <c r="K2695" s="67" t="s">
        <v>37</v>
      </c>
      <c r="L2695" s="58" t="s">
        <v>37</v>
      </c>
      <c r="M2695" s="74" t="s">
        <v>3114</v>
      </c>
      <c r="N2695" s="49">
        <v>0.15</v>
      </c>
      <c r="O2695" s="50">
        <f>Ugovori_OPULJP[[#This Row],[Bespovratna sredstva - Ukupno (EU+Nac) HRK
= Ukupna ugovorena vrijednost bespovratnih sredstava]]*Ugovori_OPULJP[[#This Row],[EU STOPA SUFINANCIRANJA %
EU CO-FINANCING RATE %]]</f>
        <v>1203659.2024999999</v>
      </c>
      <c r="P2695" s="51">
        <f>Ugovori_OPULJP[[#This Row],[Bespovratna sredstva - EU dio - HRK]]/7.5345</f>
        <v>159753.02972990906</v>
      </c>
      <c r="Q2695" s="50">
        <f>Ugovori_OPULJP[[#This Row],[Bespovratna sredstva - Ukupno (EU+Nac) HRK
= Ukupna ugovorena vrijednost bespovratnih sredstava]]*Ugovori_OPULJP[[#This Row],[STOPA NACIONALNOG SUFINANCIRANJA %]]</f>
        <v>212410.44749999998</v>
      </c>
      <c r="R2695" s="51">
        <f>Ugovori_OPULJP[[#This Row],[Bespovratna sredstva - Nacionalni dio - HRK]]/7.5345</f>
        <v>28191.711128807481</v>
      </c>
      <c r="S2695" s="52">
        <v>1416069.65</v>
      </c>
      <c r="T2695" s="53">
        <f>Ugovori_OPULJP[[#This Row],[Bespovratna sredstva - Ukupno (EU+Nac) HRK
= Ukupna ugovorena vrijednost bespovratnih sredstava]]/7.5345</f>
        <v>187944.74085871654</v>
      </c>
      <c r="U2695" s="50">
        <v>0</v>
      </c>
      <c r="V2695" s="51">
        <f>Ugovori_OPULJP[[#This Row],[Javni doprinos korisnika - HRK]]/7.5345</f>
        <v>0</v>
      </c>
      <c r="W2695" s="50">
        <v>0</v>
      </c>
      <c r="X2695" s="51">
        <f>Ugovori_OPULJP[[#This Row],[Privatni doprinos korisnika - HRK]]/7.5345</f>
        <v>0</v>
      </c>
      <c r="Y2695" s="52">
        <v>1416069.65</v>
      </c>
      <c r="Z2695" s="53">
        <f>Ugovori_OPULJP[[#This Row],[UKUPNI PRIHVATLJIVI IZDACI
TOTAL ELIGIBLE EXPENDITURE
= Bespovratna sredstva ukupno + doprinos korisnika
= Ukupni prihvatljivi troškovi
= Ukupna ugovorena vrijednost projekta HRK]]/7.5345</f>
        <v>187944.74085871654</v>
      </c>
      <c r="AA2695" s="57" t="s">
        <v>38</v>
      </c>
      <c r="AB2695" s="57" t="s">
        <v>35</v>
      </c>
      <c r="AC2695" s="107" t="s">
        <v>9820</v>
      </c>
      <c r="AD2695" s="63" t="s">
        <v>6595</v>
      </c>
    </row>
    <row r="2696" spans="1:30" ht="63.75" x14ac:dyDescent="0.2">
      <c r="A2696" s="66" t="s">
        <v>9821</v>
      </c>
      <c r="B2696" s="99" t="s">
        <v>743</v>
      </c>
      <c r="C2696" s="56" t="s">
        <v>7295</v>
      </c>
      <c r="D2696" s="88" t="s">
        <v>9750</v>
      </c>
      <c r="E2696" s="57" t="s">
        <v>76</v>
      </c>
      <c r="F2696" s="62" t="s">
        <v>9822</v>
      </c>
      <c r="G2696" s="62" t="s">
        <v>1978</v>
      </c>
      <c r="H2696" s="59">
        <v>44553</v>
      </c>
      <c r="I2696" s="59">
        <v>45161</v>
      </c>
      <c r="J2696" s="48" t="str">
        <f>IF(Ugovori_OPULJP[[#This Row],[DATUM ZAVRŠETKA OPERACIJE]]&gt;DATE(2024,3,31),"u provedbi","završen")</f>
        <v>završen</v>
      </c>
      <c r="K2696" s="67" t="s">
        <v>599</v>
      </c>
      <c r="L2696" s="58" t="s">
        <v>599</v>
      </c>
      <c r="M2696" s="74" t="s">
        <v>3114</v>
      </c>
      <c r="N2696" s="49">
        <v>0.15</v>
      </c>
      <c r="O2696" s="50">
        <f>Ugovori_OPULJP[[#This Row],[Bespovratna sredstva - Ukupno (EU+Nac) HRK
= Ukupna ugovorena vrijednost bespovratnih sredstava]]*Ugovori_OPULJP[[#This Row],[EU STOPA SUFINANCIRANJA %
EU CO-FINANCING RATE %]]</f>
        <v>855005.24199999997</v>
      </c>
      <c r="P2696" s="51">
        <f>Ugovori_OPULJP[[#This Row],[Bespovratna sredstva - EU dio - HRK]]/7.5345</f>
        <v>113478.69692746697</v>
      </c>
      <c r="Q2696" s="50">
        <f>Ugovori_OPULJP[[#This Row],[Bespovratna sredstva - Ukupno (EU+Nac) HRK
= Ukupna ugovorena vrijednost bespovratnih sredstava]]*Ugovori_OPULJP[[#This Row],[STOPA NACIONALNOG SUFINANCIRANJA %]]</f>
        <v>150883.27799999999</v>
      </c>
      <c r="R2696" s="51">
        <f>Ugovori_OPULJP[[#This Row],[Bespovratna sredstva - Nacionalni dio - HRK]]/7.5345</f>
        <v>20025.652398964761</v>
      </c>
      <c r="S2696" s="52">
        <v>1005888.52</v>
      </c>
      <c r="T2696" s="53">
        <f>Ugovori_OPULJP[[#This Row],[Bespovratna sredstva - Ukupno (EU+Nac) HRK
= Ukupna ugovorena vrijednost bespovratnih sredstava]]/7.5345</f>
        <v>133504.34932643175</v>
      </c>
      <c r="U2696" s="50">
        <v>0</v>
      </c>
      <c r="V2696" s="51">
        <f>Ugovori_OPULJP[[#This Row],[Javni doprinos korisnika - HRK]]/7.5345</f>
        <v>0</v>
      </c>
      <c r="W2696" s="50">
        <v>0</v>
      </c>
      <c r="X2696" s="51">
        <f>Ugovori_OPULJP[[#This Row],[Privatni doprinos korisnika - HRK]]/7.5345</f>
        <v>0</v>
      </c>
      <c r="Y2696" s="52">
        <v>1005888.52</v>
      </c>
      <c r="Z2696" s="53">
        <f>Ugovori_OPULJP[[#This Row],[UKUPNI PRIHVATLJIVI IZDACI
TOTAL ELIGIBLE EXPENDITURE
= Bespovratna sredstva ukupno + doprinos korisnika
= Ukupni prihvatljivi troškovi
= Ukupna ugovorena vrijednost projekta HRK]]/7.5345</f>
        <v>133504.34932643175</v>
      </c>
      <c r="AA2696" s="57" t="s">
        <v>38</v>
      </c>
      <c r="AB2696" s="57" t="s">
        <v>35</v>
      </c>
      <c r="AC2696" s="107" t="s">
        <v>9823</v>
      </c>
      <c r="AD2696" s="63" t="s">
        <v>6595</v>
      </c>
    </row>
    <row r="2697" spans="1:30" ht="102" x14ac:dyDescent="0.2">
      <c r="A2697" s="66" t="s">
        <v>9824</v>
      </c>
      <c r="B2697" s="99" t="s">
        <v>743</v>
      </c>
      <c r="C2697" s="56" t="s">
        <v>7295</v>
      </c>
      <c r="D2697" s="88" t="s">
        <v>9750</v>
      </c>
      <c r="E2697" s="57" t="s">
        <v>76</v>
      </c>
      <c r="F2697" s="62" t="s">
        <v>9825</v>
      </c>
      <c r="G2697" s="62" t="s">
        <v>9826</v>
      </c>
      <c r="H2697" s="59">
        <v>44553</v>
      </c>
      <c r="I2697" s="59">
        <v>45161</v>
      </c>
      <c r="J2697" s="48" t="str">
        <f>IF(Ugovori_OPULJP[[#This Row],[DATUM ZAVRŠETKA OPERACIJE]]&gt;DATE(2024,3,31),"u provedbi","završen")</f>
        <v>završen</v>
      </c>
      <c r="K2697" s="67" t="s">
        <v>37</v>
      </c>
      <c r="L2697" s="58" t="s">
        <v>37</v>
      </c>
      <c r="M2697" s="74" t="s">
        <v>3114</v>
      </c>
      <c r="N2697" s="49">
        <v>0.15</v>
      </c>
      <c r="O2697" s="50">
        <f>Ugovori_OPULJP[[#This Row],[Bespovratna sredstva - Ukupno (EU+Nac) HRK
= Ukupna ugovorena vrijednost bespovratnih sredstava]]*Ugovori_OPULJP[[#This Row],[EU STOPA SUFINANCIRANJA %
EU CO-FINANCING RATE %]]</f>
        <v>1627490.24</v>
      </c>
      <c r="P2697" s="51">
        <f>Ugovori_OPULJP[[#This Row],[Bespovratna sredstva - EU dio - HRK]]/7.5345</f>
        <v>216005.07532019375</v>
      </c>
      <c r="Q2697" s="50">
        <f>Ugovori_OPULJP[[#This Row],[Bespovratna sredstva - Ukupno (EU+Nac) HRK
= Ukupna ugovorena vrijednost bespovratnih sredstava]]*Ugovori_OPULJP[[#This Row],[STOPA NACIONALNOG SUFINANCIRANJA %]]</f>
        <v>287204.15999999997</v>
      </c>
      <c r="R2697" s="51">
        <f>Ugovori_OPULJP[[#This Row],[Bespovratna sredstva - Nacionalni dio - HRK]]/7.5345</f>
        <v>38118.542703563602</v>
      </c>
      <c r="S2697" s="52">
        <v>1914694.4</v>
      </c>
      <c r="T2697" s="53">
        <f>Ugovori_OPULJP[[#This Row],[Bespovratna sredstva - Ukupno (EU+Nac) HRK
= Ukupna ugovorena vrijednost bespovratnih sredstava]]/7.5345</f>
        <v>254123.61802375736</v>
      </c>
      <c r="U2697" s="50">
        <v>0</v>
      </c>
      <c r="V2697" s="51">
        <f>Ugovori_OPULJP[[#This Row],[Javni doprinos korisnika - HRK]]/7.5345</f>
        <v>0</v>
      </c>
      <c r="W2697" s="50">
        <v>0</v>
      </c>
      <c r="X2697" s="51">
        <f>Ugovori_OPULJP[[#This Row],[Privatni doprinos korisnika - HRK]]/7.5345</f>
        <v>0</v>
      </c>
      <c r="Y2697" s="52">
        <v>1914694.4</v>
      </c>
      <c r="Z2697" s="53">
        <f>Ugovori_OPULJP[[#This Row],[UKUPNI PRIHVATLJIVI IZDACI
TOTAL ELIGIBLE EXPENDITURE
= Bespovratna sredstva ukupno + doprinos korisnika
= Ukupni prihvatljivi troškovi
= Ukupna ugovorena vrijednost projekta HRK]]/7.5345</f>
        <v>254123.61802375736</v>
      </c>
      <c r="AA2697" s="57" t="s">
        <v>38</v>
      </c>
      <c r="AB2697" s="57" t="s">
        <v>35</v>
      </c>
      <c r="AC2697" s="107" t="s">
        <v>9827</v>
      </c>
      <c r="AD2697" s="63" t="s">
        <v>6595</v>
      </c>
    </row>
    <row r="2698" spans="1:30" ht="89.25" x14ac:dyDescent="0.2">
      <c r="A2698" s="61" t="s">
        <v>9828</v>
      </c>
      <c r="B2698" s="99" t="s">
        <v>743</v>
      </c>
      <c r="C2698" s="56" t="s">
        <v>7295</v>
      </c>
      <c r="D2698" s="56" t="s">
        <v>9750</v>
      </c>
      <c r="E2698" s="57" t="s">
        <v>76</v>
      </c>
      <c r="F2698" s="62" t="s">
        <v>9829</v>
      </c>
      <c r="G2698" s="62" t="s">
        <v>1695</v>
      </c>
      <c r="H2698" s="59">
        <v>44578</v>
      </c>
      <c r="I2698" s="59">
        <v>45186</v>
      </c>
      <c r="J2698" s="48" t="str">
        <f>IF(Ugovori_OPULJP[[#This Row],[DATUM ZAVRŠETKA OPERACIJE]]&gt;DATE(2024,3,31),"u provedbi","završen")</f>
        <v>završen</v>
      </c>
      <c r="K2698" s="58" t="s">
        <v>338</v>
      </c>
      <c r="L2698" s="58" t="s">
        <v>338</v>
      </c>
      <c r="M2698" s="49">
        <v>0.85</v>
      </c>
      <c r="N2698" s="49">
        <v>0.15</v>
      </c>
      <c r="O2698" s="50">
        <f>Ugovori_OPULJP[[#This Row],[Bespovratna sredstva - Ukupno (EU+Nac) HRK
= Ukupna ugovorena vrijednost bespovratnih sredstava]]*Ugovori_OPULJP[[#This Row],[EU STOPA SUFINANCIRANJA %
EU CO-FINANCING RATE %]]</f>
        <v>3621150.4924999997</v>
      </c>
      <c r="P2698" s="51">
        <f>Ugovori_OPULJP[[#This Row],[Bespovratna sredstva - EU dio - HRK]]/7.5345</f>
        <v>480609.26305660623</v>
      </c>
      <c r="Q2698" s="50">
        <f>Ugovori_OPULJP[[#This Row],[Bespovratna sredstva - Ukupno (EU+Nac) HRK
= Ukupna ugovorena vrijednost bespovratnih sredstava]]*Ugovori_OPULJP[[#This Row],[STOPA NACIONALNOG SUFINANCIRANJA %]]</f>
        <v>639026.5575</v>
      </c>
      <c r="R2698" s="51">
        <f>Ugovori_OPULJP[[#This Row],[Bespovratna sredstva - Nacionalni dio - HRK]]/7.5345</f>
        <v>84813.399362930519</v>
      </c>
      <c r="S2698" s="52">
        <v>4260177.05</v>
      </c>
      <c r="T2698" s="53">
        <f>Ugovori_OPULJP[[#This Row],[Bespovratna sredstva - Ukupno (EU+Nac) HRK
= Ukupna ugovorena vrijednost bespovratnih sredstava]]/7.5345</f>
        <v>565422.66241953673</v>
      </c>
      <c r="U2698" s="50">
        <v>0</v>
      </c>
      <c r="V2698" s="51">
        <f>Ugovori_OPULJP[[#This Row],[Javni doprinos korisnika - HRK]]/7.5345</f>
        <v>0</v>
      </c>
      <c r="W2698" s="50">
        <v>0</v>
      </c>
      <c r="X2698" s="51">
        <f>Ugovori_OPULJP[[#This Row],[Privatni doprinos korisnika - HRK]]/7.5345</f>
        <v>0</v>
      </c>
      <c r="Y2698" s="52">
        <v>4260177.05</v>
      </c>
      <c r="Z2698" s="53">
        <f>Ugovori_OPULJP[[#This Row],[UKUPNI PRIHVATLJIVI IZDACI
TOTAL ELIGIBLE EXPENDITURE
= Bespovratna sredstva ukupno + doprinos korisnika
= Ukupni prihvatljivi troškovi
= Ukupna ugovorena vrijednost projekta HRK]]/7.5345</f>
        <v>565422.66241953673</v>
      </c>
      <c r="AA2698" s="57" t="s">
        <v>38</v>
      </c>
      <c r="AB2698" s="57" t="s">
        <v>35</v>
      </c>
      <c r="AC2698" s="107" t="s">
        <v>9830</v>
      </c>
      <c r="AD2698" s="63" t="s">
        <v>6595</v>
      </c>
    </row>
    <row r="2699" spans="1:30" ht="34.5" customHeight="1" x14ac:dyDescent="0.2">
      <c r="A2699" s="61" t="s">
        <v>9831</v>
      </c>
      <c r="B2699" s="99" t="s">
        <v>743</v>
      </c>
      <c r="C2699" s="56" t="s">
        <v>7295</v>
      </c>
      <c r="D2699" s="88" t="s">
        <v>9750</v>
      </c>
      <c r="E2699" s="57" t="s">
        <v>76</v>
      </c>
      <c r="F2699" s="62" t="s">
        <v>9832</v>
      </c>
      <c r="G2699" s="62" t="s">
        <v>9833</v>
      </c>
      <c r="H2699" s="59">
        <v>44553</v>
      </c>
      <c r="I2699" s="59">
        <v>45161</v>
      </c>
      <c r="J2699" s="48" t="str">
        <f>IF(Ugovori_OPULJP[[#This Row],[DATUM ZAVRŠETKA OPERACIJE]]&gt;DATE(2024,3,31),"u provedbi","završen")</f>
        <v>završen</v>
      </c>
      <c r="K2699" s="67" t="s">
        <v>37</v>
      </c>
      <c r="L2699" s="58" t="s">
        <v>37</v>
      </c>
      <c r="M2699" s="74" t="s">
        <v>3114</v>
      </c>
      <c r="N2699" s="49">
        <v>0.15</v>
      </c>
      <c r="O2699" s="50">
        <f>Ugovori_OPULJP[[#This Row],[Bespovratna sredstva - Ukupno (EU+Nac) HRK
= Ukupna ugovorena vrijednost bespovratnih sredstava]]*Ugovori_OPULJP[[#This Row],[EU STOPA SUFINANCIRANJA %
EU CO-FINANCING RATE %]]</f>
        <v>1621528.459</v>
      </c>
      <c r="P2699" s="51">
        <f>Ugovori_OPULJP[[#This Row],[Bespovratna sredstva - EU dio - HRK]]/7.5345</f>
        <v>215213.81100272082</v>
      </c>
      <c r="Q2699" s="50">
        <f>Ugovori_OPULJP[[#This Row],[Bespovratna sredstva - Ukupno (EU+Nac) HRK
= Ukupna ugovorena vrijednost bespovratnih sredstava]]*Ugovori_OPULJP[[#This Row],[STOPA NACIONALNOG SUFINANCIRANJA %]]</f>
        <v>286152.08100000001</v>
      </c>
      <c r="R2699" s="51">
        <f>Ugovori_OPULJP[[#This Row],[Bespovratna sredstva - Nacionalni dio - HRK]]/7.5345</f>
        <v>37978.907824009555</v>
      </c>
      <c r="S2699" s="52">
        <v>1907680.54</v>
      </c>
      <c r="T2699" s="53">
        <f>Ugovori_OPULJP[[#This Row],[Bespovratna sredstva - Ukupno (EU+Nac) HRK
= Ukupna ugovorena vrijednost bespovratnih sredstava]]/7.5345</f>
        <v>253192.71882673036</v>
      </c>
      <c r="U2699" s="50">
        <v>0</v>
      </c>
      <c r="V2699" s="51">
        <f>Ugovori_OPULJP[[#This Row],[Javni doprinos korisnika - HRK]]/7.5345</f>
        <v>0</v>
      </c>
      <c r="W2699" s="50">
        <v>0</v>
      </c>
      <c r="X2699" s="51">
        <f>Ugovori_OPULJP[[#This Row],[Privatni doprinos korisnika - HRK]]/7.5345</f>
        <v>0</v>
      </c>
      <c r="Y2699" s="52">
        <v>1907680.54</v>
      </c>
      <c r="Z2699" s="53">
        <f>Ugovori_OPULJP[[#This Row],[UKUPNI PRIHVATLJIVI IZDACI
TOTAL ELIGIBLE EXPENDITURE
= Bespovratna sredstva ukupno + doprinos korisnika
= Ukupni prihvatljivi troškovi
= Ukupna ugovorena vrijednost projekta HRK]]/7.5345</f>
        <v>253192.71882673036</v>
      </c>
      <c r="AA2699" s="57" t="s">
        <v>38</v>
      </c>
      <c r="AB2699" s="57" t="s">
        <v>35</v>
      </c>
      <c r="AC2699" s="107" t="s">
        <v>9834</v>
      </c>
      <c r="AD2699" s="63" t="s">
        <v>6595</v>
      </c>
    </row>
    <row r="2700" spans="1:30" ht="63.75" x14ac:dyDescent="0.2">
      <c r="A2700" s="66" t="s">
        <v>9835</v>
      </c>
      <c r="B2700" s="55" t="s">
        <v>743</v>
      </c>
      <c r="C2700" s="56" t="s">
        <v>7295</v>
      </c>
      <c r="D2700" s="88" t="s">
        <v>9750</v>
      </c>
      <c r="E2700" s="57" t="s">
        <v>76</v>
      </c>
      <c r="F2700" s="62" t="s">
        <v>9836</v>
      </c>
      <c r="G2700" s="62" t="s">
        <v>9837</v>
      </c>
      <c r="H2700" s="59">
        <v>44553</v>
      </c>
      <c r="I2700" s="59">
        <v>45161</v>
      </c>
      <c r="J2700" s="48" t="str">
        <f>IF(Ugovori_OPULJP[[#This Row],[DATUM ZAVRŠETKA OPERACIJE]]&gt;DATE(2024,3,31),"u provedbi","završen")</f>
        <v>završen</v>
      </c>
      <c r="K2700" s="67" t="s">
        <v>37</v>
      </c>
      <c r="L2700" s="58" t="s">
        <v>37</v>
      </c>
      <c r="M2700" s="74" t="s">
        <v>3114</v>
      </c>
      <c r="N2700" s="49">
        <v>0.15</v>
      </c>
      <c r="O2700" s="50">
        <f>Ugovori_OPULJP[[#This Row],[Bespovratna sredstva - Ukupno (EU+Nac) HRK
= Ukupna ugovorena vrijednost bespovratnih sredstava]]*Ugovori_OPULJP[[#This Row],[EU STOPA SUFINANCIRANJA %
EU CO-FINANCING RATE %]]</f>
        <v>811948.18599999999</v>
      </c>
      <c r="P2700" s="51">
        <f>Ugovori_OPULJP[[#This Row],[Bespovratna sredstva - EU dio - HRK]]/7.5345</f>
        <v>107764.04353308115</v>
      </c>
      <c r="Q2700" s="50">
        <f>Ugovori_OPULJP[[#This Row],[Bespovratna sredstva - Ukupno (EU+Nac) HRK
= Ukupna ugovorena vrijednost bespovratnih sredstava]]*Ugovori_OPULJP[[#This Row],[STOPA NACIONALNOG SUFINANCIRANJA %]]</f>
        <v>143284.97399999999</v>
      </c>
      <c r="R2700" s="51">
        <f>Ugovori_OPULJP[[#This Row],[Bespovratna sredstva - Nacionalni dio - HRK]]/7.5345</f>
        <v>19017.184152896672</v>
      </c>
      <c r="S2700" s="52">
        <v>955233.16</v>
      </c>
      <c r="T2700" s="53">
        <f>Ugovori_OPULJP[[#This Row],[Bespovratna sredstva - Ukupno (EU+Nac) HRK
= Ukupna ugovorena vrijednost bespovratnih sredstava]]/7.5345</f>
        <v>126781.22768597784</v>
      </c>
      <c r="U2700" s="50">
        <v>0</v>
      </c>
      <c r="V2700" s="51">
        <f>Ugovori_OPULJP[[#This Row],[Javni doprinos korisnika - HRK]]/7.5345</f>
        <v>0</v>
      </c>
      <c r="W2700" s="50">
        <v>0</v>
      </c>
      <c r="X2700" s="51">
        <f>Ugovori_OPULJP[[#This Row],[Privatni doprinos korisnika - HRK]]/7.5345</f>
        <v>0</v>
      </c>
      <c r="Y2700" s="52">
        <v>955233.16</v>
      </c>
      <c r="Z2700" s="53">
        <f>Ugovori_OPULJP[[#This Row],[UKUPNI PRIHVATLJIVI IZDACI
TOTAL ELIGIBLE EXPENDITURE
= Bespovratna sredstva ukupno + doprinos korisnika
= Ukupni prihvatljivi troškovi
= Ukupna ugovorena vrijednost projekta HRK]]/7.5345</f>
        <v>126781.22768597784</v>
      </c>
      <c r="AA2700" s="57" t="s">
        <v>38</v>
      </c>
      <c r="AB2700" s="57" t="s">
        <v>35</v>
      </c>
      <c r="AC2700" s="107" t="s">
        <v>9786</v>
      </c>
      <c r="AD2700" s="63" t="s">
        <v>6595</v>
      </c>
    </row>
    <row r="2701" spans="1:30" ht="114.75" x14ac:dyDescent="0.2">
      <c r="A2701" s="66" t="s">
        <v>9838</v>
      </c>
      <c r="B2701" s="55" t="s">
        <v>743</v>
      </c>
      <c r="C2701" s="56" t="s">
        <v>7295</v>
      </c>
      <c r="D2701" s="88" t="s">
        <v>9750</v>
      </c>
      <c r="E2701" s="57" t="s">
        <v>76</v>
      </c>
      <c r="F2701" s="62" t="s">
        <v>9839</v>
      </c>
      <c r="G2701" s="45" t="s">
        <v>8388</v>
      </c>
      <c r="H2701" s="59">
        <v>44553</v>
      </c>
      <c r="I2701" s="59">
        <v>45161</v>
      </c>
      <c r="J2701" s="48" t="str">
        <f>IF(Ugovori_OPULJP[[#This Row],[DATUM ZAVRŠETKA OPERACIJE]]&gt;DATE(2024,3,31),"u provedbi","završen")</f>
        <v>završen</v>
      </c>
      <c r="K2701" s="67" t="s">
        <v>37</v>
      </c>
      <c r="L2701" s="58" t="s">
        <v>37</v>
      </c>
      <c r="M2701" s="74" t="s">
        <v>3114</v>
      </c>
      <c r="N2701" s="49">
        <v>0.15</v>
      </c>
      <c r="O2701" s="50">
        <f>Ugovori_OPULJP[[#This Row],[Bespovratna sredstva - Ukupno (EU+Nac) HRK
= Ukupna ugovorena vrijednost bespovratnih sredstava]]*Ugovori_OPULJP[[#This Row],[EU STOPA SUFINANCIRANJA %
EU CO-FINANCING RATE %]]</f>
        <v>1723675.8489999999</v>
      </c>
      <c r="P2701" s="51">
        <f>Ugovori_OPULJP[[#This Row],[Bespovratna sredstva - EU dio - HRK]]/7.5345</f>
        <v>228771.09947574488</v>
      </c>
      <c r="Q2701" s="50">
        <f>Ugovori_OPULJP[[#This Row],[Bespovratna sredstva - Ukupno (EU+Nac) HRK
= Ukupna ugovorena vrijednost bespovratnih sredstava]]*Ugovori_OPULJP[[#This Row],[STOPA NACIONALNOG SUFINANCIRANJA %]]</f>
        <v>304178.09099999996</v>
      </c>
      <c r="R2701" s="51">
        <f>Ugovori_OPULJP[[#This Row],[Bespovratna sredstva - Nacionalni dio - HRK]]/7.5345</f>
        <v>40371.370495719682</v>
      </c>
      <c r="S2701" s="52">
        <v>2027853.94</v>
      </c>
      <c r="T2701" s="53">
        <f>Ugovori_OPULJP[[#This Row],[Bespovratna sredstva - Ukupno (EU+Nac) HRK
= Ukupna ugovorena vrijednost bespovratnih sredstava]]/7.5345</f>
        <v>269142.4699714646</v>
      </c>
      <c r="U2701" s="50">
        <v>0</v>
      </c>
      <c r="V2701" s="51">
        <f>Ugovori_OPULJP[[#This Row],[Javni doprinos korisnika - HRK]]/7.5345</f>
        <v>0</v>
      </c>
      <c r="W2701" s="50">
        <v>0</v>
      </c>
      <c r="X2701" s="51">
        <f>Ugovori_OPULJP[[#This Row],[Privatni doprinos korisnika - HRK]]/7.5345</f>
        <v>0</v>
      </c>
      <c r="Y2701" s="52">
        <v>2027853.94</v>
      </c>
      <c r="Z2701" s="53">
        <f>Ugovori_OPULJP[[#This Row],[UKUPNI PRIHVATLJIVI IZDACI
TOTAL ELIGIBLE EXPENDITURE
= Bespovratna sredstva ukupno + doprinos korisnika
= Ukupni prihvatljivi troškovi
= Ukupna ugovorena vrijednost projekta HRK]]/7.5345</f>
        <v>269142.4699714646</v>
      </c>
      <c r="AA2701" s="57" t="s">
        <v>38</v>
      </c>
      <c r="AB2701" s="57" t="s">
        <v>35</v>
      </c>
      <c r="AC2701" s="107" t="s">
        <v>9840</v>
      </c>
      <c r="AD2701" s="63" t="s">
        <v>6595</v>
      </c>
    </row>
    <row r="2702" spans="1:30" ht="63.75" x14ac:dyDescent="0.2">
      <c r="A2702" s="61" t="s">
        <v>9841</v>
      </c>
      <c r="B2702" s="55" t="s">
        <v>743</v>
      </c>
      <c r="C2702" s="56" t="s">
        <v>7295</v>
      </c>
      <c r="D2702" s="88" t="s">
        <v>9750</v>
      </c>
      <c r="E2702" s="57" t="s">
        <v>76</v>
      </c>
      <c r="F2702" s="62" t="s">
        <v>9842</v>
      </c>
      <c r="G2702" s="45" t="s">
        <v>8430</v>
      </c>
      <c r="H2702" s="59">
        <v>44595</v>
      </c>
      <c r="I2702" s="59">
        <v>45202</v>
      </c>
      <c r="J2702" s="48" t="str">
        <f>IF(Ugovori_OPULJP[[#This Row],[DATUM ZAVRŠETKA OPERACIJE]]&gt;DATE(2024,3,31),"u provedbi","završen")</f>
        <v>završen</v>
      </c>
      <c r="K2702" s="67" t="s">
        <v>84</v>
      </c>
      <c r="L2702" s="46" t="s">
        <v>84</v>
      </c>
      <c r="M2702" s="49">
        <v>0.85</v>
      </c>
      <c r="N2702" s="49">
        <v>0.15</v>
      </c>
      <c r="O2702" s="50">
        <f>Ugovori_OPULJP[[#This Row],[Bespovratna sredstva - Ukupno (EU+Nac) HRK
= Ukupna ugovorena vrijednost bespovratnih sredstava]]*Ugovori_OPULJP[[#This Row],[EU STOPA SUFINANCIRANJA %
EU CO-FINANCING RATE %]]</f>
        <v>2619865.5969999996</v>
      </c>
      <c r="P2702" s="51">
        <f>Ugovori_OPULJP[[#This Row],[Bespovratna sredstva - EU dio - HRK]]/7.5345</f>
        <v>347715.91970270086</v>
      </c>
      <c r="Q2702" s="50">
        <f>Ugovori_OPULJP[[#This Row],[Bespovratna sredstva - Ukupno (EU+Nac) HRK
= Ukupna ugovorena vrijednost bespovratnih sredstava]]*Ugovori_OPULJP[[#This Row],[STOPA NACIONALNOG SUFINANCIRANJA %]]</f>
        <v>462329.22299999994</v>
      </c>
      <c r="R2702" s="51">
        <f>Ugovori_OPULJP[[#This Row],[Bespovratna sredstva - Nacionalni dio - HRK]]/7.5345</f>
        <v>61361.632888711916</v>
      </c>
      <c r="S2702" s="52">
        <v>3082194.82</v>
      </c>
      <c r="T2702" s="53">
        <f>Ugovori_OPULJP[[#This Row],[Bespovratna sredstva - Ukupno (EU+Nac) HRK
= Ukupna ugovorena vrijednost bespovratnih sredstava]]/7.5345</f>
        <v>409077.55259141279</v>
      </c>
      <c r="U2702" s="50">
        <v>0</v>
      </c>
      <c r="V2702" s="51">
        <f>Ugovori_OPULJP[[#This Row],[Javni doprinos korisnika - HRK]]/7.5345</f>
        <v>0</v>
      </c>
      <c r="W2702" s="50">
        <v>0</v>
      </c>
      <c r="X2702" s="51">
        <f>Ugovori_OPULJP[[#This Row],[Privatni doprinos korisnika - HRK]]/7.5345</f>
        <v>0</v>
      </c>
      <c r="Y2702" s="52">
        <v>3082194.82</v>
      </c>
      <c r="Z2702" s="53">
        <f>Ugovori_OPULJP[[#This Row],[UKUPNI PRIHVATLJIVI IZDACI
TOTAL ELIGIBLE EXPENDITURE
= Bespovratna sredstva ukupno + doprinos korisnika
= Ukupni prihvatljivi troškovi
= Ukupna ugovorena vrijednost projekta HRK]]/7.5345</f>
        <v>409077.55259141279</v>
      </c>
      <c r="AA2702" s="57" t="s">
        <v>38</v>
      </c>
      <c r="AB2702" s="57" t="s">
        <v>35</v>
      </c>
      <c r="AC2702" s="107" t="s">
        <v>9843</v>
      </c>
      <c r="AD2702" s="63" t="s">
        <v>6595</v>
      </c>
    </row>
    <row r="2703" spans="1:30" ht="114.75" x14ac:dyDescent="0.2">
      <c r="A2703" s="61" t="s">
        <v>9844</v>
      </c>
      <c r="B2703" s="55" t="s">
        <v>743</v>
      </c>
      <c r="C2703" s="56" t="s">
        <v>7295</v>
      </c>
      <c r="D2703" s="88" t="s">
        <v>9750</v>
      </c>
      <c r="E2703" s="57" t="s">
        <v>76</v>
      </c>
      <c r="F2703" s="62" t="s">
        <v>9845</v>
      </c>
      <c r="G2703" s="62" t="s">
        <v>6231</v>
      </c>
      <c r="H2703" s="59">
        <v>44595</v>
      </c>
      <c r="I2703" s="59">
        <v>45202</v>
      </c>
      <c r="J2703" s="48" t="str">
        <f>IF(Ugovori_OPULJP[[#This Row],[DATUM ZAVRŠETKA OPERACIJE]]&gt;DATE(2024,3,31),"u provedbi","završen")</f>
        <v>završen</v>
      </c>
      <c r="K2703" s="67" t="s">
        <v>173</v>
      </c>
      <c r="L2703" s="67" t="s">
        <v>173</v>
      </c>
      <c r="M2703" s="49">
        <v>0.85</v>
      </c>
      <c r="N2703" s="49">
        <v>0.15</v>
      </c>
      <c r="O2703" s="50">
        <f>Ugovori_OPULJP[[#This Row],[Bespovratna sredstva - Ukupno (EU+Nac) HRK
= Ukupna ugovorena vrijednost bespovratnih sredstava]]*Ugovori_OPULJP[[#This Row],[EU STOPA SUFINANCIRANJA %
EU CO-FINANCING RATE %]]</f>
        <v>499893.91649999999</v>
      </c>
      <c r="P2703" s="51">
        <f>Ugovori_OPULJP[[#This Row],[Bespovratna sredstva - EU dio - HRK]]/7.5345</f>
        <v>66347.324507266574</v>
      </c>
      <c r="Q2703" s="50">
        <f>Ugovori_OPULJP[[#This Row],[Bespovratna sredstva - Ukupno (EU+Nac) HRK
= Ukupna ugovorena vrijednost bespovratnih sredstava]]*Ugovori_OPULJP[[#This Row],[STOPA NACIONALNOG SUFINANCIRANJA %]]</f>
        <v>88216.573499999999</v>
      </c>
      <c r="R2703" s="51">
        <f>Ugovori_OPULJP[[#This Row],[Bespovratna sredstva - Nacionalni dio - HRK]]/7.5345</f>
        <v>11708.351383635278</v>
      </c>
      <c r="S2703" s="52">
        <v>588110.49</v>
      </c>
      <c r="T2703" s="53">
        <f>Ugovori_OPULJP[[#This Row],[Bespovratna sredstva - Ukupno (EU+Nac) HRK
= Ukupna ugovorena vrijednost bespovratnih sredstava]]/7.5345</f>
        <v>78055.675890901839</v>
      </c>
      <c r="U2703" s="50">
        <v>0</v>
      </c>
      <c r="V2703" s="51">
        <f>Ugovori_OPULJP[[#This Row],[Javni doprinos korisnika - HRK]]/7.5345</f>
        <v>0</v>
      </c>
      <c r="W2703" s="50">
        <v>0</v>
      </c>
      <c r="X2703" s="51">
        <f>Ugovori_OPULJP[[#This Row],[Privatni doprinos korisnika - HRK]]/7.5345</f>
        <v>0</v>
      </c>
      <c r="Y2703" s="52">
        <v>588110.49</v>
      </c>
      <c r="Z2703" s="53">
        <f>Ugovori_OPULJP[[#This Row],[UKUPNI PRIHVATLJIVI IZDACI
TOTAL ELIGIBLE EXPENDITURE
= Bespovratna sredstva ukupno + doprinos korisnika
= Ukupni prihvatljivi troškovi
= Ukupna ugovorena vrijednost projekta HRK]]/7.5345</f>
        <v>78055.675890901839</v>
      </c>
      <c r="AA2703" s="57" t="s">
        <v>38</v>
      </c>
      <c r="AB2703" s="57" t="s">
        <v>35</v>
      </c>
      <c r="AC2703" s="107" t="s">
        <v>9846</v>
      </c>
      <c r="AD2703" s="63" t="s">
        <v>6595</v>
      </c>
    </row>
    <row r="2704" spans="1:30" ht="51" x14ac:dyDescent="0.2">
      <c r="A2704" s="61" t="s">
        <v>9847</v>
      </c>
      <c r="B2704" s="55" t="s">
        <v>743</v>
      </c>
      <c r="C2704" s="56" t="s">
        <v>7295</v>
      </c>
      <c r="D2704" s="88" t="s">
        <v>9750</v>
      </c>
      <c r="E2704" s="57" t="s">
        <v>76</v>
      </c>
      <c r="F2704" s="62" t="s">
        <v>9751</v>
      </c>
      <c r="G2704" s="62" t="s">
        <v>9848</v>
      </c>
      <c r="H2704" s="59">
        <v>44585</v>
      </c>
      <c r="I2704" s="59">
        <v>45193</v>
      </c>
      <c r="J2704" s="48" t="str">
        <f>IF(Ugovori_OPULJP[[#This Row],[DATUM ZAVRŠETKA OPERACIJE]]&gt;DATE(2024,3,31),"u provedbi","završen")</f>
        <v>završen</v>
      </c>
      <c r="K2704" s="67" t="s">
        <v>155</v>
      </c>
      <c r="L2704" s="46" t="s">
        <v>155</v>
      </c>
      <c r="M2704" s="49">
        <v>0.85</v>
      </c>
      <c r="N2704" s="49">
        <v>0.15</v>
      </c>
      <c r="O2704" s="50">
        <f>Ugovori_OPULJP[[#This Row],[Bespovratna sredstva - Ukupno (EU+Nac) HRK
= Ukupna ugovorena vrijednost bespovratnih sredstava]]*Ugovori_OPULJP[[#This Row],[EU STOPA SUFINANCIRANJA %
EU CO-FINANCING RATE %]]</f>
        <v>1243526.2509999999</v>
      </c>
      <c r="P2704" s="51">
        <f>Ugovori_OPULJP[[#This Row],[Bespovratna sredstva - EU dio - HRK]]/7.5345</f>
        <v>165044.29637003117</v>
      </c>
      <c r="Q2704" s="50">
        <f>Ugovori_OPULJP[[#This Row],[Bespovratna sredstva - Ukupno (EU+Nac) HRK
= Ukupna ugovorena vrijednost bespovratnih sredstava]]*Ugovori_OPULJP[[#This Row],[STOPA NACIONALNOG SUFINANCIRANJA %]]</f>
        <v>219445.80900000001</v>
      </c>
      <c r="R2704" s="51">
        <f>Ugovori_OPULJP[[#This Row],[Bespovratna sredstva - Nacionalni dio - HRK]]/7.5345</f>
        <v>29125.46406529962</v>
      </c>
      <c r="S2704" s="52">
        <v>1462972.06</v>
      </c>
      <c r="T2704" s="53">
        <f>Ugovori_OPULJP[[#This Row],[Bespovratna sredstva - Ukupno (EU+Nac) HRK
= Ukupna ugovorena vrijednost bespovratnih sredstava]]/7.5345</f>
        <v>194169.7604353308</v>
      </c>
      <c r="U2704" s="50">
        <v>0</v>
      </c>
      <c r="V2704" s="51">
        <f>Ugovori_OPULJP[[#This Row],[Javni doprinos korisnika - HRK]]/7.5345</f>
        <v>0</v>
      </c>
      <c r="W2704" s="50">
        <v>0</v>
      </c>
      <c r="X2704" s="51">
        <f>Ugovori_OPULJP[[#This Row],[Privatni doprinos korisnika - HRK]]/7.5345</f>
        <v>0</v>
      </c>
      <c r="Y2704" s="52">
        <v>1462972.06</v>
      </c>
      <c r="Z2704" s="53">
        <f>Ugovori_OPULJP[[#This Row],[UKUPNI PRIHVATLJIVI IZDACI
TOTAL ELIGIBLE EXPENDITURE
= Bespovratna sredstva ukupno + doprinos korisnika
= Ukupni prihvatljivi troškovi
= Ukupna ugovorena vrijednost projekta HRK]]/7.5345</f>
        <v>194169.7604353308</v>
      </c>
      <c r="AA2704" s="57" t="s">
        <v>38</v>
      </c>
      <c r="AB2704" s="57" t="s">
        <v>35</v>
      </c>
      <c r="AC2704" s="107" t="s">
        <v>9849</v>
      </c>
      <c r="AD2704" s="63" t="s">
        <v>6595</v>
      </c>
    </row>
    <row r="2705" spans="1:30" ht="63.75" x14ac:dyDescent="0.2">
      <c r="A2705" s="61" t="s">
        <v>9850</v>
      </c>
      <c r="B2705" s="55" t="s">
        <v>743</v>
      </c>
      <c r="C2705" s="56" t="s">
        <v>7295</v>
      </c>
      <c r="D2705" s="88" t="s">
        <v>9750</v>
      </c>
      <c r="E2705" s="57" t="s">
        <v>76</v>
      </c>
      <c r="F2705" s="62" t="s">
        <v>9851</v>
      </c>
      <c r="G2705" s="62" t="s">
        <v>9852</v>
      </c>
      <c r="H2705" s="59">
        <v>44553</v>
      </c>
      <c r="I2705" s="59">
        <v>45161</v>
      </c>
      <c r="J2705" s="48" t="str">
        <f>IF(Ugovori_OPULJP[[#This Row],[DATUM ZAVRŠETKA OPERACIJE]]&gt;DATE(2024,3,31),"u provedbi","završen")</f>
        <v>završen</v>
      </c>
      <c r="K2705" s="58" t="s">
        <v>79</v>
      </c>
      <c r="L2705" s="58" t="s">
        <v>79</v>
      </c>
      <c r="M2705" s="74" t="s">
        <v>3114</v>
      </c>
      <c r="N2705" s="49">
        <v>0.15</v>
      </c>
      <c r="O2705" s="50">
        <f>Ugovori_OPULJP[[#This Row],[Bespovratna sredstva - Ukupno (EU+Nac) HRK
= Ukupna ugovorena vrijednost bespovratnih sredstava]]*Ugovori_OPULJP[[#This Row],[EU STOPA SUFINANCIRANJA %
EU CO-FINANCING RATE %]]</f>
        <v>1350633.578</v>
      </c>
      <c r="P2705" s="51">
        <f>Ugovori_OPULJP[[#This Row],[Bespovratna sredstva - EU dio - HRK]]/7.5345</f>
        <v>179259.88161125488</v>
      </c>
      <c r="Q2705" s="50">
        <f>Ugovori_OPULJP[[#This Row],[Bespovratna sredstva - Ukupno (EU+Nac) HRK
= Ukupna ugovorena vrijednost bespovratnih sredstava]]*Ugovori_OPULJP[[#This Row],[STOPA NACIONALNOG SUFINANCIRANJA %]]</f>
        <v>238347.10199999998</v>
      </c>
      <c r="R2705" s="51">
        <f>Ugovori_OPULJP[[#This Row],[Bespovratna sredstva - Nacionalni dio - HRK]]/7.5345</f>
        <v>31634.09675492733</v>
      </c>
      <c r="S2705" s="52">
        <v>1588980.68</v>
      </c>
      <c r="T2705" s="53">
        <f>Ugovori_OPULJP[[#This Row],[Bespovratna sredstva - Ukupno (EU+Nac) HRK
= Ukupna ugovorena vrijednost bespovratnih sredstava]]/7.5345</f>
        <v>210893.97836618221</v>
      </c>
      <c r="U2705" s="50">
        <v>0</v>
      </c>
      <c r="V2705" s="51">
        <f>Ugovori_OPULJP[[#This Row],[Javni doprinos korisnika - HRK]]/7.5345</f>
        <v>0</v>
      </c>
      <c r="W2705" s="50">
        <v>0</v>
      </c>
      <c r="X2705" s="51">
        <f>Ugovori_OPULJP[[#This Row],[Privatni doprinos korisnika - HRK]]/7.5345</f>
        <v>0</v>
      </c>
      <c r="Y2705" s="52">
        <v>1588980.68</v>
      </c>
      <c r="Z2705" s="53">
        <f>Ugovori_OPULJP[[#This Row],[UKUPNI PRIHVATLJIVI IZDACI
TOTAL ELIGIBLE EXPENDITURE
= Bespovratna sredstva ukupno + doprinos korisnika
= Ukupni prihvatljivi troškovi
= Ukupna ugovorena vrijednost projekta HRK]]/7.5345</f>
        <v>210893.97836618221</v>
      </c>
      <c r="AA2705" s="57" t="s">
        <v>38</v>
      </c>
      <c r="AB2705" s="57" t="s">
        <v>35</v>
      </c>
      <c r="AC2705" s="107" t="s">
        <v>9786</v>
      </c>
      <c r="AD2705" s="63" t="s">
        <v>6595</v>
      </c>
    </row>
    <row r="2706" spans="1:30" ht="89.25" x14ac:dyDescent="0.2">
      <c r="A2706" s="66" t="s">
        <v>9853</v>
      </c>
      <c r="B2706" s="55" t="s">
        <v>743</v>
      </c>
      <c r="C2706" s="56" t="s">
        <v>7295</v>
      </c>
      <c r="D2706" s="88" t="s">
        <v>9750</v>
      </c>
      <c r="E2706" s="57" t="s">
        <v>76</v>
      </c>
      <c r="F2706" s="62" t="s">
        <v>9854</v>
      </c>
      <c r="G2706" s="62" t="s">
        <v>1342</v>
      </c>
      <c r="H2706" s="59">
        <v>44553</v>
      </c>
      <c r="I2706" s="59">
        <v>45161</v>
      </c>
      <c r="J2706" s="48" t="str">
        <f>IF(Ugovori_OPULJP[[#This Row],[DATUM ZAVRŠETKA OPERACIJE]]&gt;DATE(2024,3,31),"u provedbi","završen")</f>
        <v>završen</v>
      </c>
      <c r="K2706" s="67" t="s">
        <v>99</v>
      </c>
      <c r="L2706" s="58" t="s">
        <v>99</v>
      </c>
      <c r="M2706" s="74" t="s">
        <v>3114</v>
      </c>
      <c r="N2706" s="49">
        <v>0.15</v>
      </c>
      <c r="O2706" s="50">
        <f>Ugovori_OPULJP[[#This Row],[Bespovratna sredstva - Ukupno (EU+Nac) HRK
= Ukupna ugovorena vrijednost bespovratnih sredstava]]*Ugovori_OPULJP[[#This Row],[EU STOPA SUFINANCIRANJA %
EU CO-FINANCING RATE %]]</f>
        <v>2084516.9395000001</v>
      </c>
      <c r="P2706" s="51">
        <f>Ugovori_OPULJP[[#This Row],[Bespovratna sredstva - EU dio - HRK]]/7.5345</f>
        <v>276662.94239830115</v>
      </c>
      <c r="Q2706" s="50">
        <f>Ugovori_OPULJP[[#This Row],[Bespovratna sredstva - Ukupno (EU+Nac) HRK
= Ukupna ugovorena vrijednost bespovratnih sredstava]]*Ugovori_OPULJP[[#This Row],[STOPA NACIONALNOG SUFINANCIRANJA %]]</f>
        <v>367855.93050000002</v>
      </c>
      <c r="R2706" s="51">
        <f>Ugovori_OPULJP[[#This Row],[Bespovratna sredstva - Nacionalni dio - HRK]]/7.5345</f>
        <v>48822.8721879355</v>
      </c>
      <c r="S2706" s="52">
        <v>2452372.87</v>
      </c>
      <c r="T2706" s="53">
        <f>Ugovori_OPULJP[[#This Row],[Bespovratna sredstva - Ukupno (EU+Nac) HRK
= Ukupna ugovorena vrijednost bespovratnih sredstava]]/7.5345</f>
        <v>325485.81458623667</v>
      </c>
      <c r="U2706" s="50">
        <v>0</v>
      </c>
      <c r="V2706" s="51">
        <f>Ugovori_OPULJP[[#This Row],[Javni doprinos korisnika - HRK]]/7.5345</f>
        <v>0</v>
      </c>
      <c r="W2706" s="50">
        <v>0</v>
      </c>
      <c r="X2706" s="51">
        <f>Ugovori_OPULJP[[#This Row],[Privatni doprinos korisnika - HRK]]/7.5345</f>
        <v>0</v>
      </c>
      <c r="Y2706" s="52">
        <v>2452372.87</v>
      </c>
      <c r="Z2706" s="53">
        <f>Ugovori_OPULJP[[#This Row],[UKUPNI PRIHVATLJIVI IZDACI
TOTAL ELIGIBLE EXPENDITURE
= Bespovratna sredstva ukupno + doprinos korisnika
= Ukupni prihvatljivi troškovi
= Ukupna ugovorena vrijednost projekta HRK]]/7.5345</f>
        <v>325485.81458623667</v>
      </c>
      <c r="AA2706" s="57" t="s">
        <v>38</v>
      </c>
      <c r="AB2706" s="57" t="s">
        <v>35</v>
      </c>
      <c r="AC2706" s="107" t="s">
        <v>9855</v>
      </c>
      <c r="AD2706" s="63" t="s">
        <v>6595</v>
      </c>
    </row>
    <row r="2707" spans="1:30" ht="89.25" x14ac:dyDescent="0.2">
      <c r="A2707" s="66" t="s">
        <v>9856</v>
      </c>
      <c r="B2707" s="55" t="s">
        <v>743</v>
      </c>
      <c r="C2707" s="56" t="s">
        <v>7295</v>
      </c>
      <c r="D2707" s="88" t="s">
        <v>9750</v>
      </c>
      <c r="E2707" s="57" t="s">
        <v>76</v>
      </c>
      <c r="F2707" s="62" t="s">
        <v>9857</v>
      </c>
      <c r="G2707" s="45" t="s">
        <v>8329</v>
      </c>
      <c r="H2707" s="59">
        <v>44553</v>
      </c>
      <c r="I2707" s="59">
        <v>45161</v>
      </c>
      <c r="J2707" s="48" t="str">
        <f>IF(Ugovori_OPULJP[[#This Row],[DATUM ZAVRŠETKA OPERACIJE]]&gt;DATE(2024,3,31),"u provedbi","završen")</f>
        <v>završen</v>
      </c>
      <c r="K2707" s="67" t="s">
        <v>84</v>
      </c>
      <c r="L2707" s="46" t="s">
        <v>84</v>
      </c>
      <c r="M2707" s="74" t="s">
        <v>3114</v>
      </c>
      <c r="N2707" s="49">
        <v>0.15</v>
      </c>
      <c r="O2707" s="50">
        <f>Ugovori_OPULJP[[#This Row],[Bespovratna sredstva - Ukupno (EU+Nac) HRK
= Ukupna ugovorena vrijednost bespovratnih sredstava]]*Ugovori_OPULJP[[#This Row],[EU STOPA SUFINANCIRANJA %
EU CO-FINANCING RATE %]]</f>
        <v>2399002.753</v>
      </c>
      <c r="P2707" s="51">
        <f>Ugovori_OPULJP[[#This Row],[Bespovratna sredstva - EU dio - HRK]]/7.5345</f>
        <v>318402.38277257944</v>
      </c>
      <c r="Q2707" s="50">
        <f>Ugovori_OPULJP[[#This Row],[Bespovratna sredstva - Ukupno (EU+Nac) HRK
= Ukupna ugovorena vrijednost bespovratnih sredstava]]*Ugovori_OPULJP[[#This Row],[STOPA NACIONALNOG SUFINANCIRANJA %]]</f>
        <v>423353.42700000003</v>
      </c>
      <c r="R2707" s="51">
        <f>Ugovori_OPULJP[[#This Row],[Bespovratna sredstva - Nacionalni dio - HRK]]/7.5345</f>
        <v>56188.655783396374</v>
      </c>
      <c r="S2707" s="52">
        <v>2822356.18</v>
      </c>
      <c r="T2707" s="53">
        <f>Ugovori_OPULJP[[#This Row],[Bespovratna sredstva - Ukupno (EU+Nac) HRK
= Ukupna ugovorena vrijednost bespovratnih sredstava]]/7.5345</f>
        <v>374591.03855597583</v>
      </c>
      <c r="U2707" s="50">
        <v>0</v>
      </c>
      <c r="V2707" s="51">
        <f>Ugovori_OPULJP[[#This Row],[Javni doprinos korisnika - HRK]]/7.5345</f>
        <v>0</v>
      </c>
      <c r="W2707" s="50">
        <v>0</v>
      </c>
      <c r="X2707" s="51">
        <f>Ugovori_OPULJP[[#This Row],[Privatni doprinos korisnika - HRK]]/7.5345</f>
        <v>0</v>
      </c>
      <c r="Y2707" s="52">
        <v>2822356.18</v>
      </c>
      <c r="Z2707" s="53">
        <f>Ugovori_OPULJP[[#This Row],[UKUPNI PRIHVATLJIVI IZDACI
TOTAL ELIGIBLE EXPENDITURE
= Bespovratna sredstva ukupno + doprinos korisnika
= Ukupni prihvatljivi troškovi
= Ukupna ugovorena vrijednost projekta HRK]]/7.5345</f>
        <v>374591.03855597583</v>
      </c>
      <c r="AA2707" s="57" t="s">
        <v>38</v>
      </c>
      <c r="AB2707" s="57" t="s">
        <v>35</v>
      </c>
      <c r="AC2707" s="107" t="s">
        <v>9858</v>
      </c>
      <c r="AD2707" s="63" t="s">
        <v>6595</v>
      </c>
    </row>
    <row r="2708" spans="1:30" ht="89.25" x14ac:dyDescent="0.2">
      <c r="A2708" s="66" t="s">
        <v>9859</v>
      </c>
      <c r="B2708" s="55" t="s">
        <v>743</v>
      </c>
      <c r="C2708" s="56" t="s">
        <v>7295</v>
      </c>
      <c r="D2708" s="88" t="s">
        <v>9750</v>
      </c>
      <c r="E2708" s="57" t="s">
        <v>76</v>
      </c>
      <c r="F2708" s="62" t="s">
        <v>9860</v>
      </c>
      <c r="G2708" s="62" t="s">
        <v>9861</v>
      </c>
      <c r="H2708" s="59">
        <v>44553</v>
      </c>
      <c r="I2708" s="59">
        <v>45161</v>
      </c>
      <c r="J2708" s="48" t="str">
        <f>IF(Ugovori_OPULJP[[#This Row],[DATUM ZAVRŠETKA OPERACIJE]]&gt;DATE(2024,3,31),"u provedbi","završen")</f>
        <v>završen</v>
      </c>
      <c r="K2708" s="67" t="s">
        <v>84</v>
      </c>
      <c r="L2708" s="46" t="s">
        <v>84</v>
      </c>
      <c r="M2708" s="74" t="s">
        <v>3114</v>
      </c>
      <c r="N2708" s="49">
        <v>0.15</v>
      </c>
      <c r="O2708" s="50">
        <f>Ugovori_OPULJP[[#This Row],[Bespovratna sredstva - Ukupno (EU+Nac) HRK
= Ukupna ugovorena vrijednost bespovratnih sredstava]]*Ugovori_OPULJP[[#This Row],[EU STOPA SUFINANCIRANJA %
EU CO-FINANCING RATE %]]</f>
        <v>3532324.5405000001</v>
      </c>
      <c r="P2708" s="51">
        <f>Ugovori_OPULJP[[#This Row],[Bespovratna sredstva - EU dio - HRK]]/7.5345</f>
        <v>468820.03324706352</v>
      </c>
      <c r="Q2708" s="50">
        <f>Ugovori_OPULJP[[#This Row],[Bespovratna sredstva - Ukupno (EU+Nac) HRK
= Ukupna ugovorena vrijednost bespovratnih sredstava]]*Ugovori_OPULJP[[#This Row],[STOPA NACIONALNOG SUFINANCIRANJA %]]</f>
        <v>623351.38950000005</v>
      </c>
      <c r="R2708" s="51">
        <f>Ugovori_OPULJP[[#This Row],[Bespovratna sredstva - Nacionalni dio - HRK]]/7.5345</f>
        <v>82732.947043599444</v>
      </c>
      <c r="S2708" s="52">
        <v>4155675.93</v>
      </c>
      <c r="T2708" s="53">
        <f>Ugovori_OPULJP[[#This Row],[Bespovratna sredstva - Ukupno (EU+Nac) HRK
= Ukupna ugovorena vrijednost bespovratnih sredstava]]/7.5345</f>
        <v>551552.98029066296</v>
      </c>
      <c r="U2708" s="50">
        <v>0</v>
      </c>
      <c r="V2708" s="51">
        <f>Ugovori_OPULJP[[#This Row],[Javni doprinos korisnika - HRK]]/7.5345</f>
        <v>0</v>
      </c>
      <c r="W2708" s="50">
        <v>0</v>
      </c>
      <c r="X2708" s="51">
        <f>Ugovori_OPULJP[[#This Row],[Privatni doprinos korisnika - HRK]]/7.5345</f>
        <v>0</v>
      </c>
      <c r="Y2708" s="52">
        <v>4155675.93</v>
      </c>
      <c r="Z2708" s="53">
        <f>Ugovori_OPULJP[[#This Row],[UKUPNI PRIHVATLJIVI IZDACI
TOTAL ELIGIBLE EXPENDITURE
= Bespovratna sredstva ukupno + doprinos korisnika
= Ukupni prihvatljivi troškovi
= Ukupna ugovorena vrijednost projekta HRK]]/7.5345</f>
        <v>551552.98029066296</v>
      </c>
      <c r="AA2708" s="57" t="s">
        <v>38</v>
      </c>
      <c r="AB2708" s="57" t="s">
        <v>35</v>
      </c>
      <c r="AC2708" s="107" t="s">
        <v>9862</v>
      </c>
      <c r="AD2708" s="63" t="s">
        <v>6595</v>
      </c>
    </row>
    <row r="2709" spans="1:30" ht="51" x14ac:dyDescent="0.2">
      <c r="A2709" s="61" t="s">
        <v>9863</v>
      </c>
      <c r="B2709" s="55" t="s">
        <v>743</v>
      </c>
      <c r="C2709" s="56" t="s">
        <v>7295</v>
      </c>
      <c r="D2709" s="56" t="s">
        <v>9750</v>
      </c>
      <c r="E2709" s="57" t="s">
        <v>76</v>
      </c>
      <c r="F2709" s="62" t="s">
        <v>9864</v>
      </c>
      <c r="G2709" s="62" t="s">
        <v>9865</v>
      </c>
      <c r="H2709" s="59">
        <v>44580</v>
      </c>
      <c r="I2709" s="59">
        <v>45188</v>
      </c>
      <c r="J2709" s="48" t="str">
        <f>IF(Ugovori_OPULJP[[#This Row],[DATUM ZAVRŠETKA OPERACIJE]]&gt;DATE(2024,3,31),"u provedbi","završen")</f>
        <v>završen</v>
      </c>
      <c r="K2709" s="58" t="s">
        <v>84</v>
      </c>
      <c r="L2709" s="46" t="s">
        <v>84</v>
      </c>
      <c r="M2709" s="49">
        <v>0.85</v>
      </c>
      <c r="N2709" s="49">
        <v>0.15</v>
      </c>
      <c r="O2709" s="50">
        <v>4150125.2379999999</v>
      </c>
      <c r="P2709" s="51">
        <f>Ugovori_OPULJP[[#This Row],[Bespovratna sredstva - EU dio - HRK]]/7.5345</f>
        <v>550816.27685977833</v>
      </c>
      <c r="Q2709" s="50">
        <v>732375.04200000002</v>
      </c>
      <c r="R2709" s="51">
        <f>Ugovori_OPULJP[[#This Row],[Bespovratna sredstva - Nacionalni dio - HRK]]/7.5345</f>
        <v>97202.872387019699</v>
      </c>
      <c r="S2709" s="52">
        <v>4882500.28</v>
      </c>
      <c r="T2709" s="53">
        <f>Ugovori_OPULJP[[#This Row],[Bespovratna sredstva - Ukupno (EU+Nac) HRK
= Ukupna ugovorena vrijednost bespovratnih sredstava]]/7.5345</f>
        <v>648019.14924679801</v>
      </c>
      <c r="U2709" s="50">
        <v>0</v>
      </c>
      <c r="V2709" s="51">
        <f>Ugovori_OPULJP[[#This Row],[Javni doprinos korisnika - HRK]]/7.5345</f>
        <v>0</v>
      </c>
      <c r="W2709" s="50">
        <v>0</v>
      </c>
      <c r="X2709" s="51">
        <f>Ugovori_OPULJP[[#This Row],[Privatni doprinos korisnika - HRK]]/7.5345</f>
        <v>0</v>
      </c>
      <c r="Y2709" s="52">
        <v>4882500.28</v>
      </c>
      <c r="Z2709" s="53">
        <f>Ugovori_OPULJP[[#This Row],[UKUPNI PRIHVATLJIVI IZDACI
TOTAL ELIGIBLE EXPENDITURE
= Bespovratna sredstva ukupno + doprinos korisnika
= Ukupni prihvatljivi troškovi
= Ukupna ugovorena vrijednost projekta HRK]]/7.5345</f>
        <v>648019.14924679801</v>
      </c>
      <c r="AA2709" s="57" t="s">
        <v>38</v>
      </c>
      <c r="AB2709" s="57" t="s">
        <v>35</v>
      </c>
      <c r="AC2709" s="107" t="s">
        <v>9866</v>
      </c>
      <c r="AD2709" s="63" t="s">
        <v>6595</v>
      </c>
    </row>
    <row r="2710" spans="1:30" ht="89.25" x14ac:dyDescent="0.2">
      <c r="A2710" s="61" t="s">
        <v>9867</v>
      </c>
      <c r="B2710" s="55" t="s">
        <v>743</v>
      </c>
      <c r="C2710" s="56" t="s">
        <v>7295</v>
      </c>
      <c r="D2710" s="88" t="s">
        <v>9750</v>
      </c>
      <c r="E2710" s="57" t="s">
        <v>76</v>
      </c>
      <c r="F2710" s="62" t="s">
        <v>9868</v>
      </c>
      <c r="G2710" s="62" t="s">
        <v>9869</v>
      </c>
      <c r="H2710" s="59">
        <v>44559</v>
      </c>
      <c r="I2710" s="59">
        <v>45167</v>
      </c>
      <c r="J2710" s="48" t="str">
        <f>IF(Ugovori_OPULJP[[#This Row],[DATUM ZAVRŠETKA OPERACIJE]]&gt;DATE(2024,3,31),"u provedbi","završen")</f>
        <v>završen</v>
      </c>
      <c r="K2710" s="67" t="s">
        <v>249</v>
      </c>
      <c r="L2710" s="58" t="s">
        <v>249</v>
      </c>
      <c r="M2710" s="74" t="s">
        <v>3114</v>
      </c>
      <c r="N2710" s="49">
        <v>0.15</v>
      </c>
      <c r="O2710" s="50">
        <f>Ugovori_OPULJP[[#This Row],[Bespovratna sredstva - Ukupno (EU+Nac) HRK
= Ukupna ugovorena vrijednost bespovratnih sredstava]]*Ugovori_OPULJP[[#This Row],[EU STOPA SUFINANCIRANJA %
EU CO-FINANCING RATE %]]</f>
        <v>644353.32049999991</v>
      </c>
      <c r="P2710" s="51">
        <f>Ugovori_OPULJP[[#This Row],[Bespovratna sredstva - EU dio - HRK]]/7.5345</f>
        <v>85520.382308049622</v>
      </c>
      <c r="Q2710" s="50">
        <f>Ugovori_OPULJP[[#This Row],[Bespovratna sredstva - Ukupno (EU+Nac) HRK
= Ukupna ugovorena vrijednost bespovratnih sredstava]]*Ugovori_OPULJP[[#This Row],[STOPA NACIONALNOG SUFINANCIRANJA %]]</f>
        <v>113709.40949999999</v>
      </c>
      <c r="R2710" s="51">
        <f>Ugovori_OPULJP[[#This Row],[Bespovratna sredstva - Nacionalni dio - HRK]]/7.5345</f>
        <v>15091.832172008759</v>
      </c>
      <c r="S2710" s="52">
        <v>758062.73</v>
      </c>
      <c r="T2710" s="53">
        <f>Ugovori_OPULJP[[#This Row],[Bespovratna sredstva - Ukupno (EU+Nac) HRK
= Ukupna ugovorena vrijednost bespovratnih sredstava]]/7.5345</f>
        <v>100612.21448005839</v>
      </c>
      <c r="U2710" s="50">
        <v>0</v>
      </c>
      <c r="V2710" s="51">
        <f>Ugovori_OPULJP[[#This Row],[Javni doprinos korisnika - HRK]]/7.5345</f>
        <v>0</v>
      </c>
      <c r="W2710" s="50">
        <v>0</v>
      </c>
      <c r="X2710" s="51">
        <f>Ugovori_OPULJP[[#This Row],[Privatni doprinos korisnika - HRK]]/7.5345</f>
        <v>0</v>
      </c>
      <c r="Y2710" s="52">
        <v>758062.73</v>
      </c>
      <c r="Z2710" s="53">
        <f>Ugovori_OPULJP[[#This Row],[UKUPNI PRIHVATLJIVI IZDACI
TOTAL ELIGIBLE EXPENDITURE
= Bespovratna sredstva ukupno + doprinos korisnika
= Ukupni prihvatljivi troškovi
= Ukupna ugovorena vrijednost projekta HRK]]/7.5345</f>
        <v>100612.21448005839</v>
      </c>
      <c r="AA2710" s="57" t="s">
        <v>38</v>
      </c>
      <c r="AB2710" s="57" t="s">
        <v>35</v>
      </c>
      <c r="AC2710" s="107" t="s">
        <v>9870</v>
      </c>
      <c r="AD2710" s="63" t="s">
        <v>6595</v>
      </c>
    </row>
    <row r="2711" spans="1:30" ht="42.75" customHeight="1" x14ac:dyDescent="0.2">
      <c r="A2711" s="66" t="s">
        <v>9871</v>
      </c>
      <c r="B2711" s="55" t="s">
        <v>743</v>
      </c>
      <c r="C2711" s="56" t="s">
        <v>7295</v>
      </c>
      <c r="D2711" s="88" t="s">
        <v>9750</v>
      </c>
      <c r="E2711" s="57" t="s">
        <v>76</v>
      </c>
      <c r="F2711" s="62" t="s">
        <v>9872</v>
      </c>
      <c r="G2711" s="62" t="s">
        <v>9873</v>
      </c>
      <c r="H2711" s="59">
        <v>44553</v>
      </c>
      <c r="I2711" s="59">
        <v>45161</v>
      </c>
      <c r="J2711" s="48" t="str">
        <f>IF(Ugovori_OPULJP[[#This Row],[DATUM ZAVRŠETKA OPERACIJE]]&gt;DATE(2024,3,31),"u provedbi","završen")</f>
        <v>završen</v>
      </c>
      <c r="K2711" s="67" t="s">
        <v>249</v>
      </c>
      <c r="L2711" s="58" t="s">
        <v>249</v>
      </c>
      <c r="M2711" s="74" t="s">
        <v>3114</v>
      </c>
      <c r="N2711" s="49">
        <v>0.15</v>
      </c>
      <c r="O2711" s="50">
        <f>Ugovori_OPULJP[[#This Row],[Bespovratna sredstva - Ukupno (EU+Nac) HRK
= Ukupna ugovorena vrijednost bespovratnih sredstava]]*Ugovori_OPULJP[[#This Row],[EU STOPA SUFINANCIRANJA %
EU CO-FINANCING RATE %]]</f>
        <v>2546326.4190000002</v>
      </c>
      <c r="P2711" s="51">
        <f>Ugovori_OPULJP[[#This Row],[Bespovratna sredstva - EU dio - HRK]]/7.5345</f>
        <v>337955.59347003786</v>
      </c>
      <c r="Q2711" s="50">
        <f>Ugovori_OPULJP[[#This Row],[Bespovratna sredstva - Ukupno (EU+Nac) HRK
= Ukupna ugovorena vrijednost bespovratnih sredstava]]*Ugovori_OPULJP[[#This Row],[STOPA NACIONALNOG SUFINANCIRANJA %]]</f>
        <v>449351.72100000002</v>
      </c>
      <c r="R2711" s="51">
        <f>Ugovori_OPULJP[[#This Row],[Bespovratna sredstva - Nacionalni dio - HRK]]/7.5345</f>
        <v>59639.222377065496</v>
      </c>
      <c r="S2711" s="52">
        <v>2995678.14</v>
      </c>
      <c r="T2711" s="53">
        <f>Ugovori_OPULJP[[#This Row],[Bespovratna sredstva - Ukupno (EU+Nac) HRK
= Ukupna ugovorena vrijednost bespovratnih sredstava]]/7.5345</f>
        <v>397594.81584710331</v>
      </c>
      <c r="U2711" s="50">
        <v>0</v>
      </c>
      <c r="V2711" s="51">
        <f>Ugovori_OPULJP[[#This Row],[Javni doprinos korisnika - HRK]]/7.5345</f>
        <v>0</v>
      </c>
      <c r="W2711" s="50">
        <v>0</v>
      </c>
      <c r="X2711" s="51">
        <f>Ugovori_OPULJP[[#This Row],[Privatni doprinos korisnika - HRK]]/7.5345</f>
        <v>0</v>
      </c>
      <c r="Y2711" s="52">
        <v>2995678.14</v>
      </c>
      <c r="Z2711" s="53">
        <f>Ugovori_OPULJP[[#This Row],[UKUPNI PRIHVATLJIVI IZDACI
TOTAL ELIGIBLE EXPENDITURE
= Bespovratna sredstva ukupno + doprinos korisnika
= Ukupni prihvatljivi troškovi
= Ukupna ugovorena vrijednost projekta HRK]]/7.5345</f>
        <v>397594.81584710331</v>
      </c>
      <c r="AA2711" s="57" t="s">
        <v>38</v>
      </c>
      <c r="AB2711" s="57" t="s">
        <v>35</v>
      </c>
      <c r="AC2711" s="107" t="s">
        <v>9874</v>
      </c>
      <c r="AD2711" s="63" t="s">
        <v>6595</v>
      </c>
    </row>
    <row r="2712" spans="1:30" ht="76.5" x14ac:dyDescent="0.2">
      <c r="A2712" s="61" t="s">
        <v>9875</v>
      </c>
      <c r="B2712" s="55" t="s">
        <v>743</v>
      </c>
      <c r="C2712" s="56" t="s">
        <v>7295</v>
      </c>
      <c r="D2712" s="88" t="s">
        <v>9750</v>
      </c>
      <c r="E2712" s="57" t="s">
        <v>76</v>
      </c>
      <c r="F2712" s="62" t="s">
        <v>9876</v>
      </c>
      <c r="G2712" s="62" t="s">
        <v>1318</v>
      </c>
      <c r="H2712" s="59">
        <v>44553</v>
      </c>
      <c r="I2712" s="59">
        <v>45161</v>
      </c>
      <c r="J2712" s="48" t="str">
        <f>IF(Ugovori_OPULJP[[#This Row],[DATUM ZAVRŠETKA OPERACIJE]]&gt;DATE(2024,3,31),"u provedbi","završen")</f>
        <v>završen</v>
      </c>
      <c r="K2712" s="46" t="s">
        <v>84</v>
      </c>
      <c r="L2712" s="46" t="s">
        <v>84</v>
      </c>
      <c r="M2712" s="74" t="s">
        <v>3114</v>
      </c>
      <c r="N2712" s="49">
        <v>0.15</v>
      </c>
      <c r="O2712" s="50">
        <f>Ugovori_OPULJP[[#This Row],[Bespovratna sredstva - Ukupno (EU+Nac) HRK
= Ukupna ugovorena vrijednost bespovratnih sredstava]]*Ugovori_OPULJP[[#This Row],[EU STOPA SUFINANCIRANJA %
EU CO-FINANCING RATE %]]</f>
        <v>2679898.9125000001</v>
      </c>
      <c r="P2712" s="51">
        <f>Ugovori_OPULJP[[#This Row],[Bespovratna sredstva - EU dio - HRK]]/7.5345</f>
        <v>355683.7099343022</v>
      </c>
      <c r="Q2712" s="50">
        <f>Ugovori_OPULJP[[#This Row],[Bespovratna sredstva - Ukupno (EU+Nac) HRK
= Ukupna ugovorena vrijednost bespovratnih sredstava]]*Ugovori_OPULJP[[#This Row],[STOPA NACIONALNOG SUFINANCIRANJA %]]</f>
        <v>472923.33749999997</v>
      </c>
      <c r="R2712" s="51">
        <f>Ugovori_OPULJP[[#This Row],[Bespovratna sredstva - Nacionalni dio - HRK]]/7.5345</f>
        <v>62767.713517818032</v>
      </c>
      <c r="S2712" s="52">
        <v>3152822.25</v>
      </c>
      <c r="T2712" s="53">
        <f>Ugovori_OPULJP[[#This Row],[Bespovratna sredstva - Ukupno (EU+Nac) HRK
= Ukupna ugovorena vrijednost bespovratnih sredstava]]/7.5345</f>
        <v>418451.42345212022</v>
      </c>
      <c r="U2712" s="50">
        <v>0</v>
      </c>
      <c r="V2712" s="51">
        <f>Ugovori_OPULJP[[#This Row],[Javni doprinos korisnika - HRK]]/7.5345</f>
        <v>0</v>
      </c>
      <c r="W2712" s="50">
        <v>0</v>
      </c>
      <c r="X2712" s="51">
        <f>Ugovori_OPULJP[[#This Row],[Privatni doprinos korisnika - HRK]]/7.5345</f>
        <v>0</v>
      </c>
      <c r="Y2712" s="52">
        <v>3152822.25</v>
      </c>
      <c r="Z2712" s="53">
        <f>Ugovori_OPULJP[[#This Row],[UKUPNI PRIHVATLJIVI IZDACI
TOTAL ELIGIBLE EXPENDITURE
= Bespovratna sredstva ukupno + doprinos korisnika
= Ukupni prihvatljivi troškovi
= Ukupna ugovorena vrijednost projekta HRK]]/7.5345</f>
        <v>418451.42345212022</v>
      </c>
      <c r="AA2712" s="57" t="s">
        <v>38</v>
      </c>
      <c r="AB2712" s="57" t="s">
        <v>35</v>
      </c>
      <c r="AC2712" s="107" t="s">
        <v>9877</v>
      </c>
      <c r="AD2712" s="63" t="s">
        <v>6595</v>
      </c>
    </row>
    <row r="2713" spans="1:30" ht="63.75" x14ac:dyDescent="0.2">
      <c r="A2713" s="61" t="s">
        <v>9878</v>
      </c>
      <c r="B2713" s="55" t="s">
        <v>743</v>
      </c>
      <c r="C2713" s="56" t="s">
        <v>7295</v>
      </c>
      <c r="D2713" s="88" t="s">
        <v>9750</v>
      </c>
      <c r="E2713" s="57" t="s">
        <v>76</v>
      </c>
      <c r="F2713" s="62" t="s">
        <v>9879</v>
      </c>
      <c r="G2713" s="62" t="s">
        <v>3043</v>
      </c>
      <c r="H2713" s="59">
        <v>44616</v>
      </c>
      <c r="I2713" s="59">
        <v>45223</v>
      </c>
      <c r="J2713" s="48" t="str">
        <f>IF(Ugovori_OPULJP[[#This Row],[DATUM ZAVRŠETKA OPERACIJE]]&gt;DATE(2024,3,31),"u provedbi","završen")</f>
        <v>završen</v>
      </c>
      <c r="K2713" s="67" t="s">
        <v>425</v>
      </c>
      <c r="L2713" s="67" t="s">
        <v>425</v>
      </c>
      <c r="M2713" s="74" t="s">
        <v>3114</v>
      </c>
      <c r="N2713" s="49">
        <v>0.15</v>
      </c>
      <c r="O2713" s="50">
        <f>Ugovori_OPULJP[[#This Row],[Bespovratna sredstva - Ukupno (EU+Nac) HRK
= Ukupna ugovorena vrijednost bespovratnih sredstava]]*Ugovori_OPULJP[[#This Row],[EU STOPA SUFINANCIRANJA %
EU CO-FINANCING RATE %]]</f>
        <v>2206260</v>
      </c>
      <c r="P2713" s="51">
        <f>Ugovori_OPULJP[[#This Row],[Bespovratna sredstva - EU dio - HRK]]/7.5345</f>
        <v>292821.02329285286</v>
      </c>
      <c r="Q2713" s="50">
        <f>Ugovori_OPULJP[[#This Row],[Bespovratna sredstva - Ukupno (EU+Nac) HRK
= Ukupna ugovorena vrijednost bespovratnih sredstava]]*Ugovori_OPULJP[[#This Row],[STOPA NACIONALNOG SUFINANCIRANJA %]]</f>
        <v>389340</v>
      </c>
      <c r="R2713" s="51">
        <f>Ugovori_OPULJP[[#This Row],[Bespovratna sredstva - Nacionalni dio - HRK]]/7.5345</f>
        <v>51674.298228150503</v>
      </c>
      <c r="S2713" s="52">
        <v>2595600</v>
      </c>
      <c r="T2713" s="53">
        <f>Ugovori_OPULJP[[#This Row],[Bespovratna sredstva - Ukupno (EU+Nac) HRK
= Ukupna ugovorena vrijednost bespovratnih sredstava]]/7.5345</f>
        <v>344495.32152100338</v>
      </c>
      <c r="U2713" s="50">
        <v>0</v>
      </c>
      <c r="V2713" s="51">
        <f>Ugovori_OPULJP[[#This Row],[Javni doprinos korisnika - HRK]]/7.5345</f>
        <v>0</v>
      </c>
      <c r="W2713" s="50">
        <v>0</v>
      </c>
      <c r="X2713" s="51">
        <f>Ugovori_OPULJP[[#This Row],[Privatni doprinos korisnika - HRK]]/7.5345</f>
        <v>0</v>
      </c>
      <c r="Y2713" s="52">
        <v>2595600</v>
      </c>
      <c r="Z2713" s="53">
        <f>Ugovori_OPULJP[[#This Row],[UKUPNI PRIHVATLJIVI IZDACI
TOTAL ELIGIBLE EXPENDITURE
= Bespovratna sredstva ukupno + doprinos korisnika
= Ukupni prihvatljivi troškovi
= Ukupna ugovorena vrijednost projekta HRK]]/7.5345</f>
        <v>344495.32152100338</v>
      </c>
      <c r="AA2713" s="57" t="s">
        <v>38</v>
      </c>
      <c r="AB2713" s="57" t="s">
        <v>35</v>
      </c>
      <c r="AC2713" s="107" t="s">
        <v>9880</v>
      </c>
      <c r="AD2713" s="63" t="s">
        <v>6595</v>
      </c>
    </row>
    <row r="2714" spans="1:30" ht="114.75" x14ac:dyDescent="0.2">
      <c r="A2714" s="66" t="s">
        <v>9881</v>
      </c>
      <c r="B2714" s="55" t="s">
        <v>743</v>
      </c>
      <c r="C2714" s="56" t="s">
        <v>7295</v>
      </c>
      <c r="D2714" s="88" t="s">
        <v>9750</v>
      </c>
      <c r="E2714" s="57" t="s">
        <v>76</v>
      </c>
      <c r="F2714" s="62" t="s">
        <v>9882</v>
      </c>
      <c r="G2714" s="62" t="s">
        <v>9883</v>
      </c>
      <c r="H2714" s="59">
        <v>44553</v>
      </c>
      <c r="I2714" s="59">
        <v>45161</v>
      </c>
      <c r="J2714" s="48" t="str">
        <f>IF(Ugovori_OPULJP[[#This Row],[DATUM ZAVRŠETKA OPERACIJE]]&gt;DATE(2024,3,31),"u provedbi","završen")</f>
        <v>završen</v>
      </c>
      <c r="K2714" s="67" t="s">
        <v>84</v>
      </c>
      <c r="L2714" s="46" t="s">
        <v>84</v>
      </c>
      <c r="M2714" s="74" t="s">
        <v>3114</v>
      </c>
      <c r="N2714" s="49">
        <v>0.15</v>
      </c>
      <c r="O2714" s="50">
        <f>Ugovori_OPULJP[[#This Row],[Bespovratna sredstva - Ukupno (EU+Nac) HRK
= Ukupna ugovorena vrijednost bespovratnih sredstava]]*Ugovori_OPULJP[[#This Row],[EU STOPA SUFINANCIRANJA %
EU CO-FINANCING RATE %]]</f>
        <v>3836560</v>
      </c>
      <c r="P2714" s="51">
        <f>Ugovori_OPULJP[[#This Row],[Bespovratna sredstva - EU dio - HRK]]/7.5345</f>
        <v>509199.01785121771</v>
      </c>
      <c r="Q2714" s="50">
        <f>Ugovori_OPULJP[[#This Row],[Bespovratna sredstva - Ukupno (EU+Nac) HRK
= Ukupna ugovorena vrijednost bespovratnih sredstava]]*Ugovori_OPULJP[[#This Row],[STOPA NACIONALNOG SUFINANCIRANJA %]]</f>
        <v>677040</v>
      </c>
      <c r="R2714" s="51">
        <f>Ugovori_OPULJP[[#This Row],[Bespovratna sredstva - Nacionalni dio - HRK]]/7.5345</f>
        <v>89858.650209038417</v>
      </c>
      <c r="S2714" s="52">
        <v>4513600</v>
      </c>
      <c r="T2714" s="53">
        <f>Ugovori_OPULJP[[#This Row],[Bespovratna sredstva - Ukupno (EU+Nac) HRK
= Ukupna ugovorena vrijednost bespovratnih sredstava]]/7.5345</f>
        <v>599057.66806025617</v>
      </c>
      <c r="U2714" s="50">
        <v>0</v>
      </c>
      <c r="V2714" s="51">
        <f>Ugovori_OPULJP[[#This Row],[Javni doprinos korisnika - HRK]]/7.5345</f>
        <v>0</v>
      </c>
      <c r="W2714" s="50">
        <v>0</v>
      </c>
      <c r="X2714" s="51">
        <f>Ugovori_OPULJP[[#This Row],[Privatni doprinos korisnika - HRK]]/7.5345</f>
        <v>0</v>
      </c>
      <c r="Y2714" s="52">
        <v>4513600</v>
      </c>
      <c r="Z2714" s="53">
        <f>Ugovori_OPULJP[[#This Row],[UKUPNI PRIHVATLJIVI IZDACI
TOTAL ELIGIBLE EXPENDITURE
= Bespovratna sredstva ukupno + doprinos korisnika
= Ukupni prihvatljivi troškovi
= Ukupna ugovorena vrijednost projekta HRK]]/7.5345</f>
        <v>599057.66806025617</v>
      </c>
      <c r="AA2714" s="57" t="s">
        <v>38</v>
      </c>
      <c r="AB2714" s="57" t="s">
        <v>35</v>
      </c>
      <c r="AC2714" s="107" t="s">
        <v>9884</v>
      </c>
      <c r="AD2714" s="63" t="s">
        <v>6595</v>
      </c>
    </row>
    <row r="2715" spans="1:30" ht="102" x14ac:dyDescent="0.2">
      <c r="A2715" s="66" t="s">
        <v>9885</v>
      </c>
      <c r="B2715" s="55" t="s">
        <v>743</v>
      </c>
      <c r="C2715" s="56" t="s">
        <v>7295</v>
      </c>
      <c r="D2715" s="88" t="s">
        <v>9750</v>
      </c>
      <c r="E2715" s="57" t="s">
        <v>76</v>
      </c>
      <c r="F2715" s="62" t="s">
        <v>9886</v>
      </c>
      <c r="G2715" s="62" t="s">
        <v>9887</v>
      </c>
      <c r="H2715" s="59">
        <v>44553</v>
      </c>
      <c r="I2715" s="59">
        <v>45161</v>
      </c>
      <c r="J2715" s="48" t="str">
        <f>IF(Ugovori_OPULJP[[#This Row],[DATUM ZAVRŠETKA OPERACIJE]]&gt;DATE(2024,3,31),"u provedbi","završen")</f>
        <v>završen</v>
      </c>
      <c r="K2715" s="67" t="s">
        <v>84</v>
      </c>
      <c r="L2715" s="46" t="s">
        <v>84</v>
      </c>
      <c r="M2715" s="74" t="s">
        <v>3114</v>
      </c>
      <c r="N2715" s="49">
        <v>0.15</v>
      </c>
      <c r="O2715" s="50">
        <f>Ugovori_OPULJP[[#This Row],[Bespovratna sredstva - Ukupno (EU+Nac) HRK
= Ukupna ugovorena vrijednost bespovratnih sredstava]]*Ugovori_OPULJP[[#This Row],[EU STOPA SUFINANCIRANJA %
EU CO-FINANCING RATE %]]</f>
        <v>1533799.0919999999</v>
      </c>
      <c r="P2715" s="51">
        <f>Ugovori_OPULJP[[#This Row],[Bespovratna sredstva - EU dio - HRK]]/7.5345</f>
        <v>203570.12303404338</v>
      </c>
      <c r="Q2715" s="50">
        <f>Ugovori_OPULJP[[#This Row],[Bespovratna sredstva - Ukupno (EU+Nac) HRK
= Ukupna ugovorena vrijednost bespovratnih sredstava]]*Ugovori_OPULJP[[#This Row],[STOPA NACIONALNOG SUFINANCIRANJA %]]</f>
        <v>270670.42800000001</v>
      </c>
      <c r="R2715" s="51">
        <f>Ugovori_OPULJP[[#This Row],[Bespovratna sredstva - Nacionalni dio - HRK]]/7.5345</f>
        <v>35924.139358948836</v>
      </c>
      <c r="S2715" s="52">
        <v>1804469.52</v>
      </c>
      <c r="T2715" s="53">
        <f>Ugovori_OPULJP[[#This Row],[Bespovratna sredstva - Ukupno (EU+Nac) HRK
= Ukupna ugovorena vrijednost bespovratnih sredstava]]/7.5345</f>
        <v>239494.26239299221</v>
      </c>
      <c r="U2715" s="50">
        <v>0</v>
      </c>
      <c r="V2715" s="51">
        <f>Ugovori_OPULJP[[#This Row],[Javni doprinos korisnika - HRK]]/7.5345</f>
        <v>0</v>
      </c>
      <c r="W2715" s="50">
        <v>0</v>
      </c>
      <c r="X2715" s="51">
        <f>Ugovori_OPULJP[[#This Row],[Privatni doprinos korisnika - HRK]]/7.5345</f>
        <v>0</v>
      </c>
      <c r="Y2715" s="52">
        <v>1804469.52</v>
      </c>
      <c r="Z2715" s="53">
        <f>Ugovori_OPULJP[[#This Row],[UKUPNI PRIHVATLJIVI IZDACI
TOTAL ELIGIBLE EXPENDITURE
= Bespovratna sredstva ukupno + doprinos korisnika
= Ukupni prihvatljivi troškovi
= Ukupna ugovorena vrijednost projekta HRK]]/7.5345</f>
        <v>239494.26239299221</v>
      </c>
      <c r="AA2715" s="57" t="s">
        <v>38</v>
      </c>
      <c r="AB2715" s="57" t="s">
        <v>35</v>
      </c>
      <c r="AC2715" s="107" t="s">
        <v>9888</v>
      </c>
      <c r="AD2715" s="63" t="s">
        <v>6595</v>
      </c>
    </row>
    <row r="2716" spans="1:30" ht="102" x14ac:dyDescent="0.2">
      <c r="A2716" s="66" t="s">
        <v>9889</v>
      </c>
      <c r="B2716" s="55" t="s">
        <v>743</v>
      </c>
      <c r="C2716" s="56" t="s">
        <v>7295</v>
      </c>
      <c r="D2716" s="88" t="s">
        <v>9750</v>
      </c>
      <c r="E2716" s="57" t="s">
        <v>76</v>
      </c>
      <c r="F2716" s="62" t="s">
        <v>9890</v>
      </c>
      <c r="G2716" s="62" t="s">
        <v>9891</v>
      </c>
      <c r="H2716" s="59">
        <v>44553</v>
      </c>
      <c r="I2716" s="59">
        <v>45161</v>
      </c>
      <c r="J2716" s="48" t="str">
        <f>IF(Ugovori_OPULJP[[#This Row],[DATUM ZAVRŠETKA OPERACIJE]]&gt;DATE(2024,3,31),"u provedbi","završen")</f>
        <v>završen</v>
      </c>
      <c r="K2716" s="67" t="s">
        <v>425</v>
      </c>
      <c r="L2716" s="46" t="s">
        <v>425</v>
      </c>
      <c r="M2716" s="74" t="s">
        <v>3114</v>
      </c>
      <c r="N2716" s="49">
        <v>0.15</v>
      </c>
      <c r="O2716" s="50">
        <f>Ugovori_OPULJP[[#This Row],[Bespovratna sredstva - Ukupno (EU+Nac) HRK
= Ukupna ugovorena vrijednost bespovratnih sredstava]]*Ugovori_OPULJP[[#This Row],[EU STOPA SUFINANCIRANJA %
EU CO-FINANCING RATE %]]</f>
        <v>1029647.5</v>
      </c>
      <c r="P2716" s="51">
        <f>Ugovori_OPULJP[[#This Row],[Bespovratna sredstva - EU dio - HRK]]/7.5345</f>
        <v>136657.70787709867</v>
      </c>
      <c r="Q2716" s="50">
        <f>Ugovori_OPULJP[[#This Row],[Bespovratna sredstva - Ukupno (EU+Nac) HRK
= Ukupna ugovorena vrijednost bespovratnih sredstava]]*Ugovori_OPULJP[[#This Row],[STOPA NACIONALNOG SUFINANCIRANJA %]]</f>
        <v>181702.5</v>
      </c>
      <c r="R2716" s="51">
        <f>Ugovori_OPULJP[[#This Row],[Bespovratna sredstva - Nacionalni dio - HRK]]/7.5345</f>
        <v>24116.066095958588</v>
      </c>
      <c r="S2716" s="52">
        <v>1211350</v>
      </c>
      <c r="T2716" s="53">
        <f>Ugovori_OPULJP[[#This Row],[Bespovratna sredstva - Ukupno (EU+Nac) HRK
= Ukupna ugovorena vrijednost bespovratnih sredstava]]/7.5345</f>
        <v>160773.77397305725</v>
      </c>
      <c r="U2716" s="50">
        <v>0</v>
      </c>
      <c r="V2716" s="51">
        <f>Ugovori_OPULJP[[#This Row],[Javni doprinos korisnika - HRK]]/7.5345</f>
        <v>0</v>
      </c>
      <c r="W2716" s="50">
        <v>0</v>
      </c>
      <c r="X2716" s="51">
        <f>Ugovori_OPULJP[[#This Row],[Privatni doprinos korisnika - HRK]]/7.5345</f>
        <v>0</v>
      </c>
      <c r="Y2716" s="52">
        <v>1211350</v>
      </c>
      <c r="Z2716" s="53">
        <f>Ugovori_OPULJP[[#This Row],[UKUPNI PRIHVATLJIVI IZDACI
TOTAL ELIGIBLE EXPENDITURE
= Bespovratna sredstva ukupno + doprinos korisnika
= Ukupni prihvatljivi troškovi
= Ukupna ugovorena vrijednost projekta HRK]]/7.5345</f>
        <v>160773.77397305725</v>
      </c>
      <c r="AA2716" s="57" t="s">
        <v>38</v>
      </c>
      <c r="AB2716" s="57" t="s">
        <v>35</v>
      </c>
      <c r="AC2716" s="107" t="s">
        <v>9892</v>
      </c>
      <c r="AD2716" s="63" t="s">
        <v>6595</v>
      </c>
    </row>
    <row r="2717" spans="1:30" ht="89.25" x14ac:dyDescent="0.2">
      <c r="A2717" s="61" t="s">
        <v>9893</v>
      </c>
      <c r="B2717" s="55" t="s">
        <v>743</v>
      </c>
      <c r="C2717" s="56" t="s">
        <v>7295</v>
      </c>
      <c r="D2717" s="88" t="s">
        <v>9750</v>
      </c>
      <c r="E2717" s="57" t="s">
        <v>76</v>
      </c>
      <c r="F2717" s="62" t="s">
        <v>9894</v>
      </c>
      <c r="G2717" s="62" t="s">
        <v>9895</v>
      </c>
      <c r="H2717" s="59">
        <v>44561</v>
      </c>
      <c r="I2717" s="59">
        <v>45169</v>
      </c>
      <c r="J2717" s="48" t="str">
        <f>IF(Ugovori_OPULJP[[#This Row],[DATUM ZAVRŠETKA OPERACIJE]]&gt;DATE(2024,3,31),"u provedbi","završen")</f>
        <v>završen</v>
      </c>
      <c r="K2717" s="58" t="s">
        <v>249</v>
      </c>
      <c r="L2717" s="58" t="s">
        <v>249</v>
      </c>
      <c r="M2717" s="74" t="s">
        <v>3114</v>
      </c>
      <c r="N2717" s="49">
        <v>0.15</v>
      </c>
      <c r="O2717" s="50">
        <f>Ugovori_OPULJP[[#This Row],[Bespovratna sredstva - Ukupno (EU+Nac) HRK
= Ukupna ugovorena vrijednost bespovratnih sredstava]]*Ugovori_OPULJP[[#This Row],[EU STOPA SUFINANCIRANJA %
EU CO-FINANCING RATE %]]</f>
        <v>3063317.7454999997</v>
      </c>
      <c r="P2717" s="51">
        <f>Ugovori_OPULJP[[#This Row],[Bespovratna sredstva - EU dio - HRK]]/7.5345</f>
        <v>406572.13424912066</v>
      </c>
      <c r="Q2717" s="50">
        <f>Ugovori_OPULJP[[#This Row],[Bespovratna sredstva - Ukupno (EU+Nac) HRK
= Ukupna ugovorena vrijednost bespovratnih sredstava]]*Ugovori_OPULJP[[#This Row],[STOPA NACIONALNOG SUFINANCIRANJA %]]</f>
        <v>540585.48450000002</v>
      </c>
      <c r="R2717" s="51">
        <f>Ugovori_OPULJP[[#This Row],[Bespovratna sredstva - Nacionalni dio - HRK]]/7.5345</f>
        <v>71748.023691021299</v>
      </c>
      <c r="S2717" s="52">
        <v>3603903.23</v>
      </c>
      <c r="T2717" s="53">
        <f>Ugovori_OPULJP[[#This Row],[Bespovratna sredstva - Ukupno (EU+Nac) HRK
= Ukupna ugovorena vrijednost bespovratnih sredstava]]/7.5345</f>
        <v>478320.15794014197</v>
      </c>
      <c r="U2717" s="50">
        <v>0</v>
      </c>
      <c r="V2717" s="51">
        <f>Ugovori_OPULJP[[#This Row],[Javni doprinos korisnika - HRK]]/7.5345</f>
        <v>0</v>
      </c>
      <c r="W2717" s="50">
        <v>0</v>
      </c>
      <c r="X2717" s="51">
        <f>Ugovori_OPULJP[[#This Row],[Privatni doprinos korisnika - HRK]]/7.5345</f>
        <v>0</v>
      </c>
      <c r="Y2717" s="52">
        <v>3603903.23</v>
      </c>
      <c r="Z2717" s="53">
        <f>Ugovori_OPULJP[[#This Row],[UKUPNI PRIHVATLJIVI IZDACI
TOTAL ELIGIBLE EXPENDITURE
= Bespovratna sredstva ukupno + doprinos korisnika
= Ukupni prihvatljivi troškovi
= Ukupna ugovorena vrijednost projekta HRK]]/7.5345</f>
        <v>478320.15794014197</v>
      </c>
      <c r="AA2717" s="57" t="s">
        <v>38</v>
      </c>
      <c r="AB2717" s="57" t="s">
        <v>35</v>
      </c>
      <c r="AC2717" s="107" t="s">
        <v>9896</v>
      </c>
      <c r="AD2717" s="63" t="s">
        <v>6595</v>
      </c>
    </row>
    <row r="2718" spans="1:30" ht="114.75" x14ac:dyDescent="0.2">
      <c r="A2718" s="61" t="s">
        <v>9897</v>
      </c>
      <c r="B2718" s="55" t="s">
        <v>743</v>
      </c>
      <c r="C2718" s="56" t="s">
        <v>7295</v>
      </c>
      <c r="D2718" s="88" t="s">
        <v>9750</v>
      </c>
      <c r="E2718" s="57" t="s">
        <v>76</v>
      </c>
      <c r="F2718" s="62" t="s">
        <v>9898</v>
      </c>
      <c r="G2718" s="62" t="s">
        <v>9899</v>
      </c>
      <c r="H2718" s="59">
        <v>44595</v>
      </c>
      <c r="I2718" s="59">
        <v>45202</v>
      </c>
      <c r="J2718" s="48" t="str">
        <f>IF(Ugovori_OPULJP[[#This Row],[DATUM ZAVRŠETKA OPERACIJE]]&gt;DATE(2024,3,31),"u provedbi","završen")</f>
        <v>završen</v>
      </c>
      <c r="K2718" s="67" t="s">
        <v>249</v>
      </c>
      <c r="L2718" s="67" t="s">
        <v>249</v>
      </c>
      <c r="M2718" s="49">
        <v>0.85</v>
      </c>
      <c r="N2718" s="49">
        <v>0.15</v>
      </c>
      <c r="O2718" s="50">
        <f>Ugovori_OPULJP[[#This Row],[Bespovratna sredstva - Ukupno (EU+Nac) HRK
= Ukupna ugovorena vrijednost bespovratnih sredstava]]*Ugovori_OPULJP[[#This Row],[EU STOPA SUFINANCIRANJA %
EU CO-FINANCING RATE %]]</f>
        <v>649036.56550000003</v>
      </c>
      <c r="P2718" s="51">
        <f>Ugovori_OPULJP[[#This Row],[Bespovratna sredstva - EU dio - HRK]]/7.5345</f>
        <v>86141.95573694339</v>
      </c>
      <c r="Q2718" s="50">
        <f>Ugovori_OPULJP[[#This Row],[Bespovratna sredstva - Ukupno (EU+Nac) HRK
= Ukupna ugovorena vrijednost bespovratnih sredstava]]*Ugovori_OPULJP[[#This Row],[STOPA NACIONALNOG SUFINANCIRANJA %]]</f>
        <v>114535.86450000001</v>
      </c>
      <c r="R2718" s="51">
        <f>Ugovori_OPULJP[[#This Row],[Bespovratna sredstva - Nacionalni dio - HRK]]/7.5345</f>
        <v>15201.52160063707</v>
      </c>
      <c r="S2718" s="52">
        <v>763572.43</v>
      </c>
      <c r="T2718" s="53">
        <f>Ugovori_OPULJP[[#This Row],[Bespovratna sredstva - Ukupno (EU+Nac) HRK
= Ukupna ugovorena vrijednost bespovratnih sredstava]]/7.5345</f>
        <v>101343.47733758047</v>
      </c>
      <c r="U2718" s="50">
        <v>0</v>
      </c>
      <c r="V2718" s="51">
        <f>Ugovori_OPULJP[[#This Row],[Javni doprinos korisnika - HRK]]/7.5345</f>
        <v>0</v>
      </c>
      <c r="W2718" s="50">
        <v>0</v>
      </c>
      <c r="X2718" s="51">
        <f>Ugovori_OPULJP[[#This Row],[Privatni doprinos korisnika - HRK]]/7.5345</f>
        <v>0</v>
      </c>
      <c r="Y2718" s="52">
        <v>763572.43</v>
      </c>
      <c r="Z2718" s="53">
        <f>Ugovori_OPULJP[[#This Row],[UKUPNI PRIHVATLJIVI IZDACI
TOTAL ELIGIBLE EXPENDITURE
= Bespovratna sredstva ukupno + doprinos korisnika
= Ukupni prihvatljivi troškovi
= Ukupna ugovorena vrijednost projekta HRK]]/7.5345</f>
        <v>101343.47733758047</v>
      </c>
      <c r="AA2718" s="57" t="s">
        <v>38</v>
      </c>
      <c r="AB2718" s="57" t="s">
        <v>35</v>
      </c>
      <c r="AC2718" s="107" t="s">
        <v>9900</v>
      </c>
      <c r="AD2718" s="63" t="s">
        <v>6595</v>
      </c>
    </row>
    <row r="2719" spans="1:30" ht="114.75" x14ac:dyDescent="0.2">
      <c r="A2719" s="61" t="s">
        <v>9901</v>
      </c>
      <c r="B2719" s="55" t="s">
        <v>743</v>
      </c>
      <c r="C2719" s="56" t="s">
        <v>7295</v>
      </c>
      <c r="D2719" s="88" t="s">
        <v>9750</v>
      </c>
      <c r="E2719" s="57" t="s">
        <v>76</v>
      </c>
      <c r="F2719" s="62" t="s">
        <v>9902</v>
      </c>
      <c r="G2719" s="62" t="s">
        <v>8520</v>
      </c>
      <c r="H2719" s="59">
        <v>44595</v>
      </c>
      <c r="I2719" s="59">
        <v>45202</v>
      </c>
      <c r="J2719" s="48" t="str">
        <f>IF(Ugovori_OPULJP[[#This Row],[DATUM ZAVRŠETKA OPERACIJE]]&gt;DATE(2024,3,31),"u provedbi","završen")</f>
        <v>završen</v>
      </c>
      <c r="K2719" s="58" t="s">
        <v>200</v>
      </c>
      <c r="L2719" s="58" t="s">
        <v>200</v>
      </c>
      <c r="M2719" s="49">
        <v>0.85</v>
      </c>
      <c r="N2719" s="49">
        <v>0.15</v>
      </c>
      <c r="O2719" s="50">
        <f>Ugovori_OPULJP[[#This Row],[Bespovratna sredstva - Ukupno (EU+Nac) HRK
= Ukupna ugovorena vrijednost bespovratnih sredstava]]*Ugovori_OPULJP[[#This Row],[EU STOPA SUFINANCIRANJA %
EU CO-FINANCING RATE %]]</f>
        <v>798111.34199999995</v>
      </c>
      <c r="P2719" s="51">
        <f>Ugovori_OPULJP[[#This Row],[Bespovratna sredstva - EU dio - HRK]]/7.5345</f>
        <v>105927.57873780608</v>
      </c>
      <c r="Q2719" s="50">
        <f>Ugovori_OPULJP[[#This Row],[Bespovratna sredstva - Ukupno (EU+Nac) HRK
= Ukupna ugovorena vrijednost bespovratnih sredstava]]*Ugovori_OPULJP[[#This Row],[STOPA NACIONALNOG SUFINANCIRANJA %]]</f>
        <v>140843.17799999999</v>
      </c>
      <c r="R2719" s="51">
        <f>Ugovori_OPULJP[[#This Row],[Bespovratna sredstva - Nacionalni dio - HRK]]/7.5345</f>
        <v>18693.10213020107</v>
      </c>
      <c r="S2719" s="52">
        <v>938954.52</v>
      </c>
      <c r="T2719" s="53">
        <f>Ugovori_OPULJP[[#This Row],[Bespovratna sredstva - Ukupno (EU+Nac) HRK
= Ukupna ugovorena vrijednost bespovratnih sredstava]]/7.5345</f>
        <v>124620.68086800716</v>
      </c>
      <c r="U2719" s="50">
        <v>0</v>
      </c>
      <c r="V2719" s="51">
        <f>Ugovori_OPULJP[[#This Row],[Javni doprinos korisnika - HRK]]/7.5345</f>
        <v>0</v>
      </c>
      <c r="W2719" s="50">
        <v>0</v>
      </c>
      <c r="X2719" s="51">
        <f>Ugovori_OPULJP[[#This Row],[Privatni doprinos korisnika - HRK]]/7.5345</f>
        <v>0</v>
      </c>
      <c r="Y2719" s="52">
        <v>938954.52</v>
      </c>
      <c r="Z2719" s="53">
        <f>Ugovori_OPULJP[[#This Row],[UKUPNI PRIHVATLJIVI IZDACI
TOTAL ELIGIBLE EXPENDITURE
= Bespovratna sredstva ukupno + doprinos korisnika
= Ukupni prihvatljivi troškovi
= Ukupna ugovorena vrijednost projekta HRK]]/7.5345</f>
        <v>124620.68086800716</v>
      </c>
      <c r="AA2719" s="57" t="s">
        <v>38</v>
      </c>
      <c r="AB2719" s="57" t="s">
        <v>35</v>
      </c>
      <c r="AC2719" s="107" t="s">
        <v>9903</v>
      </c>
      <c r="AD2719" s="63" t="s">
        <v>6595</v>
      </c>
    </row>
    <row r="2720" spans="1:30" ht="76.5" x14ac:dyDescent="0.2">
      <c r="A2720" s="61" t="s">
        <v>9904</v>
      </c>
      <c r="B2720" s="55" t="s">
        <v>743</v>
      </c>
      <c r="C2720" s="56" t="s">
        <v>7295</v>
      </c>
      <c r="D2720" s="88" t="s">
        <v>9750</v>
      </c>
      <c r="E2720" s="57" t="s">
        <v>76</v>
      </c>
      <c r="F2720" s="62" t="s">
        <v>9905</v>
      </c>
      <c r="G2720" s="62" t="s">
        <v>8366</v>
      </c>
      <c r="H2720" s="59">
        <v>44657</v>
      </c>
      <c r="I2720" s="59">
        <v>45266</v>
      </c>
      <c r="J2720" s="48" t="str">
        <f>IF(Ugovori_OPULJP[[#This Row],[DATUM ZAVRŠETKA OPERACIJE]]&gt;DATE(2024,3,31),"u provedbi","završen")</f>
        <v>završen</v>
      </c>
      <c r="K2720" s="67" t="s">
        <v>249</v>
      </c>
      <c r="L2720" s="67" t="s">
        <v>249</v>
      </c>
      <c r="M2720" s="49">
        <v>0.85</v>
      </c>
      <c r="N2720" s="49">
        <v>0.15</v>
      </c>
      <c r="O2720" s="50">
        <f>Ugovori_OPULJP[[#This Row],[Bespovratna sredstva - Ukupno (EU+Nac) HRK
= Ukupna ugovorena vrijednost bespovratnih sredstava]]*Ugovori_OPULJP[[#This Row],[EU STOPA SUFINANCIRANJA %
EU CO-FINANCING RATE %]]</f>
        <v>2159165.0274999999</v>
      </c>
      <c r="P2720" s="51">
        <f>Ugovori_OPULJP[[#This Row],[Bespovratna sredstva - EU dio - HRK]]/7.5345</f>
        <v>286570.44628044328</v>
      </c>
      <c r="Q2720" s="50">
        <f>Ugovori_OPULJP[[#This Row],[Bespovratna sredstva - Ukupno (EU+Nac) HRK
= Ukupna ugovorena vrijednost bespovratnih sredstava]]*Ugovori_OPULJP[[#This Row],[STOPA NACIONALNOG SUFINANCIRANJA %]]</f>
        <v>381029.1225</v>
      </c>
      <c r="R2720" s="51">
        <f>Ugovori_OPULJP[[#This Row],[Bespovratna sredstva - Nacionalni dio - HRK]]/7.5345</f>
        <v>50571.25522596058</v>
      </c>
      <c r="S2720" s="52">
        <v>2540194.15</v>
      </c>
      <c r="T2720" s="53">
        <f>Ugovori_OPULJP[[#This Row],[Bespovratna sredstva - Ukupno (EU+Nac) HRK
= Ukupna ugovorena vrijednost bespovratnih sredstava]]/7.5345</f>
        <v>337141.70150640386</v>
      </c>
      <c r="U2720" s="50">
        <v>0</v>
      </c>
      <c r="V2720" s="51">
        <f>Ugovori_OPULJP[[#This Row],[Javni doprinos korisnika - HRK]]/7.5345</f>
        <v>0</v>
      </c>
      <c r="W2720" s="50">
        <v>0</v>
      </c>
      <c r="X2720" s="51">
        <f>Ugovori_OPULJP[[#This Row],[Privatni doprinos korisnika - HRK]]/7.5345</f>
        <v>0</v>
      </c>
      <c r="Y2720" s="52">
        <v>2540194.15</v>
      </c>
      <c r="Z2720" s="53">
        <f>Ugovori_OPULJP[[#This Row],[UKUPNI PRIHVATLJIVI IZDACI
TOTAL ELIGIBLE EXPENDITURE
= Bespovratna sredstva ukupno + doprinos korisnika
= Ukupni prihvatljivi troškovi
= Ukupna ugovorena vrijednost projekta HRK]]/7.5345</f>
        <v>337141.70150640386</v>
      </c>
      <c r="AA2720" s="57" t="s">
        <v>38</v>
      </c>
      <c r="AB2720" s="57" t="s">
        <v>35</v>
      </c>
      <c r="AC2720" s="107" t="s">
        <v>9906</v>
      </c>
      <c r="AD2720" s="63" t="s">
        <v>6595</v>
      </c>
    </row>
    <row r="2721" spans="1:30" ht="76.5" x14ac:dyDescent="0.2">
      <c r="A2721" s="61" t="s">
        <v>9907</v>
      </c>
      <c r="B2721" s="55" t="s">
        <v>743</v>
      </c>
      <c r="C2721" s="56" t="s">
        <v>7295</v>
      </c>
      <c r="D2721" s="88" t="s">
        <v>9750</v>
      </c>
      <c r="E2721" s="57" t="s">
        <v>76</v>
      </c>
      <c r="F2721" s="62" t="s">
        <v>9908</v>
      </c>
      <c r="G2721" s="62" t="s">
        <v>9909</v>
      </c>
      <c r="H2721" s="59">
        <v>44553</v>
      </c>
      <c r="I2721" s="59">
        <v>45161</v>
      </c>
      <c r="J2721" s="48" t="str">
        <f>IF(Ugovori_OPULJP[[#This Row],[DATUM ZAVRŠETKA OPERACIJE]]&gt;DATE(2024,3,31),"u provedbi","završen")</f>
        <v>završen</v>
      </c>
      <c r="K2721" s="67" t="s">
        <v>249</v>
      </c>
      <c r="L2721" s="58" t="s">
        <v>249</v>
      </c>
      <c r="M2721" s="74" t="s">
        <v>3114</v>
      </c>
      <c r="N2721" s="49">
        <v>0.15</v>
      </c>
      <c r="O2721" s="50">
        <f>Ugovori_OPULJP[[#This Row],[Bespovratna sredstva - Ukupno (EU+Nac) HRK
= Ukupna ugovorena vrijednost bespovratnih sredstava]]*Ugovori_OPULJP[[#This Row],[EU STOPA SUFINANCIRANJA %
EU CO-FINANCING RATE %]]</f>
        <v>2100329.3024999998</v>
      </c>
      <c r="P2721" s="51">
        <f>Ugovori_OPULJP[[#This Row],[Bespovratna sredstva - EU dio - HRK]]/7.5345</f>
        <v>278761.60362333263</v>
      </c>
      <c r="Q2721" s="50">
        <f>Ugovori_OPULJP[[#This Row],[Bespovratna sredstva - Ukupno (EU+Nac) HRK
= Ukupna ugovorena vrijednost bespovratnih sredstava]]*Ugovori_OPULJP[[#This Row],[STOPA NACIONALNOG SUFINANCIRANJA %]]</f>
        <v>370646.34749999997</v>
      </c>
      <c r="R2721" s="51">
        <f>Ugovori_OPULJP[[#This Row],[Bespovratna sredstva - Nacionalni dio - HRK]]/7.5345</f>
        <v>49193.224168823406</v>
      </c>
      <c r="S2721" s="52">
        <v>2470975.65</v>
      </c>
      <c r="T2721" s="53">
        <f>Ugovori_OPULJP[[#This Row],[Bespovratna sredstva - Ukupno (EU+Nac) HRK
= Ukupna ugovorena vrijednost bespovratnih sredstava]]/7.5345</f>
        <v>327954.82779215608</v>
      </c>
      <c r="U2721" s="50">
        <v>0</v>
      </c>
      <c r="V2721" s="51">
        <f>Ugovori_OPULJP[[#This Row],[Javni doprinos korisnika - HRK]]/7.5345</f>
        <v>0</v>
      </c>
      <c r="W2721" s="50">
        <v>0</v>
      </c>
      <c r="X2721" s="51">
        <f>Ugovori_OPULJP[[#This Row],[Privatni doprinos korisnika - HRK]]/7.5345</f>
        <v>0</v>
      </c>
      <c r="Y2721" s="52">
        <v>2470975.65</v>
      </c>
      <c r="Z2721" s="53">
        <f>Ugovori_OPULJP[[#This Row],[UKUPNI PRIHVATLJIVI IZDACI
TOTAL ELIGIBLE EXPENDITURE
= Bespovratna sredstva ukupno + doprinos korisnika
= Ukupni prihvatljivi troškovi
= Ukupna ugovorena vrijednost projekta HRK]]/7.5345</f>
        <v>327954.82779215608</v>
      </c>
      <c r="AA2721" s="57" t="s">
        <v>38</v>
      </c>
      <c r="AB2721" s="57" t="s">
        <v>35</v>
      </c>
      <c r="AC2721" s="107" t="s">
        <v>9910</v>
      </c>
      <c r="AD2721" s="63" t="s">
        <v>6595</v>
      </c>
    </row>
    <row r="2722" spans="1:30" ht="102" x14ac:dyDescent="0.2">
      <c r="A2722" s="66" t="s">
        <v>9911</v>
      </c>
      <c r="B2722" s="55" t="s">
        <v>743</v>
      </c>
      <c r="C2722" s="56" t="s">
        <v>7295</v>
      </c>
      <c r="D2722" s="88" t="s">
        <v>9750</v>
      </c>
      <c r="E2722" s="57" t="s">
        <v>76</v>
      </c>
      <c r="F2722" s="62" t="s">
        <v>9912</v>
      </c>
      <c r="G2722" s="62" t="s">
        <v>9913</v>
      </c>
      <c r="H2722" s="59">
        <v>44553</v>
      </c>
      <c r="I2722" s="59">
        <v>45161</v>
      </c>
      <c r="J2722" s="48" t="str">
        <f>IF(Ugovori_OPULJP[[#This Row],[DATUM ZAVRŠETKA OPERACIJE]]&gt;DATE(2024,3,31),"u provedbi","završen")</f>
        <v>završen</v>
      </c>
      <c r="K2722" s="67" t="s">
        <v>200</v>
      </c>
      <c r="L2722" s="58" t="s">
        <v>200</v>
      </c>
      <c r="M2722" s="74" t="s">
        <v>3114</v>
      </c>
      <c r="N2722" s="49">
        <v>0.15</v>
      </c>
      <c r="O2722" s="50">
        <f>Ugovori_OPULJP[[#This Row],[Bespovratna sredstva - Ukupno (EU+Nac) HRK
= Ukupna ugovorena vrijednost bespovratnih sredstava]]*Ugovori_OPULJP[[#This Row],[EU STOPA SUFINANCIRANJA %
EU CO-FINANCING RATE %]]</f>
        <v>654140.62</v>
      </c>
      <c r="P2722" s="51">
        <f>Ugovori_OPULJP[[#This Row],[Bespovratna sredstva - EU dio - HRK]]/7.5345</f>
        <v>86819.380184484704</v>
      </c>
      <c r="Q2722" s="50">
        <f>Ugovori_OPULJP[[#This Row],[Bespovratna sredstva - Ukupno (EU+Nac) HRK
= Ukupna ugovorena vrijednost bespovratnih sredstava]]*Ugovori_OPULJP[[#This Row],[STOPA NACIONALNOG SUFINANCIRANJA %]]</f>
        <v>115436.57999999999</v>
      </c>
      <c r="R2722" s="51">
        <f>Ugovori_OPULJP[[#This Row],[Bespovratna sredstva - Nacionalni dio - HRK]]/7.5345</f>
        <v>15321.067091379651</v>
      </c>
      <c r="S2722" s="52">
        <v>769577.2</v>
      </c>
      <c r="T2722" s="53">
        <f>Ugovori_OPULJP[[#This Row],[Bespovratna sredstva - Ukupno (EU+Nac) HRK
= Ukupna ugovorena vrijednost bespovratnih sredstava]]/7.5345</f>
        <v>102140.44727586434</v>
      </c>
      <c r="U2722" s="50">
        <v>0</v>
      </c>
      <c r="V2722" s="51">
        <f>Ugovori_OPULJP[[#This Row],[Javni doprinos korisnika - HRK]]/7.5345</f>
        <v>0</v>
      </c>
      <c r="W2722" s="50">
        <v>0</v>
      </c>
      <c r="X2722" s="51">
        <f>Ugovori_OPULJP[[#This Row],[Privatni doprinos korisnika - HRK]]/7.5345</f>
        <v>0</v>
      </c>
      <c r="Y2722" s="52">
        <v>769577.2</v>
      </c>
      <c r="Z2722" s="53">
        <f>Ugovori_OPULJP[[#This Row],[UKUPNI PRIHVATLJIVI IZDACI
TOTAL ELIGIBLE EXPENDITURE
= Bespovratna sredstva ukupno + doprinos korisnika
= Ukupni prihvatljivi troškovi
= Ukupna ugovorena vrijednost projekta HRK]]/7.5345</f>
        <v>102140.44727586434</v>
      </c>
      <c r="AA2722" s="57" t="s">
        <v>38</v>
      </c>
      <c r="AB2722" s="57" t="s">
        <v>35</v>
      </c>
      <c r="AC2722" s="107" t="s">
        <v>9914</v>
      </c>
      <c r="AD2722" s="63" t="s">
        <v>6595</v>
      </c>
    </row>
    <row r="2723" spans="1:30" ht="89.25" x14ac:dyDescent="0.2">
      <c r="A2723" s="61" t="s">
        <v>9915</v>
      </c>
      <c r="B2723" s="55" t="s">
        <v>743</v>
      </c>
      <c r="C2723" s="56" t="s">
        <v>7295</v>
      </c>
      <c r="D2723" s="88" t="s">
        <v>9750</v>
      </c>
      <c r="E2723" s="57" t="s">
        <v>76</v>
      </c>
      <c r="F2723" s="62" t="s">
        <v>9916</v>
      </c>
      <c r="G2723" s="45" t="s">
        <v>8333</v>
      </c>
      <c r="H2723" s="59">
        <v>44553</v>
      </c>
      <c r="I2723" s="59">
        <v>45161</v>
      </c>
      <c r="J2723" s="48" t="str">
        <f>IF(Ugovori_OPULJP[[#This Row],[DATUM ZAVRŠETKA OPERACIJE]]&gt;DATE(2024,3,31),"u provedbi","završen")</f>
        <v>završen</v>
      </c>
      <c r="K2723" s="58" t="s">
        <v>249</v>
      </c>
      <c r="L2723" s="58" t="s">
        <v>249</v>
      </c>
      <c r="M2723" s="74" t="s">
        <v>3114</v>
      </c>
      <c r="N2723" s="49">
        <v>0.15</v>
      </c>
      <c r="O2723" s="50">
        <f>Ugovori_OPULJP[[#This Row],[Bespovratna sredstva - Ukupno (EU+Nac) HRK
= Ukupna ugovorena vrijednost bespovratnih sredstava]]*Ugovori_OPULJP[[#This Row],[EU STOPA SUFINANCIRANJA %
EU CO-FINANCING RATE %]]</f>
        <v>2952279.2705000001</v>
      </c>
      <c r="P2723" s="51">
        <f>Ugovori_OPULJP[[#This Row],[Bespovratna sredstva - EU dio - HRK]]/7.5345</f>
        <v>391834.79600504343</v>
      </c>
      <c r="Q2723" s="50">
        <f>Ugovori_OPULJP[[#This Row],[Bespovratna sredstva - Ukupno (EU+Nac) HRK
= Ukupna ugovorena vrijednost bespovratnih sredstava]]*Ugovori_OPULJP[[#This Row],[STOPA NACIONALNOG SUFINANCIRANJA %]]</f>
        <v>520990.4595</v>
      </c>
      <c r="R2723" s="51">
        <f>Ugovori_OPULJP[[#This Row],[Bespovratna sredstva - Nacionalni dio - HRK]]/7.5345</f>
        <v>69147.316942066493</v>
      </c>
      <c r="S2723" s="52">
        <v>3473269.73</v>
      </c>
      <c r="T2723" s="53">
        <f>Ugovori_OPULJP[[#This Row],[Bespovratna sredstva - Ukupno (EU+Nac) HRK
= Ukupna ugovorena vrijednost bespovratnih sredstava]]/7.5345</f>
        <v>460982.11294710991</v>
      </c>
      <c r="U2723" s="50">
        <v>0</v>
      </c>
      <c r="V2723" s="51">
        <f>Ugovori_OPULJP[[#This Row],[Javni doprinos korisnika - HRK]]/7.5345</f>
        <v>0</v>
      </c>
      <c r="W2723" s="50">
        <v>0</v>
      </c>
      <c r="X2723" s="51">
        <f>Ugovori_OPULJP[[#This Row],[Privatni doprinos korisnika - HRK]]/7.5345</f>
        <v>0</v>
      </c>
      <c r="Y2723" s="52">
        <v>3473269.73</v>
      </c>
      <c r="Z2723" s="53">
        <f>Ugovori_OPULJP[[#This Row],[UKUPNI PRIHVATLJIVI IZDACI
TOTAL ELIGIBLE EXPENDITURE
= Bespovratna sredstva ukupno + doprinos korisnika
= Ukupni prihvatljivi troškovi
= Ukupna ugovorena vrijednost projekta HRK]]/7.5345</f>
        <v>460982.11294710991</v>
      </c>
      <c r="AA2723" s="57" t="s">
        <v>38</v>
      </c>
      <c r="AB2723" s="57" t="s">
        <v>35</v>
      </c>
      <c r="AC2723" s="107" t="s">
        <v>9917</v>
      </c>
      <c r="AD2723" s="63" t="s">
        <v>6595</v>
      </c>
    </row>
    <row r="2724" spans="1:30" ht="102" x14ac:dyDescent="0.2">
      <c r="A2724" s="61" t="s">
        <v>9918</v>
      </c>
      <c r="B2724" s="55" t="s">
        <v>743</v>
      </c>
      <c r="C2724" s="56" t="s">
        <v>7295</v>
      </c>
      <c r="D2724" s="88" t="s">
        <v>9750</v>
      </c>
      <c r="E2724" s="57" t="s">
        <v>76</v>
      </c>
      <c r="F2724" s="62" t="s">
        <v>9919</v>
      </c>
      <c r="G2724" s="62" t="s">
        <v>9920</v>
      </c>
      <c r="H2724" s="59">
        <v>44553</v>
      </c>
      <c r="I2724" s="59">
        <v>45161</v>
      </c>
      <c r="J2724" s="48" t="str">
        <f>IF(Ugovori_OPULJP[[#This Row],[DATUM ZAVRŠETKA OPERACIJE]]&gt;DATE(2024,3,31),"u provedbi","završen")</f>
        <v>završen</v>
      </c>
      <c r="K2724" s="58" t="s">
        <v>79</v>
      </c>
      <c r="L2724" s="58" t="s">
        <v>79</v>
      </c>
      <c r="M2724" s="74" t="s">
        <v>3114</v>
      </c>
      <c r="N2724" s="49">
        <v>0.15</v>
      </c>
      <c r="O2724" s="50">
        <f>Ugovori_OPULJP[[#This Row],[Bespovratna sredstva - Ukupno (EU+Nac) HRK
= Ukupna ugovorena vrijednost bespovratnih sredstava]]*Ugovori_OPULJP[[#This Row],[EU STOPA SUFINANCIRANJA %
EU CO-FINANCING RATE %]]</f>
        <v>1787713.7355</v>
      </c>
      <c r="P2724" s="51">
        <f>Ugovori_OPULJP[[#This Row],[Bespovratna sredstva - EU dio - HRK]]/7.5345</f>
        <v>237270.38761696196</v>
      </c>
      <c r="Q2724" s="50">
        <f>Ugovori_OPULJP[[#This Row],[Bespovratna sredstva - Ukupno (EU+Nac) HRK
= Ukupna ugovorena vrijednost bespovratnih sredstava]]*Ugovori_OPULJP[[#This Row],[STOPA NACIONALNOG SUFINANCIRANJA %]]</f>
        <v>315478.89449999999</v>
      </c>
      <c r="R2724" s="51">
        <f>Ugovori_OPULJP[[#This Row],[Bespovratna sredstva - Nacionalni dio - HRK]]/7.5345</f>
        <v>41871.24487358152</v>
      </c>
      <c r="S2724" s="52">
        <v>2103192.63</v>
      </c>
      <c r="T2724" s="53">
        <f>Ugovori_OPULJP[[#This Row],[Bespovratna sredstva - Ukupno (EU+Nac) HRK
= Ukupna ugovorena vrijednost bespovratnih sredstava]]/7.5345</f>
        <v>279141.63249054347</v>
      </c>
      <c r="U2724" s="50">
        <v>0</v>
      </c>
      <c r="V2724" s="51">
        <f>Ugovori_OPULJP[[#This Row],[Javni doprinos korisnika - HRK]]/7.5345</f>
        <v>0</v>
      </c>
      <c r="W2724" s="50">
        <v>0</v>
      </c>
      <c r="X2724" s="51">
        <f>Ugovori_OPULJP[[#This Row],[Privatni doprinos korisnika - HRK]]/7.5345</f>
        <v>0</v>
      </c>
      <c r="Y2724" s="52">
        <v>2103192.63</v>
      </c>
      <c r="Z2724" s="53">
        <f>Ugovori_OPULJP[[#This Row],[UKUPNI PRIHVATLJIVI IZDACI
TOTAL ELIGIBLE EXPENDITURE
= Bespovratna sredstva ukupno + doprinos korisnika
= Ukupni prihvatljivi troškovi
= Ukupna ugovorena vrijednost projekta HRK]]/7.5345</f>
        <v>279141.63249054347</v>
      </c>
      <c r="AA2724" s="57" t="s">
        <v>38</v>
      </c>
      <c r="AB2724" s="57" t="s">
        <v>35</v>
      </c>
      <c r="AC2724" s="107" t="s">
        <v>9921</v>
      </c>
      <c r="AD2724" s="63" t="s">
        <v>6595</v>
      </c>
    </row>
    <row r="2725" spans="1:30" ht="89.25" x14ac:dyDescent="0.2">
      <c r="A2725" s="61" t="s">
        <v>9922</v>
      </c>
      <c r="B2725" s="55" t="s">
        <v>743</v>
      </c>
      <c r="C2725" s="56" t="s">
        <v>7295</v>
      </c>
      <c r="D2725" s="88" t="s">
        <v>9750</v>
      </c>
      <c r="E2725" s="57" t="s">
        <v>76</v>
      </c>
      <c r="F2725" s="62" t="s">
        <v>9923</v>
      </c>
      <c r="G2725" s="62" t="s">
        <v>9924</v>
      </c>
      <c r="H2725" s="59">
        <v>44553</v>
      </c>
      <c r="I2725" s="59">
        <v>45161</v>
      </c>
      <c r="J2725" s="48" t="str">
        <f>IF(Ugovori_OPULJP[[#This Row],[DATUM ZAVRŠETKA OPERACIJE]]&gt;DATE(2024,3,31),"u provedbi","završen")</f>
        <v>završen</v>
      </c>
      <c r="K2725" s="67" t="s">
        <v>249</v>
      </c>
      <c r="L2725" s="58" t="s">
        <v>249</v>
      </c>
      <c r="M2725" s="74" t="s">
        <v>3114</v>
      </c>
      <c r="N2725" s="49">
        <v>0.15</v>
      </c>
      <c r="O2725" s="50">
        <f>Ugovori_OPULJP[[#This Row],[Bespovratna sredstva - Ukupno (EU+Nac) HRK
= Ukupna ugovorena vrijednost bespovratnih sredstava]]*Ugovori_OPULJP[[#This Row],[EU STOPA SUFINANCIRANJA %
EU CO-FINANCING RATE %]]</f>
        <v>3218044.2909999997</v>
      </c>
      <c r="P2725" s="51">
        <f>Ugovori_OPULJP[[#This Row],[Bespovratna sredstva - EU dio - HRK]]/7.5345</f>
        <v>427107.87590417406</v>
      </c>
      <c r="Q2725" s="50">
        <f>Ugovori_OPULJP[[#This Row],[Bespovratna sredstva - Ukupno (EU+Nac) HRK
= Ukupna ugovorena vrijednost bespovratnih sredstava]]*Ugovori_OPULJP[[#This Row],[STOPA NACIONALNOG SUFINANCIRANJA %]]</f>
        <v>567890.16899999999</v>
      </c>
      <c r="R2725" s="51">
        <f>Ugovori_OPULJP[[#This Row],[Bespovratna sredstva - Nacionalni dio - HRK]]/7.5345</f>
        <v>75371.978100736611</v>
      </c>
      <c r="S2725" s="52">
        <v>3785934.46</v>
      </c>
      <c r="T2725" s="53">
        <f>Ugovori_OPULJP[[#This Row],[Bespovratna sredstva - Ukupno (EU+Nac) HRK
= Ukupna ugovorena vrijednost bespovratnih sredstava]]/7.5345</f>
        <v>502479.85400491074</v>
      </c>
      <c r="U2725" s="50">
        <v>0</v>
      </c>
      <c r="V2725" s="51">
        <f>Ugovori_OPULJP[[#This Row],[Javni doprinos korisnika - HRK]]/7.5345</f>
        <v>0</v>
      </c>
      <c r="W2725" s="50">
        <v>0</v>
      </c>
      <c r="X2725" s="51">
        <f>Ugovori_OPULJP[[#This Row],[Privatni doprinos korisnika - HRK]]/7.5345</f>
        <v>0</v>
      </c>
      <c r="Y2725" s="52">
        <v>3785934.46</v>
      </c>
      <c r="Z2725" s="53">
        <f>Ugovori_OPULJP[[#This Row],[UKUPNI PRIHVATLJIVI IZDACI
TOTAL ELIGIBLE EXPENDITURE
= Bespovratna sredstva ukupno + doprinos korisnika
= Ukupni prihvatljivi troškovi
= Ukupna ugovorena vrijednost projekta HRK]]/7.5345</f>
        <v>502479.85400491074</v>
      </c>
      <c r="AA2725" s="57" t="s">
        <v>38</v>
      </c>
      <c r="AB2725" s="57" t="s">
        <v>35</v>
      </c>
      <c r="AC2725" s="107" t="s">
        <v>9925</v>
      </c>
      <c r="AD2725" s="63" t="s">
        <v>6595</v>
      </c>
    </row>
    <row r="2726" spans="1:30" ht="114.75" x14ac:dyDescent="0.2">
      <c r="A2726" s="61" t="s">
        <v>9926</v>
      </c>
      <c r="B2726" s="55" t="s">
        <v>743</v>
      </c>
      <c r="C2726" s="56" t="s">
        <v>7295</v>
      </c>
      <c r="D2726" s="88" t="s">
        <v>9750</v>
      </c>
      <c r="E2726" s="57" t="s">
        <v>76</v>
      </c>
      <c r="F2726" s="62" t="s">
        <v>9927</v>
      </c>
      <c r="G2726" s="62" t="s">
        <v>9928</v>
      </c>
      <c r="H2726" s="59">
        <v>44553</v>
      </c>
      <c r="I2726" s="59">
        <v>45161</v>
      </c>
      <c r="J2726" s="48" t="str">
        <f>IF(Ugovori_OPULJP[[#This Row],[DATUM ZAVRŠETKA OPERACIJE]]&gt;DATE(2024,3,31),"u provedbi","završen")</f>
        <v>završen</v>
      </c>
      <c r="K2726" s="67" t="s">
        <v>249</v>
      </c>
      <c r="L2726" s="58" t="s">
        <v>249</v>
      </c>
      <c r="M2726" s="74" t="s">
        <v>3114</v>
      </c>
      <c r="N2726" s="49">
        <v>0.15</v>
      </c>
      <c r="O2726" s="50">
        <f>Ugovori_OPULJP[[#This Row],[Bespovratna sredstva - Ukupno (EU+Nac) HRK
= Ukupna ugovorena vrijednost bespovratnih sredstava]]*Ugovori_OPULJP[[#This Row],[EU STOPA SUFINANCIRANJA %
EU CO-FINANCING RATE %]]</f>
        <v>5037234.4445000002</v>
      </c>
      <c r="P2726" s="51">
        <f>Ugovori_OPULJP[[#This Row],[Bespovratna sredstva - EU dio - HRK]]/7.5345</f>
        <v>668555.90211692883</v>
      </c>
      <c r="Q2726" s="50">
        <f>Ugovori_OPULJP[[#This Row],[Bespovratna sredstva - Ukupno (EU+Nac) HRK
= Ukupna ugovorena vrijednost bespovratnih sredstava]]*Ugovori_OPULJP[[#This Row],[STOPA NACIONALNOG SUFINANCIRANJA %]]</f>
        <v>888923.72549999994</v>
      </c>
      <c r="R2726" s="51">
        <f>Ugovori_OPULJP[[#This Row],[Bespovratna sredstva - Nacionalni dio - HRK]]/7.5345</f>
        <v>117980.45331475213</v>
      </c>
      <c r="S2726" s="52">
        <v>5926158.1699999999</v>
      </c>
      <c r="T2726" s="53">
        <f>Ugovori_OPULJP[[#This Row],[Bespovratna sredstva - Ukupno (EU+Nac) HRK
= Ukupna ugovorena vrijednost bespovratnih sredstava]]/7.5345</f>
        <v>786536.35543168092</v>
      </c>
      <c r="U2726" s="50">
        <v>0</v>
      </c>
      <c r="V2726" s="51">
        <f>Ugovori_OPULJP[[#This Row],[Javni doprinos korisnika - HRK]]/7.5345</f>
        <v>0</v>
      </c>
      <c r="W2726" s="50">
        <v>0</v>
      </c>
      <c r="X2726" s="51">
        <f>Ugovori_OPULJP[[#This Row],[Privatni doprinos korisnika - HRK]]/7.5345</f>
        <v>0</v>
      </c>
      <c r="Y2726" s="52">
        <v>5926158.1699999999</v>
      </c>
      <c r="Z2726" s="53">
        <f>Ugovori_OPULJP[[#This Row],[UKUPNI PRIHVATLJIVI IZDACI
TOTAL ELIGIBLE EXPENDITURE
= Bespovratna sredstva ukupno + doprinos korisnika
= Ukupni prihvatljivi troškovi
= Ukupna ugovorena vrijednost projekta HRK]]/7.5345</f>
        <v>786536.35543168092</v>
      </c>
      <c r="AA2726" s="57" t="s">
        <v>38</v>
      </c>
      <c r="AB2726" s="57" t="s">
        <v>35</v>
      </c>
      <c r="AC2726" s="107" t="s">
        <v>9929</v>
      </c>
      <c r="AD2726" s="63" t="s">
        <v>6595</v>
      </c>
    </row>
    <row r="2727" spans="1:30" ht="76.5" x14ac:dyDescent="0.2">
      <c r="A2727" s="41" t="s">
        <v>9930</v>
      </c>
      <c r="B2727" s="55" t="s">
        <v>743</v>
      </c>
      <c r="C2727" s="56" t="s">
        <v>7295</v>
      </c>
      <c r="D2727" s="88" t="s">
        <v>9750</v>
      </c>
      <c r="E2727" s="57" t="s">
        <v>76</v>
      </c>
      <c r="F2727" s="62" t="s">
        <v>9931</v>
      </c>
      <c r="G2727" s="45" t="s">
        <v>8316</v>
      </c>
      <c r="H2727" s="59">
        <v>44571</v>
      </c>
      <c r="I2727" s="59">
        <v>45179</v>
      </c>
      <c r="J2727" s="48" t="str">
        <f>IF(Ugovori_OPULJP[[#This Row],[DATUM ZAVRŠETKA OPERACIJE]]&gt;DATE(2024,3,31),"u provedbi","završen")</f>
        <v>završen</v>
      </c>
      <c r="K2727" s="67" t="s">
        <v>249</v>
      </c>
      <c r="L2727" s="67" t="s">
        <v>249</v>
      </c>
      <c r="M2727" s="49">
        <v>0.85</v>
      </c>
      <c r="N2727" s="49">
        <v>0.15</v>
      </c>
      <c r="O2727" s="50">
        <f>Ugovori_OPULJP[[#This Row],[Bespovratna sredstva - Ukupno (EU+Nac) HRK
= Ukupna ugovorena vrijednost bespovratnih sredstava]]*Ugovori_OPULJP[[#This Row],[EU STOPA SUFINANCIRANJA %
EU CO-FINANCING RATE %]]</f>
        <v>2314021.9035</v>
      </c>
      <c r="P2727" s="51">
        <f>Ugovori_OPULJP[[#This Row],[Bespovratna sredstva - EU dio - HRK]]/7.5345</f>
        <v>307123.48576547881</v>
      </c>
      <c r="Q2727" s="50">
        <f>Ugovori_OPULJP[[#This Row],[Bespovratna sredstva - Ukupno (EU+Nac) HRK
= Ukupna ugovorena vrijednost bespovratnih sredstava]]*Ugovori_OPULJP[[#This Row],[STOPA NACIONALNOG SUFINANCIRANJA %]]</f>
        <v>408356.80650000001</v>
      </c>
      <c r="R2727" s="51">
        <f>Ugovori_OPULJP[[#This Row],[Bespovratna sredstva - Nacionalni dio - HRK]]/7.5345</f>
        <v>54198.26219390802</v>
      </c>
      <c r="S2727" s="52">
        <v>2722378.71</v>
      </c>
      <c r="T2727" s="53">
        <f>Ugovori_OPULJP[[#This Row],[Bespovratna sredstva - Ukupno (EU+Nac) HRK
= Ukupna ugovorena vrijednost bespovratnih sredstava]]/7.5345</f>
        <v>361321.74795938679</v>
      </c>
      <c r="U2727" s="50">
        <v>0</v>
      </c>
      <c r="V2727" s="51">
        <f>Ugovori_OPULJP[[#This Row],[Javni doprinos korisnika - HRK]]/7.5345</f>
        <v>0</v>
      </c>
      <c r="W2727" s="50">
        <v>0</v>
      </c>
      <c r="X2727" s="51">
        <f>Ugovori_OPULJP[[#This Row],[Privatni doprinos korisnika - HRK]]/7.5345</f>
        <v>0</v>
      </c>
      <c r="Y2727" s="52">
        <v>2722378.71</v>
      </c>
      <c r="Z2727" s="53">
        <f>Ugovori_OPULJP[[#This Row],[UKUPNI PRIHVATLJIVI IZDACI
TOTAL ELIGIBLE EXPENDITURE
= Bespovratna sredstva ukupno + doprinos korisnika
= Ukupni prihvatljivi troškovi
= Ukupna ugovorena vrijednost projekta HRK]]/7.5345</f>
        <v>361321.74795938679</v>
      </c>
      <c r="AA2727" s="57" t="s">
        <v>38</v>
      </c>
      <c r="AB2727" s="57" t="s">
        <v>35</v>
      </c>
      <c r="AC2727" s="107" t="s">
        <v>9932</v>
      </c>
      <c r="AD2727" s="63" t="s">
        <v>6595</v>
      </c>
    </row>
    <row r="2728" spans="1:30" ht="89.25" x14ac:dyDescent="0.2">
      <c r="A2728" s="61" t="s">
        <v>9933</v>
      </c>
      <c r="B2728" s="55" t="s">
        <v>743</v>
      </c>
      <c r="C2728" s="56" t="s">
        <v>7295</v>
      </c>
      <c r="D2728" s="88" t="s">
        <v>9750</v>
      </c>
      <c r="E2728" s="57" t="s">
        <v>76</v>
      </c>
      <c r="F2728" s="62" t="s">
        <v>9934</v>
      </c>
      <c r="G2728" s="45" t="s">
        <v>8312</v>
      </c>
      <c r="H2728" s="59">
        <v>44553</v>
      </c>
      <c r="I2728" s="59">
        <v>45161</v>
      </c>
      <c r="J2728" s="48" t="str">
        <f>IF(Ugovori_OPULJP[[#This Row],[DATUM ZAVRŠETKA OPERACIJE]]&gt;DATE(2024,3,31),"u provedbi","završen")</f>
        <v>završen</v>
      </c>
      <c r="K2728" s="67" t="s">
        <v>249</v>
      </c>
      <c r="L2728" s="58" t="s">
        <v>249</v>
      </c>
      <c r="M2728" s="74" t="s">
        <v>3114</v>
      </c>
      <c r="N2728" s="49">
        <v>0.15</v>
      </c>
      <c r="O2728" s="50">
        <f>Ugovori_OPULJP[[#This Row],[Bespovratna sredstva - Ukupno (EU+Nac) HRK
= Ukupna ugovorena vrijednost bespovratnih sredstava]]*Ugovori_OPULJP[[#This Row],[EU STOPA SUFINANCIRANJA %
EU CO-FINANCING RATE %]]</f>
        <v>1243090.6600000001</v>
      </c>
      <c r="P2728" s="51">
        <f>Ugovori_OPULJP[[#This Row],[Bespovratna sredstva - EU dio - HRK]]/7.5345</f>
        <v>164986.48350919108</v>
      </c>
      <c r="Q2728" s="50">
        <f>Ugovori_OPULJP[[#This Row],[Bespovratna sredstva - Ukupno (EU+Nac) HRK
= Ukupna ugovorena vrijednost bespovratnih sredstava]]*Ugovori_OPULJP[[#This Row],[STOPA NACIONALNOG SUFINANCIRANJA %]]</f>
        <v>219368.94</v>
      </c>
      <c r="R2728" s="51">
        <f>Ugovori_OPULJP[[#This Row],[Bespovratna sredstva - Nacionalni dio - HRK]]/7.5345</f>
        <v>29115.261795739596</v>
      </c>
      <c r="S2728" s="52">
        <v>1462459.6</v>
      </c>
      <c r="T2728" s="53">
        <f>Ugovori_OPULJP[[#This Row],[Bespovratna sredstva - Ukupno (EU+Nac) HRK
= Ukupna ugovorena vrijednost bespovratnih sredstava]]/7.5345</f>
        <v>194101.74530493066</v>
      </c>
      <c r="U2728" s="50">
        <v>0</v>
      </c>
      <c r="V2728" s="51">
        <f>Ugovori_OPULJP[[#This Row],[Javni doprinos korisnika - HRK]]/7.5345</f>
        <v>0</v>
      </c>
      <c r="W2728" s="50">
        <v>0</v>
      </c>
      <c r="X2728" s="51">
        <f>Ugovori_OPULJP[[#This Row],[Privatni doprinos korisnika - HRK]]/7.5345</f>
        <v>0</v>
      </c>
      <c r="Y2728" s="52">
        <v>1462459.6</v>
      </c>
      <c r="Z2728" s="53">
        <f>Ugovori_OPULJP[[#This Row],[UKUPNI PRIHVATLJIVI IZDACI
TOTAL ELIGIBLE EXPENDITURE
= Bespovratna sredstva ukupno + doprinos korisnika
= Ukupni prihvatljivi troškovi
= Ukupna ugovorena vrijednost projekta HRK]]/7.5345</f>
        <v>194101.74530493066</v>
      </c>
      <c r="AA2728" s="57" t="s">
        <v>38</v>
      </c>
      <c r="AB2728" s="57" t="s">
        <v>35</v>
      </c>
      <c r="AC2728" s="107" t="s">
        <v>9935</v>
      </c>
      <c r="AD2728" s="63" t="s">
        <v>6595</v>
      </c>
    </row>
    <row r="2729" spans="1:30" ht="89.25" x14ac:dyDescent="0.2">
      <c r="A2729" s="61" t="s">
        <v>9936</v>
      </c>
      <c r="B2729" s="55" t="s">
        <v>743</v>
      </c>
      <c r="C2729" s="56" t="s">
        <v>7295</v>
      </c>
      <c r="D2729" s="88" t="s">
        <v>9750</v>
      </c>
      <c r="E2729" s="57" t="s">
        <v>76</v>
      </c>
      <c r="F2729" s="62" t="s">
        <v>9937</v>
      </c>
      <c r="G2729" s="62" t="s">
        <v>8374</v>
      </c>
      <c r="H2729" s="59">
        <v>44553</v>
      </c>
      <c r="I2729" s="59">
        <v>45161</v>
      </c>
      <c r="J2729" s="48" t="str">
        <f>IF(Ugovori_OPULJP[[#This Row],[DATUM ZAVRŠETKA OPERACIJE]]&gt;DATE(2024,3,31),"u provedbi","završen")</f>
        <v>završen</v>
      </c>
      <c r="K2729" s="58" t="s">
        <v>249</v>
      </c>
      <c r="L2729" s="58" t="s">
        <v>249</v>
      </c>
      <c r="M2729" s="74" t="s">
        <v>3114</v>
      </c>
      <c r="N2729" s="49">
        <v>0.15</v>
      </c>
      <c r="O2729" s="50">
        <f>Ugovori_OPULJP[[#This Row],[Bespovratna sredstva - Ukupno (EU+Nac) HRK
= Ukupna ugovorena vrijednost bespovratnih sredstava]]*Ugovori_OPULJP[[#This Row],[EU STOPA SUFINANCIRANJA %
EU CO-FINANCING RATE %]]</f>
        <v>1672289.507</v>
      </c>
      <c r="P2729" s="51">
        <f>Ugovori_OPULJP[[#This Row],[Bespovratna sredstva - EU dio - HRK]]/7.5345</f>
        <v>221950.95985135043</v>
      </c>
      <c r="Q2729" s="50">
        <f>Ugovori_OPULJP[[#This Row],[Bespovratna sredstva - Ukupno (EU+Nac) HRK
= Ukupna ugovorena vrijednost bespovratnih sredstava]]*Ugovori_OPULJP[[#This Row],[STOPA NACIONALNOG SUFINANCIRANJA %]]</f>
        <v>295109.913</v>
      </c>
      <c r="R2729" s="51">
        <f>Ugovori_OPULJP[[#This Row],[Bespovratna sredstva - Nacionalni dio - HRK]]/7.5345</f>
        <v>39167.816444355958</v>
      </c>
      <c r="S2729" s="52">
        <v>1967399.42</v>
      </c>
      <c r="T2729" s="53">
        <f>Ugovori_OPULJP[[#This Row],[Bespovratna sredstva - Ukupno (EU+Nac) HRK
= Ukupna ugovorena vrijednost bespovratnih sredstava]]/7.5345</f>
        <v>261118.7762957064</v>
      </c>
      <c r="U2729" s="50">
        <v>0</v>
      </c>
      <c r="V2729" s="51">
        <f>Ugovori_OPULJP[[#This Row],[Javni doprinos korisnika - HRK]]/7.5345</f>
        <v>0</v>
      </c>
      <c r="W2729" s="50">
        <v>0</v>
      </c>
      <c r="X2729" s="51">
        <f>Ugovori_OPULJP[[#This Row],[Privatni doprinos korisnika - HRK]]/7.5345</f>
        <v>0</v>
      </c>
      <c r="Y2729" s="52">
        <v>1967399.42</v>
      </c>
      <c r="Z2729" s="53">
        <f>Ugovori_OPULJP[[#This Row],[UKUPNI PRIHVATLJIVI IZDACI
TOTAL ELIGIBLE EXPENDITURE
= Bespovratna sredstva ukupno + doprinos korisnika
= Ukupni prihvatljivi troškovi
= Ukupna ugovorena vrijednost projekta HRK]]/7.5345</f>
        <v>261118.7762957064</v>
      </c>
      <c r="AA2729" s="57" t="s">
        <v>38</v>
      </c>
      <c r="AB2729" s="57" t="s">
        <v>35</v>
      </c>
      <c r="AC2729" s="107" t="s">
        <v>9938</v>
      </c>
      <c r="AD2729" s="63" t="s">
        <v>6595</v>
      </c>
    </row>
    <row r="2730" spans="1:30" ht="102" x14ac:dyDescent="0.2">
      <c r="A2730" s="61" t="s">
        <v>9939</v>
      </c>
      <c r="B2730" s="55" t="s">
        <v>743</v>
      </c>
      <c r="C2730" s="56" t="s">
        <v>7295</v>
      </c>
      <c r="D2730" s="88" t="s">
        <v>9750</v>
      </c>
      <c r="E2730" s="57" t="s">
        <v>76</v>
      </c>
      <c r="F2730" s="62" t="s">
        <v>9940</v>
      </c>
      <c r="G2730" s="62" t="s">
        <v>1095</v>
      </c>
      <c r="H2730" s="59">
        <v>44621</v>
      </c>
      <c r="I2730" s="59">
        <v>45231</v>
      </c>
      <c r="J2730" s="48" t="str">
        <f>IF(Ugovori_OPULJP[[#This Row],[DATUM ZAVRŠETKA OPERACIJE]]&gt;DATE(2024,3,31),"u provedbi","završen")</f>
        <v>završen</v>
      </c>
      <c r="K2730" s="58" t="s">
        <v>200</v>
      </c>
      <c r="L2730" s="58" t="s">
        <v>200</v>
      </c>
      <c r="M2730" s="49">
        <v>0.85</v>
      </c>
      <c r="N2730" s="49">
        <v>0.15</v>
      </c>
      <c r="O2730" s="50">
        <f>Ugovori_OPULJP[[#This Row],[Bespovratna sredstva - Ukupno (EU+Nac) HRK
= Ukupna ugovorena vrijednost bespovratnih sredstava]]*Ugovori_OPULJP[[#This Row],[EU STOPA SUFINANCIRANJA %
EU CO-FINANCING RATE %]]</f>
        <v>2461465.5299999998</v>
      </c>
      <c r="P2730" s="51">
        <f>Ugovori_OPULJP[[#This Row],[Bespovratna sredstva - EU dio - HRK]]/7.5345</f>
        <v>326692.61795739591</v>
      </c>
      <c r="Q2730" s="50">
        <f>Ugovori_OPULJP[[#This Row],[Bespovratna sredstva - Ukupno (EU+Nac) HRK
= Ukupna ugovorena vrijednost bespovratnih sredstava]]*Ugovori_OPULJP[[#This Row],[STOPA NACIONALNOG SUFINANCIRANJA %]]</f>
        <v>434376.26999999996</v>
      </c>
      <c r="R2730" s="51">
        <f>Ugovori_OPULJP[[#This Row],[Bespovratna sredstva - Nacionalni dio - HRK]]/7.5345</f>
        <v>57651.638463069867</v>
      </c>
      <c r="S2730" s="52">
        <v>2895841.8</v>
      </c>
      <c r="T2730" s="53">
        <f>Ugovori_OPULJP[[#This Row],[Bespovratna sredstva - Ukupno (EU+Nac) HRK
= Ukupna ugovorena vrijednost bespovratnih sredstava]]/7.5345</f>
        <v>384344.25642046583</v>
      </c>
      <c r="U2730" s="50">
        <v>0</v>
      </c>
      <c r="V2730" s="51">
        <f>Ugovori_OPULJP[[#This Row],[Javni doprinos korisnika - HRK]]/7.5345</f>
        <v>0</v>
      </c>
      <c r="W2730" s="50">
        <v>0</v>
      </c>
      <c r="X2730" s="51">
        <f>Ugovori_OPULJP[[#This Row],[Privatni doprinos korisnika - HRK]]/7.5345</f>
        <v>0</v>
      </c>
      <c r="Y2730" s="52">
        <v>2895841.8</v>
      </c>
      <c r="Z2730" s="53">
        <f>Ugovori_OPULJP[[#This Row],[UKUPNI PRIHVATLJIVI IZDACI
TOTAL ELIGIBLE EXPENDITURE
= Bespovratna sredstva ukupno + doprinos korisnika
= Ukupni prihvatljivi troškovi
= Ukupna ugovorena vrijednost projekta HRK]]/7.5345</f>
        <v>384344.25642046583</v>
      </c>
      <c r="AA2730" s="57" t="s">
        <v>38</v>
      </c>
      <c r="AB2730" s="57" t="s">
        <v>35</v>
      </c>
      <c r="AC2730" s="107" t="s">
        <v>9941</v>
      </c>
      <c r="AD2730" s="63" t="s">
        <v>6595</v>
      </c>
    </row>
    <row r="2731" spans="1:30" ht="76.5" x14ac:dyDescent="0.2">
      <c r="A2731" s="61" t="s">
        <v>9942</v>
      </c>
      <c r="B2731" s="55" t="s">
        <v>743</v>
      </c>
      <c r="C2731" s="56" t="s">
        <v>7295</v>
      </c>
      <c r="D2731" s="88" t="s">
        <v>9750</v>
      </c>
      <c r="E2731" s="57" t="s">
        <v>76</v>
      </c>
      <c r="F2731" s="62" t="s">
        <v>9943</v>
      </c>
      <c r="G2731" s="62" t="s">
        <v>3051</v>
      </c>
      <c r="H2731" s="59">
        <v>44588</v>
      </c>
      <c r="I2731" s="59">
        <v>45196</v>
      </c>
      <c r="J2731" s="48" t="str">
        <f>IF(Ugovori_OPULJP[[#This Row],[DATUM ZAVRŠETKA OPERACIJE]]&gt;DATE(2024,3,31),"u provedbi","završen")</f>
        <v>završen</v>
      </c>
      <c r="K2731" s="67" t="s">
        <v>79</v>
      </c>
      <c r="L2731" s="67" t="s">
        <v>79</v>
      </c>
      <c r="M2731" s="49">
        <v>0.85</v>
      </c>
      <c r="N2731" s="49">
        <v>0.15</v>
      </c>
      <c r="O2731" s="50">
        <f>Ugovori_OPULJP[[#This Row],[Bespovratna sredstva - Ukupno (EU+Nac) HRK
= Ukupna ugovorena vrijednost bespovratnih sredstava]]*Ugovori_OPULJP[[#This Row],[EU STOPA SUFINANCIRANJA %
EU CO-FINANCING RATE %]]</f>
        <v>738240.41899999999</v>
      </c>
      <c r="P2731" s="51">
        <f>Ugovori_OPULJP[[#This Row],[Bespovratna sredstva - EU dio - HRK]]/7.5345</f>
        <v>97981.341694870251</v>
      </c>
      <c r="Q2731" s="50">
        <f>Ugovori_OPULJP[[#This Row],[Bespovratna sredstva - Ukupno (EU+Nac) HRK
= Ukupna ugovorena vrijednost bespovratnih sredstava]]*Ugovori_OPULJP[[#This Row],[STOPA NACIONALNOG SUFINANCIRANJA %]]</f>
        <v>130277.72099999999</v>
      </c>
      <c r="R2731" s="51">
        <f>Ugovori_OPULJP[[#This Row],[Bespovratna sredstva - Nacionalni dio - HRK]]/7.5345</f>
        <v>17290.825004977101</v>
      </c>
      <c r="S2731" s="52">
        <v>868518.14</v>
      </c>
      <c r="T2731" s="53">
        <f>Ugovori_OPULJP[[#This Row],[Bespovratna sredstva - Ukupno (EU+Nac) HRK
= Ukupna ugovorena vrijednost bespovratnih sredstava]]/7.5345</f>
        <v>115272.16669984737</v>
      </c>
      <c r="U2731" s="50">
        <v>0</v>
      </c>
      <c r="V2731" s="51">
        <f>Ugovori_OPULJP[[#This Row],[Javni doprinos korisnika - HRK]]/7.5345</f>
        <v>0</v>
      </c>
      <c r="W2731" s="50">
        <v>0</v>
      </c>
      <c r="X2731" s="51">
        <f>Ugovori_OPULJP[[#This Row],[Privatni doprinos korisnika - HRK]]/7.5345</f>
        <v>0</v>
      </c>
      <c r="Y2731" s="52">
        <v>868518.14</v>
      </c>
      <c r="Z2731" s="53">
        <f>Ugovori_OPULJP[[#This Row],[UKUPNI PRIHVATLJIVI IZDACI
TOTAL ELIGIBLE EXPENDITURE
= Bespovratna sredstva ukupno + doprinos korisnika
= Ukupni prihvatljivi troškovi
= Ukupna ugovorena vrijednost projekta HRK]]/7.5345</f>
        <v>115272.16669984737</v>
      </c>
      <c r="AA2731" s="57" t="s">
        <v>38</v>
      </c>
      <c r="AB2731" s="57" t="s">
        <v>35</v>
      </c>
      <c r="AC2731" s="107" t="s">
        <v>9944</v>
      </c>
      <c r="AD2731" s="63" t="s">
        <v>6595</v>
      </c>
    </row>
    <row r="2732" spans="1:30" ht="102" x14ac:dyDescent="0.2">
      <c r="A2732" s="66" t="s">
        <v>9945</v>
      </c>
      <c r="B2732" s="55" t="s">
        <v>743</v>
      </c>
      <c r="C2732" s="56" t="s">
        <v>7295</v>
      </c>
      <c r="D2732" s="88" t="s">
        <v>9750</v>
      </c>
      <c r="E2732" s="57" t="s">
        <v>76</v>
      </c>
      <c r="F2732" s="62" t="s">
        <v>9946</v>
      </c>
      <c r="G2732" s="62" t="s">
        <v>1202</v>
      </c>
      <c r="H2732" s="59">
        <v>44553</v>
      </c>
      <c r="I2732" s="59">
        <v>45161</v>
      </c>
      <c r="J2732" s="48" t="str">
        <f>IF(Ugovori_OPULJP[[#This Row],[DATUM ZAVRŠETKA OPERACIJE]]&gt;DATE(2024,3,31),"u provedbi","završen")</f>
        <v>završen</v>
      </c>
      <c r="K2732" s="67" t="s">
        <v>249</v>
      </c>
      <c r="L2732" s="58" t="s">
        <v>249</v>
      </c>
      <c r="M2732" s="74" t="s">
        <v>3114</v>
      </c>
      <c r="N2732" s="49">
        <v>0.15</v>
      </c>
      <c r="O2732" s="50">
        <f>Ugovori_OPULJP[[#This Row],[Bespovratna sredstva - Ukupno (EU+Nac) HRK
= Ukupna ugovorena vrijednost bespovratnih sredstava]]*Ugovori_OPULJP[[#This Row],[EU STOPA SUFINANCIRANJA %
EU CO-FINANCING RATE %]]</f>
        <v>1600788</v>
      </c>
      <c r="P2732" s="51">
        <f>Ugovori_OPULJP[[#This Row],[Bespovratna sredstva - EU dio - HRK]]/7.5345</f>
        <v>212461.07903643241</v>
      </c>
      <c r="Q2732" s="50">
        <f>Ugovori_OPULJP[[#This Row],[Bespovratna sredstva - Ukupno (EU+Nac) HRK
= Ukupna ugovorena vrijednost bespovratnih sredstava]]*Ugovori_OPULJP[[#This Row],[STOPA NACIONALNOG SUFINANCIRANJA %]]</f>
        <v>282492</v>
      </c>
      <c r="R2732" s="51">
        <f>Ugovori_OPULJP[[#This Row],[Bespovratna sredstva - Nacionalni dio - HRK]]/7.5345</f>
        <v>37493.131594664541</v>
      </c>
      <c r="S2732" s="52">
        <v>1883280</v>
      </c>
      <c r="T2732" s="53">
        <f>Ugovori_OPULJP[[#This Row],[Bespovratna sredstva - Ukupno (EU+Nac) HRK
= Ukupna ugovorena vrijednost bespovratnih sredstava]]/7.5345</f>
        <v>249954.21063109694</v>
      </c>
      <c r="U2732" s="50">
        <v>0</v>
      </c>
      <c r="V2732" s="51">
        <f>Ugovori_OPULJP[[#This Row],[Javni doprinos korisnika - HRK]]/7.5345</f>
        <v>0</v>
      </c>
      <c r="W2732" s="50">
        <v>0</v>
      </c>
      <c r="X2732" s="51">
        <f>Ugovori_OPULJP[[#This Row],[Privatni doprinos korisnika - HRK]]/7.5345</f>
        <v>0</v>
      </c>
      <c r="Y2732" s="52">
        <v>1883280</v>
      </c>
      <c r="Z2732" s="53">
        <f>Ugovori_OPULJP[[#This Row],[UKUPNI PRIHVATLJIVI IZDACI
TOTAL ELIGIBLE EXPENDITURE
= Bespovratna sredstva ukupno + doprinos korisnika
= Ukupni prihvatljivi troškovi
= Ukupna ugovorena vrijednost projekta HRK]]/7.5345</f>
        <v>249954.21063109694</v>
      </c>
      <c r="AA2732" s="57" t="s">
        <v>38</v>
      </c>
      <c r="AB2732" s="57" t="s">
        <v>35</v>
      </c>
      <c r="AC2732" s="107" t="s">
        <v>9947</v>
      </c>
      <c r="AD2732" s="63" t="s">
        <v>6595</v>
      </c>
    </row>
    <row r="2733" spans="1:30" ht="89.25" x14ac:dyDescent="0.2">
      <c r="A2733" s="66" t="s">
        <v>9948</v>
      </c>
      <c r="B2733" s="55" t="s">
        <v>743</v>
      </c>
      <c r="C2733" s="56" t="s">
        <v>7295</v>
      </c>
      <c r="D2733" s="88" t="s">
        <v>9750</v>
      </c>
      <c r="E2733" s="57" t="s">
        <v>76</v>
      </c>
      <c r="F2733" s="62" t="s">
        <v>9949</v>
      </c>
      <c r="G2733" s="45" t="s">
        <v>8341</v>
      </c>
      <c r="H2733" s="59">
        <v>44553</v>
      </c>
      <c r="I2733" s="59">
        <v>45161</v>
      </c>
      <c r="J2733" s="48" t="str">
        <f>IF(Ugovori_OPULJP[[#This Row],[DATUM ZAVRŠETKA OPERACIJE]]&gt;DATE(2024,3,31),"u provedbi","završen")</f>
        <v>završen</v>
      </c>
      <c r="K2733" s="67" t="s">
        <v>249</v>
      </c>
      <c r="L2733" s="58" t="s">
        <v>249</v>
      </c>
      <c r="M2733" s="74" t="s">
        <v>3114</v>
      </c>
      <c r="N2733" s="49">
        <v>0.15</v>
      </c>
      <c r="O2733" s="50">
        <f>Ugovori_OPULJP[[#This Row],[Bespovratna sredstva - Ukupno (EU+Nac) HRK
= Ukupna ugovorena vrijednost bespovratnih sredstava]]*Ugovori_OPULJP[[#This Row],[EU STOPA SUFINANCIRANJA %
EU CO-FINANCING RATE %]]</f>
        <v>4760809.2</v>
      </c>
      <c r="P2733" s="51">
        <f>Ugovori_OPULJP[[#This Row],[Bespovratna sredstva - EU dio - HRK]]/7.5345</f>
        <v>631867.96735018911</v>
      </c>
      <c r="Q2733" s="50">
        <f>Ugovori_OPULJP[[#This Row],[Bespovratna sredstva - Ukupno (EU+Nac) HRK
= Ukupna ugovorena vrijednost bespovratnih sredstava]]*Ugovori_OPULJP[[#This Row],[STOPA NACIONALNOG SUFINANCIRANJA %]]</f>
        <v>840142.79999999993</v>
      </c>
      <c r="R2733" s="51">
        <f>Ugovori_OPULJP[[#This Row],[Bespovratna sredstva - Nacionalni dio - HRK]]/7.5345</f>
        <v>111506.11188532748</v>
      </c>
      <c r="S2733" s="52">
        <v>5600952</v>
      </c>
      <c r="T2733" s="53">
        <f>Ugovori_OPULJP[[#This Row],[Bespovratna sredstva - Ukupno (EU+Nac) HRK
= Ukupna ugovorena vrijednost bespovratnih sredstava]]/7.5345</f>
        <v>743374.0792355166</v>
      </c>
      <c r="U2733" s="50">
        <v>0</v>
      </c>
      <c r="V2733" s="51">
        <f>Ugovori_OPULJP[[#This Row],[Javni doprinos korisnika - HRK]]/7.5345</f>
        <v>0</v>
      </c>
      <c r="W2733" s="50">
        <v>0</v>
      </c>
      <c r="X2733" s="51">
        <f>Ugovori_OPULJP[[#This Row],[Privatni doprinos korisnika - HRK]]/7.5345</f>
        <v>0</v>
      </c>
      <c r="Y2733" s="52">
        <v>5600952</v>
      </c>
      <c r="Z2733" s="53">
        <f>Ugovori_OPULJP[[#This Row],[UKUPNI PRIHVATLJIVI IZDACI
TOTAL ELIGIBLE EXPENDITURE
= Bespovratna sredstva ukupno + doprinos korisnika
= Ukupni prihvatljivi troškovi
= Ukupna ugovorena vrijednost projekta HRK]]/7.5345</f>
        <v>743374.0792355166</v>
      </c>
      <c r="AA2733" s="57" t="s">
        <v>38</v>
      </c>
      <c r="AB2733" s="57" t="s">
        <v>35</v>
      </c>
      <c r="AC2733" s="107" t="s">
        <v>9950</v>
      </c>
      <c r="AD2733" s="63" t="s">
        <v>6595</v>
      </c>
    </row>
    <row r="2734" spans="1:30" ht="89.25" x14ac:dyDescent="0.2">
      <c r="A2734" s="66" t="s">
        <v>9951</v>
      </c>
      <c r="B2734" s="55" t="s">
        <v>743</v>
      </c>
      <c r="C2734" s="56" t="s">
        <v>7295</v>
      </c>
      <c r="D2734" s="88" t="s">
        <v>9750</v>
      </c>
      <c r="E2734" s="57" t="s">
        <v>76</v>
      </c>
      <c r="F2734" s="62" t="s">
        <v>9952</v>
      </c>
      <c r="G2734" s="62" t="s">
        <v>9953</v>
      </c>
      <c r="H2734" s="59">
        <v>44553</v>
      </c>
      <c r="I2734" s="59">
        <v>45161</v>
      </c>
      <c r="J2734" s="48" t="str">
        <f>IF(Ugovori_OPULJP[[#This Row],[DATUM ZAVRŠETKA OPERACIJE]]&gt;DATE(2024,3,31),"u provedbi","završen")</f>
        <v>završen</v>
      </c>
      <c r="K2734" s="67" t="s">
        <v>249</v>
      </c>
      <c r="L2734" s="58" t="s">
        <v>249</v>
      </c>
      <c r="M2734" s="74" t="s">
        <v>3114</v>
      </c>
      <c r="N2734" s="49">
        <v>0.15</v>
      </c>
      <c r="O2734" s="50">
        <f>Ugovori_OPULJP[[#This Row],[Bespovratna sredstva - Ukupno (EU+Nac) HRK
= Ukupna ugovorena vrijednost bespovratnih sredstava]]*Ugovori_OPULJP[[#This Row],[EU STOPA SUFINANCIRANJA %
EU CO-FINANCING RATE %]]</f>
        <v>1112459.2515</v>
      </c>
      <c r="P2734" s="51">
        <f>Ugovori_OPULJP[[#This Row],[Bespovratna sredstva - EU dio - HRK]]/7.5345</f>
        <v>147648.71610591278</v>
      </c>
      <c r="Q2734" s="50">
        <f>Ugovori_OPULJP[[#This Row],[Bespovratna sredstva - Ukupno (EU+Nac) HRK
= Ukupna ugovorena vrijednost bespovratnih sredstava]]*Ugovori_OPULJP[[#This Row],[STOPA NACIONALNOG SUFINANCIRANJA %]]</f>
        <v>196316.33850000001</v>
      </c>
      <c r="R2734" s="51">
        <f>Ugovori_OPULJP[[#This Row],[Bespovratna sredstva - Nacionalni dio - HRK]]/7.5345</f>
        <v>26055.655783396378</v>
      </c>
      <c r="S2734" s="52">
        <v>1308775.5900000001</v>
      </c>
      <c r="T2734" s="53">
        <f>Ugovori_OPULJP[[#This Row],[Bespovratna sredstva - Ukupno (EU+Nac) HRK
= Ukupna ugovorena vrijednost bespovratnih sredstava]]/7.5345</f>
        <v>173704.37188930917</v>
      </c>
      <c r="U2734" s="50">
        <v>0</v>
      </c>
      <c r="V2734" s="51">
        <f>Ugovori_OPULJP[[#This Row],[Javni doprinos korisnika - HRK]]/7.5345</f>
        <v>0</v>
      </c>
      <c r="W2734" s="50">
        <v>0</v>
      </c>
      <c r="X2734" s="51">
        <f>Ugovori_OPULJP[[#This Row],[Privatni doprinos korisnika - HRK]]/7.5345</f>
        <v>0</v>
      </c>
      <c r="Y2734" s="52">
        <v>1308775.5900000001</v>
      </c>
      <c r="Z2734" s="53">
        <f>Ugovori_OPULJP[[#This Row],[UKUPNI PRIHVATLJIVI IZDACI
TOTAL ELIGIBLE EXPENDITURE
= Bespovratna sredstva ukupno + doprinos korisnika
= Ukupni prihvatljivi troškovi
= Ukupna ugovorena vrijednost projekta HRK]]/7.5345</f>
        <v>173704.37188930917</v>
      </c>
      <c r="AA2734" s="57" t="s">
        <v>38</v>
      </c>
      <c r="AB2734" s="57" t="s">
        <v>35</v>
      </c>
      <c r="AC2734" s="107" t="s">
        <v>9954</v>
      </c>
      <c r="AD2734" s="63" t="s">
        <v>6595</v>
      </c>
    </row>
    <row r="2735" spans="1:30" ht="89.25" x14ac:dyDescent="0.2">
      <c r="A2735" s="41" t="s">
        <v>9955</v>
      </c>
      <c r="B2735" s="55" t="s">
        <v>743</v>
      </c>
      <c r="C2735" s="56" t="s">
        <v>7295</v>
      </c>
      <c r="D2735" s="88" t="s">
        <v>9750</v>
      </c>
      <c r="E2735" s="57" t="s">
        <v>76</v>
      </c>
      <c r="F2735" s="62" t="s">
        <v>9956</v>
      </c>
      <c r="G2735" s="62" t="s">
        <v>9957</v>
      </c>
      <c r="H2735" s="59">
        <v>44564</v>
      </c>
      <c r="I2735" s="59">
        <v>45172</v>
      </c>
      <c r="J2735" s="48" t="str">
        <f>IF(Ugovori_OPULJP[[#This Row],[DATUM ZAVRŠETKA OPERACIJE]]&gt;DATE(2024,3,31),"u provedbi","završen")</f>
        <v>završen</v>
      </c>
      <c r="K2735" s="67" t="s">
        <v>9958</v>
      </c>
      <c r="L2735" s="67" t="s">
        <v>249</v>
      </c>
      <c r="M2735" s="49">
        <v>0.85</v>
      </c>
      <c r="N2735" s="49">
        <v>0.15</v>
      </c>
      <c r="O2735" s="50">
        <f>Ugovori_OPULJP[[#This Row],[Bespovratna sredstva - Ukupno (EU+Nac) HRK
= Ukupna ugovorena vrijednost bespovratnih sredstava]]*Ugovori_OPULJP[[#This Row],[EU STOPA SUFINANCIRANJA %
EU CO-FINANCING RATE %]]</f>
        <v>1416202.3229999999</v>
      </c>
      <c r="P2735" s="51">
        <f>Ugovori_OPULJP[[#This Row],[Bespovratna sredstva - EU dio - HRK]]/7.5345</f>
        <v>187962.34959187734</v>
      </c>
      <c r="Q2735" s="50">
        <f>Ugovori_OPULJP[[#This Row],[Bespovratna sredstva - Ukupno (EU+Nac) HRK
= Ukupna ugovorena vrijednost bespovratnih sredstava]]*Ugovori_OPULJP[[#This Row],[STOPA NACIONALNOG SUFINANCIRANJA %]]</f>
        <v>249918.05699999997</v>
      </c>
      <c r="R2735" s="51">
        <f>Ugovori_OPULJP[[#This Row],[Bespovratna sredstva - Nacionalni dio - HRK]]/7.5345</f>
        <v>33169.826398566591</v>
      </c>
      <c r="S2735" s="52">
        <v>1666120.38</v>
      </c>
      <c r="T2735" s="53">
        <f>Ugovori_OPULJP[[#This Row],[Bespovratna sredstva - Ukupno (EU+Nac) HRK
= Ukupna ugovorena vrijednost bespovratnih sredstava]]/7.5345</f>
        <v>221132.17599044394</v>
      </c>
      <c r="U2735" s="50">
        <v>0</v>
      </c>
      <c r="V2735" s="51">
        <f>Ugovori_OPULJP[[#This Row],[Javni doprinos korisnika - HRK]]/7.5345</f>
        <v>0</v>
      </c>
      <c r="W2735" s="50">
        <v>0</v>
      </c>
      <c r="X2735" s="51">
        <f>Ugovori_OPULJP[[#This Row],[Privatni doprinos korisnika - HRK]]/7.5345</f>
        <v>0</v>
      </c>
      <c r="Y2735" s="52">
        <v>1666120.38</v>
      </c>
      <c r="Z2735" s="53">
        <f>Ugovori_OPULJP[[#This Row],[UKUPNI PRIHVATLJIVI IZDACI
TOTAL ELIGIBLE EXPENDITURE
= Bespovratna sredstva ukupno + doprinos korisnika
= Ukupni prihvatljivi troškovi
= Ukupna ugovorena vrijednost projekta HRK]]/7.5345</f>
        <v>221132.17599044394</v>
      </c>
      <c r="AA2735" s="57" t="s">
        <v>38</v>
      </c>
      <c r="AB2735" s="57" t="s">
        <v>35</v>
      </c>
      <c r="AC2735" s="107" t="s">
        <v>9959</v>
      </c>
      <c r="AD2735" s="63" t="s">
        <v>6595</v>
      </c>
    </row>
    <row r="2736" spans="1:30" ht="102" x14ac:dyDescent="0.2">
      <c r="A2736" s="61" t="s">
        <v>9960</v>
      </c>
      <c r="B2736" s="55" t="s">
        <v>743</v>
      </c>
      <c r="C2736" s="56" t="s">
        <v>7295</v>
      </c>
      <c r="D2736" s="88" t="s">
        <v>9750</v>
      </c>
      <c r="E2736" s="57" t="s">
        <v>76</v>
      </c>
      <c r="F2736" s="62" t="s">
        <v>9961</v>
      </c>
      <c r="G2736" s="45" t="s">
        <v>2013</v>
      </c>
      <c r="H2736" s="59">
        <v>44553</v>
      </c>
      <c r="I2736" s="59">
        <v>45161</v>
      </c>
      <c r="J2736" s="48" t="str">
        <f>IF(Ugovori_OPULJP[[#This Row],[DATUM ZAVRŠETKA OPERACIJE]]&gt;DATE(2024,3,31),"u provedbi","završen")</f>
        <v>završen</v>
      </c>
      <c r="K2736" s="58" t="s">
        <v>249</v>
      </c>
      <c r="L2736" s="58" t="s">
        <v>249</v>
      </c>
      <c r="M2736" s="74" t="s">
        <v>3114</v>
      </c>
      <c r="N2736" s="49">
        <v>0.15</v>
      </c>
      <c r="O2736" s="50">
        <f>Ugovori_OPULJP[[#This Row],[Bespovratna sredstva - Ukupno (EU+Nac) HRK
= Ukupna ugovorena vrijednost bespovratnih sredstava]]*Ugovori_OPULJP[[#This Row],[EU STOPA SUFINANCIRANJA %
EU CO-FINANCING RATE %]]</f>
        <v>1648150</v>
      </c>
      <c r="P2736" s="51">
        <f>Ugovori_OPULJP[[#This Row],[Bespovratna sredstva - EU dio - HRK]]/7.5345</f>
        <v>218747.09668856591</v>
      </c>
      <c r="Q2736" s="50">
        <f>Ugovori_OPULJP[[#This Row],[Bespovratna sredstva - Ukupno (EU+Nac) HRK
= Ukupna ugovorena vrijednost bespovratnih sredstava]]*Ugovori_OPULJP[[#This Row],[STOPA NACIONALNOG SUFINANCIRANJA %]]</f>
        <v>290850</v>
      </c>
      <c r="R2736" s="51">
        <f>Ugovori_OPULJP[[#This Row],[Bespovratna sredstva - Nacionalni dio - HRK]]/7.5345</f>
        <v>38602.428827393982</v>
      </c>
      <c r="S2736" s="52">
        <v>1939000</v>
      </c>
      <c r="T2736" s="53">
        <f>Ugovori_OPULJP[[#This Row],[Bespovratna sredstva - Ukupno (EU+Nac) HRK
= Ukupna ugovorena vrijednost bespovratnih sredstava]]/7.5345</f>
        <v>257349.52551595989</v>
      </c>
      <c r="U2736" s="50">
        <v>0</v>
      </c>
      <c r="V2736" s="51">
        <f>Ugovori_OPULJP[[#This Row],[Javni doprinos korisnika - HRK]]/7.5345</f>
        <v>0</v>
      </c>
      <c r="W2736" s="50">
        <v>0</v>
      </c>
      <c r="X2736" s="51">
        <f>Ugovori_OPULJP[[#This Row],[Privatni doprinos korisnika - HRK]]/7.5345</f>
        <v>0</v>
      </c>
      <c r="Y2736" s="52">
        <v>1939000</v>
      </c>
      <c r="Z2736" s="53">
        <f>Ugovori_OPULJP[[#This Row],[UKUPNI PRIHVATLJIVI IZDACI
TOTAL ELIGIBLE EXPENDITURE
= Bespovratna sredstva ukupno + doprinos korisnika
= Ukupni prihvatljivi troškovi
= Ukupna ugovorena vrijednost projekta HRK]]/7.5345</f>
        <v>257349.52551595989</v>
      </c>
      <c r="AA2736" s="57" t="s">
        <v>38</v>
      </c>
      <c r="AB2736" s="57" t="s">
        <v>35</v>
      </c>
      <c r="AC2736" s="107" t="s">
        <v>9962</v>
      </c>
      <c r="AD2736" s="63" t="s">
        <v>6595</v>
      </c>
    </row>
    <row r="2737" spans="1:30" ht="114.75" x14ac:dyDescent="0.2">
      <c r="A2737" s="61" t="s">
        <v>9963</v>
      </c>
      <c r="B2737" s="55" t="s">
        <v>743</v>
      </c>
      <c r="C2737" s="56" t="s">
        <v>7295</v>
      </c>
      <c r="D2737" s="56" t="s">
        <v>9750</v>
      </c>
      <c r="E2737" s="57" t="s">
        <v>76</v>
      </c>
      <c r="F2737" s="62" t="s">
        <v>9964</v>
      </c>
      <c r="G2737" s="62" t="s">
        <v>9965</v>
      </c>
      <c r="H2737" s="59">
        <v>44579</v>
      </c>
      <c r="I2737" s="59">
        <v>45187</v>
      </c>
      <c r="J2737" s="48" t="str">
        <f>IF(Ugovori_OPULJP[[#This Row],[DATUM ZAVRŠETKA OPERACIJE]]&gt;DATE(2024,3,31),"u provedbi","završen")</f>
        <v>završen</v>
      </c>
      <c r="K2737" s="58" t="s">
        <v>200</v>
      </c>
      <c r="L2737" s="58" t="s">
        <v>200</v>
      </c>
      <c r="M2737" s="49">
        <v>0.85</v>
      </c>
      <c r="N2737" s="49">
        <v>0.15</v>
      </c>
      <c r="O2737" s="50">
        <f>Ugovori_OPULJP[[#This Row],[Bespovratna sredstva - Ukupno (EU+Nac) HRK
= Ukupna ugovorena vrijednost bespovratnih sredstava]]*Ugovori_OPULJP[[#This Row],[EU STOPA SUFINANCIRANJA %
EU CO-FINANCING RATE %]]</f>
        <v>378960.25999999995</v>
      </c>
      <c r="P2737" s="51">
        <f>Ugovori_OPULJP[[#This Row],[Bespovratna sredstva - EU dio - HRK]]/7.5345</f>
        <v>50296.669984736865</v>
      </c>
      <c r="Q2737" s="50">
        <f>Ugovori_OPULJP[[#This Row],[Bespovratna sredstva - Ukupno (EU+Nac) HRK
= Ukupna ugovorena vrijednost bespovratnih sredstava]]*Ugovori_OPULJP[[#This Row],[STOPA NACIONALNOG SUFINANCIRANJA %]]</f>
        <v>66875.34</v>
      </c>
      <c r="R2737" s="51">
        <f>Ugovori_OPULJP[[#This Row],[Bespovratna sredstva - Nacionalni dio - HRK]]/7.5345</f>
        <v>8875.8829384829769</v>
      </c>
      <c r="S2737" s="52">
        <v>445835.6</v>
      </c>
      <c r="T2737" s="53">
        <f>Ugovori_OPULJP[[#This Row],[Bespovratna sredstva - Ukupno (EU+Nac) HRK
= Ukupna ugovorena vrijednost bespovratnih sredstava]]/7.5345</f>
        <v>59172.552923219846</v>
      </c>
      <c r="U2737" s="50">
        <v>0</v>
      </c>
      <c r="V2737" s="51">
        <f>Ugovori_OPULJP[[#This Row],[Javni doprinos korisnika - HRK]]/7.5345</f>
        <v>0</v>
      </c>
      <c r="W2737" s="50">
        <v>0</v>
      </c>
      <c r="X2737" s="51">
        <f>Ugovori_OPULJP[[#This Row],[Privatni doprinos korisnika - HRK]]/7.5345</f>
        <v>0</v>
      </c>
      <c r="Y2737" s="52">
        <v>445835.6</v>
      </c>
      <c r="Z2737" s="53">
        <f>Ugovori_OPULJP[[#This Row],[UKUPNI PRIHVATLJIVI IZDACI
TOTAL ELIGIBLE EXPENDITURE
= Bespovratna sredstva ukupno + doprinos korisnika
= Ukupni prihvatljivi troškovi
= Ukupna ugovorena vrijednost projekta HRK]]/7.5345</f>
        <v>59172.552923219846</v>
      </c>
      <c r="AA2737" s="57" t="s">
        <v>38</v>
      </c>
      <c r="AB2737" s="57" t="s">
        <v>35</v>
      </c>
      <c r="AC2737" s="107" t="s">
        <v>9966</v>
      </c>
      <c r="AD2737" s="63" t="s">
        <v>6595</v>
      </c>
    </row>
    <row r="2738" spans="1:30" ht="102" x14ac:dyDescent="0.2">
      <c r="A2738" s="61" t="s">
        <v>9967</v>
      </c>
      <c r="B2738" s="55" t="s">
        <v>743</v>
      </c>
      <c r="C2738" s="56" t="s">
        <v>7295</v>
      </c>
      <c r="D2738" s="56" t="s">
        <v>9750</v>
      </c>
      <c r="E2738" s="57" t="s">
        <v>76</v>
      </c>
      <c r="F2738" s="62" t="s">
        <v>9968</v>
      </c>
      <c r="G2738" s="62" t="s">
        <v>3278</v>
      </c>
      <c r="H2738" s="59">
        <v>44581</v>
      </c>
      <c r="I2738" s="59">
        <v>45189</v>
      </c>
      <c r="J2738" s="48" t="str">
        <f>IF(Ugovori_OPULJP[[#This Row],[DATUM ZAVRŠETKA OPERACIJE]]&gt;DATE(2024,3,31),"u provedbi","završen")</f>
        <v>završen</v>
      </c>
      <c r="K2738" s="58" t="s">
        <v>594</v>
      </c>
      <c r="L2738" s="58" t="s">
        <v>594</v>
      </c>
      <c r="M2738" s="49">
        <v>0.85</v>
      </c>
      <c r="N2738" s="49">
        <v>0.15</v>
      </c>
      <c r="O2738" s="50">
        <f>Ugovori_OPULJP[[#This Row],[Bespovratna sredstva - Ukupno (EU+Nac) HRK
= Ukupna ugovorena vrijednost bespovratnih sredstava]]*Ugovori_OPULJP[[#This Row],[EU STOPA SUFINANCIRANJA %
EU CO-FINANCING RATE %]]</f>
        <v>2772158.074</v>
      </c>
      <c r="P2738" s="51">
        <f>Ugovori_OPULJP[[#This Row],[Bespovratna sredstva - EU dio - HRK]]/7.5345</f>
        <v>367928.60495056072</v>
      </c>
      <c r="Q2738" s="50">
        <f>Ugovori_OPULJP[[#This Row],[Bespovratna sredstva - Ukupno (EU+Nac) HRK
= Ukupna ugovorena vrijednost bespovratnih sredstava]]*Ugovori_OPULJP[[#This Row],[STOPA NACIONALNOG SUFINANCIRANJA %]]</f>
        <v>489204.36599999998</v>
      </c>
      <c r="R2738" s="51">
        <f>Ugovori_OPULJP[[#This Row],[Bespovratna sredstva - Nacionalni dio - HRK]]/7.5345</f>
        <v>64928.577344216596</v>
      </c>
      <c r="S2738" s="52">
        <v>3261362.44</v>
      </c>
      <c r="T2738" s="53">
        <f>Ugovori_OPULJP[[#This Row],[Bespovratna sredstva - Ukupno (EU+Nac) HRK
= Ukupna ugovorena vrijednost bespovratnih sredstava]]/7.5345</f>
        <v>432857.1822947773</v>
      </c>
      <c r="U2738" s="50">
        <v>0</v>
      </c>
      <c r="V2738" s="51">
        <f>Ugovori_OPULJP[[#This Row],[Javni doprinos korisnika - HRK]]/7.5345</f>
        <v>0</v>
      </c>
      <c r="W2738" s="50">
        <v>0</v>
      </c>
      <c r="X2738" s="51">
        <f>Ugovori_OPULJP[[#This Row],[Privatni doprinos korisnika - HRK]]/7.5345</f>
        <v>0</v>
      </c>
      <c r="Y2738" s="52">
        <v>3261362.44</v>
      </c>
      <c r="Z2738" s="53">
        <f>Ugovori_OPULJP[[#This Row],[UKUPNI PRIHVATLJIVI IZDACI
TOTAL ELIGIBLE EXPENDITURE
= Bespovratna sredstva ukupno + doprinos korisnika
= Ukupni prihvatljivi troškovi
= Ukupna ugovorena vrijednost projekta HRK]]/7.5345</f>
        <v>432857.1822947773</v>
      </c>
      <c r="AA2738" s="57" t="s">
        <v>38</v>
      </c>
      <c r="AB2738" s="57" t="s">
        <v>35</v>
      </c>
      <c r="AC2738" s="107" t="s">
        <v>9969</v>
      </c>
      <c r="AD2738" s="63" t="s">
        <v>6595</v>
      </c>
    </row>
    <row r="2739" spans="1:30" ht="102" x14ac:dyDescent="0.2">
      <c r="A2739" s="61" t="s">
        <v>9970</v>
      </c>
      <c r="B2739" s="55" t="s">
        <v>743</v>
      </c>
      <c r="C2739" s="56" t="s">
        <v>7295</v>
      </c>
      <c r="D2739" s="88" t="s">
        <v>9750</v>
      </c>
      <c r="E2739" s="57" t="s">
        <v>76</v>
      </c>
      <c r="F2739" s="62" t="s">
        <v>9971</v>
      </c>
      <c r="G2739" s="62" t="s">
        <v>9972</v>
      </c>
      <c r="H2739" s="59">
        <v>44620</v>
      </c>
      <c r="I2739" s="59">
        <v>45227</v>
      </c>
      <c r="J2739" s="48" t="str">
        <f>IF(Ugovori_OPULJP[[#This Row],[DATUM ZAVRŠETKA OPERACIJE]]&gt;DATE(2024,3,31),"u provedbi","završen")</f>
        <v>završen</v>
      </c>
      <c r="K2739" s="58" t="s">
        <v>594</v>
      </c>
      <c r="L2739" s="58" t="s">
        <v>594</v>
      </c>
      <c r="M2739" s="49">
        <v>0.85</v>
      </c>
      <c r="N2739" s="49">
        <v>0.15</v>
      </c>
      <c r="O2739" s="50">
        <f>Ugovori_OPULJP[[#This Row],[Bespovratna sredstva - Ukupno (EU+Nac) HRK
= Ukupna ugovorena vrijednost bespovratnih sredstava]]*Ugovori_OPULJP[[#This Row],[EU STOPA SUFINANCIRANJA %
EU CO-FINANCING RATE %]]</f>
        <v>2208736.3899999997</v>
      </c>
      <c r="P2739" s="51">
        <f>Ugovori_OPULJP[[#This Row],[Bespovratna sredstva - EU dio - HRK]]/7.5345</f>
        <v>293149.69672838273</v>
      </c>
      <c r="Q2739" s="50">
        <f>Ugovori_OPULJP[[#This Row],[Bespovratna sredstva - Ukupno (EU+Nac) HRK
= Ukupna ugovorena vrijednost bespovratnih sredstava]]*Ugovori_OPULJP[[#This Row],[STOPA NACIONALNOG SUFINANCIRANJA %]]</f>
        <v>389777.00999999995</v>
      </c>
      <c r="R2739" s="51">
        <f>Ugovori_OPULJP[[#This Row],[Bespovratna sredstva - Nacionalni dio - HRK]]/7.5345</f>
        <v>51732.299422655771</v>
      </c>
      <c r="S2739" s="52">
        <v>2598513.4</v>
      </c>
      <c r="T2739" s="53">
        <f>Ugovori_OPULJP[[#This Row],[Bespovratna sredstva - Ukupno (EU+Nac) HRK
= Ukupna ugovorena vrijednost bespovratnih sredstava]]/7.5345</f>
        <v>344881.9961510385</v>
      </c>
      <c r="U2739" s="50">
        <v>0</v>
      </c>
      <c r="V2739" s="51">
        <f>Ugovori_OPULJP[[#This Row],[Javni doprinos korisnika - HRK]]/7.5345</f>
        <v>0</v>
      </c>
      <c r="W2739" s="50">
        <v>0</v>
      </c>
      <c r="X2739" s="51">
        <f>Ugovori_OPULJP[[#This Row],[Privatni doprinos korisnika - HRK]]/7.5345</f>
        <v>0</v>
      </c>
      <c r="Y2739" s="52">
        <v>2598513.4</v>
      </c>
      <c r="Z2739" s="53">
        <f>Ugovori_OPULJP[[#This Row],[UKUPNI PRIHVATLJIVI IZDACI
TOTAL ELIGIBLE EXPENDITURE
= Bespovratna sredstva ukupno + doprinos korisnika
= Ukupni prihvatljivi troškovi
= Ukupna ugovorena vrijednost projekta HRK]]/7.5345</f>
        <v>344881.9961510385</v>
      </c>
      <c r="AA2739" s="57" t="s">
        <v>38</v>
      </c>
      <c r="AB2739" s="57" t="s">
        <v>35</v>
      </c>
      <c r="AC2739" s="107" t="s">
        <v>9973</v>
      </c>
      <c r="AD2739" s="63" t="s">
        <v>6595</v>
      </c>
    </row>
    <row r="2740" spans="1:30" ht="102" x14ac:dyDescent="0.2">
      <c r="A2740" s="66" t="s">
        <v>9974</v>
      </c>
      <c r="B2740" s="55" t="s">
        <v>743</v>
      </c>
      <c r="C2740" s="56" t="s">
        <v>7295</v>
      </c>
      <c r="D2740" s="88" t="s">
        <v>9750</v>
      </c>
      <c r="E2740" s="57" t="s">
        <v>76</v>
      </c>
      <c r="F2740" s="62" t="s">
        <v>9975</v>
      </c>
      <c r="G2740" s="45" t="s">
        <v>8486</v>
      </c>
      <c r="H2740" s="59">
        <v>44553</v>
      </c>
      <c r="I2740" s="59">
        <v>45161</v>
      </c>
      <c r="J2740" s="48" t="str">
        <f>IF(Ugovori_OPULJP[[#This Row],[DATUM ZAVRŠETKA OPERACIJE]]&gt;DATE(2024,3,31),"u provedbi","završen")</f>
        <v>završen</v>
      </c>
      <c r="K2740" s="67" t="s">
        <v>99</v>
      </c>
      <c r="L2740" s="58" t="s">
        <v>99</v>
      </c>
      <c r="M2740" s="74" t="s">
        <v>3114</v>
      </c>
      <c r="N2740" s="49">
        <v>0.15</v>
      </c>
      <c r="O2740" s="50">
        <f>Ugovori_OPULJP[[#This Row],[Bespovratna sredstva - Ukupno (EU+Nac) HRK
= Ukupna ugovorena vrijednost bespovratnih sredstava]]*Ugovori_OPULJP[[#This Row],[EU STOPA SUFINANCIRANJA %
EU CO-FINANCING RATE %]]</f>
        <v>3072329.5389999999</v>
      </c>
      <c r="P2740" s="51">
        <f>Ugovori_OPULJP[[#This Row],[Bespovratna sredstva - EU dio - HRK]]/7.5345</f>
        <v>407768.20479129336</v>
      </c>
      <c r="Q2740" s="50">
        <f>Ugovori_OPULJP[[#This Row],[Bespovratna sredstva - Ukupno (EU+Nac) HRK
= Ukupna ugovorena vrijednost bespovratnih sredstava]]*Ugovori_OPULJP[[#This Row],[STOPA NACIONALNOG SUFINANCIRANJA %]]</f>
        <v>542175.80099999998</v>
      </c>
      <c r="R2740" s="51">
        <f>Ugovori_OPULJP[[#This Row],[Bespovratna sredstva - Nacionalni dio - HRK]]/7.5345</f>
        <v>71959.094963169409</v>
      </c>
      <c r="S2740" s="52">
        <v>3614505.34</v>
      </c>
      <c r="T2740" s="53">
        <f>Ugovori_OPULJP[[#This Row],[Bespovratna sredstva - Ukupno (EU+Nac) HRK
= Ukupna ugovorena vrijednost bespovratnih sredstava]]/7.5345</f>
        <v>479727.29975446279</v>
      </c>
      <c r="U2740" s="50">
        <v>0</v>
      </c>
      <c r="V2740" s="51">
        <f>Ugovori_OPULJP[[#This Row],[Javni doprinos korisnika - HRK]]/7.5345</f>
        <v>0</v>
      </c>
      <c r="W2740" s="50">
        <v>0</v>
      </c>
      <c r="X2740" s="51">
        <f>Ugovori_OPULJP[[#This Row],[Privatni doprinos korisnika - HRK]]/7.5345</f>
        <v>0</v>
      </c>
      <c r="Y2740" s="52">
        <v>3614505.34</v>
      </c>
      <c r="Z2740" s="53">
        <f>Ugovori_OPULJP[[#This Row],[UKUPNI PRIHVATLJIVI IZDACI
TOTAL ELIGIBLE EXPENDITURE
= Bespovratna sredstva ukupno + doprinos korisnika
= Ukupni prihvatljivi troškovi
= Ukupna ugovorena vrijednost projekta HRK]]/7.5345</f>
        <v>479727.29975446279</v>
      </c>
      <c r="AA2740" s="57" t="s">
        <v>38</v>
      </c>
      <c r="AB2740" s="57" t="s">
        <v>35</v>
      </c>
      <c r="AC2740" s="107" t="s">
        <v>9976</v>
      </c>
      <c r="AD2740" s="63" t="s">
        <v>6595</v>
      </c>
    </row>
    <row r="2741" spans="1:30" ht="89.25" x14ac:dyDescent="0.2">
      <c r="A2741" s="61" t="s">
        <v>9977</v>
      </c>
      <c r="B2741" s="55" t="s">
        <v>743</v>
      </c>
      <c r="C2741" s="56" t="s">
        <v>7295</v>
      </c>
      <c r="D2741" s="56" t="s">
        <v>9750</v>
      </c>
      <c r="E2741" s="57" t="s">
        <v>76</v>
      </c>
      <c r="F2741" s="62" t="s">
        <v>9978</v>
      </c>
      <c r="G2741" s="62" t="s">
        <v>3031</v>
      </c>
      <c r="H2741" s="59">
        <v>44581</v>
      </c>
      <c r="I2741" s="59">
        <v>45189</v>
      </c>
      <c r="J2741" s="48" t="str">
        <f>IF(Ugovori_OPULJP[[#This Row],[DATUM ZAVRŠETKA OPERACIJE]]&gt;DATE(2024,3,31),"u provedbi","završen")</f>
        <v>završen</v>
      </c>
      <c r="K2741" s="58" t="s">
        <v>94</v>
      </c>
      <c r="L2741" s="58" t="s">
        <v>94</v>
      </c>
      <c r="M2741" s="49">
        <v>0.85</v>
      </c>
      <c r="N2741" s="49">
        <v>0.15</v>
      </c>
      <c r="O2741" s="50">
        <f>Ugovori_OPULJP[[#This Row],[Bespovratna sredstva - Ukupno (EU+Nac) HRK
= Ukupna ugovorena vrijednost bespovratnih sredstava]]*Ugovori_OPULJP[[#This Row],[EU STOPA SUFINANCIRANJA %
EU CO-FINANCING RATE %]]</f>
        <v>2619844.1940000001</v>
      </c>
      <c r="P2741" s="51">
        <f>Ugovori_OPULJP[[#This Row],[Bespovratna sredstva - EU dio - HRK]]/7.5345</f>
        <v>347713.07903643243</v>
      </c>
      <c r="Q2741" s="50">
        <f>Ugovori_OPULJP[[#This Row],[Bespovratna sredstva - Ukupno (EU+Nac) HRK
= Ukupna ugovorena vrijednost bespovratnih sredstava]]*Ugovori_OPULJP[[#This Row],[STOPA NACIONALNOG SUFINANCIRANJA %]]</f>
        <v>462325.446</v>
      </c>
      <c r="R2741" s="51">
        <f>Ugovori_OPULJP[[#This Row],[Bespovratna sredstva - Nacionalni dio - HRK]]/7.5345</f>
        <v>61361.131594664541</v>
      </c>
      <c r="S2741" s="52">
        <v>3082169.64</v>
      </c>
      <c r="T2741" s="53">
        <f>Ugovori_OPULJP[[#This Row],[Bespovratna sredstva - Ukupno (EU+Nac) HRK
= Ukupna ugovorena vrijednost bespovratnih sredstava]]/7.5345</f>
        <v>409074.21063109697</v>
      </c>
      <c r="U2741" s="50">
        <v>0</v>
      </c>
      <c r="V2741" s="51">
        <f>Ugovori_OPULJP[[#This Row],[Javni doprinos korisnika - HRK]]/7.5345</f>
        <v>0</v>
      </c>
      <c r="W2741" s="50">
        <v>0</v>
      </c>
      <c r="X2741" s="51">
        <f>Ugovori_OPULJP[[#This Row],[Privatni doprinos korisnika - HRK]]/7.5345</f>
        <v>0</v>
      </c>
      <c r="Y2741" s="52">
        <v>3082169.64</v>
      </c>
      <c r="Z2741" s="53">
        <f>Ugovori_OPULJP[[#This Row],[UKUPNI PRIHVATLJIVI IZDACI
TOTAL ELIGIBLE EXPENDITURE
= Bespovratna sredstva ukupno + doprinos korisnika
= Ukupni prihvatljivi troškovi
= Ukupna ugovorena vrijednost projekta HRK]]/7.5345</f>
        <v>409074.21063109697</v>
      </c>
      <c r="AA2741" s="57" t="s">
        <v>38</v>
      </c>
      <c r="AB2741" s="57" t="s">
        <v>35</v>
      </c>
      <c r="AC2741" s="107" t="s">
        <v>9979</v>
      </c>
      <c r="AD2741" s="63" t="s">
        <v>6595</v>
      </c>
    </row>
    <row r="2742" spans="1:30" ht="51" x14ac:dyDescent="0.2">
      <c r="A2742" s="61" t="s">
        <v>9980</v>
      </c>
      <c r="B2742" s="55" t="s">
        <v>743</v>
      </c>
      <c r="C2742" s="56" t="s">
        <v>7295</v>
      </c>
      <c r="D2742" s="56" t="s">
        <v>9750</v>
      </c>
      <c r="E2742" s="57" t="s">
        <v>76</v>
      </c>
      <c r="F2742" s="62" t="s">
        <v>9981</v>
      </c>
      <c r="G2742" s="62" t="s">
        <v>1175</v>
      </c>
      <c r="H2742" s="59">
        <v>44579</v>
      </c>
      <c r="I2742" s="59">
        <v>45187</v>
      </c>
      <c r="J2742" s="48" t="str">
        <f>IF(Ugovori_OPULJP[[#This Row],[DATUM ZAVRŠETKA OPERACIJE]]&gt;DATE(2024,3,31),"u provedbi","završen")</f>
        <v>završen</v>
      </c>
      <c r="K2742" s="58" t="s">
        <v>333</v>
      </c>
      <c r="L2742" s="58" t="s">
        <v>333</v>
      </c>
      <c r="M2742" s="49">
        <v>0.85</v>
      </c>
      <c r="N2742" s="49">
        <v>0.15</v>
      </c>
      <c r="O2742" s="50">
        <v>1049416.97</v>
      </c>
      <c r="P2742" s="51">
        <f>Ugovori_OPULJP[[#This Row],[Bespovratna sredstva - EU dio - HRK]]/7.5345</f>
        <v>139281.56745636737</v>
      </c>
      <c r="Q2742" s="50">
        <v>185191.22999999998</v>
      </c>
      <c r="R2742" s="51">
        <f>Ugovori_OPULJP[[#This Row],[Bespovratna sredstva - Nacionalni dio - HRK]]/7.5345</f>
        <v>24579.100139358947</v>
      </c>
      <c r="S2742" s="52">
        <v>1234608.2</v>
      </c>
      <c r="T2742" s="53">
        <f>Ugovori_OPULJP[[#This Row],[Bespovratna sredstva - Ukupno (EU+Nac) HRK
= Ukupna ugovorena vrijednost bespovratnih sredstava]]/7.5345</f>
        <v>163860.66759572632</v>
      </c>
      <c r="U2742" s="50">
        <v>0</v>
      </c>
      <c r="V2742" s="51">
        <f>Ugovori_OPULJP[[#This Row],[Javni doprinos korisnika - HRK]]/7.5345</f>
        <v>0</v>
      </c>
      <c r="W2742" s="50">
        <v>0</v>
      </c>
      <c r="X2742" s="51">
        <f>Ugovori_OPULJP[[#This Row],[Privatni doprinos korisnika - HRK]]/7.5345</f>
        <v>0</v>
      </c>
      <c r="Y2742" s="52">
        <v>1234608.2</v>
      </c>
      <c r="Z2742" s="53">
        <f>Ugovori_OPULJP[[#This Row],[UKUPNI PRIHVATLJIVI IZDACI
TOTAL ELIGIBLE EXPENDITURE
= Bespovratna sredstva ukupno + doprinos korisnika
= Ukupni prihvatljivi troškovi
= Ukupna ugovorena vrijednost projekta HRK]]/7.5345</f>
        <v>163860.66759572632</v>
      </c>
      <c r="AA2742" s="57" t="s">
        <v>38</v>
      </c>
      <c r="AB2742" s="57" t="s">
        <v>35</v>
      </c>
      <c r="AC2742" s="107" t="s">
        <v>9982</v>
      </c>
      <c r="AD2742" s="63" t="s">
        <v>6595</v>
      </c>
    </row>
    <row r="2743" spans="1:30" ht="114.75" x14ac:dyDescent="0.2">
      <c r="A2743" s="61" t="s">
        <v>9983</v>
      </c>
      <c r="B2743" s="55" t="s">
        <v>743</v>
      </c>
      <c r="C2743" s="56" t="s">
        <v>7295</v>
      </c>
      <c r="D2743" s="88" t="s">
        <v>9750</v>
      </c>
      <c r="E2743" s="57" t="s">
        <v>76</v>
      </c>
      <c r="F2743" s="62" t="s">
        <v>9984</v>
      </c>
      <c r="G2743" s="62" t="s">
        <v>9985</v>
      </c>
      <c r="H2743" s="59">
        <v>44595</v>
      </c>
      <c r="I2743" s="59">
        <v>45202</v>
      </c>
      <c r="J2743" s="48" t="str">
        <f>IF(Ugovori_OPULJP[[#This Row],[DATUM ZAVRŠETKA OPERACIJE]]&gt;DATE(2024,3,31),"u provedbi","završen")</f>
        <v>završen</v>
      </c>
      <c r="K2743" s="67" t="s">
        <v>333</v>
      </c>
      <c r="L2743" s="67" t="s">
        <v>333</v>
      </c>
      <c r="M2743" s="49">
        <v>0.85</v>
      </c>
      <c r="N2743" s="49">
        <v>0.15</v>
      </c>
      <c r="O2743" s="50">
        <f>Ugovori_OPULJP[[#This Row],[Bespovratna sredstva - Ukupno (EU+Nac) HRK
= Ukupna ugovorena vrijednost bespovratnih sredstava]]*Ugovori_OPULJP[[#This Row],[EU STOPA SUFINANCIRANJA %
EU CO-FINANCING RATE %]]</f>
        <v>997777.32799999986</v>
      </c>
      <c r="P2743" s="51">
        <f>Ugovori_OPULJP[[#This Row],[Bespovratna sredstva - EU dio - HRK]]/7.5345</f>
        <v>132427.80914460149</v>
      </c>
      <c r="Q2743" s="50">
        <f>Ugovori_OPULJP[[#This Row],[Bespovratna sredstva - Ukupno (EU+Nac) HRK
= Ukupna ugovorena vrijednost bespovratnih sredstava]]*Ugovori_OPULJP[[#This Row],[STOPA NACIONALNOG SUFINANCIRANJA %]]</f>
        <v>176078.35199999998</v>
      </c>
      <c r="R2743" s="51">
        <f>Ugovori_OPULJP[[#This Row],[Bespovratna sredstva - Nacionalni dio - HRK]]/7.5345</f>
        <v>23369.613378459086</v>
      </c>
      <c r="S2743" s="52">
        <v>1173855.68</v>
      </c>
      <c r="T2743" s="53">
        <f>Ugovori_OPULJP[[#This Row],[Bespovratna sredstva - Ukupno (EU+Nac) HRK
= Ukupna ugovorena vrijednost bespovratnih sredstava]]/7.5345</f>
        <v>155797.42252306058</v>
      </c>
      <c r="U2743" s="50">
        <v>0</v>
      </c>
      <c r="V2743" s="51">
        <f>Ugovori_OPULJP[[#This Row],[Javni doprinos korisnika - HRK]]/7.5345</f>
        <v>0</v>
      </c>
      <c r="W2743" s="50">
        <v>0</v>
      </c>
      <c r="X2743" s="51">
        <f>Ugovori_OPULJP[[#This Row],[Privatni doprinos korisnika - HRK]]/7.5345</f>
        <v>0</v>
      </c>
      <c r="Y2743" s="52">
        <v>1173855.68</v>
      </c>
      <c r="Z2743" s="53">
        <f>Ugovori_OPULJP[[#This Row],[UKUPNI PRIHVATLJIVI IZDACI
TOTAL ELIGIBLE EXPENDITURE
= Bespovratna sredstva ukupno + doprinos korisnika
= Ukupni prihvatljivi troškovi
= Ukupna ugovorena vrijednost projekta HRK]]/7.5345</f>
        <v>155797.42252306058</v>
      </c>
      <c r="AA2743" s="57" t="s">
        <v>38</v>
      </c>
      <c r="AB2743" s="57" t="s">
        <v>35</v>
      </c>
      <c r="AC2743" s="107" t="s">
        <v>9986</v>
      </c>
      <c r="AD2743" s="63" t="s">
        <v>6595</v>
      </c>
    </row>
    <row r="2744" spans="1:30" ht="102" x14ac:dyDescent="0.2">
      <c r="A2744" s="66" t="s">
        <v>9987</v>
      </c>
      <c r="B2744" s="55" t="s">
        <v>743</v>
      </c>
      <c r="C2744" s="56" t="s">
        <v>7295</v>
      </c>
      <c r="D2744" s="88" t="s">
        <v>9750</v>
      </c>
      <c r="E2744" s="57" t="s">
        <v>76</v>
      </c>
      <c r="F2744" s="62" t="s">
        <v>9988</v>
      </c>
      <c r="G2744" s="62" t="s">
        <v>9989</v>
      </c>
      <c r="H2744" s="59">
        <v>44553</v>
      </c>
      <c r="I2744" s="59">
        <v>45161</v>
      </c>
      <c r="J2744" s="48" t="str">
        <f>IF(Ugovori_OPULJP[[#This Row],[DATUM ZAVRŠETKA OPERACIJE]]&gt;DATE(2024,3,31),"u provedbi","završen")</f>
        <v>završen</v>
      </c>
      <c r="K2744" s="67" t="s">
        <v>99</v>
      </c>
      <c r="L2744" s="58" t="s">
        <v>99</v>
      </c>
      <c r="M2744" s="74" t="s">
        <v>3114</v>
      </c>
      <c r="N2744" s="49">
        <v>0.15</v>
      </c>
      <c r="O2744" s="50">
        <f>Ugovori_OPULJP[[#This Row],[Bespovratna sredstva - Ukupno (EU+Nac) HRK
= Ukupna ugovorena vrijednost bespovratnih sredstava]]*Ugovori_OPULJP[[#This Row],[EU STOPA SUFINANCIRANJA %
EU CO-FINANCING RATE %]]</f>
        <v>3458874.3829999999</v>
      </c>
      <c r="P2744" s="51">
        <f>Ugovori_OPULJP[[#This Row],[Bespovratna sredstva - EU dio - HRK]]/7.5345</f>
        <v>459071.52206516685</v>
      </c>
      <c r="Q2744" s="50">
        <f>Ugovori_OPULJP[[#This Row],[Bespovratna sredstva - Ukupno (EU+Nac) HRK
= Ukupna ugovorena vrijednost bespovratnih sredstava]]*Ugovori_OPULJP[[#This Row],[STOPA NACIONALNOG SUFINANCIRANJA %]]</f>
        <v>610389.59699999995</v>
      </c>
      <c r="R2744" s="51">
        <f>Ugovori_OPULJP[[#This Row],[Bespovratna sredstva - Nacionalni dio - HRK]]/7.5345</f>
        <v>81012.621540911801</v>
      </c>
      <c r="S2744" s="52">
        <v>4069263.98</v>
      </c>
      <c r="T2744" s="53">
        <f>Ugovori_OPULJP[[#This Row],[Bespovratna sredstva - Ukupno (EU+Nac) HRK
= Ukupna ugovorena vrijednost bespovratnih sredstava]]/7.5345</f>
        <v>540084.14360607869</v>
      </c>
      <c r="U2744" s="50">
        <v>0</v>
      </c>
      <c r="V2744" s="51">
        <f>Ugovori_OPULJP[[#This Row],[Javni doprinos korisnika - HRK]]/7.5345</f>
        <v>0</v>
      </c>
      <c r="W2744" s="50">
        <v>0</v>
      </c>
      <c r="X2744" s="51">
        <f>Ugovori_OPULJP[[#This Row],[Privatni doprinos korisnika - HRK]]/7.5345</f>
        <v>0</v>
      </c>
      <c r="Y2744" s="52">
        <v>4069263.98</v>
      </c>
      <c r="Z2744" s="53">
        <f>Ugovori_OPULJP[[#This Row],[UKUPNI PRIHVATLJIVI IZDACI
TOTAL ELIGIBLE EXPENDITURE
= Bespovratna sredstva ukupno + doprinos korisnika
= Ukupni prihvatljivi troškovi
= Ukupna ugovorena vrijednost projekta HRK]]/7.5345</f>
        <v>540084.14360607869</v>
      </c>
      <c r="AA2744" s="57" t="s">
        <v>38</v>
      </c>
      <c r="AB2744" s="57" t="s">
        <v>35</v>
      </c>
      <c r="AC2744" s="107" t="s">
        <v>9990</v>
      </c>
      <c r="AD2744" s="63" t="s">
        <v>6595</v>
      </c>
    </row>
    <row r="2745" spans="1:30" ht="76.5" x14ac:dyDescent="0.2">
      <c r="A2745" s="61" t="s">
        <v>9991</v>
      </c>
      <c r="B2745" s="55" t="s">
        <v>743</v>
      </c>
      <c r="C2745" s="56" t="s">
        <v>7295</v>
      </c>
      <c r="D2745" s="88" t="s">
        <v>9750</v>
      </c>
      <c r="E2745" s="57" t="s">
        <v>76</v>
      </c>
      <c r="F2745" s="62" t="s">
        <v>9992</v>
      </c>
      <c r="G2745" s="62" t="s">
        <v>9993</v>
      </c>
      <c r="H2745" s="59">
        <v>44553</v>
      </c>
      <c r="I2745" s="59">
        <v>45161</v>
      </c>
      <c r="J2745" s="48" t="str">
        <f>IF(Ugovori_OPULJP[[#This Row],[DATUM ZAVRŠETKA OPERACIJE]]&gt;DATE(2024,3,31),"u provedbi","završen")</f>
        <v>završen</v>
      </c>
      <c r="K2745" s="58" t="s">
        <v>333</v>
      </c>
      <c r="L2745" s="58" t="s">
        <v>333</v>
      </c>
      <c r="M2745" s="74" t="s">
        <v>3114</v>
      </c>
      <c r="N2745" s="49">
        <v>0.15</v>
      </c>
      <c r="O2745" s="50">
        <f>Ugovori_OPULJP[[#This Row],[Bespovratna sredstva - Ukupno (EU+Nac) HRK
= Ukupna ugovorena vrijednost bespovratnih sredstava]]*Ugovori_OPULJP[[#This Row],[EU STOPA SUFINANCIRANJA %
EU CO-FINANCING RATE %]]</f>
        <v>684029.70549999992</v>
      </c>
      <c r="P2745" s="51">
        <f>Ugovori_OPULJP[[#This Row],[Bespovratna sredstva - EU dio - HRK]]/7.5345</f>
        <v>90786.343552989565</v>
      </c>
      <c r="Q2745" s="50">
        <f>Ugovori_OPULJP[[#This Row],[Bespovratna sredstva - Ukupno (EU+Nac) HRK
= Ukupna ugovorena vrijednost bespovratnih sredstava]]*Ugovori_OPULJP[[#This Row],[STOPA NACIONALNOG SUFINANCIRANJA %]]</f>
        <v>120711.12449999999</v>
      </c>
      <c r="R2745" s="51">
        <f>Ugovori_OPULJP[[#This Row],[Bespovratna sredstva - Nacionalni dio - HRK]]/7.5345</f>
        <v>16021.119450527571</v>
      </c>
      <c r="S2745" s="52">
        <v>804740.83</v>
      </c>
      <c r="T2745" s="53">
        <f>Ugovori_OPULJP[[#This Row],[Bespovratna sredstva - Ukupno (EU+Nac) HRK
= Ukupna ugovorena vrijednost bespovratnih sredstava]]/7.5345</f>
        <v>106807.46300351714</v>
      </c>
      <c r="U2745" s="50">
        <v>0</v>
      </c>
      <c r="V2745" s="51">
        <f>Ugovori_OPULJP[[#This Row],[Javni doprinos korisnika - HRK]]/7.5345</f>
        <v>0</v>
      </c>
      <c r="W2745" s="50">
        <v>0</v>
      </c>
      <c r="X2745" s="51">
        <f>Ugovori_OPULJP[[#This Row],[Privatni doprinos korisnika - HRK]]/7.5345</f>
        <v>0</v>
      </c>
      <c r="Y2745" s="52">
        <v>804740.83</v>
      </c>
      <c r="Z2745" s="53">
        <f>Ugovori_OPULJP[[#This Row],[UKUPNI PRIHVATLJIVI IZDACI
TOTAL ELIGIBLE EXPENDITURE
= Bespovratna sredstva ukupno + doprinos korisnika
= Ukupni prihvatljivi troškovi
= Ukupna ugovorena vrijednost projekta HRK]]/7.5345</f>
        <v>106807.46300351714</v>
      </c>
      <c r="AA2745" s="57" t="s">
        <v>38</v>
      </c>
      <c r="AB2745" s="57" t="s">
        <v>35</v>
      </c>
      <c r="AC2745" s="107" t="s">
        <v>9994</v>
      </c>
      <c r="AD2745" s="63" t="s">
        <v>6595</v>
      </c>
    </row>
    <row r="2746" spans="1:30" ht="89.25" x14ac:dyDescent="0.2">
      <c r="A2746" s="61" t="s">
        <v>9995</v>
      </c>
      <c r="B2746" s="55" t="s">
        <v>743</v>
      </c>
      <c r="C2746" s="56" t="s">
        <v>7295</v>
      </c>
      <c r="D2746" s="88" t="s">
        <v>9750</v>
      </c>
      <c r="E2746" s="57" t="s">
        <v>76</v>
      </c>
      <c r="F2746" s="62" t="s">
        <v>9996</v>
      </c>
      <c r="G2746" s="45" t="s">
        <v>8395</v>
      </c>
      <c r="H2746" s="59">
        <v>44553</v>
      </c>
      <c r="I2746" s="59">
        <v>45161</v>
      </c>
      <c r="J2746" s="48" t="str">
        <f>IF(Ugovori_OPULJP[[#This Row],[DATUM ZAVRŠETKA OPERACIJE]]&gt;DATE(2024,3,31),"u provedbi","završen")</f>
        <v>završen</v>
      </c>
      <c r="K2746" s="67" t="s">
        <v>37</v>
      </c>
      <c r="L2746" s="58" t="s">
        <v>37</v>
      </c>
      <c r="M2746" s="74" t="s">
        <v>3114</v>
      </c>
      <c r="N2746" s="49">
        <v>0.15</v>
      </c>
      <c r="O2746" s="50">
        <f>Ugovori_OPULJP[[#This Row],[Bespovratna sredstva - Ukupno (EU+Nac) HRK
= Ukupna ugovorena vrijednost bespovratnih sredstava]]*Ugovori_OPULJP[[#This Row],[EU STOPA SUFINANCIRANJA %
EU CO-FINANCING RATE %]]</f>
        <v>2906805.4350000001</v>
      </c>
      <c r="P2746" s="51">
        <f>Ugovori_OPULJP[[#This Row],[Bespovratna sredstva - EU dio - HRK]]/7.5345</f>
        <v>385799.38084809872</v>
      </c>
      <c r="Q2746" s="50">
        <f>Ugovori_OPULJP[[#This Row],[Bespovratna sredstva - Ukupno (EU+Nac) HRK
= Ukupna ugovorena vrijednost bespovratnih sredstava]]*Ugovori_OPULJP[[#This Row],[STOPA NACIONALNOG SUFINANCIRANJA %]]</f>
        <v>512965.66499999998</v>
      </c>
      <c r="R2746" s="51">
        <f>Ugovori_OPULJP[[#This Row],[Bespovratna sredstva - Nacionalni dio - HRK]]/7.5345</f>
        <v>68082.243679076244</v>
      </c>
      <c r="S2746" s="52">
        <v>3419771.1</v>
      </c>
      <c r="T2746" s="53">
        <f>Ugovori_OPULJP[[#This Row],[Bespovratna sredstva - Ukupno (EU+Nac) HRK
= Ukupna ugovorena vrijednost bespovratnih sredstava]]/7.5345</f>
        <v>453881.62452717498</v>
      </c>
      <c r="U2746" s="50">
        <v>0</v>
      </c>
      <c r="V2746" s="51">
        <f>Ugovori_OPULJP[[#This Row],[Javni doprinos korisnika - HRK]]/7.5345</f>
        <v>0</v>
      </c>
      <c r="W2746" s="50">
        <v>0</v>
      </c>
      <c r="X2746" s="51">
        <f>Ugovori_OPULJP[[#This Row],[Privatni doprinos korisnika - HRK]]/7.5345</f>
        <v>0</v>
      </c>
      <c r="Y2746" s="52">
        <v>3419771.1</v>
      </c>
      <c r="Z2746" s="53">
        <f>Ugovori_OPULJP[[#This Row],[UKUPNI PRIHVATLJIVI IZDACI
TOTAL ELIGIBLE EXPENDITURE
= Bespovratna sredstva ukupno + doprinos korisnika
= Ukupni prihvatljivi troškovi
= Ukupna ugovorena vrijednost projekta HRK]]/7.5345</f>
        <v>453881.62452717498</v>
      </c>
      <c r="AA2746" s="57" t="s">
        <v>38</v>
      </c>
      <c r="AB2746" s="57" t="s">
        <v>35</v>
      </c>
      <c r="AC2746" s="107" t="s">
        <v>9997</v>
      </c>
      <c r="AD2746" s="63" t="s">
        <v>6595</v>
      </c>
    </row>
    <row r="2747" spans="1:30" ht="114.75" x14ac:dyDescent="0.2">
      <c r="A2747" s="41" t="s">
        <v>9998</v>
      </c>
      <c r="B2747" s="55" t="s">
        <v>743</v>
      </c>
      <c r="C2747" s="56" t="s">
        <v>7295</v>
      </c>
      <c r="D2747" s="88" t="s">
        <v>9750</v>
      </c>
      <c r="E2747" s="57" t="s">
        <v>76</v>
      </c>
      <c r="F2747" s="45" t="s">
        <v>9999</v>
      </c>
      <c r="G2747" s="62" t="s">
        <v>913</v>
      </c>
      <c r="H2747" s="59">
        <v>44575</v>
      </c>
      <c r="I2747" s="59">
        <v>45121</v>
      </c>
      <c r="J2747" s="48" t="str">
        <f>IF(Ugovori_OPULJP[[#This Row],[DATUM ZAVRŠETKA OPERACIJE]]&gt;DATE(2024,3,31),"u provedbi","završen")</f>
        <v>završen</v>
      </c>
      <c r="K2747" s="67" t="s">
        <v>594</v>
      </c>
      <c r="L2747" s="67" t="s">
        <v>594</v>
      </c>
      <c r="M2747" s="49">
        <v>0.85</v>
      </c>
      <c r="N2747" s="49">
        <v>0.15</v>
      </c>
      <c r="O2747" s="50">
        <f>Ugovori_OPULJP[[#This Row],[Bespovratna sredstva - Ukupno (EU+Nac) HRK
= Ukupna ugovorena vrijednost bespovratnih sredstava]]*Ugovori_OPULJP[[#This Row],[EU STOPA SUFINANCIRANJA %
EU CO-FINANCING RATE %]]</f>
        <v>5099923.5</v>
      </c>
      <c r="P2747" s="51">
        <f>Ugovori_OPULJP[[#This Row],[Bespovratna sredstva - EU dio - HRK]]/7.5345</f>
        <v>676876.16961974907</v>
      </c>
      <c r="Q2747" s="50">
        <f>Ugovori_OPULJP[[#This Row],[Bespovratna sredstva - Ukupno (EU+Nac) HRK
= Ukupna ugovorena vrijednost bespovratnih sredstava]]*Ugovori_OPULJP[[#This Row],[STOPA NACIONALNOG SUFINANCIRANJA %]]</f>
        <v>899986.5</v>
      </c>
      <c r="R2747" s="51">
        <f>Ugovori_OPULJP[[#This Row],[Bespovratna sredstva - Nacionalni dio - HRK]]/7.5345</f>
        <v>119448.73581524985</v>
      </c>
      <c r="S2747" s="52">
        <v>5999910</v>
      </c>
      <c r="T2747" s="53">
        <f>Ugovori_OPULJP[[#This Row],[Bespovratna sredstva - Ukupno (EU+Nac) HRK
= Ukupna ugovorena vrijednost bespovratnih sredstava]]/7.5345</f>
        <v>796324.90543499892</v>
      </c>
      <c r="U2747" s="50">
        <v>0</v>
      </c>
      <c r="V2747" s="51">
        <f>Ugovori_OPULJP[[#This Row],[Javni doprinos korisnika - HRK]]/7.5345</f>
        <v>0</v>
      </c>
      <c r="W2747" s="50">
        <v>0</v>
      </c>
      <c r="X2747" s="51">
        <f>Ugovori_OPULJP[[#This Row],[Privatni doprinos korisnika - HRK]]/7.5345</f>
        <v>0</v>
      </c>
      <c r="Y2747" s="52">
        <v>5999910</v>
      </c>
      <c r="Z2747" s="53">
        <f>Ugovori_OPULJP[[#This Row],[UKUPNI PRIHVATLJIVI IZDACI
TOTAL ELIGIBLE EXPENDITURE
= Bespovratna sredstva ukupno + doprinos korisnika
= Ukupni prihvatljivi troškovi
= Ukupna ugovorena vrijednost projekta HRK]]/7.5345</f>
        <v>796324.90543499892</v>
      </c>
      <c r="AA2747" s="57" t="s">
        <v>38</v>
      </c>
      <c r="AB2747" s="57" t="s">
        <v>35</v>
      </c>
      <c r="AC2747" s="107" t="s">
        <v>10000</v>
      </c>
      <c r="AD2747" s="63" t="s">
        <v>6595</v>
      </c>
    </row>
    <row r="2748" spans="1:30" ht="114.75" x14ac:dyDescent="0.2">
      <c r="A2748" s="61" t="s">
        <v>10001</v>
      </c>
      <c r="B2748" s="55" t="s">
        <v>743</v>
      </c>
      <c r="C2748" s="56" t="s">
        <v>7295</v>
      </c>
      <c r="D2748" s="88" t="s">
        <v>9750</v>
      </c>
      <c r="E2748" s="57" t="s">
        <v>76</v>
      </c>
      <c r="F2748" s="62" t="s">
        <v>10002</v>
      </c>
      <c r="G2748" s="62" t="s">
        <v>3266</v>
      </c>
      <c r="H2748" s="59">
        <v>44553</v>
      </c>
      <c r="I2748" s="59">
        <v>45161</v>
      </c>
      <c r="J2748" s="48" t="str">
        <f>IF(Ugovori_OPULJP[[#This Row],[DATUM ZAVRŠETKA OPERACIJE]]&gt;DATE(2024,3,31),"u provedbi","završen")</f>
        <v>završen</v>
      </c>
      <c r="K2748" s="58" t="s">
        <v>130</v>
      </c>
      <c r="L2748" s="58" t="s">
        <v>130</v>
      </c>
      <c r="M2748" s="74" t="s">
        <v>3114</v>
      </c>
      <c r="N2748" s="49">
        <v>0.15</v>
      </c>
      <c r="O2748" s="50">
        <f>Ugovori_OPULJP[[#This Row],[Bespovratna sredstva - Ukupno (EU+Nac) HRK
= Ukupna ugovorena vrijednost bespovratnih sredstava]]*Ugovori_OPULJP[[#This Row],[EU STOPA SUFINANCIRANJA %
EU CO-FINANCING RATE %]]</f>
        <v>952287.98</v>
      </c>
      <c r="P2748" s="51">
        <f>Ugovori_OPULJP[[#This Row],[Bespovratna sredstva - EU dio - HRK]]/7.5345</f>
        <v>126390.33512509124</v>
      </c>
      <c r="Q2748" s="50">
        <f>Ugovori_OPULJP[[#This Row],[Bespovratna sredstva - Ukupno (EU+Nac) HRK
= Ukupna ugovorena vrijednost bespovratnih sredstava]]*Ugovori_OPULJP[[#This Row],[STOPA NACIONALNOG SUFINANCIRANJA %]]</f>
        <v>168050.82</v>
      </c>
      <c r="R2748" s="51">
        <f>Ugovori_OPULJP[[#This Row],[Bespovratna sredstva - Nacionalni dio - HRK]]/7.5345</f>
        <v>22304.176786780808</v>
      </c>
      <c r="S2748" s="52">
        <v>1120338.8</v>
      </c>
      <c r="T2748" s="53">
        <f>Ugovori_OPULJP[[#This Row],[Bespovratna sredstva - Ukupno (EU+Nac) HRK
= Ukupna ugovorena vrijednost bespovratnih sredstava]]/7.5345</f>
        <v>148694.51191187205</v>
      </c>
      <c r="U2748" s="50">
        <v>0</v>
      </c>
      <c r="V2748" s="51">
        <f>Ugovori_OPULJP[[#This Row],[Javni doprinos korisnika - HRK]]/7.5345</f>
        <v>0</v>
      </c>
      <c r="W2748" s="50">
        <v>0</v>
      </c>
      <c r="X2748" s="51">
        <f>Ugovori_OPULJP[[#This Row],[Privatni doprinos korisnika - HRK]]/7.5345</f>
        <v>0</v>
      </c>
      <c r="Y2748" s="52">
        <v>1120338.8</v>
      </c>
      <c r="Z2748" s="53">
        <f>Ugovori_OPULJP[[#This Row],[UKUPNI PRIHVATLJIVI IZDACI
TOTAL ELIGIBLE EXPENDITURE
= Bespovratna sredstva ukupno + doprinos korisnika
= Ukupni prihvatljivi troškovi
= Ukupna ugovorena vrijednost projekta HRK]]/7.5345</f>
        <v>148694.51191187205</v>
      </c>
      <c r="AA2748" s="57" t="s">
        <v>38</v>
      </c>
      <c r="AB2748" s="57" t="s">
        <v>35</v>
      </c>
      <c r="AC2748" s="107" t="s">
        <v>10003</v>
      </c>
      <c r="AD2748" s="63" t="s">
        <v>6595</v>
      </c>
    </row>
    <row r="2749" spans="1:30" ht="76.5" x14ac:dyDescent="0.2">
      <c r="A2749" s="61" t="s">
        <v>10004</v>
      </c>
      <c r="B2749" s="55" t="s">
        <v>743</v>
      </c>
      <c r="C2749" s="56" t="s">
        <v>7295</v>
      </c>
      <c r="D2749" s="56" t="s">
        <v>9750</v>
      </c>
      <c r="E2749" s="57" t="s">
        <v>76</v>
      </c>
      <c r="F2749" s="62" t="s">
        <v>10005</v>
      </c>
      <c r="G2749" s="45" t="s">
        <v>8411</v>
      </c>
      <c r="H2749" s="59">
        <v>44580</v>
      </c>
      <c r="I2749" s="59">
        <v>45188</v>
      </c>
      <c r="J2749" s="48" t="str">
        <f>IF(Ugovori_OPULJP[[#This Row],[DATUM ZAVRŠETKA OPERACIJE]]&gt;DATE(2024,3,31),"u provedbi","završen")</f>
        <v>završen</v>
      </c>
      <c r="K2749" s="58" t="s">
        <v>173</v>
      </c>
      <c r="L2749" s="58" t="s">
        <v>173</v>
      </c>
      <c r="M2749" s="49">
        <v>0.85</v>
      </c>
      <c r="N2749" s="49">
        <v>0.15</v>
      </c>
      <c r="O2749" s="50">
        <v>800895.88249999995</v>
      </c>
      <c r="P2749" s="51">
        <f>Ugovori_OPULJP[[#This Row],[Bespovratna sredstva - EU dio - HRK]]/7.5345</f>
        <v>106297.15077311035</v>
      </c>
      <c r="Q2749" s="50">
        <v>141334.56749999998</v>
      </c>
      <c r="R2749" s="51">
        <f>Ugovori_OPULJP[[#This Row],[Bespovratna sredstva - Nacionalni dio - HRK]]/7.5345</f>
        <v>18758.32072466653</v>
      </c>
      <c r="S2749" s="52">
        <v>942230.45</v>
      </c>
      <c r="T2749" s="53">
        <f>Ugovori_OPULJP[[#This Row],[Bespovratna sredstva - Ukupno (EU+Nac) HRK
= Ukupna ugovorena vrijednost bespovratnih sredstava]]/7.5345</f>
        <v>125055.47149777687</v>
      </c>
      <c r="U2749" s="50">
        <v>0</v>
      </c>
      <c r="V2749" s="51">
        <f>Ugovori_OPULJP[[#This Row],[Javni doprinos korisnika - HRK]]/7.5345</f>
        <v>0</v>
      </c>
      <c r="W2749" s="50">
        <v>0</v>
      </c>
      <c r="X2749" s="51">
        <f>Ugovori_OPULJP[[#This Row],[Privatni doprinos korisnika - HRK]]/7.5345</f>
        <v>0</v>
      </c>
      <c r="Y2749" s="52">
        <v>942230.45</v>
      </c>
      <c r="Z2749" s="53">
        <f>Ugovori_OPULJP[[#This Row],[UKUPNI PRIHVATLJIVI IZDACI
TOTAL ELIGIBLE EXPENDITURE
= Bespovratna sredstva ukupno + doprinos korisnika
= Ukupni prihvatljivi troškovi
= Ukupna ugovorena vrijednost projekta HRK]]/7.5345</f>
        <v>125055.47149777687</v>
      </c>
      <c r="AA2749" s="57" t="s">
        <v>38</v>
      </c>
      <c r="AB2749" s="57" t="s">
        <v>35</v>
      </c>
      <c r="AC2749" s="107" t="s">
        <v>10006</v>
      </c>
      <c r="AD2749" s="63" t="s">
        <v>6595</v>
      </c>
    </row>
    <row r="2750" spans="1:30" ht="51" x14ac:dyDescent="0.2">
      <c r="A2750" s="66" t="s">
        <v>10007</v>
      </c>
      <c r="B2750" s="55" t="s">
        <v>743</v>
      </c>
      <c r="C2750" s="56" t="s">
        <v>7295</v>
      </c>
      <c r="D2750" s="88" t="s">
        <v>9750</v>
      </c>
      <c r="E2750" s="57" t="s">
        <v>76</v>
      </c>
      <c r="F2750" s="62" t="s">
        <v>10008</v>
      </c>
      <c r="G2750" s="62" t="s">
        <v>10009</v>
      </c>
      <c r="H2750" s="59">
        <v>44553</v>
      </c>
      <c r="I2750" s="59">
        <v>45161</v>
      </c>
      <c r="J2750" s="48" t="str">
        <f>IF(Ugovori_OPULJP[[#This Row],[DATUM ZAVRŠETKA OPERACIJE]]&gt;DATE(2024,3,31),"u provedbi","završen")</f>
        <v>završen</v>
      </c>
      <c r="K2750" s="58" t="s">
        <v>104</v>
      </c>
      <c r="L2750" s="58" t="s">
        <v>104</v>
      </c>
      <c r="M2750" s="74" t="s">
        <v>3114</v>
      </c>
      <c r="N2750" s="49">
        <v>0.15</v>
      </c>
      <c r="O2750" s="50">
        <f>Ugovori_OPULJP[[#This Row],[Bespovratna sredstva - Ukupno (EU+Nac) HRK
= Ukupna ugovorena vrijednost bespovratnih sredstava]]*Ugovori_OPULJP[[#This Row],[EU STOPA SUFINANCIRANJA %
EU CO-FINANCING RATE %]]</f>
        <v>1380092.385</v>
      </c>
      <c r="P2750" s="51">
        <f>Ugovori_OPULJP[[#This Row],[Bespovratna sredstva - EU dio - HRK]]/7.5345</f>
        <v>183169.73720883933</v>
      </c>
      <c r="Q2750" s="50">
        <f>Ugovori_OPULJP[[#This Row],[Bespovratna sredstva - Ukupno (EU+Nac) HRK
= Ukupna ugovorena vrijednost bespovratnih sredstava]]*Ugovori_OPULJP[[#This Row],[STOPA NACIONALNOG SUFINANCIRANJA %]]</f>
        <v>243545.715</v>
      </c>
      <c r="R2750" s="51">
        <f>Ugovori_OPULJP[[#This Row],[Bespovratna sredstva - Nacionalni dio - HRK]]/7.5345</f>
        <v>32324.071272148118</v>
      </c>
      <c r="S2750" s="52">
        <v>1623638.1</v>
      </c>
      <c r="T2750" s="53">
        <f>Ugovori_OPULJP[[#This Row],[Bespovratna sredstva - Ukupno (EU+Nac) HRK
= Ukupna ugovorena vrijednost bespovratnih sredstava]]/7.5345</f>
        <v>215493.80848098747</v>
      </c>
      <c r="U2750" s="50">
        <v>0</v>
      </c>
      <c r="V2750" s="51">
        <f>Ugovori_OPULJP[[#This Row],[Javni doprinos korisnika - HRK]]/7.5345</f>
        <v>0</v>
      </c>
      <c r="W2750" s="50">
        <v>0</v>
      </c>
      <c r="X2750" s="51">
        <f>Ugovori_OPULJP[[#This Row],[Privatni doprinos korisnika - HRK]]/7.5345</f>
        <v>0</v>
      </c>
      <c r="Y2750" s="52">
        <v>1623638.1</v>
      </c>
      <c r="Z2750" s="53">
        <f>Ugovori_OPULJP[[#This Row],[UKUPNI PRIHVATLJIVI IZDACI
TOTAL ELIGIBLE EXPENDITURE
= Bespovratna sredstva ukupno + doprinos korisnika
= Ukupni prihvatljivi troškovi
= Ukupna ugovorena vrijednost projekta HRK]]/7.5345</f>
        <v>215493.80848098747</v>
      </c>
      <c r="AA2750" s="57" t="s">
        <v>38</v>
      </c>
      <c r="AB2750" s="57" t="s">
        <v>35</v>
      </c>
      <c r="AC2750" s="107" t="s">
        <v>10010</v>
      </c>
      <c r="AD2750" s="63" t="s">
        <v>6595</v>
      </c>
    </row>
    <row r="2751" spans="1:30" ht="76.5" x14ac:dyDescent="0.2">
      <c r="A2751" s="61" t="s">
        <v>10011</v>
      </c>
      <c r="B2751" s="55" t="s">
        <v>743</v>
      </c>
      <c r="C2751" s="56" t="s">
        <v>7295</v>
      </c>
      <c r="D2751" s="88" t="s">
        <v>9750</v>
      </c>
      <c r="E2751" s="57" t="s">
        <v>76</v>
      </c>
      <c r="F2751" s="62" t="s">
        <v>10012</v>
      </c>
      <c r="G2751" s="62" t="s">
        <v>10013</v>
      </c>
      <c r="H2751" s="59">
        <v>44553</v>
      </c>
      <c r="I2751" s="59">
        <v>45161</v>
      </c>
      <c r="J2751" s="48" t="str">
        <f>IF(Ugovori_OPULJP[[#This Row],[DATUM ZAVRŠETKA OPERACIJE]]&gt;DATE(2024,3,31),"u provedbi","završen")</f>
        <v>završen</v>
      </c>
      <c r="K2751" s="58" t="s">
        <v>130</v>
      </c>
      <c r="L2751" s="58" t="s">
        <v>130</v>
      </c>
      <c r="M2751" s="74" t="s">
        <v>3114</v>
      </c>
      <c r="N2751" s="49">
        <v>0.15</v>
      </c>
      <c r="O2751" s="50">
        <f>Ugovori_OPULJP[[#This Row],[Bespovratna sredstva - Ukupno (EU+Nac) HRK
= Ukupna ugovorena vrijednost bespovratnih sredstava]]*Ugovori_OPULJP[[#This Row],[EU STOPA SUFINANCIRANJA %
EU CO-FINANCING RATE %]]</f>
        <v>2687980.3299999996</v>
      </c>
      <c r="P2751" s="51">
        <f>Ugovori_OPULJP[[#This Row],[Bespovratna sredstva - EU dio - HRK]]/7.5345</f>
        <v>356756.29836087325</v>
      </c>
      <c r="Q2751" s="50">
        <f>Ugovori_OPULJP[[#This Row],[Bespovratna sredstva - Ukupno (EU+Nac) HRK
= Ukupna ugovorena vrijednost bespovratnih sredstava]]*Ugovori_OPULJP[[#This Row],[STOPA NACIONALNOG SUFINANCIRANJA %]]</f>
        <v>474349.47</v>
      </c>
      <c r="R2751" s="51">
        <f>Ugovori_OPULJP[[#This Row],[Bespovratna sredstva - Nacionalni dio - HRK]]/7.5345</f>
        <v>62956.993828389401</v>
      </c>
      <c r="S2751" s="52">
        <v>3162329.8</v>
      </c>
      <c r="T2751" s="53">
        <f>Ugovori_OPULJP[[#This Row],[Bespovratna sredstva - Ukupno (EU+Nac) HRK
= Ukupna ugovorena vrijednost bespovratnih sredstava]]/7.5345</f>
        <v>419713.29218926269</v>
      </c>
      <c r="U2751" s="50">
        <v>0</v>
      </c>
      <c r="V2751" s="51">
        <f>Ugovori_OPULJP[[#This Row],[Javni doprinos korisnika - HRK]]/7.5345</f>
        <v>0</v>
      </c>
      <c r="W2751" s="50">
        <v>0</v>
      </c>
      <c r="X2751" s="51">
        <f>Ugovori_OPULJP[[#This Row],[Privatni doprinos korisnika - HRK]]/7.5345</f>
        <v>0</v>
      </c>
      <c r="Y2751" s="52">
        <v>3162329.8</v>
      </c>
      <c r="Z2751" s="53">
        <f>Ugovori_OPULJP[[#This Row],[UKUPNI PRIHVATLJIVI IZDACI
TOTAL ELIGIBLE EXPENDITURE
= Bespovratna sredstva ukupno + doprinos korisnika
= Ukupni prihvatljivi troškovi
= Ukupna ugovorena vrijednost projekta HRK]]/7.5345</f>
        <v>419713.29218926269</v>
      </c>
      <c r="AA2751" s="57" t="s">
        <v>38</v>
      </c>
      <c r="AB2751" s="57" t="s">
        <v>35</v>
      </c>
      <c r="AC2751" s="107" t="s">
        <v>10014</v>
      </c>
      <c r="AD2751" s="63" t="s">
        <v>6595</v>
      </c>
    </row>
    <row r="2752" spans="1:30" ht="63.75" x14ac:dyDescent="0.2">
      <c r="A2752" s="61" t="s">
        <v>10015</v>
      </c>
      <c r="B2752" s="55" t="s">
        <v>743</v>
      </c>
      <c r="C2752" s="56" t="s">
        <v>7295</v>
      </c>
      <c r="D2752" s="88" t="s">
        <v>9750</v>
      </c>
      <c r="E2752" s="57" t="s">
        <v>76</v>
      </c>
      <c r="F2752" s="62" t="s">
        <v>10016</v>
      </c>
      <c r="G2752" s="62" t="s">
        <v>10017</v>
      </c>
      <c r="H2752" s="59">
        <v>44595</v>
      </c>
      <c r="I2752" s="59">
        <v>45202</v>
      </c>
      <c r="J2752" s="48" t="str">
        <f>IF(Ugovori_OPULJP[[#This Row],[DATUM ZAVRŠETKA OPERACIJE]]&gt;DATE(2024,3,31),"u provedbi","završen")</f>
        <v>završen</v>
      </c>
      <c r="K2752" s="46" t="s">
        <v>37</v>
      </c>
      <c r="L2752" s="46" t="s">
        <v>37</v>
      </c>
      <c r="M2752" s="49">
        <v>0.85</v>
      </c>
      <c r="N2752" s="49">
        <v>0.15</v>
      </c>
      <c r="O2752" s="50">
        <f>Ugovori_OPULJP[[#This Row],[Bespovratna sredstva - Ukupno (EU+Nac) HRK
= Ukupna ugovorena vrijednost bespovratnih sredstava]]*Ugovori_OPULJP[[#This Row],[EU STOPA SUFINANCIRANJA %
EU CO-FINANCING RATE %]]</f>
        <v>1109450.4725000001</v>
      </c>
      <c r="P2752" s="51">
        <f>Ugovori_OPULJP[[#This Row],[Bespovratna sredstva - EU dio - HRK]]/7.5345</f>
        <v>147249.38250713385</v>
      </c>
      <c r="Q2752" s="50">
        <f>Ugovori_OPULJP[[#This Row],[Bespovratna sredstva - Ukupno (EU+Nac) HRK
= Ukupna ugovorena vrijednost bespovratnih sredstava]]*Ugovori_OPULJP[[#This Row],[STOPA NACIONALNOG SUFINANCIRANJA %]]</f>
        <v>195785.3775</v>
      </c>
      <c r="R2752" s="51">
        <f>Ugovori_OPULJP[[#This Row],[Bespovratna sredstva - Nacionalni dio - HRK]]/7.5345</f>
        <v>25985.185148317738</v>
      </c>
      <c r="S2752" s="52">
        <v>1305235.8500000001</v>
      </c>
      <c r="T2752" s="53">
        <f>Ugovori_OPULJP[[#This Row],[Bespovratna sredstva - Ukupno (EU+Nac) HRK
= Ukupna ugovorena vrijednost bespovratnih sredstava]]/7.5345</f>
        <v>173234.5676554516</v>
      </c>
      <c r="U2752" s="50">
        <v>0</v>
      </c>
      <c r="V2752" s="51">
        <f>Ugovori_OPULJP[[#This Row],[Javni doprinos korisnika - HRK]]/7.5345</f>
        <v>0</v>
      </c>
      <c r="W2752" s="50">
        <v>0</v>
      </c>
      <c r="X2752" s="51">
        <f>Ugovori_OPULJP[[#This Row],[Privatni doprinos korisnika - HRK]]/7.5345</f>
        <v>0</v>
      </c>
      <c r="Y2752" s="52">
        <v>1305235.8500000001</v>
      </c>
      <c r="Z2752" s="53">
        <f>Ugovori_OPULJP[[#This Row],[UKUPNI PRIHVATLJIVI IZDACI
TOTAL ELIGIBLE EXPENDITURE
= Bespovratna sredstva ukupno + doprinos korisnika
= Ukupni prihvatljivi troškovi
= Ukupna ugovorena vrijednost projekta HRK]]/7.5345</f>
        <v>173234.5676554516</v>
      </c>
      <c r="AA2752" s="57" t="s">
        <v>38</v>
      </c>
      <c r="AB2752" s="57" t="s">
        <v>35</v>
      </c>
      <c r="AC2752" s="107" t="s">
        <v>10018</v>
      </c>
      <c r="AD2752" s="63" t="s">
        <v>6595</v>
      </c>
    </row>
    <row r="2753" spans="1:30" ht="89.25" x14ac:dyDescent="0.2">
      <c r="A2753" s="61" t="s">
        <v>10019</v>
      </c>
      <c r="B2753" s="55" t="s">
        <v>743</v>
      </c>
      <c r="C2753" s="56" t="s">
        <v>7295</v>
      </c>
      <c r="D2753" s="88" t="s">
        <v>9750</v>
      </c>
      <c r="E2753" s="57" t="s">
        <v>76</v>
      </c>
      <c r="F2753" s="62" t="s">
        <v>10020</v>
      </c>
      <c r="G2753" s="62" t="s">
        <v>8345</v>
      </c>
      <c r="H2753" s="59">
        <v>44595</v>
      </c>
      <c r="I2753" s="59">
        <v>45202</v>
      </c>
      <c r="J2753" s="48" t="str">
        <f>IF(Ugovori_OPULJP[[#This Row],[DATUM ZAVRŠETKA OPERACIJE]]&gt;DATE(2024,3,31),"u provedbi","završen")</f>
        <v>završen</v>
      </c>
      <c r="K2753" s="67" t="s">
        <v>333</v>
      </c>
      <c r="L2753" s="67" t="s">
        <v>333</v>
      </c>
      <c r="M2753" s="49">
        <v>0.85</v>
      </c>
      <c r="N2753" s="49">
        <v>0.15</v>
      </c>
      <c r="O2753" s="50">
        <f>Ugovori_OPULJP[[#This Row],[Bespovratna sredstva - Ukupno (EU+Nac) HRK
= Ukupna ugovorena vrijednost bespovratnih sredstava]]*Ugovori_OPULJP[[#This Row],[EU STOPA SUFINANCIRANJA %
EU CO-FINANCING RATE %]]</f>
        <v>459423.68249999994</v>
      </c>
      <c r="P2753" s="51">
        <f>Ugovori_OPULJP[[#This Row],[Bespovratna sredstva - EU dio - HRK]]/7.5345</f>
        <v>60976.001393589475</v>
      </c>
      <c r="Q2753" s="50">
        <f>Ugovori_OPULJP[[#This Row],[Bespovratna sredstva - Ukupno (EU+Nac) HRK
= Ukupna ugovorena vrijednost bespovratnih sredstava]]*Ugovori_OPULJP[[#This Row],[STOPA NACIONALNOG SUFINANCIRANJA %]]</f>
        <v>81074.767499999987</v>
      </c>
      <c r="R2753" s="51">
        <f>Ugovori_OPULJP[[#This Row],[Bespovratna sredstva - Nacionalni dio - HRK]]/7.5345</f>
        <v>10760.470834162848</v>
      </c>
      <c r="S2753" s="52">
        <v>540498.44999999995</v>
      </c>
      <c r="T2753" s="53">
        <f>Ugovori_OPULJP[[#This Row],[Bespovratna sredstva - Ukupno (EU+Nac) HRK
= Ukupna ugovorena vrijednost bespovratnih sredstava]]/7.5345</f>
        <v>71736.472227752325</v>
      </c>
      <c r="U2753" s="50">
        <v>0</v>
      </c>
      <c r="V2753" s="51">
        <f>Ugovori_OPULJP[[#This Row],[Javni doprinos korisnika - HRK]]/7.5345</f>
        <v>0</v>
      </c>
      <c r="W2753" s="50">
        <v>0</v>
      </c>
      <c r="X2753" s="51">
        <f>Ugovori_OPULJP[[#This Row],[Privatni doprinos korisnika - HRK]]/7.5345</f>
        <v>0</v>
      </c>
      <c r="Y2753" s="52">
        <v>540498.44999999995</v>
      </c>
      <c r="Z2753" s="53">
        <f>Ugovori_OPULJP[[#This Row],[UKUPNI PRIHVATLJIVI IZDACI
TOTAL ELIGIBLE EXPENDITURE
= Bespovratna sredstva ukupno + doprinos korisnika
= Ukupni prihvatljivi troškovi
= Ukupna ugovorena vrijednost projekta HRK]]/7.5345</f>
        <v>71736.472227752325</v>
      </c>
      <c r="AA2753" s="57" t="s">
        <v>38</v>
      </c>
      <c r="AB2753" s="57" t="s">
        <v>35</v>
      </c>
      <c r="AC2753" s="107" t="s">
        <v>10021</v>
      </c>
      <c r="AD2753" s="63" t="s">
        <v>6595</v>
      </c>
    </row>
    <row r="2754" spans="1:30" ht="89.25" x14ac:dyDescent="0.2">
      <c r="A2754" s="61" t="s">
        <v>10022</v>
      </c>
      <c r="B2754" s="55" t="s">
        <v>743</v>
      </c>
      <c r="C2754" s="56" t="s">
        <v>7295</v>
      </c>
      <c r="D2754" s="88" t="s">
        <v>9750</v>
      </c>
      <c r="E2754" s="57" t="s">
        <v>76</v>
      </c>
      <c r="F2754" s="62" t="s">
        <v>10023</v>
      </c>
      <c r="G2754" s="62" t="s">
        <v>10024</v>
      </c>
      <c r="H2754" s="59">
        <v>44553</v>
      </c>
      <c r="I2754" s="59">
        <v>45161</v>
      </c>
      <c r="J2754" s="48" t="str">
        <f>IF(Ugovori_OPULJP[[#This Row],[DATUM ZAVRŠETKA OPERACIJE]]&gt;DATE(2024,3,31),"u provedbi","završen")</f>
        <v>završen</v>
      </c>
      <c r="K2754" s="58" t="s">
        <v>200</v>
      </c>
      <c r="L2754" s="58" t="s">
        <v>200</v>
      </c>
      <c r="M2754" s="74" t="s">
        <v>3114</v>
      </c>
      <c r="N2754" s="49">
        <v>0.15</v>
      </c>
      <c r="O2754" s="50">
        <f>Ugovori_OPULJP[[#This Row],[Bespovratna sredstva - Ukupno (EU+Nac) HRK
= Ukupna ugovorena vrijednost bespovratnih sredstava]]*Ugovori_OPULJP[[#This Row],[EU STOPA SUFINANCIRANJA %
EU CO-FINANCING RATE %]]</f>
        <v>531799.96699999995</v>
      </c>
      <c r="P2754" s="51">
        <f>Ugovori_OPULJP[[#This Row],[Bespovratna sredstva - EU dio - HRK]]/7.5345</f>
        <v>70581.985135045441</v>
      </c>
      <c r="Q2754" s="50">
        <f>Ugovori_OPULJP[[#This Row],[Bespovratna sredstva - Ukupno (EU+Nac) HRK
= Ukupna ugovorena vrijednost bespovratnih sredstava]]*Ugovori_OPULJP[[#This Row],[STOPA NACIONALNOG SUFINANCIRANJA %]]</f>
        <v>93847.053</v>
      </c>
      <c r="R2754" s="51">
        <f>Ugovori_OPULJP[[#This Row],[Bespovratna sredstva - Nacionalni dio - HRK]]/7.5345</f>
        <v>12455.644435596256</v>
      </c>
      <c r="S2754" s="52">
        <v>625647.02</v>
      </c>
      <c r="T2754" s="53">
        <f>Ugovori_OPULJP[[#This Row],[Bespovratna sredstva - Ukupno (EU+Nac) HRK
= Ukupna ugovorena vrijednost bespovratnih sredstava]]/7.5345</f>
        <v>83037.629570641715</v>
      </c>
      <c r="U2754" s="50">
        <v>0</v>
      </c>
      <c r="V2754" s="51">
        <f>Ugovori_OPULJP[[#This Row],[Javni doprinos korisnika - HRK]]/7.5345</f>
        <v>0</v>
      </c>
      <c r="W2754" s="50">
        <v>0</v>
      </c>
      <c r="X2754" s="51">
        <f>Ugovori_OPULJP[[#This Row],[Privatni doprinos korisnika - HRK]]/7.5345</f>
        <v>0</v>
      </c>
      <c r="Y2754" s="52">
        <v>625647.02</v>
      </c>
      <c r="Z2754" s="53">
        <f>Ugovori_OPULJP[[#This Row],[UKUPNI PRIHVATLJIVI IZDACI
TOTAL ELIGIBLE EXPENDITURE
= Bespovratna sredstva ukupno + doprinos korisnika
= Ukupni prihvatljivi troškovi
= Ukupna ugovorena vrijednost projekta HRK]]/7.5345</f>
        <v>83037.629570641715</v>
      </c>
      <c r="AA2754" s="57" t="s">
        <v>38</v>
      </c>
      <c r="AB2754" s="57" t="s">
        <v>35</v>
      </c>
      <c r="AC2754" s="107" t="s">
        <v>10025</v>
      </c>
      <c r="AD2754" s="63" t="s">
        <v>6595</v>
      </c>
    </row>
    <row r="2755" spans="1:30" ht="102" x14ac:dyDescent="0.2">
      <c r="A2755" s="61" t="s">
        <v>10026</v>
      </c>
      <c r="B2755" s="55" t="s">
        <v>743</v>
      </c>
      <c r="C2755" s="56" t="s">
        <v>7295</v>
      </c>
      <c r="D2755" s="88" t="s">
        <v>9750</v>
      </c>
      <c r="E2755" s="57" t="s">
        <v>76</v>
      </c>
      <c r="F2755" s="62" t="s">
        <v>10027</v>
      </c>
      <c r="G2755" s="45" t="s">
        <v>8454</v>
      </c>
      <c r="H2755" s="59">
        <v>44595</v>
      </c>
      <c r="I2755" s="59">
        <v>45202</v>
      </c>
      <c r="J2755" s="48" t="str">
        <f>IF(Ugovori_OPULJP[[#This Row],[DATUM ZAVRŠETKA OPERACIJE]]&gt;DATE(2024,3,31),"u provedbi","završen")</f>
        <v>završen</v>
      </c>
      <c r="K2755" s="67" t="s">
        <v>371</v>
      </c>
      <c r="L2755" s="67" t="s">
        <v>371</v>
      </c>
      <c r="M2755" s="49">
        <v>0.85</v>
      </c>
      <c r="N2755" s="49">
        <v>0.15</v>
      </c>
      <c r="O2755" s="50">
        <f>Ugovori_OPULJP[[#This Row],[Bespovratna sredstva - Ukupno (EU+Nac) HRK
= Ukupna ugovorena vrijednost bespovratnih sredstava]]*Ugovori_OPULJP[[#This Row],[EU STOPA SUFINANCIRANJA %
EU CO-FINANCING RATE %]]</f>
        <v>1303387.1185000001</v>
      </c>
      <c r="P2755" s="51">
        <f>Ugovori_OPULJP[[#This Row],[Bespovratna sredstva - EU dio - HRK]]/7.5345</f>
        <v>172989.19881876701</v>
      </c>
      <c r="Q2755" s="50">
        <f>Ugovori_OPULJP[[#This Row],[Bespovratna sredstva - Ukupno (EU+Nac) HRK
= Ukupna ugovorena vrijednost bespovratnih sredstava]]*Ugovori_OPULJP[[#This Row],[STOPA NACIONALNOG SUFINANCIRANJA %]]</f>
        <v>230009.4915</v>
      </c>
      <c r="R2755" s="51">
        <f>Ugovori_OPULJP[[#This Row],[Bespovratna sredstva - Nacionalni dio - HRK]]/7.5345</f>
        <v>30527.505673900057</v>
      </c>
      <c r="S2755" s="52">
        <v>1533396.61</v>
      </c>
      <c r="T2755" s="53">
        <f>Ugovori_OPULJP[[#This Row],[Bespovratna sredstva - Ukupno (EU+Nac) HRK
= Ukupna ugovorena vrijednost bespovratnih sredstava]]/7.5345</f>
        <v>203516.70449266708</v>
      </c>
      <c r="U2755" s="50">
        <v>0</v>
      </c>
      <c r="V2755" s="51">
        <f>Ugovori_OPULJP[[#This Row],[Javni doprinos korisnika - HRK]]/7.5345</f>
        <v>0</v>
      </c>
      <c r="W2755" s="50">
        <v>0</v>
      </c>
      <c r="X2755" s="51">
        <f>Ugovori_OPULJP[[#This Row],[Privatni doprinos korisnika - HRK]]/7.5345</f>
        <v>0</v>
      </c>
      <c r="Y2755" s="52">
        <v>1533396.61</v>
      </c>
      <c r="Z2755" s="53">
        <f>Ugovori_OPULJP[[#This Row],[UKUPNI PRIHVATLJIVI IZDACI
TOTAL ELIGIBLE EXPENDITURE
= Bespovratna sredstva ukupno + doprinos korisnika
= Ukupni prihvatljivi troškovi
= Ukupna ugovorena vrijednost projekta HRK]]/7.5345</f>
        <v>203516.70449266708</v>
      </c>
      <c r="AA2755" s="57" t="s">
        <v>38</v>
      </c>
      <c r="AB2755" s="57" t="s">
        <v>35</v>
      </c>
      <c r="AC2755" s="107" t="s">
        <v>10028</v>
      </c>
      <c r="AD2755" s="63" t="s">
        <v>6595</v>
      </c>
    </row>
    <row r="2756" spans="1:30" ht="89.25" x14ac:dyDescent="0.2">
      <c r="A2756" s="61" t="s">
        <v>10029</v>
      </c>
      <c r="B2756" s="55" t="s">
        <v>743</v>
      </c>
      <c r="C2756" s="56" t="s">
        <v>7295</v>
      </c>
      <c r="D2756" s="88" t="s">
        <v>9750</v>
      </c>
      <c r="E2756" s="57" t="s">
        <v>76</v>
      </c>
      <c r="F2756" s="62" t="s">
        <v>10030</v>
      </c>
      <c r="G2756" s="45" t="s">
        <v>3711</v>
      </c>
      <c r="H2756" s="59">
        <v>44553</v>
      </c>
      <c r="I2756" s="59">
        <v>45161</v>
      </c>
      <c r="J2756" s="48" t="str">
        <f>IF(Ugovori_OPULJP[[#This Row],[DATUM ZAVRŠETKA OPERACIJE]]&gt;DATE(2024,3,31),"u provedbi","završen")</f>
        <v>završen</v>
      </c>
      <c r="K2756" s="58" t="s">
        <v>186</v>
      </c>
      <c r="L2756" s="58" t="s">
        <v>186</v>
      </c>
      <c r="M2756" s="74" t="s">
        <v>3114</v>
      </c>
      <c r="N2756" s="49">
        <v>0.15</v>
      </c>
      <c r="O2756" s="50">
        <f>Ugovori_OPULJP[[#This Row],[Bespovratna sredstva - Ukupno (EU+Nac) HRK
= Ukupna ugovorena vrijednost bespovratnih sredstava]]*Ugovori_OPULJP[[#This Row],[EU STOPA SUFINANCIRANJA %
EU CO-FINANCING RATE %]]</f>
        <v>1284585.3905</v>
      </c>
      <c r="P2756" s="51">
        <f>Ugovori_OPULJP[[#This Row],[Bespovratna sredstva - EU dio - HRK]]/7.5345</f>
        <v>170493.78067555907</v>
      </c>
      <c r="Q2756" s="50">
        <f>Ugovori_OPULJP[[#This Row],[Bespovratna sredstva - Ukupno (EU+Nac) HRK
= Ukupna ugovorena vrijednost bespovratnih sredstava]]*Ugovori_OPULJP[[#This Row],[STOPA NACIONALNOG SUFINANCIRANJA %]]</f>
        <v>226691.53949999998</v>
      </c>
      <c r="R2756" s="51">
        <f>Ugovori_OPULJP[[#This Row],[Bespovratna sredstva - Nacionalni dio - HRK]]/7.5345</f>
        <v>30087.137766275129</v>
      </c>
      <c r="S2756" s="52">
        <v>1511276.93</v>
      </c>
      <c r="T2756" s="53">
        <f>Ugovori_OPULJP[[#This Row],[Bespovratna sredstva - Ukupno (EU+Nac) HRK
= Ukupna ugovorena vrijednost bespovratnih sredstava]]/7.5345</f>
        <v>200580.91844183422</v>
      </c>
      <c r="U2756" s="50">
        <v>0</v>
      </c>
      <c r="V2756" s="51">
        <f>Ugovori_OPULJP[[#This Row],[Javni doprinos korisnika - HRK]]/7.5345</f>
        <v>0</v>
      </c>
      <c r="W2756" s="50">
        <v>0</v>
      </c>
      <c r="X2756" s="51">
        <f>Ugovori_OPULJP[[#This Row],[Privatni doprinos korisnika - HRK]]/7.5345</f>
        <v>0</v>
      </c>
      <c r="Y2756" s="52">
        <v>1511276.93</v>
      </c>
      <c r="Z2756" s="53">
        <f>Ugovori_OPULJP[[#This Row],[UKUPNI PRIHVATLJIVI IZDACI
TOTAL ELIGIBLE EXPENDITURE
= Bespovratna sredstva ukupno + doprinos korisnika
= Ukupni prihvatljivi troškovi
= Ukupna ugovorena vrijednost projekta HRK]]/7.5345</f>
        <v>200580.91844183422</v>
      </c>
      <c r="AA2756" s="57" t="s">
        <v>38</v>
      </c>
      <c r="AB2756" s="57" t="s">
        <v>35</v>
      </c>
      <c r="AC2756" s="107" t="s">
        <v>10031</v>
      </c>
      <c r="AD2756" s="63" t="s">
        <v>6595</v>
      </c>
    </row>
    <row r="2757" spans="1:30" ht="114.75" x14ac:dyDescent="0.2">
      <c r="A2757" s="61" t="s">
        <v>10032</v>
      </c>
      <c r="B2757" s="55" t="s">
        <v>743</v>
      </c>
      <c r="C2757" s="56" t="s">
        <v>7295</v>
      </c>
      <c r="D2757" s="88" t="s">
        <v>9750</v>
      </c>
      <c r="E2757" s="57" t="s">
        <v>76</v>
      </c>
      <c r="F2757" s="62" t="s">
        <v>10033</v>
      </c>
      <c r="G2757" s="62" t="s">
        <v>10034</v>
      </c>
      <c r="H2757" s="59">
        <v>44595</v>
      </c>
      <c r="I2757" s="59">
        <v>45202</v>
      </c>
      <c r="J2757" s="48" t="str">
        <f>IF(Ugovori_OPULJP[[#This Row],[DATUM ZAVRŠETKA OPERACIJE]]&gt;DATE(2024,3,31),"u provedbi","završen")</f>
        <v>završen</v>
      </c>
      <c r="K2757" s="58" t="s">
        <v>338</v>
      </c>
      <c r="L2757" s="58" t="s">
        <v>338</v>
      </c>
      <c r="M2757" s="49">
        <v>0.85</v>
      </c>
      <c r="N2757" s="49">
        <v>0.15</v>
      </c>
      <c r="O2757" s="50">
        <f>Ugovori_OPULJP[[#This Row],[Bespovratna sredstva - Ukupno (EU+Nac) HRK
= Ukupna ugovorena vrijednost bespovratnih sredstava]]*Ugovori_OPULJP[[#This Row],[EU STOPA SUFINANCIRANJA %
EU CO-FINANCING RATE %]]</f>
        <v>4048673.9044999997</v>
      </c>
      <c r="P2757" s="51">
        <f>Ugovori_OPULJP[[#This Row],[Bespovratna sredstva - EU dio - HRK]]/7.5345</f>
        <v>537351.37096024945</v>
      </c>
      <c r="Q2757" s="50">
        <f>Ugovori_OPULJP[[#This Row],[Bespovratna sredstva - Ukupno (EU+Nac) HRK
= Ukupna ugovorena vrijednost bespovratnih sredstava]]*Ugovori_OPULJP[[#This Row],[STOPA NACIONALNOG SUFINANCIRANJA %]]</f>
        <v>714471.86549999996</v>
      </c>
      <c r="R2757" s="51">
        <f>Ugovori_OPULJP[[#This Row],[Bespovratna sredstva - Nacionalni dio - HRK]]/7.5345</f>
        <v>94826.712522396963</v>
      </c>
      <c r="S2757" s="52">
        <v>4763145.7699999996</v>
      </c>
      <c r="T2757" s="53">
        <f>Ugovori_OPULJP[[#This Row],[Bespovratna sredstva - Ukupno (EU+Nac) HRK
= Ukupna ugovorena vrijednost bespovratnih sredstava]]/7.5345</f>
        <v>632178.08348264638</v>
      </c>
      <c r="U2757" s="50">
        <v>0</v>
      </c>
      <c r="V2757" s="51">
        <f>Ugovori_OPULJP[[#This Row],[Javni doprinos korisnika - HRK]]/7.5345</f>
        <v>0</v>
      </c>
      <c r="W2757" s="50">
        <v>0</v>
      </c>
      <c r="X2757" s="51">
        <f>Ugovori_OPULJP[[#This Row],[Privatni doprinos korisnika - HRK]]/7.5345</f>
        <v>0</v>
      </c>
      <c r="Y2757" s="52">
        <v>4763145.7699999996</v>
      </c>
      <c r="Z2757" s="53">
        <f>Ugovori_OPULJP[[#This Row],[UKUPNI PRIHVATLJIVI IZDACI
TOTAL ELIGIBLE EXPENDITURE
= Bespovratna sredstva ukupno + doprinos korisnika
= Ukupni prihvatljivi troškovi
= Ukupna ugovorena vrijednost projekta HRK]]/7.5345</f>
        <v>632178.08348264638</v>
      </c>
      <c r="AA2757" s="57" t="s">
        <v>38</v>
      </c>
      <c r="AB2757" s="57" t="s">
        <v>35</v>
      </c>
      <c r="AC2757" s="107" t="s">
        <v>10035</v>
      </c>
      <c r="AD2757" s="63" t="s">
        <v>6595</v>
      </c>
    </row>
    <row r="2758" spans="1:30" ht="102" x14ac:dyDescent="0.2">
      <c r="A2758" s="61" t="s">
        <v>10036</v>
      </c>
      <c r="B2758" s="55" t="s">
        <v>743</v>
      </c>
      <c r="C2758" s="56" t="s">
        <v>7295</v>
      </c>
      <c r="D2758" s="56" t="s">
        <v>9750</v>
      </c>
      <c r="E2758" s="57" t="s">
        <v>76</v>
      </c>
      <c r="F2758" s="62" t="s">
        <v>10037</v>
      </c>
      <c r="G2758" s="62" t="s">
        <v>10038</v>
      </c>
      <c r="H2758" s="59">
        <v>44585</v>
      </c>
      <c r="I2758" s="59">
        <v>45193</v>
      </c>
      <c r="J2758" s="48" t="str">
        <f>IF(Ugovori_OPULJP[[#This Row],[DATUM ZAVRŠETKA OPERACIJE]]&gt;DATE(2024,3,31),"u provedbi","završen")</f>
        <v>završen</v>
      </c>
      <c r="K2758" s="58" t="s">
        <v>338</v>
      </c>
      <c r="L2758" s="58" t="s">
        <v>338</v>
      </c>
      <c r="M2758" s="49">
        <v>0.85</v>
      </c>
      <c r="N2758" s="49">
        <v>0.15</v>
      </c>
      <c r="O2758" s="50">
        <f>Ugovori_OPULJP[[#This Row],[Bespovratna sredstva - Ukupno (EU+Nac) HRK
= Ukupna ugovorena vrijednost bespovratnih sredstava]]*Ugovori_OPULJP[[#This Row],[EU STOPA SUFINANCIRANJA %
EU CO-FINANCING RATE %]]</f>
        <v>1019559.2069999999</v>
      </c>
      <c r="P2758" s="51">
        <f>Ugovori_OPULJP[[#This Row],[Bespovratna sredstva - EU dio - HRK]]/7.5345</f>
        <v>135318.76129802904</v>
      </c>
      <c r="Q2758" s="50">
        <f>Ugovori_OPULJP[[#This Row],[Bespovratna sredstva - Ukupno (EU+Nac) HRK
= Ukupna ugovorena vrijednost bespovratnih sredstava]]*Ugovori_OPULJP[[#This Row],[STOPA NACIONALNOG SUFINANCIRANJA %]]</f>
        <v>179922.21299999999</v>
      </c>
      <c r="R2758" s="51">
        <f>Ugovori_OPULJP[[#This Row],[Bespovratna sredstva - Nacionalni dio - HRK]]/7.5345</f>
        <v>23879.781405534537</v>
      </c>
      <c r="S2758" s="52">
        <v>1199481.42</v>
      </c>
      <c r="T2758" s="53">
        <f>Ugovori_OPULJP[[#This Row],[Bespovratna sredstva - Ukupno (EU+Nac) HRK
= Ukupna ugovorena vrijednost bespovratnih sredstava]]/7.5345</f>
        <v>159198.54270356358</v>
      </c>
      <c r="U2758" s="50">
        <v>0</v>
      </c>
      <c r="V2758" s="51">
        <f>Ugovori_OPULJP[[#This Row],[Javni doprinos korisnika - HRK]]/7.5345</f>
        <v>0</v>
      </c>
      <c r="W2758" s="50">
        <v>0</v>
      </c>
      <c r="X2758" s="51">
        <f>Ugovori_OPULJP[[#This Row],[Privatni doprinos korisnika - HRK]]/7.5345</f>
        <v>0</v>
      </c>
      <c r="Y2758" s="52">
        <v>1199481.42</v>
      </c>
      <c r="Z2758" s="53">
        <f>Ugovori_OPULJP[[#This Row],[UKUPNI PRIHVATLJIVI IZDACI
TOTAL ELIGIBLE EXPENDITURE
= Bespovratna sredstva ukupno + doprinos korisnika
= Ukupni prihvatljivi troškovi
= Ukupna ugovorena vrijednost projekta HRK]]/7.5345</f>
        <v>159198.54270356358</v>
      </c>
      <c r="AA2758" s="57" t="s">
        <v>38</v>
      </c>
      <c r="AB2758" s="57" t="s">
        <v>35</v>
      </c>
      <c r="AC2758" s="107" t="s">
        <v>10039</v>
      </c>
      <c r="AD2758" s="63" t="s">
        <v>6595</v>
      </c>
    </row>
    <row r="2759" spans="1:30" ht="89.25" x14ac:dyDescent="0.2">
      <c r="A2759" s="61" t="s">
        <v>10040</v>
      </c>
      <c r="B2759" s="55" t="s">
        <v>743</v>
      </c>
      <c r="C2759" s="56" t="s">
        <v>7295</v>
      </c>
      <c r="D2759" s="56" t="s">
        <v>9750</v>
      </c>
      <c r="E2759" s="57" t="s">
        <v>76</v>
      </c>
      <c r="F2759" s="62" t="s">
        <v>10041</v>
      </c>
      <c r="G2759" s="62" t="s">
        <v>1171</v>
      </c>
      <c r="H2759" s="59">
        <v>44585</v>
      </c>
      <c r="I2759" s="59">
        <v>45193</v>
      </c>
      <c r="J2759" s="48" t="str">
        <f>IF(Ugovori_OPULJP[[#This Row],[DATUM ZAVRŠETKA OPERACIJE]]&gt;DATE(2024,3,31),"u provedbi","završen")</f>
        <v>završen</v>
      </c>
      <c r="K2759" s="58" t="s">
        <v>333</v>
      </c>
      <c r="L2759" s="58" t="s">
        <v>333</v>
      </c>
      <c r="M2759" s="49">
        <v>0.85</v>
      </c>
      <c r="N2759" s="49">
        <v>0.15</v>
      </c>
      <c r="O2759" s="50">
        <v>1563108.3159999999</v>
      </c>
      <c r="P2759" s="51">
        <f>Ugovori_OPULJP[[#This Row],[Bespovratna sredstva - EU dio - HRK]]/7.5345</f>
        <v>207460.12555577673</v>
      </c>
      <c r="Q2759" s="50">
        <v>275842.64399999997</v>
      </c>
      <c r="R2759" s="51">
        <f>Ugovori_OPULJP[[#This Row],[Bespovratna sredstva - Nacionalni dio - HRK]]/7.5345</f>
        <v>36610.610392195893</v>
      </c>
      <c r="S2759" s="52">
        <v>1838950.96</v>
      </c>
      <c r="T2759" s="53">
        <f>Ugovori_OPULJP[[#This Row],[Bespovratna sredstva - Ukupno (EU+Nac) HRK
= Ukupna ugovorena vrijednost bespovratnih sredstava]]/7.5345</f>
        <v>244070.73594797263</v>
      </c>
      <c r="U2759" s="50">
        <v>0</v>
      </c>
      <c r="V2759" s="51">
        <f>Ugovori_OPULJP[[#This Row],[Javni doprinos korisnika - HRK]]/7.5345</f>
        <v>0</v>
      </c>
      <c r="W2759" s="50">
        <v>0</v>
      </c>
      <c r="X2759" s="51">
        <f>Ugovori_OPULJP[[#This Row],[Privatni doprinos korisnika - HRK]]/7.5345</f>
        <v>0</v>
      </c>
      <c r="Y2759" s="52">
        <v>1838950.96</v>
      </c>
      <c r="Z2759" s="53">
        <f>Ugovori_OPULJP[[#This Row],[UKUPNI PRIHVATLJIVI IZDACI
TOTAL ELIGIBLE EXPENDITURE
= Bespovratna sredstva ukupno + doprinos korisnika
= Ukupni prihvatljivi troškovi
= Ukupna ugovorena vrijednost projekta HRK]]/7.5345</f>
        <v>244070.73594797263</v>
      </c>
      <c r="AA2759" s="57" t="s">
        <v>38</v>
      </c>
      <c r="AB2759" s="57" t="s">
        <v>35</v>
      </c>
      <c r="AC2759" s="107" t="s">
        <v>10042</v>
      </c>
      <c r="AD2759" s="63" t="s">
        <v>6595</v>
      </c>
    </row>
    <row r="2760" spans="1:30" ht="89.25" x14ac:dyDescent="0.2">
      <c r="A2760" s="61" t="s">
        <v>10043</v>
      </c>
      <c r="B2760" s="55" t="s">
        <v>743</v>
      </c>
      <c r="C2760" s="56" t="s">
        <v>7295</v>
      </c>
      <c r="D2760" s="88" t="s">
        <v>9750</v>
      </c>
      <c r="E2760" s="57" t="s">
        <v>76</v>
      </c>
      <c r="F2760" s="62" t="s">
        <v>10044</v>
      </c>
      <c r="G2760" s="62" t="s">
        <v>10045</v>
      </c>
      <c r="H2760" s="59">
        <v>44553</v>
      </c>
      <c r="I2760" s="59">
        <v>45161</v>
      </c>
      <c r="J2760" s="48" t="str">
        <f>IF(Ugovori_OPULJP[[#This Row],[DATUM ZAVRŠETKA OPERACIJE]]&gt;DATE(2024,3,31),"u provedbi","završen")</f>
        <v>završen</v>
      </c>
      <c r="K2760" s="58" t="s">
        <v>155</v>
      </c>
      <c r="L2760" s="46" t="s">
        <v>155</v>
      </c>
      <c r="M2760" s="74" t="s">
        <v>3114</v>
      </c>
      <c r="N2760" s="49">
        <v>0.15</v>
      </c>
      <c r="O2760" s="50">
        <f>Ugovori_OPULJP[[#This Row],[Bespovratna sredstva - Ukupno (EU+Nac) HRK
= Ukupna ugovorena vrijednost bespovratnih sredstava]]*Ugovori_OPULJP[[#This Row],[EU STOPA SUFINANCIRANJA %
EU CO-FINANCING RATE %]]</f>
        <v>4989075</v>
      </c>
      <c r="P2760" s="51">
        <f>Ugovori_OPULJP[[#This Row],[Bespovratna sredstva - EU dio - HRK]]/7.5345</f>
        <v>662164.04539120046</v>
      </c>
      <c r="Q2760" s="50">
        <f>Ugovori_OPULJP[[#This Row],[Bespovratna sredstva - Ukupno (EU+Nac) HRK
= Ukupna ugovorena vrijednost bespovratnih sredstava]]*Ugovori_OPULJP[[#This Row],[STOPA NACIONALNOG SUFINANCIRANJA %]]</f>
        <v>880425</v>
      </c>
      <c r="R2760" s="51">
        <f>Ugovori_OPULJP[[#This Row],[Bespovratna sredstva - Nacionalni dio - HRK]]/7.5345</f>
        <v>116852.47859844714</v>
      </c>
      <c r="S2760" s="52">
        <v>5869500</v>
      </c>
      <c r="T2760" s="53">
        <f>Ugovori_OPULJP[[#This Row],[Bespovratna sredstva - Ukupno (EU+Nac) HRK
= Ukupna ugovorena vrijednost bespovratnih sredstava]]/7.5345</f>
        <v>779016.52398964763</v>
      </c>
      <c r="U2760" s="50">
        <v>0</v>
      </c>
      <c r="V2760" s="51">
        <f>Ugovori_OPULJP[[#This Row],[Javni doprinos korisnika - HRK]]/7.5345</f>
        <v>0</v>
      </c>
      <c r="W2760" s="50">
        <v>0</v>
      </c>
      <c r="X2760" s="51">
        <f>Ugovori_OPULJP[[#This Row],[Privatni doprinos korisnika - HRK]]/7.5345</f>
        <v>0</v>
      </c>
      <c r="Y2760" s="52">
        <v>5869500</v>
      </c>
      <c r="Z2760" s="53">
        <f>Ugovori_OPULJP[[#This Row],[UKUPNI PRIHVATLJIVI IZDACI
TOTAL ELIGIBLE EXPENDITURE
= Bespovratna sredstva ukupno + doprinos korisnika
= Ukupni prihvatljivi troškovi
= Ukupna ugovorena vrijednost projekta HRK]]/7.5345</f>
        <v>779016.52398964763</v>
      </c>
      <c r="AA2760" s="57" t="s">
        <v>38</v>
      </c>
      <c r="AB2760" s="57" t="s">
        <v>35</v>
      </c>
      <c r="AC2760" s="107" t="s">
        <v>10046</v>
      </c>
      <c r="AD2760" s="63" t="s">
        <v>6595</v>
      </c>
    </row>
    <row r="2761" spans="1:30" ht="51" x14ac:dyDescent="0.2">
      <c r="A2761" s="61" t="s">
        <v>10047</v>
      </c>
      <c r="B2761" s="55" t="s">
        <v>743</v>
      </c>
      <c r="C2761" s="56" t="s">
        <v>7295</v>
      </c>
      <c r="D2761" s="56" t="s">
        <v>9750</v>
      </c>
      <c r="E2761" s="57" t="s">
        <v>76</v>
      </c>
      <c r="F2761" s="62" t="s">
        <v>10048</v>
      </c>
      <c r="G2761" s="62" t="s">
        <v>10049</v>
      </c>
      <c r="H2761" s="59">
        <v>44578</v>
      </c>
      <c r="I2761" s="59">
        <v>45186</v>
      </c>
      <c r="J2761" s="48" t="str">
        <f>IF(Ugovori_OPULJP[[#This Row],[DATUM ZAVRŠETKA OPERACIJE]]&gt;DATE(2024,3,31),"u provedbi","završen")</f>
        <v>završen</v>
      </c>
      <c r="K2761" s="58" t="s">
        <v>99</v>
      </c>
      <c r="L2761" s="58" t="s">
        <v>99</v>
      </c>
      <c r="M2761" s="49">
        <v>0.85</v>
      </c>
      <c r="N2761" s="49">
        <v>0.15</v>
      </c>
      <c r="O2761" s="50">
        <v>806905.70549999992</v>
      </c>
      <c r="P2761" s="51">
        <f>Ugovori_OPULJP[[#This Row],[Bespovratna sredstva - EU dio - HRK]]/7.5345</f>
        <v>107094.79135974516</v>
      </c>
      <c r="Q2761" s="50">
        <v>142395.12449999998</v>
      </c>
      <c r="R2761" s="51">
        <f>Ugovori_OPULJP[[#This Row],[Bespovratna sredstva - Nacionalni dio - HRK]]/7.5345</f>
        <v>18899.080828190319</v>
      </c>
      <c r="S2761" s="52">
        <v>949300.83</v>
      </c>
      <c r="T2761" s="53">
        <f>Ugovori_OPULJP[[#This Row],[Bespovratna sredstva - Ukupno (EU+Nac) HRK
= Ukupna ugovorena vrijednost bespovratnih sredstava]]/7.5345</f>
        <v>125993.87218793549</v>
      </c>
      <c r="U2761" s="50">
        <v>0</v>
      </c>
      <c r="V2761" s="51">
        <f>Ugovori_OPULJP[[#This Row],[Javni doprinos korisnika - HRK]]/7.5345</f>
        <v>0</v>
      </c>
      <c r="W2761" s="50">
        <v>0</v>
      </c>
      <c r="X2761" s="51">
        <f>Ugovori_OPULJP[[#This Row],[Privatni doprinos korisnika - HRK]]/7.5345</f>
        <v>0</v>
      </c>
      <c r="Y2761" s="52">
        <v>949300.83</v>
      </c>
      <c r="Z2761" s="53">
        <f>Ugovori_OPULJP[[#This Row],[UKUPNI PRIHVATLJIVI IZDACI
TOTAL ELIGIBLE EXPENDITURE
= Bespovratna sredstva ukupno + doprinos korisnika
= Ukupni prihvatljivi troškovi
= Ukupna ugovorena vrijednost projekta HRK]]/7.5345</f>
        <v>125993.87218793549</v>
      </c>
      <c r="AA2761" s="57" t="s">
        <v>38</v>
      </c>
      <c r="AB2761" s="57" t="s">
        <v>35</v>
      </c>
      <c r="AC2761" s="107" t="s">
        <v>10050</v>
      </c>
      <c r="AD2761" s="63" t="s">
        <v>6595</v>
      </c>
    </row>
    <row r="2762" spans="1:30" ht="63.75" x14ac:dyDescent="0.2">
      <c r="A2762" s="61" t="s">
        <v>10051</v>
      </c>
      <c r="B2762" s="55" t="s">
        <v>743</v>
      </c>
      <c r="C2762" s="56" t="s">
        <v>7295</v>
      </c>
      <c r="D2762" s="88" t="s">
        <v>9750</v>
      </c>
      <c r="E2762" s="57" t="s">
        <v>76</v>
      </c>
      <c r="F2762" s="62" t="s">
        <v>10052</v>
      </c>
      <c r="G2762" s="62" t="s">
        <v>10053</v>
      </c>
      <c r="H2762" s="59">
        <v>44621</v>
      </c>
      <c r="I2762" s="59">
        <v>45231</v>
      </c>
      <c r="J2762" s="48" t="str">
        <f>IF(Ugovori_OPULJP[[#This Row],[DATUM ZAVRŠETKA OPERACIJE]]&gt;DATE(2024,3,31),"u provedbi","završen")</f>
        <v>završen</v>
      </c>
      <c r="K2762" s="67" t="s">
        <v>37</v>
      </c>
      <c r="L2762" s="58" t="s">
        <v>37</v>
      </c>
      <c r="M2762" s="49">
        <v>0.85</v>
      </c>
      <c r="N2762" s="49">
        <v>0.15</v>
      </c>
      <c r="O2762" s="50">
        <f>Ugovori_OPULJP[[#This Row],[Bespovratna sredstva - Ukupno (EU+Nac) HRK
= Ukupna ugovorena vrijednost bespovratnih sredstava]]*Ugovori_OPULJP[[#This Row],[EU STOPA SUFINANCIRANJA %
EU CO-FINANCING RATE %]]</f>
        <v>2089878</v>
      </c>
      <c r="P2762" s="51">
        <f>Ugovori_OPULJP[[#This Row],[Bespovratna sredstva - EU dio - HRK]]/7.5345</f>
        <v>277374.47740394186</v>
      </c>
      <c r="Q2762" s="50">
        <f>Ugovori_OPULJP[[#This Row],[Bespovratna sredstva - Ukupno (EU+Nac) HRK
= Ukupna ugovorena vrijednost bespovratnih sredstava]]*Ugovori_OPULJP[[#This Row],[STOPA NACIONALNOG SUFINANCIRANJA %]]</f>
        <v>368802</v>
      </c>
      <c r="R2762" s="51">
        <f>Ugovori_OPULJP[[#This Row],[Bespovratna sredstva - Nacionalni dio - HRK]]/7.5345</f>
        <v>48948.437188930919</v>
      </c>
      <c r="S2762" s="52">
        <v>2458680</v>
      </c>
      <c r="T2762" s="53">
        <f>Ugovori_OPULJP[[#This Row],[Bespovratna sredstva - Ukupno (EU+Nac) HRK
= Ukupna ugovorena vrijednost bespovratnih sredstava]]/7.5345</f>
        <v>326322.91459287278</v>
      </c>
      <c r="U2762" s="50">
        <v>0</v>
      </c>
      <c r="V2762" s="51">
        <f>Ugovori_OPULJP[[#This Row],[Javni doprinos korisnika - HRK]]/7.5345</f>
        <v>0</v>
      </c>
      <c r="W2762" s="50">
        <v>0</v>
      </c>
      <c r="X2762" s="51">
        <f>Ugovori_OPULJP[[#This Row],[Privatni doprinos korisnika - HRK]]/7.5345</f>
        <v>0</v>
      </c>
      <c r="Y2762" s="52">
        <v>2458680</v>
      </c>
      <c r="Z2762" s="53">
        <f>Ugovori_OPULJP[[#This Row],[UKUPNI PRIHVATLJIVI IZDACI
TOTAL ELIGIBLE EXPENDITURE
= Bespovratna sredstva ukupno + doprinos korisnika
= Ukupni prihvatljivi troškovi
= Ukupna ugovorena vrijednost projekta HRK]]/7.5345</f>
        <v>326322.91459287278</v>
      </c>
      <c r="AA2762" s="57" t="s">
        <v>38</v>
      </c>
      <c r="AB2762" s="57" t="s">
        <v>35</v>
      </c>
      <c r="AC2762" s="107" t="s">
        <v>10054</v>
      </c>
      <c r="AD2762" s="63" t="s">
        <v>6595</v>
      </c>
    </row>
    <row r="2763" spans="1:30" ht="51" x14ac:dyDescent="0.2">
      <c r="A2763" s="61" t="s">
        <v>10055</v>
      </c>
      <c r="B2763" s="55" t="s">
        <v>743</v>
      </c>
      <c r="C2763" s="56" t="s">
        <v>7295</v>
      </c>
      <c r="D2763" s="88" t="s">
        <v>9750</v>
      </c>
      <c r="E2763" s="57" t="s">
        <v>76</v>
      </c>
      <c r="F2763" s="62" t="s">
        <v>10056</v>
      </c>
      <c r="G2763" s="62" t="s">
        <v>6478</v>
      </c>
      <c r="H2763" s="59">
        <v>44595</v>
      </c>
      <c r="I2763" s="59">
        <v>45202</v>
      </c>
      <c r="J2763" s="48" t="str">
        <f>IF(Ugovori_OPULJP[[#This Row],[DATUM ZAVRŠETKA OPERACIJE]]&gt;DATE(2024,3,31),"u provedbi","završen")</f>
        <v>završen</v>
      </c>
      <c r="K2763" s="67" t="s">
        <v>104</v>
      </c>
      <c r="L2763" s="67" t="s">
        <v>104</v>
      </c>
      <c r="M2763" s="49">
        <v>0.85</v>
      </c>
      <c r="N2763" s="49">
        <v>0.15</v>
      </c>
      <c r="O2763" s="50">
        <f>Ugovori_OPULJP[[#This Row],[Bespovratna sredstva - Ukupno (EU+Nac) HRK
= Ukupna ugovorena vrijednost bespovratnih sredstava]]*Ugovori_OPULJP[[#This Row],[EU STOPA SUFINANCIRANJA %
EU CO-FINANCING RATE %]]</f>
        <v>2939106.0214999998</v>
      </c>
      <c r="P2763" s="51">
        <f>Ugovori_OPULJP[[#This Row],[Bespovratna sredstva - EU dio - HRK]]/7.5345</f>
        <v>390086.40540181828</v>
      </c>
      <c r="Q2763" s="50">
        <f>Ugovori_OPULJP[[#This Row],[Bespovratna sredstva - Ukupno (EU+Nac) HRK
= Ukupna ugovorena vrijednost bespovratnih sredstava]]*Ugovori_OPULJP[[#This Row],[STOPA NACIONALNOG SUFINANCIRANJA %]]</f>
        <v>518665.76850000001</v>
      </c>
      <c r="R2763" s="51">
        <f>Ugovori_OPULJP[[#This Row],[Bespovratna sredstva - Nacionalni dio - HRK]]/7.5345</f>
        <v>68838.77742385029</v>
      </c>
      <c r="S2763" s="52">
        <v>3457771.79</v>
      </c>
      <c r="T2763" s="53">
        <f>Ugovori_OPULJP[[#This Row],[Bespovratna sredstva - Ukupno (EU+Nac) HRK
= Ukupna ugovorena vrijednost bespovratnih sredstava]]/7.5345</f>
        <v>458925.1828256686</v>
      </c>
      <c r="U2763" s="50">
        <v>0</v>
      </c>
      <c r="V2763" s="51">
        <f>Ugovori_OPULJP[[#This Row],[Javni doprinos korisnika - HRK]]/7.5345</f>
        <v>0</v>
      </c>
      <c r="W2763" s="50">
        <v>0</v>
      </c>
      <c r="X2763" s="51">
        <f>Ugovori_OPULJP[[#This Row],[Privatni doprinos korisnika - HRK]]/7.5345</f>
        <v>0</v>
      </c>
      <c r="Y2763" s="52">
        <v>3457771.79</v>
      </c>
      <c r="Z2763" s="53">
        <f>Ugovori_OPULJP[[#This Row],[UKUPNI PRIHVATLJIVI IZDACI
TOTAL ELIGIBLE EXPENDITURE
= Bespovratna sredstva ukupno + doprinos korisnika
= Ukupni prihvatljivi troškovi
= Ukupna ugovorena vrijednost projekta HRK]]/7.5345</f>
        <v>458925.1828256686</v>
      </c>
      <c r="AA2763" s="57" t="s">
        <v>38</v>
      </c>
      <c r="AB2763" s="57" t="s">
        <v>35</v>
      </c>
      <c r="AC2763" s="107" t="s">
        <v>10057</v>
      </c>
      <c r="AD2763" s="63" t="s">
        <v>6595</v>
      </c>
    </row>
    <row r="2764" spans="1:30" ht="75" customHeight="1" x14ac:dyDescent="0.2">
      <c r="A2764" s="61" t="s">
        <v>10058</v>
      </c>
      <c r="B2764" s="55" t="s">
        <v>743</v>
      </c>
      <c r="C2764" s="56" t="s">
        <v>7295</v>
      </c>
      <c r="D2764" s="88" t="s">
        <v>9750</v>
      </c>
      <c r="E2764" s="57" t="s">
        <v>76</v>
      </c>
      <c r="F2764" s="62" t="s">
        <v>10059</v>
      </c>
      <c r="G2764" s="62" t="s">
        <v>10060</v>
      </c>
      <c r="H2764" s="59">
        <v>44621</v>
      </c>
      <c r="I2764" s="59">
        <v>45231</v>
      </c>
      <c r="J2764" s="48" t="str">
        <f>IF(Ugovori_OPULJP[[#This Row],[DATUM ZAVRŠETKA OPERACIJE]]&gt;DATE(2024,3,31),"u provedbi","završen")</f>
        <v>završen</v>
      </c>
      <c r="K2764" s="58" t="s">
        <v>186</v>
      </c>
      <c r="L2764" s="58" t="s">
        <v>186</v>
      </c>
      <c r="M2764" s="49">
        <v>0.85</v>
      </c>
      <c r="N2764" s="49">
        <v>0.15</v>
      </c>
      <c r="O2764" s="50">
        <f>Ugovori_OPULJP[[#This Row],[Bespovratna sredstva - Ukupno (EU+Nac) HRK
= Ukupna ugovorena vrijednost bespovratnih sredstava]]*Ugovori_OPULJP[[#This Row],[EU STOPA SUFINANCIRANJA %
EU CO-FINANCING RATE %]]</f>
        <v>1044499.9835</v>
      </c>
      <c r="P2764" s="51">
        <f>Ugovori_OPULJP[[#This Row],[Bespovratna sredstva - EU dio - HRK]]/7.5345</f>
        <v>138628.97119915058</v>
      </c>
      <c r="Q2764" s="50">
        <f>Ugovori_OPULJP[[#This Row],[Bespovratna sredstva - Ukupno (EU+Nac) HRK
= Ukupna ugovorena vrijednost bespovratnih sredstava]]*Ugovori_OPULJP[[#This Row],[STOPA NACIONALNOG SUFINANCIRANJA %]]</f>
        <v>184323.52650000001</v>
      </c>
      <c r="R2764" s="51">
        <f>Ugovori_OPULJP[[#This Row],[Bespovratna sredstva - Nacionalni dio - HRK]]/7.5345</f>
        <v>24463.936093967746</v>
      </c>
      <c r="S2764" s="52">
        <v>1228823.51</v>
      </c>
      <c r="T2764" s="53">
        <f>Ugovori_OPULJP[[#This Row],[Bespovratna sredstva - Ukupno (EU+Nac) HRK
= Ukupna ugovorena vrijednost bespovratnih sredstava]]/7.5345</f>
        <v>163092.9072931183</v>
      </c>
      <c r="U2764" s="50">
        <v>0</v>
      </c>
      <c r="V2764" s="51">
        <f>Ugovori_OPULJP[[#This Row],[Javni doprinos korisnika - HRK]]/7.5345</f>
        <v>0</v>
      </c>
      <c r="W2764" s="50">
        <v>0</v>
      </c>
      <c r="X2764" s="51">
        <f>Ugovori_OPULJP[[#This Row],[Privatni doprinos korisnika - HRK]]/7.5345</f>
        <v>0</v>
      </c>
      <c r="Y2764" s="52">
        <v>1228823.51</v>
      </c>
      <c r="Z2764" s="53">
        <f>Ugovori_OPULJP[[#This Row],[UKUPNI PRIHVATLJIVI IZDACI
TOTAL ELIGIBLE EXPENDITURE
= Bespovratna sredstva ukupno + doprinos korisnika
= Ukupni prihvatljivi troškovi
= Ukupna ugovorena vrijednost projekta HRK]]/7.5345</f>
        <v>163092.9072931183</v>
      </c>
      <c r="AA2764" s="57" t="s">
        <v>38</v>
      </c>
      <c r="AB2764" s="57" t="s">
        <v>35</v>
      </c>
      <c r="AC2764" s="107" t="s">
        <v>10061</v>
      </c>
      <c r="AD2764" s="63" t="s">
        <v>6595</v>
      </c>
    </row>
    <row r="2765" spans="1:30" ht="89.25" x14ac:dyDescent="0.2">
      <c r="A2765" s="61" t="s">
        <v>10062</v>
      </c>
      <c r="B2765" s="55" t="s">
        <v>743</v>
      </c>
      <c r="C2765" s="56" t="s">
        <v>7295</v>
      </c>
      <c r="D2765" s="88" t="s">
        <v>9750</v>
      </c>
      <c r="E2765" s="57" t="s">
        <v>76</v>
      </c>
      <c r="F2765" s="62" t="s">
        <v>10063</v>
      </c>
      <c r="G2765" s="62" t="s">
        <v>10064</v>
      </c>
      <c r="H2765" s="59">
        <v>44553</v>
      </c>
      <c r="I2765" s="59">
        <v>45161</v>
      </c>
      <c r="J2765" s="48" t="str">
        <f>IF(Ugovori_OPULJP[[#This Row],[DATUM ZAVRŠETKA OPERACIJE]]&gt;DATE(2024,3,31),"u provedbi","završen")</f>
        <v>završen</v>
      </c>
      <c r="K2765" s="58" t="s">
        <v>37</v>
      </c>
      <c r="L2765" s="58" t="s">
        <v>37</v>
      </c>
      <c r="M2765" s="74" t="s">
        <v>3114</v>
      </c>
      <c r="N2765" s="49">
        <v>0.15</v>
      </c>
      <c r="O2765" s="50">
        <f>Ugovori_OPULJP[[#This Row],[Bespovratna sredstva - Ukupno (EU+Nac) HRK
= Ukupna ugovorena vrijednost bespovratnih sredstava]]*Ugovori_OPULJP[[#This Row],[EU STOPA SUFINANCIRANJA %
EU CO-FINANCING RATE %]]</f>
        <v>1577471.0804999999</v>
      </c>
      <c r="P2765" s="51">
        <f>Ugovori_OPULJP[[#This Row],[Bespovratna sredstva - EU dio - HRK]]/7.5345</f>
        <v>209366.39199681464</v>
      </c>
      <c r="Q2765" s="50">
        <f>Ugovori_OPULJP[[#This Row],[Bespovratna sredstva - Ukupno (EU+Nac) HRK
= Ukupna ugovorena vrijednost bespovratnih sredstava]]*Ugovori_OPULJP[[#This Row],[STOPA NACIONALNOG SUFINANCIRANJA %]]</f>
        <v>278377.24949999998</v>
      </c>
      <c r="R2765" s="51">
        <f>Ugovori_OPULJP[[#This Row],[Bespovratna sredstva - Nacionalni dio - HRK]]/7.5345</f>
        <v>36947.010352379053</v>
      </c>
      <c r="S2765" s="52">
        <v>1855848.33</v>
      </c>
      <c r="T2765" s="53">
        <f>Ugovori_OPULJP[[#This Row],[Bespovratna sredstva - Ukupno (EU+Nac) HRK
= Ukupna ugovorena vrijednost bespovratnih sredstava]]/7.5345</f>
        <v>246313.4023491937</v>
      </c>
      <c r="U2765" s="50">
        <v>0</v>
      </c>
      <c r="V2765" s="51">
        <f>Ugovori_OPULJP[[#This Row],[Javni doprinos korisnika - HRK]]/7.5345</f>
        <v>0</v>
      </c>
      <c r="W2765" s="50">
        <v>0</v>
      </c>
      <c r="X2765" s="51">
        <f>Ugovori_OPULJP[[#This Row],[Privatni doprinos korisnika - HRK]]/7.5345</f>
        <v>0</v>
      </c>
      <c r="Y2765" s="52">
        <v>1855848.33</v>
      </c>
      <c r="Z2765" s="53">
        <f>Ugovori_OPULJP[[#This Row],[UKUPNI PRIHVATLJIVI IZDACI
TOTAL ELIGIBLE EXPENDITURE
= Bespovratna sredstva ukupno + doprinos korisnika
= Ukupni prihvatljivi troškovi
= Ukupna ugovorena vrijednost projekta HRK]]/7.5345</f>
        <v>246313.4023491937</v>
      </c>
      <c r="AA2765" s="57" t="s">
        <v>38</v>
      </c>
      <c r="AB2765" s="57" t="s">
        <v>35</v>
      </c>
      <c r="AC2765" s="107" t="s">
        <v>10065</v>
      </c>
      <c r="AD2765" s="63" t="s">
        <v>6595</v>
      </c>
    </row>
    <row r="2766" spans="1:30" ht="89.25" x14ac:dyDescent="0.2">
      <c r="A2766" s="61" t="s">
        <v>10066</v>
      </c>
      <c r="B2766" s="55" t="s">
        <v>743</v>
      </c>
      <c r="C2766" s="56" t="s">
        <v>7295</v>
      </c>
      <c r="D2766" s="88" t="s">
        <v>9750</v>
      </c>
      <c r="E2766" s="57" t="s">
        <v>76</v>
      </c>
      <c r="F2766" s="62" t="s">
        <v>10067</v>
      </c>
      <c r="G2766" s="62" t="s">
        <v>37</v>
      </c>
      <c r="H2766" s="59">
        <v>44627</v>
      </c>
      <c r="I2766" s="59">
        <v>45237</v>
      </c>
      <c r="J2766" s="48" t="str">
        <f>IF(Ugovori_OPULJP[[#This Row],[DATUM ZAVRŠETKA OPERACIJE]]&gt;DATE(2024,3,31),"u provedbi","završen")</f>
        <v>završen</v>
      </c>
      <c r="K2766" s="58" t="s">
        <v>37</v>
      </c>
      <c r="L2766" s="58" t="s">
        <v>37</v>
      </c>
      <c r="M2766" s="49">
        <v>0.85</v>
      </c>
      <c r="N2766" s="49">
        <v>0.15</v>
      </c>
      <c r="O2766" s="50">
        <f>Ugovori_OPULJP[[#This Row],[Bespovratna sredstva - Ukupno (EU+Nac) HRK
= Ukupna ugovorena vrijednost bespovratnih sredstava]]*Ugovori_OPULJP[[#This Row],[EU STOPA SUFINANCIRANJA %
EU CO-FINANCING RATE %]]</f>
        <v>4471574.9145</v>
      </c>
      <c r="P2766" s="51">
        <f>Ugovori_OPULJP[[#This Row],[Bespovratna sredstva - EU dio - HRK]]/7.5345</f>
        <v>593479.9806888313</v>
      </c>
      <c r="Q2766" s="50">
        <f>Ugovori_OPULJP[[#This Row],[Bespovratna sredstva - Ukupno (EU+Nac) HRK
= Ukupna ugovorena vrijednost bespovratnih sredstava]]*Ugovori_OPULJP[[#This Row],[STOPA NACIONALNOG SUFINANCIRANJA %]]</f>
        <v>789101.45550000004</v>
      </c>
      <c r="R2766" s="51">
        <f>Ugovori_OPULJP[[#This Row],[Bespovratna sredstva - Nacionalni dio - HRK]]/7.5345</f>
        <v>104731.76129802907</v>
      </c>
      <c r="S2766" s="52">
        <v>5260676.37</v>
      </c>
      <c r="T2766" s="53">
        <f>Ugovori_OPULJP[[#This Row],[Bespovratna sredstva - Ukupno (EU+Nac) HRK
= Ukupna ugovorena vrijednost bespovratnih sredstava]]/7.5345</f>
        <v>698211.7419868604</v>
      </c>
      <c r="U2766" s="50">
        <v>0</v>
      </c>
      <c r="V2766" s="51">
        <f>Ugovori_OPULJP[[#This Row],[Javni doprinos korisnika - HRK]]/7.5345</f>
        <v>0</v>
      </c>
      <c r="W2766" s="50">
        <v>0</v>
      </c>
      <c r="X2766" s="51">
        <f>Ugovori_OPULJP[[#This Row],[Privatni doprinos korisnika - HRK]]/7.5345</f>
        <v>0</v>
      </c>
      <c r="Y2766" s="52">
        <v>5260676.37</v>
      </c>
      <c r="Z2766" s="53">
        <f>Ugovori_OPULJP[[#This Row],[UKUPNI PRIHVATLJIVI IZDACI
TOTAL ELIGIBLE EXPENDITURE
= Bespovratna sredstva ukupno + doprinos korisnika
= Ukupni prihvatljivi troškovi
= Ukupna ugovorena vrijednost projekta HRK]]/7.5345</f>
        <v>698211.7419868604</v>
      </c>
      <c r="AA2766" s="57" t="s">
        <v>38</v>
      </c>
      <c r="AB2766" s="57" t="s">
        <v>35</v>
      </c>
      <c r="AC2766" s="107" t="s">
        <v>10068</v>
      </c>
      <c r="AD2766" s="63" t="s">
        <v>6595</v>
      </c>
    </row>
    <row r="2767" spans="1:30" ht="89.25" x14ac:dyDescent="0.2">
      <c r="A2767" s="61" t="s">
        <v>10069</v>
      </c>
      <c r="B2767" s="55" t="s">
        <v>743</v>
      </c>
      <c r="C2767" s="56" t="s">
        <v>7295</v>
      </c>
      <c r="D2767" s="88" t="s">
        <v>9750</v>
      </c>
      <c r="E2767" s="57" t="s">
        <v>76</v>
      </c>
      <c r="F2767" s="62" t="s">
        <v>10070</v>
      </c>
      <c r="G2767" s="62" t="s">
        <v>10071</v>
      </c>
      <c r="H2767" s="59">
        <v>44600</v>
      </c>
      <c r="I2767" s="59">
        <v>45207</v>
      </c>
      <c r="J2767" s="48" t="str">
        <f>IF(Ugovori_OPULJP[[#This Row],[DATUM ZAVRŠETKA OPERACIJE]]&gt;DATE(2024,3,31),"u provedbi","završen")</f>
        <v>završen</v>
      </c>
      <c r="K2767" s="46" t="s">
        <v>37</v>
      </c>
      <c r="L2767" s="46" t="s">
        <v>37</v>
      </c>
      <c r="M2767" s="49">
        <v>0.85</v>
      </c>
      <c r="N2767" s="49">
        <v>0.15</v>
      </c>
      <c r="O2767" s="50">
        <f>Ugovori_OPULJP[[#This Row],[Bespovratna sredstva - Ukupno (EU+Nac) HRK
= Ukupna ugovorena vrijednost bespovratnih sredstava]]*Ugovori_OPULJP[[#This Row],[EU STOPA SUFINANCIRANJA %
EU CO-FINANCING RATE %]]</f>
        <v>1298293.5699999998</v>
      </c>
      <c r="P2767" s="51">
        <f>Ugovori_OPULJP[[#This Row],[Bespovratna sredstva - EU dio - HRK]]/7.5345</f>
        <v>172313.16875705088</v>
      </c>
      <c r="Q2767" s="50">
        <f>Ugovori_OPULJP[[#This Row],[Bespovratna sredstva - Ukupno (EU+Nac) HRK
= Ukupna ugovorena vrijednost bespovratnih sredstava]]*Ugovori_OPULJP[[#This Row],[STOPA NACIONALNOG SUFINANCIRANJA %]]</f>
        <v>229110.62999999998</v>
      </c>
      <c r="R2767" s="51">
        <f>Ugovori_OPULJP[[#This Row],[Bespovratna sredstva - Nacionalni dio - HRK]]/7.5345</f>
        <v>30408.206251244272</v>
      </c>
      <c r="S2767" s="52">
        <v>1527404.2</v>
      </c>
      <c r="T2767" s="53">
        <f>Ugovori_OPULJP[[#This Row],[Bespovratna sredstva - Ukupno (EU+Nac) HRK
= Ukupna ugovorena vrijednost bespovratnih sredstava]]/7.5345</f>
        <v>202721.37500829514</v>
      </c>
      <c r="U2767" s="50">
        <v>0</v>
      </c>
      <c r="V2767" s="51">
        <f>Ugovori_OPULJP[[#This Row],[Javni doprinos korisnika - HRK]]/7.5345</f>
        <v>0</v>
      </c>
      <c r="W2767" s="50">
        <v>0</v>
      </c>
      <c r="X2767" s="51">
        <f>Ugovori_OPULJP[[#This Row],[Privatni doprinos korisnika - HRK]]/7.5345</f>
        <v>0</v>
      </c>
      <c r="Y2767" s="52">
        <v>1527404.2</v>
      </c>
      <c r="Z2767" s="53">
        <f>Ugovori_OPULJP[[#This Row],[UKUPNI PRIHVATLJIVI IZDACI
TOTAL ELIGIBLE EXPENDITURE
= Bespovratna sredstva ukupno + doprinos korisnika
= Ukupni prihvatljivi troškovi
= Ukupna ugovorena vrijednost projekta HRK]]/7.5345</f>
        <v>202721.37500829514</v>
      </c>
      <c r="AA2767" s="57" t="s">
        <v>38</v>
      </c>
      <c r="AB2767" s="57" t="s">
        <v>35</v>
      </c>
      <c r="AC2767" s="107" t="s">
        <v>10072</v>
      </c>
      <c r="AD2767" s="63" t="s">
        <v>6595</v>
      </c>
    </row>
    <row r="2768" spans="1:30" ht="89.25" x14ac:dyDescent="0.2">
      <c r="A2768" s="61" t="s">
        <v>10073</v>
      </c>
      <c r="B2768" s="55" t="s">
        <v>743</v>
      </c>
      <c r="C2768" s="56" t="s">
        <v>7295</v>
      </c>
      <c r="D2768" s="88" t="s">
        <v>9750</v>
      </c>
      <c r="E2768" s="57" t="s">
        <v>76</v>
      </c>
      <c r="F2768" s="62" t="s">
        <v>10074</v>
      </c>
      <c r="G2768" s="62" t="s">
        <v>10075</v>
      </c>
      <c r="H2768" s="59">
        <v>44553</v>
      </c>
      <c r="I2768" s="59">
        <v>45161</v>
      </c>
      <c r="J2768" s="48" t="str">
        <f>IF(Ugovori_OPULJP[[#This Row],[DATUM ZAVRŠETKA OPERACIJE]]&gt;DATE(2024,3,31),"u provedbi","završen")</f>
        <v>završen</v>
      </c>
      <c r="K2768" s="58" t="s">
        <v>173</v>
      </c>
      <c r="L2768" s="58" t="s">
        <v>173</v>
      </c>
      <c r="M2768" s="74" t="s">
        <v>3114</v>
      </c>
      <c r="N2768" s="49">
        <v>0.15</v>
      </c>
      <c r="O2768" s="50">
        <f>Ugovori_OPULJP[[#This Row],[Bespovratna sredstva - Ukupno (EU+Nac) HRK
= Ukupna ugovorena vrijednost bespovratnih sredstava]]*Ugovori_OPULJP[[#This Row],[EU STOPA SUFINANCIRANJA %
EU CO-FINANCING RATE %]]</f>
        <v>546261.76500000001</v>
      </c>
      <c r="P2768" s="51">
        <f>Ugovori_OPULJP[[#This Row],[Bespovratna sredstva - EU dio - HRK]]/7.5345</f>
        <v>72501.395580330471</v>
      </c>
      <c r="Q2768" s="50">
        <f>Ugovori_OPULJP[[#This Row],[Bespovratna sredstva - Ukupno (EU+Nac) HRK
= Ukupna ugovorena vrijednost bespovratnih sredstava]]*Ugovori_OPULJP[[#This Row],[STOPA NACIONALNOG SUFINANCIRANJA %]]</f>
        <v>96399.134999999995</v>
      </c>
      <c r="R2768" s="51">
        <f>Ugovori_OPULJP[[#This Row],[Bespovratna sredstva - Nacionalni dio - HRK]]/7.5345</f>
        <v>12794.363925940672</v>
      </c>
      <c r="S2768" s="52">
        <v>642660.9</v>
      </c>
      <c r="T2768" s="53">
        <f>Ugovori_OPULJP[[#This Row],[Bespovratna sredstva - Ukupno (EU+Nac) HRK
= Ukupna ugovorena vrijednost bespovratnih sredstava]]/7.5345</f>
        <v>85295.759506271148</v>
      </c>
      <c r="U2768" s="50">
        <v>0</v>
      </c>
      <c r="V2768" s="51">
        <f>Ugovori_OPULJP[[#This Row],[Javni doprinos korisnika - HRK]]/7.5345</f>
        <v>0</v>
      </c>
      <c r="W2768" s="50">
        <v>0</v>
      </c>
      <c r="X2768" s="51">
        <f>Ugovori_OPULJP[[#This Row],[Privatni doprinos korisnika - HRK]]/7.5345</f>
        <v>0</v>
      </c>
      <c r="Y2768" s="52">
        <v>642660.9</v>
      </c>
      <c r="Z2768" s="53">
        <f>Ugovori_OPULJP[[#This Row],[UKUPNI PRIHVATLJIVI IZDACI
TOTAL ELIGIBLE EXPENDITURE
= Bespovratna sredstva ukupno + doprinos korisnika
= Ukupni prihvatljivi troškovi
= Ukupna ugovorena vrijednost projekta HRK]]/7.5345</f>
        <v>85295.759506271148</v>
      </c>
      <c r="AA2768" s="57" t="s">
        <v>38</v>
      </c>
      <c r="AB2768" s="57" t="s">
        <v>35</v>
      </c>
      <c r="AC2768" s="107" t="s">
        <v>10076</v>
      </c>
      <c r="AD2768" s="63" t="s">
        <v>6595</v>
      </c>
    </row>
    <row r="2769" spans="1:30" ht="76.5" x14ac:dyDescent="0.2">
      <c r="A2769" s="61" t="s">
        <v>10077</v>
      </c>
      <c r="B2769" s="55" t="s">
        <v>743</v>
      </c>
      <c r="C2769" s="56" t="s">
        <v>7295</v>
      </c>
      <c r="D2769" s="88" t="s">
        <v>9750</v>
      </c>
      <c r="E2769" s="57" t="s">
        <v>76</v>
      </c>
      <c r="F2769" s="62" t="s">
        <v>10078</v>
      </c>
      <c r="G2769" s="62" t="s">
        <v>10079</v>
      </c>
      <c r="H2769" s="59">
        <v>44560</v>
      </c>
      <c r="I2769" s="59">
        <v>45168</v>
      </c>
      <c r="J2769" s="48" t="str">
        <f>IF(Ugovori_OPULJP[[#This Row],[DATUM ZAVRŠETKA OPERACIJE]]&gt;DATE(2024,3,31),"u provedbi","završen")</f>
        <v>završen</v>
      </c>
      <c r="K2769" s="58" t="s">
        <v>155</v>
      </c>
      <c r="L2769" s="46" t="s">
        <v>155</v>
      </c>
      <c r="M2769" s="74" t="s">
        <v>3114</v>
      </c>
      <c r="N2769" s="49">
        <v>0.15</v>
      </c>
      <c r="O2769" s="50">
        <f>Ugovori_OPULJP[[#This Row],[Bespovratna sredstva - Ukupno (EU+Nac) HRK
= Ukupna ugovorena vrijednost bespovratnih sredstava]]*Ugovori_OPULJP[[#This Row],[EU STOPA SUFINANCIRANJA %
EU CO-FINANCING RATE %]]</f>
        <v>834575.55999999994</v>
      </c>
      <c r="P2769" s="51">
        <f>Ugovori_OPULJP[[#This Row],[Bespovratna sredstva - EU dio - HRK]]/7.5345</f>
        <v>110767.21215740923</v>
      </c>
      <c r="Q2769" s="50">
        <f>Ugovori_OPULJP[[#This Row],[Bespovratna sredstva - Ukupno (EU+Nac) HRK
= Ukupna ugovorena vrijednost bespovratnih sredstava]]*Ugovori_OPULJP[[#This Row],[STOPA NACIONALNOG SUFINANCIRANJA %]]</f>
        <v>147278.03999999998</v>
      </c>
      <c r="R2769" s="51">
        <f>Ugovori_OPULJP[[#This Row],[Bespovratna sredstva - Nacionalni dio - HRK]]/7.5345</f>
        <v>19547.15508660163</v>
      </c>
      <c r="S2769" s="52">
        <v>981853.6</v>
      </c>
      <c r="T2769" s="53">
        <f>Ugovori_OPULJP[[#This Row],[Bespovratna sredstva - Ukupno (EU+Nac) HRK
= Ukupna ugovorena vrijednost bespovratnih sredstava]]/7.5345</f>
        <v>130314.36724401088</v>
      </c>
      <c r="U2769" s="50">
        <v>0</v>
      </c>
      <c r="V2769" s="51">
        <f>Ugovori_OPULJP[[#This Row],[Javni doprinos korisnika - HRK]]/7.5345</f>
        <v>0</v>
      </c>
      <c r="W2769" s="50">
        <v>0</v>
      </c>
      <c r="X2769" s="51">
        <f>Ugovori_OPULJP[[#This Row],[Privatni doprinos korisnika - HRK]]/7.5345</f>
        <v>0</v>
      </c>
      <c r="Y2769" s="52">
        <v>981853.6</v>
      </c>
      <c r="Z2769" s="53">
        <f>Ugovori_OPULJP[[#This Row],[UKUPNI PRIHVATLJIVI IZDACI
TOTAL ELIGIBLE EXPENDITURE
= Bespovratna sredstva ukupno + doprinos korisnika
= Ukupni prihvatljivi troškovi
= Ukupna ugovorena vrijednost projekta HRK]]/7.5345</f>
        <v>130314.36724401088</v>
      </c>
      <c r="AA2769" s="57" t="s">
        <v>38</v>
      </c>
      <c r="AB2769" s="57" t="s">
        <v>35</v>
      </c>
      <c r="AC2769" s="107" t="s">
        <v>10080</v>
      </c>
      <c r="AD2769" s="63" t="s">
        <v>6595</v>
      </c>
    </row>
    <row r="2770" spans="1:30" ht="63.75" x14ac:dyDescent="0.2">
      <c r="A2770" s="61" t="s">
        <v>10081</v>
      </c>
      <c r="B2770" s="55" t="s">
        <v>743</v>
      </c>
      <c r="C2770" s="56" t="s">
        <v>7295</v>
      </c>
      <c r="D2770" s="56" t="s">
        <v>9750</v>
      </c>
      <c r="E2770" s="57" t="s">
        <v>76</v>
      </c>
      <c r="F2770" s="62" t="s">
        <v>10082</v>
      </c>
      <c r="G2770" s="62" t="s">
        <v>10083</v>
      </c>
      <c r="H2770" s="59">
        <v>44579</v>
      </c>
      <c r="I2770" s="59">
        <v>45187</v>
      </c>
      <c r="J2770" s="48" t="str">
        <f>IF(Ugovori_OPULJP[[#This Row],[DATUM ZAVRŠETKA OPERACIJE]]&gt;DATE(2024,3,31),"u provedbi","završen")</f>
        <v>završen</v>
      </c>
      <c r="K2770" s="58" t="s">
        <v>79</v>
      </c>
      <c r="L2770" s="58" t="s">
        <v>79</v>
      </c>
      <c r="M2770" s="49">
        <v>0.85</v>
      </c>
      <c r="N2770" s="49">
        <v>0.15</v>
      </c>
      <c r="O2770" s="50">
        <f>Ugovori_OPULJP[[#This Row],[Bespovratna sredstva - Ukupno (EU+Nac) HRK
= Ukupna ugovorena vrijednost bespovratnih sredstava]]*Ugovori_OPULJP[[#This Row],[EU STOPA SUFINANCIRANJA %
EU CO-FINANCING RATE %]]</f>
        <v>1582148.4265000001</v>
      </c>
      <c r="P2770" s="51">
        <f>Ugovori_OPULJP[[#This Row],[Bespovratna sredstva - EU dio - HRK]]/7.5345</f>
        <v>209987.18249386156</v>
      </c>
      <c r="Q2770" s="50">
        <f>Ugovori_OPULJP[[#This Row],[Bespovratna sredstva - Ukupno (EU+Nac) HRK
= Ukupna ugovorena vrijednost bespovratnih sredstava]]*Ugovori_OPULJP[[#This Row],[STOPA NACIONALNOG SUFINANCIRANJA %]]</f>
        <v>279202.66350000002</v>
      </c>
      <c r="R2770" s="51">
        <f>Ugovori_OPULJP[[#This Row],[Bespovratna sredstva - Nacionalni dio - HRK]]/7.5345</f>
        <v>37056.561616563806</v>
      </c>
      <c r="S2770" s="52">
        <v>1861351.09</v>
      </c>
      <c r="T2770" s="53">
        <f>Ugovori_OPULJP[[#This Row],[Bespovratna sredstva - Ukupno (EU+Nac) HRK
= Ukupna ugovorena vrijednost bespovratnih sredstava]]/7.5345</f>
        <v>247043.74411042538</v>
      </c>
      <c r="U2770" s="50">
        <v>0</v>
      </c>
      <c r="V2770" s="51">
        <f>Ugovori_OPULJP[[#This Row],[Javni doprinos korisnika - HRK]]/7.5345</f>
        <v>0</v>
      </c>
      <c r="W2770" s="50">
        <v>0</v>
      </c>
      <c r="X2770" s="51">
        <f>Ugovori_OPULJP[[#This Row],[Privatni doprinos korisnika - HRK]]/7.5345</f>
        <v>0</v>
      </c>
      <c r="Y2770" s="52">
        <v>1861351.09</v>
      </c>
      <c r="Z2770" s="53">
        <f>Ugovori_OPULJP[[#This Row],[UKUPNI PRIHVATLJIVI IZDACI
TOTAL ELIGIBLE EXPENDITURE
= Bespovratna sredstva ukupno + doprinos korisnika
= Ukupni prihvatljivi troškovi
= Ukupna ugovorena vrijednost projekta HRK]]/7.5345</f>
        <v>247043.74411042538</v>
      </c>
      <c r="AA2770" s="57" t="s">
        <v>38</v>
      </c>
      <c r="AB2770" s="57" t="s">
        <v>35</v>
      </c>
      <c r="AC2770" s="107" t="s">
        <v>10084</v>
      </c>
      <c r="AD2770" s="63" t="s">
        <v>6595</v>
      </c>
    </row>
    <row r="2771" spans="1:30" ht="114.75" x14ac:dyDescent="0.2">
      <c r="A2771" s="61" t="s">
        <v>10085</v>
      </c>
      <c r="B2771" s="55" t="s">
        <v>743</v>
      </c>
      <c r="C2771" s="56" t="s">
        <v>7295</v>
      </c>
      <c r="D2771" s="88" t="s">
        <v>9750</v>
      </c>
      <c r="E2771" s="57" t="s">
        <v>76</v>
      </c>
      <c r="F2771" s="62" t="s">
        <v>10086</v>
      </c>
      <c r="G2771" s="62" t="s">
        <v>10087</v>
      </c>
      <c r="H2771" s="59">
        <v>44595</v>
      </c>
      <c r="I2771" s="59">
        <v>45202</v>
      </c>
      <c r="J2771" s="48" t="str">
        <f>IF(Ugovori_OPULJP[[#This Row],[DATUM ZAVRŠETKA OPERACIJE]]&gt;DATE(2024,3,31),"u provedbi","završen")</f>
        <v>završen</v>
      </c>
      <c r="K2771" s="58" t="s">
        <v>79</v>
      </c>
      <c r="L2771" s="58" t="s">
        <v>79</v>
      </c>
      <c r="M2771" s="49">
        <v>0.85</v>
      </c>
      <c r="N2771" s="49">
        <v>0.15</v>
      </c>
      <c r="O2771" s="50">
        <f>Ugovori_OPULJP[[#This Row],[Bespovratna sredstva - Ukupno (EU+Nac) HRK
= Ukupna ugovorena vrijednost bespovratnih sredstava]]*Ugovori_OPULJP[[#This Row],[EU STOPA SUFINANCIRANJA %
EU CO-FINANCING RATE %]]</f>
        <v>945551.47499999998</v>
      </c>
      <c r="P2771" s="51">
        <f>Ugovori_OPULJP[[#This Row],[Bespovratna sredstva - EU dio - HRK]]/7.5345</f>
        <v>125496.24726259206</v>
      </c>
      <c r="Q2771" s="50">
        <f>Ugovori_OPULJP[[#This Row],[Bespovratna sredstva - Ukupno (EU+Nac) HRK
= Ukupna ugovorena vrijednost bespovratnih sredstava]]*Ugovori_OPULJP[[#This Row],[STOPA NACIONALNOG SUFINANCIRANJA %]]</f>
        <v>166862.02499999999</v>
      </c>
      <c r="R2771" s="51">
        <f>Ugovori_OPULJP[[#This Row],[Bespovratna sredstva - Nacionalni dio - HRK]]/7.5345</f>
        <v>22146.39657575154</v>
      </c>
      <c r="S2771" s="52">
        <v>1112413.5</v>
      </c>
      <c r="T2771" s="53">
        <f>Ugovori_OPULJP[[#This Row],[Bespovratna sredstva - Ukupno (EU+Nac) HRK
= Ukupna ugovorena vrijednost bespovratnih sredstava]]/7.5345</f>
        <v>147642.64383834362</v>
      </c>
      <c r="U2771" s="50">
        <v>0</v>
      </c>
      <c r="V2771" s="51">
        <f>Ugovori_OPULJP[[#This Row],[Javni doprinos korisnika - HRK]]/7.5345</f>
        <v>0</v>
      </c>
      <c r="W2771" s="50">
        <v>0</v>
      </c>
      <c r="X2771" s="51">
        <f>Ugovori_OPULJP[[#This Row],[Privatni doprinos korisnika - HRK]]/7.5345</f>
        <v>0</v>
      </c>
      <c r="Y2771" s="52">
        <v>1112413.5</v>
      </c>
      <c r="Z2771" s="53">
        <f>Ugovori_OPULJP[[#This Row],[UKUPNI PRIHVATLJIVI IZDACI
TOTAL ELIGIBLE EXPENDITURE
= Bespovratna sredstva ukupno + doprinos korisnika
= Ukupni prihvatljivi troškovi
= Ukupna ugovorena vrijednost projekta HRK]]/7.5345</f>
        <v>147642.64383834362</v>
      </c>
      <c r="AA2771" s="57" t="s">
        <v>38</v>
      </c>
      <c r="AB2771" s="57" t="s">
        <v>35</v>
      </c>
      <c r="AC2771" s="107" t="s">
        <v>10088</v>
      </c>
      <c r="AD2771" s="63" t="s">
        <v>6595</v>
      </c>
    </row>
    <row r="2772" spans="1:30" ht="114.75" x14ac:dyDescent="0.2">
      <c r="A2772" s="61" t="s">
        <v>10089</v>
      </c>
      <c r="B2772" s="55" t="s">
        <v>743</v>
      </c>
      <c r="C2772" s="56" t="s">
        <v>7295</v>
      </c>
      <c r="D2772" s="88" t="s">
        <v>9750</v>
      </c>
      <c r="E2772" s="57" t="s">
        <v>76</v>
      </c>
      <c r="F2772" s="62" t="s">
        <v>10090</v>
      </c>
      <c r="G2772" s="45" t="s">
        <v>8434</v>
      </c>
      <c r="H2772" s="59">
        <v>44553</v>
      </c>
      <c r="I2772" s="59">
        <v>45161</v>
      </c>
      <c r="J2772" s="48" t="str">
        <f>IF(Ugovori_OPULJP[[#This Row],[DATUM ZAVRŠETKA OPERACIJE]]&gt;DATE(2024,3,31),"u provedbi","završen")</f>
        <v>završen</v>
      </c>
      <c r="K2772" s="58" t="s">
        <v>84</v>
      </c>
      <c r="L2772" s="46" t="s">
        <v>84</v>
      </c>
      <c r="M2772" s="74" t="s">
        <v>3114</v>
      </c>
      <c r="N2772" s="49">
        <v>0.15</v>
      </c>
      <c r="O2772" s="50">
        <f>Ugovori_OPULJP[[#This Row],[Bespovratna sredstva - Ukupno (EU+Nac) HRK
= Ukupna ugovorena vrijednost bespovratnih sredstava]]*Ugovori_OPULJP[[#This Row],[EU STOPA SUFINANCIRANJA %
EU CO-FINANCING RATE %]]</f>
        <v>2795487.7859999998</v>
      </c>
      <c r="P2772" s="51">
        <f>Ugovori_OPULJP[[#This Row],[Bespovratna sredstva - EU dio - HRK]]/7.5345</f>
        <v>371024.98984670511</v>
      </c>
      <c r="Q2772" s="50">
        <f>Ugovori_OPULJP[[#This Row],[Bespovratna sredstva - Ukupno (EU+Nac) HRK
= Ukupna ugovorena vrijednost bespovratnih sredstava]]*Ugovori_OPULJP[[#This Row],[STOPA NACIONALNOG SUFINANCIRANJA %]]</f>
        <v>493321.37400000001</v>
      </c>
      <c r="R2772" s="51">
        <f>Ugovori_OPULJP[[#This Row],[Bespovratna sredstva - Nacionalni dio - HRK]]/7.5345</f>
        <v>65474.998208242083</v>
      </c>
      <c r="S2772" s="52">
        <v>3288809.16</v>
      </c>
      <c r="T2772" s="53">
        <f>Ugovori_OPULJP[[#This Row],[Bespovratna sredstva - Ukupno (EU+Nac) HRK
= Ukupna ugovorena vrijednost bespovratnih sredstava]]/7.5345</f>
        <v>436499.98805494723</v>
      </c>
      <c r="U2772" s="50">
        <v>0</v>
      </c>
      <c r="V2772" s="51">
        <f>Ugovori_OPULJP[[#This Row],[Javni doprinos korisnika - HRK]]/7.5345</f>
        <v>0</v>
      </c>
      <c r="W2772" s="50">
        <v>0</v>
      </c>
      <c r="X2772" s="51">
        <f>Ugovori_OPULJP[[#This Row],[Privatni doprinos korisnika - HRK]]/7.5345</f>
        <v>0</v>
      </c>
      <c r="Y2772" s="52">
        <v>3288809.16</v>
      </c>
      <c r="Z2772" s="53">
        <f>Ugovori_OPULJP[[#This Row],[UKUPNI PRIHVATLJIVI IZDACI
TOTAL ELIGIBLE EXPENDITURE
= Bespovratna sredstva ukupno + doprinos korisnika
= Ukupni prihvatljivi troškovi
= Ukupna ugovorena vrijednost projekta HRK]]/7.5345</f>
        <v>436499.98805494723</v>
      </c>
      <c r="AA2772" s="57" t="s">
        <v>38</v>
      </c>
      <c r="AB2772" s="57" t="s">
        <v>35</v>
      </c>
      <c r="AC2772" s="107" t="s">
        <v>10091</v>
      </c>
      <c r="AD2772" s="63" t="s">
        <v>6595</v>
      </c>
    </row>
    <row r="2773" spans="1:30" ht="76.5" x14ac:dyDescent="0.2">
      <c r="A2773" s="41" t="s">
        <v>10092</v>
      </c>
      <c r="B2773" s="55" t="s">
        <v>743</v>
      </c>
      <c r="C2773" s="56" t="s">
        <v>7295</v>
      </c>
      <c r="D2773" s="88" t="s">
        <v>9750</v>
      </c>
      <c r="E2773" s="57" t="s">
        <v>76</v>
      </c>
      <c r="F2773" s="62" t="s">
        <v>10093</v>
      </c>
      <c r="G2773" s="62" t="s">
        <v>1589</v>
      </c>
      <c r="H2773" s="59">
        <v>44562</v>
      </c>
      <c r="I2773" s="59">
        <v>45170</v>
      </c>
      <c r="J2773" s="48" t="str">
        <f>IF(Ugovori_OPULJP[[#This Row],[DATUM ZAVRŠETKA OPERACIJE]]&gt;DATE(2024,3,31),"u provedbi","završen")</f>
        <v>završen</v>
      </c>
      <c r="K2773" s="67" t="s">
        <v>99</v>
      </c>
      <c r="L2773" s="67" t="s">
        <v>99</v>
      </c>
      <c r="M2773" s="49">
        <v>0.85</v>
      </c>
      <c r="N2773" s="49">
        <v>0.15</v>
      </c>
      <c r="O2773" s="50">
        <f>Ugovori_OPULJP[[#This Row],[Bespovratna sredstva - Ukupno (EU+Nac) HRK
= Ukupna ugovorena vrijednost bespovratnih sredstava]]*Ugovori_OPULJP[[#This Row],[EU STOPA SUFINANCIRANJA %
EU CO-FINANCING RATE %]]</f>
        <v>896823.21899999992</v>
      </c>
      <c r="P2773" s="51">
        <f>Ugovori_OPULJP[[#This Row],[Bespovratna sredstva - EU dio - HRK]]/7.5345</f>
        <v>119028.89627712521</v>
      </c>
      <c r="Q2773" s="50">
        <f>Ugovori_OPULJP[[#This Row],[Bespovratna sredstva - Ukupno (EU+Nac) HRK
= Ukupna ugovorena vrijednost bespovratnih sredstava]]*Ugovori_OPULJP[[#This Row],[STOPA NACIONALNOG SUFINANCIRANJA %]]</f>
        <v>158262.92099999997</v>
      </c>
      <c r="R2773" s="51">
        <f>Ugovori_OPULJP[[#This Row],[Bespovratna sredstva - Nacionalni dio - HRK]]/7.5345</f>
        <v>21005.099343022095</v>
      </c>
      <c r="S2773" s="52">
        <v>1055086.1399999999</v>
      </c>
      <c r="T2773" s="53">
        <f>Ugovori_OPULJP[[#This Row],[Bespovratna sredstva - Ukupno (EU+Nac) HRK
= Ukupna ugovorena vrijednost bespovratnih sredstava]]/7.5345</f>
        <v>140033.9956201473</v>
      </c>
      <c r="U2773" s="50">
        <v>0</v>
      </c>
      <c r="V2773" s="51">
        <f>Ugovori_OPULJP[[#This Row],[Javni doprinos korisnika - HRK]]/7.5345</f>
        <v>0</v>
      </c>
      <c r="W2773" s="50">
        <v>0</v>
      </c>
      <c r="X2773" s="51">
        <f>Ugovori_OPULJP[[#This Row],[Privatni doprinos korisnika - HRK]]/7.5345</f>
        <v>0</v>
      </c>
      <c r="Y2773" s="52">
        <v>1055086.1399999999</v>
      </c>
      <c r="Z2773" s="53">
        <f>Ugovori_OPULJP[[#This Row],[UKUPNI PRIHVATLJIVI IZDACI
TOTAL ELIGIBLE EXPENDITURE
= Bespovratna sredstva ukupno + doprinos korisnika
= Ukupni prihvatljivi troškovi
= Ukupna ugovorena vrijednost projekta HRK]]/7.5345</f>
        <v>140033.9956201473</v>
      </c>
      <c r="AA2773" s="57" t="s">
        <v>38</v>
      </c>
      <c r="AB2773" s="57" t="s">
        <v>35</v>
      </c>
      <c r="AC2773" s="107" t="s">
        <v>10094</v>
      </c>
      <c r="AD2773" s="63" t="s">
        <v>6595</v>
      </c>
    </row>
    <row r="2774" spans="1:30" ht="76.5" x14ac:dyDescent="0.2">
      <c r="A2774" s="61" t="s">
        <v>10095</v>
      </c>
      <c r="B2774" s="55" t="s">
        <v>743</v>
      </c>
      <c r="C2774" s="56" t="s">
        <v>7295</v>
      </c>
      <c r="D2774" s="88" t="s">
        <v>9750</v>
      </c>
      <c r="E2774" s="57" t="s">
        <v>76</v>
      </c>
      <c r="F2774" s="62" t="s">
        <v>10096</v>
      </c>
      <c r="G2774" s="45" t="s">
        <v>8407</v>
      </c>
      <c r="H2774" s="59">
        <v>44553</v>
      </c>
      <c r="I2774" s="59">
        <v>45161</v>
      </c>
      <c r="J2774" s="48" t="str">
        <f>IF(Ugovori_OPULJP[[#This Row],[DATUM ZAVRŠETKA OPERACIJE]]&gt;DATE(2024,3,31),"u provedbi","završen")</f>
        <v>završen</v>
      </c>
      <c r="K2774" s="58" t="s">
        <v>249</v>
      </c>
      <c r="L2774" s="58" t="s">
        <v>249</v>
      </c>
      <c r="M2774" s="74" t="s">
        <v>3114</v>
      </c>
      <c r="N2774" s="49">
        <v>0.15</v>
      </c>
      <c r="O2774" s="50">
        <f>Ugovori_OPULJP[[#This Row],[Bespovratna sredstva - Ukupno (EU+Nac) HRK
= Ukupna ugovorena vrijednost bespovratnih sredstava]]*Ugovori_OPULJP[[#This Row],[EU STOPA SUFINANCIRANJA %
EU CO-FINANCING RATE %]]</f>
        <v>900304.94649999996</v>
      </c>
      <c r="P2774" s="51">
        <f>Ugovori_OPULJP[[#This Row],[Bespovratna sredstva - EU dio - HRK]]/7.5345</f>
        <v>119491.00092905965</v>
      </c>
      <c r="Q2774" s="50">
        <f>Ugovori_OPULJP[[#This Row],[Bespovratna sredstva - Ukupno (EU+Nac) HRK
= Ukupna ugovorena vrijednost bespovratnih sredstava]]*Ugovori_OPULJP[[#This Row],[STOPA NACIONALNOG SUFINANCIRANJA %]]</f>
        <v>158877.34349999999</v>
      </c>
      <c r="R2774" s="51">
        <f>Ugovori_OPULJP[[#This Row],[Bespovratna sredstva - Nacionalni dio - HRK]]/7.5345</f>
        <v>21086.647222775231</v>
      </c>
      <c r="S2774" s="52">
        <v>1059182.29</v>
      </c>
      <c r="T2774" s="53">
        <f>Ugovori_OPULJP[[#This Row],[Bespovratna sredstva - Ukupno (EU+Nac) HRK
= Ukupna ugovorena vrijednost bespovratnih sredstava]]/7.5345</f>
        <v>140577.6481518349</v>
      </c>
      <c r="U2774" s="50">
        <v>0</v>
      </c>
      <c r="V2774" s="51">
        <f>Ugovori_OPULJP[[#This Row],[Javni doprinos korisnika - HRK]]/7.5345</f>
        <v>0</v>
      </c>
      <c r="W2774" s="50">
        <v>0</v>
      </c>
      <c r="X2774" s="51">
        <f>Ugovori_OPULJP[[#This Row],[Privatni doprinos korisnika - HRK]]/7.5345</f>
        <v>0</v>
      </c>
      <c r="Y2774" s="52">
        <v>1059182.29</v>
      </c>
      <c r="Z2774" s="53">
        <f>Ugovori_OPULJP[[#This Row],[UKUPNI PRIHVATLJIVI IZDACI
TOTAL ELIGIBLE EXPENDITURE
= Bespovratna sredstva ukupno + doprinos korisnika
= Ukupni prihvatljivi troškovi
= Ukupna ugovorena vrijednost projekta HRK]]/7.5345</f>
        <v>140577.6481518349</v>
      </c>
      <c r="AA2774" s="57" t="s">
        <v>38</v>
      </c>
      <c r="AB2774" s="57" t="s">
        <v>35</v>
      </c>
      <c r="AC2774" s="107" t="s">
        <v>10097</v>
      </c>
      <c r="AD2774" s="63" t="s">
        <v>6595</v>
      </c>
    </row>
    <row r="2775" spans="1:30" ht="89.25" x14ac:dyDescent="0.2">
      <c r="A2775" s="61" t="s">
        <v>10098</v>
      </c>
      <c r="B2775" s="55" t="s">
        <v>743</v>
      </c>
      <c r="C2775" s="56" t="s">
        <v>7295</v>
      </c>
      <c r="D2775" s="88" t="s">
        <v>9750</v>
      </c>
      <c r="E2775" s="57" t="s">
        <v>76</v>
      </c>
      <c r="F2775" s="62" t="s">
        <v>10099</v>
      </c>
      <c r="G2775" s="62" t="s">
        <v>2983</v>
      </c>
      <c r="H2775" s="59">
        <v>44553</v>
      </c>
      <c r="I2775" s="59">
        <v>45161</v>
      </c>
      <c r="J2775" s="48" t="str">
        <f>IF(Ugovori_OPULJP[[#This Row],[DATUM ZAVRŠETKA OPERACIJE]]&gt;DATE(2024,3,31),"u provedbi","završen")</f>
        <v>završen</v>
      </c>
      <c r="K2775" s="58" t="s">
        <v>249</v>
      </c>
      <c r="L2775" s="58" t="s">
        <v>249</v>
      </c>
      <c r="M2775" s="74" t="s">
        <v>3114</v>
      </c>
      <c r="N2775" s="49">
        <v>0.15</v>
      </c>
      <c r="O2775" s="50">
        <f>Ugovori_OPULJP[[#This Row],[Bespovratna sredstva - Ukupno (EU+Nac) HRK
= Ukupna ugovorena vrijednost bespovratnih sredstava]]*Ugovori_OPULJP[[#This Row],[EU STOPA SUFINANCIRANJA %
EU CO-FINANCING RATE %]]</f>
        <v>3913910</v>
      </c>
      <c r="P2775" s="51">
        <f>Ugovori_OPULJP[[#This Row],[Bespovratna sredstva - EU dio - HRK]]/7.5345</f>
        <v>519465.12708208902</v>
      </c>
      <c r="Q2775" s="50">
        <f>Ugovori_OPULJP[[#This Row],[Bespovratna sredstva - Ukupno (EU+Nac) HRK
= Ukupna ugovorena vrijednost bespovratnih sredstava]]*Ugovori_OPULJP[[#This Row],[STOPA NACIONALNOG SUFINANCIRANJA %]]</f>
        <v>690690</v>
      </c>
      <c r="R2775" s="51">
        <f>Ugovori_OPULJP[[#This Row],[Bespovratna sredstva - Nacionalni dio - HRK]]/7.5345</f>
        <v>91670.316543898065</v>
      </c>
      <c r="S2775" s="52">
        <v>4604600</v>
      </c>
      <c r="T2775" s="53">
        <f>Ugovori_OPULJP[[#This Row],[Bespovratna sredstva - Ukupno (EU+Nac) HRK
= Ukupna ugovorena vrijednost bespovratnih sredstava]]/7.5345</f>
        <v>611135.44362598704</v>
      </c>
      <c r="U2775" s="50">
        <v>0</v>
      </c>
      <c r="V2775" s="51">
        <f>Ugovori_OPULJP[[#This Row],[Javni doprinos korisnika - HRK]]/7.5345</f>
        <v>0</v>
      </c>
      <c r="W2775" s="50">
        <v>0</v>
      </c>
      <c r="X2775" s="51">
        <f>Ugovori_OPULJP[[#This Row],[Privatni doprinos korisnika - HRK]]/7.5345</f>
        <v>0</v>
      </c>
      <c r="Y2775" s="52">
        <v>4604600</v>
      </c>
      <c r="Z2775" s="53">
        <f>Ugovori_OPULJP[[#This Row],[UKUPNI PRIHVATLJIVI IZDACI
TOTAL ELIGIBLE EXPENDITURE
= Bespovratna sredstva ukupno + doprinos korisnika
= Ukupni prihvatljivi troškovi
= Ukupna ugovorena vrijednost projekta HRK]]/7.5345</f>
        <v>611135.44362598704</v>
      </c>
      <c r="AA2775" s="57" t="s">
        <v>38</v>
      </c>
      <c r="AB2775" s="57" t="s">
        <v>35</v>
      </c>
      <c r="AC2775" s="107" t="s">
        <v>10100</v>
      </c>
      <c r="AD2775" s="63" t="s">
        <v>6595</v>
      </c>
    </row>
    <row r="2776" spans="1:30" ht="76.5" x14ac:dyDescent="0.2">
      <c r="A2776" s="61" t="s">
        <v>10101</v>
      </c>
      <c r="B2776" s="55" t="s">
        <v>743</v>
      </c>
      <c r="C2776" s="56" t="s">
        <v>7295</v>
      </c>
      <c r="D2776" s="88" t="s">
        <v>9750</v>
      </c>
      <c r="E2776" s="57" t="s">
        <v>76</v>
      </c>
      <c r="F2776" s="62" t="s">
        <v>10102</v>
      </c>
      <c r="G2776" s="62" t="s">
        <v>1736</v>
      </c>
      <c r="H2776" s="59">
        <v>44553</v>
      </c>
      <c r="I2776" s="59">
        <v>45161</v>
      </c>
      <c r="J2776" s="48" t="str">
        <f>IF(Ugovori_OPULJP[[#This Row],[DATUM ZAVRŠETKA OPERACIJE]]&gt;DATE(2024,3,31),"u provedbi","završen")</f>
        <v>završen</v>
      </c>
      <c r="K2776" s="58" t="s">
        <v>99</v>
      </c>
      <c r="L2776" s="58" t="s">
        <v>99</v>
      </c>
      <c r="M2776" s="74" t="s">
        <v>3114</v>
      </c>
      <c r="N2776" s="49">
        <v>0.15</v>
      </c>
      <c r="O2776" s="50">
        <f>Ugovori_OPULJP[[#This Row],[Bespovratna sredstva - Ukupno (EU+Nac) HRK
= Ukupna ugovorena vrijednost bespovratnih sredstava]]*Ugovori_OPULJP[[#This Row],[EU STOPA SUFINANCIRANJA %
EU CO-FINANCING RATE %]]</f>
        <v>2149282.6894999999</v>
      </c>
      <c r="P2776" s="51">
        <f>Ugovori_OPULJP[[#This Row],[Bespovratna sredstva - EU dio - HRK]]/7.5345</f>
        <v>285258.83462738065</v>
      </c>
      <c r="Q2776" s="50">
        <f>Ugovori_OPULJP[[#This Row],[Bespovratna sredstva - Ukupno (EU+Nac) HRK
= Ukupna ugovorena vrijednost bespovratnih sredstava]]*Ugovori_OPULJP[[#This Row],[STOPA NACIONALNOG SUFINANCIRANJA %]]</f>
        <v>379285.18050000002</v>
      </c>
      <c r="R2776" s="51">
        <f>Ugovori_OPULJP[[#This Row],[Bespovratna sredstva - Nacionalni dio - HRK]]/7.5345</f>
        <v>50339.794346008362</v>
      </c>
      <c r="S2776" s="52">
        <v>2528567.87</v>
      </c>
      <c r="T2776" s="53">
        <f>Ugovori_OPULJP[[#This Row],[Bespovratna sredstva - Ukupno (EU+Nac) HRK
= Ukupna ugovorena vrijednost bespovratnih sredstava]]/7.5345</f>
        <v>335598.62897338904</v>
      </c>
      <c r="U2776" s="50">
        <v>0</v>
      </c>
      <c r="V2776" s="51">
        <f>Ugovori_OPULJP[[#This Row],[Javni doprinos korisnika - HRK]]/7.5345</f>
        <v>0</v>
      </c>
      <c r="W2776" s="50">
        <v>0</v>
      </c>
      <c r="X2776" s="51">
        <f>Ugovori_OPULJP[[#This Row],[Privatni doprinos korisnika - HRK]]/7.5345</f>
        <v>0</v>
      </c>
      <c r="Y2776" s="52">
        <v>2528567.87</v>
      </c>
      <c r="Z2776" s="53">
        <f>Ugovori_OPULJP[[#This Row],[UKUPNI PRIHVATLJIVI IZDACI
TOTAL ELIGIBLE EXPENDITURE
= Bespovratna sredstva ukupno + doprinos korisnika
= Ukupni prihvatljivi troškovi
= Ukupna ugovorena vrijednost projekta HRK]]/7.5345</f>
        <v>335598.62897338904</v>
      </c>
      <c r="AA2776" s="57" t="s">
        <v>38</v>
      </c>
      <c r="AB2776" s="57" t="s">
        <v>35</v>
      </c>
      <c r="AC2776" s="107" t="s">
        <v>10103</v>
      </c>
      <c r="AD2776" s="63" t="s">
        <v>6595</v>
      </c>
    </row>
    <row r="2777" spans="1:30" ht="76.5" x14ac:dyDescent="0.2">
      <c r="A2777" s="61" t="s">
        <v>10104</v>
      </c>
      <c r="B2777" s="55" t="s">
        <v>743</v>
      </c>
      <c r="C2777" s="56" t="s">
        <v>7295</v>
      </c>
      <c r="D2777" s="56" t="s">
        <v>9750</v>
      </c>
      <c r="E2777" s="57" t="s">
        <v>76</v>
      </c>
      <c r="F2777" s="62" t="s">
        <v>10105</v>
      </c>
      <c r="G2777" s="62" t="s">
        <v>10106</v>
      </c>
      <c r="H2777" s="59">
        <v>44580</v>
      </c>
      <c r="I2777" s="59">
        <v>45188</v>
      </c>
      <c r="J2777" s="48" t="str">
        <f>IF(Ugovori_OPULJP[[#This Row],[DATUM ZAVRŠETKA OPERACIJE]]&gt;DATE(2024,3,31),"u provedbi","završen")</f>
        <v>završen</v>
      </c>
      <c r="K2777" s="58" t="s">
        <v>200</v>
      </c>
      <c r="L2777" s="58" t="s">
        <v>200</v>
      </c>
      <c r="M2777" s="49">
        <v>0.85</v>
      </c>
      <c r="N2777" s="49">
        <v>0.15</v>
      </c>
      <c r="O2777" s="50">
        <f>Ugovori_OPULJP[[#This Row],[Bespovratna sredstva - Ukupno (EU+Nac) HRK
= Ukupna ugovorena vrijednost bespovratnih sredstava]]*Ugovori_OPULJP[[#This Row],[EU STOPA SUFINANCIRANJA %
EU CO-FINANCING RATE %]]</f>
        <v>859222.86550000007</v>
      </c>
      <c r="P2777" s="51">
        <f>Ugovori_OPULJP[[#This Row],[Bespovratna sredstva - EU dio - HRK]]/7.5345</f>
        <v>114038.47176322251</v>
      </c>
      <c r="Q2777" s="50">
        <f>Ugovori_OPULJP[[#This Row],[Bespovratna sredstva - Ukupno (EU+Nac) HRK
= Ukupna ugovorena vrijednost bespovratnih sredstava]]*Ugovori_OPULJP[[#This Row],[STOPA NACIONALNOG SUFINANCIRANJA %]]</f>
        <v>151627.56450000001</v>
      </c>
      <c r="R2777" s="51">
        <f>Ugovori_OPULJP[[#This Row],[Bespovratna sredstva - Nacionalni dio - HRK]]/7.5345</f>
        <v>20124.436193509853</v>
      </c>
      <c r="S2777" s="52">
        <v>1010850.43</v>
      </c>
      <c r="T2777" s="53">
        <f>Ugovori_OPULJP[[#This Row],[Bespovratna sredstva - Ukupno (EU+Nac) HRK
= Ukupna ugovorena vrijednost bespovratnih sredstava]]/7.5345</f>
        <v>134162.90795673235</v>
      </c>
      <c r="U2777" s="50">
        <v>0</v>
      </c>
      <c r="V2777" s="51">
        <f>Ugovori_OPULJP[[#This Row],[Javni doprinos korisnika - HRK]]/7.5345</f>
        <v>0</v>
      </c>
      <c r="W2777" s="50">
        <v>0</v>
      </c>
      <c r="X2777" s="51">
        <f>Ugovori_OPULJP[[#This Row],[Privatni doprinos korisnika - HRK]]/7.5345</f>
        <v>0</v>
      </c>
      <c r="Y2777" s="52">
        <v>1010850.43</v>
      </c>
      <c r="Z2777" s="53">
        <f>Ugovori_OPULJP[[#This Row],[UKUPNI PRIHVATLJIVI IZDACI
TOTAL ELIGIBLE EXPENDITURE
= Bespovratna sredstva ukupno + doprinos korisnika
= Ukupni prihvatljivi troškovi
= Ukupna ugovorena vrijednost projekta HRK]]/7.5345</f>
        <v>134162.90795673235</v>
      </c>
      <c r="AA2777" s="57" t="s">
        <v>38</v>
      </c>
      <c r="AB2777" s="57" t="s">
        <v>35</v>
      </c>
      <c r="AC2777" s="107" t="s">
        <v>10107</v>
      </c>
      <c r="AD2777" s="63" t="s">
        <v>6595</v>
      </c>
    </row>
    <row r="2778" spans="1:30" ht="102" x14ac:dyDescent="0.2">
      <c r="A2778" s="61" t="s">
        <v>10108</v>
      </c>
      <c r="B2778" s="55" t="s">
        <v>743</v>
      </c>
      <c r="C2778" s="56" t="s">
        <v>7295</v>
      </c>
      <c r="D2778" s="56" t="s">
        <v>9750</v>
      </c>
      <c r="E2778" s="57" t="s">
        <v>76</v>
      </c>
      <c r="F2778" s="62" t="s">
        <v>10109</v>
      </c>
      <c r="G2778" s="62" t="s">
        <v>2441</v>
      </c>
      <c r="H2778" s="59">
        <v>44581</v>
      </c>
      <c r="I2778" s="59">
        <v>45189</v>
      </c>
      <c r="J2778" s="48" t="str">
        <f>IF(Ugovori_OPULJP[[#This Row],[DATUM ZAVRŠETKA OPERACIJE]]&gt;DATE(2024,3,31),"u provedbi","završen")</f>
        <v>završen</v>
      </c>
      <c r="K2778" s="58" t="s">
        <v>271</v>
      </c>
      <c r="L2778" s="58" t="s">
        <v>271</v>
      </c>
      <c r="M2778" s="49">
        <v>0.85</v>
      </c>
      <c r="N2778" s="49">
        <v>0.15</v>
      </c>
      <c r="O2778" s="50">
        <f>Ugovori_OPULJP[[#This Row],[Bespovratna sredstva - Ukupno (EU+Nac) HRK
= Ukupna ugovorena vrijednost bespovratnih sredstava]]*Ugovori_OPULJP[[#This Row],[EU STOPA SUFINANCIRANJA %
EU CO-FINANCING RATE %]]</f>
        <v>5019659.0965</v>
      </c>
      <c r="P2778" s="51">
        <f>Ugovori_OPULJP[[#This Row],[Bespovratna sredstva - EU dio - HRK]]/7.5345</f>
        <v>666223.25257150433</v>
      </c>
      <c r="Q2778" s="50">
        <f>Ugovori_OPULJP[[#This Row],[Bespovratna sredstva - Ukupno (EU+Nac) HRK
= Ukupna ugovorena vrijednost bespovratnih sredstava]]*Ugovori_OPULJP[[#This Row],[STOPA NACIONALNOG SUFINANCIRANJA %]]</f>
        <v>885822.19349999994</v>
      </c>
      <c r="R2778" s="51">
        <f>Ugovori_OPULJP[[#This Row],[Bespovratna sredstva - Nacionalni dio - HRK]]/7.5345</f>
        <v>117568.8092773243</v>
      </c>
      <c r="S2778" s="52">
        <v>5905481.29</v>
      </c>
      <c r="T2778" s="53">
        <f>Ugovori_OPULJP[[#This Row],[Bespovratna sredstva - Ukupno (EU+Nac) HRK
= Ukupna ugovorena vrijednost bespovratnih sredstava]]/7.5345</f>
        <v>783792.06184882869</v>
      </c>
      <c r="U2778" s="50">
        <v>0</v>
      </c>
      <c r="V2778" s="51">
        <f>Ugovori_OPULJP[[#This Row],[Javni doprinos korisnika - HRK]]/7.5345</f>
        <v>0</v>
      </c>
      <c r="W2778" s="50">
        <v>0</v>
      </c>
      <c r="X2778" s="51">
        <f>Ugovori_OPULJP[[#This Row],[Privatni doprinos korisnika - HRK]]/7.5345</f>
        <v>0</v>
      </c>
      <c r="Y2778" s="52">
        <v>5905481.29</v>
      </c>
      <c r="Z2778" s="53">
        <f>Ugovori_OPULJP[[#This Row],[UKUPNI PRIHVATLJIVI IZDACI
TOTAL ELIGIBLE EXPENDITURE
= Bespovratna sredstva ukupno + doprinos korisnika
= Ukupni prihvatljivi troškovi
= Ukupna ugovorena vrijednost projekta HRK]]/7.5345</f>
        <v>783792.06184882869</v>
      </c>
      <c r="AA2778" s="57" t="s">
        <v>38</v>
      </c>
      <c r="AB2778" s="57" t="s">
        <v>35</v>
      </c>
      <c r="AC2778" s="107" t="s">
        <v>10110</v>
      </c>
      <c r="AD2778" s="63" t="s">
        <v>6595</v>
      </c>
    </row>
    <row r="2779" spans="1:30" ht="76.5" x14ac:dyDescent="0.2">
      <c r="A2779" s="61" t="s">
        <v>10111</v>
      </c>
      <c r="B2779" s="55" t="s">
        <v>743</v>
      </c>
      <c r="C2779" s="56" t="s">
        <v>7295</v>
      </c>
      <c r="D2779" s="88" t="s">
        <v>9750</v>
      </c>
      <c r="E2779" s="57" t="s">
        <v>76</v>
      </c>
      <c r="F2779" s="62" t="s">
        <v>10112</v>
      </c>
      <c r="G2779" s="62" t="s">
        <v>10113</v>
      </c>
      <c r="H2779" s="59">
        <v>44553</v>
      </c>
      <c r="I2779" s="59">
        <v>45161</v>
      </c>
      <c r="J2779" s="48" t="str">
        <f>IF(Ugovori_OPULJP[[#This Row],[DATUM ZAVRŠETKA OPERACIJE]]&gt;DATE(2024,3,31),"u provedbi","završen")</f>
        <v>završen</v>
      </c>
      <c r="K2779" s="58" t="s">
        <v>249</v>
      </c>
      <c r="L2779" s="58" t="s">
        <v>249</v>
      </c>
      <c r="M2779" s="74" t="s">
        <v>3114</v>
      </c>
      <c r="N2779" s="49">
        <v>0.15</v>
      </c>
      <c r="O2779" s="50">
        <f>Ugovori_OPULJP[[#This Row],[Bespovratna sredstva - Ukupno (EU+Nac) HRK
= Ukupna ugovorena vrijednost bespovratnih sredstava]]*Ugovori_OPULJP[[#This Row],[EU STOPA SUFINANCIRANJA %
EU CO-FINANCING RATE %]]</f>
        <v>1074318.9354999999</v>
      </c>
      <c r="P2779" s="51">
        <f>Ugovori_OPULJP[[#This Row],[Bespovratna sredstva - EU dio - HRK]]/7.5345</f>
        <v>142586.62625257147</v>
      </c>
      <c r="Q2779" s="50">
        <f>Ugovori_OPULJP[[#This Row],[Bespovratna sredstva - Ukupno (EU+Nac) HRK
= Ukupna ugovorena vrijednost bespovratnih sredstava]]*Ugovori_OPULJP[[#This Row],[STOPA NACIONALNOG SUFINANCIRANJA %]]</f>
        <v>189585.69449999998</v>
      </c>
      <c r="R2779" s="51">
        <f>Ugovori_OPULJP[[#This Row],[Bespovratna sredstva - Nacionalni dio - HRK]]/7.5345</f>
        <v>25162.345809277322</v>
      </c>
      <c r="S2779" s="52">
        <v>1263904.6299999999</v>
      </c>
      <c r="T2779" s="53">
        <f>Ugovori_OPULJP[[#This Row],[Bespovratna sredstva - Ukupno (EU+Nac) HRK
= Ukupna ugovorena vrijednost bespovratnih sredstava]]/7.5345</f>
        <v>167748.97206184879</v>
      </c>
      <c r="U2779" s="50">
        <v>0</v>
      </c>
      <c r="V2779" s="51">
        <f>Ugovori_OPULJP[[#This Row],[Javni doprinos korisnika - HRK]]/7.5345</f>
        <v>0</v>
      </c>
      <c r="W2779" s="50">
        <v>0</v>
      </c>
      <c r="X2779" s="51">
        <f>Ugovori_OPULJP[[#This Row],[Privatni doprinos korisnika - HRK]]/7.5345</f>
        <v>0</v>
      </c>
      <c r="Y2779" s="52">
        <v>1263904.6299999999</v>
      </c>
      <c r="Z2779" s="53">
        <f>Ugovori_OPULJP[[#This Row],[UKUPNI PRIHVATLJIVI IZDACI
TOTAL ELIGIBLE EXPENDITURE
= Bespovratna sredstva ukupno + doprinos korisnika
= Ukupni prihvatljivi troškovi
= Ukupna ugovorena vrijednost projekta HRK]]/7.5345</f>
        <v>167748.97206184879</v>
      </c>
      <c r="AA2779" s="57" t="s">
        <v>38</v>
      </c>
      <c r="AB2779" s="57" t="s">
        <v>35</v>
      </c>
      <c r="AC2779" s="107" t="s">
        <v>10114</v>
      </c>
      <c r="AD2779" s="63" t="s">
        <v>6595</v>
      </c>
    </row>
    <row r="2780" spans="1:30" ht="63.75" x14ac:dyDescent="0.2">
      <c r="A2780" s="61" t="s">
        <v>10115</v>
      </c>
      <c r="B2780" s="55" t="s">
        <v>743</v>
      </c>
      <c r="C2780" s="56" t="s">
        <v>7295</v>
      </c>
      <c r="D2780" s="88" t="s">
        <v>9750</v>
      </c>
      <c r="E2780" s="57" t="s">
        <v>76</v>
      </c>
      <c r="F2780" s="62" t="s">
        <v>10116</v>
      </c>
      <c r="G2780" s="62" t="s">
        <v>10117</v>
      </c>
      <c r="H2780" s="59">
        <v>44553</v>
      </c>
      <c r="I2780" s="59">
        <v>45161</v>
      </c>
      <c r="J2780" s="48" t="str">
        <f>IF(Ugovori_OPULJP[[#This Row],[DATUM ZAVRŠETKA OPERACIJE]]&gt;DATE(2024,3,31),"u provedbi","završen")</f>
        <v>završen</v>
      </c>
      <c r="K2780" s="58" t="s">
        <v>79</v>
      </c>
      <c r="L2780" s="58" t="s">
        <v>79</v>
      </c>
      <c r="M2780" s="74" t="s">
        <v>3114</v>
      </c>
      <c r="N2780" s="49">
        <v>0.15</v>
      </c>
      <c r="O2780" s="50">
        <f>Ugovori_OPULJP[[#This Row],[Bespovratna sredstva - Ukupno (EU+Nac) HRK
= Ukupna ugovorena vrijednost bespovratnih sredstava]]*Ugovori_OPULJP[[#This Row],[EU STOPA SUFINANCIRANJA %
EU CO-FINANCING RATE %]]</f>
        <v>1582660.135</v>
      </c>
      <c r="P2780" s="51">
        <f>Ugovori_OPULJP[[#This Row],[Bespovratna sredstva - EU dio - HRK]]/7.5345</f>
        <v>210055.0978830712</v>
      </c>
      <c r="Q2780" s="50">
        <f>Ugovori_OPULJP[[#This Row],[Bespovratna sredstva - Ukupno (EU+Nac) HRK
= Ukupna ugovorena vrijednost bespovratnih sredstava]]*Ugovori_OPULJP[[#This Row],[STOPA NACIONALNOG SUFINANCIRANJA %]]</f>
        <v>279292.96500000003</v>
      </c>
      <c r="R2780" s="51">
        <f>Ugovori_OPULJP[[#This Row],[Bespovratna sredstva - Nacionalni dio - HRK]]/7.5345</f>
        <v>37068.546685247864</v>
      </c>
      <c r="S2780" s="52">
        <v>1861953.1</v>
      </c>
      <c r="T2780" s="53">
        <f>Ugovori_OPULJP[[#This Row],[Bespovratna sredstva - Ukupno (EU+Nac) HRK
= Ukupna ugovorena vrijednost bespovratnih sredstava]]/7.5345</f>
        <v>247123.64456831905</v>
      </c>
      <c r="U2780" s="50">
        <v>0</v>
      </c>
      <c r="V2780" s="51">
        <f>Ugovori_OPULJP[[#This Row],[Javni doprinos korisnika - HRK]]/7.5345</f>
        <v>0</v>
      </c>
      <c r="W2780" s="50">
        <v>0</v>
      </c>
      <c r="X2780" s="51">
        <f>Ugovori_OPULJP[[#This Row],[Privatni doprinos korisnika - HRK]]/7.5345</f>
        <v>0</v>
      </c>
      <c r="Y2780" s="52">
        <v>1861953.1</v>
      </c>
      <c r="Z2780" s="53">
        <f>Ugovori_OPULJP[[#This Row],[UKUPNI PRIHVATLJIVI IZDACI
TOTAL ELIGIBLE EXPENDITURE
= Bespovratna sredstva ukupno + doprinos korisnika
= Ukupni prihvatljivi troškovi
= Ukupna ugovorena vrijednost projekta HRK]]/7.5345</f>
        <v>247123.64456831905</v>
      </c>
      <c r="AA2780" s="57" t="s">
        <v>38</v>
      </c>
      <c r="AB2780" s="57" t="s">
        <v>35</v>
      </c>
      <c r="AC2780" s="107" t="s">
        <v>9786</v>
      </c>
      <c r="AD2780" s="63" t="s">
        <v>6595</v>
      </c>
    </row>
    <row r="2781" spans="1:30" ht="89.25" x14ac:dyDescent="0.2">
      <c r="A2781" s="61" t="s">
        <v>10118</v>
      </c>
      <c r="B2781" s="55" t="s">
        <v>743</v>
      </c>
      <c r="C2781" s="56" t="s">
        <v>7295</v>
      </c>
      <c r="D2781" s="56" t="s">
        <v>9750</v>
      </c>
      <c r="E2781" s="57" t="s">
        <v>76</v>
      </c>
      <c r="F2781" s="62" t="s">
        <v>10119</v>
      </c>
      <c r="G2781" s="62" t="s">
        <v>10120</v>
      </c>
      <c r="H2781" s="59">
        <v>44582</v>
      </c>
      <c r="I2781" s="59">
        <v>45190</v>
      </c>
      <c r="J2781" s="48" t="str">
        <f>IF(Ugovori_OPULJP[[#This Row],[DATUM ZAVRŠETKA OPERACIJE]]&gt;DATE(2024,3,31),"u provedbi","završen")</f>
        <v>završen</v>
      </c>
      <c r="K2781" s="58" t="s">
        <v>155</v>
      </c>
      <c r="L2781" s="46" t="s">
        <v>155</v>
      </c>
      <c r="M2781" s="49">
        <v>0.85</v>
      </c>
      <c r="N2781" s="49">
        <v>0.15</v>
      </c>
      <c r="O2781" s="50">
        <f>Ugovori_OPULJP[[#This Row],[Bespovratna sredstva - Ukupno (EU+Nac) HRK
= Ukupna ugovorena vrijednost bespovratnih sredstava]]*Ugovori_OPULJP[[#This Row],[EU STOPA SUFINANCIRANJA %
EU CO-FINANCING RATE %]]</f>
        <v>1527175.0845000001</v>
      </c>
      <c r="P2781" s="51">
        <f>Ugovori_OPULJP[[#This Row],[Bespovratna sredstva - EU dio - HRK]]/7.5345</f>
        <v>202690.96615568385</v>
      </c>
      <c r="Q2781" s="50">
        <f>Ugovori_OPULJP[[#This Row],[Bespovratna sredstva - Ukupno (EU+Nac) HRK
= Ukupna ugovorena vrijednost bespovratnih sredstava]]*Ugovori_OPULJP[[#This Row],[STOPA NACIONALNOG SUFINANCIRANJA %]]</f>
        <v>269501.48550000001</v>
      </c>
      <c r="R2781" s="51">
        <f>Ugovori_OPULJP[[#This Row],[Bespovratna sredstva - Nacionalni dio - HRK]]/7.5345</f>
        <v>35768.994027473622</v>
      </c>
      <c r="S2781" s="52">
        <v>1796676.57</v>
      </c>
      <c r="T2781" s="53">
        <f>Ugovori_OPULJP[[#This Row],[Bespovratna sredstva - Ukupno (EU+Nac) HRK
= Ukupna ugovorena vrijednost bespovratnih sredstava]]/7.5345</f>
        <v>238459.96018315747</v>
      </c>
      <c r="U2781" s="50">
        <v>0</v>
      </c>
      <c r="V2781" s="51">
        <f>Ugovori_OPULJP[[#This Row],[Javni doprinos korisnika - HRK]]/7.5345</f>
        <v>0</v>
      </c>
      <c r="W2781" s="50">
        <v>0</v>
      </c>
      <c r="X2781" s="51">
        <f>Ugovori_OPULJP[[#This Row],[Privatni doprinos korisnika - HRK]]/7.5345</f>
        <v>0</v>
      </c>
      <c r="Y2781" s="52">
        <v>1796676.57</v>
      </c>
      <c r="Z2781" s="53">
        <f>Ugovori_OPULJP[[#This Row],[UKUPNI PRIHVATLJIVI IZDACI
TOTAL ELIGIBLE EXPENDITURE
= Bespovratna sredstva ukupno + doprinos korisnika
= Ukupni prihvatljivi troškovi
= Ukupna ugovorena vrijednost projekta HRK]]/7.5345</f>
        <v>238459.96018315747</v>
      </c>
      <c r="AA2781" s="57" t="s">
        <v>38</v>
      </c>
      <c r="AB2781" s="57" t="s">
        <v>35</v>
      </c>
      <c r="AC2781" s="107" t="s">
        <v>10121</v>
      </c>
      <c r="AD2781" s="63" t="s">
        <v>6595</v>
      </c>
    </row>
    <row r="2782" spans="1:30" ht="114.75" x14ac:dyDescent="0.2">
      <c r="A2782" s="61" t="s">
        <v>10122</v>
      </c>
      <c r="B2782" s="55" t="s">
        <v>743</v>
      </c>
      <c r="C2782" s="56" t="s">
        <v>7295</v>
      </c>
      <c r="D2782" s="88" t="s">
        <v>9750</v>
      </c>
      <c r="E2782" s="57" t="s">
        <v>76</v>
      </c>
      <c r="F2782" s="62" t="s">
        <v>10123</v>
      </c>
      <c r="G2782" s="62" t="s">
        <v>10124</v>
      </c>
      <c r="H2782" s="59">
        <v>44621</v>
      </c>
      <c r="I2782" s="59">
        <v>45231</v>
      </c>
      <c r="J2782" s="48" t="str">
        <f>IF(Ugovori_OPULJP[[#This Row],[DATUM ZAVRŠETKA OPERACIJE]]&gt;DATE(2024,3,31),"u provedbi","završen")</f>
        <v>završen</v>
      </c>
      <c r="K2782" s="58" t="s">
        <v>271</v>
      </c>
      <c r="L2782" s="58" t="s">
        <v>271</v>
      </c>
      <c r="M2782" s="49">
        <v>0.85</v>
      </c>
      <c r="N2782" s="49">
        <v>0.15</v>
      </c>
      <c r="O2782" s="50">
        <f>Ugovori_OPULJP[[#This Row],[Bespovratna sredstva - Ukupno (EU+Nac) HRK
= Ukupna ugovorena vrijednost bespovratnih sredstava]]*Ugovori_OPULJP[[#This Row],[EU STOPA SUFINANCIRANJA %
EU CO-FINANCING RATE %]]</f>
        <v>849243.5</v>
      </c>
      <c r="P2782" s="51">
        <f>Ugovori_OPULJP[[#This Row],[Bespovratna sredstva - EU dio - HRK]]/7.5345</f>
        <v>112713.98234786648</v>
      </c>
      <c r="Q2782" s="50">
        <f>Ugovori_OPULJP[[#This Row],[Bespovratna sredstva - Ukupno (EU+Nac) HRK
= Ukupna ugovorena vrijednost bespovratnih sredstava]]*Ugovori_OPULJP[[#This Row],[STOPA NACIONALNOG SUFINANCIRANJA %]]</f>
        <v>149866.5</v>
      </c>
      <c r="R2782" s="51">
        <f>Ugovori_OPULJP[[#This Row],[Bespovratna sredstva - Nacionalni dio - HRK]]/7.5345</f>
        <v>19890.702767270555</v>
      </c>
      <c r="S2782" s="52">
        <v>999110</v>
      </c>
      <c r="T2782" s="53">
        <f>Ugovori_OPULJP[[#This Row],[Bespovratna sredstva - Ukupno (EU+Nac) HRK
= Ukupna ugovorena vrijednost bespovratnih sredstava]]/7.5345</f>
        <v>132604.68511513702</v>
      </c>
      <c r="U2782" s="50">
        <v>0</v>
      </c>
      <c r="V2782" s="51">
        <f>Ugovori_OPULJP[[#This Row],[Javni doprinos korisnika - HRK]]/7.5345</f>
        <v>0</v>
      </c>
      <c r="W2782" s="50">
        <v>0</v>
      </c>
      <c r="X2782" s="51">
        <f>Ugovori_OPULJP[[#This Row],[Privatni doprinos korisnika - HRK]]/7.5345</f>
        <v>0</v>
      </c>
      <c r="Y2782" s="52">
        <v>999110</v>
      </c>
      <c r="Z2782" s="53">
        <f>Ugovori_OPULJP[[#This Row],[UKUPNI PRIHVATLJIVI IZDACI
TOTAL ELIGIBLE EXPENDITURE
= Bespovratna sredstva ukupno + doprinos korisnika
= Ukupni prihvatljivi troškovi
= Ukupna ugovorena vrijednost projekta HRK]]/7.5345</f>
        <v>132604.68511513702</v>
      </c>
      <c r="AA2782" s="57" t="s">
        <v>38</v>
      </c>
      <c r="AB2782" s="57" t="s">
        <v>35</v>
      </c>
      <c r="AC2782" s="107" t="s">
        <v>10125</v>
      </c>
      <c r="AD2782" s="63" t="s">
        <v>6595</v>
      </c>
    </row>
    <row r="2783" spans="1:30" ht="102" x14ac:dyDescent="0.2">
      <c r="A2783" s="61" t="s">
        <v>10126</v>
      </c>
      <c r="B2783" s="55" t="s">
        <v>743</v>
      </c>
      <c r="C2783" s="56" t="s">
        <v>7295</v>
      </c>
      <c r="D2783" s="56" t="s">
        <v>9750</v>
      </c>
      <c r="E2783" s="57" t="s">
        <v>76</v>
      </c>
      <c r="F2783" s="62" t="s">
        <v>10127</v>
      </c>
      <c r="G2783" s="62" t="s">
        <v>10128</v>
      </c>
      <c r="H2783" s="59">
        <v>44579</v>
      </c>
      <c r="I2783" s="59">
        <v>45187</v>
      </c>
      <c r="J2783" s="48" t="str">
        <f>IF(Ugovori_OPULJP[[#This Row],[DATUM ZAVRŠETKA OPERACIJE]]&gt;DATE(2024,3,31),"u provedbi","završen")</f>
        <v>završen</v>
      </c>
      <c r="K2783" s="58" t="s">
        <v>104</v>
      </c>
      <c r="L2783" s="46" t="s">
        <v>104</v>
      </c>
      <c r="M2783" s="49">
        <v>0.85</v>
      </c>
      <c r="N2783" s="49">
        <v>0.15</v>
      </c>
      <c r="O2783" s="50">
        <f>Ugovori_OPULJP[[#This Row],[Bespovratna sredstva - Ukupno (EU+Nac) HRK
= Ukupna ugovorena vrijednost bespovratnih sredstava]]*Ugovori_OPULJP[[#This Row],[EU STOPA SUFINANCIRANJA %
EU CO-FINANCING RATE %]]</f>
        <v>887128.22100000002</v>
      </c>
      <c r="P2783" s="51">
        <f>Ugovori_OPULJP[[#This Row],[Bespovratna sredstva - EU dio - HRK]]/7.5345</f>
        <v>117742.14891499103</v>
      </c>
      <c r="Q2783" s="50">
        <f>Ugovori_OPULJP[[#This Row],[Bespovratna sredstva - Ukupno (EU+Nac) HRK
= Ukupna ugovorena vrijednost bespovratnih sredstava]]*Ugovori_OPULJP[[#This Row],[STOPA NACIONALNOG SUFINANCIRANJA %]]</f>
        <v>156552.03899999999</v>
      </c>
      <c r="R2783" s="51">
        <f>Ugovori_OPULJP[[#This Row],[Bespovratna sredstva - Nacionalni dio - HRK]]/7.5345</f>
        <v>20778.026279116064</v>
      </c>
      <c r="S2783" s="52">
        <v>1043680.26</v>
      </c>
      <c r="T2783" s="53">
        <f>Ugovori_OPULJP[[#This Row],[Bespovratna sredstva - Ukupno (EU+Nac) HRK
= Ukupna ugovorena vrijednost bespovratnih sredstava]]/7.5345</f>
        <v>138520.17519410711</v>
      </c>
      <c r="U2783" s="50">
        <v>0</v>
      </c>
      <c r="V2783" s="51">
        <f>Ugovori_OPULJP[[#This Row],[Javni doprinos korisnika - HRK]]/7.5345</f>
        <v>0</v>
      </c>
      <c r="W2783" s="50">
        <v>0</v>
      </c>
      <c r="X2783" s="51">
        <f>Ugovori_OPULJP[[#This Row],[Privatni doprinos korisnika - HRK]]/7.5345</f>
        <v>0</v>
      </c>
      <c r="Y2783" s="52">
        <v>1043680.26</v>
      </c>
      <c r="Z2783" s="53">
        <f>Ugovori_OPULJP[[#This Row],[UKUPNI PRIHVATLJIVI IZDACI
TOTAL ELIGIBLE EXPENDITURE
= Bespovratna sredstva ukupno + doprinos korisnika
= Ukupni prihvatljivi troškovi
= Ukupna ugovorena vrijednost projekta HRK]]/7.5345</f>
        <v>138520.17519410711</v>
      </c>
      <c r="AA2783" s="57" t="s">
        <v>38</v>
      </c>
      <c r="AB2783" s="57" t="s">
        <v>35</v>
      </c>
      <c r="AC2783" s="107" t="s">
        <v>10129</v>
      </c>
      <c r="AD2783" s="63" t="s">
        <v>6595</v>
      </c>
    </row>
    <row r="2784" spans="1:30" ht="102" x14ac:dyDescent="0.2">
      <c r="A2784" s="61" t="s">
        <v>10130</v>
      </c>
      <c r="B2784" s="55" t="s">
        <v>743</v>
      </c>
      <c r="C2784" s="56" t="s">
        <v>7295</v>
      </c>
      <c r="D2784" s="56" t="s">
        <v>9750</v>
      </c>
      <c r="E2784" s="57" t="s">
        <v>76</v>
      </c>
      <c r="F2784" s="62" t="s">
        <v>10131</v>
      </c>
      <c r="G2784" s="62" t="s">
        <v>10132</v>
      </c>
      <c r="H2784" s="59">
        <v>44620</v>
      </c>
      <c r="I2784" s="59">
        <v>45227</v>
      </c>
      <c r="J2784" s="48" t="str">
        <f>IF(Ugovori_OPULJP[[#This Row],[DATUM ZAVRŠETKA OPERACIJE]]&gt;DATE(2024,3,31),"u provedbi","završen")</f>
        <v>završen</v>
      </c>
      <c r="K2784" s="67" t="s">
        <v>425</v>
      </c>
      <c r="L2784" s="58" t="s">
        <v>425</v>
      </c>
      <c r="M2784" s="49">
        <v>0.85</v>
      </c>
      <c r="N2784" s="49">
        <v>0.15</v>
      </c>
      <c r="O2784" s="50">
        <f>Ugovori_OPULJP[[#This Row],[Bespovratna sredstva - Ukupno (EU+Nac) HRK
= Ukupna ugovorena vrijednost bespovratnih sredstava]]*Ugovori_OPULJP[[#This Row],[EU STOPA SUFINANCIRANJA %
EU CO-FINANCING RATE %]]</f>
        <v>950271.43149999983</v>
      </c>
      <c r="P2784" s="51">
        <f>Ugovori_OPULJP[[#This Row],[Bespovratna sredstva - EU dio - HRK]]/7.5345</f>
        <v>126122.69314486692</v>
      </c>
      <c r="Q2784" s="50">
        <f>Ugovori_OPULJP[[#This Row],[Bespovratna sredstva - Ukupno (EU+Nac) HRK
= Ukupna ugovorena vrijednost bespovratnih sredstava]]*Ugovori_OPULJP[[#This Row],[STOPA NACIONALNOG SUFINANCIRANJA %]]</f>
        <v>167694.95849999998</v>
      </c>
      <c r="R2784" s="51">
        <f>Ugovori_OPULJP[[#This Row],[Bespovratna sredstva - Nacionalni dio - HRK]]/7.5345</f>
        <v>22256.945849094162</v>
      </c>
      <c r="S2784" s="52">
        <v>1117966.3899999999</v>
      </c>
      <c r="T2784" s="53">
        <f>Ugovori_OPULJP[[#This Row],[Bespovratna sredstva - Ukupno (EU+Nac) HRK
= Ukupna ugovorena vrijednost bespovratnih sredstava]]/7.5345</f>
        <v>148379.6389939611</v>
      </c>
      <c r="U2784" s="50">
        <v>0</v>
      </c>
      <c r="V2784" s="51">
        <f>Ugovori_OPULJP[[#This Row],[Javni doprinos korisnika - HRK]]/7.5345</f>
        <v>0</v>
      </c>
      <c r="W2784" s="50">
        <v>0</v>
      </c>
      <c r="X2784" s="51">
        <f>Ugovori_OPULJP[[#This Row],[Privatni doprinos korisnika - HRK]]/7.5345</f>
        <v>0</v>
      </c>
      <c r="Y2784" s="52">
        <v>1117966.3899999999</v>
      </c>
      <c r="Z2784" s="53">
        <f>Ugovori_OPULJP[[#This Row],[UKUPNI PRIHVATLJIVI IZDACI
TOTAL ELIGIBLE EXPENDITURE
= Bespovratna sredstva ukupno + doprinos korisnika
= Ukupni prihvatljivi troškovi
= Ukupna ugovorena vrijednost projekta HRK]]/7.5345</f>
        <v>148379.6389939611</v>
      </c>
      <c r="AA2784" s="57" t="s">
        <v>38</v>
      </c>
      <c r="AB2784" s="57" t="s">
        <v>35</v>
      </c>
      <c r="AC2784" s="107" t="s">
        <v>9941</v>
      </c>
      <c r="AD2784" s="63" t="s">
        <v>6595</v>
      </c>
    </row>
    <row r="2785" spans="1:30" ht="89.25" x14ac:dyDescent="0.2">
      <c r="A2785" s="61" t="s">
        <v>10133</v>
      </c>
      <c r="B2785" s="55" t="s">
        <v>743</v>
      </c>
      <c r="C2785" s="56" t="s">
        <v>7295</v>
      </c>
      <c r="D2785" s="88" t="s">
        <v>9750</v>
      </c>
      <c r="E2785" s="57" t="s">
        <v>76</v>
      </c>
      <c r="F2785" s="62" t="s">
        <v>10134</v>
      </c>
      <c r="G2785" s="62" t="s">
        <v>917</v>
      </c>
      <c r="H2785" s="59">
        <v>44586</v>
      </c>
      <c r="I2785" s="59">
        <v>45194</v>
      </c>
      <c r="J2785" s="48" t="str">
        <f>IF(Ugovori_OPULJP[[#This Row],[DATUM ZAVRŠETKA OPERACIJE]]&gt;DATE(2024,3,31),"u provedbi","završen")</f>
        <v>završen</v>
      </c>
      <c r="K2785" s="67" t="s">
        <v>130</v>
      </c>
      <c r="L2785" s="67" t="s">
        <v>130</v>
      </c>
      <c r="M2785" s="49">
        <v>0.85</v>
      </c>
      <c r="N2785" s="49">
        <v>0.15</v>
      </c>
      <c r="O2785" s="50">
        <f>Ugovori_OPULJP[[#This Row],[Bespovratna sredstva - Ukupno (EU+Nac) HRK
= Ukupna ugovorena vrijednost bespovratnih sredstava]]*Ugovori_OPULJP[[#This Row],[EU STOPA SUFINANCIRANJA %
EU CO-FINANCING RATE %]]</f>
        <v>2409826.5425</v>
      </c>
      <c r="P2785" s="51">
        <f>Ugovori_OPULJP[[#This Row],[Bespovratna sredstva - EU dio - HRK]]/7.5345</f>
        <v>319838.94651270821</v>
      </c>
      <c r="Q2785" s="50">
        <f>Ugovori_OPULJP[[#This Row],[Bespovratna sredstva - Ukupno (EU+Nac) HRK
= Ukupna ugovorena vrijednost bespovratnih sredstava]]*Ugovori_OPULJP[[#This Row],[STOPA NACIONALNOG SUFINANCIRANJA %]]</f>
        <v>425263.50749999995</v>
      </c>
      <c r="R2785" s="51">
        <f>Ugovori_OPULJP[[#This Row],[Bespovratna sredstva - Nacionalni dio - HRK]]/7.5345</f>
        <v>56442.167031654382</v>
      </c>
      <c r="S2785" s="52">
        <v>2835090.05</v>
      </c>
      <c r="T2785" s="53">
        <f>Ugovori_OPULJP[[#This Row],[Bespovratna sredstva - Ukupno (EU+Nac) HRK
= Ukupna ugovorena vrijednost bespovratnih sredstava]]/7.5345</f>
        <v>376281.11354436254</v>
      </c>
      <c r="U2785" s="50">
        <v>0</v>
      </c>
      <c r="V2785" s="51">
        <f>Ugovori_OPULJP[[#This Row],[Javni doprinos korisnika - HRK]]/7.5345</f>
        <v>0</v>
      </c>
      <c r="W2785" s="50">
        <v>0</v>
      </c>
      <c r="X2785" s="51">
        <f>Ugovori_OPULJP[[#This Row],[Privatni doprinos korisnika - HRK]]/7.5345</f>
        <v>0</v>
      </c>
      <c r="Y2785" s="52">
        <v>2835090.05</v>
      </c>
      <c r="Z2785" s="53">
        <f>Ugovori_OPULJP[[#This Row],[UKUPNI PRIHVATLJIVI IZDACI
TOTAL ELIGIBLE EXPENDITURE
= Bespovratna sredstva ukupno + doprinos korisnika
= Ukupni prihvatljivi troškovi
= Ukupna ugovorena vrijednost projekta HRK]]/7.5345</f>
        <v>376281.11354436254</v>
      </c>
      <c r="AA2785" s="57" t="s">
        <v>38</v>
      </c>
      <c r="AB2785" s="57" t="s">
        <v>35</v>
      </c>
      <c r="AC2785" s="107" t="s">
        <v>10135</v>
      </c>
      <c r="AD2785" s="63" t="s">
        <v>6595</v>
      </c>
    </row>
    <row r="2786" spans="1:30" ht="76.5" x14ac:dyDescent="0.2">
      <c r="A2786" s="61" t="s">
        <v>10136</v>
      </c>
      <c r="B2786" s="55" t="s">
        <v>743</v>
      </c>
      <c r="C2786" s="56" t="s">
        <v>7295</v>
      </c>
      <c r="D2786" s="56" t="s">
        <v>9750</v>
      </c>
      <c r="E2786" s="57" t="s">
        <v>76</v>
      </c>
      <c r="F2786" s="62" t="s">
        <v>10137</v>
      </c>
      <c r="G2786" s="62" t="s">
        <v>10138</v>
      </c>
      <c r="H2786" s="59">
        <v>44574</v>
      </c>
      <c r="I2786" s="59">
        <v>45182</v>
      </c>
      <c r="J2786" s="48" t="str">
        <f>IF(Ugovori_OPULJP[[#This Row],[DATUM ZAVRŠETKA OPERACIJE]]&gt;DATE(2024,3,31),"u provedbi","završen")</f>
        <v>završen</v>
      </c>
      <c r="K2786" s="58" t="s">
        <v>594</v>
      </c>
      <c r="L2786" s="58" t="s">
        <v>594</v>
      </c>
      <c r="M2786" s="49">
        <v>0.85</v>
      </c>
      <c r="N2786" s="49">
        <v>0.15</v>
      </c>
      <c r="O2786" s="50">
        <f>Ugovori_OPULJP[[#This Row],[Bespovratna sredstva - Ukupno (EU+Nac) HRK
= Ukupna ugovorena vrijednost bespovratnih sredstava]]*Ugovori_OPULJP[[#This Row],[EU STOPA SUFINANCIRANJA %
EU CO-FINANCING RATE %]]</f>
        <v>2839288.8299999996</v>
      </c>
      <c r="P2786" s="51">
        <f>Ugovori_OPULJP[[#This Row],[Bespovratna sredstva - EU dio - HRK]]/7.5345</f>
        <v>376838.38741787768</v>
      </c>
      <c r="Q2786" s="50">
        <f>Ugovori_OPULJP[[#This Row],[Bespovratna sredstva - Ukupno (EU+Nac) HRK
= Ukupna ugovorena vrijednost bespovratnih sredstava]]*Ugovori_OPULJP[[#This Row],[STOPA NACIONALNOG SUFINANCIRANJA %]]</f>
        <v>501050.97</v>
      </c>
      <c r="R2786" s="51">
        <f>Ugovori_OPULJP[[#This Row],[Bespovratna sredstva - Nacionalni dio - HRK]]/7.5345</f>
        <v>66500.891897272537</v>
      </c>
      <c r="S2786" s="52">
        <v>3340339.8</v>
      </c>
      <c r="T2786" s="53">
        <f>Ugovori_OPULJP[[#This Row],[Bespovratna sredstva - Ukupno (EU+Nac) HRK
= Ukupna ugovorena vrijednost bespovratnih sredstava]]/7.5345</f>
        <v>443339.27931515028</v>
      </c>
      <c r="U2786" s="50">
        <v>0</v>
      </c>
      <c r="V2786" s="51">
        <f>Ugovori_OPULJP[[#This Row],[Javni doprinos korisnika - HRK]]/7.5345</f>
        <v>0</v>
      </c>
      <c r="W2786" s="50">
        <v>0</v>
      </c>
      <c r="X2786" s="51">
        <f>Ugovori_OPULJP[[#This Row],[Privatni doprinos korisnika - HRK]]/7.5345</f>
        <v>0</v>
      </c>
      <c r="Y2786" s="52">
        <v>3340339.8</v>
      </c>
      <c r="Z2786" s="53">
        <f>Ugovori_OPULJP[[#This Row],[UKUPNI PRIHVATLJIVI IZDACI
TOTAL ELIGIBLE EXPENDITURE
= Bespovratna sredstva ukupno + doprinos korisnika
= Ukupni prihvatljivi troškovi
= Ukupna ugovorena vrijednost projekta HRK]]/7.5345</f>
        <v>443339.27931515028</v>
      </c>
      <c r="AA2786" s="57" t="s">
        <v>38</v>
      </c>
      <c r="AB2786" s="57" t="s">
        <v>35</v>
      </c>
      <c r="AC2786" s="107" t="s">
        <v>10139</v>
      </c>
      <c r="AD2786" s="63" t="s">
        <v>6595</v>
      </c>
    </row>
    <row r="2787" spans="1:30" ht="89.25" x14ac:dyDescent="0.2">
      <c r="A2787" s="61" t="s">
        <v>10140</v>
      </c>
      <c r="B2787" s="55" t="s">
        <v>743</v>
      </c>
      <c r="C2787" s="56" t="s">
        <v>7295</v>
      </c>
      <c r="D2787" s="88" t="s">
        <v>9750</v>
      </c>
      <c r="E2787" s="57" t="s">
        <v>76</v>
      </c>
      <c r="F2787" s="62" t="s">
        <v>10141</v>
      </c>
      <c r="G2787" s="62" t="s">
        <v>10142</v>
      </c>
      <c r="H2787" s="59">
        <v>44553</v>
      </c>
      <c r="I2787" s="59">
        <v>45161</v>
      </c>
      <c r="J2787" s="48" t="str">
        <f>IF(Ugovori_OPULJP[[#This Row],[DATUM ZAVRŠETKA OPERACIJE]]&gt;DATE(2024,3,31),"u provedbi","završen")</f>
        <v>završen</v>
      </c>
      <c r="K2787" s="58" t="s">
        <v>249</v>
      </c>
      <c r="L2787" s="58" t="s">
        <v>249</v>
      </c>
      <c r="M2787" s="74" t="s">
        <v>3114</v>
      </c>
      <c r="N2787" s="49">
        <v>0.15</v>
      </c>
      <c r="O2787" s="50">
        <f>Ugovori_OPULJP[[#This Row],[Bespovratna sredstva - Ukupno (EU+Nac) HRK
= Ukupna ugovorena vrijednost bespovratnih sredstava]]*Ugovori_OPULJP[[#This Row],[EU STOPA SUFINANCIRANJA %
EU CO-FINANCING RATE %]]</f>
        <v>2624854.9610000001</v>
      </c>
      <c r="P2787" s="51">
        <f>Ugovori_OPULJP[[#This Row],[Bespovratna sredstva - EU dio - HRK]]/7.5345</f>
        <v>348378.12210498372</v>
      </c>
      <c r="Q2787" s="50">
        <f>Ugovori_OPULJP[[#This Row],[Bespovratna sredstva - Ukupno (EU+Nac) HRK
= Ukupna ugovorena vrijednost bespovratnih sredstava]]*Ugovori_OPULJP[[#This Row],[STOPA NACIONALNOG SUFINANCIRANJA %]]</f>
        <v>463209.69900000002</v>
      </c>
      <c r="R2787" s="51">
        <f>Ugovori_OPULJP[[#This Row],[Bespovratna sredstva - Nacionalni dio - HRK]]/7.5345</f>
        <v>61478.492136173598</v>
      </c>
      <c r="S2787" s="52">
        <v>3088064.66</v>
      </c>
      <c r="T2787" s="53">
        <f>Ugovori_OPULJP[[#This Row],[Bespovratna sredstva - Ukupno (EU+Nac) HRK
= Ukupna ugovorena vrijednost bespovratnih sredstava]]/7.5345</f>
        <v>409856.61424115737</v>
      </c>
      <c r="U2787" s="50">
        <v>0</v>
      </c>
      <c r="V2787" s="51">
        <f>Ugovori_OPULJP[[#This Row],[Javni doprinos korisnika - HRK]]/7.5345</f>
        <v>0</v>
      </c>
      <c r="W2787" s="50">
        <v>0</v>
      </c>
      <c r="X2787" s="51">
        <f>Ugovori_OPULJP[[#This Row],[Privatni doprinos korisnika - HRK]]/7.5345</f>
        <v>0</v>
      </c>
      <c r="Y2787" s="52">
        <v>3088064.66</v>
      </c>
      <c r="Z2787" s="53">
        <f>Ugovori_OPULJP[[#This Row],[UKUPNI PRIHVATLJIVI IZDACI
TOTAL ELIGIBLE EXPENDITURE
= Bespovratna sredstva ukupno + doprinos korisnika
= Ukupni prihvatljivi troškovi
= Ukupna ugovorena vrijednost projekta HRK]]/7.5345</f>
        <v>409856.61424115737</v>
      </c>
      <c r="AA2787" s="57" t="s">
        <v>38</v>
      </c>
      <c r="AB2787" s="57" t="s">
        <v>35</v>
      </c>
      <c r="AC2787" s="107" t="s">
        <v>10143</v>
      </c>
      <c r="AD2787" s="63" t="s">
        <v>6595</v>
      </c>
    </row>
    <row r="2788" spans="1:30" ht="114.75" x14ac:dyDescent="0.2">
      <c r="A2788" s="61" t="s">
        <v>10144</v>
      </c>
      <c r="B2788" s="55" t="s">
        <v>743</v>
      </c>
      <c r="C2788" s="56" t="s">
        <v>7295</v>
      </c>
      <c r="D2788" s="88" t="s">
        <v>9750</v>
      </c>
      <c r="E2788" s="57" t="s">
        <v>76</v>
      </c>
      <c r="F2788" s="62" t="s">
        <v>10145</v>
      </c>
      <c r="G2788" s="62" t="s">
        <v>3413</v>
      </c>
      <c r="H2788" s="59">
        <v>44553</v>
      </c>
      <c r="I2788" s="59">
        <v>45161</v>
      </c>
      <c r="J2788" s="48" t="str">
        <f>IF(Ugovori_OPULJP[[#This Row],[DATUM ZAVRŠETKA OPERACIJE]]&gt;DATE(2024,3,31),"u provedbi","završen")</f>
        <v>završen</v>
      </c>
      <c r="K2788" s="58" t="s">
        <v>249</v>
      </c>
      <c r="L2788" s="58" t="s">
        <v>249</v>
      </c>
      <c r="M2788" s="74" t="s">
        <v>3114</v>
      </c>
      <c r="N2788" s="49">
        <v>0.15</v>
      </c>
      <c r="O2788" s="50">
        <f>Ugovori_OPULJP[[#This Row],[Bespovratna sredstva - Ukupno (EU+Nac) HRK
= Ukupna ugovorena vrijednost bespovratnih sredstava]]*Ugovori_OPULJP[[#This Row],[EU STOPA SUFINANCIRANJA %
EU CO-FINANCING RATE %]]</f>
        <v>1133212.605</v>
      </c>
      <c r="P2788" s="51">
        <f>Ugovori_OPULJP[[#This Row],[Bespovratna sredstva - EU dio - HRK]]/7.5345</f>
        <v>150403.15946645429</v>
      </c>
      <c r="Q2788" s="50">
        <f>Ugovori_OPULJP[[#This Row],[Bespovratna sredstva - Ukupno (EU+Nac) HRK
= Ukupna ugovorena vrijednost bespovratnih sredstava]]*Ugovori_OPULJP[[#This Row],[STOPA NACIONALNOG SUFINANCIRANJA %]]</f>
        <v>199978.69500000001</v>
      </c>
      <c r="R2788" s="51">
        <f>Ugovori_OPULJP[[#This Row],[Bespovratna sredstva - Nacionalni dio - HRK]]/7.5345</f>
        <v>26541.734023491936</v>
      </c>
      <c r="S2788" s="52">
        <v>1333191.3</v>
      </c>
      <c r="T2788" s="53">
        <f>Ugovori_OPULJP[[#This Row],[Bespovratna sredstva - Ukupno (EU+Nac) HRK
= Ukupna ugovorena vrijednost bespovratnih sredstava]]/7.5345</f>
        <v>176944.89348994623</v>
      </c>
      <c r="U2788" s="50">
        <v>0</v>
      </c>
      <c r="V2788" s="51">
        <f>Ugovori_OPULJP[[#This Row],[Javni doprinos korisnika - HRK]]/7.5345</f>
        <v>0</v>
      </c>
      <c r="W2788" s="50">
        <v>0</v>
      </c>
      <c r="X2788" s="51">
        <f>Ugovori_OPULJP[[#This Row],[Privatni doprinos korisnika - HRK]]/7.5345</f>
        <v>0</v>
      </c>
      <c r="Y2788" s="52">
        <v>1333191.3</v>
      </c>
      <c r="Z2788" s="53">
        <f>Ugovori_OPULJP[[#This Row],[UKUPNI PRIHVATLJIVI IZDACI
TOTAL ELIGIBLE EXPENDITURE
= Bespovratna sredstva ukupno + doprinos korisnika
= Ukupni prihvatljivi troškovi
= Ukupna ugovorena vrijednost projekta HRK]]/7.5345</f>
        <v>176944.89348994623</v>
      </c>
      <c r="AA2788" s="57" t="s">
        <v>38</v>
      </c>
      <c r="AB2788" s="57" t="s">
        <v>35</v>
      </c>
      <c r="AC2788" s="107" t="s">
        <v>10146</v>
      </c>
      <c r="AD2788" s="63" t="s">
        <v>6595</v>
      </c>
    </row>
    <row r="2789" spans="1:30" ht="76.5" x14ac:dyDescent="0.2">
      <c r="A2789" s="61" t="s">
        <v>10147</v>
      </c>
      <c r="B2789" s="55" t="s">
        <v>743</v>
      </c>
      <c r="C2789" s="56" t="s">
        <v>7295</v>
      </c>
      <c r="D2789" s="88" t="s">
        <v>9750</v>
      </c>
      <c r="E2789" s="57" t="s">
        <v>76</v>
      </c>
      <c r="F2789" s="62" t="s">
        <v>10148</v>
      </c>
      <c r="G2789" s="62" t="s">
        <v>665</v>
      </c>
      <c r="H2789" s="59">
        <v>44559</v>
      </c>
      <c r="I2789" s="59">
        <v>45167</v>
      </c>
      <c r="J2789" s="48" t="str">
        <f>IF(Ugovori_OPULJP[[#This Row],[DATUM ZAVRŠETKA OPERACIJE]]&gt;DATE(2024,3,31),"u provedbi","završen")</f>
        <v>završen</v>
      </c>
      <c r="K2789" s="67" t="s">
        <v>244</v>
      </c>
      <c r="L2789" s="58" t="s">
        <v>244</v>
      </c>
      <c r="M2789" s="87" t="s">
        <v>3114</v>
      </c>
      <c r="N2789" s="49">
        <v>0.15</v>
      </c>
      <c r="O2789" s="50">
        <f>Ugovori_OPULJP[[#This Row],[Bespovratna sredstva - Ukupno (EU+Nac) HRK
= Ukupna ugovorena vrijednost bespovratnih sredstava]]*Ugovori_OPULJP[[#This Row],[EU STOPA SUFINANCIRANJA %
EU CO-FINANCING RATE %]]</f>
        <v>1665928.1239999998</v>
      </c>
      <c r="P2789" s="51">
        <f>Ugovori_OPULJP[[#This Row],[Bespovratna sredstva - EU dio - HRK]]/7.5345</f>
        <v>221106.65923418937</v>
      </c>
      <c r="Q2789" s="50">
        <f>Ugovori_OPULJP[[#This Row],[Bespovratna sredstva - Ukupno (EU+Nac) HRK
= Ukupna ugovorena vrijednost bespovratnih sredstava]]*Ugovori_OPULJP[[#This Row],[STOPA NACIONALNOG SUFINANCIRANJA %]]</f>
        <v>293987.31599999999</v>
      </c>
      <c r="R2789" s="51">
        <f>Ugovori_OPULJP[[#This Row],[Bespovratna sredstva - Nacionalni dio - HRK]]/7.5345</f>
        <v>39018.822217798122</v>
      </c>
      <c r="S2789" s="52">
        <v>1959915.44</v>
      </c>
      <c r="T2789" s="53">
        <f>Ugovori_OPULJP[[#This Row],[Bespovratna sredstva - Ukupno (EU+Nac) HRK
= Ukupna ugovorena vrijednost bespovratnih sredstava]]/7.5345</f>
        <v>260125.48145198749</v>
      </c>
      <c r="U2789" s="50">
        <v>0</v>
      </c>
      <c r="V2789" s="51">
        <f>Ugovori_OPULJP[[#This Row],[Javni doprinos korisnika - HRK]]/7.5345</f>
        <v>0</v>
      </c>
      <c r="W2789" s="50">
        <v>0</v>
      </c>
      <c r="X2789" s="51">
        <f>Ugovori_OPULJP[[#This Row],[Privatni doprinos korisnika - HRK]]/7.5345</f>
        <v>0</v>
      </c>
      <c r="Y2789" s="52">
        <v>1959915.44</v>
      </c>
      <c r="Z2789" s="53">
        <f>Ugovori_OPULJP[[#This Row],[UKUPNI PRIHVATLJIVI IZDACI
TOTAL ELIGIBLE EXPENDITURE
= Bespovratna sredstva ukupno + doprinos korisnika
= Ukupni prihvatljivi troškovi
= Ukupna ugovorena vrijednost projekta HRK]]/7.5345</f>
        <v>260125.48145198749</v>
      </c>
      <c r="AA2789" s="57" t="s">
        <v>38</v>
      </c>
      <c r="AB2789" s="57" t="s">
        <v>35</v>
      </c>
      <c r="AC2789" s="107" t="s">
        <v>10149</v>
      </c>
      <c r="AD2789" s="63" t="s">
        <v>6595</v>
      </c>
    </row>
    <row r="2790" spans="1:30" ht="76.5" x14ac:dyDescent="0.2">
      <c r="A2790" s="61" t="s">
        <v>10150</v>
      </c>
      <c r="B2790" s="55" t="s">
        <v>743</v>
      </c>
      <c r="C2790" s="56" t="s">
        <v>7295</v>
      </c>
      <c r="D2790" s="88" t="s">
        <v>9750</v>
      </c>
      <c r="E2790" s="57" t="s">
        <v>76</v>
      </c>
      <c r="F2790" s="62" t="s">
        <v>10151</v>
      </c>
      <c r="G2790" s="62" t="s">
        <v>10152</v>
      </c>
      <c r="H2790" s="59">
        <v>44561</v>
      </c>
      <c r="I2790" s="59">
        <v>45169</v>
      </c>
      <c r="J2790" s="48" t="str">
        <f>IF(Ugovori_OPULJP[[#This Row],[DATUM ZAVRŠETKA OPERACIJE]]&gt;DATE(2024,3,31),"u provedbi","završen")</f>
        <v>završen</v>
      </c>
      <c r="K2790" s="58" t="s">
        <v>249</v>
      </c>
      <c r="L2790" s="58" t="s">
        <v>249</v>
      </c>
      <c r="M2790" s="87" t="s">
        <v>3114</v>
      </c>
      <c r="N2790" s="49">
        <v>0.15</v>
      </c>
      <c r="O2790" s="50">
        <f>Ugovori_OPULJP[[#This Row],[Bespovratna sredstva - Ukupno (EU+Nac) HRK
= Ukupna ugovorena vrijednost bespovratnih sredstava]]*Ugovori_OPULJP[[#This Row],[EU STOPA SUFINANCIRANJA %
EU CO-FINANCING RATE %]]</f>
        <v>3615077.1999999997</v>
      </c>
      <c r="P2790" s="51">
        <f>Ugovori_OPULJP[[#This Row],[Bespovratna sredstva - EU dio - HRK]]/7.5345</f>
        <v>479803.19861968275</v>
      </c>
      <c r="Q2790" s="50">
        <f>Ugovori_OPULJP[[#This Row],[Bespovratna sredstva - Ukupno (EU+Nac) HRK
= Ukupna ugovorena vrijednost bespovratnih sredstava]]*Ugovori_OPULJP[[#This Row],[STOPA NACIONALNOG SUFINANCIRANJA %]]</f>
        <v>637954.79999999993</v>
      </c>
      <c r="R2790" s="51">
        <f>Ugovori_OPULJP[[#This Row],[Bespovratna sredstva - Nacionalni dio - HRK]]/7.5345</f>
        <v>84671.152697591067</v>
      </c>
      <c r="S2790" s="52">
        <v>4253032</v>
      </c>
      <c r="T2790" s="53">
        <f>Ugovori_OPULJP[[#This Row],[Bespovratna sredstva - Ukupno (EU+Nac) HRK
= Ukupna ugovorena vrijednost bespovratnih sredstava]]/7.5345</f>
        <v>564474.3513172738</v>
      </c>
      <c r="U2790" s="50">
        <v>0</v>
      </c>
      <c r="V2790" s="51">
        <f>Ugovori_OPULJP[[#This Row],[Javni doprinos korisnika - HRK]]/7.5345</f>
        <v>0</v>
      </c>
      <c r="W2790" s="50">
        <v>0</v>
      </c>
      <c r="X2790" s="51">
        <f>Ugovori_OPULJP[[#This Row],[Privatni doprinos korisnika - HRK]]/7.5345</f>
        <v>0</v>
      </c>
      <c r="Y2790" s="52">
        <v>4253032</v>
      </c>
      <c r="Z2790" s="53">
        <f>Ugovori_OPULJP[[#This Row],[UKUPNI PRIHVATLJIVI IZDACI
TOTAL ELIGIBLE EXPENDITURE
= Bespovratna sredstva ukupno + doprinos korisnika
= Ukupni prihvatljivi troškovi
= Ukupna ugovorena vrijednost projekta HRK]]/7.5345</f>
        <v>564474.3513172738</v>
      </c>
      <c r="AA2790" s="57" t="s">
        <v>38</v>
      </c>
      <c r="AB2790" s="57" t="s">
        <v>35</v>
      </c>
      <c r="AC2790" s="107" t="s">
        <v>10153</v>
      </c>
      <c r="AD2790" s="63" t="s">
        <v>6595</v>
      </c>
    </row>
    <row r="2791" spans="1:30" ht="76.5" x14ac:dyDescent="0.2">
      <c r="A2791" s="61" t="s">
        <v>10154</v>
      </c>
      <c r="B2791" s="55" t="s">
        <v>743</v>
      </c>
      <c r="C2791" s="56" t="s">
        <v>7295</v>
      </c>
      <c r="D2791" s="88" t="s">
        <v>9750</v>
      </c>
      <c r="E2791" s="57" t="s">
        <v>76</v>
      </c>
      <c r="F2791" s="62" t="s">
        <v>10155</v>
      </c>
      <c r="G2791" s="45" t="s">
        <v>8305</v>
      </c>
      <c r="H2791" s="59">
        <v>44595</v>
      </c>
      <c r="I2791" s="59">
        <v>45202</v>
      </c>
      <c r="J2791" s="48" t="str">
        <f>IF(Ugovori_OPULJP[[#This Row],[DATUM ZAVRŠETKA OPERACIJE]]&gt;DATE(2024,3,31),"u provedbi","završen")</f>
        <v>završen</v>
      </c>
      <c r="K2791" s="46" t="s">
        <v>37</v>
      </c>
      <c r="L2791" s="46" t="s">
        <v>37</v>
      </c>
      <c r="M2791" s="49">
        <v>0.85</v>
      </c>
      <c r="N2791" s="49">
        <v>0.15</v>
      </c>
      <c r="O2791" s="50">
        <f>Ugovori_OPULJP[[#This Row],[Bespovratna sredstva - Ukupno (EU+Nac) HRK
= Ukupna ugovorena vrijednost bespovratnih sredstava]]*Ugovori_OPULJP[[#This Row],[EU STOPA SUFINANCIRANJA %
EU CO-FINANCING RATE %]]</f>
        <v>3021954.2719999999</v>
      </c>
      <c r="P2791" s="51">
        <f>Ugovori_OPULJP[[#This Row],[Bespovratna sredstva - EU dio - HRK]]/7.5345</f>
        <v>401082.2578804167</v>
      </c>
      <c r="Q2791" s="50">
        <f>Ugovori_OPULJP[[#This Row],[Bespovratna sredstva - Ukupno (EU+Nac) HRK
= Ukupna ugovorena vrijednost bespovratnih sredstava]]*Ugovori_OPULJP[[#This Row],[STOPA NACIONALNOG SUFINANCIRANJA %]]</f>
        <v>533286.04799999995</v>
      </c>
      <c r="R2791" s="51">
        <f>Ugovori_OPULJP[[#This Row],[Bespovratna sredstva - Nacionalni dio - HRK]]/7.5345</f>
        <v>70779.221978897069</v>
      </c>
      <c r="S2791" s="52">
        <v>3555240.32</v>
      </c>
      <c r="T2791" s="53">
        <f>Ugovori_OPULJP[[#This Row],[Bespovratna sredstva - Ukupno (EU+Nac) HRK
= Ukupna ugovorena vrijednost bespovratnih sredstava]]/7.5345</f>
        <v>471861.47985931375</v>
      </c>
      <c r="U2791" s="50">
        <v>0</v>
      </c>
      <c r="V2791" s="51">
        <f>Ugovori_OPULJP[[#This Row],[Javni doprinos korisnika - HRK]]/7.5345</f>
        <v>0</v>
      </c>
      <c r="W2791" s="50">
        <v>0</v>
      </c>
      <c r="X2791" s="51">
        <f>Ugovori_OPULJP[[#This Row],[Privatni doprinos korisnika - HRK]]/7.5345</f>
        <v>0</v>
      </c>
      <c r="Y2791" s="52">
        <v>3555240.32</v>
      </c>
      <c r="Z2791" s="53">
        <f>Ugovori_OPULJP[[#This Row],[UKUPNI PRIHVATLJIVI IZDACI
TOTAL ELIGIBLE EXPENDITURE
= Bespovratna sredstva ukupno + doprinos korisnika
= Ukupni prihvatljivi troškovi
= Ukupna ugovorena vrijednost projekta HRK]]/7.5345</f>
        <v>471861.47985931375</v>
      </c>
      <c r="AA2791" s="57" t="s">
        <v>38</v>
      </c>
      <c r="AB2791" s="57" t="s">
        <v>35</v>
      </c>
      <c r="AC2791" s="107" t="s">
        <v>10156</v>
      </c>
      <c r="AD2791" s="63" t="s">
        <v>6595</v>
      </c>
    </row>
    <row r="2792" spans="1:30" ht="89.25" x14ac:dyDescent="0.2">
      <c r="A2792" s="61" t="s">
        <v>10157</v>
      </c>
      <c r="B2792" s="55" t="s">
        <v>743</v>
      </c>
      <c r="C2792" s="56" t="s">
        <v>7295</v>
      </c>
      <c r="D2792" s="56" t="s">
        <v>9750</v>
      </c>
      <c r="E2792" s="57" t="s">
        <v>76</v>
      </c>
      <c r="F2792" s="62" t="s">
        <v>10158</v>
      </c>
      <c r="G2792" s="45" t="s">
        <v>10159</v>
      </c>
      <c r="H2792" s="59">
        <v>44580</v>
      </c>
      <c r="I2792" s="59">
        <v>45188</v>
      </c>
      <c r="J2792" s="48" t="str">
        <f>IF(Ugovori_OPULJP[[#This Row],[DATUM ZAVRŠETKA OPERACIJE]]&gt;DATE(2024,3,31),"u provedbi","završen")</f>
        <v>završen</v>
      </c>
      <c r="K2792" s="58" t="s">
        <v>244</v>
      </c>
      <c r="L2792" s="58" t="s">
        <v>244</v>
      </c>
      <c r="M2792" s="49">
        <v>0.85</v>
      </c>
      <c r="N2792" s="49">
        <v>0.15</v>
      </c>
      <c r="O2792" s="50">
        <f>Ugovori_OPULJP[[#This Row],[Bespovratna sredstva - Ukupno (EU+Nac) HRK
= Ukupna ugovorena vrijednost bespovratnih sredstava]]*Ugovori_OPULJP[[#This Row],[EU STOPA SUFINANCIRANJA %
EU CO-FINANCING RATE %]]</f>
        <v>4767600.5894999998</v>
      </c>
      <c r="P2792" s="51">
        <f>Ugovori_OPULJP[[#This Row],[Bespovratna sredstva - EU dio - HRK]]/7.5345</f>
        <v>632769.33963766671</v>
      </c>
      <c r="Q2792" s="50">
        <f>Ugovori_OPULJP[[#This Row],[Bespovratna sredstva - Ukupno (EU+Nac) HRK
= Ukupna ugovorena vrijednost bespovratnih sredstava]]*Ugovori_OPULJP[[#This Row],[STOPA NACIONALNOG SUFINANCIRANJA %]]</f>
        <v>841341.28049999999</v>
      </c>
      <c r="R2792" s="51">
        <f>Ugovori_OPULJP[[#This Row],[Bespovratna sredstva - Nacionalni dio - HRK]]/7.5345</f>
        <v>111665.17758311765</v>
      </c>
      <c r="S2792" s="52">
        <v>5608941.8700000001</v>
      </c>
      <c r="T2792" s="53">
        <f>Ugovori_OPULJP[[#This Row],[Bespovratna sredstva - Ukupno (EU+Nac) HRK
= Ukupna ugovorena vrijednost bespovratnih sredstava]]/7.5345</f>
        <v>744434.51722078433</v>
      </c>
      <c r="U2792" s="50">
        <v>0</v>
      </c>
      <c r="V2792" s="51">
        <f>Ugovori_OPULJP[[#This Row],[Javni doprinos korisnika - HRK]]/7.5345</f>
        <v>0</v>
      </c>
      <c r="W2792" s="50">
        <v>0</v>
      </c>
      <c r="X2792" s="51">
        <f>Ugovori_OPULJP[[#This Row],[Privatni doprinos korisnika - HRK]]/7.5345</f>
        <v>0</v>
      </c>
      <c r="Y2792" s="52">
        <v>5608941.8700000001</v>
      </c>
      <c r="Z2792" s="53">
        <f>Ugovori_OPULJP[[#This Row],[UKUPNI PRIHVATLJIVI IZDACI
TOTAL ELIGIBLE EXPENDITURE
= Bespovratna sredstva ukupno + doprinos korisnika
= Ukupni prihvatljivi troškovi
= Ukupna ugovorena vrijednost projekta HRK]]/7.5345</f>
        <v>744434.51722078433</v>
      </c>
      <c r="AA2792" s="57" t="s">
        <v>38</v>
      </c>
      <c r="AB2792" s="57" t="s">
        <v>35</v>
      </c>
      <c r="AC2792" s="107" t="s">
        <v>10160</v>
      </c>
      <c r="AD2792" s="63" t="s">
        <v>6595</v>
      </c>
    </row>
    <row r="2793" spans="1:30" ht="102" x14ac:dyDescent="0.2">
      <c r="A2793" s="41" t="s">
        <v>10161</v>
      </c>
      <c r="B2793" s="55" t="s">
        <v>743</v>
      </c>
      <c r="C2793" s="56" t="s">
        <v>7295</v>
      </c>
      <c r="D2793" s="88" t="s">
        <v>9750</v>
      </c>
      <c r="E2793" s="57" t="s">
        <v>76</v>
      </c>
      <c r="F2793" s="62" t="s">
        <v>10162</v>
      </c>
      <c r="G2793" s="62" t="s">
        <v>6280</v>
      </c>
      <c r="H2793" s="59">
        <v>44564</v>
      </c>
      <c r="I2793" s="59">
        <v>45172</v>
      </c>
      <c r="J2793" s="48" t="str">
        <f>IF(Ugovori_OPULJP[[#This Row],[DATUM ZAVRŠETKA OPERACIJE]]&gt;DATE(2024,3,31),"u provedbi","završen")</f>
        <v>završen</v>
      </c>
      <c r="K2793" s="67" t="s">
        <v>244</v>
      </c>
      <c r="L2793" s="67" t="s">
        <v>244</v>
      </c>
      <c r="M2793" s="49">
        <v>0.85</v>
      </c>
      <c r="N2793" s="49">
        <v>0.15</v>
      </c>
      <c r="O2793" s="50">
        <f>Ugovori_OPULJP[[#This Row],[Bespovratna sredstva - Ukupno (EU+Nac) HRK
= Ukupna ugovorena vrijednost bespovratnih sredstava]]*Ugovori_OPULJP[[#This Row],[EU STOPA SUFINANCIRANJA %
EU CO-FINANCING RATE %]]</f>
        <v>1211518.6765000001</v>
      </c>
      <c r="P2793" s="51">
        <f>Ugovori_OPULJP[[#This Row],[Bespovratna sredstva - EU dio - HRK]]/7.5345</f>
        <v>160796.16119185081</v>
      </c>
      <c r="Q2793" s="50">
        <f>Ugovori_OPULJP[[#This Row],[Bespovratna sredstva - Ukupno (EU+Nac) HRK
= Ukupna ugovorena vrijednost bespovratnih sredstava]]*Ugovori_OPULJP[[#This Row],[STOPA NACIONALNOG SUFINANCIRANJA %]]</f>
        <v>213797.4135</v>
      </c>
      <c r="R2793" s="51">
        <f>Ugovori_OPULJP[[#This Row],[Bespovratna sredstva - Nacionalni dio - HRK]]/7.5345</f>
        <v>28375.793151503083</v>
      </c>
      <c r="S2793" s="52">
        <v>1425316.09</v>
      </c>
      <c r="T2793" s="53">
        <f>Ugovori_OPULJP[[#This Row],[Bespovratna sredstva - Ukupno (EU+Nac) HRK
= Ukupna ugovorena vrijednost bespovratnih sredstava]]/7.5345</f>
        <v>189171.95434335389</v>
      </c>
      <c r="U2793" s="50">
        <v>0</v>
      </c>
      <c r="V2793" s="51">
        <f>Ugovori_OPULJP[[#This Row],[Javni doprinos korisnika - HRK]]/7.5345</f>
        <v>0</v>
      </c>
      <c r="W2793" s="50">
        <v>0</v>
      </c>
      <c r="X2793" s="51">
        <f>Ugovori_OPULJP[[#This Row],[Privatni doprinos korisnika - HRK]]/7.5345</f>
        <v>0</v>
      </c>
      <c r="Y2793" s="52">
        <v>1425316.09</v>
      </c>
      <c r="Z2793" s="53">
        <f>Ugovori_OPULJP[[#This Row],[UKUPNI PRIHVATLJIVI IZDACI
TOTAL ELIGIBLE EXPENDITURE
= Bespovratna sredstva ukupno + doprinos korisnika
= Ukupni prihvatljivi troškovi
= Ukupna ugovorena vrijednost projekta HRK]]/7.5345</f>
        <v>189171.95434335389</v>
      </c>
      <c r="AA2793" s="57" t="s">
        <v>38</v>
      </c>
      <c r="AB2793" s="57" t="s">
        <v>35</v>
      </c>
      <c r="AC2793" s="107" t="s">
        <v>10163</v>
      </c>
      <c r="AD2793" s="63" t="s">
        <v>6595</v>
      </c>
    </row>
    <row r="2794" spans="1:30" ht="51" x14ac:dyDescent="0.2">
      <c r="A2794" s="61" t="s">
        <v>10164</v>
      </c>
      <c r="B2794" s="55" t="s">
        <v>743</v>
      </c>
      <c r="C2794" s="56" t="s">
        <v>7295</v>
      </c>
      <c r="D2794" s="88" t="s">
        <v>9750</v>
      </c>
      <c r="E2794" s="57" t="s">
        <v>76</v>
      </c>
      <c r="F2794" s="62" t="s">
        <v>10165</v>
      </c>
      <c r="G2794" s="62" t="s">
        <v>10166</v>
      </c>
      <c r="H2794" s="59">
        <v>44553</v>
      </c>
      <c r="I2794" s="59">
        <v>45161</v>
      </c>
      <c r="J2794" s="48" t="str">
        <f>IF(Ugovori_OPULJP[[#This Row],[DATUM ZAVRŠETKA OPERACIJE]]&gt;DATE(2024,3,31),"u provedbi","završen")</f>
        <v>završen</v>
      </c>
      <c r="K2794" s="58" t="s">
        <v>94</v>
      </c>
      <c r="L2794" s="58" t="s">
        <v>94</v>
      </c>
      <c r="M2794" s="74" t="s">
        <v>3114</v>
      </c>
      <c r="N2794" s="49">
        <v>0.15</v>
      </c>
      <c r="O2794" s="50">
        <f>Ugovori_OPULJP[[#This Row],[Bespovratna sredstva - Ukupno (EU+Nac) HRK
= Ukupna ugovorena vrijednost bespovratnih sredstava]]*Ugovori_OPULJP[[#This Row],[EU STOPA SUFINANCIRANJA %
EU CO-FINANCING RATE %]]</f>
        <v>1037962.914</v>
      </c>
      <c r="P2794" s="51">
        <f>Ugovori_OPULJP[[#This Row],[Bespovratna sredstva - EU dio - HRK]]/7.5345</f>
        <v>137761.35297630896</v>
      </c>
      <c r="Q2794" s="50">
        <f>Ugovori_OPULJP[[#This Row],[Bespovratna sredstva - Ukupno (EU+Nac) HRK
= Ukupna ugovorena vrijednost bespovratnih sredstava]]*Ugovori_OPULJP[[#This Row],[STOPA NACIONALNOG SUFINANCIRANJA %]]</f>
        <v>183169.92600000001</v>
      </c>
      <c r="R2794" s="51">
        <f>Ugovori_OPULJP[[#This Row],[Bespovratna sredstva - Nacionalni dio - HRK]]/7.5345</f>
        <v>24310.826995819232</v>
      </c>
      <c r="S2794" s="52">
        <v>1221132.8400000001</v>
      </c>
      <c r="T2794" s="53">
        <f>Ugovori_OPULJP[[#This Row],[Bespovratna sredstva - Ukupno (EU+Nac) HRK
= Ukupna ugovorena vrijednost bespovratnih sredstava]]/7.5345</f>
        <v>162072.17997212822</v>
      </c>
      <c r="U2794" s="50">
        <v>0</v>
      </c>
      <c r="V2794" s="51">
        <f>Ugovori_OPULJP[[#This Row],[Javni doprinos korisnika - HRK]]/7.5345</f>
        <v>0</v>
      </c>
      <c r="W2794" s="50">
        <v>0</v>
      </c>
      <c r="X2794" s="51">
        <f>Ugovori_OPULJP[[#This Row],[Privatni doprinos korisnika - HRK]]/7.5345</f>
        <v>0</v>
      </c>
      <c r="Y2794" s="52">
        <v>1221132.8400000001</v>
      </c>
      <c r="Z2794" s="53">
        <f>Ugovori_OPULJP[[#This Row],[UKUPNI PRIHVATLJIVI IZDACI
TOTAL ELIGIBLE EXPENDITURE
= Bespovratna sredstva ukupno + doprinos korisnika
= Ukupni prihvatljivi troškovi
= Ukupna ugovorena vrijednost projekta HRK]]/7.5345</f>
        <v>162072.17997212822</v>
      </c>
      <c r="AA2794" s="57" t="s">
        <v>38</v>
      </c>
      <c r="AB2794" s="57" t="s">
        <v>35</v>
      </c>
      <c r="AC2794" s="107" t="s">
        <v>10167</v>
      </c>
      <c r="AD2794" s="63" t="s">
        <v>6595</v>
      </c>
    </row>
    <row r="2795" spans="1:30" ht="102" x14ac:dyDescent="0.2">
      <c r="A2795" s="61" t="s">
        <v>10168</v>
      </c>
      <c r="B2795" s="55" t="s">
        <v>743</v>
      </c>
      <c r="C2795" s="56" t="s">
        <v>7295</v>
      </c>
      <c r="D2795" s="88" t="s">
        <v>9750</v>
      </c>
      <c r="E2795" s="57" t="s">
        <v>76</v>
      </c>
      <c r="F2795" s="62" t="s">
        <v>10169</v>
      </c>
      <c r="G2795" s="62" t="s">
        <v>10170</v>
      </c>
      <c r="H2795" s="59">
        <v>44595</v>
      </c>
      <c r="I2795" s="59">
        <v>45202</v>
      </c>
      <c r="J2795" s="48" t="str">
        <f>IF(Ugovori_OPULJP[[#This Row],[DATUM ZAVRŠETKA OPERACIJE]]&gt;DATE(2024,3,31),"u provedbi","završen")</f>
        <v>završen</v>
      </c>
      <c r="K2795" s="58" t="s">
        <v>599</v>
      </c>
      <c r="L2795" s="58" t="s">
        <v>599</v>
      </c>
      <c r="M2795" s="68">
        <v>0.85</v>
      </c>
      <c r="N2795" s="49">
        <v>0.15</v>
      </c>
      <c r="O2795" s="50">
        <f>Ugovori_OPULJP[[#This Row],[Bespovratna sredstva - Ukupno (EU+Nac) HRK
= Ukupna ugovorena vrijednost bespovratnih sredstava]]*Ugovori_OPULJP[[#This Row],[EU STOPA SUFINANCIRANJA %
EU CO-FINANCING RATE %]]</f>
        <v>1282940.4024999999</v>
      </c>
      <c r="P2795" s="51">
        <f>Ugovori_OPULJP[[#This Row],[Bespovratna sredstva - EU dio - HRK]]/7.5345</f>
        <v>170275.4532483907</v>
      </c>
      <c r="Q2795" s="50">
        <f>Ugovori_OPULJP[[#This Row],[Bespovratna sredstva - Ukupno (EU+Nac) HRK
= Ukupna ugovorena vrijednost bespovratnih sredstava]]*Ugovori_OPULJP[[#This Row],[STOPA NACIONALNOG SUFINANCIRANJA %]]</f>
        <v>226401.24749999997</v>
      </c>
      <c r="R2795" s="51">
        <f>Ugovori_OPULJP[[#This Row],[Bespovratna sredstva - Nacionalni dio - HRK]]/7.5345</f>
        <v>30048.609396774831</v>
      </c>
      <c r="S2795" s="50">
        <v>1509341.65</v>
      </c>
      <c r="T2795" s="51">
        <f>Ugovori_OPULJP[[#This Row],[Bespovratna sredstva - Ukupno (EU+Nac) HRK
= Ukupna ugovorena vrijednost bespovratnih sredstava]]/7.5345</f>
        <v>200324.06264516554</v>
      </c>
      <c r="U2795" s="50">
        <v>0</v>
      </c>
      <c r="V2795" s="51">
        <f>Ugovori_OPULJP[[#This Row],[Javni doprinos korisnika - HRK]]/7.5345</f>
        <v>0</v>
      </c>
      <c r="W2795" s="50">
        <v>0</v>
      </c>
      <c r="X2795" s="51">
        <f>Ugovori_OPULJP[[#This Row],[Privatni doprinos korisnika - HRK]]/7.5345</f>
        <v>0</v>
      </c>
      <c r="Y2795" s="52">
        <v>1509341.65</v>
      </c>
      <c r="Z2795" s="53">
        <f>Ugovori_OPULJP[[#This Row],[UKUPNI PRIHVATLJIVI IZDACI
TOTAL ELIGIBLE EXPENDITURE
= Bespovratna sredstva ukupno + doprinos korisnika
= Ukupni prihvatljivi troškovi
= Ukupna ugovorena vrijednost projekta HRK]]/7.5345</f>
        <v>200324.06264516554</v>
      </c>
      <c r="AA2795" s="57" t="s">
        <v>38</v>
      </c>
      <c r="AB2795" s="57" t="s">
        <v>35</v>
      </c>
      <c r="AC2795" s="107" t="s">
        <v>10171</v>
      </c>
      <c r="AD2795" s="63" t="s">
        <v>6595</v>
      </c>
    </row>
    <row r="2796" spans="1:30" ht="63.75" x14ac:dyDescent="0.2">
      <c r="A2796" s="61" t="s">
        <v>10172</v>
      </c>
      <c r="B2796" s="55" t="s">
        <v>743</v>
      </c>
      <c r="C2796" s="56" t="s">
        <v>7295</v>
      </c>
      <c r="D2796" s="88" t="s">
        <v>9750</v>
      </c>
      <c r="E2796" s="57" t="s">
        <v>76</v>
      </c>
      <c r="F2796" s="62" t="s">
        <v>10173</v>
      </c>
      <c r="G2796" s="62" t="s">
        <v>10174</v>
      </c>
      <c r="H2796" s="59">
        <v>44553</v>
      </c>
      <c r="I2796" s="59">
        <v>45161</v>
      </c>
      <c r="J2796" s="48" t="str">
        <f>IF(Ugovori_OPULJP[[#This Row],[DATUM ZAVRŠETKA OPERACIJE]]&gt;DATE(2024,3,31),"u provedbi","završen")</f>
        <v>završen</v>
      </c>
      <c r="K2796" s="58" t="s">
        <v>37</v>
      </c>
      <c r="L2796" s="58" t="s">
        <v>37</v>
      </c>
      <c r="M2796" s="74" t="s">
        <v>3114</v>
      </c>
      <c r="N2796" s="49">
        <v>0.15</v>
      </c>
      <c r="O2796" s="50">
        <f>Ugovori_OPULJP[[#This Row],[Bespovratna sredstva - Ukupno (EU+Nac) HRK
= Ukupna ugovorena vrijednost bespovratnih sredstava]]*Ugovori_OPULJP[[#This Row],[EU STOPA SUFINANCIRANJA %
EU CO-FINANCING RATE %]]</f>
        <v>1787516.7309999999</v>
      </c>
      <c r="P2796" s="51">
        <f>Ugovori_OPULJP[[#This Row],[Bespovratna sredstva - EU dio - HRK]]/7.5345</f>
        <v>237244.24062645162</v>
      </c>
      <c r="Q2796" s="50">
        <f>Ugovori_OPULJP[[#This Row],[Bespovratna sredstva - Ukupno (EU+Nac) HRK
= Ukupna ugovorena vrijednost bespovratnih sredstava]]*Ugovori_OPULJP[[#This Row],[STOPA NACIONALNOG SUFINANCIRANJA %]]</f>
        <v>315444.12899999996</v>
      </c>
      <c r="R2796" s="51">
        <f>Ugovori_OPULJP[[#This Row],[Bespovratna sredstva - Nacionalni dio - HRK]]/7.5345</f>
        <v>41866.630698785579</v>
      </c>
      <c r="S2796" s="52">
        <v>2102960.86</v>
      </c>
      <c r="T2796" s="53">
        <f>Ugovori_OPULJP[[#This Row],[Bespovratna sredstva - Ukupno (EU+Nac) HRK
= Ukupna ugovorena vrijednost bespovratnih sredstava]]/7.5345</f>
        <v>279110.87132523721</v>
      </c>
      <c r="U2796" s="50">
        <v>0</v>
      </c>
      <c r="V2796" s="51">
        <f>Ugovori_OPULJP[[#This Row],[Javni doprinos korisnika - HRK]]/7.5345</f>
        <v>0</v>
      </c>
      <c r="W2796" s="50">
        <v>0</v>
      </c>
      <c r="X2796" s="51">
        <f>Ugovori_OPULJP[[#This Row],[Privatni doprinos korisnika - HRK]]/7.5345</f>
        <v>0</v>
      </c>
      <c r="Y2796" s="52">
        <v>2102960.86</v>
      </c>
      <c r="Z2796" s="53">
        <f>Ugovori_OPULJP[[#This Row],[UKUPNI PRIHVATLJIVI IZDACI
TOTAL ELIGIBLE EXPENDITURE
= Bespovratna sredstva ukupno + doprinos korisnika
= Ukupni prihvatljivi troškovi
= Ukupna ugovorena vrijednost projekta HRK]]/7.5345</f>
        <v>279110.87132523721</v>
      </c>
      <c r="AA2796" s="57" t="s">
        <v>38</v>
      </c>
      <c r="AB2796" s="57" t="s">
        <v>35</v>
      </c>
      <c r="AC2796" s="107" t="s">
        <v>10175</v>
      </c>
      <c r="AD2796" s="63" t="s">
        <v>6595</v>
      </c>
    </row>
    <row r="2797" spans="1:30" ht="89.25" x14ac:dyDescent="0.2">
      <c r="A2797" s="61" t="s">
        <v>10176</v>
      </c>
      <c r="B2797" s="55" t="s">
        <v>743</v>
      </c>
      <c r="C2797" s="56" t="s">
        <v>7295</v>
      </c>
      <c r="D2797" s="88" t="s">
        <v>9750</v>
      </c>
      <c r="E2797" s="57" t="s">
        <v>76</v>
      </c>
      <c r="F2797" s="62" t="s">
        <v>10177</v>
      </c>
      <c r="G2797" s="62" t="s">
        <v>10178</v>
      </c>
      <c r="H2797" s="59">
        <v>44595</v>
      </c>
      <c r="I2797" s="59">
        <v>45202</v>
      </c>
      <c r="J2797" s="48" t="str">
        <f>IF(Ugovori_OPULJP[[#This Row],[DATUM ZAVRŠETKA OPERACIJE]]&gt;DATE(2024,3,31),"u provedbi","završen")</f>
        <v>završen</v>
      </c>
      <c r="K2797" s="67" t="s">
        <v>244</v>
      </c>
      <c r="L2797" s="67" t="s">
        <v>244</v>
      </c>
      <c r="M2797" s="49">
        <v>0.85</v>
      </c>
      <c r="N2797" s="49">
        <v>0.15</v>
      </c>
      <c r="O2797" s="50">
        <f>Ugovori_OPULJP[[#This Row],[Bespovratna sredstva - Ukupno (EU+Nac) HRK
= Ukupna ugovorena vrijednost bespovratnih sredstava]]*Ugovori_OPULJP[[#This Row],[EU STOPA SUFINANCIRANJA %
EU CO-FINANCING RATE %]]</f>
        <v>1692716.095</v>
      </c>
      <c r="P2797" s="51">
        <f>Ugovori_OPULJP[[#This Row],[Bespovratna sredstva - EU dio - HRK]]/7.5345</f>
        <v>224662.03397703893</v>
      </c>
      <c r="Q2797" s="50">
        <f>Ugovori_OPULJP[[#This Row],[Bespovratna sredstva - Ukupno (EU+Nac) HRK
= Ukupna ugovorena vrijednost bespovratnih sredstava]]*Ugovori_OPULJP[[#This Row],[STOPA NACIONALNOG SUFINANCIRANJA %]]</f>
        <v>298714.60499999998</v>
      </c>
      <c r="R2797" s="51">
        <f>Ugovori_OPULJP[[#This Row],[Bespovratna sredstva - Nacionalni dio - HRK]]/7.5345</f>
        <v>39646.241290065693</v>
      </c>
      <c r="S2797" s="52">
        <v>1991430.7</v>
      </c>
      <c r="T2797" s="53">
        <f>Ugovori_OPULJP[[#This Row],[Bespovratna sredstva - Ukupno (EU+Nac) HRK
= Ukupna ugovorena vrijednost bespovratnih sredstava]]/7.5345</f>
        <v>264308.27526710462</v>
      </c>
      <c r="U2797" s="50">
        <v>0</v>
      </c>
      <c r="V2797" s="51">
        <f>Ugovori_OPULJP[[#This Row],[Javni doprinos korisnika - HRK]]/7.5345</f>
        <v>0</v>
      </c>
      <c r="W2797" s="50">
        <v>0</v>
      </c>
      <c r="X2797" s="51">
        <f>Ugovori_OPULJP[[#This Row],[Privatni doprinos korisnika - HRK]]/7.5345</f>
        <v>0</v>
      </c>
      <c r="Y2797" s="52">
        <v>1991430.7</v>
      </c>
      <c r="Z2797" s="53">
        <f>Ugovori_OPULJP[[#This Row],[UKUPNI PRIHVATLJIVI IZDACI
TOTAL ELIGIBLE EXPENDITURE
= Bespovratna sredstva ukupno + doprinos korisnika
= Ukupni prihvatljivi troškovi
= Ukupna ugovorena vrijednost projekta HRK]]/7.5345</f>
        <v>264308.27526710462</v>
      </c>
      <c r="AA2797" s="57" t="s">
        <v>38</v>
      </c>
      <c r="AB2797" s="57" t="s">
        <v>35</v>
      </c>
      <c r="AC2797" s="107" t="s">
        <v>10179</v>
      </c>
      <c r="AD2797" s="63" t="s">
        <v>6595</v>
      </c>
    </row>
    <row r="2798" spans="1:30" ht="114.75" x14ac:dyDescent="0.2">
      <c r="A2798" s="66" t="s">
        <v>10180</v>
      </c>
      <c r="B2798" s="55" t="s">
        <v>743</v>
      </c>
      <c r="C2798" s="56" t="s">
        <v>7295</v>
      </c>
      <c r="D2798" s="88" t="s">
        <v>10181</v>
      </c>
      <c r="E2798" s="44" t="s">
        <v>232</v>
      </c>
      <c r="F2798" s="62" t="s">
        <v>10182</v>
      </c>
      <c r="G2798" s="62" t="s">
        <v>10183</v>
      </c>
      <c r="H2798" s="59">
        <v>44631</v>
      </c>
      <c r="I2798" s="59">
        <v>45241</v>
      </c>
      <c r="J2798" s="48" t="str">
        <f>IF(Ugovori_OPULJP[[#This Row],[DATUM ZAVRŠETKA OPERACIJE]]&gt;DATE(2024,3,31),"u provedbi","završen")</f>
        <v>završen</v>
      </c>
      <c r="K2798" s="67" t="s">
        <v>37</v>
      </c>
      <c r="L2798" s="58" t="s">
        <v>37</v>
      </c>
      <c r="M2798" s="49">
        <v>0.85</v>
      </c>
      <c r="N2798" s="49">
        <v>0.15</v>
      </c>
      <c r="O2798" s="50">
        <f>Ugovori_OPULJP[[#This Row],[Bespovratna sredstva - Ukupno (EU+Nac) HRK
= Ukupna ugovorena vrijednost bespovratnih sredstava]]*Ugovori_OPULJP[[#This Row],[EU STOPA SUFINANCIRANJA %
EU CO-FINANCING RATE %]]</f>
        <v>1939330.4709999997</v>
      </c>
      <c r="P2798" s="51">
        <f>Ugovori_OPULJP[[#This Row],[Bespovratna sredstva - EU dio - HRK]]/7.5345</f>
        <v>257393.38655517946</v>
      </c>
      <c r="Q2798" s="50">
        <f>Ugovori_OPULJP[[#This Row],[Bespovratna sredstva - Ukupno (EU+Nac) HRK
= Ukupna ugovorena vrijednost bespovratnih sredstava]]*Ugovori_OPULJP[[#This Row],[STOPA NACIONALNOG SUFINANCIRANJA %]]</f>
        <v>342234.78899999993</v>
      </c>
      <c r="R2798" s="51">
        <f>Ugovori_OPULJP[[#This Row],[Bespovratna sredstva - Nacionalni dio - HRK]]/7.5345</f>
        <v>45422.362333266959</v>
      </c>
      <c r="S2798" s="52">
        <v>2281565.2599999998</v>
      </c>
      <c r="T2798" s="53">
        <f>Ugovori_OPULJP[[#This Row],[Bespovratna sredstva - Ukupno (EU+Nac) HRK
= Ukupna ugovorena vrijednost bespovratnih sredstava]]/7.5345</f>
        <v>302815.74888844643</v>
      </c>
      <c r="U2798" s="50">
        <v>0</v>
      </c>
      <c r="V2798" s="51">
        <f>Ugovori_OPULJP[[#This Row],[Javni doprinos korisnika - HRK]]/7.5345</f>
        <v>0</v>
      </c>
      <c r="W2798" s="50">
        <v>0</v>
      </c>
      <c r="X2798" s="51">
        <f>Ugovori_OPULJP[[#This Row],[Privatni doprinos korisnika - HRK]]/7.5345</f>
        <v>0</v>
      </c>
      <c r="Y2798" s="52">
        <v>2281565.2599999998</v>
      </c>
      <c r="Z2798" s="53">
        <f>Ugovori_OPULJP[[#This Row],[UKUPNI PRIHVATLJIVI IZDACI
TOTAL ELIGIBLE EXPENDITURE
= Bespovratna sredstva ukupno + doprinos korisnika
= Ukupni prihvatljivi troškovi
= Ukupna ugovorena vrijednost projekta HRK]]/7.5345</f>
        <v>302815.74888844643</v>
      </c>
      <c r="AA2798" s="57" t="s">
        <v>7633</v>
      </c>
      <c r="AB2798" s="57" t="s">
        <v>35</v>
      </c>
      <c r="AC2798" s="107" t="s">
        <v>10184</v>
      </c>
      <c r="AD2798" s="63" t="s">
        <v>747</v>
      </c>
    </row>
    <row r="2799" spans="1:30" ht="114.75" x14ac:dyDescent="0.2">
      <c r="A2799" s="61" t="s">
        <v>10185</v>
      </c>
      <c r="B2799" s="55" t="s">
        <v>743</v>
      </c>
      <c r="C2799" s="56" t="s">
        <v>7295</v>
      </c>
      <c r="D2799" s="88" t="s">
        <v>10181</v>
      </c>
      <c r="E2799" s="44" t="s">
        <v>232</v>
      </c>
      <c r="F2799" s="62" t="s">
        <v>10186</v>
      </c>
      <c r="G2799" s="62" t="s">
        <v>10187</v>
      </c>
      <c r="H2799" s="59">
        <v>44631</v>
      </c>
      <c r="I2799" s="59">
        <v>45088</v>
      </c>
      <c r="J2799" s="48" t="str">
        <f>IF(Ugovori_OPULJP[[#This Row],[DATUM ZAVRŠETKA OPERACIJE]]&gt;DATE(2024,3,31),"u provedbi","završen")</f>
        <v>završen</v>
      </c>
      <c r="K2799" s="67" t="s">
        <v>10188</v>
      </c>
      <c r="L2799" s="67" t="s">
        <v>244</v>
      </c>
      <c r="M2799" s="49">
        <v>0.85</v>
      </c>
      <c r="N2799" s="49">
        <v>0.15</v>
      </c>
      <c r="O2799" s="50">
        <f>Ugovori_OPULJP[[#This Row],[Bespovratna sredstva - Ukupno (EU+Nac) HRK
= Ukupna ugovorena vrijednost bespovratnih sredstava]]*Ugovori_OPULJP[[#This Row],[EU STOPA SUFINANCIRANJA %
EU CO-FINANCING RATE %]]</f>
        <v>2089485.0110000002</v>
      </c>
      <c r="P2799" s="51">
        <f>Ugovori_OPULJP[[#This Row],[Bespovratna sredstva - EU dio - HRK]]/7.5345</f>
        <v>277322.31880018581</v>
      </c>
      <c r="Q2799" s="50">
        <f>Ugovori_OPULJP[[#This Row],[Bespovratna sredstva - Ukupno (EU+Nac) HRK
= Ukupna ugovorena vrijednost bespovratnih sredstava]]*Ugovori_OPULJP[[#This Row],[STOPA NACIONALNOG SUFINANCIRANJA %]]</f>
        <v>368732.64900000003</v>
      </c>
      <c r="R2799" s="51">
        <f>Ugovori_OPULJP[[#This Row],[Bespovratna sredstva - Nacionalni dio - HRK]]/7.5345</f>
        <v>48939.232729444557</v>
      </c>
      <c r="S2799" s="52">
        <v>2458217.66</v>
      </c>
      <c r="T2799" s="53">
        <f>Ugovori_OPULJP[[#This Row],[Bespovratna sredstva - Ukupno (EU+Nac) HRK
= Ukupna ugovorena vrijednost bespovratnih sredstava]]/7.5345</f>
        <v>326261.55152963038</v>
      </c>
      <c r="U2799" s="50">
        <v>0</v>
      </c>
      <c r="V2799" s="51">
        <f>Ugovori_OPULJP[[#This Row],[Javni doprinos korisnika - HRK]]/7.5345</f>
        <v>0</v>
      </c>
      <c r="W2799" s="50">
        <v>0</v>
      </c>
      <c r="X2799" s="51">
        <f>Ugovori_OPULJP[[#This Row],[Privatni doprinos korisnika - HRK]]/7.5345</f>
        <v>0</v>
      </c>
      <c r="Y2799" s="52">
        <v>2458217.66</v>
      </c>
      <c r="Z2799" s="53">
        <f>Ugovori_OPULJP[[#This Row],[UKUPNI PRIHVATLJIVI IZDACI
TOTAL ELIGIBLE EXPENDITURE
= Bespovratna sredstva ukupno + doprinos korisnika
= Ukupni prihvatljivi troškovi
= Ukupna ugovorena vrijednost projekta HRK]]/7.5345</f>
        <v>326261.55152963038</v>
      </c>
      <c r="AA2799" s="57" t="s">
        <v>7633</v>
      </c>
      <c r="AB2799" s="57" t="s">
        <v>35</v>
      </c>
      <c r="AC2799" s="107" t="s">
        <v>10189</v>
      </c>
      <c r="AD2799" s="63" t="s">
        <v>747</v>
      </c>
    </row>
    <row r="2800" spans="1:30" ht="89.25" x14ac:dyDescent="0.2">
      <c r="A2800" s="61" t="s">
        <v>10190</v>
      </c>
      <c r="B2800" s="55" t="s">
        <v>743</v>
      </c>
      <c r="C2800" s="56" t="s">
        <v>7295</v>
      </c>
      <c r="D2800" s="88" t="s">
        <v>10181</v>
      </c>
      <c r="E2800" s="44" t="s">
        <v>232</v>
      </c>
      <c r="F2800" s="62" t="s">
        <v>10191</v>
      </c>
      <c r="G2800" s="62" t="s">
        <v>10192</v>
      </c>
      <c r="H2800" s="59">
        <v>44631</v>
      </c>
      <c r="I2800" s="59">
        <v>45280</v>
      </c>
      <c r="J2800" s="48" t="str">
        <f>IF(Ugovori_OPULJP[[#This Row],[DATUM ZAVRŠETKA OPERACIJE]]&gt;DATE(2024,3,31),"u provedbi","završen")</f>
        <v>završen</v>
      </c>
      <c r="K2800" s="67" t="s">
        <v>10193</v>
      </c>
      <c r="L2800" s="67" t="s">
        <v>37</v>
      </c>
      <c r="M2800" s="49">
        <v>0.85</v>
      </c>
      <c r="N2800" s="49">
        <v>0.15</v>
      </c>
      <c r="O2800" s="50">
        <f>Ugovori_OPULJP[[#This Row],[Bespovratna sredstva - Ukupno (EU+Nac) HRK
= Ukupna ugovorena vrijednost bespovratnih sredstava]]*Ugovori_OPULJP[[#This Row],[EU STOPA SUFINANCIRANJA %
EU CO-FINANCING RATE %]]</f>
        <v>1951128.828</v>
      </c>
      <c r="P2800" s="51">
        <f>Ugovori_OPULJP[[#This Row],[Bespovratna sredstva - EU dio - HRK]]/7.5345</f>
        <v>258959.29763089784</v>
      </c>
      <c r="Q2800" s="50">
        <f>Ugovori_OPULJP[[#This Row],[Bespovratna sredstva - Ukupno (EU+Nac) HRK
= Ukupna ugovorena vrijednost bespovratnih sredstava]]*Ugovori_OPULJP[[#This Row],[STOPA NACIONALNOG SUFINANCIRANJA %]]</f>
        <v>344316.85200000001</v>
      </c>
      <c r="R2800" s="51">
        <f>Ugovori_OPULJP[[#This Row],[Bespovratna sredstva - Nacionalni dio - HRK]]/7.5345</f>
        <v>45698.699581923152</v>
      </c>
      <c r="S2800" s="52">
        <v>2295445.6800000002</v>
      </c>
      <c r="T2800" s="53">
        <f>Ugovori_OPULJP[[#This Row],[Bespovratna sredstva - Ukupno (EU+Nac) HRK
= Ukupna ugovorena vrijednost bespovratnih sredstava]]/7.5345</f>
        <v>304657.99721282104</v>
      </c>
      <c r="U2800" s="50">
        <v>0</v>
      </c>
      <c r="V2800" s="51">
        <f>Ugovori_OPULJP[[#This Row],[Javni doprinos korisnika - HRK]]/7.5345</f>
        <v>0</v>
      </c>
      <c r="W2800" s="50">
        <v>0</v>
      </c>
      <c r="X2800" s="51">
        <f>Ugovori_OPULJP[[#This Row],[Privatni doprinos korisnika - HRK]]/7.5345</f>
        <v>0</v>
      </c>
      <c r="Y2800" s="52">
        <v>2295445.6800000002</v>
      </c>
      <c r="Z2800" s="53">
        <f>Ugovori_OPULJP[[#This Row],[UKUPNI PRIHVATLJIVI IZDACI
TOTAL ELIGIBLE EXPENDITURE
= Bespovratna sredstva ukupno + doprinos korisnika
= Ukupni prihvatljivi troškovi
= Ukupna ugovorena vrijednost projekta HRK]]/7.5345</f>
        <v>304657.99721282104</v>
      </c>
      <c r="AA2800" s="57" t="s">
        <v>7633</v>
      </c>
      <c r="AB2800" s="57" t="s">
        <v>35</v>
      </c>
      <c r="AC2800" s="107" t="s">
        <v>10194</v>
      </c>
      <c r="AD2800" s="63" t="s">
        <v>747</v>
      </c>
    </row>
    <row r="2801" spans="1:30" ht="89.25" x14ac:dyDescent="0.2">
      <c r="A2801" s="61" t="s">
        <v>10195</v>
      </c>
      <c r="B2801" s="55" t="s">
        <v>743</v>
      </c>
      <c r="C2801" s="56" t="s">
        <v>7295</v>
      </c>
      <c r="D2801" s="88" t="s">
        <v>10181</v>
      </c>
      <c r="E2801" s="44" t="s">
        <v>232</v>
      </c>
      <c r="F2801" s="62" t="s">
        <v>10196</v>
      </c>
      <c r="G2801" s="62" t="s">
        <v>7724</v>
      </c>
      <c r="H2801" s="59">
        <v>44631</v>
      </c>
      <c r="I2801" s="59">
        <v>45241</v>
      </c>
      <c r="J2801" s="48" t="str">
        <f>IF(Ugovori_OPULJP[[#This Row],[DATUM ZAVRŠETKA OPERACIJE]]&gt;DATE(2024,3,31),"u provedbi","završen")</f>
        <v>završen</v>
      </c>
      <c r="K2801" s="58" t="s">
        <v>892</v>
      </c>
      <c r="L2801" s="58" t="s">
        <v>37</v>
      </c>
      <c r="M2801" s="49">
        <v>0.85</v>
      </c>
      <c r="N2801" s="49">
        <v>0.15</v>
      </c>
      <c r="O2801" s="50">
        <f>Ugovori_OPULJP[[#This Row],[Bespovratna sredstva - Ukupno (EU+Nac) HRK
= Ukupna ugovorena vrijednost bespovratnih sredstava]]*Ugovori_OPULJP[[#This Row],[EU STOPA SUFINANCIRANJA %
EU CO-FINANCING RATE %]]</f>
        <v>1727664.8735</v>
      </c>
      <c r="P2801" s="51">
        <f>Ugovori_OPULJP[[#This Row],[Bespovratna sredstva - EU dio - HRK]]/7.5345</f>
        <v>229300.53401021965</v>
      </c>
      <c r="Q2801" s="50">
        <f>Ugovori_OPULJP[[#This Row],[Bespovratna sredstva - Ukupno (EU+Nac) HRK
= Ukupna ugovorena vrijednost bespovratnih sredstava]]*Ugovori_OPULJP[[#This Row],[STOPA NACIONALNOG SUFINANCIRANJA %]]</f>
        <v>304882.03649999999</v>
      </c>
      <c r="R2801" s="51">
        <f>Ugovori_OPULJP[[#This Row],[Bespovratna sredstva - Nacionalni dio - HRK]]/7.5345</f>
        <v>40464.800119450527</v>
      </c>
      <c r="S2801" s="52">
        <v>2032546.91</v>
      </c>
      <c r="T2801" s="53">
        <f>Ugovori_OPULJP[[#This Row],[Bespovratna sredstva - Ukupno (EU+Nac) HRK
= Ukupna ugovorena vrijednost bespovratnih sredstava]]/7.5345</f>
        <v>269765.33412967017</v>
      </c>
      <c r="U2801" s="50">
        <v>0</v>
      </c>
      <c r="V2801" s="51">
        <f>Ugovori_OPULJP[[#This Row],[Javni doprinos korisnika - HRK]]/7.5345</f>
        <v>0</v>
      </c>
      <c r="W2801" s="50">
        <v>0</v>
      </c>
      <c r="X2801" s="51">
        <f>Ugovori_OPULJP[[#This Row],[Privatni doprinos korisnika - HRK]]/7.5345</f>
        <v>0</v>
      </c>
      <c r="Y2801" s="52">
        <v>2032546.91</v>
      </c>
      <c r="Z2801" s="53">
        <f>Ugovori_OPULJP[[#This Row],[UKUPNI PRIHVATLJIVI IZDACI
TOTAL ELIGIBLE EXPENDITURE
= Bespovratna sredstva ukupno + doprinos korisnika
= Ukupni prihvatljivi troškovi
= Ukupna ugovorena vrijednost projekta HRK]]/7.5345</f>
        <v>269765.33412967017</v>
      </c>
      <c r="AA2801" s="57" t="s">
        <v>7633</v>
      </c>
      <c r="AB2801" s="57" t="s">
        <v>35</v>
      </c>
      <c r="AC2801" s="107" t="s">
        <v>10197</v>
      </c>
      <c r="AD2801" s="63" t="s">
        <v>747</v>
      </c>
    </row>
    <row r="2802" spans="1:30" ht="102" x14ac:dyDescent="0.2">
      <c r="A2802" s="61" t="s">
        <v>10198</v>
      </c>
      <c r="B2802" s="55" t="s">
        <v>743</v>
      </c>
      <c r="C2802" s="56" t="s">
        <v>7295</v>
      </c>
      <c r="D2802" s="88" t="s">
        <v>10181</v>
      </c>
      <c r="E2802" s="44" t="s">
        <v>232</v>
      </c>
      <c r="F2802" s="62" t="s">
        <v>10199</v>
      </c>
      <c r="G2802" s="62" t="s">
        <v>3102</v>
      </c>
      <c r="H2802" s="59">
        <v>44631</v>
      </c>
      <c r="I2802" s="59">
        <v>45241</v>
      </c>
      <c r="J2802" s="48" t="str">
        <f>IF(Ugovori_OPULJP[[#This Row],[DATUM ZAVRŠETKA OPERACIJE]]&gt;DATE(2024,3,31),"u provedbi","završen")</f>
        <v>završen</v>
      </c>
      <c r="K2802" s="67" t="s">
        <v>109</v>
      </c>
      <c r="L2802" s="67" t="s">
        <v>99</v>
      </c>
      <c r="M2802" s="49">
        <v>0.85</v>
      </c>
      <c r="N2802" s="49">
        <v>0.15</v>
      </c>
      <c r="O2802" s="50">
        <f>Ugovori_OPULJP[[#This Row],[Bespovratna sredstva - Ukupno (EU+Nac) HRK
= Ukupna ugovorena vrijednost bespovratnih sredstava]]*Ugovori_OPULJP[[#This Row],[EU STOPA SUFINANCIRANJA %
EU CO-FINANCING RATE %]]</f>
        <v>1968978.5219999999</v>
      </c>
      <c r="P2802" s="51">
        <f>Ugovori_OPULJP[[#This Row],[Bespovratna sredstva - EU dio - HRK]]/7.5345</f>
        <v>261328.35914791955</v>
      </c>
      <c r="Q2802" s="50">
        <f>Ugovori_OPULJP[[#This Row],[Bespovratna sredstva - Ukupno (EU+Nac) HRK
= Ukupna ugovorena vrijednost bespovratnih sredstava]]*Ugovori_OPULJP[[#This Row],[STOPA NACIONALNOG SUFINANCIRANJA %]]</f>
        <v>347466.79799999995</v>
      </c>
      <c r="R2802" s="51">
        <f>Ugovori_OPULJP[[#This Row],[Bespovratna sredstva - Nacionalni dio - HRK]]/7.5345</f>
        <v>46116.76926139756</v>
      </c>
      <c r="S2802" s="52">
        <v>2316445.3199999998</v>
      </c>
      <c r="T2802" s="53">
        <f>Ugovori_OPULJP[[#This Row],[Bespovratna sredstva - Ukupno (EU+Nac) HRK
= Ukupna ugovorena vrijednost bespovratnih sredstava]]/7.5345</f>
        <v>307445.12840931711</v>
      </c>
      <c r="U2802" s="50">
        <v>0</v>
      </c>
      <c r="V2802" s="51">
        <f>Ugovori_OPULJP[[#This Row],[Javni doprinos korisnika - HRK]]/7.5345</f>
        <v>0</v>
      </c>
      <c r="W2802" s="50">
        <v>0</v>
      </c>
      <c r="X2802" s="51">
        <f>Ugovori_OPULJP[[#This Row],[Privatni doprinos korisnika - HRK]]/7.5345</f>
        <v>0</v>
      </c>
      <c r="Y2802" s="52">
        <v>2316445.3199999998</v>
      </c>
      <c r="Z2802" s="53">
        <f>Ugovori_OPULJP[[#This Row],[UKUPNI PRIHVATLJIVI IZDACI
TOTAL ELIGIBLE EXPENDITURE
= Bespovratna sredstva ukupno + doprinos korisnika
= Ukupni prihvatljivi troškovi
= Ukupna ugovorena vrijednost projekta HRK]]/7.5345</f>
        <v>307445.12840931711</v>
      </c>
      <c r="AA2802" s="57" t="s">
        <v>7633</v>
      </c>
      <c r="AB2802" s="57" t="s">
        <v>35</v>
      </c>
      <c r="AC2802" s="107" t="s">
        <v>10200</v>
      </c>
      <c r="AD2802" s="63" t="s">
        <v>747</v>
      </c>
    </row>
    <row r="2803" spans="1:30" ht="76.5" x14ac:dyDescent="0.2">
      <c r="A2803" s="61" t="s">
        <v>10201</v>
      </c>
      <c r="B2803" s="55" t="s">
        <v>743</v>
      </c>
      <c r="C2803" s="56" t="s">
        <v>7295</v>
      </c>
      <c r="D2803" s="88" t="s">
        <v>10181</v>
      </c>
      <c r="E2803" s="44" t="s">
        <v>232</v>
      </c>
      <c r="F2803" s="62" t="s">
        <v>10202</v>
      </c>
      <c r="G2803" s="62" t="s">
        <v>525</v>
      </c>
      <c r="H2803" s="59">
        <v>44631</v>
      </c>
      <c r="I2803" s="59">
        <v>45241</v>
      </c>
      <c r="J2803" s="48" t="str">
        <f>IF(Ugovori_OPULJP[[#This Row],[DATUM ZAVRŠETKA OPERACIJE]]&gt;DATE(2024,3,31),"u provedbi","završen")</f>
        <v>završen</v>
      </c>
      <c r="K2803" s="67" t="s">
        <v>10203</v>
      </c>
      <c r="L2803" s="67" t="s">
        <v>200</v>
      </c>
      <c r="M2803" s="49">
        <v>0.85</v>
      </c>
      <c r="N2803" s="49">
        <v>0.15</v>
      </c>
      <c r="O2803" s="50">
        <f>Ugovori_OPULJP[[#This Row],[Bespovratna sredstva - Ukupno (EU+Nac) HRK
= Ukupna ugovorena vrijednost bespovratnih sredstava]]*Ugovori_OPULJP[[#This Row],[EU STOPA SUFINANCIRANJA %
EU CO-FINANCING RATE %]]</f>
        <v>1955916.5125</v>
      </c>
      <c r="P2803" s="51">
        <f>Ugovori_OPULJP[[#This Row],[Bespovratna sredstva - EU dio - HRK]]/7.5345</f>
        <v>259594.73256354104</v>
      </c>
      <c r="Q2803" s="50">
        <f>Ugovori_OPULJP[[#This Row],[Bespovratna sredstva - Ukupno (EU+Nac) HRK
= Ukupna ugovorena vrijednost bespovratnih sredstava]]*Ugovori_OPULJP[[#This Row],[STOPA NACIONALNOG SUFINANCIRANJA %]]</f>
        <v>345161.73749999999</v>
      </c>
      <c r="R2803" s="51">
        <f>Ugovori_OPULJP[[#This Row],[Bespovratna sredstva - Nacionalni dio - HRK]]/7.5345</f>
        <v>45810.835158271948</v>
      </c>
      <c r="S2803" s="52">
        <v>2301078.25</v>
      </c>
      <c r="T2803" s="53">
        <f>Ugovori_OPULJP[[#This Row],[Bespovratna sredstva - Ukupno (EU+Nac) HRK
= Ukupna ugovorena vrijednost bespovratnih sredstava]]/7.5345</f>
        <v>305405.56772181299</v>
      </c>
      <c r="U2803" s="50">
        <v>0</v>
      </c>
      <c r="V2803" s="51">
        <f>Ugovori_OPULJP[[#This Row],[Javni doprinos korisnika - HRK]]/7.5345</f>
        <v>0</v>
      </c>
      <c r="W2803" s="50">
        <v>0</v>
      </c>
      <c r="X2803" s="51">
        <f>Ugovori_OPULJP[[#This Row],[Privatni doprinos korisnika - HRK]]/7.5345</f>
        <v>0</v>
      </c>
      <c r="Y2803" s="52">
        <v>2301078.25</v>
      </c>
      <c r="Z2803" s="53">
        <f>Ugovori_OPULJP[[#This Row],[UKUPNI PRIHVATLJIVI IZDACI
TOTAL ELIGIBLE EXPENDITURE
= Bespovratna sredstva ukupno + doprinos korisnika
= Ukupni prihvatljivi troškovi
= Ukupna ugovorena vrijednost projekta HRK]]/7.5345</f>
        <v>305405.56772181299</v>
      </c>
      <c r="AA2803" s="57" t="s">
        <v>7633</v>
      </c>
      <c r="AB2803" s="57" t="s">
        <v>35</v>
      </c>
      <c r="AC2803" s="107" t="s">
        <v>10204</v>
      </c>
      <c r="AD2803" s="63" t="s">
        <v>747</v>
      </c>
    </row>
    <row r="2804" spans="1:30" ht="76.5" x14ac:dyDescent="0.2">
      <c r="A2804" s="61" t="s">
        <v>10205</v>
      </c>
      <c r="B2804" s="55" t="s">
        <v>743</v>
      </c>
      <c r="C2804" s="56" t="s">
        <v>7295</v>
      </c>
      <c r="D2804" s="88" t="s">
        <v>10181</v>
      </c>
      <c r="E2804" s="44" t="s">
        <v>232</v>
      </c>
      <c r="F2804" s="62" t="s">
        <v>10206</v>
      </c>
      <c r="G2804" s="62" t="s">
        <v>7632</v>
      </c>
      <c r="H2804" s="59">
        <v>44631</v>
      </c>
      <c r="I2804" s="59">
        <v>45291</v>
      </c>
      <c r="J2804" s="48" t="str">
        <f>IF(Ugovori_OPULJP[[#This Row],[DATUM ZAVRŠETKA OPERACIJE]]&gt;DATE(2024,3,31),"u provedbi","završen")</f>
        <v>završen</v>
      </c>
      <c r="K2804" s="67" t="s">
        <v>10207</v>
      </c>
      <c r="L2804" s="67" t="s">
        <v>84</v>
      </c>
      <c r="M2804" s="49">
        <v>0.85</v>
      </c>
      <c r="N2804" s="49">
        <v>0.15</v>
      </c>
      <c r="O2804" s="50">
        <f>Ugovori_OPULJP[[#This Row],[Bespovratna sredstva - Ukupno (EU+Nac) HRK
= Ukupna ugovorena vrijednost bespovratnih sredstava]]*Ugovori_OPULJP[[#This Row],[EU STOPA SUFINANCIRANJA %
EU CO-FINANCING RATE %]]</f>
        <v>1426827.8499999999</v>
      </c>
      <c r="P2804" s="51">
        <f>Ugovori_OPULJP[[#This Row],[Bespovratna sredstva - EU dio - HRK]]/7.5345</f>
        <v>189372.59937620276</v>
      </c>
      <c r="Q2804" s="50">
        <f>Ugovori_OPULJP[[#This Row],[Bespovratna sredstva - Ukupno (EU+Nac) HRK
= Ukupna ugovorena vrijednost bespovratnih sredstava]]*Ugovori_OPULJP[[#This Row],[STOPA NACIONALNOG SUFINANCIRANJA %]]</f>
        <v>251793.15</v>
      </c>
      <c r="R2804" s="51">
        <f>Ugovori_OPULJP[[#This Row],[Bespovratna sredstva - Nacionalni dio - HRK]]/7.5345</f>
        <v>33418.694007565195</v>
      </c>
      <c r="S2804" s="52">
        <v>1678621</v>
      </c>
      <c r="T2804" s="53">
        <f>Ugovori_OPULJP[[#This Row],[Bespovratna sredstva - Ukupno (EU+Nac) HRK
= Ukupna ugovorena vrijednost bespovratnih sredstava]]/7.5345</f>
        <v>222791.29338376797</v>
      </c>
      <c r="U2804" s="50">
        <v>0</v>
      </c>
      <c r="V2804" s="51">
        <f>Ugovori_OPULJP[[#This Row],[Javni doprinos korisnika - HRK]]/7.5345</f>
        <v>0</v>
      </c>
      <c r="W2804" s="50">
        <v>0</v>
      </c>
      <c r="X2804" s="51">
        <f>Ugovori_OPULJP[[#This Row],[Privatni doprinos korisnika - HRK]]/7.5345</f>
        <v>0</v>
      </c>
      <c r="Y2804" s="52">
        <v>1678621</v>
      </c>
      <c r="Z2804" s="53">
        <f>Ugovori_OPULJP[[#This Row],[UKUPNI PRIHVATLJIVI IZDACI
TOTAL ELIGIBLE EXPENDITURE
= Bespovratna sredstva ukupno + doprinos korisnika
= Ukupni prihvatljivi troškovi
= Ukupna ugovorena vrijednost projekta HRK]]/7.5345</f>
        <v>222791.29338376797</v>
      </c>
      <c r="AA2804" s="57" t="s">
        <v>7633</v>
      </c>
      <c r="AB2804" s="57" t="s">
        <v>35</v>
      </c>
      <c r="AC2804" s="107" t="s">
        <v>10208</v>
      </c>
      <c r="AD2804" s="63" t="s">
        <v>747</v>
      </c>
    </row>
    <row r="2805" spans="1:30" ht="102" x14ac:dyDescent="0.2">
      <c r="A2805" s="61" t="s">
        <v>10209</v>
      </c>
      <c r="B2805" s="55" t="s">
        <v>743</v>
      </c>
      <c r="C2805" s="56" t="s">
        <v>7295</v>
      </c>
      <c r="D2805" s="88" t="s">
        <v>10181</v>
      </c>
      <c r="E2805" s="44" t="s">
        <v>232</v>
      </c>
      <c r="F2805" s="62" t="s">
        <v>10210</v>
      </c>
      <c r="G2805" s="62" t="s">
        <v>308</v>
      </c>
      <c r="H2805" s="59">
        <v>44631</v>
      </c>
      <c r="I2805" s="59">
        <v>45241</v>
      </c>
      <c r="J2805" s="48" t="str">
        <f>IF(Ugovori_OPULJP[[#This Row],[DATUM ZAVRŠETKA OPERACIJE]]&gt;DATE(2024,3,31),"u provedbi","završen")</f>
        <v>završen</v>
      </c>
      <c r="K2805" s="67" t="s">
        <v>37</v>
      </c>
      <c r="L2805" s="58" t="s">
        <v>37</v>
      </c>
      <c r="M2805" s="49">
        <v>0.85</v>
      </c>
      <c r="N2805" s="49">
        <v>0.15</v>
      </c>
      <c r="O2805" s="50">
        <f>Ugovori_OPULJP[[#This Row],[Bespovratna sredstva - Ukupno (EU+Nac) HRK
= Ukupna ugovorena vrijednost bespovratnih sredstava]]*Ugovori_OPULJP[[#This Row],[EU STOPA SUFINANCIRANJA %
EU CO-FINANCING RATE %]]</f>
        <v>1736168.4435000001</v>
      </c>
      <c r="P2805" s="51">
        <f>Ugovori_OPULJP[[#This Row],[Bespovratna sredstva - EU dio - HRK]]/7.5345</f>
        <v>230429.15170217</v>
      </c>
      <c r="Q2805" s="50">
        <f>Ugovori_OPULJP[[#This Row],[Bespovratna sredstva - Ukupno (EU+Nac) HRK
= Ukupna ugovorena vrijednost bespovratnih sredstava]]*Ugovori_OPULJP[[#This Row],[STOPA NACIONALNOG SUFINANCIRANJA %]]</f>
        <v>306382.66649999999</v>
      </c>
      <c r="R2805" s="51">
        <f>Ugovori_OPULJP[[#This Row],[Bespovratna sredstva - Nacionalni dio - HRK]]/7.5345</f>
        <v>40663.967947441764</v>
      </c>
      <c r="S2805" s="52">
        <v>2042551.11</v>
      </c>
      <c r="T2805" s="53">
        <f>Ugovori_OPULJP[[#This Row],[Bespovratna sredstva - Ukupno (EU+Nac) HRK
= Ukupna ugovorena vrijednost bespovratnih sredstava]]/7.5345</f>
        <v>271093.11964961176</v>
      </c>
      <c r="U2805" s="50">
        <v>0</v>
      </c>
      <c r="V2805" s="51">
        <f>Ugovori_OPULJP[[#This Row],[Javni doprinos korisnika - HRK]]/7.5345</f>
        <v>0</v>
      </c>
      <c r="W2805" s="50">
        <v>0</v>
      </c>
      <c r="X2805" s="51">
        <f>Ugovori_OPULJP[[#This Row],[Privatni doprinos korisnika - HRK]]/7.5345</f>
        <v>0</v>
      </c>
      <c r="Y2805" s="52">
        <v>2042551.11</v>
      </c>
      <c r="Z2805" s="53">
        <f>Ugovori_OPULJP[[#This Row],[UKUPNI PRIHVATLJIVI IZDACI
TOTAL ELIGIBLE EXPENDITURE
= Bespovratna sredstva ukupno + doprinos korisnika
= Ukupni prihvatljivi troškovi
= Ukupna ugovorena vrijednost projekta HRK]]/7.5345</f>
        <v>271093.11964961176</v>
      </c>
      <c r="AA2805" s="57" t="s">
        <v>7633</v>
      </c>
      <c r="AB2805" s="57" t="s">
        <v>35</v>
      </c>
      <c r="AC2805" s="107" t="s">
        <v>10211</v>
      </c>
      <c r="AD2805" s="63" t="s">
        <v>747</v>
      </c>
    </row>
    <row r="2806" spans="1:30" ht="114.75" x14ac:dyDescent="0.2">
      <c r="A2806" s="61" t="s">
        <v>10212</v>
      </c>
      <c r="B2806" s="55" t="s">
        <v>743</v>
      </c>
      <c r="C2806" s="56" t="s">
        <v>7295</v>
      </c>
      <c r="D2806" s="88" t="s">
        <v>10181</v>
      </c>
      <c r="E2806" s="44" t="s">
        <v>232</v>
      </c>
      <c r="F2806" s="62" t="s">
        <v>10213</v>
      </c>
      <c r="G2806" s="45" t="s">
        <v>7716</v>
      </c>
      <c r="H2806" s="59">
        <v>44631</v>
      </c>
      <c r="I2806" s="59">
        <v>45241</v>
      </c>
      <c r="J2806" s="48" t="str">
        <f>IF(Ugovori_OPULJP[[#This Row],[DATUM ZAVRŠETKA OPERACIJE]]&gt;DATE(2024,3,31),"u provedbi","završen")</f>
        <v>završen</v>
      </c>
      <c r="K2806" s="67" t="s">
        <v>2768</v>
      </c>
      <c r="L2806" s="67" t="s">
        <v>200</v>
      </c>
      <c r="M2806" s="49">
        <v>0.85</v>
      </c>
      <c r="N2806" s="49">
        <v>0.15</v>
      </c>
      <c r="O2806" s="50">
        <f>Ugovori_OPULJP[[#This Row],[Bespovratna sredstva - Ukupno (EU+Nac) HRK
= Ukupna ugovorena vrijednost bespovratnih sredstava]]*Ugovori_OPULJP[[#This Row],[EU STOPA SUFINANCIRANJA %
EU CO-FINANCING RATE %]]</f>
        <v>1054375.513</v>
      </c>
      <c r="P2806" s="51">
        <f>Ugovori_OPULJP[[#This Row],[Bespovratna sredstva - EU dio - HRK]]/7.5345</f>
        <v>139939.67920897205</v>
      </c>
      <c r="Q2806" s="50">
        <f>Ugovori_OPULJP[[#This Row],[Bespovratna sredstva - Ukupno (EU+Nac) HRK
= Ukupna ugovorena vrijednost bespovratnih sredstava]]*Ugovori_OPULJP[[#This Row],[STOPA NACIONALNOG SUFINANCIRANJA %]]</f>
        <v>186066.26699999999</v>
      </c>
      <c r="R2806" s="51">
        <f>Ugovori_OPULJP[[#This Row],[Bespovratna sredstva - Nacionalni dio - HRK]]/7.5345</f>
        <v>24695.237507465656</v>
      </c>
      <c r="S2806" s="52">
        <v>1240441.78</v>
      </c>
      <c r="T2806" s="53">
        <f>Ugovori_OPULJP[[#This Row],[Bespovratna sredstva - Ukupno (EU+Nac) HRK
= Ukupna ugovorena vrijednost bespovratnih sredstava]]/7.5345</f>
        <v>164634.91671643773</v>
      </c>
      <c r="U2806" s="50">
        <v>0</v>
      </c>
      <c r="V2806" s="51">
        <f>Ugovori_OPULJP[[#This Row],[Javni doprinos korisnika - HRK]]/7.5345</f>
        <v>0</v>
      </c>
      <c r="W2806" s="50">
        <v>0</v>
      </c>
      <c r="X2806" s="51">
        <f>Ugovori_OPULJP[[#This Row],[Privatni doprinos korisnika - HRK]]/7.5345</f>
        <v>0</v>
      </c>
      <c r="Y2806" s="52">
        <v>1240441.78</v>
      </c>
      <c r="Z2806" s="53">
        <f>Ugovori_OPULJP[[#This Row],[UKUPNI PRIHVATLJIVI IZDACI
TOTAL ELIGIBLE EXPENDITURE
= Bespovratna sredstva ukupno + doprinos korisnika
= Ukupni prihvatljivi troškovi
= Ukupna ugovorena vrijednost projekta HRK]]/7.5345</f>
        <v>164634.91671643773</v>
      </c>
      <c r="AA2806" s="57" t="s">
        <v>7633</v>
      </c>
      <c r="AB2806" s="57" t="s">
        <v>35</v>
      </c>
      <c r="AC2806" s="107" t="s">
        <v>10214</v>
      </c>
      <c r="AD2806" s="63" t="s">
        <v>747</v>
      </c>
    </row>
    <row r="2807" spans="1:30" ht="102" x14ac:dyDescent="0.2">
      <c r="A2807" s="61" t="s">
        <v>10215</v>
      </c>
      <c r="B2807" s="55" t="s">
        <v>743</v>
      </c>
      <c r="C2807" s="56" t="s">
        <v>7295</v>
      </c>
      <c r="D2807" s="88" t="s">
        <v>10181</v>
      </c>
      <c r="E2807" s="44" t="s">
        <v>232</v>
      </c>
      <c r="F2807" s="62" t="s">
        <v>10216</v>
      </c>
      <c r="G2807" s="62" t="s">
        <v>7739</v>
      </c>
      <c r="H2807" s="59">
        <v>44631</v>
      </c>
      <c r="I2807" s="59">
        <v>45241</v>
      </c>
      <c r="J2807" s="48" t="str">
        <f>IF(Ugovori_OPULJP[[#This Row],[DATUM ZAVRŠETKA OPERACIJE]]&gt;DATE(2024,3,31),"u provedbi","završen")</f>
        <v>završen</v>
      </c>
      <c r="K2807" s="67" t="s">
        <v>10217</v>
      </c>
      <c r="L2807" s="67" t="s">
        <v>37</v>
      </c>
      <c r="M2807" s="49">
        <v>0.85</v>
      </c>
      <c r="N2807" s="49">
        <v>0.15</v>
      </c>
      <c r="O2807" s="50">
        <f>Ugovori_OPULJP[[#This Row],[Bespovratna sredstva - Ukupno (EU+Nac) HRK
= Ukupna ugovorena vrijednost bespovratnih sredstava]]*Ugovori_OPULJP[[#This Row],[EU STOPA SUFINANCIRANJA %
EU CO-FINANCING RATE %]]</f>
        <v>1843015.3559999999</v>
      </c>
      <c r="P2807" s="51">
        <f>Ugovori_OPULJP[[#This Row],[Bespovratna sredstva - EU dio - HRK]]/7.5345</f>
        <v>244610.1739996018</v>
      </c>
      <c r="Q2807" s="50">
        <f>Ugovori_OPULJP[[#This Row],[Bespovratna sredstva - Ukupno (EU+Nac) HRK
= Ukupna ugovorena vrijednost bespovratnih sredstava]]*Ugovori_OPULJP[[#This Row],[STOPA NACIONALNOG SUFINANCIRANJA %]]</f>
        <v>325238.00399999996</v>
      </c>
      <c r="R2807" s="51">
        <f>Ugovori_OPULJP[[#This Row],[Bespovratna sredstva - Nacionalni dio - HRK]]/7.5345</f>
        <v>43166.501294047375</v>
      </c>
      <c r="S2807" s="52">
        <v>2168253.36</v>
      </c>
      <c r="T2807" s="53">
        <f>Ugovori_OPULJP[[#This Row],[Bespovratna sredstva - Ukupno (EU+Nac) HRK
= Ukupna ugovorena vrijednost bespovratnih sredstava]]/7.5345</f>
        <v>287776.6752936492</v>
      </c>
      <c r="U2807" s="50">
        <v>0</v>
      </c>
      <c r="V2807" s="51">
        <f>Ugovori_OPULJP[[#This Row],[Javni doprinos korisnika - HRK]]/7.5345</f>
        <v>0</v>
      </c>
      <c r="W2807" s="50">
        <v>0</v>
      </c>
      <c r="X2807" s="51">
        <f>Ugovori_OPULJP[[#This Row],[Privatni doprinos korisnika - HRK]]/7.5345</f>
        <v>0</v>
      </c>
      <c r="Y2807" s="52">
        <v>2168253.36</v>
      </c>
      <c r="Z2807" s="53">
        <f>Ugovori_OPULJP[[#This Row],[UKUPNI PRIHVATLJIVI IZDACI
TOTAL ELIGIBLE EXPENDITURE
= Bespovratna sredstva ukupno + doprinos korisnika
= Ukupni prihvatljivi troškovi
= Ukupna ugovorena vrijednost projekta HRK]]/7.5345</f>
        <v>287776.6752936492</v>
      </c>
      <c r="AA2807" s="57" t="s">
        <v>7633</v>
      </c>
      <c r="AB2807" s="57" t="s">
        <v>35</v>
      </c>
      <c r="AC2807" s="107" t="s">
        <v>10218</v>
      </c>
      <c r="AD2807" s="63" t="s">
        <v>747</v>
      </c>
    </row>
    <row r="2808" spans="1:30" ht="102" x14ac:dyDescent="0.2">
      <c r="A2808" s="61" t="s">
        <v>10219</v>
      </c>
      <c r="B2808" s="55" t="s">
        <v>743</v>
      </c>
      <c r="C2808" s="56" t="s">
        <v>7295</v>
      </c>
      <c r="D2808" s="88" t="s">
        <v>10181</v>
      </c>
      <c r="E2808" s="44" t="s">
        <v>232</v>
      </c>
      <c r="F2808" s="62" t="s">
        <v>10220</v>
      </c>
      <c r="G2808" s="62" t="s">
        <v>379</v>
      </c>
      <c r="H2808" s="59">
        <v>44631</v>
      </c>
      <c r="I2808" s="59">
        <v>45180</v>
      </c>
      <c r="J2808" s="48" t="str">
        <f>IF(Ugovori_OPULJP[[#This Row],[DATUM ZAVRŠETKA OPERACIJE]]&gt;DATE(2024,3,31),"u provedbi","završen")</f>
        <v>završen</v>
      </c>
      <c r="K2808" s="58" t="s">
        <v>37</v>
      </c>
      <c r="L2808" s="58" t="s">
        <v>37</v>
      </c>
      <c r="M2808" s="49">
        <v>0.85</v>
      </c>
      <c r="N2808" s="49">
        <v>0.15</v>
      </c>
      <c r="O2808" s="50">
        <f>Ugovori_OPULJP[[#This Row],[Bespovratna sredstva - Ukupno (EU+Nac) HRK
= Ukupna ugovorena vrijednost bespovratnih sredstava]]*Ugovori_OPULJP[[#This Row],[EU STOPA SUFINANCIRANJA %
EU CO-FINANCING RATE %]]</f>
        <v>852658.41749999998</v>
      </c>
      <c r="P2808" s="51">
        <f>Ugovori_OPULJP[[#This Row],[Bespovratna sredstva - EU dio - HRK]]/7.5345</f>
        <v>113167.21978897073</v>
      </c>
      <c r="Q2808" s="50">
        <f>Ugovori_OPULJP[[#This Row],[Bespovratna sredstva - Ukupno (EU+Nac) HRK
= Ukupna ugovorena vrijednost bespovratnih sredstava]]*Ugovori_OPULJP[[#This Row],[STOPA NACIONALNOG SUFINANCIRANJA %]]</f>
        <v>150469.13250000001</v>
      </c>
      <c r="R2808" s="51">
        <f>Ugovori_OPULJP[[#This Row],[Bespovratna sredstva - Nacionalni dio - HRK]]/7.5345</f>
        <v>19970.685845112483</v>
      </c>
      <c r="S2808" s="52">
        <v>1003127.55</v>
      </c>
      <c r="T2808" s="53">
        <f>Ugovori_OPULJP[[#This Row],[Bespovratna sredstva - Ukupno (EU+Nac) HRK
= Ukupna ugovorena vrijednost bespovratnih sredstava]]/7.5345</f>
        <v>133137.9056340832</v>
      </c>
      <c r="U2808" s="50">
        <v>0</v>
      </c>
      <c r="V2808" s="51">
        <f>Ugovori_OPULJP[[#This Row],[Javni doprinos korisnika - HRK]]/7.5345</f>
        <v>0</v>
      </c>
      <c r="W2808" s="50">
        <v>0</v>
      </c>
      <c r="X2808" s="51">
        <f>Ugovori_OPULJP[[#This Row],[Privatni doprinos korisnika - HRK]]/7.5345</f>
        <v>0</v>
      </c>
      <c r="Y2808" s="52">
        <v>1003127.55</v>
      </c>
      <c r="Z2808" s="53">
        <f>Ugovori_OPULJP[[#This Row],[UKUPNI PRIHVATLJIVI IZDACI
TOTAL ELIGIBLE EXPENDITURE
= Bespovratna sredstva ukupno + doprinos korisnika
= Ukupni prihvatljivi troškovi
= Ukupna ugovorena vrijednost projekta HRK]]/7.5345</f>
        <v>133137.9056340832</v>
      </c>
      <c r="AA2808" s="57" t="s">
        <v>7633</v>
      </c>
      <c r="AB2808" s="57" t="s">
        <v>35</v>
      </c>
      <c r="AC2808" s="107" t="s">
        <v>10221</v>
      </c>
      <c r="AD2808" s="63" t="s">
        <v>747</v>
      </c>
    </row>
    <row r="2809" spans="1:30" ht="102" x14ac:dyDescent="0.2">
      <c r="A2809" s="61" t="s">
        <v>10222</v>
      </c>
      <c r="B2809" s="55" t="s">
        <v>743</v>
      </c>
      <c r="C2809" s="56" t="s">
        <v>7295</v>
      </c>
      <c r="D2809" s="88" t="s">
        <v>10181</v>
      </c>
      <c r="E2809" s="44" t="s">
        <v>232</v>
      </c>
      <c r="F2809" s="62" t="s">
        <v>10223</v>
      </c>
      <c r="G2809" s="45" t="s">
        <v>7677</v>
      </c>
      <c r="H2809" s="59">
        <v>44631</v>
      </c>
      <c r="I2809" s="59">
        <v>45241</v>
      </c>
      <c r="J2809" s="48" t="str">
        <f>IF(Ugovori_OPULJP[[#This Row],[DATUM ZAVRŠETKA OPERACIJE]]&gt;DATE(2024,3,31),"u provedbi","završen")</f>
        <v>završen</v>
      </c>
      <c r="K2809" s="67" t="s">
        <v>10224</v>
      </c>
      <c r="L2809" s="67" t="s">
        <v>173</v>
      </c>
      <c r="M2809" s="49">
        <v>0.85</v>
      </c>
      <c r="N2809" s="49">
        <v>0.15</v>
      </c>
      <c r="O2809" s="50">
        <f>Ugovori_OPULJP[[#This Row],[Bespovratna sredstva - Ukupno (EU+Nac) HRK
= Ukupna ugovorena vrijednost bespovratnih sredstava]]*Ugovori_OPULJP[[#This Row],[EU STOPA SUFINANCIRANJA %
EU CO-FINANCING RATE %]]</f>
        <v>1462689.18</v>
      </c>
      <c r="P2809" s="51">
        <f>Ugovori_OPULJP[[#This Row],[Bespovratna sredstva - EU dio - HRK]]/7.5345</f>
        <v>194132.21580728647</v>
      </c>
      <c r="Q2809" s="50">
        <f>Ugovori_OPULJP[[#This Row],[Bespovratna sredstva - Ukupno (EU+Nac) HRK
= Ukupna ugovorena vrijednost bespovratnih sredstava]]*Ugovori_OPULJP[[#This Row],[STOPA NACIONALNOG SUFINANCIRANJA %]]</f>
        <v>258121.62</v>
      </c>
      <c r="R2809" s="51">
        <f>Ugovori_OPULJP[[#This Row],[Bespovratna sredstva - Nacionalni dio - HRK]]/7.5345</f>
        <v>34258.626318932904</v>
      </c>
      <c r="S2809" s="52">
        <v>1720810.8</v>
      </c>
      <c r="T2809" s="53">
        <f>Ugovori_OPULJP[[#This Row],[Bespovratna sredstva - Ukupno (EU+Nac) HRK
= Ukupna ugovorena vrijednost bespovratnih sredstava]]/7.5345</f>
        <v>228390.84212621939</v>
      </c>
      <c r="U2809" s="50">
        <v>0</v>
      </c>
      <c r="V2809" s="51">
        <f>Ugovori_OPULJP[[#This Row],[Javni doprinos korisnika - HRK]]/7.5345</f>
        <v>0</v>
      </c>
      <c r="W2809" s="50">
        <v>0</v>
      </c>
      <c r="X2809" s="51">
        <f>Ugovori_OPULJP[[#This Row],[Privatni doprinos korisnika - HRK]]/7.5345</f>
        <v>0</v>
      </c>
      <c r="Y2809" s="52">
        <v>1720810.8</v>
      </c>
      <c r="Z2809" s="53">
        <f>Ugovori_OPULJP[[#This Row],[UKUPNI PRIHVATLJIVI IZDACI
TOTAL ELIGIBLE EXPENDITURE
= Bespovratna sredstva ukupno + doprinos korisnika
= Ukupni prihvatljivi troškovi
= Ukupna ugovorena vrijednost projekta HRK]]/7.5345</f>
        <v>228390.84212621939</v>
      </c>
      <c r="AA2809" s="57" t="s">
        <v>7633</v>
      </c>
      <c r="AB2809" s="57" t="s">
        <v>35</v>
      </c>
      <c r="AC2809" s="107" t="s">
        <v>10225</v>
      </c>
      <c r="AD2809" s="63" t="s">
        <v>747</v>
      </c>
    </row>
    <row r="2810" spans="1:30" ht="114.75" x14ac:dyDescent="0.2">
      <c r="A2810" s="61" t="s">
        <v>10226</v>
      </c>
      <c r="B2810" s="55" t="s">
        <v>743</v>
      </c>
      <c r="C2810" s="56" t="s">
        <v>7295</v>
      </c>
      <c r="D2810" s="88" t="s">
        <v>10181</v>
      </c>
      <c r="E2810" s="44" t="s">
        <v>232</v>
      </c>
      <c r="F2810" s="62" t="s">
        <v>10227</v>
      </c>
      <c r="G2810" s="62" t="s">
        <v>5030</v>
      </c>
      <c r="H2810" s="59">
        <v>44643</v>
      </c>
      <c r="I2810" s="59">
        <v>45253</v>
      </c>
      <c r="J2810" s="48" t="str">
        <f>IF(Ugovori_OPULJP[[#This Row],[DATUM ZAVRŠETKA OPERACIJE]]&gt;DATE(2024,3,31),"u provedbi","završen")</f>
        <v>završen</v>
      </c>
      <c r="K2810" s="67" t="s">
        <v>8608</v>
      </c>
      <c r="L2810" s="58" t="s">
        <v>37</v>
      </c>
      <c r="M2810" s="49">
        <v>0.85</v>
      </c>
      <c r="N2810" s="49">
        <v>0.15</v>
      </c>
      <c r="O2810" s="50">
        <f>Ugovori_OPULJP[[#This Row],[Bespovratna sredstva - Ukupno (EU+Nac) HRK
= Ukupna ugovorena vrijednost bespovratnih sredstava]]*Ugovori_OPULJP[[#This Row],[EU STOPA SUFINANCIRANJA %
EU CO-FINANCING RATE %]]</f>
        <v>2079406</v>
      </c>
      <c r="P2810" s="51">
        <f>Ugovori_OPULJP[[#This Row],[Bespovratna sredstva - EU dio - HRK]]/7.5345</f>
        <v>275984.60415422387</v>
      </c>
      <c r="Q2810" s="50">
        <f>Ugovori_OPULJP[[#This Row],[Bespovratna sredstva - Ukupno (EU+Nac) HRK
= Ukupna ugovorena vrijednost bespovratnih sredstava]]*Ugovori_OPULJP[[#This Row],[STOPA NACIONALNOG SUFINANCIRANJA %]]</f>
        <v>366954</v>
      </c>
      <c r="R2810" s="51">
        <f>Ugovori_OPULJP[[#This Row],[Bespovratna sredstva - Nacionalni dio - HRK]]/7.5345</f>
        <v>48703.165438980686</v>
      </c>
      <c r="S2810" s="52">
        <v>2446360</v>
      </c>
      <c r="T2810" s="53">
        <f>Ugovori_OPULJP[[#This Row],[Bespovratna sredstva - Ukupno (EU+Nac) HRK
= Ukupna ugovorena vrijednost bespovratnih sredstava]]/7.5345</f>
        <v>324687.76959320455</v>
      </c>
      <c r="U2810" s="50">
        <v>0</v>
      </c>
      <c r="V2810" s="51">
        <f>Ugovori_OPULJP[[#This Row],[Javni doprinos korisnika - HRK]]/7.5345</f>
        <v>0</v>
      </c>
      <c r="W2810" s="50">
        <v>0</v>
      </c>
      <c r="X2810" s="51">
        <f>Ugovori_OPULJP[[#This Row],[Privatni doprinos korisnika - HRK]]/7.5345</f>
        <v>0</v>
      </c>
      <c r="Y2810" s="52">
        <v>2446360</v>
      </c>
      <c r="Z2810" s="53">
        <f>Ugovori_OPULJP[[#This Row],[UKUPNI PRIHVATLJIVI IZDACI
TOTAL ELIGIBLE EXPENDITURE
= Bespovratna sredstva ukupno + doprinos korisnika
= Ukupni prihvatljivi troškovi
= Ukupna ugovorena vrijednost projekta HRK]]/7.5345</f>
        <v>324687.76959320455</v>
      </c>
      <c r="AA2810" s="57" t="s">
        <v>7633</v>
      </c>
      <c r="AB2810" s="57" t="s">
        <v>35</v>
      </c>
      <c r="AC2810" s="107" t="s">
        <v>10228</v>
      </c>
      <c r="AD2810" s="63" t="s">
        <v>747</v>
      </c>
    </row>
    <row r="2811" spans="1:30" ht="114.75" x14ac:dyDescent="0.2">
      <c r="A2811" s="61" t="s">
        <v>10229</v>
      </c>
      <c r="B2811" s="55" t="s">
        <v>743</v>
      </c>
      <c r="C2811" s="56" t="s">
        <v>7295</v>
      </c>
      <c r="D2811" s="88" t="s">
        <v>10181</v>
      </c>
      <c r="E2811" s="44" t="s">
        <v>232</v>
      </c>
      <c r="F2811" s="62" t="s">
        <v>10230</v>
      </c>
      <c r="G2811" s="62" t="s">
        <v>10231</v>
      </c>
      <c r="H2811" s="59">
        <v>44631</v>
      </c>
      <c r="I2811" s="59">
        <v>45241</v>
      </c>
      <c r="J2811" s="48" t="str">
        <f>IF(Ugovori_OPULJP[[#This Row],[DATUM ZAVRŠETKA OPERACIJE]]&gt;DATE(2024,3,31),"u provedbi","završen")</f>
        <v>završen</v>
      </c>
      <c r="K2811" s="67" t="s">
        <v>104</v>
      </c>
      <c r="L2811" s="58" t="s">
        <v>104</v>
      </c>
      <c r="M2811" s="49">
        <v>0.85</v>
      </c>
      <c r="N2811" s="49">
        <v>0.15</v>
      </c>
      <c r="O2811" s="50">
        <f>Ugovori_OPULJP[[#This Row],[Bespovratna sredstva - Ukupno (EU+Nac) HRK
= Ukupna ugovorena vrijednost bespovratnih sredstava]]*Ugovori_OPULJP[[#This Row],[EU STOPA SUFINANCIRANJA %
EU CO-FINANCING RATE %]]</f>
        <v>1064389.9664999999</v>
      </c>
      <c r="P2811" s="51">
        <f>Ugovori_OPULJP[[#This Row],[Bespovratna sredstva - EU dio - HRK]]/7.5345</f>
        <v>141268.82560222971</v>
      </c>
      <c r="Q2811" s="50">
        <f>Ugovori_OPULJP[[#This Row],[Bespovratna sredstva - Ukupno (EU+Nac) HRK
= Ukupna ugovorena vrijednost bespovratnih sredstava]]*Ugovori_OPULJP[[#This Row],[STOPA NACIONALNOG SUFINANCIRANJA %]]</f>
        <v>187833.52349999998</v>
      </c>
      <c r="R2811" s="51">
        <f>Ugovori_OPULJP[[#This Row],[Bespovratna sredstva - Nacionalni dio - HRK]]/7.5345</f>
        <v>24929.792753334656</v>
      </c>
      <c r="S2811" s="52">
        <v>1252223.49</v>
      </c>
      <c r="T2811" s="53">
        <f>Ugovori_OPULJP[[#This Row],[Bespovratna sredstva - Ukupno (EU+Nac) HRK
= Ukupna ugovorena vrijednost bespovratnih sredstava]]/7.5345</f>
        <v>166198.61835556439</v>
      </c>
      <c r="U2811" s="50">
        <v>0</v>
      </c>
      <c r="V2811" s="51">
        <f>Ugovori_OPULJP[[#This Row],[Javni doprinos korisnika - HRK]]/7.5345</f>
        <v>0</v>
      </c>
      <c r="W2811" s="50">
        <v>0</v>
      </c>
      <c r="X2811" s="51">
        <f>Ugovori_OPULJP[[#This Row],[Privatni doprinos korisnika - HRK]]/7.5345</f>
        <v>0</v>
      </c>
      <c r="Y2811" s="52">
        <v>1252223.49</v>
      </c>
      <c r="Z2811" s="53">
        <f>Ugovori_OPULJP[[#This Row],[UKUPNI PRIHVATLJIVI IZDACI
TOTAL ELIGIBLE EXPENDITURE
= Bespovratna sredstva ukupno + doprinos korisnika
= Ukupni prihvatljivi troškovi
= Ukupna ugovorena vrijednost projekta HRK]]/7.5345</f>
        <v>166198.61835556439</v>
      </c>
      <c r="AA2811" s="57" t="s">
        <v>7633</v>
      </c>
      <c r="AB2811" s="57" t="s">
        <v>35</v>
      </c>
      <c r="AC2811" s="107" t="s">
        <v>10232</v>
      </c>
      <c r="AD2811" s="63" t="s">
        <v>747</v>
      </c>
    </row>
    <row r="2812" spans="1:30" ht="114.75" x14ac:dyDescent="0.2">
      <c r="A2812" s="41" t="s">
        <v>10233</v>
      </c>
      <c r="B2812" s="42" t="s">
        <v>743</v>
      </c>
      <c r="C2812" s="43" t="s">
        <v>10234</v>
      </c>
      <c r="D2812" s="43" t="s">
        <v>10235</v>
      </c>
      <c r="E2812" s="57" t="s">
        <v>232</v>
      </c>
      <c r="F2812" s="45" t="s">
        <v>10236</v>
      </c>
      <c r="G2812" s="45" t="s">
        <v>10237</v>
      </c>
      <c r="H2812" s="47">
        <v>42887</v>
      </c>
      <c r="I2812" s="47">
        <v>43251</v>
      </c>
      <c r="J2812" s="48" t="str">
        <f>IF(Ugovori_OPULJP[[#This Row],[DATUM ZAVRŠETKA OPERACIJE]]&gt;DATE(2024,3,31),"u provedbi","završen")</f>
        <v>završen</v>
      </c>
      <c r="K2812" s="46" t="s">
        <v>7114</v>
      </c>
      <c r="L2812" s="46" t="s">
        <v>37</v>
      </c>
      <c r="M2812" s="49">
        <v>0.85</v>
      </c>
      <c r="N2812" s="49">
        <v>0.15</v>
      </c>
      <c r="O2812" s="50">
        <f>Ugovori_OPULJP[[#This Row],[Bespovratna sredstva - Ukupno (EU+Nac) HRK
= Ukupna ugovorena vrijednost bespovratnih sredstava]]*Ugovori_OPULJP[[#This Row],[EU STOPA SUFINANCIRANJA %
EU CO-FINANCING RATE %]]</f>
        <v>421168.41249999998</v>
      </c>
      <c r="P2812" s="51">
        <f>Ugovori_OPULJP[[#This Row],[Bespovratna sredstva - EU dio - HRK]]/7.5345</f>
        <v>55898.654522529694</v>
      </c>
      <c r="Q2812" s="50">
        <f>Ugovori_OPULJP[[#This Row],[Bespovratna sredstva - Ukupno (EU+Nac) HRK
= Ukupna ugovorena vrijednost bespovratnih sredstava]]*Ugovori_OPULJP[[#This Row],[STOPA NACIONALNOG SUFINANCIRANJA %]]</f>
        <v>74323.837499999994</v>
      </c>
      <c r="R2812" s="51">
        <f>Ugovori_OPULJP[[#This Row],[Bespovratna sredstva - Nacionalni dio - HRK]]/7.5345</f>
        <v>9864.468445152299</v>
      </c>
      <c r="S2812" s="50">
        <v>495492.25</v>
      </c>
      <c r="T2812" s="51">
        <f>Ugovori_OPULJP[[#This Row],[Bespovratna sredstva - Ukupno (EU+Nac) HRK
= Ukupna ugovorena vrijednost bespovratnih sredstava]]/7.5345</f>
        <v>65763.122967681993</v>
      </c>
      <c r="U2812" s="50">
        <v>0</v>
      </c>
      <c r="V2812" s="51">
        <f>Ugovori_OPULJP[[#This Row],[Javni doprinos korisnika - HRK]]/7.5345</f>
        <v>0</v>
      </c>
      <c r="W2812" s="50">
        <v>0</v>
      </c>
      <c r="X2812" s="51">
        <f>Ugovori_OPULJP[[#This Row],[Privatni doprinos korisnika - HRK]]/7.5345</f>
        <v>0</v>
      </c>
      <c r="Y2812" s="52">
        <v>495492.25</v>
      </c>
      <c r="Z2812" s="53">
        <f>Ugovori_OPULJP[[#This Row],[UKUPNI PRIHVATLJIVI IZDACI
TOTAL ELIGIBLE EXPENDITURE
= Bespovratna sredstva ukupno + doprinos korisnika
= Ukupni prihvatljivi troškovi
= Ukupna ugovorena vrijednost projekta HRK]]/7.5345</f>
        <v>65763.122967681993</v>
      </c>
      <c r="AA2812" s="44" t="s">
        <v>38</v>
      </c>
      <c r="AB2812" s="44" t="s">
        <v>753</v>
      </c>
      <c r="AC2812" s="114" t="s">
        <v>10238</v>
      </c>
      <c r="AD2812" s="43" t="s">
        <v>10239</v>
      </c>
    </row>
    <row r="2813" spans="1:30" ht="102" x14ac:dyDescent="0.2">
      <c r="A2813" s="41" t="s">
        <v>10240</v>
      </c>
      <c r="B2813" s="42" t="s">
        <v>743</v>
      </c>
      <c r="C2813" s="43" t="s">
        <v>10234</v>
      </c>
      <c r="D2813" s="43" t="s">
        <v>10235</v>
      </c>
      <c r="E2813" s="57" t="s">
        <v>232</v>
      </c>
      <c r="F2813" s="45" t="s">
        <v>10241</v>
      </c>
      <c r="G2813" s="45" t="s">
        <v>10242</v>
      </c>
      <c r="H2813" s="47">
        <v>42887</v>
      </c>
      <c r="I2813" s="47">
        <v>43251</v>
      </c>
      <c r="J2813" s="48" t="str">
        <f>IF(Ugovori_OPULJP[[#This Row],[DATUM ZAVRŠETKA OPERACIJE]]&gt;DATE(2024,3,31),"u provedbi","završen")</f>
        <v>završen</v>
      </c>
      <c r="K2813" s="46" t="s">
        <v>10243</v>
      </c>
      <c r="L2813" s="46" t="s">
        <v>104</v>
      </c>
      <c r="M2813" s="49">
        <v>0.85</v>
      </c>
      <c r="N2813" s="49">
        <v>0.15</v>
      </c>
      <c r="O2813" s="50">
        <f>Ugovori_OPULJP[[#This Row],[Bespovratna sredstva - Ukupno (EU+Nac) HRK
= Ukupna ugovorena vrijednost bespovratnih sredstava]]*Ugovori_OPULJP[[#This Row],[EU STOPA SUFINANCIRANJA %
EU CO-FINANCING RATE %]]</f>
        <v>482839.44</v>
      </c>
      <c r="P2813" s="51">
        <f>Ugovori_OPULJP[[#This Row],[Bespovratna sredstva - EU dio - HRK]]/7.5345</f>
        <v>64083.806490145325</v>
      </c>
      <c r="Q2813" s="50">
        <f>Ugovori_OPULJP[[#This Row],[Bespovratna sredstva - Ukupno (EU+Nac) HRK
= Ukupna ugovorena vrijednost bespovratnih sredstava]]*Ugovori_OPULJP[[#This Row],[STOPA NACIONALNOG SUFINANCIRANJA %]]</f>
        <v>85206.96</v>
      </c>
      <c r="R2813" s="51">
        <f>Ugovori_OPULJP[[#This Row],[Bespovratna sredstva - Nacionalni dio - HRK]]/7.5345</f>
        <v>11308.907027672705</v>
      </c>
      <c r="S2813" s="50">
        <v>568046.4</v>
      </c>
      <c r="T2813" s="51">
        <f>Ugovori_OPULJP[[#This Row],[Bespovratna sredstva - Ukupno (EU+Nac) HRK
= Ukupna ugovorena vrijednost bespovratnih sredstava]]/7.5345</f>
        <v>75392.713517818032</v>
      </c>
      <c r="U2813" s="50">
        <v>0</v>
      </c>
      <c r="V2813" s="51">
        <f>Ugovori_OPULJP[[#This Row],[Javni doprinos korisnika - HRK]]/7.5345</f>
        <v>0</v>
      </c>
      <c r="W2813" s="50">
        <v>0</v>
      </c>
      <c r="X2813" s="51">
        <f>Ugovori_OPULJP[[#This Row],[Privatni doprinos korisnika - HRK]]/7.5345</f>
        <v>0</v>
      </c>
      <c r="Y2813" s="52">
        <v>568046.4</v>
      </c>
      <c r="Z2813" s="53">
        <f>Ugovori_OPULJP[[#This Row],[UKUPNI PRIHVATLJIVI IZDACI
TOTAL ELIGIBLE EXPENDITURE
= Bespovratna sredstva ukupno + doprinos korisnika
= Ukupni prihvatljivi troškovi
= Ukupna ugovorena vrijednost projekta HRK]]/7.5345</f>
        <v>75392.713517818032</v>
      </c>
      <c r="AA2813" s="44" t="s">
        <v>38</v>
      </c>
      <c r="AB2813" s="44" t="s">
        <v>753</v>
      </c>
      <c r="AC2813" s="114" t="s">
        <v>10244</v>
      </c>
      <c r="AD2813" s="43" t="s">
        <v>10239</v>
      </c>
    </row>
    <row r="2814" spans="1:30" ht="89.25" x14ac:dyDescent="0.2">
      <c r="A2814" s="41" t="s">
        <v>10245</v>
      </c>
      <c r="B2814" s="42" t="s">
        <v>743</v>
      </c>
      <c r="C2814" s="43" t="s">
        <v>10234</v>
      </c>
      <c r="D2814" s="43" t="s">
        <v>10235</v>
      </c>
      <c r="E2814" s="57" t="s">
        <v>232</v>
      </c>
      <c r="F2814" s="45" t="s">
        <v>10246</v>
      </c>
      <c r="G2814" s="45" t="s">
        <v>2570</v>
      </c>
      <c r="H2814" s="47">
        <v>42887</v>
      </c>
      <c r="I2814" s="47">
        <v>43251</v>
      </c>
      <c r="J2814" s="48" t="str">
        <f>IF(Ugovori_OPULJP[[#This Row],[DATUM ZAVRŠETKA OPERACIJE]]&gt;DATE(2024,3,31),"u provedbi","završen")</f>
        <v>završen</v>
      </c>
      <c r="K2814" s="46" t="s">
        <v>338</v>
      </c>
      <c r="L2814" s="46" t="s">
        <v>338</v>
      </c>
      <c r="M2814" s="49">
        <v>0.85</v>
      </c>
      <c r="N2814" s="49">
        <v>0.15</v>
      </c>
      <c r="O2814" s="50">
        <f>Ugovori_OPULJP[[#This Row],[Bespovratna sredstva - Ukupno (EU+Nac) HRK
= Ukupna ugovorena vrijednost bespovratnih sredstava]]*Ugovori_OPULJP[[#This Row],[EU STOPA SUFINANCIRANJA %
EU CO-FINANCING RATE %]]</f>
        <v>434706.76199999999</v>
      </c>
      <c r="P2814" s="51">
        <f>Ugovori_OPULJP[[#This Row],[Bespovratna sredstva - EU dio - HRK]]/7.5345</f>
        <v>57695.502289468437</v>
      </c>
      <c r="Q2814" s="50">
        <f>Ugovori_OPULJP[[#This Row],[Bespovratna sredstva - Ukupno (EU+Nac) HRK
= Ukupna ugovorena vrijednost bespovratnih sredstava]]*Ugovori_OPULJP[[#This Row],[STOPA NACIONALNOG SUFINANCIRANJA %]]</f>
        <v>76712.957999999999</v>
      </c>
      <c r="R2814" s="51">
        <f>Ugovori_OPULJP[[#This Row],[Bespovratna sredstva - Nacionalni dio - HRK]]/7.5345</f>
        <v>10181.559227553254</v>
      </c>
      <c r="S2814" s="50">
        <v>511419.72</v>
      </c>
      <c r="T2814" s="51">
        <f>Ugovori_OPULJP[[#This Row],[Bespovratna sredstva - Ukupno (EU+Nac) HRK
= Ukupna ugovorena vrijednost bespovratnih sredstava]]/7.5345</f>
        <v>67877.061517021692</v>
      </c>
      <c r="U2814" s="50">
        <v>0</v>
      </c>
      <c r="V2814" s="51">
        <f>Ugovori_OPULJP[[#This Row],[Javni doprinos korisnika - HRK]]/7.5345</f>
        <v>0</v>
      </c>
      <c r="W2814" s="50">
        <v>0</v>
      </c>
      <c r="X2814" s="51">
        <f>Ugovori_OPULJP[[#This Row],[Privatni doprinos korisnika - HRK]]/7.5345</f>
        <v>0</v>
      </c>
      <c r="Y2814" s="52">
        <v>511419.72</v>
      </c>
      <c r="Z2814" s="53">
        <f>Ugovori_OPULJP[[#This Row],[UKUPNI PRIHVATLJIVI IZDACI
TOTAL ELIGIBLE EXPENDITURE
= Bespovratna sredstva ukupno + doprinos korisnika
= Ukupni prihvatljivi troškovi
= Ukupna ugovorena vrijednost projekta HRK]]/7.5345</f>
        <v>67877.061517021692</v>
      </c>
      <c r="AA2814" s="44" t="s">
        <v>38</v>
      </c>
      <c r="AB2814" s="44" t="s">
        <v>753</v>
      </c>
      <c r="AC2814" s="114" t="s">
        <v>10247</v>
      </c>
      <c r="AD2814" s="43" t="s">
        <v>10239</v>
      </c>
    </row>
    <row r="2815" spans="1:30" ht="102" x14ac:dyDescent="0.2">
      <c r="A2815" s="41" t="s">
        <v>10248</v>
      </c>
      <c r="B2815" s="42" t="s">
        <v>743</v>
      </c>
      <c r="C2815" s="43" t="s">
        <v>10234</v>
      </c>
      <c r="D2815" s="43" t="s">
        <v>10235</v>
      </c>
      <c r="E2815" s="57" t="s">
        <v>232</v>
      </c>
      <c r="F2815" s="45" t="s">
        <v>10249</v>
      </c>
      <c r="G2815" s="45" t="s">
        <v>10250</v>
      </c>
      <c r="H2815" s="47">
        <v>42887</v>
      </c>
      <c r="I2815" s="47">
        <v>43251</v>
      </c>
      <c r="J2815" s="48" t="str">
        <f>IF(Ugovori_OPULJP[[#This Row],[DATUM ZAVRŠETKA OPERACIJE]]&gt;DATE(2024,3,31),"u provedbi","završen")</f>
        <v>završen</v>
      </c>
      <c r="K2815" s="46" t="s">
        <v>10251</v>
      </c>
      <c r="L2815" s="46" t="s">
        <v>37</v>
      </c>
      <c r="M2815" s="49">
        <v>0.85</v>
      </c>
      <c r="N2815" s="49">
        <v>0.15</v>
      </c>
      <c r="O2815" s="50">
        <f>Ugovori_OPULJP[[#This Row],[Bespovratna sredstva - Ukupno (EU+Nac) HRK
= Ukupna ugovorena vrijednost bespovratnih sredstava]]*Ugovori_OPULJP[[#This Row],[EU STOPA SUFINANCIRANJA %
EU CO-FINANCING RATE %]]</f>
        <v>621663.72649999999</v>
      </c>
      <c r="P2815" s="51">
        <f>Ugovori_OPULJP[[#This Row],[Bespovratna sredstva - EU dio - HRK]]/7.5345</f>
        <v>82508.955670581985</v>
      </c>
      <c r="Q2815" s="50">
        <f>Ugovori_OPULJP[[#This Row],[Bespovratna sredstva - Ukupno (EU+Nac) HRK
= Ukupna ugovorena vrijednost bespovratnih sredstava]]*Ugovori_OPULJP[[#This Row],[STOPA NACIONALNOG SUFINANCIRANJA %]]</f>
        <v>109705.36349999999</v>
      </c>
      <c r="R2815" s="51">
        <f>Ugovori_OPULJP[[#This Row],[Bespovratna sredstva - Nacionalni dio - HRK]]/7.5345</f>
        <v>14560.403941867407</v>
      </c>
      <c r="S2815" s="50">
        <v>731369.09</v>
      </c>
      <c r="T2815" s="51">
        <f>Ugovori_OPULJP[[#This Row],[Bespovratna sredstva - Ukupno (EU+Nac) HRK
= Ukupna ugovorena vrijednost bespovratnih sredstava]]/7.5345</f>
        <v>97069.359612449392</v>
      </c>
      <c r="U2815" s="50">
        <v>0</v>
      </c>
      <c r="V2815" s="51">
        <f>Ugovori_OPULJP[[#This Row],[Javni doprinos korisnika - HRK]]/7.5345</f>
        <v>0</v>
      </c>
      <c r="W2815" s="50">
        <v>0</v>
      </c>
      <c r="X2815" s="51">
        <f>Ugovori_OPULJP[[#This Row],[Privatni doprinos korisnika - HRK]]/7.5345</f>
        <v>0</v>
      </c>
      <c r="Y2815" s="52">
        <v>731369.09</v>
      </c>
      <c r="Z2815" s="53">
        <f>Ugovori_OPULJP[[#This Row],[UKUPNI PRIHVATLJIVI IZDACI
TOTAL ELIGIBLE EXPENDITURE
= Bespovratna sredstva ukupno + doprinos korisnika
= Ukupni prihvatljivi troškovi
= Ukupna ugovorena vrijednost projekta HRK]]/7.5345</f>
        <v>97069.359612449392</v>
      </c>
      <c r="AA2815" s="44" t="s">
        <v>38</v>
      </c>
      <c r="AB2815" s="44" t="s">
        <v>753</v>
      </c>
      <c r="AC2815" s="114" t="s">
        <v>10252</v>
      </c>
      <c r="AD2815" s="43" t="s">
        <v>10239</v>
      </c>
    </row>
    <row r="2816" spans="1:30" ht="51" x14ac:dyDescent="0.2">
      <c r="A2816" s="41" t="s">
        <v>10253</v>
      </c>
      <c r="B2816" s="42" t="s">
        <v>743</v>
      </c>
      <c r="C2816" s="43" t="s">
        <v>10234</v>
      </c>
      <c r="D2816" s="43" t="s">
        <v>10235</v>
      </c>
      <c r="E2816" s="57" t="s">
        <v>232</v>
      </c>
      <c r="F2816" s="45" t="s">
        <v>10254</v>
      </c>
      <c r="G2816" s="45" t="s">
        <v>485</v>
      </c>
      <c r="H2816" s="47">
        <v>42887</v>
      </c>
      <c r="I2816" s="47">
        <v>43251</v>
      </c>
      <c r="J2816" s="48" t="str">
        <f>IF(Ugovori_OPULJP[[#This Row],[DATUM ZAVRŠETKA OPERACIJE]]&gt;DATE(2024,3,31),"u provedbi","završen")</f>
        <v>završen</v>
      </c>
      <c r="K2816" s="46" t="s">
        <v>186</v>
      </c>
      <c r="L2816" s="46" t="s">
        <v>186</v>
      </c>
      <c r="M2816" s="49">
        <v>0.85</v>
      </c>
      <c r="N2816" s="49">
        <v>0.15</v>
      </c>
      <c r="O2816" s="50">
        <f>Ugovori_OPULJP[[#This Row],[Bespovratna sredstva - Ukupno (EU+Nac) HRK
= Ukupna ugovorena vrijednost bespovratnih sredstava]]*Ugovori_OPULJP[[#This Row],[EU STOPA SUFINANCIRANJA %
EU CO-FINANCING RATE %]]</f>
        <v>345359.59849999996</v>
      </c>
      <c r="P2816" s="51">
        <f>Ugovori_OPULJP[[#This Row],[Bespovratna sredstva - EU dio - HRK]]/7.5345</f>
        <v>45837.095825867669</v>
      </c>
      <c r="Q2816" s="50">
        <f>Ugovori_OPULJP[[#This Row],[Bespovratna sredstva - Ukupno (EU+Nac) HRK
= Ukupna ugovorena vrijednost bespovratnih sredstava]]*Ugovori_OPULJP[[#This Row],[STOPA NACIONALNOG SUFINANCIRANJA %]]</f>
        <v>60945.811499999996</v>
      </c>
      <c r="R2816" s="51">
        <f>Ugovori_OPULJP[[#This Row],[Bespovratna sredstva - Nacionalni dio - HRK]]/7.5345</f>
        <v>8088.8992633884127</v>
      </c>
      <c r="S2816" s="50">
        <v>406305.41</v>
      </c>
      <c r="T2816" s="51">
        <f>Ugovori_OPULJP[[#This Row],[Bespovratna sredstva - Ukupno (EU+Nac) HRK
= Ukupna ugovorena vrijednost bespovratnih sredstava]]/7.5345</f>
        <v>53925.995089256081</v>
      </c>
      <c r="U2816" s="50">
        <v>0</v>
      </c>
      <c r="V2816" s="51">
        <f>Ugovori_OPULJP[[#This Row],[Javni doprinos korisnika - HRK]]/7.5345</f>
        <v>0</v>
      </c>
      <c r="W2816" s="50">
        <v>0</v>
      </c>
      <c r="X2816" s="51">
        <f>Ugovori_OPULJP[[#This Row],[Privatni doprinos korisnika - HRK]]/7.5345</f>
        <v>0</v>
      </c>
      <c r="Y2816" s="52">
        <v>406305.41</v>
      </c>
      <c r="Z2816" s="53">
        <f>Ugovori_OPULJP[[#This Row],[UKUPNI PRIHVATLJIVI IZDACI
TOTAL ELIGIBLE EXPENDITURE
= Bespovratna sredstva ukupno + doprinos korisnika
= Ukupni prihvatljivi troškovi
= Ukupna ugovorena vrijednost projekta HRK]]/7.5345</f>
        <v>53925.995089256081</v>
      </c>
      <c r="AA2816" s="44" t="s">
        <v>38</v>
      </c>
      <c r="AB2816" s="44" t="s">
        <v>753</v>
      </c>
      <c r="AC2816" s="114" t="s">
        <v>10255</v>
      </c>
      <c r="AD2816" s="43" t="s">
        <v>10239</v>
      </c>
    </row>
    <row r="2817" spans="1:30" ht="114.75" x14ac:dyDescent="0.2">
      <c r="A2817" s="41" t="s">
        <v>10256</v>
      </c>
      <c r="B2817" s="42" t="s">
        <v>743</v>
      </c>
      <c r="C2817" s="43" t="s">
        <v>10234</v>
      </c>
      <c r="D2817" s="43" t="s">
        <v>10235</v>
      </c>
      <c r="E2817" s="57" t="s">
        <v>232</v>
      </c>
      <c r="F2817" s="45" t="s">
        <v>10257</v>
      </c>
      <c r="G2817" s="45" t="s">
        <v>10258</v>
      </c>
      <c r="H2817" s="47">
        <v>42887</v>
      </c>
      <c r="I2817" s="47">
        <v>43251</v>
      </c>
      <c r="J2817" s="48" t="str">
        <f>IF(Ugovori_OPULJP[[#This Row],[DATUM ZAVRŠETKA OPERACIJE]]&gt;DATE(2024,3,31),"u provedbi","završen")</f>
        <v>završen</v>
      </c>
      <c r="K2817" s="46" t="s">
        <v>10259</v>
      </c>
      <c r="L2817" s="46" t="s">
        <v>594</v>
      </c>
      <c r="M2817" s="49">
        <v>0.85</v>
      </c>
      <c r="N2817" s="49">
        <v>0.15</v>
      </c>
      <c r="O2817" s="50">
        <f>Ugovori_OPULJP[[#This Row],[Bespovratna sredstva - Ukupno (EU+Nac) HRK
= Ukupna ugovorena vrijednost bespovratnih sredstava]]*Ugovori_OPULJP[[#This Row],[EU STOPA SUFINANCIRANJA %
EU CO-FINANCING RATE %]]</f>
        <v>674208.15949999995</v>
      </c>
      <c r="P2817" s="51">
        <f>Ugovori_OPULJP[[#This Row],[Bespovratna sredstva - EU dio - HRK]]/7.5345</f>
        <v>89482.800384896138</v>
      </c>
      <c r="Q2817" s="50">
        <f>Ugovori_OPULJP[[#This Row],[Bespovratna sredstva - Ukupno (EU+Nac) HRK
= Ukupna ugovorena vrijednost bespovratnih sredstava]]*Ugovori_OPULJP[[#This Row],[STOPA NACIONALNOG SUFINANCIRANJA %]]</f>
        <v>118977.91049999998</v>
      </c>
      <c r="R2817" s="51">
        <f>Ugovori_OPULJP[[#This Row],[Bespovratna sredstva - Nacionalni dio - HRK]]/7.5345</f>
        <v>15791.082420864022</v>
      </c>
      <c r="S2817" s="50">
        <v>793186.07</v>
      </c>
      <c r="T2817" s="51">
        <f>Ugovori_OPULJP[[#This Row],[Bespovratna sredstva - Ukupno (EU+Nac) HRK
= Ukupna ugovorena vrijednost bespovratnih sredstava]]/7.5345</f>
        <v>105273.88280576016</v>
      </c>
      <c r="U2817" s="50">
        <v>0</v>
      </c>
      <c r="V2817" s="51">
        <f>Ugovori_OPULJP[[#This Row],[Javni doprinos korisnika - HRK]]/7.5345</f>
        <v>0</v>
      </c>
      <c r="W2817" s="50">
        <v>0</v>
      </c>
      <c r="X2817" s="51">
        <f>Ugovori_OPULJP[[#This Row],[Privatni doprinos korisnika - HRK]]/7.5345</f>
        <v>0</v>
      </c>
      <c r="Y2817" s="52">
        <v>793186.07</v>
      </c>
      <c r="Z2817" s="53">
        <f>Ugovori_OPULJP[[#This Row],[UKUPNI PRIHVATLJIVI IZDACI
TOTAL ELIGIBLE EXPENDITURE
= Bespovratna sredstva ukupno + doprinos korisnika
= Ukupni prihvatljivi troškovi
= Ukupna ugovorena vrijednost projekta HRK]]/7.5345</f>
        <v>105273.88280576016</v>
      </c>
      <c r="AA2817" s="44" t="s">
        <v>38</v>
      </c>
      <c r="AB2817" s="44" t="s">
        <v>753</v>
      </c>
      <c r="AC2817" s="114" t="s">
        <v>10260</v>
      </c>
      <c r="AD2817" s="43" t="s">
        <v>10239</v>
      </c>
    </row>
    <row r="2818" spans="1:30" ht="114.75" x14ac:dyDescent="0.2">
      <c r="A2818" s="41" t="s">
        <v>10261</v>
      </c>
      <c r="B2818" s="42" t="s">
        <v>743</v>
      </c>
      <c r="C2818" s="43" t="s">
        <v>10234</v>
      </c>
      <c r="D2818" s="43" t="s">
        <v>10235</v>
      </c>
      <c r="E2818" s="57" t="s">
        <v>232</v>
      </c>
      <c r="F2818" s="45" t="s">
        <v>10262</v>
      </c>
      <c r="G2818" s="45" t="s">
        <v>1659</v>
      </c>
      <c r="H2818" s="47">
        <v>42887</v>
      </c>
      <c r="I2818" s="47">
        <v>43251</v>
      </c>
      <c r="J2818" s="48" t="str">
        <f>IF(Ugovori_OPULJP[[#This Row],[DATUM ZAVRŠETKA OPERACIJE]]&gt;DATE(2024,3,31),"u provedbi","završen")</f>
        <v>završen</v>
      </c>
      <c r="K2818" s="46" t="s">
        <v>155</v>
      </c>
      <c r="L2818" s="46" t="s">
        <v>155</v>
      </c>
      <c r="M2818" s="49">
        <v>0.85</v>
      </c>
      <c r="N2818" s="49">
        <v>0.15</v>
      </c>
      <c r="O2818" s="50">
        <f>Ugovori_OPULJP[[#This Row],[Bespovratna sredstva - Ukupno (EU+Nac) HRK
= Ukupna ugovorena vrijednost bespovratnih sredstava]]*Ugovori_OPULJP[[#This Row],[EU STOPA SUFINANCIRANJA %
EU CO-FINANCING RATE %]]</f>
        <v>469851.10849999997</v>
      </c>
      <c r="P2818" s="51">
        <f>Ugovori_OPULJP[[#This Row],[Bespovratna sredstva - EU dio - HRK]]/7.5345</f>
        <v>62359.95865684517</v>
      </c>
      <c r="Q2818" s="50">
        <f>Ugovori_OPULJP[[#This Row],[Bespovratna sredstva - Ukupno (EU+Nac) HRK
= Ukupna ugovorena vrijednost bespovratnih sredstava]]*Ugovori_OPULJP[[#This Row],[STOPA NACIONALNOG SUFINANCIRANJA %]]</f>
        <v>82914.901499999993</v>
      </c>
      <c r="R2818" s="51">
        <f>Ugovori_OPULJP[[#This Row],[Bespovratna sredstva - Nacionalni dio - HRK]]/7.5345</f>
        <v>11004.698586502089</v>
      </c>
      <c r="S2818" s="50">
        <v>552766.01</v>
      </c>
      <c r="T2818" s="51">
        <f>Ugovori_OPULJP[[#This Row],[Bespovratna sredstva - Ukupno (EU+Nac) HRK
= Ukupna ugovorena vrijednost bespovratnih sredstava]]/7.5345</f>
        <v>73364.657243347261</v>
      </c>
      <c r="U2818" s="50">
        <v>0</v>
      </c>
      <c r="V2818" s="51">
        <f>Ugovori_OPULJP[[#This Row],[Javni doprinos korisnika - HRK]]/7.5345</f>
        <v>0</v>
      </c>
      <c r="W2818" s="50">
        <v>0</v>
      </c>
      <c r="X2818" s="51">
        <f>Ugovori_OPULJP[[#This Row],[Privatni doprinos korisnika - HRK]]/7.5345</f>
        <v>0</v>
      </c>
      <c r="Y2818" s="52">
        <v>552766.01</v>
      </c>
      <c r="Z2818" s="53">
        <f>Ugovori_OPULJP[[#This Row],[UKUPNI PRIHVATLJIVI IZDACI
TOTAL ELIGIBLE EXPENDITURE
= Bespovratna sredstva ukupno + doprinos korisnika
= Ukupni prihvatljivi troškovi
= Ukupna ugovorena vrijednost projekta HRK]]/7.5345</f>
        <v>73364.657243347261</v>
      </c>
      <c r="AA2818" s="44" t="s">
        <v>38</v>
      </c>
      <c r="AB2818" s="44" t="s">
        <v>753</v>
      </c>
      <c r="AC2818" s="114" t="s">
        <v>10263</v>
      </c>
      <c r="AD2818" s="43" t="s">
        <v>10239</v>
      </c>
    </row>
    <row r="2819" spans="1:30" ht="89.25" x14ac:dyDescent="0.2">
      <c r="A2819" s="41" t="s">
        <v>10264</v>
      </c>
      <c r="B2819" s="42" t="s">
        <v>743</v>
      </c>
      <c r="C2819" s="43" t="s">
        <v>10234</v>
      </c>
      <c r="D2819" s="43" t="s">
        <v>10235</v>
      </c>
      <c r="E2819" s="57" t="s">
        <v>232</v>
      </c>
      <c r="F2819" s="45" t="s">
        <v>10265</v>
      </c>
      <c r="G2819" s="45" t="s">
        <v>10266</v>
      </c>
      <c r="H2819" s="47">
        <v>42887</v>
      </c>
      <c r="I2819" s="47">
        <v>43312</v>
      </c>
      <c r="J2819" s="48" t="str">
        <f>IF(Ugovori_OPULJP[[#This Row],[DATUM ZAVRŠETKA OPERACIJE]]&gt;DATE(2024,3,31),"u provedbi","završen")</f>
        <v>završen</v>
      </c>
      <c r="K2819" s="46" t="s">
        <v>2970</v>
      </c>
      <c r="L2819" s="46" t="s">
        <v>200</v>
      </c>
      <c r="M2819" s="49">
        <v>0.85</v>
      </c>
      <c r="N2819" s="49">
        <v>0.15</v>
      </c>
      <c r="O2819" s="50">
        <f>Ugovori_OPULJP[[#This Row],[Bespovratna sredstva - Ukupno (EU+Nac) HRK
= Ukupna ugovorena vrijednost bespovratnih sredstava]]*Ugovori_OPULJP[[#This Row],[EU STOPA SUFINANCIRANJA %
EU CO-FINANCING RATE %]]</f>
        <v>677546.04149999993</v>
      </c>
      <c r="P2819" s="51">
        <f>Ugovori_OPULJP[[#This Row],[Bespovratna sredstva - EU dio - HRK]]/7.5345</f>
        <v>89925.813458092758</v>
      </c>
      <c r="Q2819" s="50">
        <f>Ugovori_OPULJP[[#This Row],[Bespovratna sredstva - Ukupno (EU+Nac) HRK
= Ukupna ugovorena vrijednost bespovratnih sredstava]]*Ugovori_OPULJP[[#This Row],[STOPA NACIONALNOG SUFINANCIRANJA %]]</f>
        <v>119566.9485</v>
      </c>
      <c r="R2819" s="51">
        <f>Ugovori_OPULJP[[#This Row],[Bespovratna sredstva - Nacionalni dio - HRK]]/7.5345</f>
        <v>15869.261198486958</v>
      </c>
      <c r="S2819" s="50">
        <v>797112.99</v>
      </c>
      <c r="T2819" s="51">
        <f>Ugovori_OPULJP[[#This Row],[Bespovratna sredstva - Ukupno (EU+Nac) HRK
= Ukupna ugovorena vrijednost bespovratnih sredstava]]/7.5345</f>
        <v>105795.07465657973</v>
      </c>
      <c r="U2819" s="50">
        <v>0</v>
      </c>
      <c r="V2819" s="51">
        <f>Ugovori_OPULJP[[#This Row],[Javni doprinos korisnika - HRK]]/7.5345</f>
        <v>0</v>
      </c>
      <c r="W2819" s="50">
        <v>0</v>
      </c>
      <c r="X2819" s="51">
        <f>Ugovori_OPULJP[[#This Row],[Privatni doprinos korisnika - HRK]]/7.5345</f>
        <v>0</v>
      </c>
      <c r="Y2819" s="52">
        <v>797112.99</v>
      </c>
      <c r="Z2819" s="53">
        <f>Ugovori_OPULJP[[#This Row],[UKUPNI PRIHVATLJIVI IZDACI
TOTAL ELIGIBLE EXPENDITURE
= Bespovratna sredstva ukupno + doprinos korisnika
= Ukupni prihvatljivi troškovi
= Ukupna ugovorena vrijednost projekta HRK]]/7.5345</f>
        <v>105795.07465657973</v>
      </c>
      <c r="AA2819" s="44" t="s">
        <v>38</v>
      </c>
      <c r="AB2819" s="44" t="s">
        <v>753</v>
      </c>
      <c r="AC2819" s="114" t="s">
        <v>10267</v>
      </c>
      <c r="AD2819" s="43" t="s">
        <v>10239</v>
      </c>
    </row>
    <row r="2820" spans="1:30" ht="114.75" x14ac:dyDescent="0.2">
      <c r="A2820" s="41" t="s">
        <v>10268</v>
      </c>
      <c r="B2820" s="42" t="s">
        <v>743</v>
      </c>
      <c r="C2820" s="43" t="s">
        <v>10234</v>
      </c>
      <c r="D2820" s="43" t="s">
        <v>10235</v>
      </c>
      <c r="E2820" s="57" t="s">
        <v>232</v>
      </c>
      <c r="F2820" s="45" t="s">
        <v>10269</v>
      </c>
      <c r="G2820" s="45" t="s">
        <v>10270</v>
      </c>
      <c r="H2820" s="47">
        <v>42887</v>
      </c>
      <c r="I2820" s="47">
        <v>43251</v>
      </c>
      <c r="J2820" s="48" t="str">
        <f>IF(Ugovori_OPULJP[[#This Row],[DATUM ZAVRŠETKA OPERACIJE]]&gt;DATE(2024,3,31),"u provedbi","završen")</f>
        <v>završen</v>
      </c>
      <c r="K2820" s="46" t="s">
        <v>10271</v>
      </c>
      <c r="L2820" s="46" t="s">
        <v>37</v>
      </c>
      <c r="M2820" s="49">
        <v>0.85</v>
      </c>
      <c r="N2820" s="49">
        <v>0.15</v>
      </c>
      <c r="O2820" s="50">
        <f>Ugovori_OPULJP[[#This Row],[Bespovratna sredstva - Ukupno (EU+Nac) HRK
= Ukupna ugovorena vrijednost bespovratnih sredstava]]*Ugovori_OPULJP[[#This Row],[EU STOPA SUFINANCIRANJA %
EU CO-FINANCING RATE %]]</f>
        <v>461725.64399999997</v>
      </c>
      <c r="P2820" s="51">
        <f>Ugovori_OPULJP[[#This Row],[Bespovratna sredstva - EU dio - HRK]]/7.5345</f>
        <v>61281.524188731826</v>
      </c>
      <c r="Q2820" s="50">
        <f>Ugovori_OPULJP[[#This Row],[Bespovratna sredstva - Ukupno (EU+Nac) HRK
= Ukupna ugovorena vrijednost bespovratnih sredstava]]*Ugovori_OPULJP[[#This Row],[STOPA NACIONALNOG SUFINANCIRANJA %]]</f>
        <v>81480.995999999999</v>
      </c>
      <c r="R2820" s="51">
        <f>Ugovori_OPULJP[[#This Row],[Bespovratna sredstva - Nacionalni dio - HRK]]/7.5345</f>
        <v>10814.386621540911</v>
      </c>
      <c r="S2820" s="50">
        <v>543206.64</v>
      </c>
      <c r="T2820" s="51">
        <f>Ugovori_OPULJP[[#This Row],[Bespovratna sredstva - Ukupno (EU+Nac) HRK
= Ukupna ugovorena vrijednost bespovratnih sredstava]]/7.5345</f>
        <v>72095.910810272748</v>
      </c>
      <c r="U2820" s="50">
        <v>0</v>
      </c>
      <c r="V2820" s="51">
        <f>Ugovori_OPULJP[[#This Row],[Javni doprinos korisnika - HRK]]/7.5345</f>
        <v>0</v>
      </c>
      <c r="W2820" s="50">
        <v>0</v>
      </c>
      <c r="X2820" s="51">
        <f>Ugovori_OPULJP[[#This Row],[Privatni doprinos korisnika - HRK]]/7.5345</f>
        <v>0</v>
      </c>
      <c r="Y2820" s="52">
        <v>543206.64</v>
      </c>
      <c r="Z2820" s="53">
        <f>Ugovori_OPULJP[[#This Row],[UKUPNI PRIHVATLJIVI IZDACI
TOTAL ELIGIBLE EXPENDITURE
= Bespovratna sredstva ukupno + doprinos korisnika
= Ukupni prihvatljivi troškovi
= Ukupna ugovorena vrijednost projekta HRK]]/7.5345</f>
        <v>72095.910810272748</v>
      </c>
      <c r="AA2820" s="44" t="s">
        <v>38</v>
      </c>
      <c r="AB2820" s="44" t="s">
        <v>753</v>
      </c>
      <c r="AC2820" s="114" t="s">
        <v>10272</v>
      </c>
      <c r="AD2820" s="43" t="s">
        <v>10239</v>
      </c>
    </row>
    <row r="2821" spans="1:30" ht="114.75" x14ac:dyDescent="0.2">
      <c r="A2821" s="41" t="s">
        <v>10273</v>
      </c>
      <c r="B2821" s="42" t="s">
        <v>743</v>
      </c>
      <c r="C2821" s="43" t="s">
        <v>10234</v>
      </c>
      <c r="D2821" s="43" t="s">
        <v>10235</v>
      </c>
      <c r="E2821" s="57" t="s">
        <v>232</v>
      </c>
      <c r="F2821" s="45" t="s">
        <v>10274</v>
      </c>
      <c r="G2821" s="45" t="s">
        <v>636</v>
      </c>
      <c r="H2821" s="47">
        <v>42887</v>
      </c>
      <c r="I2821" s="47">
        <v>43251</v>
      </c>
      <c r="J2821" s="48" t="str">
        <f>IF(Ugovori_OPULJP[[#This Row],[DATUM ZAVRŠETKA OPERACIJE]]&gt;DATE(2024,3,31),"u provedbi","završen")</f>
        <v>završen</v>
      </c>
      <c r="K2821" s="46" t="s">
        <v>425</v>
      </c>
      <c r="L2821" s="46" t="s">
        <v>425</v>
      </c>
      <c r="M2821" s="49">
        <v>0.85</v>
      </c>
      <c r="N2821" s="49">
        <v>0.15</v>
      </c>
      <c r="O2821" s="50">
        <f>Ugovori_OPULJP[[#This Row],[Bespovratna sredstva - Ukupno (EU+Nac) HRK
= Ukupna ugovorena vrijednost bespovratnih sredstava]]*Ugovori_OPULJP[[#This Row],[EU STOPA SUFINANCIRANJA %
EU CO-FINANCING RATE %]]</f>
        <v>390469.25999999995</v>
      </c>
      <c r="P2821" s="51">
        <f>Ugovori_OPULJP[[#This Row],[Bespovratna sredstva - EU dio - HRK]]/7.5345</f>
        <v>51824.176786780801</v>
      </c>
      <c r="Q2821" s="50">
        <f>Ugovori_OPULJP[[#This Row],[Bespovratna sredstva - Ukupno (EU+Nac) HRK
= Ukupna ugovorena vrijednost bespovratnih sredstava]]*Ugovori_OPULJP[[#This Row],[STOPA NACIONALNOG SUFINANCIRANJA %]]</f>
        <v>68906.34</v>
      </c>
      <c r="R2821" s="51">
        <f>Ugovori_OPULJP[[#This Row],[Bespovratna sredstva - Nacionalni dio - HRK]]/7.5345</f>
        <v>9145.442962373083</v>
      </c>
      <c r="S2821" s="50">
        <v>459375.6</v>
      </c>
      <c r="T2821" s="51">
        <f>Ugovori_OPULJP[[#This Row],[Bespovratna sredstva - Ukupno (EU+Nac) HRK
= Ukupna ugovorena vrijednost bespovratnih sredstava]]/7.5345</f>
        <v>60969.619749153884</v>
      </c>
      <c r="U2821" s="50">
        <v>0</v>
      </c>
      <c r="V2821" s="51">
        <f>Ugovori_OPULJP[[#This Row],[Javni doprinos korisnika - HRK]]/7.5345</f>
        <v>0</v>
      </c>
      <c r="W2821" s="50">
        <v>6982</v>
      </c>
      <c r="X2821" s="51">
        <f>Ugovori_OPULJP[[#This Row],[Privatni doprinos korisnika - HRK]]/7.5345</f>
        <v>926.67064835091901</v>
      </c>
      <c r="Y2821" s="52">
        <v>466357.6</v>
      </c>
      <c r="Z2821" s="53">
        <f>Ugovori_OPULJP[[#This Row],[UKUPNI PRIHVATLJIVI IZDACI
TOTAL ELIGIBLE EXPENDITURE
= Bespovratna sredstva ukupno + doprinos korisnika
= Ukupni prihvatljivi troškovi
= Ukupna ugovorena vrijednost projekta HRK]]/7.5345</f>
        <v>61896.290397504803</v>
      </c>
      <c r="AA2821" s="44" t="s">
        <v>38</v>
      </c>
      <c r="AB2821" s="44" t="s">
        <v>753</v>
      </c>
      <c r="AC2821" s="114" t="s">
        <v>10275</v>
      </c>
      <c r="AD2821" s="43" t="s">
        <v>10239</v>
      </c>
    </row>
    <row r="2822" spans="1:30" ht="102" x14ac:dyDescent="0.2">
      <c r="A2822" s="41" t="s">
        <v>10276</v>
      </c>
      <c r="B2822" s="42" t="s">
        <v>743</v>
      </c>
      <c r="C2822" s="43" t="s">
        <v>10234</v>
      </c>
      <c r="D2822" s="43" t="s">
        <v>10235</v>
      </c>
      <c r="E2822" s="57" t="s">
        <v>232</v>
      </c>
      <c r="F2822" s="45" t="s">
        <v>10277</v>
      </c>
      <c r="G2822" s="45" t="s">
        <v>10278</v>
      </c>
      <c r="H2822" s="47">
        <v>42887</v>
      </c>
      <c r="I2822" s="47">
        <v>43251</v>
      </c>
      <c r="J2822" s="48" t="str">
        <f>IF(Ugovori_OPULJP[[#This Row],[DATUM ZAVRŠETKA OPERACIJE]]&gt;DATE(2024,3,31),"u provedbi","završen")</f>
        <v>završen</v>
      </c>
      <c r="K2822" s="46" t="s">
        <v>333</v>
      </c>
      <c r="L2822" s="46" t="s">
        <v>333</v>
      </c>
      <c r="M2822" s="49">
        <v>0.85</v>
      </c>
      <c r="N2822" s="49">
        <v>0.15</v>
      </c>
      <c r="O2822" s="50">
        <f>Ugovori_OPULJP[[#This Row],[Bespovratna sredstva - Ukupno (EU+Nac) HRK
= Ukupna ugovorena vrijednost bespovratnih sredstava]]*Ugovori_OPULJP[[#This Row],[EU STOPA SUFINANCIRANJA %
EU CO-FINANCING RATE %]]</f>
        <v>519672.31999999995</v>
      </c>
      <c r="P2822" s="51">
        <f>Ugovori_OPULJP[[#This Row],[Bespovratna sredstva - EU dio - HRK]]/7.5345</f>
        <v>68972.369765744239</v>
      </c>
      <c r="Q2822" s="50">
        <f>Ugovori_OPULJP[[#This Row],[Bespovratna sredstva - Ukupno (EU+Nac) HRK
= Ukupna ugovorena vrijednost bespovratnih sredstava]]*Ugovori_OPULJP[[#This Row],[STOPA NACIONALNOG SUFINANCIRANJA %]]</f>
        <v>91706.87999999999</v>
      </c>
      <c r="R2822" s="51">
        <f>Ugovori_OPULJP[[#This Row],[Bespovratna sredstva - Nacionalni dio - HRK]]/7.5345</f>
        <v>12171.594664543099</v>
      </c>
      <c r="S2822" s="50">
        <v>611379.19999999995</v>
      </c>
      <c r="T2822" s="51">
        <f>Ugovori_OPULJP[[#This Row],[Bespovratna sredstva - Ukupno (EU+Nac) HRK
= Ukupna ugovorena vrijednost bespovratnih sredstava]]/7.5345</f>
        <v>81143.964430287335</v>
      </c>
      <c r="U2822" s="50">
        <v>0</v>
      </c>
      <c r="V2822" s="51">
        <f>Ugovori_OPULJP[[#This Row],[Javni doprinos korisnika - HRK]]/7.5345</f>
        <v>0</v>
      </c>
      <c r="W2822" s="50">
        <v>0</v>
      </c>
      <c r="X2822" s="51">
        <f>Ugovori_OPULJP[[#This Row],[Privatni doprinos korisnika - HRK]]/7.5345</f>
        <v>0</v>
      </c>
      <c r="Y2822" s="52">
        <v>611379.19999999995</v>
      </c>
      <c r="Z2822" s="53">
        <f>Ugovori_OPULJP[[#This Row],[UKUPNI PRIHVATLJIVI IZDACI
TOTAL ELIGIBLE EXPENDITURE
= Bespovratna sredstva ukupno + doprinos korisnika
= Ukupni prihvatljivi troškovi
= Ukupna ugovorena vrijednost projekta HRK]]/7.5345</f>
        <v>81143.964430287335</v>
      </c>
      <c r="AA2822" s="44" t="s">
        <v>38</v>
      </c>
      <c r="AB2822" s="44" t="s">
        <v>753</v>
      </c>
      <c r="AC2822" s="114" t="s">
        <v>10279</v>
      </c>
      <c r="AD2822" s="43" t="s">
        <v>10239</v>
      </c>
    </row>
    <row r="2823" spans="1:30" ht="114.75" x14ac:dyDescent="0.2">
      <c r="A2823" s="41" t="s">
        <v>10280</v>
      </c>
      <c r="B2823" s="42" t="s">
        <v>743</v>
      </c>
      <c r="C2823" s="43" t="s">
        <v>10234</v>
      </c>
      <c r="D2823" s="43" t="s">
        <v>10235</v>
      </c>
      <c r="E2823" s="57" t="s">
        <v>232</v>
      </c>
      <c r="F2823" s="45" t="s">
        <v>10281</v>
      </c>
      <c r="G2823" s="45" t="s">
        <v>466</v>
      </c>
      <c r="H2823" s="47">
        <v>42887</v>
      </c>
      <c r="I2823" s="47">
        <v>43251</v>
      </c>
      <c r="J2823" s="48" t="str">
        <f>IF(Ugovori_OPULJP[[#This Row],[DATUM ZAVRŠETKA OPERACIJE]]&gt;DATE(2024,3,31),"u provedbi","završen")</f>
        <v>završen</v>
      </c>
      <c r="K2823" s="46" t="s">
        <v>94</v>
      </c>
      <c r="L2823" s="46" t="s">
        <v>94</v>
      </c>
      <c r="M2823" s="49">
        <v>0.85</v>
      </c>
      <c r="N2823" s="49">
        <v>0.15</v>
      </c>
      <c r="O2823" s="50">
        <f>Ugovori_OPULJP[[#This Row],[Bespovratna sredstva - Ukupno (EU+Nac) HRK
= Ukupna ugovorena vrijednost bespovratnih sredstava]]*Ugovori_OPULJP[[#This Row],[EU STOPA SUFINANCIRANJA %
EU CO-FINANCING RATE %]]</f>
        <v>543658.70799999998</v>
      </c>
      <c r="P2823" s="51">
        <f>Ugovori_OPULJP[[#This Row],[Bespovratna sredstva - EU dio - HRK]]/7.5345</f>
        <v>72155.910544827129</v>
      </c>
      <c r="Q2823" s="50">
        <f>Ugovori_OPULJP[[#This Row],[Bespovratna sredstva - Ukupno (EU+Nac) HRK
= Ukupna ugovorena vrijednost bespovratnih sredstava]]*Ugovori_OPULJP[[#This Row],[STOPA NACIONALNOG SUFINANCIRANJA %]]</f>
        <v>95939.771999999997</v>
      </c>
      <c r="R2823" s="51">
        <f>Ugovori_OPULJP[[#This Row],[Bespovratna sredstva - Nacionalni dio - HRK]]/7.5345</f>
        <v>12733.395978498904</v>
      </c>
      <c r="S2823" s="50">
        <v>639598.48</v>
      </c>
      <c r="T2823" s="51">
        <f>Ugovori_OPULJP[[#This Row],[Bespovratna sredstva - Ukupno (EU+Nac) HRK
= Ukupna ugovorena vrijednost bespovratnih sredstava]]/7.5345</f>
        <v>84889.306523326028</v>
      </c>
      <c r="U2823" s="50">
        <v>0</v>
      </c>
      <c r="V2823" s="51">
        <f>Ugovori_OPULJP[[#This Row],[Javni doprinos korisnika - HRK]]/7.5345</f>
        <v>0</v>
      </c>
      <c r="W2823" s="50">
        <v>0</v>
      </c>
      <c r="X2823" s="51">
        <f>Ugovori_OPULJP[[#This Row],[Privatni doprinos korisnika - HRK]]/7.5345</f>
        <v>0</v>
      </c>
      <c r="Y2823" s="52">
        <v>639598.48</v>
      </c>
      <c r="Z2823" s="53">
        <f>Ugovori_OPULJP[[#This Row],[UKUPNI PRIHVATLJIVI IZDACI
TOTAL ELIGIBLE EXPENDITURE
= Bespovratna sredstva ukupno + doprinos korisnika
= Ukupni prihvatljivi troškovi
= Ukupna ugovorena vrijednost projekta HRK]]/7.5345</f>
        <v>84889.306523326028</v>
      </c>
      <c r="AA2823" s="44" t="s">
        <v>38</v>
      </c>
      <c r="AB2823" s="44" t="s">
        <v>753</v>
      </c>
      <c r="AC2823" s="114" t="s">
        <v>10282</v>
      </c>
      <c r="AD2823" s="43" t="s">
        <v>10239</v>
      </c>
    </row>
    <row r="2824" spans="1:30" ht="89.25" x14ac:dyDescent="0.2">
      <c r="A2824" s="41" t="s">
        <v>10283</v>
      </c>
      <c r="B2824" s="42" t="s">
        <v>743</v>
      </c>
      <c r="C2824" s="43" t="s">
        <v>10234</v>
      </c>
      <c r="D2824" s="43" t="s">
        <v>10235</v>
      </c>
      <c r="E2824" s="57" t="s">
        <v>232</v>
      </c>
      <c r="F2824" s="45" t="s">
        <v>10284</v>
      </c>
      <c r="G2824" s="45" t="s">
        <v>1557</v>
      </c>
      <c r="H2824" s="47">
        <v>42887</v>
      </c>
      <c r="I2824" s="47">
        <v>43251</v>
      </c>
      <c r="J2824" s="48" t="str">
        <f>IF(Ugovori_OPULJP[[#This Row],[DATUM ZAVRŠETKA OPERACIJE]]&gt;DATE(2024,3,31),"u provedbi","završen")</f>
        <v>završen</v>
      </c>
      <c r="K2824" s="46" t="s">
        <v>84</v>
      </c>
      <c r="L2824" s="46" t="s">
        <v>84</v>
      </c>
      <c r="M2824" s="49">
        <v>0.85</v>
      </c>
      <c r="N2824" s="49">
        <v>0.15</v>
      </c>
      <c r="O2824" s="50">
        <f>Ugovori_OPULJP[[#This Row],[Bespovratna sredstva - Ukupno (EU+Nac) HRK
= Ukupna ugovorena vrijednost bespovratnih sredstava]]*Ugovori_OPULJP[[#This Row],[EU STOPA SUFINANCIRANJA %
EU CO-FINANCING RATE %]]</f>
        <v>371042.95199999999</v>
      </c>
      <c r="P2824" s="51">
        <f>Ugovori_OPULJP[[#This Row],[Bespovratna sredstva - EU dio - HRK]]/7.5345</f>
        <v>49245.862631893287</v>
      </c>
      <c r="Q2824" s="50">
        <f>Ugovori_OPULJP[[#This Row],[Bespovratna sredstva - Ukupno (EU+Nac) HRK
= Ukupna ugovorena vrijednost bespovratnih sredstava]]*Ugovori_OPULJP[[#This Row],[STOPA NACIONALNOG SUFINANCIRANJA %]]</f>
        <v>65478.167999999998</v>
      </c>
      <c r="R2824" s="51">
        <f>Ugovori_OPULJP[[#This Row],[Bespovratna sredstva - Nacionalni dio - HRK]]/7.5345</f>
        <v>8690.4463468046979</v>
      </c>
      <c r="S2824" s="50">
        <v>436521.12</v>
      </c>
      <c r="T2824" s="51">
        <f>Ugovori_OPULJP[[#This Row],[Bespovratna sredstva - Ukupno (EU+Nac) HRK
= Ukupna ugovorena vrijednost bespovratnih sredstava]]/7.5345</f>
        <v>57936.308978697984</v>
      </c>
      <c r="U2824" s="50">
        <v>43113.54</v>
      </c>
      <c r="V2824" s="51">
        <f>Ugovori_OPULJP[[#This Row],[Javni doprinos korisnika - HRK]]/7.5345</f>
        <v>5722.1501094963169</v>
      </c>
      <c r="W2824" s="50">
        <v>11678.74</v>
      </c>
      <c r="X2824" s="51">
        <f>Ugovori_OPULJP[[#This Row],[Privatni doprinos korisnika - HRK]]/7.5345</f>
        <v>1550.0351715442298</v>
      </c>
      <c r="Y2824" s="52">
        <v>491313.39999999997</v>
      </c>
      <c r="Z2824" s="53">
        <f>Ugovori_OPULJP[[#This Row],[UKUPNI PRIHVATLJIVI IZDACI
TOTAL ELIGIBLE EXPENDITURE
= Bespovratna sredstva ukupno + doprinos korisnika
= Ukupni prihvatljivi troškovi
= Ukupna ugovorena vrijednost projekta HRK]]/7.5345</f>
        <v>65208.494259738531</v>
      </c>
      <c r="AA2824" s="44" t="s">
        <v>38</v>
      </c>
      <c r="AB2824" s="44" t="s">
        <v>753</v>
      </c>
      <c r="AC2824" s="114" t="s">
        <v>10285</v>
      </c>
      <c r="AD2824" s="43" t="s">
        <v>10239</v>
      </c>
    </row>
    <row r="2825" spans="1:30" ht="102" x14ac:dyDescent="0.2">
      <c r="A2825" s="41" t="s">
        <v>10286</v>
      </c>
      <c r="B2825" s="42" t="s">
        <v>743</v>
      </c>
      <c r="C2825" s="43" t="s">
        <v>10234</v>
      </c>
      <c r="D2825" s="43" t="s">
        <v>10235</v>
      </c>
      <c r="E2825" s="57" t="s">
        <v>232</v>
      </c>
      <c r="F2825" s="45" t="s">
        <v>10287</v>
      </c>
      <c r="G2825" s="45" t="s">
        <v>10288</v>
      </c>
      <c r="H2825" s="47">
        <v>42887</v>
      </c>
      <c r="I2825" s="47">
        <v>43251</v>
      </c>
      <c r="J2825" s="48" t="str">
        <f>IF(Ugovori_OPULJP[[#This Row],[DATUM ZAVRŠETKA OPERACIJE]]&gt;DATE(2024,3,31),"u provedbi","završen")</f>
        <v>završen</v>
      </c>
      <c r="K2825" s="46" t="s">
        <v>99</v>
      </c>
      <c r="L2825" s="46" t="s">
        <v>99</v>
      </c>
      <c r="M2825" s="49">
        <v>0.85</v>
      </c>
      <c r="N2825" s="49">
        <v>0.15</v>
      </c>
      <c r="O2825" s="50">
        <f>Ugovori_OPULJP[[#This Row],[Bespovratna sredstva - Ukupno (EU+Nac) HRK
= Ukupna ugovorena vrijednost bespovratnih sredstava]]*Ugovori_OPULJP[[#This Row],[EU STOPA SUFINANCIRANJA %
EU CO-FINANCING RATE %]]</f>
        <v>600324.39150000003</v>
      </c>
      <c r="P2825" s="51">
        <f>Ugovori_OPULJP[[#This Row],[Bespovratna sredstva - EU dio - HRK]]/7.5345</f>
        <v>79676.739199681469</v>
      </c>
      <c r="Q2825" s="50">
        <f>Ugovori_OPULJP[[#This Row],[Bespovratna sredstva - Ukupno (EU+Nac) HRK
= Ukupna ugovorena vrijednost bespovratnih sredstava]]*Ugovori_OPULJP[[#This Row],[STOPA NACIONALNOG SUFINANCIRANJA %]]</f>
        <v>105939.59849999999</v>
      </c>
      <c r="R2825" s="51">
        <f>Ugovori_OPULJP[[#This Row],[Bespovratna sredstva - Nacionalni dio - HRK]]/7.5345</f>
        <v>14060.601035237903</v>
      </c>
      <c r="S2825" s="50">
        <v>706263.99</v>
      </c>
      <c r="T2825" s="51">
        <f>Ugovori_OPULJP[[#This Row],[Bespovratna sredstva - Ukupno (EU+Nac) HRK
= Ukupna ugovorena vrijednost bespovratnih sredstava]]/7.5345</f>
        <v>93737.340234919364</v>
      </c>
      <c r="U2825" s="50">
        <v>0</v>
      </c>
      <c r="V2825" s="51">
        <f>Ugovori_OPULJP[[#This Row],[Javni doprinos korisnika - HRK]]/7.5345</f>
        <v>0</v>
      </c>
      <c r="W2825" s="50">
        <v>0</v>
      </c>
      <c r="X2825" s="51">
        <f>Ugovori_OPULJP[[#This Row],[Privatni doprinos korisnika - HRK]]/7.5345</f>
        <v>0</v>
      </c>
      <c r="Y2825" s="52">
        <v>706263.99</v>
      </c>
      <c r="Z2825" s="53">
        <f>Ugovori_OPULJP[[#This Row],[UKUPNI PRIHVATLJIVI IZDACI
TOTAL ELIGIBLE EXPENDITURE
= Bespovratna sredstva ukupno + doprinos korisnika
= Ukupni prihvatljivi troškovi
= Ukupna ugovorena vrijednost projekta HRK]]/7.5345</f>
        <v>93737.340234919364</v>
      </c>
      <c r="AA2825" s="44" t="s">
        <v>38</v>
      </c>
      <c r="AB2825" s="44" t="s">
        <v>753</v>
      </c>
      <c r="AC2825" s="114" t="s">
        <v>10289</v>
      </c>
      <c r="AD2825" s="43" t="s">
        <v>10239</v>
      </c>
    </row>
    <row r="2826" spans="1:30" ht="114.75" x14ac:dyDescent="0.2">
      <c r="A2826" s="41" t="s">
        <v>10290</v>
      </c>
      <c r="B2826" s="42" t="s">
        <v>743</v>
      </c>
      <c r="C2826" s="43" t="s">
        <v>10234</v>
      </c>
      <c r="D2826" s="43" t="s">
        <v>10235</v>
      </c>
      <c r="E2826" s="57" t="s">
        <v>232</v>
      </c>
      <c r="F2826" s="45" t="s">
        <v>10291</v>
      </c>
      <c r="G2826" s="45" t="s">
        <v>538</v>
      </c>
      <c r="H2826" s="47">
        <v>42887</v>
      </c>
      <c r="I2826" s="47">
        <v>43251</v>
      </c>
      <c r="J2826" s="48" t="str">
        <f>IF(Ugovori_OPULJP[[#This Row],[DATUM ZAVRŠETKA OPERACIJE]]&gt;DATE(2024,3,31),"u provedbi","završen")</f>
        <v>završen</v>
      </c>
      <c r="K2826" s="46" t="s">
        <v>10292</v>
      </c>
      <c r="L2826" s="46" t="s">
        <v>249</v>
      </c>
      <c r="M2826" s="49">
        <v>0.85</v>
      </c>
      <c r="N2826" s="49">
        <v>0.15</v>
      </c>
      <c r="O2826" s="50">
        <f>Ugovori_OPULJP[[#This Row],[Bespovratna sredstva - Ukupno (EU+Nac) HRK
= Ukupna ugovorena vrijednost bespovratnih sredstava]]*Ugovori_OPULJP[[#This Row],[EU STOPA SUFINANCIRANJA %
EU CO-FINANCING RATE %]]</f>
        <v>440232.84149999998</v>
      </c>
      <c r="P2826" s="51">
        <f>Ugovori_OPULJP[[#This Row],[Bespovratna sredstva - EU dio - HRK]]/7.5345</f>
        <v>58428.939080230935</v>
      </c>
      <c r="Q2826" s="50">
        <f>Ugovori_OPULJP[[#This Row],[Bespovratna sredstva - Ukupno (EU+Nac) HRK
= Ukupna ugovorena vrijednost bespovratnih sredstava]]*Ugovori_OPULJP[[#This Row],[STOPA NACIONALNOG SUFINANCIRANJA %]]</f>
        <v>77688.148499999996</v>
      </c>
      <c r="R2826" s="51">
        <f>Ugovori_OPULJP[[#This Row],[Bespovratna sredstva - Nacionalni dio - HRK]]/7.5345</f>
        <v>10310.989249452517</v>
      </c>
      <c r="S2826" s="50">
        <v>517920.99</v>
      </c>
      <c r="T2826" s="51">
        <f>Ugovori_OPULJP[[#This Row],[Bespovratna sredstva - Ukupno (EU+Nac) HRK
= Ukupna ugovorena vrijednost bespovratnih sredstava]]/7.5345</f>
        <v>68739.928329683447</v>
      </c>
      <c r="U2826" s="50">
        <v>0</v>
      </c>
      <c r="V2826" s="51">
        <f>Ugovori_OPULJP[[#This Row],[Javni doprinos korisnika - HRK]]/7.5345</f>
        <v>0</v>
      </c>
      <c r="W2826" s="50">
        <v>0</v>
      </c>
      <c r="X2826" s="51">
        <f>Ugovori_OPULJP[[#This Row],[Privatni doprinos korisnika - HRK]]/7.5345</f>
        <v>0</v>
      </c>
      <c r="Y2826" s="52">
        <v>517920.99</v>
      </c>
      <c r="Z2826" s="53">
        <f>Ugovori_OPULJP[[#This Row],[UKUPNI PRIHVATLJIVI IZDACI
TOTAL ELIGIBLE EXPENDITURE
= Bespovratna sredstva ukupno + doprinos korisnika
= Ukupni prihvatljivi troškovi
= Ukupna ugovorena vrijednost projekta HRK]]/7.5345</f>
        <v>68739.928329683447</v>
      </c>
      <c r="AA2826" s="44" t="s">
        <v>38</v>
      </c>
      <c r="AB2826" s="44" t="s">
        <v>753</v>
      </c>
      <c r="AC2826" s="114" t="s">
        <v>10293</v>
      </c>
      <c r="AD2826" s="43" t="s">
        <v>10239</v>
      </c>
    </row>
    <row r="2827" spans="1:30" ht="102" x14ac:dyDescent="0.2">
      <c r="A2827" s="41" t="s">
        <v>10294</v>
      </c>
      <c r="B2827" s="42" t="s">
        <v>743</v>
      </c>
      <c r="C2827" s="43" t="s">
        <v>10234</v>
      </c>
      <c r="D2827" s="43" t="s">
        <v>10235</v>
      </c>
      <c r="E2827" s="57" t="s">
        <v>232</v>
      </c>
      <c r="F2827" s="45" t="s">
        <v>10295</v>
      </c>
      <c r="G2827" s="45" t="s">
        <v>1278</v>
      </c>
      <c r="H2827" s="47">
        <v>42887</v>
      </c>
      <c r="I2827" s="47">
        <v>43251</v>
      </c>
      <c r="J2827" s="48" t="str">
        <f>IF(Ugovori_OPULJP[[#This Row],[DATUM ZAVRŠETKA OPERACIJE]]&gt;DATE(2024,3,31),"u provedbi","završen")</f>
        <v>završen</v>
      </c>
      <c r="K2827" s="46" t="s">
        <v>333</v>
      </c>
      <c r="L2827" s="46" t="s">
        <v>333</v>
      </c>
      <c r="M2827" s="49">
        <v>0.85</v>
      </c>
      <c r="N2827" s="49">
        <v>0.15</v>
      </c>
      <c r="O2827" s="50">
        <f>Ugovori_OPULJP[[#This Row],[Bespovratna sredstva - Ukupno (EU+Nac) HRK
= Ukupna ugovorena vrijednost bespovratnih sredstava]]*Ugovori_OPULJP[[#This Row],[EU STOPA SUFINANCIRANJA %
EU CO-FINANCING RATE %]]</f>
        <v>565897.16449999996</v>
      </c>
      <c r="P2827" s="51">
        <f>Ugovori_OPULJP[[#This Row],[Bespovratna sredstva - EU dio - HRK]]/7.5345</f>
        <v>75107.460946313615</v>
      </c>
      <c r="Q2827" s="50">
        <f>Ugovori_OPULJP[[#This Row],[Bespovratna sredstva - Ukupno (EU+Nac) HRK
= Ukupna ugovorena vrijednost bespovratnih sredstava]]*Ugovori_OPULJP[[#This Row],[STOPA NACIONALNOG SUFINANCIRANJA %]]</f>
        <v>99864.205499999996</v>
      </c>
      <c r="R2827" s="51">
        <f>Ugovori_OPULJP[[#This Row],[Bespovratna sredstva - Nacionalni dio - HRK]]/7.5345</f>
        <v>13254.257814055345</v>
      </c>
      <c r="S2827" s="50">
        <v>665761.37</v>
      </c>
      <c r="T2827" s="51">
        <f>Ugovori_OPULJP[[#This Row],[Bespovratna sredstva - Ukupno (EU+Nac) HRK
= Ukupna ugovorena vrijednost bespovratnih sredstava]]/7.5345</f>
        <v>88361.718760368967</v>
      </c>
      <c r="U2827" s="50">
        <v>0</v>
      </c>
      <c r="V2827" s="51">
        <f>Ugovori_OPULJP[[#This Row],[Javni doprinos korisnika - HRK]]/7.5345</f>
        <v>0</v>
      </c>
      <c r="W2827" s="50">
        <v>0</v>
      </c>
      <c r="X2827" s="51">
        <f>Ugovori_OPULJP[[#This Row],[Privatni doprinos korisnika - HRK]]/7.5345</f>
        <v>0</v>
      </c>
      <c r="Y2827" s="52">
        <v>665761.37</v>
      </c>
      <c r="Z2827" s="53">
        <f>Ugovori_OPULJP[[#This Row],[UKUPNI PRIHVATLJIVI IZDACI
TOTAL ELIGIBLE EXPENDITURE
= Bespovratna sredstva ukupno + doprinos korisnika
= Ukupni prihvatljivi troškovi
= Ukupna ugovorena vrijednost projekta HRK]]/7.5345</f>
        <v>88361.718760368967</v>
      </c>
      <c r="AA2827" s="44" t="s">
        <v>38</v>
      </c>
      <c r="AB2827" s="44" t="s">
        <v>753</v>
      </c>
      <c r="AC2827" s="114" t="s">
        <v>10296</v>
      </c>
      <c r="AD2827" s="43" t="s">
        <v>10239</v>
      </c>
    </row>
    <row r="2828" spans="1:30" ht="51" x14ac:dyDescent="0.2">
      <c r="A2828" s="41" t="s">
        <v>10297</v>
      </c>
      <c r="B2828" s="42" t="s">
        <v>743</v>
      </c>
      <c r="C2828" s="43" t="s">
        <v>10234</v>
      </c>
      <c r="D2828" s="43" t="s">
        <v>10235</v>
      </c>
      <c r="E2828" s="57" t="s">
        <v>232</v>
      </c>
      <c r="F2828" s="45" t="s">
        <v>10298</v>
      </c>
      <c r="G2828" s="45" t="s">
        <v>10299</v>
      </c>
      <c r="H2828" s="47">
        <v>42887</v>
      </c>
      <c r="I2828" s="47">
        <v>43251</v>
      </c>
      <c r="J2828" s="48" t="str">
        <f>IF(Ugovori_OPULJP[[#This Row],[DATUM ZAVRŠETKA OPERACIJE]]&gt;DATE(2024,3,31),"u provedbi","završen")</f>
        <v>završen</v>
      </c>
      <c r="K2828" s="46" t="s">
        <v>10300</v>
      </c>
      <c r="L2828" s="46" t="s">
        <v>37</v>
      </c>
      <c r="M2828" s="49">
        <v>0.85</v>
      </c>
      <c r="N2828" s="49">
        <v>0.15</v>
      </c>
      <c r="O2828" s="50">
        <f>Ugovori_OPULJP[[#This Row],[Bespovratna sredstva - Ukupno (EU+Nac) HRK
= Ukupna ugovorena vrijednost bespovratnih sredstava]]*Ugovori_OPULJP[[#This Row],[EU STOPA SUFINANCIRANJA %
EU CO-FINANCING RATE %]]</f>
        <v>361452.11300000001</v>
      </c>
      <c r="P2828" s="51">
        <f>Ugovori_OPULJP[[#This Row],[Bespovratna sredstva - EU dio - HRK]]/7.5345</f>
        <v>47972.939544760768</v>
      </c>
      <c r="Q2828" s="50">
        <f>Ugovori_OPULJP[[#This Row],[Bespovratna sredstva - Ukupno (EU+Nac) HRK
= Ukupna ugovorena vrijednost bespovratnih sredstava]]*Ugovori_OPULJP[[#This Row],[STOPA NACIONALNOG SUFINANCIRANJA %]]</f>
        <v>63785.667000000001</v>
      </c>
      <c r="R2828" s="51">
        <f>Ugovori_OPULJP[[#This Row],[Bespovratna sredstva - Nacionalni dio - HRK]]/7.5345</f>
        <v>8465.8128608401348</v>
      </c>
      <c r="S2828" s="50">
        <v>425237.78</v>
      </c>
      <c r="T2828" s="51">
        <f>Ugovori_OPULJP[[#This Row],[Bespovratna sredstva - Ukupno (EU+Nac) HRK
= Ukupna ugovorena vrijednost bespovratnih sredstava]]/7.5345</f>
        <v>56438.752405600906</v>
      </c>
      <c r="U2828" s="50">
        <v>0</v>
      </c>
      <c r="V2828" s="51">
        <f>Ugovori_OPULJP[[#This Row],[Javni doprinos korisnika - HRK]]/7.5345</f>
        <v>0</v>
      </c>
      <c r="W2828" s="50">
        <v>0</v>
      </c>
      <c r="X2828" s="51">
        <f>Ugovori_OPULJP[[#This Row],[Privatni doprinos korisnika - HRK]]/7.5345</f>
        <v>0</v>
      </c>
      <c r="Y2828" s="52">
        <v>425237.78</v>
      </c>
      <c r="Z2828" s="53">
        <f>Ugovori_OPULJP[[#This Row],[UKUPNI PRIHVATLJIVI IZDACI
TOTAL ELIGIBLE EXPENDITURE
= Bespovratna sredstva ukupno + doprinos korisnika
= Ukupni prihvatljivi troškovi
= Ukupna ugovorena vrijednost projekta HRK]]/7.5345</f>
        <v>56438.752405600906</v>
      </c>
      <c r="AA2828" s="44" t="s">
        <v>38</v>
      </c>
      <c r="AB2828" s="44" t="s">
        <v>753</v>
      </c>
      <c r="AC2828" s="114" t="s">
        <v>10301</v>
      </c>
      <c r="AD2828" s="43" t="s">
        <v>10239</v>
      </c>
    </row>
    <row r="2829" spans="1:30" ht="114.75" x14ac:dyDescent="0.2">
      <c r="A2829" s="41" t="s">
        <v>10302</v>
      </c>
      <c r="B2829" s="42" t="s">
        <v>743</v>
      </c>
      <c r="C2829" s="43" t="s">
        <v>10234</v>
      </c>
      <c r="D2829" s="43" t="s">
        <v>10303</v>
      </c>
      <c r="E2829" s="57" t="s">
        <v>34</v>
      </c>
      <c r="F2829" s="45" t="s">
        <v>10303</v>
      </c>
      <c r="G2829" s="45" t="s">
        <v>56</v>
      </c>
      <c r="H2829" s="47">
        <v>42736</v>
      </c>
      <c r="I2829" s="47">
        <v>43281</v>
      </c>
      <c r="J2829" s="48" t="str">
        <f>IF(Ugovori_OPULJP[[#This Row],[DATUM ZAVRŠETKA OPERACIJE]]&gt;DATE(2024,3,31),"u provedbi","završen")</f>
        <v>završen</v>
      </c>
      <c r="K2829" s="46" t="s">
        <v>36</v>
      </c>
      <c r="L2829" s="46" t="s">
        <v>37</v>
      </c>
      <c r="M2829" s="49">
        <v>0.85</v>
      </c>
      <c r="N2829" s="49">
        <v>0.15</v>
      </c>
      <c r="O2829" s="50">
        <f>Ugovori_OPULJP[[#This Row],[Bespovratna sredstva - Ukupno (EU+Nac) HRK
= Ukupna ugovorena vrijednost bespovratnih sredstava]]*Ugovori_OPULJP[[#This Row],[EU STOPA SUFINANCIRANJA %
EU CO-FINANCING RATE %]]</f>
        <v>1812573.983</v>
      </c>
      <c r="P2829" s="51">
        <f>Ugovori_OPULJP[[#This Row],[Bespovratna sredstva - EU dio - HRK]]/7.5345</f>
        <v>240569.90948304464</v>
      </c>
      <c r="Q2829" s="50">
        <f>Ugovori_OPULJP[[#This Row],[Bespovratna sredstva - Ukupno (EU+Nac) HRK
= Ukupna ugovorena vrijednost bespovratnih sredstava]]*Ugovori_OPULJP[[#This Row],[STOPA NACIONALNOG SUFINANCIRANJA %]]</f>
        <v>319865.99699999997</v>
      </c>
      <c r="R2829" s="51">
        <f>Ugovori_OPULJP[[#This Row],[Bespovratna sredstva - Nacionalni dio - HRK]]/7.5345</f>
        <v>42453.513438184345</v>
      </c>
      <c r="S2829" s="50">
        <v>2132439.98</v>
      </c>
      <c r="T2829" s="51">
        <f>Ugovori_OPULJP[[#This Row],[Bespovratna sredstva - Ukupno (EU+Nac) HRK
= Ukupna ugovorena vrijednost bespovratnih sredstava]]/7.5345</f>
        <v>283023.42292122898</v>
      </c>
      <c r="U2829" s="50">
        <v>0</v>
      </c>
      <c r="V2829" s="51">
        <f>Ugovori_OPULJP[[#This Row],[Javni doprinos korisnika - HRK]]/7.5345</f>
        <v>0</v>
      </c>
      <c r="W2829" s="50">
        <v>0</v>
      </c>
      <c r="X2829" s="51">
        <f>Ugovori_OPULJP[[#This Row],[Privatni doprinos korisnika - HRK]]/7.5345</f>
        <v>0</v>
      </c>
      <c r="Y2829" s="52">
        <v>2132439.98</v>
      </c>
      <c r="Z2829" s="53">
        <f>Ugovori_OPULJP[[#This Row],[UKUPNI PRIHVATLJIVI IZDACI
TOTAL ELIGIBLE EXPENDITURE
= Bespovratna sredstva ukupno + doprinos korisnika
= Ukupni prihvatljivi troškovi
= Ukupna ugovorena vrijednost projekta HRK]]/7.5345</f>
        <v>283023.42292122898</v>
      </c>
      <c r="AA2829" s="44" t="s">
        <v>38</v>
      </c>
      <c r="AB2829" s="44" t="s">
        <v>753</v>
      </c>
      <c r="AC2829" s="114" t="s">
        <v>10304</v>
      </c>
      <c r="AD2829" s="43" t="s">
        <v>10239</v>
      </c>
    </row>
    <row r="2830" spans="1:30" ht="51" x14ac:dyDescent="0.2">
      <c r="A2830" s="41" t="s">
        <v>10305</v>
      </c>
      <c r="B2830" s="42" t="s">
        <v>743</v>
      </c>
      <c r="C2830" s="43" t="s">
        <v>10234</v>
      </c>
      <c r="D2830" s="43" t="s">
        <v>10306</v>
      </c>
      <c r="E2830" s="44" t="s">
        <v>76</v>
      </c>
      <c r="F2830" s="45" t="s">
        <v>10307</v>
      </c>
      <c r="G2830" s="45" t="s">
        <v>10308</v>
      </c>
      <c r="H2830" s="47">
        <v>44091</v>
      </c>
      <c r="I2830" s="47">
        <v>44882</v>
      </c>
      <c r="J2830" s="48" t="str">
        <f>IF(Ugovori_OPULJP[[#This Row],[DATUM ZAVRŠETKA OPERACIJE]]&gt;DATE(2024,3,31),"u provedbi","završen")</f>
        <v>završen</v>
      </c>
      <c r="K2830" s="46" t="s">
        <v>249</v>
      </c>
      <c r="L2830" s="46" t="s">
        <v>249</v>
      </c>
      <c r="M2830" s="49">
        <v>0.85</v>
      </c>
      <c r="N2830" s="49">
        <v>0.15</v>
      </c>
      <c r="O2830" s="50">
        <f>Ugovori_OPULJP[[#This Row],[Bespovratna sredstva - Ukupno (EU+Nac) HRK
= Ukupna ugovorena vrijednost bespovratnih sredstava]]*Ugovori_OPULJP[[#This Row],[EU STOPA SUFINANCIRANJA %
EU CO-FINANCING RATE %]]</f>
        <v>962764.38299999991</v>
      </c>
      <c r="P2830" s="51">
        <f>Ugovori_OPULJP[[#This Row],[Bespovratna sredstva - EU dio - HRK]]/7.5345</f>
        <v>127780.79275333464</v>
      </c>
      <c r="Q2830" s="50">
        <f>Ugovori_OPULJP[[#This Row],[Bespovratna sredstva - Ukupno (EU+Nac) HRK
= Ukupna ugovorena vrijednost bespovratnih sredstava]]*Ugovori_OPULJP[[#This Row],[STOPA NACIONALNOG SUFINANCIRANJA %]]</f>
        <v>169899.59699999998</v>
      </c>
      <c r="R2830" s="51">
        <f>Ugovori_OPULJP[[#This Row],[Bespovratna sredstva - Nacionalni dio - HRK]]/7.5345</f>
        <v>22549.551662353173</v>
      </c>
      <c r="S2830" s="50">
        <v>1132663.98</v>
      </c>
      <c r="T2830" s="51">
        <f>Ugovori_OPULJP[[#This Row],[Bespovratna sredstva - Ukupno (EU+Nac) HRK
= Ukupna ugovorena vrijednost bespovratnih sredstava]]/7.5345</f>
        <v>150330.34441568784</v>
      </c>
      <c r="U2830" s="50">
        <v>0</v>
      </c>
      <c r="V2830" s="51">
        <f>Ugovori_OPULJP[[#This Row],[Javni doprinos korisnika - HRK]]/7.5345</f>
        <v>0</v>
      </c>
      <c r="W2830" s="50">
        <v>0</v>
      </c>
      <c r="X2830" s="51">
        <f>Ugovori_OPULJP[[#This Row],[Privatni doprinos korisnika - HRK]]/7.5345</f>
        <v>0</v>
      </c>
      <c r="Y2830" s="52">
        <v>1132663.98</v>
      </c>
      <c r="Z2830" s="53">
        <f>Ugovori_OPULJP[[#This Row],[UKUPNI PRIHVATLJIVI IZDACI
TOTAL ELIGIBLE EXPENDITURE
= Bespovratna sredstva ukupno + doprinos korisnika
= Ukupni prihvatljivi troškovi
= Ukupna ugovorena vrijednost projekta HRK]]/7.5345</f>
        <v>150330.34441568784</v>
      </c>
      <c r="AA2830" s="44" t="s">
        <v>38</v>
      </c>
      <c r="AB2830" s="44" t="s">
        <v>753</v>
      </c>
      <c r="AC2830" s="115" t="s">
        <v>10309</v>
      </c>
      <c r="AD2830" s="43" t="s">
        <v>10239</v>
      </c>
    </row>
    <row r="2831" spans="1:30" ht="114.75" x14ac:dyDescent="0.2">
      <c r="A2831" s="41" t="s">
        <v>10310</v>
      </c>
      <c r="B2831" s="42" t="s">
        <v>743</v>
      </c>
      <c r="C2831" s="43" t="s">
        <v>10234</v>
      </c>
      <c r="D2831" s="43" t="s">
        <v>10306</v>
      </c>
      <c r="E2831" s="116" t="s">
        <v>76</v>
      </c>
      <c r="F2831" s="45" t="s">
        <v>10311</v>
      </c>
      <c r="G2831" s="45" t="s">
        <v>190</v>
      </c>
      <c r="H2831" s="47">
        <v>44091</v>
      </c>
      <c r="I2831" s="47">
        <v>45002</v>
      </c>
      <c r="J2831" s="48" t="str">
        <f>IF(Ugovori_OPULJP[[#This Row],[DATUM ZAVRŠETKA OPERACIJE]]&gt;DATE(2024,3,31),"u provedbi","završen")</f>
        <v>završen</v>
      </c>
      <c r="K2831" s="46" t="s">
        <v>8932</v>
      </c>
      <c r="L2831" s="46" t="s">
        <v>84</v>
      </c>
      <c r="M2831" s="49">
        <v>0.85</v>
      </c>
      <c r="N2831" s="49">
        <v>0.15</v>
      </c>
      <c r="O2831" s="50">
        <f>Ugovori_OPULJP[[#This Row],[Bespovratna sredstva - Ukupno (EU+Nac) HRK
= Ukupna ugovorena vrijednost bespovratnih sredstava]]*Ugovori_OPULJP[[#This Row],[EU STOPA SUFINANCIRANJA %
EU CO-FINANCING RATE %]]</f>
        <v>982430</v>
      </c>
      <c r="P2831" s="51">
        <f>Ugovori_OPULJP[[#This Row],[Bespovratna sredstva - EU dio - HRK]]/7.5345</f>
        <v>130390.86867078107</v>
      </c>
      <c r="Q2831" s="50">
        <f>Ugovori_OPULJP[[#This Row],[Bespovratna sredstva - Ukupno (EU+Nac) HRK
= Ukupna ugovorena vrijednost bespovratnih sredstava]]*Ugovori_OPULJP[[#This Row],[STOPA NACIONALNOG SUFINANCIRANJA %]]</f>
        <v>173370</v>
      </c>
      <c r="R2831" s="51">
        <f>Ugovori_OPULJP[[#This Row],[Bespovratna sredstva - Nacionalni dio - HRK]]/7.5345</f>
        <v>23010.153294843716</v>
      </c>
      <c r="S2831" s="50">
        <v>1155800</v>
      </c>
      <c r="T2831" s="51">
        <f>Ugovori_OPULJP[[#This Row],[Bespovratna sredstva - Ukupno (EU+Nac) HRK
= Ukupna ugovorena vrijednost bespovratnih sredstava]]/7.5345</f>
        <v>153401.02196562479</v>
      </c>
      <c r="U2831" s="50">
        <v>0</v>
      </c>
      <c r="V2831" s="51">
        <f>Ugovori_OPULJP[[#This Row],[Javni doprinos korisnika - HRK]]/7.5345</f>
        <v>0</v>
      </c>
      <c r="W2831" s="50">
        <v>0</v>
      </c>
      <c r="X2831" s="51">
        <f>Ugovori_OPULJP[[#This Row],[Privatni doprinos korisnika - HRK]]/7.5345</f>
        <v>0</v>
      </c>
      <c r="Y2831" s="52">
        <v>1155800</v>
      </c>
      <c r="Z2831" s="53">
        <f>Ugovori_OPULJP[[#This Row],[UKUPNI PRIHVATLJIVI IZDACI
TOTAL ELIGIBLE EXPENDITURE
= Bespovratna sredstva ukupno + doprinos korisnika
= Ukupni prihvatljivi troškovi
= Ukupna ugovorena vrijednost projekta HRK]]/7.5345</f>
        <v>153401.02196562479</v>
      </c>
      <c r="AA2831" s="44" t="s">
        <v>38</v>
      </c>
      <c r="AB2831" s="44" t="s">
        <v>753</v>
      </c>
      <c r="AC2831" s="115" t="s">
        <v>10312</v>
      </c>
      <c r="AD2831" s="43" t="s">
        <v>10239</v>
      </c>
    </row>
    <row r="2832" spans="1:30" ht="114.75" x14ac:dyDescent="0.2">
      <c r="A2832" s="41" t="s">
        <v>10313</v>
      </c>
      <c r="B2832" s="42" t="s">
        <v>743</v>
      </c>
      <c r="C2832" s="43" t="s">
        <v>10234</v>
      </c>
      <c r="D2832" s="43" t="s">
        <v>10306</v>
      </c>
      <c r="E2832" s="116" t="s">
        <v>76</v>
      </c>
      <c r="F2832" s="81" t="s">
        <v>10314</v>
      </c>
      <c r="G2832" s="81" t="s">
        <v>10315</v>
      </c>
      <c r="H2832" s="117">
        <v>44109</v>
      </c>
      <c r="I2832" s="117">
        <v>44597</v>
      </c>
      <c r="J2832" s="48" t="str">
        <f>IF(Ugovori_OPULJP[[#This Row],[DATUM ZAVRŠETKA OPERACIJE]]&gt;DATE(2024,3,31),"u provedbi","završen")</f>
        <v>završen</v>
      </c>
      <c r="K2832" s="46" t="s">
        <v>37</v>
      </c>
      <c r="L2832" s="82" t="s">
        <v>37</v>
      </c>
      <c r="M2832" s="49">
        <v>0.85</v>
      </c>
      <c r="N2832" s="49">
        <v>0.15</v>
      </c>
      <c r="O2832" s="50">
        <f>Ugovori_OPULJP[[#This Row],[Bespovratna sredstva - Ukupno (EU+Nac) HRK
= Ukupna ugovorena vrijednost bespovratnih sredstava]]*Ugovori_OPULJP[[#This Row],[EU STOPA SUFINANCIRANJA %
EU CO-FINANCING RATE %]]</f>
        <v>458541.69699999993</v>
      </c>
      <c r="P2832" s="51">
        <f>Ugovori_OPULJP[[#This Row],[Bespovratna sredstva - EU dio - HRK]]/7.5345</f>
        <v>60858.941801048495</v>
      </c>
      <c r="Q2832" s="79">
        <f>Ugovori_OPULJP[[#This Row],[Bespovratna sredstva - Ukupno (EU+Nac) HRK
= Ukupna ugovorena vrijednost bespovratnih sredstava]]*Ugovori_OPULJP[[#This Row],[STOPA NACIONALNOG SUFINANCIRANJA %]]</f>
        <v>80919.122999999992</v>
      </c>
      <c r="R2832" s="80">
        <f>Ugovori_OPULJP[[#This Row],[Bespovratna sredstva - Nacionalni dio - HRK]]/7.5345</f>
        <v>10739.813259008559</v>
      </c>
      <c r="S2832" s="50">
        <v>539460.81999999995</v>
      </c>
      <c r="T2832" s="51">
        <f>Ugovori_OPULJP[[#This Row],[Bespovratna sredstva - Ukupno (EU+Nac) HRK
= Ukupna ugovorena vrijednost bespovratnih sredstava]]/7.5345</f>
        <v>71598.755060057054</v>
      </c>
      <c r="U2832" s="79">
        <v>0</v>
      </c>
      <c r="V2832" s="80">
        <f>Ugovori_OPULJP[[#This Row],[Javni doprinos korisnika - HRK]]/7.5345</f>
        <v>0</v>
      </c>
      <c r="W2832" s="50">
        <v>0</v>
      </c>
      <c r="X2832" s="51">
        <f>Ugovori_OPULJP[[#This Row],[Privatni doprinos korisnika - HRK]]/7.5345</f>
        <v>0</v>
      </c>
      <c r="Y2832" s="52">
        <v>539460.81999999995</v>
      </c>
      <c r="Z2832" s="53">
        <f>Ugovori_OPULJP[[#This Row],[UKUPNI PRIHVATLJIVI IZDACI
TOTAL ELIGIBLE EXPENDITURE
= Bespovratna sredstva ukupno + doprinos korisnika
= Ukupni prihvatljivi troškovi
= Ukupna ugovorena vrijednost projekta HRK]]/7.5345</f>
        <v>71598.755060057054</v>
      </c>
      <c r="AA2832" s="44" t="s">
        <v>38</v>
      </c>
      <c r="AB2832" s="44" t="s">
        <v>753</v>
      </c>
      <c r="AC2832" s="114" t="s">
        <v>10316</v>
      </c>
      <c r="AD2832" s="43" t="s">
        <v>10239</v>
      </c>
    </row>
    <row r="2833" spans="1:30" ht="102" x14ac:dyDescent="0.2">
      <c r="A2833" s="41" t="s">
        <v>10317</v>
      </c>
      <c r="B2833" s="42" t="s">
        <v>743</v>
      </c>
      <c r="C2833" s="43" t="s">
        <v>10234</v>
      </c>
      <c r="D2833" s="43" t="s">
        <v>10306</v>
      </c>
      <c r="E2833" s="116" t="s">
        <v>76</v>
      </c>
      <c r="F2833" s="45" t="s">
        <v>10318</v>
      </c>
      <c r="G2833" s="45" t="s">
        <v>10319</v>
      </c>
      <c r="H2833" s="47">
        <v>44091</v>
      </c>
      <c r="I2833" s="47">
        <v>45002</v>
      </c>
      <c r="J2833" s="48" t="str">
        <f>IF(Ugovori_OPULJP[[#This Row],[DATUM ZAVRŠETKA OPERACIJE]]&gt;DATE(2024,3,31),"u provedbi","završen")</f>
        <v>završen</v>
      </c>
      <c r="K2833" s="46" t="s">
        <v>2475</v>
      </c>
      <c r="L2833" s="46" t="s">
        <v>84</v>
      </c>
      <c r="M2833" s="49">
        <v>0.85</v>
      </c>
      <c r="N2833" s="49">
        <v>0.15</v>
      </c>
      <c r="O2833" s="50">
        <f>Ugovori_OPULJP[[#This Row],[Bespovratna sredstva - Ukupno (EU+Nac) HRK
= Ukupna ugovorena vrijednost bespovratnih sredstava]]*Ugovori_OPULJP[[#This Row],[EU STOPA SUFINANCIRANJA %
EU CO-FINANCING RATE %]]</f>
        <v>903436.1</v>
      </c>
      <c r="P2833" s="51">
        <f>Ugovori_OPULJP[[#This Row],[Bespovratna sredstva - EU dio - HRK]]/7.5345</f>
        <v>119906.57641515693</v>
      </c>
      <c r="Q2833" s="50">
        <f>Ugovori_OPULJP[[#This Row],[Bespovratna sredstva - Ukupno (EU+Nac) HRK
= Ukupna ugovorena vrijednost bespovratnih sredstava]]*Ugovori_OPULJP[[#This Row],[STOPA NACIONALNOG SUFINANCIRANJA %]]</f>
        <v>159429.9</v>
      </c>
      <c r="R2833" s="51">
        <f>Ugovori_OPULJP[[#This Row],[Bespovratna sredstva - Nacionalni dio - HRK]]/7.5345</f>
        <v>21159.984073262989</v>
      </c>
      <c r="S2833" s="50">
        <v>1062866</v>
      </c>
      <c r="T2833" s="51">
        <f>Ugovori_OPULJP[[#This Row],[Bespovratna sredstva - Ukupno (EU+Nac) HRK
= Ukupna ugovorena vrijednost bespovratnih sredstava]]/7.5345</f>
        <v>141066.56048841993</v>
      </c>
      <c r="U2833" s="50">
        <v>0</v>
      </c>
      <c r="V2833" s="51">
        <f>Ugovori_OPULJP[[#This Row],[Javni doprinos korisnika - HRK]]/7.5345</f>
        <v>0</v>
      </c>
      <c r="W2833" s="50">
        <v>0</v>
      </c>
      <c r="X2833" s="51">
        <f>Ugovori_OPULJP[[#This Row],[Privatni doprinos korisnika - HRK]]/7.5345</f>
        <v>0</v>
      </c>
      <c r="Y2833" s="52">
        <v>1062866</v>
      </c>
      <c r="Z2833" s="53">
        <f>Ugovori_OPULJP[[#This Row],[UKUPNI PRIHVATLJIVI IZDACI
TOTAL ELIGIBLE EXPENDITURE
= Bespovratna sredstva ukupno + doprinos korisnika
= Ukupni prihvatljivi troškovi
= Ukupna ugovorena vrijednost projekta HRK]]/7.5345</f>
        <v>141066.56048841993</v>
      </c>
      <c r="AA2833" s="44" t="s">
        <v>38</v>
      </c>
      <c r="AB2833" s="44" t="s">
        <v>753</v>
      </c>
      <c r="AC2833" s="115" t="s">
        <v>10320</v>
      </c>
      <c r="AD2833" s="43" t="s">
        <v>10239</v>
      </c>
    </row>
    <row r="2834" spans="1:30" ht="89.25" x14ac:dyDescent="0.2">
      <c r="A2834" s="41" t="s">
        <v>10321</v>
      </c>
      <c r="B2834" s="42" t="s">
        <v>743</v>
      </c>
      <c r="C2834" s="43" t="s">
        <v>10234</v>
      </c>
      <c r="D2834" s="43" t="s">
        <v>10306</v>
      </c>
      <c r="E2834" s="116" t="s">
        <v>76</v>
      </c>
      <c r="F2834" s="81" t="s">
        <v>10322</v>
      </c>
      <c r="G2834" s="81" t="s">
        <v>10323</v>
      </c>
      <c r="H2834" s="117">
        <v>44105</v>
      </c>
      <c r="I2834" s="117">
        <v>44805</v>
      </c>
      <c r="J2834" s="48" t="str">
        <f>IF(Ugovori_OPULJP[[#This Row],[DATUM ZAVRŠETKA OPERACIJE]]&gt;DATE(2024,3,31),"u provedbi","završen")</f>
        <v>završen</v>
      </c>
      <c r="K2834" s="46" t="s">
        <v>10324</v>
      </c>
      <c r="L2834" s="82" t="s">
        <v>186</v>
      </c>
      <c r="M2834" s="49">
        <v>0.85</v>
      </c>
      <c r="N2834" s="49">
        <v>0.15</v>
      </c>
      <c r="O2834" s="50">
        <f>Ugovori_OPULJP[[#This Row],[Bespovratna sredstva - Ukupno (EU+Nac) HRK
= Ukupna ugovorena vrijednost bespovratnih sredstava]]*Ugovori_OPULJP[[#This Row],[EU STOPA SUFINANCIRANJA %
EU CO-FINANCING RATE %]]</f>
        <v>730857.2</v>
      </c>
      <c r="P2834" s="51">
        <f>Ugovori_OPULJP[[#This Row],[Bespovratna sredstva - EU dio - HRK]]/7.5345</f>
        <v>97001.420134050029</v>
      </c>
      <c r="Q2834" s="79">
        <f>Ugovori_OPULJP[[#This Row],[Bespovratna sredstva - Ukupno (EU+Nac) HRK
= Ukupna ugovorena vrijednost bespovratnih sredstava]]*Ugovori_OPULJP[[#This Row],[STOPA NACIONALNOG SUFINANCIRANJA %]]</f>
        <v>128974.79999999999</v>
      </c>
      <c r="R2834" s="80">
        <f>Ugovori_OPULJP[[#This Row],[Bespovratna sredstva - Nacionalni dio - HRK]]/7.5345</f>
        <v>17117.897670714709</v>
      </c>
      <c r="S2834" s="50">
        <v>859832</v>
      </c>
      <c r="T2834" s="51">
        <f>Ugovori_OPULJP[[#This Row],[Bespovratna sredstva - Ukupno (EU+Nac) HRK
= Ukupna ugovorena vrijednost bespovratnih sredstava]]/7.5345</f>
        <v>114119.31780476474</v>
      </c>
      <c r="U2834" s="79">
        <v>0</v>
      </c>
      <c r="V2834" s="80">
        <f>Ugovori_OPULJP[[#This Row],[Javni doprinos korisnika - HRK]]/7.5345</f>
        <v>0</v>
      </c>
      <c r="W2834" s="50">
        <v>0</v>
      </c>
      <c r="X2834" s="51">
        <f>Ugovori_OPULJP[[#This Row],[Privatni doprinos korisnika - HRK]]/7.5345</f>
        <v>0</v>
      </c>
      <c r="Y2834" s="52">
        <v>859832</v>
      </c>
      <c r="Z2834" s="53">
        <f>Ugovori_OPULJP[[#This Row],[UKUPNI PRIHVATLJIVI IZDACI
TOTAL ELIGIBLE EXPENDITURE
= Bespovratna sredstva ukupno + doprinos korisnika
= Ukupni prihvatljivi troškovi
= Ukupna ugovorena vrijednost projekta HRK]]/7.5345</f>
        <v>114119.31780476474</v>
      </c>
      <c r="AA2834" s="44" t="s">
        <v>38</v>
      </c>
      <c r="AB2834" s="44" t="s">
        <v>753</v>
      </c>
      <c r="AC2834" s="114" t="s">
        <v>10325</v>
      </c>
      <c r="AD2834" s="43" t="s">
        <v>10239</v>
      </c>
    </row>
    <row r="2835" spans="1:30" ht="102" x14ac:dyDescent="0.2">
      <c r="A2835" s="41" t="s">
        <v>10326</v>
      </c>
      <c r="B2835" s="42" t="s">
        <v>743</v>
      </c>
      <c r="C2835" s="43" t="s">
        <v>10234</v>
      </c>
      <c r="D2835" s="43" t="s">
        <v>10306</v>
      </c>
      <c r="E2835" s="116" t="s">
        <v>76</v>
      </c>
      <c r="F2835" s="45" t="s">
        <v>10327</v>
      </c>
      <c r="G2835" s="45" t="s">
        <v>6389</v>
      </c>
      <c r="H2835" s="47">
        <v>44118</v>
      </c>
      <c r="I2835" s="47">
        <v>45030</v>
      </c>
      <c r="J2835" s="48" t="str">
        <f>IF(Ugovori_OPULJP[[#This Row],[DATUM ZAVRŠETKA OPERACIJE]]&gt;DATE(2024,3,31),"u provedbi","završen")</f>
        <v>završen</v>
      </c>
      <c r="K2835" s="46" t="s">
        <v>8932</v>
      </c>
      <c r="L2835" s="46" t="s">
        <v>425</v>
      </c>
      <c r="M2835" s="49">
        <v>0.85</v>
      </c>
      <c r="N2835" s="49">
        <v>0.15</v>
      </c>
      <c r="O2835" s="50">
        <f>Ugovori_OPULJP[[#This Row],[Bespovratna sredstva - Ukupno (EU+Nac) HRK
= Ukupna ugovorena vrijednost bespovratnih sredstava]]*Ugovori_OPULJP[[#This Row],[EU STOPA SUFINANCIRANJA %
EU CO-FINANCING RATE %]]</f>
        <v>954694.5</v>
      </c>
      <c r="P2835" s="51">
        <f>Ugovori_OPULJP[[#This Row],[Bespovratna sredstva - EU dio - HRK]]/7.5345</f>
        <v>126709.73521799721</v>
      </c>
      <c r="Q2835" s="50">
        <f>Ugovori_OPULJP[[#This Row],[Bespovratna sredstva - Ukupno (EU+Nac) HRK
= Ukupna ugovorena vrijednost bespovratnih sredstava]]*Ugovori_OPULJP[[#This Row],[STOPA NACIONALNOG SUFINANCIRANJA %]]</f>
        <v>168475.5</v>
      </c>
      <c r="R2835" s="51">
        <f>Ugovori_OPULJP[[#This Row],[Bespovratna sredstva - Nacionalni dio - HRK]]/7.5345</f>
        <v>22360.54150905833</v>
      </c>
      <c r="S2835" s="50">
        <v>1123170</v>
      </c>
      <c r="T2835" s="51">
        <f>Ugovori_OPULJP[[#This Row],[Bespovratna sredstva - Ukupno (EU+Nac) HRK
= Ukupna ugovorena vrijednost bespovratnih sredstava]]/7.5345</f>
        <v>149070.27672705555</v>
      </c>
      <c r="U2835" s="50">
        <v>0</v>
      </c>
      <c r="V2835" s="51">
        <f>Ugovori_OPULJP[[#This Row],[Javni doprinos korisnika - HRK]]/7.5345</f>
        <v>0</v>
      </c>
      <c r="W2835" s="50">
        <v>0</v>
      </c>
      <c r="X2835" s="51">
        <f>Ugovori_OPULJP[[#This Row],[Privatni doprinos korisnika - HRK]]/7.5345</f>
        <v>0</v>
      </c>
      <c r="Y2835" s="52">
        <v>1123170</v>
      </c>
      <c r="Z2835" s="53">
        <f>Ugovori_OPULJP[[#This Row],[UKUPNI PRIHVATLJIVI IZDACI
TOTAL ELIGIBLE EXPENDITURE
= Bespovratna sredstva ukupno + doprinos korisnika
= Ukupni prihvatljivi troškovi
= Ukupna ugovorena vrijednost projekta HRK]]/7.5345</f>
        <v>149070.27672705555</v>
      </c>
      <c r="AA2835" s="44" t="s">
        <v>38</v>
      </c>
      <c r="AB2835" s="44" t="s">
        <v>753</v>
      </c>
      <c r="AC2835" s="114" t="s">
        <v>10328</v>
      </c>
      <c r="AD2835" s="43" t="s">
        <v>10239</v>
      </c>
    </row>
    <row r="2836" spans="1:30" ht="102" x14ac:dyDescent="0.2">
      <c r="A2836" s="41" t="s">
        <v>10329</v>
      </c>
      <c r="B2836" s="42" t="s">
        <v>743</v>
      </c>
      <c r="C2836" s="43" t="s">
        <v>10234</v>
      </c>
      <c r="D2836" s="43" t="s">
        <v>10306</v>
      </c>
      <c r="E2836" s="116" t="s">
        <v>76</v>
      </c>
      <c r="F2836" s="45" t="s">
        <v>10330</v>
      </c>
      <c r="G2836" s="45" t="s">
        <v>10331</v>
      </c>
      <c r="H2836" s="47">
        <v>44091</v>
      </c>
      <c r="I2836" s="47">
        <v>44974</v>
      </c>
      <c r="J2836" s="48" t="str">
        <f>IF(Ugovori_OPULJP[[#This Row],[DATUM ZAVRŠETKA OPERACIJE]]&gt;DATE(2024,3,31),"u provedbi","završen")</f>
        <v>završen</v>
      </c>
      <c r="K2836" s="46" t="s">
        <v>84</v>
      </c>
      <c r="L2836" s="46" t="s">
        <v>84</v>
      </c>
      <c r="M2836" s="49">
        <v>0.85</v>
      </c>
      <c r="N2836" s="49">
        <v>0.15</v>
      </c>
      <c r="O2836" s="50">
        <f>Ugovori_OPULJP[[#This Row],[Bespovratna sredstva - Ukupno (EU+Nac) HRK
= Ukupna ugovorena vrijednost bespovratnih sredstava]]*Ugovori_OPULJP[[#This Row],[EU STOPA SUFINANCIRANJA %
EU CO-FINANCING RATE %]]</f>
        <v>357120.61499999999</v>
      </c>
      <c r="P2836" s="51">
        <f>Ugovori_OPULJP[[#This Row],[Bespovratna sredstva - EU dio - HRK]]/7.5345</f>
        <v>47398.050965558425</v>
      </c>
      <c r="Q2836" s="50">
        <f>Ugovori_OPULJP[[#This Row],[Bespovratna sredstva - Ukupno (EU+Nac) HRK
= Ukupna ugovorena vrijednost bespovratnih sredstava]]*Ugovori_OPULJP[[#This Row],[STOPA NACIONALNOG SUFINANCIRANJA %]]</f>
        <v>63021.285000000003</v>
      </c>
      <c r="R2836" s="51">
        <f>Ugovori_OPULJP[[#This Row],[Bespovratna sredstva - Nacionalni dio - HRK]]/7.5345</f>
        <v>8364.3619350985464</v>
      </c>
      <c r="S2836" s="50">
        <v>420141.9</v>
      </c>
      <c r="T2836" s="51">
        <f>Ugovori_OPULJP[[#This Row],[Bespovratna sredstva - Ukupno (EU+Nac) HRK
= Ukupna ugovorena vrijednost bespovratnih sredstava]]/7.5345</f>
        <v>55762.412900656978</v>
      </c>
      <c r="U2836" s="50">
        <v>0</v>
      </c>
      <c r="V2836" s="51">
        <f>Ugovori_OPULJP[[#This Row],[Javni doprinos korisnika - HRK]]/7.5345</f>
        <v>0</v>
      </c>
      <c r="W2836" s="50">
        <v>0</v>
      </c>
      <c r="X2836" s="51">
        <f>Ugovori_OPULJP[[#This Row],[Privatni doprinos korisnika - HRK]]/7.5345</f>
        <v>0</v>
      </c>
      <c r="Y2836" s="52">
        <v>420141.9</v>
      </c>
      <c r="Z2836" s="53">
        <f>Ugovori_OPULJP[[#This Row],[UKUPNI PRIHVATLJIVI IZDACI
TOTAL ELIGIBLE EXPENDITURE
= Bespovratna sredstva ukupno + doprinos korisnika
= Ukupni prihvatljivi troškovi
= Ukupna ugovorena vrijednost projekta HRK]]/7.5345</f>
        <v>55762.412900656978</v>
      </c>
      <c r="AA2836" s="44" t="s">
        <v>38</v>
      </c>
      <c r="AB2836" s="44" t="s">
        <v>753</v>
      </c>
      <c r="AC2836" s="115" t="s">
        <v>10332</v>
      </c>
      <c r="AD2836" s="43" t="s">
        <v>10239</v>
      </c>
    </row>
    <row r="2837" spans="1:30" ht="89.25" x14ac:dyDescent="0.2">
      <c r="A2837" s="41" t="s">
        <v>10333</v>
      </c>
      <c r="B2837" s="42" t="s">
        <v>743</v>
      </c>
      <c r="C2837" s="43" t="s">
        <v>10234</v>
      </c>
      <c r="D2837" s="43" t="s">
        <v>10306</v>
      </c>
      <c r="E2837" s="116" t="s">
        <v>76</v>
      </c>
      <c r="F2837" s="45" t="s">
        <v>10334</v>
      </c>
      <c r="G2837" s="45" t="s">
        <v>2748</v>
      </c>
      <c r="H2837" s="47">
        <v>44091</v>
      </c>
      <c r="I2837" s="47">
        <v>45002</v>
      </c>
      <c r="J2837" s="48" t="str">
        <f>IF(Ugovori_OPULJP[[#This Row],[DATUM ZAVRŠETKA OPERACIJE]]&gt;DATE(2024,3,31),"u provedbi","završen")</f>
        <v>završen</v>
      </c>
      <c r="K2837" s="46" t="s">
        <v>84</v>
      </c>
      <c r="L2837" s="46" t="s">
        <v>84</v>
      </c>
      <c r="M2837" s="49">
        <v>0.85</v>
      </c>
      <c r="N2837" s="49">
        <v>0.15</v>
      </c>
      <c r="O2837" s="50">
        <f>Ugovori_OPULJP[[#This Row],[Bespovratna sredstva - Ukupno (EU+Nac) HRK
= Ukupna ugovorena vrijednost bespovratnih sredstava]]*Ugovori_OPULJP[[#This Row],[EU STOPA SUFINANCIRANJA %
EU CO-FINANCING RATE %]]</f>
        <v>997220</v>
      </c>
      <c r="P2837" s="51">
        <f>Ugovori_OPULJP[[#This Row],[Bespovratna sredstva - EU dio - HRK]]/7.5345</f>
        <v>132353.83900723339</v>
      </c>
      <c r="Q2837" s="50">
        <f>Ugovori_OPULJP[[#This Row],[Bespovratna sredstva - Ukupno (EU+Nac) HRK
= Ukupna ugovorena vrijednost bespovratnih sredstava]]*Ugovori_OPULJP[[#This Row],[STOPA NACIONALNOG SUFINANCIRANJA %]]</f>
        <v>175980</v>
      </c>
      <c r="R2837" s="51">
        <f>Ugovori_OPULJP[[#This Row],[Bespovratna sredstva - Nacionalni dio - HRK]]/7.5345</f>
        <v>23356.559824805892</v>
      </c>
      <c r="S2837" s="50">
        <v>1173200</v>
      </c>
      <c r="T2837" s="51">
        <f>Ugovori_OPULJP[[#This Row],[Bespovratna sredstva - Ukupno (EU+Nac) HRK
= Ukupna ugovorena vrijednost bespovratnih sredstava]]/7.5345</f>
        <v>155710.39883203927</v>
      </c>
      <c r="U2837" s="50">
        <v>0</v>
      </c>
      <c r="V2837" s="51">
        <f>Ugovori_OPULJP[[#This Row],[Javni doprinos korisnika - HRK]]/7.5345</f>
        <v>0</v>
      </c>
      <c r="W2837" s="50">
        <v>0</v>
      </c>
      <c r="X2837" s="51">
        <f>Ugovori_OPULJP[[#This Row],[Privatni doprinos korisnika - HRK]]/7.5345</f>
        <v>0</v>
      </c>
      <c r="Y2837" s="52">
        <v>1173200</v>
      </c>
      <c r="Z2837" s="53">
        <f>Ugovori_OPULJP[[#This Row],[UKUPNI PRIHVATLJIVI IZDACI
TOTAL ELIGIBLE EXPENDITURE
= Bespovratna sredstva ukupno + doprinos korisnika
= Ukupni prihvatljivi troškovi
= Ukupna ugovorena vrijednost projekta HRK]]/7.5345</f>
        <v>155710.39883203927</v>
      </c>
      <c r="AA2837" s="44" t="s">
        <v>38</v>
      </c>
      <c r="AB2837" s="44" t="s">
        <v>753</v>
      </c>
      <c r="AC2837" s="115" t="s">
        <v>10335</v>
      </c>
      <c r="AD2837" s="43" t="s">
        <v>10239</v>
      </c>
    </row>
    <row r="2838" spans="1:30" ht="102" x14ac:dyDescent="0.2">
      <c r="A2838" s="41" t="s">
        <v>10336</v>
      </c>
      <c r="B2838" s="42" t="s">
        <v>743</v>
      </c>
      <c r="C2838" s="43" t="s">
        <v>10234</v>
      </c>
      <c r="D2838" s="43" t="s">
        <v>10306</v>
      </c>
      <c r="E2838" s="116" t="s">
        <v>76</v>
      </c>
      <c r="F2838" s="81" t="s">
        <v>10337</v>
      </c>
      <c r="G2838" s="81" t="s">
        <v>3420</v>
      </c>
      <c r="H2838" s="117">
        <v>44109</v>
      </c>
      <c r="I2838" s="117">
        <v>45021</v>
      </c>
      <c r="J2838" s="48" t="str">
        <f>IF(Ugovori_OPULJP[[#This Row],[DATUM ZAVRŠETKA OPERACIJE]]&gt;DATE(2024,3,31),"u provedbi","završen")</f>
        <v>završen</v>
      </c>
      <c r="K2838" s="46" t="s">
        <v>333</v>
      </c>
      <c r="L2838" s="82" t="s">
        <v>333</v>
      </c>
      <c r="M2838" s="49">
        <v>0.85</v>
      </c>
      <c r="N2838" s="49">
        <v>0.15</v>
      </c>
      <c r="O2838" s="50">
        <f>Ugovori_OPULJP[[#This Row],[Bespovratna sredstva - Ukupno (EU+Nac) HRK
= Ukupna ugovorena vrijednost bespovratnih sredstava]]*Ugovori_OPULJP[[#This Row],[EU STOPA SUFINANCIRANJA %
EU CO-FINANCING RATE %]]</f>
        <v>435132</v>
      </c>
      <c r="P2838" s="51">
        <f>Ugovori_OPULJP[[#This Row],[Bespovratna sredstva - EU dio - HRK]]/7.5345</f>
        <v>57751.941071073059</v>
      </c>
      <c r="Q2838" s="79">
        <f>Ugovori_OPULJP[[#This Row],[Bespovratna sredstva - Ukupno (EU+Nac) HRK
= Ukupna ugovorena vrijednost bespovratnih sredstava]]*Ugovori_OPULJP[[#This Row],[STOPA NACIONALNOG SUFINANCIRANJA %]]</f>
        <v>76788</v>
      </c>
      <c r="R2838" s="80">
        <f>Ugovori_OPULJP[[#This Row],[Bespovratna sredstva - Nacionalni dio - HRK]]/7.5345</f>
        <v>10191.519012542305</v>
      </c>
      <c r="S2838" s="50">
        <v>511920</v>
      </c>
      <c r="T2838" s="51">
        <f>Ugovori_OPULJP[[#This Row],[Bespovratna sredstva - Ukupno (EU+Nac) HRK
= Ukupna ugovorena vrijednost bespovratnih sredstava]]/7.5345</f>
        <v>67943.46008361537</v>
      </c>
      <c r="U2838" s="79">
        <v>0</v>
      </c>
      <c r="V2838" s="80">
        <f>Ugovori_OPULJP[[#This Row],[Javni doprinos korisnika - HRK]]/7.5345</f>
        <v>0</v>
      </c>
      <c r="W2838" s="50">
        <v>0</v>
      </c>
      <c r="X2838" s="51">
        <f>Ugovori_OPULJP[[#This Row],[Privatni doprinos korisnika - HRK]]/7.5345</f>
        <v>0</v>
      </c>
      <c r="Y2838" s="52">
        <v>511920</v>
      </c>
      <c r="Z2838" s="53">
        <f>Ugovori_OPULJP[[#This Row],[UKUPNI PRIHVATLJIVI IZDACI
TOTAL ELIGIBLE EXPENDITURE
= Bespovratna sredstva ukupno + doprinos korisnika
= Ukupni prihvatljivi troškovi
= Ukupna ugovorena vrijednost projekta HRK]]/7.5345</f>
        <v>67943.46008361537</v>
      </c>
      <c r="AA2838" s="44" t="s">
        <v>38</v>
      </c>
      <c r="AB2838" s="44" t="s">
        <v>753</v>
      </c>
      <c r="AC2838" s="114" t="s">
        <v>10338</v>
      </c>
      <c r="AD2838" s="43" t="s">
        <v>10239</v>
      </c>
    </row>
    <row r="2839" spans="1:30" ht="51" x14ac:dyDescent="0.2">
      <c r="A2839" s="41" t="s">
        <v>10339</v>
      </c>
      <c r="B2839" s="42" t="s">
        <v>743</v>
      </c>
      <c r="C2839" s="43" t="s">
        <v>10234</v>
      </c>
      <c r="D2839" s="43" t="s">
        <v>10306</v>
      </c>
      <c r="E2839" s="116" t="s">
        <v>76</v>
      </c>
      <c r="F2839" s="81" t="s">
        <v>9796</v>
      </c>
      <c r="G2839" s="81" t="s">
        <v>10340</v>
      </c>
      <c r="H2839" s="117">
        <v>44105</v>
      </c>
      <c r="I2839" s="117">
        <v>45017</v>
      </c>
      <c r="J2839" s="48" t="str">
        <f>IF(Ugovori_OPULJP[[#This Row],[DATUM ZAVRŠETKA OPERACIJE]]&gt;DATE(2024,3,31),"u provedbi","završen")</f>
        <v>završen</v>
      </c>
      <c r="K2839" s="46" t="s">
        <v>84</v>
      </c>
      <c r="L2839" s="46" t="s">
        <v>84</v>
      </c>
      <c r="M2839" s="49">
        <v>0.85</v>
      </c>
      <c r="N2839" s="49">
        <v>0.15</v>
      </c>
      <c r="O2839" s="50">
        <f>Ugovori_OPULJP[[#This Row],[Bespovratna sredstva - Ukupno (EU+Nac) HRK
= Ukupna ugovorena vrijednost bespovratnih sredstava]]*Ugovori_OPULJP[[#This Row],[EU STOPA SUFINANCIRANJA %
EU CO-FINANCING RATE %]]</f>
        <v>1676916.7625</v>
      </c>
      <c r="P2839" s="51">
        <f>Ugovori_OPULJP[[#This Row],[Bespovratna sredstva - EU dio - HRK]]/7.5345</f>
        <v>222565.10219656245</v>
      </c>
      <c r="Q2839" s="79">
        <f>Ugovori_OPULJP[[#This Row],[Bespovratna sredstva - Ukupno (EU+Nac) HRK
= Ukupna ugovorena vrijednost bespovratnih sredstava]]*Ugovori_OPULJP[[#This Row],[STOPA NACIONALNOG SUFINANCIRANJA %]]</f>
        <v>295926.48749999999</v>
      </c>
      <c r="R2839" s="80">
        <f>Ugovori_OPULJP[[#This Row],[Bespovratna sredstva - Nacionalni dio - HRK]]/7.5345</f>
        <v>39276.194505275729</v>
      </c>
      <c r="S2839" s="50">
        <v>1972843.25</v>
      </c>
      <c r="T2839" s="51">
        <f>Ugovori_OPULJP[[#This Row],[Bespovratna sredstva - Ukupno (EU+Nac) HRK
= Ukupna ugovorena vrijednost bespovratnih sredstava]]/7.5345</f>
        <v>261841.2967018382</v>
      </c>
      <c r="U2839" s="79">
        <v>0</v>
      </c>
      <c r="V2839" s="80">
        <f>Ugovori_OPULJP[[#This Row],[Javni doprinos korisnika - HRK]]/7.5345</f>
        <v>0</v>
      </c>
      <c r="W2839" s="50">
        <v>348000</v>
      </c>
      <c r="X2839" s="51">
        <f>Ugovori_OPULJP[[#This Row],[Privatni doprinos korisnika - HRK]]/7.5345</f>
        <v>46187.537328289865</v>
      </c>
      <c r="Y2839" s="52">
        <v>2320843.25</v>
      </c>
      <c r="Z2839" s="53">
        <f>Ugovori_OPULJP[[#This Row],[UKUPNI PRIHVATLJIVI IZDACI
TOTAL ELIGIBLE EXPENDITURE
= Bespovratna sredstva ukupno + doprinos korisnika
= Ukupni prihvatljivi troškovi
= Ukupna ugovorena vrijednost projekta HRK]]/7.5345</f>
        <v>308028.83403012808</v>
      </c>
      <c r="AA2839" s="44" t="s">
        <v>38</v>
      </c>
      <c r="AB2839" s="44" t="s">
        <v>753</v>
      </c>
      <c r="AC2839" s="114" t="s">
        <v>10341</v>
      </c>
      <c r="AD2839" s="43" t="s">
        <v>10239</v>
      </c>
    </row>
    <row r="2840" spans="1:30" ht="114.75" x14ac:dyDescent="0.2">
      <c r="A2840" s="41" t="s">
        <v>10342</v>
      </c>
      <c r="B2840" s="42" t="s">
        <v>743</v>
      </c>
      <c r="C2840" s="43" t="s">
        <v>10234</v>
      </c>
      <c r="D2840" s="43" t="s">
        <v>10306</v>
      </c>
      <c r="E2840" s="116" t="s">
        <v>76</v>
      </c>
      <c r="F2840" s="81" t="s">
        <v>10343</v>
      </c>
      <c r="G2840" s="45" t="s">
        <v>7987</v>
      </c>
      <c r="H2840" s="117">
        <v>44109</v>
      </c>
      <c r="I2840" s="117">
        <v>44931</v>
      </c>
      <c r="J2840" s="48" t="str">
        <f>IF(Ugovori_OPULJP[[#This Row],[DATUM ZAVRŠETKA OPERACIJE]]&gt;DATE(2024,3,31),"u provedbi","završen")</f>
        <v>završen</v>
      </c>
      <c r="K2840" s="46" t="s">
        <v>36</v>
      </c>
      <c r="L2840" s="82" t="s">
        <v>37</v>
      </c>
      <c r="M2840" s="49">
        <v>0.85</v>
      </c>
      <c r="N2840" s="49">
        <v>0.15</v>
      </c>
      <c r="O2840" s="50">
        <f>Ugovori_OPULJP[[#This Row],[Bespovratna sredstva - Ukupno (EU+Nac) HRK
= Ukupna ugovorena vrijednost bespovratnih sredstava]]*Ugovori_OPULJP[[#This Row],[EU STOPA SUFINANCIRANJA %
EU CO-FINANCING RATE %]]</f>
        <v>942222.875</v>
      </c>
      <c r="P2840" s="51">
        <f>Ugovori_OPULJP[[#This Row],[Bespovratna sredstva - EU dio - HRK]]/7.5345</f>
        <v>125054.46612250315</v>
      </c>
      <c r="Q2840" s="79">
        <f>Ugovori_OPULJP[[#This Row],[Bespovratna sredstva - Ukupno (EU+Nac) HRK
= Ukupna ugovorena vrijednost bespovratnih sredstava]]*Ugovori_OPULJP[[#This Row],[STOPA NACIONALNOG SUFINANCIRANJA %]]</f>
        <v>166274.625</v>
      </c>
      <c r="R2840" s="80">
        <f>Ugovori_OPULJP[[#This Row],[Bespovratna sredstva - Nacionalni dio - HRK]]/7.5345</f>
        <v>22068.435198088791</v>
      </c>
      <c r="S2840" s="50">
        <v>1108497.5</v>
      </c>
      <c r="T2840" s="51">
        <f>Ugovori_OPULJP[[#This Row],[Bespovratna sredstva - Ukupno (EU+Nac) HRK
= Ukupna ugovorena vrijednost bespovratnih sredstava]]/7.5345</f>
        <v>147122.90132059195</v>
      </c>
      <c r="U2840" s="79">
        <v>0</v>
      </c>
      <c r="V2840" s="80">
        <f>Ugovori_OPULJP[[#This Row],[Javni doprinos korisnika - HRK]]/7.5345</f>
        <v>0</v>
      </c>
      <c r="W2840" s="50">
        <v>0</v>
      </c>
      <c r="X2840" s="51">
        <f>Ugovori_OPULJP[[#This Row],[Privatni doprinos korisnika - HRK]]/7.5345</f>
        <v>0</v>
      </c>
      <c r="Y2840" s="52">
        <v>1108497.5</v>
      </c>
      <c r="Z2840" s="53">
        <f>Ugovori_OPULJP[[#This Row],[UKUPNI PRIHVATLJIVI IZDACI
TOTAL ELIGIBLE EXPENDITURE
= Bespovratna sredstva ukupno + doprinos korisnika
= Ukupni prihvatljivi troškovi
= Ukupna ugovorena vrijednost projekta HRK]]/7.5345</f>
        <v>147122.90132059195</v>
      </c>
      <c r="AA2840" s="44" t="s">
        <v>38</v>
      </c>
      <c r="AB2840" s="44" t="s">
        <v>753</v>
      </c>
      <c r="AC2840" s="114" t="s">
        <v>10344</v>
      </c>
      <c r="AD2840" s="43" t="s">
        <v>10239</v>
      </c>
    </row>
    <row r="2841" spans="1:30" ht="89.25" x14ac:dyDescent="0.2">
      <c r="A2841" s="41" t="s">
        <v>10345</v>
      </c>
      <c r="B2841" s="42" t="s">
        <v>743</v>
      </c>
      <c r="C2841" s="43" t="s">
        <v>10234</v>
      </c>
      <c r="D2841" s="43" t="s">
        <v>10306</v>
      </c>
      <c r="E2841" s="116" t="s">
        <v>76</v>
      </c>
      <c r="F2841" s="81" t="s">
        <v>10346</v>
      </c>
      <c r="G2841" s="81" t="s">
        <v>10347</v>
      </c>
      <c r="H2841" s="47">
        <v>44109</v>
      </c>
      <c r="I2841" s="117">
        <v>44839</v>
      </c>
      <c r="J2841" s="48" t="str">
        <f>IF(Ugovori_OPULJP[[#This Row],[DATUM ZAVRŠETKA OPERACIJE]]&gt;DATE(2024,3,31),"u provedbi","završen")</f>
        <v>završen</v>
      </c>
      <c r="K2841" s="46" t="s">
        <v>37</v>
      </c>
      <c r="L2841" s="82" t="s">
        <v>37</v>
      </c>
      <c r="M2841" s="49">
        <v>0.85</v>
      </c>
      <c r="N2841" s="49">
        <v>0.15</v>
      </c>
      <c r="O2841" s="50">
        <f>Ugovori_OPULJP[[#This Row],[Bespovratna sredstva - Ukupno (EU+Nac) HRK
= Ukupna ugovorena vrijednost bespovratnih sredstava]]*Ugovori_OPULJP[[#This Row],[EU STOPA SUFINANCIRANJA %
EU CO-FINANCING RATE %]]</f>
        <v>533471.696</v>
      </c>
      <c r="P2841" s="51">
        <f>Ugovori_OPULJP[[#This Row],[Bespovratna sredstva - EU dio - HRK]]/7.5345</f>
        <v>70803.86170283363</v>
      </c>
      <c r="Q2841" s="79">
        <f>Ugovori_OPULJP[[#This Row],[Bespovratna sredstva - Ukupno (EU+Nac) HRK
= Ukupna ugovorena vrijednost bespovratnih sredstava]]*Ugovori_OPULJP[[#This Row],[STOPA NACIONALNOG SUFINANCIRANJA %]]</f>
        <v>94142.063999999998</v>
      </c>
      <c r="R2841" s="80">
        <f>Ugovori_OPULJP[[#This Row],[Bespovratna sredstva - Nacionalni dio - HRK]]/7.5345</f>
        <v>12494.799124029463</v>
      </c>
      <c r="S2841" s="50">
        <v>627613.76</v>
      </c>
      <c r="T2841" s="51">
        <f>Ugovori_OPULJP[[#This Row],[Bespovratna sredstva - Ukupno (EU+Nac) HRK
= Ukupna ugovorena vrijednost bespovratnih sredstava]]/7.5345</f>
        <v>83298.660826863095</v>
      </c>
      <c r="U2841" s="79">
        <v>0</v>
      </c>
      <c r="V2841" s="80">
        <f>Ugovori_OPULJP[[#This Row],[Javni doprinos korisnika - HRK]]/7.5345</f>
        <v>0</v>
      </c>
      <c r="W2841" s="50">
        <v>0</v>
      </c>
      <c r="X2841" s="51">
        <f>Ugovori_OPULJP[[#This Row],[Privatni doprinos korisnika - HRK]]/7.5345</f>
        <v>0</v>
      </c>
      <c r="Y2841" s="52">
        <v>627613.76</v>
      </c>
      <c r="Z2841" s="53">
        <f>Ugovori_OPULJP[[#This Row],[UKUPNI PRIHVATLJIVI IZDACI
TOTAL ELIGIBLE EXPENDITURE
= Bespovratna sredstva ukupno + doprinos korisnika
= Ukupni prihvatljivi troškovi
= Ukupna ugovorena vrijednost projekta HRK]]/7.5345</f>
        <v>83298.660826863095</v>
      </c>
      <c r="AA2841" s="44" t="s">
        <v>38</v>
      </c>
      <c r="AB2841" s="44" t="s">
        <v>753</v>
      </c>
      <c r="AC2841" s="114" t="s">
        <v>10348</v>
      </c>
      <c r="AD2841" s="43" t="s">
        <v>10239</v>
      </c>
    </row>
    <row r="2842" spans="1:30" ht="114.75" x14ac:dyDescent="0.2">
      <c r="A2842" s="41" t="s">
        <v>10349</v>
      </c>
      <c r="B2842" s="42" t="s">
        <v>743</v>
      </c>
      <c r="C2842" s="43" t="s">
        <v>10234</v>
      </c>
      <c r="D2842" s="43" t="s">
        <v>10306</v>
      </c>
      <c r="E2842" s="116" t="s">
        <v>76</v>
      </c>
      <c r="F2842" s="81" t="s">
        <v>10350</v>
      </c>
      <c r="G2842" s="81" t="s">
        <v>10351</v>
      </c>
      <c r="H2842" s="47">
        <v>44116</v>
      </c>
      <c r="I2842" s="117">
        <v>44604</v>
      </c>
      <c r="J2842" s="48" t="str">
        <f>IF(Ugovori_OPULJP[[#This Row],[DATUM ZAVRŠETKA OPERACIJE]]&gt;DATE(2024,3,31),"u provedbi","završen")</f>
        <v>završen</v>
      </c>
      <c r="K2842" s="46" t="s">
        <v>37</v>
      </c>
      <c r="L2842" s="82" t="s">
        <v>37</v>
      </c>
      <c r="M2842" s="49">
        <v>0.85</v>
      </c>
      <c r="N2842" s="49">
        <v>0.15</v>
      </c>
      <c r="O2842" s="50">
        <f>Ugovori_OPULJP[[#This Row],[Bespovratna sredstva - Ukupno (EU+Nac) HRK
= Ukupna ugovorena vrijednost bespovratnih sredstava]]*Ugovori_OPULJP[[#This Row],[EU STOPA SUFINANCIRANJA %
EU CO-FINANCING RATE %]]</f>
        <v>411106.92</v>
      </c>
      <c r="P2842" s="51">
        <f>Ugovori_OPULJP[[#This Row],[Bespovratna sredstva - EU dio - HRK]]/7.5345</f>
        <v>54563.264981086992</v>
      </c>
      <c r="Q2842" s="79">
        <f>Ugovori_OPULJP[[#This Row],[Bespovratna sredstva - Ukupno (EU+Nac) HRK
= Ukupna ugovorena vrijednost bespovratnih sredstava]]*Ugovori_OPULJP[[#This Row],[STOPA NACIONALNOG SUFINANCIRANJA %]]</f>
        <v>72548.28</v>
      </c>
      <c r="R2842" s="80">
        <f>Ugovori_OPULJP[[#This Row],[Bespovratna sredstva - Nacionalni dio - HRK]]/7.5345</f>
        <v>9628.8114672506472</v>
      </c>
      <c r="S2842" s="50">
        <v>483655.2</v>
      </c>
      <c r="T2842" s="51">
        <f>Ugovori_OPULJP[[#This Row],[Bespovratna sredstva - Ukupno (EU+Nac) HRK
= Ukupna ugovorena vrijednost bespovratnih sredstava]]/7.5345</f>
        <v>64192.076448337648</v>
      </c>
      <c r="U2842" s="79">
        <v>0</v>
      </c>
      <c r="V2842" s="80">
        <f>Ugovori_OPULJP[[#This Row],[Javni doprinos korisnika - HRK]]/7.5345</f>
        <v>0</v>
      </c>
      <c r="W2842" s="50">
        <v>0</v>
      </c>
      <c r="X2842" s="51">
        <f>Ugovori_OPULJP[[#This Row],[Privatni doprinos korisnika - HRK]]/7.5345</f>
        <v>0</v>
      </c>
      <c r="Y2842" s="52">
        <v>483655.2</v>
      </c>
      <c r="Z2842" s="53">
        <f>Ugovori_OPULJP[[#This Row],[UKUPNI PRIHVATLJIVI IZDACI
TOTAL ELIGIBLE EXPENDITURE
= Bespovratna sredstva ukupno + doprinos korisnika
= Ukupni prihvatljivi troškovi
= Ukupna ugovorena vrijednost projekta HRK]]/7.5345</f>
        <v>64192.076448337648</v>
      </c>
      <c r="AA2842" s="44" t="s">
        <v>38</v>
      </c>
      <c r="AB2842" s="44" t="s">
        <v>753</v>
      </c>
      <c r="AC2842" s="114" t="s">
        <v>10352</v>
      </c>
      <c r="AD2842" s="43" t="s">
        <v>10239</v>
      </c>
    </row>
    <row r="2843" spans="1:30" ht="89.25" x14ac:dyDescent="0.2">
      <c r="A2843" s="41" t="s">
        <v>10353</v>
      </c>
      <c r="B2843" s="42" t="s">
        <v>743</v>
      </c>
      <c r="C2843" s="43" t="s">
        <v>10234</v>
      </c>
      <c r="D2843" s="43" t="s">
        <v>10306</v>
      </c>
      <c r="E2843" s="116" t="s">
        <v>76</v>
      </c>
      <c r="F2843" s="45" t="s">
        <v>10354</v>
      </c>
      <c r="G2843" s="45" t="s">
        <v>10355</v>
      </c>
      <c r="H2843" s="47">
        <v>44091</v>
      </c>
      <c r="I2843" s="47">
        <v>45002</v>
      </c>
      <c r="J2843" s="48" t="str">
        <f>IF(Ugovori_OPULJP[[#This Row],[DATUM ZAVRŠETKA OPERACIJE]]&gt;DATE(2024,3,31),"u provedbi","završen")</f>
        <v>završen</v>
      </c>
      <c r="K2843" s="46" t="s">
        <v>84</v>
      </c>
      <c r="L2843" s="46" t="s">
        <v>84</v>
      </c>
      <c r="M2843" s="49">
        <v>0.85</v>
      </c>
      <c r="N2843" s="49">
        <v>0.15</v>
      </c>
      <c r="O2843" s="50">
        <f>Ugovori_OPULJP[[#This Row],[Bespovratna sredstva - Ukupno (EU+Nac) HRK
= Ukupna ugovorena vrijednost bespovratnih sredstava]]*Ugovori_OPULJP[[#This Row],[EU STOPA SUFINANCIRANJA %
EU CO-FINANCING RATE %]]</f>
        <v>973598.5</v>
      </c>
      <c r="P2843" s="51">
        <f>Ugovori_OPULJP[[#This Row],[Bespovratna sredstva - EU dio - HRK]]/7.5345</f>
        <v>129218.72718826729</v>
      </c>
      <c r="Q2843" s="50">
        <f>Ugovori_OPULJP[[#This Row],[Bespovratna sredstva - Ukupno (EU+Nac) HRK
= Ukupna ugovorena vrijednost bespovratnih sredstava]]*Ugovori_OPULJP[[#This Row],[STOPA NACIONALNOG SUFINANCIRANJA %]]</f>
        <v>171811.5</v>
      </c>
      <c r="R2843" s="51">
        <f>Ugovori_OPULJP[[#This Row],[Bespovratna sredstva - Nacionalni dio - HRK]]/7.5345</f>
        <v>22803.304797929522</v>
      </c>
      <c r="S2843" s="50">
        <v>1145410</v>
      </c>
      <c r="T2843" s="51">
        <f>Ugovori_OPULJP[[#This Row],[Bespovratna sredstva - Ukupno (EU+Nac) HRK
= Ukupna ugovorena vrijednost bespovratnih sredstava]]/7.5345</f>
        <v>152022.03198619682</v>
      </c>
      <c r="U2843" s="50">
        <v>0</v>
      </c>
      <c r="V2843" s="51">
        <f>Ugovori_OPULJP[[#This Row],[Javni doprinos korisnika - HRK]]/7.5345</f>
        <v>0</v>
      </c>
      <c r="W2843" s="50">
        <v>0</v>
      </c>
      <c r="X2843" s="51">
        <f>Ugovori_OPULJP[[#This Row],[Privatni doprinos korisnika - HRK]]/7.5345</f>
        <v>0</v>
      </c>
      <c r="Y2843" s="52">
        <v>1145410</v>
      </c>
      <c r="Z2843" s="53">
        <f>Ugovori_OPULJP[[#This Row],[UKUPNI PRIHVATLJIVI IZDACI
TOTAL ELIGIBLE EXPENDITURE
= Bespovratna sredstva ukupno + doprinos korisnika
= Ukupni prihvatljivi troškovi
= Ukupna ugovorena vrijednost projekta HRK]]/7.5345</f>
        <v>152022.03198619682</v>
      </c>
      <c r="AA2843" s="44" t="s">
        <v>38</v>
      </c>
      <c r="AB2843" s="44" t="s">
        <v>753</v>
      </c>
      <c r="AC2843" s="115" t="s">
        <v>10356</v>
      </c>
      <c r="AD2843" s="43" t="s">
        <v>10239</v>
      </c>
    </row>
    <row r="2844" spans="1:30" ht="89.25" x14ac:dyDescent="0.2">
      <c r="A2844" s="41" t="s">
        <v>10357</v>
      </c>
      <c r="B2844" s="42" t="s">
        <v>743</v>
      </c>
      <c r="C2844" s="43" t="s">
        <v>10234</v>
      </c>
      <c r="D2844" s="43" t="s">
        <v>10306</v>
      </c>
      <c r="E2844" s="116" t="s">
        <v>76</v>
      </c>
      <c r="F2844" s="81" t="s">
        <v>10358</v>
      </c>
      <c r="G2844" s="81" t="s">
        <v>10359</v>
      </c>
      <c r="H2844" s="47">
        <v>44105</v>
      </c>
      <c r="I2844" s="117">
        <v>45017</v>
      </c>
      <c r="J2844" s="48" t="str">
        <f>IF(Ugovori_OPULJP[[#This Row],[DATUM ZAVRŠETKA OPERACIJE]]&gt;DATE(2024,3,31),"u provedbi","završen")</f>
        <v>završen</v>
      </c>
      <c r="K2844" s="46" t="s">
        <v>186</v>
      </c>
      <c r="L2844" s="82" t="s">
        <v>186</v>
      </c>
      <c r="M2844" s="49">
        <v>0.85</v>
      </c>
      <c r="N2844" s="49">
        <v>0.15</v>
      </c>
      <c r="O2844" s="50">
        <f>Ugovori_OPULJP[[#This Row],[Bespovratna sredstva - Ukupno (EU+Nac) HRK
= Ukupna ugovorena vrijednost bespovratnih sredstava]]*Ugovori_OPULJP[[#This Row],[EU STOPA SUFINANCIRANJA %
EU CO-FINANCING RATE %]]</f>
        <v>956965.62349999987</v>
      </c>
      <c r="P2844" s="51">
        <f>Ugovori_OPULJP[[#This Row],[Bespovratna sredstva - EU dio - HRK]]/7.5345</f>
        <v>127011.16510717364</v>
      </c>
      <c r="Q2844" s="79">
        <f>Ugovori_OPULJP[[#This Row],[Bespovratna sredstva - Ukupno (EU+Nac) HRK
= Ukupna ugovorena vrijednost bespovratnih sredstava]]*Ugovori_OPULJP[[#This Row],[STOPA NACIONALNOG SUFINANCIRANJA %]]</f>
        <v>168876.28649999999</v>
      </c>
      <c r="R2844" s="80">
        <f>Ugovori_OPULJP[[#This Row],[Bespovratna sredstva - Nacionalni dio - HRK]]/7.5345</f>
        <v>22413.735018912997</v>
      </c>
      <c r="S2844" s="50">
        <v>1125841.9099999999</v>
      </c>
      <c r="T2844" s="51">
        <f>Ugovori_OPULJP[[#This Row],[Bespovratna sredstva - Ukupno (EU+Nac) HRK
= Ukupna ugovorena vrijednost bespovratnih sredstava]]/7.5345</f>
        <v>149424.90012608664</v>
      </c>
      <c r="U2844" s="79">
        <v>0</v>
      </c>
      <c r="V2844" s="80">
        <f>Ugovori_OPULJP[[#This Row],[Javni doprinos korisnika - HRK]]/7.5345</f>
        <v>0</v>
      </c>
      <c r="W2844" s="50">
        <v>0</v>
      </c>
      <c r="X2844" s="51">
        <f>Ugovori_OPULJP[[#This Row],[Privatni doprinos korisnika - HRK]]/7.5345</f>
        <v>0</v>
      </c>
      <c r="Y2844" s="52">
        <v>1125841.9099999999</v>
      </c>
      <c r="Z2844" s="53">
        <f>Ugovori_OPULJP[[#This Row],[UKUPNI PRIHVATLJIVI IZDACI
TOTAL ELIGIBLE EXPENDITURE
= Bespovratna sredstva ukupno + doprinos korisnika
= Ukupni prihvatljivi troškovi
= Ukupna ugovorena vrijednost projekta HRK]]/7.5345</f>
        <v>149424.90012608664</v>
      </c>
      <c r="AA2844" s="44" t="s">
        <v>38</v>
      </c>
      <c r="AB2844" s="44" t="s">
        <v>753</v>
      </c>
      <c r="AC2844" s="114" t="s">
        <v>10360</v>
      </c>
      <c r="AD2844" s="43" t="s">
        <v>10239</v>
      </c>
    </row>
    <row r="2845" spans="1:30" ht="114.75" x14ac:dyDescent="0.2">
      <c r="A2845" s="41" t="s">
        <v>10361</v>
      </c>
      <c r="B2845" s="42" t="s">
        <v>743</v>
      </c>
      <c r="C2845" s="43" t="s">
        <v>10234</v>
      </c>
      <c r="D2845" s="43" t="s">
        <v>10306</v>
      </c>
      <c r="E2845" s="116" t="s">
        <v>76</v>
      </c>
      <c r="F2845" s="81" t="s">
        <v>10362</v>
      </c>
      <c r="G2845" s="81" t="s">
        <v>10363</v>
      </c>
      <c r="H2845" s="117">
        <v>44105</v>
      </c>
      <c r="I2845" s="117">
        <v>44682</v>
      </c>
      <c r="J2845" s="48" t="str">
        <f>IF(Ugovori_OPULJP[[#This Row],[DATUM ZAVRŠETKA OPERACIJE]]&gt;DATE(2024,3,31),"u provedbi","završen")</f>
        <v>završen</v>
      </c>
      <c r="K2845" s="46" t="s">
        <v>1833</v>
      </c>
      <c r="L2845" s="82" t="s">
        <v>271</v>
      </c>
      <c r="M2845" s="49">
        <v>0.85</v>
      </c>
      <c r="N2845" s="49">
        <v>0.15</v>
      </c>
      <c r="O2845" s="50">
        <f>Ugovori_OPULJP[[#This Row],[Bespovratna sredstva - Ukupno (EU+Nac) HRK
= Ukupna ugovorena vrijednost bespovratnih sredstava]]*Ugovori_OPULJP[[#This Row],[EU STOPA SUFINANCIRANJA %
EU CO-FINANCING RATE %]]</f>
        <v>949890.6314999999</v>
      </c>
      <c r="P2845" s="51">
        <f>Ugovori_OPULJP[[#This Row],[Bespovratna sredstva - EU dio - HRK]]/7.5345</f>
        <v>126072.15229942264</v>
      </c>
      <c r="Q2845" s="79">
        <f>Ugovori_OPULJP[[#This Row],[Bespovratna sredstva - Ukupno (EU+Nac) HRK
= Ukupna ugovorena vrijednost bespovratnih sredstava]]*Ugovori_OPULJP[[#This Row],[STOPA NACIONALNOG SUFINANCIRANJA %]]</f>
        <v>167627.75849999997</v>
      </c>
      <c r="R2845" s="80">
        <f>Ugovori_OPULJP[[#This Row],[Bespovratna sredstva - Nacionalni dio - HRK]]/7.5345</f>
        <v>22248.026876368698</v>
      </c>
      <c r="S2845" s="50">
        <v>1117518.3899999999</v>
      </c>
      <c r="T2845" s="51">
        <f>Ugovori_OPULJP[[#This Row],[Bespovratna sredstva - Ukupno (EU+Nac) HRK
= Ukupna ugovorena vrijednost bespovratnih sredstava]]/7.5345</f>
        <v>148320.17917579133</v>
      </c>
      <c r="U2845" s="79">
        <v>0</v>
      </c>
      <c r="V2845" s="80">
        <f>Ugovori_OPULJP[[#This Row],[Javni doprinos korisnika - HRK]]/7.5345</f>
        <v>0</v>
      </c>
      <c r="W2845" s="50">
        <v>0</v>
      </c>
      <c r="X2845" s="51">
        <f>Ugovori_OPULJP[[#This Row],[Privatni doprinos korisnika - HRK]]/7.5345</f>
        <v>0</v>
      </c>
      <c r="Y2845" s="52">
        <v>1117518.3899999999</v>
      </c>
      <c r="Z2845" s="53">
        <f>Ugovori_OPULJP[[#This Row],[UKUPNI PRIHVATLJIVI IZDACI
TOTAL ELIGIBLE EXPENDITURE
= Bespovratna sredstva ukupno + doprinos korisnika
= Ukupni prihvatljivi troškovi
= Ukupna ugovorena vrijednost projekta HRK]]/7.5345</f>
        <v>148320.17917579133</v>
      </c>
      <c r="AA2845" s="44" t="s">
        <v>38</v>
      </c>
      <c r="AB2845" s="44" t="s">
        <v>753</v>
      </c>
      <c r="AC2845" s="114" t="s">
        <v>10364</v>
      </c>
      <c r="AD2845" s="43" t="s">
        <v>10239</v>
      </c>
    </row>
    <row r="2846" spans="1:30" ht="63.75" x14ac:dyDescent="0.2">
      <c r="A2846" s="41" t="s">
        <v>10365</v>
      </c>
      <c r="B2846" s="42" t="s">
        <v>743</v>
      </c>
      <c r="C2846" s="43" t="s">
        <v>10234</v>
      </c>
      <c r="D2846" s="43" t="s">
        <v>10306</v>
      </c>
      <c r="E2846" s="116" t="s">
        <v>76</v>
      </c>
      <c r="F2846" s="81" t="s">
        <v>10366</v>
      </c>
      <c r="G2846" s="62" t="s">
        <v>10367</v>
      </c>
      <c r="H2846" s="117">
        <v>44104</v>
      </c>
      <c r="I2846" s="117">
        <v>44834</v>
      </c>
      <c r="J2846" s="48" t="str">
        <f>IF(Ugovori_OPULJP[[#This Row],[DATUM ZAVRŠETKA OPERACIJE]]&gt;DATE(2024,3,31),"u provedbi","završen")</f>
        <v>završen</v>
      </c>
      <c r="K2846" s="46" t="s">
        <v>10368</v>
      </c>
      <c r="L2846" s="82" t="s">
        <v>37</v>
      </c>
      <c r="M2846" s="49">
        <v>0.85</v>
      </c>
      <c r="N2846" s="49">
        <v>0.15</v>
      </c>
      <c r="O2846" s="50">
        <f>Ugovori_OPULJP[[#This Row],[Bespovratna sredstva - Ukupno (EU+Nac) HRK
= Ukupna ugovorena vrijednost bespovratnih sredstava]]*Ugovori_OPULJP[[#This Row],[EU STOPA SUFINANCIRANJA %
EU CO-FINANCING RATE %]]</f>
        <v>972863.40299999993</v>
      </c>
      <c r="P2846" s="51">
        <f>Ugovori_OPULJP[[#This Row],[Bespovratna sredstva - EU dio - HRK]]/7.5345</f>
        <v>129121.16304997013</v>
      </c>
      <c r="Q2846" s="79">
        <f>Ugovori_OPULJP[[#This Row],[Bespovratna sredstva - Ukupno (EU+Nac) HRK
= Ukupna ugovorena vrijednost bespovratnih sredstava]]*Ugovori_OPULJP[[#This Row],[STOPA NACIONALNOG SUFINANCIRANJA %]]</f>
        <v>171681.77699999997</v>
      </c>
      <c r="R2846" s="80">
        <f>Ugovori_OPULJP[[#This Row],[Bespovratna sredstva - Nacionalni dio - HRK]]/7.5345</f>
        <v>22786.087597053549</v>
      </c>
      <c r="S2846" s="50">
        <v>1144545.18</v>
      </c>
      <c r="T2846" s="51">
        <f>Ugovori_OPULJP[[#This Row],[Bespovratna sredstva - Ukupno (EU+Nac) HRK
= Ukupna ugovorena vrijednost bespovratnih sredstava]]/7.5345</f>
        <v>151907.25064702367</v>
      </c>
      <c r="U2846" s="79">
        <v>0</v>
      </c>
      <c r="V2846" s="80">
        <f>Ugovori_OPULJP[[#This Row],[Javni doprinos korisnika - HRK]]/7.5345</f>
        <v>0</v>
      </c>
      <c r="W2846" s="50">
        <v>0</v>
      </c>
      <c r="X2846" s="51">
        <f>Ugovori_OPULJP[[#This Row],[Privatni doprinos korisnika - HRK]]/7.5345</f>
        <v>0</v>
      </c>
      <c r="Y2846" s="52">
        <v>1144545.18</v>
      </c>
      <c r="Z2846" s="53">
        <f>Ugovori_OPULJP[[#This Row],[UKUPNI PRIHVATLJIVI IZDACI
TOTAL ELIGIBLE EXPENDITURE
= Bespovratna sredstva ukupno + doprinos korisnika
= Ukupni prihvatljivi troškovi
= Ukupna ugovorena vrijednost projekta HRK]]/7.5345</f>
        <v>151907.25064702367</v>
      </c>
      <c r="AA2846" s="44" t="s">
        <v>38</v>
      </c>
      <c r="AB2846" s="44" t="s">
        <v>753</v>
      </c>
      <c r="AC2846" s="114" t="s">
        <v>10369</v>
      </c>
      <c r="AD2846" s="43" t="s">
        <v>10239</v>
      </c>
    </row>
    <row r="2847" spans="1:30" ht="102" x14ac:dyDescent="0.2">
      <c r="A2847" s="41" t="s">
        <v>10370</v>
      </c>
      <c r="B2847" s="42" t="s">
        <v>743</v>
      </c>
      <c r="C2847" s="43" t="s">
        <v>10234</v>
      </c>
      <c r="D2847" s="43" t="s">
        <v>10306</v>
      </c>
      <c r="E2847" s="116" t="s">
        <v>76</v>
      </c>
      <c r="F2847" s="81" t="s">
        <v>10371</v>
      </c>
      <c r="G2847" s="81" t="s">
        <v>10372</v>
      </c>
      <c r="H2847" s="117">
        <v>44109</v>
      </c>
      <c r="I2847" s="117">
        <v>44656</v>
      </c>
      <c r="J2847" s="48" t="str">
        <f>IF(Ugovori_OPULJP[[#This Row],[DATUM ZAVRŠETKA OPERACIJE]]&gt;DATE(2024,3,31),"u provedbi","završen")</f>
        <v>završen</v>
      </c>
      <c r="K2847" s="46" t="s">
        <v>99</v>
      </c>
      <c r="L2847" s="82" t="s">
        <v>99</v>
      </c>
      <c r="M2847" s="49">
        <v>0.85</v>
      </c>
      <c r="N2847" s="49">
        <v>0.15</v>
      </c>
      <c r="O2847" s="50">
        <f>Ugovori_OPULJP[[#This Row],[Bespovratna sredstva - Ukupno (EU+Nac) HRK
= Ukupna ugovorena vrijednost bespovratnih sredstava]]*Ugovori_OPULJP[[#This Row],[EU STOPA SUFINANCIRANJA %
EU CO-FINANCING RATE %]]</f>
        <v>985700.84250000003</v>
      </c>
      <c r="P2847" s="51">
        <f>Ugovori_OPULJP[[#This Row],[Bespovratna sredstva - EU dio - HRK]]/7.5345</f>
        <v>130824.98407326298</v>
      </c>
      <c r="Q2847" s="79">
        <f>Ugovori_OPULJP[[#This Row],[Bespovratna sredstva - Ukupno (EU+Nac) HRK
= Ukupna ugovorena vrijednost bespovratnih sredstava]]*Ugovori_OPULJP[[#This Row],[STOPA NACIONALNOG SUFINANCIRANJA %]]</f>
        <v>173947.20749999999</v>
      </c>
      <c r="R2847" s="80">
        <f>Ugovori_OPULJP[[#This Row],[Bespovratna sredstva - Nacionalni dio - HRK]]/7.5345</f>
        <v>23086.761895281703</v>
      </c>
      <c r="S2847" s="50">
        <v>1159648.05</v>
      </c>
      <c r="T2847" s="51">
        <f>Ugovori_OPULJP[[#This Row],[Bespovratna sredstva - Ukupno (EU+Nac) HRK
= Ukupna ugovorena vrijednost bespovratnih sredstava]]/7.5345</f>
        <v>153911.74596854468</v>
      </c>
      <c r="U2847" s="79">
        <v>0</v>
      </c>
      <c r="V2847" s="80">
        <f>Ugovori_OPULJP[[#This Row],[Javni doprinos korisnika - HRK]]/7.5345</f>
        <v>0</v>
      </c>
      <c r="W2847" s="50">
        <v>466983.09</v>
      </c>
      <c r="X2847" s="51">
        <f>Ugovori_OPULJP[[#This Row],[Privatni doprinos korisnika - HRK]]/7.5345</f>
        <v>61979.307186940074</v>
      </c>
      <c r="Y2847" s="52">
        <v>1626631.1400000001</v>
      </c>
      <c r="Z2847" s="53">
        <f>Ugovori_OPULJP[[#This Row],[UKUPNI PRIHVATLJIVI IZDACI
TOTAL ELIGIBLE EXPENDITURE
= Bespovratna sredstva ukupno + doprinos korisnika
= Ukupni prihvatljivi troškovi
= Ukupna ugovorena vrijednost projekta HRK]]/7.5345</f>
        <v>215891.05315548478</v>
      </c>
      <c r="AA2847" s="44" t="s">
        <v>38</v>
      </c>
      <c r="AB2847" s="44" t="s">
        <v>753</v>
      </c>
      <c r="AC2847" s="114" t="s">
        <v>10373</v>
      </c>
      <c r="AD2847" s="43" t="s">
        <v>10239</v>
      </c>
    </row>
    <row r="2848" spans="1:30" ht="114.75" x14ac:dyDescent="0.2">
      <c r="A2848" s="41" t="s">
        <v>10374</v>
      </c>
      <c r="B2848" s="42" t="s">
        <v>743</v>
      </c>
      <c r="C2848" s="43" t="s">
        <v>10234</v>
      </c>
      <c r="D2848" s="43" t="s">
        <v>10306</v>
      </c>
      <c r="E2848" s="116" t="s">
        <v>76</v>
      </c>
      <c r="F2848" s="81" t="s">
        <v>10375</v>
      </c>
      <c r="G2848" s="81" t="s">
        <v>10376</v>
      </c>
      <c r="H2848" s="47">
        <v>44105</v>
      </c>
      <c r="I2848" s="117">
        <v>44682</v>
      </c>
      <c r="J2848" s="48" t="str">
        <f>IF(Ugovori_OPULJP[[#This Row],[DATUM ZAVRŠETKA OPERACIJE]]&gt;DATE(2024,3,31),"u provedbi","završen")</f>
        <v>završen</v>
      </c>
      <c r="K2848" s="46" t="s">
        <v>36</v>
      </c>
      <c r="L2848" s="82" t="s">
        <v>37</v>
      </c>
      <c r="M2848" s="49">
        <v>0.85</v>
      </c>
      <c r="N2848" s="49">
        <v>0.15</v>
      </c>
      <c r="O2848" s="50">
        <f>Ugovori_OPULJP[[#This Row],[Bespovratna sredstva - Ukupno (EU+Nac) HRK
= Ukupna ugovorena vrijednost bespovratnih sredstava]]*Ugovori_OPULJP[[#This Row],[EU STOPA SUFINANCIRANJA %
EU CO-FINANCING RATE %]]</f>
        <v>733415.25799999991</v>
      </c>
      <c r="P2848" s="51">
        <f>Ugovori_OPULJP[[#This Row],[Bespovratna sredstva - EU dio - HRK]]/7.5345</f>
        <v>97340.932775897527</v>
      </c>
      <c r="Q2848" s="79">
        <f>Ugovori_OPULJP[[#This Row],[Bespovratna sredstva - Ukupno (EU+Nac) HRK
= Ukupna ugovorena vrijednost bespovratnih sredstava]]*Ugovori_OPULJP[[#This Row],[STOPA NACIONALNOG SUFINANCIRANJA %]]</f>
        <v>129426.22199999999</v>
      </c>
      <c r="R2848" s="80">
        <f>Ugovori_OPULJP[[#This Row],[Bespovratna sredstva - Nacionalni dio - HRK]]/7.5345</f>
        <v>17177.811666334859</v>
      </c>
      <c r="S2848" s="50">
        <v>862841.48</v>
      </c>
      <c r="T2848" s="51">
        <f>Ugovori_OPULJP[[#This Row],[Bespovratna sredstva - Ukupno (EU+Nac) HRK
= Ukupna ugovorena vrijednost bespovratnih sredstava]]/7.5345</f>
        <v>114518.74444223239</v>
      </c>
      <c r="U2848" s="79">
        <v>0</v>
      </c>
      <c r="V2848" s="80">
        <f>Ugovori_OPULJP[[#This Row],[Javni doprinos korisnika - HRK]]/7.5345</f>
        <v>0</v>
      </c>
      <c r="W2848" s="50">
        <v>0</v>
      </c>
      <c r="X2848" s="51">
        <f>Ugovori_OPULJP[[#This Row],[Privatni doprinos korisnika - HRK]]/7.5345</f>
        <v>0</v>
      </c>
      <c r="Y2848" s="52">
        <v>862841.48</v>
      </c>
      <c r="Z2848" s="53">
        <f>Ugovori_OPULJP[[#This Row],[UKUPNI PRIHVATLJIVI IZDACI
TOTAL ELIGIBLE EXPENDITURE
= Bespovratna sredstva ukupno + doprinos korisnika
= Ukupni prihvatljivi troškovi
= Ukupna ugovorena vrijednost projekta HRK]]/7.5345</f>
        <v>114518.74444223239</v>
      </c>
      <c r="AA2848" s="44" t="s">
        <v>38</v>
      </c>
      <c r="AB2848" s="44" t="s">
        <v>753</v>
      </c>
      <c r="AC2848" s="114" t="s">
        <v>10377</v>
      </c>
      <c r="AD2848" s="43" t="s">
        <v>10239</v>
      </c>
    </row>
    <row r="2849" spans="1:30" ht="114.75" x14ac:dyDescent="0.2">
      <c r="A2849" s="41" t="s">
        <v>10378</v>
      </c>
      <c r="B2849" s="42" t="s">
        <v>743</v>
      </c>
      <c r="C2849" s="43" t="s">
        <v>10234</v>
      </c>
      <c r="D2849" s="43" t="s">
        <v>10306</v>
      </c>
      <c r="E2849" s="116" t="s">
        <v>76</v>
      </c>
      <c r="F2849" s="45" t="s">
        <v>10379</v>
      </c>
      <c r="G2849" s="45" t="s">
        <v>10380</v>
      </c>
      <c r="H2849" s="47">
        <v>44091</v>
      </c>
      <c r="I2849" s="47">
        <v>44943</v>
      </c>
      <c r="J2849" s="48" t="str">
        <f>IF(Ugovori_OPULJP[[#This Row],[DATUM ZAVRŠETKA OPERACIJE]]&gt;DATE(2024,3,31),"u provedbi","završen")</f>
        <v>završen</v>
      </c>
      <c r="K2849" s="46" t="s">
        <v>84</v>
      </c>
      <c r="L2849" s="46" t="s">
        <v>84</v>
      </c>
      <c r="M2849" s="49">
        <v>0.85</v>
      </c>
      <c r="N2849" s="49">
        <v>0.15</v>
      </c>
      <c r="O2849" s="50">
        <f>Ugovori_OPULJP[[#This Row],[Bespovratna sredstva - Ukupno (EU+Nac) HRK
= Ukupna ugovorena vrijednost bespovratnih sredstava]]*Ugovori_OPULJP[[#This Row],[EU STOPA SUFINANCIRANJA %
EU CO-FINANCING RATE %]]</f>
        <v>871794</v>
      </c>
      <c r="P2849" s="51">
        <f>Ugovori_OPULJP[[#This Row],[Bespovratna sredstva - EU dio - HRK]]/7.5345</f>
        <v>115706.9480390205</v>
      </c>
      <c r="Q2849" s="50">
        <f>Ugovori_OPULJP[[#This Row],[Bespovratna sredstva - Ukupno (EU+Nac) HRK
= Ukupna ugovorena vrijednost bespovratnih sredstava]]*Ugovori_OPULJP[[#This Row],[STOPA NACIONALNOG SUFINANCIRANJA %]]</f>
        <v>153846</v>
      </c>
      <c r="R2849" s="51">
        <f>Ugovori_OPULJP[[#This Row],[Bespovratna sredstva - Nacionalni dio - HRK]]/7.5345</f>
        <v>20418.873183356558</v>
      </c>
      <c r="S2849" s="50">
        <v>1025640</v>
      </c>
      <c r="T2849" s="51">
        <f>Ugovori_OPULJP[[#This Row],[Bespovratna sredstva - Ukupno (EU+Nac) HRK
= Ukupna ugovorena vrijednost bespovratnih sredstava]]/7.5345</f>
        <v>136125.82122237707</v>
      </c>
      <c r="U2849" s="50">
        <v>0</v>
      </c>
      <c r="V2849" s="51">
        <f>Ugovori_OPULJP[[#This Row],[Javni doprinos korisnika - HRK]]/7.5345</f>
        <v>0</v>
      </c>
      <c r="W2849" s="50">
        <v>0</v>
      </c>
      <c r="X2849" s="51">
        <f>Ugovori_OPULJP[[#This Row],[Privatni doprinos korisnika - HRK]]/7.5345</f>
        <v>0</v>
      </c>
      <c r="Y2849" s="52">
        <v>1025640</v>
      </c>
      <c r="Z2849" s="53">
        <f>Ugovori_OPULJP[[#This Row],[UKUPNI PRIHVATLJIVI IZDACI
TOTAL ELIGIBLE EXPENDITURE
= Bespovratna sredstva ukupno + doprinos korisnika
= Ukupni prihvatljivi troškovi
= Ukupna ugovorena vrijednost projekta HRK]]/7.5345</f>
        <v>136125.82122237707</v>
      </c>
      <c r="AA2849" s="44" t="s">
        <v>38</v>
      </c>
      <c r="AB2849" s="44" t="s">
        <v>753</v>
      </c>
      <c r="AC2849" s="115" t="s">
        <v>10381</v>
      </c>
      <c r="AD2849" s="43" t="s">
        <v>10239</v>
      </c>
    </row>
    <row r="2850" spans="1:30" ht="102" x14ac:dyDescent="0.2">
      <c r="A2850" s="41" t="s">
        <v>10382</v>
      </c>
      <c r="B2850" s="42" t="s">
        <v>743</v>
      </c>
      <c r="C2850" s="43" t="s">
        <v>10234</v>
      </c>
      <c r="D2850" s="43" t="s">
        <v>10306</v>
      </c>
      <c r="E2850" s="116" t="s">
        <v>76</v>
      </c>
      <c r="F2850" s="81" t="s">
        <v>10383</v>
      </c>
      <c r="G2850" s="81" t="s">
        <v>4614</v>
      </c>
      <c r="H2850" s="117">
        <v>44110</v>
      </c>
      <c r="I2850" s="117">
        <v>45022</v>
      </c>
      <c r="J2850" s="48" t="str">
        <f>IF(Ugovori_OPULJP[[#This Row],[DATUM ZAVRŠETKA OPERACIJE]]&gt;DATE(2024,3,31),"u provedbi","završen")</f>
        <v>završen</v>
      </c>
      <c r="K2850" s="46" t="s">
        <v>36</v>
      </c>
      <c r="L2850" s="82" t="s">
        <v>37</v>
      </c>
      <c r="M2850" s="49">
        <v>0.85</v>
      </c>
      <c r="N2850" s="49">
        <v>0.15</v>
      </c>
      <c r="O2850" s="50">
        <f>Ugovori_OPULJP[[#This Row],[Bespovratna sredstva - Ukupno (EU+Nac) HRK
= Ukupna ugovorena vrijednost bespovratnih sredstava]]*Ugovori_OPULJP[[#This Row],[EU STOPA SUFINANCIRANJA %
EU CO-FINANCING RATE %]]</f>
        <v>933968.76300000004</v>
      </c>
      <c r="P2850" s="51">
        <f>Ugovori_OPULJP[[#This Row],[Bespovratna sredstva - EU dio - HRK]]/7.5345</f>
        <v>123958.95719689429</v>
      </c>
      <c r="Q2850" s="79">
        <f>Ugovori_OPULJP[[#This Row],[Bespovratna sredstva - Ukupno (EU+Nac) HRK
= Ukupna ugovorena vrijednost bespovratnih sredstava]]*Ugovori_OPULJP[[#This Row],[STOPA NACIONALNOG SUFINANCIRANJA %]]</f>
        <v>164818.01699999999</v>
      </c>
      <c r="R2850" s="80">
        <f>Ugovori_OPULJP[[#This Row],[Bespovratna sredstva - Nacionalni dio - HRK]]/7.5345</f>
        <v>21875.110093569579</v>
      </c>
      <c r="S2850" s="50">
        <v>1098786.78</v>
      </c>
      <c r="T2850" s="51">
        <f>Ugovori_OPULJP[[#This Row],[Bespovratna sredstva - Ukupno (EU+Nac) HRK
= Ukupna ugovorena vrijednost bespovratnih sredstava]]/7.5345</f>
        <v>145834.06729046386</v>
      </c>
      <c r="U2850" s="79">
        <v>0</v>
      </c>
      <c r="V2850" s="80">
        <f>Ugovori_OPULJP[[#This Row],[Javni doprinos korisnika - HRK]]/7.5345</f>
        <v>0</v>
      </c>
      <c r="W2850" s="50">
        <v>0</v>
      </c>
      <c r="X2850" s="51">
        <f>Ugovori_OPULJP[[#This Row],[Privatni doprinos korisnika - HRK]]/7.5345</f>
        <v>0</v>
      </c>
      <c r="Y2850" s="52">
        <v>1098786.78</v>
      </c>
      <c r="Z2850" s="53">
        <f>Ugovori_OPULJP[[#This Row],[UKUPNI PRIHVATLJIVI IZDACI
TOTAL ELIGIBLE EXPENDITURE
= Bespovratna sredstva ukupno + doprinos korisnika
= Ukupni prihvatljivi troškovi
= Ukupna ugovorena vrijednost projekta HRK]]/7.5345</f>
        <v>145834.06729046386</v>
      </c>
      <c r="AA2850" s="44" t="s">
        <v>38</v>
      </c>
      <c r="AB2850" s="44" t="s">
        <v>753</v>
      </c>
      <c r="AC2850" s="114" t="s">
        <v>10384</v>
      </c>
      <c r="AD2850" s="43" t="s">
        <v>10239</v>
      </c>
    </row>
    <row r="2851" spans="1:30" ht="102" x14ac:dyDescent="0.2">
      <c r="A2851" s="41" t="s">
        <v>10385</v>
      </c>
      <c r="B2851" s="42" t="s">
        <v>743</v>
      </c>
      <c r="C2851" s="43" t="s">
        <v>10234</v>
      </c>
      <c r="D2851" s="43" t="s">
        <v>10306</v>
      </c>
      <c r="E2851" s="116" t="s">
        <v>76</v>
      </c>
      <c r="F2851" s="81" t="s">
        <v>10386</v>
      </c>
      <c r="G2851" s="81" t="s">
        <v>10387</v>
      </c>
      <c r="H2851" s="117">
        <v>44105</v>
      </c>
      <c r="I2851" s="117">
        <v>45017</v>
      </c>
      <c r="J2851" s="48" t="str">
        <f>IF(Ugovori_OPULJP[[#This Row],[DATUM ZAVRŠETKA OPERACIJE]]&gt;DATE(2024,3,31),"u provedbi","završen")</f>
        <v>završen</v>
      </c>
      <c r="K2851" s="46" t="s">
        <v>186</v>
      </c>
      <c r="L2851" s="82" t="s">
        <v>186</v>
      </c>
      <c r="M2851" s="49">
        <v>0.85</v>
      </c>
      <c r="N2851" s="49">
        <v>0.15</v>
      </c>
      <c r="O2851" s="50">
        <f>Ugovori_OPULJP[[#This Row],[Bespovratna sredstva - Ukupno (EU+Nac) HRK
= Ukupna ugovorena vrijednost bespovratnih sredstava]]*Ugovori_OPULJP[[#This Row],[EU STOPA SUFINANCIRANJA %
EU CO-FINANCING RATE %]]</f>
        <v>784193.82449999999</v>
      </c>
      <c r="P2851" s="51">
        <f>Ugovori_OPULJP[[#This Row],[Bespovratna sredstva - EU dio - HRK]]/7.5345</f>
        <v>104080.40672904639</v>
      </c>
      <c r="Q2851" s="79">
        <f>Ugovori_OPULJP[[#This Row],[Bespovratna sredstva - Ukupno (EU+Nac) HRK
= Ukupna ugovorena vrijednost bespovratnih sredstava]]*Ugovori_OPULJP[[#This Row],[STOPA NACIONALNOG SUFINANCIRANJA %]]</f>
        <v>138387.14549999998</v>
      </c>
      <c r="R2851" s="80">
        <f>Ugovori_OPULJP[[#This Row],[Bespovratna sredstva - Nacionalni dio - HRK]]/7.5345</f>
        <v>18367.130599243475</v>
      </c>
      <c r="S2851" s="50">
        <v>922580.97</v>
      </c>
      <c r="T2851" s="51">
        <f>Ugovori_OPULJP[[#This Row],[Bespovratna sredstva - Ukupno (EU+Nac) HRK
= Ukupna ugovorena vrijednost bespovratnih sredstava]]/7.5345</f>
        <v>122447.53732828985</v>
      </c>
      <c r="U2851" s="79">
        <v>0</v>
      </c>
      <c r="V2851" s="80">
        <f>Ugovori_OPULJP[[#This Row],[Javni doprinos korisnika - HRK]]/7.5345</f>
        <v>0</v>
      </c>
      <c r="W2851" s="50">
        <v>0</v>
      </c>
      <c r="X2851" s="51">
        <f>Ugovori_OPULJP[[#This Row],[Privatni doprinos korisnika - HRK]]/7.5345</f>
        <v>0</v>
      </c>
      <c r="Y2851" s="52">
        <v>922580.97</v>
      </c>
      <c r="Z2851" s="53">
        <f>Ugovori_OPULJP[[#This Row],[UKUPNI PRIHVATLJIVI IZDACI
TOTAL ELIGIBLE EXPENDITURE
= Bespovratna sredstva ukupno + doprinos korisnika
= Ukupni prihvatljivi troškovi
= Ukupna ugovorena vrijednost projekta HRK]]/7.5345</f>
        <v>122447.53732828985</v>
      </c>
      <c r="AA2851" s="44" t="s">
        <v>38</v>
      </c>
      <c r="AB2851" s="44" t="s">
        <v>753</v>
      </c>
      <c r="AC2851" s="114" t="s">
        <v>10388</v>
      </c>
      <c r="AD2851" s="43" t="s">
        <v>10239</v>
      </c>
    </row>
    <row r="2852" spans="1:30" ht="89.25" x14ac:dyDescent="0.2">
      <c r="A2852" s="41" t="s">
        <v>10389</v>
      </c>
      <c r="B2852" s="42" t="s">
        <v>743</v>
      </c>
      <c r="C2852" s="43" t="s">
        <v>10234</v>
      </c>
      <c r="D2852" s="43" t="s">
        <v>10306</v>
      </c>
      <c r="E2852" s="116" t="s">
        <v>76</v>
      </c>
      <c r="F2852" s="81" t="s">
        <v>10390</v>
      </c>
      <c r="G2852" s="81" t="s">
        <v>4836</v>
      </c>
      <c r="H2852" s="47">
        <v>44105</v>
      </c>
      <c r="I2852" s="117">
        <v>44713</v>
      </c>
      <c r="J2852" s="48" t="str">
        <f>IF(Ugovori_OPULJP[[#This Row],[DATUM ZAVRŠETKA OPERACIJE]]&gt;DATE(2024,3,31),"u provedbi","završen")</f>
        <v>završen</v>
      </c>
      <c r="K2852" s="46" t="s">
        <v>186</v>
      </c>
      <c r="L2852" s="82" t="s">
        <v>186</v>
      </c>
      <c r="M2852" s="49">
        <v>0.85</v>
      </c>
      <c r="N2852" s="49">
        <v>0.15</v>
      </c>
      <c r="O2852" s="50">
        <f>Ugovori_OPULJP[[#This Row],[Bespovratna sredstva - Ukupno (EU+Nac) HRK
= Ukupna ugovorena vrijednost bespovratnih sredstava]]*Ugovori_OPULJP[[#This Row],[EU STOPA SUFINANCIRANJA %
EU CO-FINANCING RATE %]]</f>
        <v>884236.07900000003</v>
      </c>
      <c r="P2852" s="51">
        <f>Ugovori_OPULJP[[#This Row],[Bespovratna sredstva - EU dio - HRK]]/7.5345</f>
        <v>117358.29570641715</v>
      </c>
      <c r="Q2852" s="79">
        <f>Ugovori_OPULJP[[#This Row],[Bespovratna sredstva - Ukupno (EU+Nac) HRK
= Ukupna ugovorena vrijednost bespovratnih sredstava]]*Ugovori_OPULJP[[#This Row],[STOPA NACIONALNOG SUFINANCIRANJA %]]</f>
        <v>156041.66099999999</v>
      </c>
      <c r="R2852" s="80">
        <f>Ugovori_OPULJP[[#This Row],[Bespovratna sredstva - Nacionalni dio - HRK]]/7.5345</f>
        <v>20710.287477603026</v>
      </c>
      <c r="S2852" s="50">
        <v>1040277.74</v>
      </c>
      <c r="T2852" s="51">
        <f>Ugovori_OPULJP[[#This Row],[Bespovratna sredstva - Ukupno (EU+Nac) HRK
= Ukupna ugovorena vrijednost bespovratnih sredstava]]/7.5345</f>
        <v>138068.58318402016</v>
      </c>
      <c r="U2852" s="79">
        <v>0</v>
      </c>
      <c r="V2852" s="80">
        <f>Ugovori_OPULJP[[#This Row],[Javni doprinos korisnika - HRK]]/7.5345</f>
        <v>0</v>
      </c>
      <c r="W2852" s="50">
        <v>0</v>
      </c>
      <c r="X2852" s="51">
        <f>Ugovori_OPULJP[[#This Row],[Privatni doprinos korisnika - HRK]]/7.5345</f>
        <v>0</v>
      </c>
      <c r="Y2852" s="52">
        <v>1040277.74</v>
      </c>
      <c r="Z2852" s="53">
        <f>Ugovori_OPULJP[[#This Row],[UKUPNI PRIHVATLJIVI IZDACI
TOTAL ELIGIBLE EXPENDITURE
= Bespovratna sredstva ukupno + doprinos korisnika
= Ukupni prihvatljivi troškovi
= Ukupna ugovorena vrijednost projekta HRK]]/7.5345</f>
        <v>138068.58318402016</v>
      </c>
      <c r="AA2852" s="44" t="s">
        <v>38</v>
      </c>
      <c r="AB2852" s="44" t="s">
        <v>753</v>
      </c>
      <c r="AC2852" s="114" t="s">
        <v>10391</v>
      </c>
      <c r="AD2852" s="43" t="s">
        <v>10239</v>
      </c>
    </row>
    <row r="2853" spans="1:30" ht="114.75" customHeight="1" x14ac:dyDescent="0.2">
      <c r="A2853" s="41" t="s">
        <v>10392</v>
      </c>
      <c r="B2853" s="42" t="s">
        <v>743</v>
      </c>
      <c r="C2853" s="43" t="s">
        <v>10234</v>
      </c>
      <c r="D2853" s="43" t="s">
        <v>10306</v>
      </c>
      <c r="E2853" s="116" t="s">
        <v>76</v>
      </c>
      <c r="F2853" s="45" t="s">
        <v>10393</v>
      </c>
      <c r="G2853" s="45" t="s">
        <v>10394</v>
      </c>
      <c r="H2853" s="47">
        <v>44103</v>
      </c>
      <c r="I2853" s="47">
        <v>45014</v>
      </c>
      <c r="J2853" s="48" t="str">
        <f>IF(Ugovori_OPULJP[[#This Row],[DATUM ZAVRŠETKA OPERACIJE]]&gt;DATE(2024,3,31),"u provedbi","završen")</f>
        <v>završen</v>
      </c>
      <c r="K2853" s="46" t="s">
        <v>37</v>
      </c>
      <c r="L2853" s="46" t="s">
        <v>37</v>
      </c>
      <c r="M2853" s="49">
        <v>0.85</v>
      </c>
      <c r="N2853" s="49">
        <v>0.15</v>
      </c>
      <c r="O2853" s="50">
        <f>Ugovori_OPULJP[[#This Row],[Bespovratna sredstva - Ukupno (EU+Nac) HRK
= Ukupna ugovorena vrijednost bespovratnih sredstava]]*Ugovori_OPULJP[[#This Row],[EU STOPA SUFINANCIRANJA %
EU CO-FINANCING RATE %]]</f>
        <v>707354.53</v>
      </c>
      <c r="P2853" s="51">
        <f>Ugovori_OPULJP[[#This Row],[Bespovratna sredstva - EU dio - HRK]]/7.5345</f>
        <v>93882.079766407856</v>
      </c>
      <c r="Q2853" s="50">
        <f>Ugovori_OPULJP[[#This Row],[Bespovratna sredstva - Ukupno (EU+Nac) HRK
= Ukupna ugovorena vrijednost bespovratnih sredstava]]*Ugovori_OPULJP[[#This Row],[STOPA NACIONALNOG SUFINANCIRANJA %]]</f>
        <v>124827.27</v>
      </c>
      <c r="R2853" s="51">
        <f>Ugovori_OPULJP[[#This Row],[Bespovratna sredstva - Nacionalni dio - HRK]]/7.5345</f>
        <v>16567.425841130796</v>
      </c>
      <c r="S2853" s="50">
        <v>832181.8</v>
      </c>
      <c r="T2853" s="51">
        <f>Ugovori_OPULJP[[#This Row],[Bespovratna sredstva - Ukupno (EU+Nac) HRK
= Ukupna ugovorena vrijednost bespovratnih sredstava]]/7.5345</f>
        <v>110449.50560753865</v>
      </c>
      <c r="U2853" s="50">
        <v>0</v>
      </c>
      <c r="V2853" s="51">
        <f>Ugovori_OPULJP[[#This Row],[Javni doprinos korisnika - HRK]]/7.5345</f>
        <v>0</v>
      </c>
      <c r="W2853" s="50">
        <v>184093.2</v>
      </c>
      <c r="X2853" s="51">
        <f>Ugovori_OPULJP[[#This Row],[Privatni doprinos korisnika - HRK]]/7.5345</f>
        <v>24433.366514035439</v>
      </c>
      <c r="Y2853" s="52">
        <v>1016275</v>
      </c>
      <c r="Z2853" s="53">
        <f>Ugovori_OPULJP[[#This Row],[UKUPNI PRIHVATLJIVI IZDACI
TOTAL ELIGIBLE EXPENDITURE
= Bespovratna sredstva ukupno + doprinos korisnika
= Ukupni prihvatljivi troškovi
= Ukupna ugovorena vrijednost projekta HRK]]/7.5345</f>
        <v>134882.8721215741</v>
      </c>
      <c r="AA2853" s="44" t="s">
        <v>38</v>
      </c>
      <c r="AB2853" s="44" t="s">
        <v>753</v>
      </c>
      <c r="AC2853" s="115" t="s">
        <v>10395</v>
      </c>
      <c r="AD2853" s="43" t="s">
        <v>10239</v>
      </c>
    </row>
    <row r="2854" spans="1:30" ht="102" x14ac:dyDescent="0.2">
      <c r="A2854" s="41" t="s">
        <v>10396</v>
      </c>
      <c r="B2854" s="42" t="s">
        <v>743</v>
      </c>
      <c r="C2854" s="43" t="s">
        <v>10234</v>
      </c>
      <c r="D2854" s="43" t="s">
        <v>10306</v>
      </c>
      <c r="E2854" s="116" t="s">
        <v>76</v>
      </c>
      <c r="F2854" s="81" t="s">
        <v>10397</v>
      </c>
      <c r="G2854" s="81" t="s">
        <v>10398</v>
      </c>
      <c r="H2854" s="117">
        <v>44105</v>
      </c>
      <c r="I2854" s="117">
        <v>45017</v>
      </c>
      <c r="J2854" s="48" t="str">
        <f>IF(Ugovori_OPULJP[[#This Row],[DATUM ZAVRŠETKA OPERACIJE]]&gt;DATE(2024,3,31),"u provedbi","završen")</f>
        <v>završen</v>
      </c>
      <c r="K2854" s="46" t="s">
        <v>186</v>
      </c>
      <c r="L2854" s="82" t="s">
        <v>186</v>
      </c>
      <c r="M2854" s="49">
        <v>0.85</v>
      </c>
      <c r="N2854" s="49">
        <v>0.15</v>
      </c>
      <c r="O2854" s="50">
        <f>Ugovori_OPULJP[[#This Row],[Bespovratna sredstva - Ukupno (EU+Nac) HRK
= Ukupna ugovorena vrijednost bespovratnih sredstava]]*Ugovori_OPULJP[[#This Row],[EU STOPA SUFINANCIRANJA %
EU CO-FINANCING RATE %]]</f>
        <v>1008956.7574999999</v>
      </c>
      <c r="P2854" s="51">
        <f>Ugovori_OPULJP[[#This Row],[Bespovratna sredstva - EU dio - HRK]]/7.5345</f>
        <v>133911.57442431481</v>
      </c>
      <c r="Q2854" s="79">
        <f>Ugovori_OPULJP[[#This Row],[Bespovratna sredstva - Ukupno (EU+Nac) HRK
= Ukupna ugovorena vrijednost bespovratnih sredstava]]*Ugovori_OPULJP[[#This Row],[STOPA NACIONALNOG SUFINANCIRANJA %]]</f>
        <v>178051.19249999998</v>
      </c>
      <c r="R2854" s="80">
        <f>Ugovori_OPULJP[[#This Row],[Bespovratna sredstva - Nacionalni dio - HRK]]/7.5345</f>
        <v>23631.454310173198</v>
      </c>
      <c r="S2854" s="50">
        <v>1187007.95</v>
      </c>
      <c r="T2854" s="51">
        <f>Ugovori_OPULJP[[#This Row],[Bespovratna sredstva - Ukupno (EU+Nac) HRK
= Ukupna ugovorena vrijednost bespovratnih sredstava]]/7.5345</f>
        <v>157543.02873448801</v>
      </c>
      <c r="U2854" s="79">
        <v>0</v>
      </c>
      <c r="V2854" s="80">
        <f>Ugovori_OPULJP[[#This Row],[Javni doprinos korisnika - HRK]]/7.5345</f>
        <v>0</v>
      </c>
      <c r="W2854" s="50">
        <v>0</v>
      </c>
      <c r="X2854" s="51">
        <f>Ugovori_OPULJP[[#This Row],[Privatni doprinos korisnika - HRK]]/7.5345</f>
        <v>0</v>
      </c>
      <c r="Y2854" s="52">
        <v>1187007.95</v>
      </c>
      <c r="Z2854" s="53">
        <f>Ugovori_OPULJP[[#This Row],[UKUPNI PRIHVATLJIVI IZDACI
TOTAL ELIGIBLE EXPENDITURE
= Bespovratna sredstva ukupno + doprinos korisnika
= Ukupni prihvatljivi troškovi
= Ukupna ugovorena vrijednost projekta HRK]]/7.5345</f>
        <v>157543.02873448801</v>
      </c>
      <c r="AA2854" s="44" t="s">
        <v>38</v>
      </c>
      <c r="AB2854" s="44" t="s">
        <v>753</v>
      </c>
      <c r="AC2854" s="114" t="s">
        <v>10399</v>
      </c>
      <c r="AD2854" s="43" t="s">
        <v>10239</v>
      </c>
    </row>
    <row r="2855" spans="1:30" ht="114.75" x14ac:dyDescent="0.2">
      <c r="A2855" s="41" t="s">
        <v>10400</v>
      </c>
      <c r="B2855" s="42" t="s">
        <v>743</v>
      </c>
      <c r="C2855" s="43" t="s">
        <v>10234</v>
      </c>
      <c r="D2855" s="43" t="s">
        <v>10306</v>
      </c>
      <c r="E2855" s="116" t="s">
        <v>76</v>
      </c>
      <c r="F2855" s="81" t="s">
        <v>10401</v>
      </c>
      <c r="G2855" s="45" t="s">
        <v>10402</v>
      </c>
      <c r="H2855" s="117">
        <v>44105</v>
      </c>
      <c r="I2855" s="117">
        <v>45017</v>
      </c>
      <c r="J2855" s="48" t="str">
        <f>IF(Ugovori_OPULJP[[#This Row],[DATUM ZAVRŠETKA OPERACIJE]]&gt;DATE(2024,3,31),"u provedbi","završen")</f>
        <v>završen</v>
      </c>
      <c r="K2855" s="46" t="s">
        <v>594</v>
      </c>
      <c r="L2855" s="82" t="s">
        <v>594</v>
      </c>
      <c r="M2855" s="49">
        <v>0.85</v>
      </c>
      <c r="N2855" s="49">
        <v>0.15</v>
      </c>
      <c r="O2855" s="50">
        <f>Ugovori_OPULJP[[#This Row],[Bespovratna sredstva - Ukupno (EU+Nac) HRK
= Ukupna ugovorena vrijednost bespovratnih sredstava]]*Ugovori_OPULJP[[#This Row],[EU STOPA SUFINANCIRANJA %
EU CO-FINANCING RATE %]]</f>
        <v>1010824.7939999999</v>
      </c>
      <c r="P2855" s="51">
        <f>Ugovori_OPULJP[[#This Row],[Bespovratna sredstva - EU dio - HRK]]/7.5345</f>
        <v>134159.50547481581</v>
      </c>
      <c r="Q2855" s="79">
        <f>Ugovori_OPULJP[[#This Row],[Bespovratna sredstva - Ukupno (EU+Nac) HRK
= Ukupna ugovorena vrijednost bespovratnih sredstava]]*Ugovori_OPULJP[[#This Row],[STOPA NACIONALNOG SUFINANCIRANJA %]]</f>
        <v>178380.84599999999</v>
      </c>
      <c r="R2855" s="80">
        <f>Ugovori_OPULJP[[#This Row],[Bespovratna sredstva - Nacionalni dio - HRK]]/7.5345</f>
        <v>23675.206848496913</v>
      </c>
      <c r="S2855" s="50">
        <v>1189205.6399999999</v>
      </c>
      <c r="T2855" s="51">
        <f>Ugovori_OPULJP[[#This Row],[Bespovratna sredstva - Ukupno (EU+Nac) HRK
= Ukupna ugovorena vrijednost bespovratnih sredstava]]/7.5345</f>
        <v>157834.71232331273</v>
      </c>
      <c r="U2855" s="79">
        <v>0</v>
      </c>
      <c r="V2855" s="80">
        <f>Ugovori_OPULJP[[#This Row],[Javni doprinos korisnika - HRK]]/7.5345</f>
        <v>0</v>
      </c>
      <c r="W2855" s="50">
        <v>0</v>
      </c>
      <c r="X2855" s="51">
        <f>Ugovori_OPULJP[[#This Row],[Privatni doprinos korisnika - HRK]]/7.5345</f>
        <v>0</v>
      </c>
      <c r="Y2855" s="52">
        <v>1189205.6399999999</v>
      </c>
      <c r="Z2855" s="53">
        <f>Ugovori_OPULJP[[#This Row],[UKUPNI PRIHVATLJIVI IZDACI
TOTAL ELIGIBLE EXPENDITURE
= Bespovratna sredstva ukupno + doprinos korisnika
= Ukupni prihvatljivi troškovi
= Ukupna ugovorena vrijednost projekta HRK]]/7.5345</f>
        <v>157834.71232331273</v>
      </c>
      <c r="AA2855" s="44" t="s">
        <v>38</v>
      </c>
      <c r="AB2855" s="44" t="s">
        <v>753</v>
      </c>
      <c r="AC2855" s="114" t="s">
        <v>10403</v>
      </c>
      <c r="AD2855" s="43" t="s">
        <v>10239</v>
      </c>
    </row>
    <row r="2856" spans="1:30" ht="114.75" customHeight="1" x14ac:dyDescent="0.2">
      <c r="A2856" s="41" t="s">
        <v>10404</v>
      </c>
      <c r="B2856" s="42" t="s">
        <v>743</v>
      </c>
      <c r="C2856" s="43" t="s">
        <v>10234</v>
      </c>
      <c r="D2856" s="43" t="s">
        <v>10306</v>
      </c>
      <c r="E2856" s="116" t="s">
        <v>76</v>
      </c>
      <c r="F2856" s="81" t="s">
        <v>10405</v>
      </c>
      <c r="G2856" s="81" t="s">
        <v>10406</v>
      </c>
      <c r="H2856" s="117">
        <v>44105</v>
      </c>
      <c r="I2856" s="117">
        <v>44561</v>
      </c>
      <c r="J2856" s="48" t="str">
        <f>IF(Ugovori_OPULJP[[#This Row],[DATUM ZAVRŠETKA OPERACIJE]]&gt;DATE(2024,3,31),"u provedbi","završen")</f>
        <v>završen</v>
      </c>
      <c r="K2856" s="46" t="s">
        <v>10407</v>
      </c>
      <c r="L2856" s="82" t="s">
        <v>271</v>
      </c>
      <c r="M2856" s="49">
        <v>0.85</v>
      </c>
      <c r="N2856" s="49">
        <v>0.15</v>
      </c>
      <c r="O2856" s="50">
        <f>Ugovori_OPULJP[[#This Row],[Bespovratna sredstva - Ukupno (EU+Nac) HRK
= Ukupna ugovorena vrijednost bespovratnih sredstava]]*Ugovori_OPULJP[[#This Row],[EU STOPA SUFINANCIRANJA %
EU CO-FINANCING RATE %]]</f>
        <v>980007.27049999998</v>
      </c>
      <c r="P2856" s="51">
        <f>Ugovori_OPULJP[[#This Row],[Bespovratna sredstva - EU dio - HRK]]/7.5345</f>
        <v>130069.3172075121</v>
      </c>
      <c r="Q2856" s="79">
        <f>Ugovori_OPULJP[[#This Row],[Bespovratna sredstva - Ukupno (EU+Nac) HRK
= Ukupna ugovorena vrijednost bespovratnih sredstava]]*Ugovori_OPULJP[[#This Row],[STOPA NACIONALNOG SUFINANCIRANJA %]]</f>
        <v>172942.4595</v>
      </c>
      <c r="R2856" s="80">
        <f>Ugovori_OPULJP[[#This Row],[Bespovratna sredstva - Nacionalni dio - HRK]]/7.5345</f>
        <v>22953.408918972724</v>
      </c>
      <c r="S2856" s="50">
        <v>1152949.73</v>
      </c>
      <c r="T2856" s="51">
        <f>Ugovori_OPULJP[[#This Row],[Bespovratna sredstva - Ukupno (EU+Nac) HRK
= Ukupna ugovorena vrijednost bespovratnih sredstava]]/7.5345</f>
        <v>153022.72612648483</v>
      </c>
      <c r="U2856" s="79">
        <v>0</v>
      </c>
      <c r="V2856" s="80">
        <f>Ugovori_OPULJP[[#This Row],[Javni doprinos korisnika - HRK]]/7.5345</f>
        <v>0</v>
      </c>
      <c r="W2856" s="50">
        <v>0</v>
      </c>
      <c r="X2856" s="51">
        <f>Ugovori_OPULJP[[#This Row],[Privatni doprinos korisnika - HRK]]/7.5345</f>
        <v>0</v>
      </c>
      <c r="Y2856" s="52">
        <v>1152949.73</v>
      </c>
      <c r="Z2856" s="53">
        <f>Ugovori_OPULJP[[#This Row],[UKUPNI PRIHVATLJIVI IZDACI
TOTAL ELIGIBLE EXPENDITURE
= Bespovratna sredstva ukupno + doprinos korisnika
= Ukupni prihvatljivi troškovi
= Ukupna ugovorena vrijednost projekta HRK]]/7.5345</f>
        <v>153022.72612648483</v>
      </c>
      <c r="AA2856" s="44" t="s">
        <v>38</v>
      </c>
      <c r="AB2856" s="44" t="s">
        <v>753</v>
      </c>
      <c r="AC2856" s="114" t="s">
        <v>10408</v>
      </c>
      <c r="AD2856" s="43" t="s">
        <v>10239</v>
      </c>
    </row>
    <row r="2857" spans="1:30" ht="114.75" customHeight="1" x14ac:dyDescent="0.2">
      <c r="A2857" s="41" t="s">
        <v>10409</v>
      </c>
      <c r="B2857" s="42" t="s">
        <v>743</v>
      </c>
      <c r="C2857" s="43" t="s">
        <v>10234</v>
      </c>
      <c r="D2857" s="43" t="s">
        <v>10306</v>
      </c>
      <c r="E2857" s="116" t="s">
        <v>76</v>
      </c>
      <c r="F2857" s="81" t="s">
        <v>10410</v>
      </c>
      <c r="G2857" s="81" t="s">
        <v>209</v>
      </c>
      <c r="H2857" s="117">
        <v>44105</v>
      </c>
      <c r="I2857" s="117">
        <v>44835</v>
      </c>
      <c r="J2857" s="48" t="str">
        <f>IF(Ugovori_OPULJP[[#This Row],[DATUM ZAVRŠETKA OPERACIJE]]&gt;DATE(2024,3,31),"u provedbi","završen")</f>
        <v>završen</v>
      </c>
      <c r="K2857" s="46" t="s">
        <v>10411</v>
      </c>
      <c r="L2857" s="82" t="s">
        <v>211</v>
      </c>
      <c r="M2857" s="49">
        <v>0.85</v>
      </c>
      <c r="N2857" s="49">
        <v>0.15</v>
      </c>
      <c r="O2857" s="50">
        <f>Ugovori_OPULJP[[#This Row],[Bespovratna sredstva - Ukupno (EU+Nac) HRK
= Ukupna ugovorena vrijednost bespovratnih sredstava]]*Ugovori_OPULJP[[#This Row],[EU STOPA SUFINANCIRANJA %
EU CO-FINANCING RATE %]]</f>
        <v>1005750.3705</v>
      </c>
      <c r="P2857" s="51">
        <f>Ugovori_OPULJP[[#This Row],[Bespovratna sredstva - EU dio - HRK]]/7.5345</f>
        <v>133486.01373681065</v>
      </c>
      <c r="Q2857" s="79">
        <f>Ugovori_OPULJP[[#This Row],[Bespovratna sredstva - Ukupno (EU+Nac) HRK
= Ukupna ugovorena vrijednost bespovratnih sredstava]]*Ugovori_OPULJP[[#This Row],[STOPA NACIONALNOG SUFINANCIRANJA %]]</f>
        <v>177485.35949999999</v>
      </c>
      <c r="R2857" s="80">
        <f>Ugovori_OPULJP[[#This Row],[Bespovratna sredstva - Nacionalni dio - HRK]]/7.5345</f>
        <v>23556.355365319527</v>
      </c>
      <c r="S2857" s="50">
        <v>1183235.73</v>
      </c>
      <c r="T2857" s="51">
        <f>Ugovori_OPULJP[[#This Row],[Bespovratna sredstva - Ukupno (EU+Nac) HRK
= Ukupna ugovorena vrijednost bespovratnih sredstava]]/7.5345</f>
        <v>157042.36910213018</v>
      </c>
      <c r="U2857" s="79">
        <v>0</v>
      </c>
      <c r="V2857" s="80">
        <f>Ugovori_OPULJP[[#This Row],[Javni doprinos korisnika - HRK]]/7.5345</f>
        <v>0</v>
      </c>
      <c r="W2857" s="50">
        <v>0</v>
      </c>
      <c r="X2857" s="51">
        <f>Ugovori_OPULJP[[#This Row],[Privatni doprinos korisnika - HRK]]/7.5345</f>
        <v>0</v>
      </c>
      <c r="Y2857" s="52">
        <v>1183235.73</v>
      </c>
      <c r="Z2857" s="53">
        <f>Ugovori_OPULJP[[#This Row],[UKUPNI PRIHVATLJIVI IZDACI
TOTAL ELIGIBLE EXPENDITURE
= Bespovratna sredstva ukupno + doprinos korisnika
= Ukupni prihvatljivi troškovi
= Ukupna ugovorena vrijednost projekta HRK]]/7.5345</f>
        <v>157042.36910213018</v>
      </c>
      <c r="AA2857" s="44" t="s">
        <v>38</v>
      </c>
      <c r="AB2857" s="44" t="s">
        <v>753</v>
      </c>
      <c r="AC2857" s="114" t="s">
        <v>10412</v>
      </c>
      <c r="AD2857" s="43" t="s">
        <v>10239</v>
      </c>
    </row>
    <row r="2858" spans="1:30" ht="114.75" x14ac:dyDescent="0.2">
      <c r="A2858" s="41" t="s">
        <v>10413</v>
      </c>
      <c r="B2858" s="42" t="s">
        <v>743</v>
      </c>
      <c r="C2858" s="43" t="s">
        <v>10234</v>
      </c>
      <c r="D2858" s="43" t="s">
        <v>10306</v>
      </c>
      <c r="E2858" s="116" t="s">
        <v>76</v>
      </c>
      <c r="F2858" s="118" t="s">
        <v>10414</v>
      </c>
      <c r="G2858" s="118" t="s">
        <v>10415</v>
      </c>
      <c r="H2858" s="47">
        <v>44105</v>
      </c>
      <c r="I2858" s="117">
        <v>44835</v>
      </c>
      <c r="J2858" s="48" t="str">
        <f>IF(Ugovori_OPULJP[[#This Row],[DATUM ZAVRŠETKA OPERACIJE]]&gt;DATE(2024,3,31),"u provedbi","završen")</f>
        <v>završen</v>
      </c>
      <c r="K2858" s="46" t="s">
        <v>2936</v>
      </c>
      <c r="L2858" s="82" t="s">
        <v>37</v>
      </c>
      <c r="M2858" s="49">
        <v>0.85</v>
      </c>
      <c r="N2858" s="49">
        <v>0.15</v>
      </c>
      <c r="O2858" s="50">
        <f>Ugovori_OPULJP[[#This Row],[Bespovratna sredstva - Ukupno (EU+Nac) HRK
= Ukupna ugovorena vrijednost bespovratnih sredstava]]*Ugovori_OPULJP[[#This Row],[EU STOPA SUFINANCIRANJA %
EU CO-FINANCING RATE %]]</f>
        <v>892887.6</v>
      </c>
      <c r="P2858" s="51">
        <f>Ugovori_OPULJP[[#This Row],[Bespovratna sredstva - EU dio - HRK]]/7.5345</f>
        <v>118506.54987059525</v>
      </c>
      <c r="Q2858" s="79">
        <f>Ugovori_OPULJP[[#This Row],[Bespovratna sredstva - Ukupno (EU+Nac) HRK
= Ukupna ugovorena vrijednost bespovratnih sredstava]]*Ugovori_OPULJP[[#This Row],[STOPA NACIONALNOG SUFINANCIRANJA %]]</f>
        <v>157568.4</v>
      </c>
      <c r="R2858" s="80">
        <f>Ugovori_OPULJP[[#This Row],[Bespovratna sredstva - Nacionalni dio - HRK]]/7.5345</f>
        <v>20912.920565399163</v>
      </c>
      <c r="S2858" s="50">
        <v>1050456</v>
      </c>
      <c r="T2858" s="51">
        <f>Ugovori_OPULJP[[#This Row],[Bespovratna sredstva - Ukupno (EU+Nac) HRK
= Ukupna ugovorena vrijednost bespovratnih sredstava]]/7.5345</f>
        <v>139419.47043599442</v>
      </c>
      <c r="U2858" s="79">
        <v>0</v>
      </c>
      <c r="V2858" s="80">
        <f>Ugovori_OPULJP[[#This Row],[Javni doprinos korisnika - HRK]]/7.5345</f>
        <v>0</v>
      </c>
      <c r="W2858" s="50">
        <v>0</v>
      </c>
      <c r="X2858" s="51">
        <f>Ugovori_OPULJP[[#This Row],[Privatni doprinos korisnika - HRK]]/7.5345</f>
        <v>0</v>
      </c>
      <c r="Y2858" s="52">
        <v>1050456</v>
      </c>
      <c r="Z2858" s="53">
        <f>Ugovori_OPULJP[[#This Row],[UKUPNI PRIHVATLJIVI IZDACI
TOTAL ELIGIBLE EXPENDITURE
= Bespovratna sredstva ukupno + doprinos korisnika
= Ukupni prihvatljivi troškovi
= Ukupna ugovorena vrijednost projekta HRK]]/7.5345</f>
        <v>139419.47043599442</v>
      </c>
      <c r="AA2858" s="44" t="s">
        <v>38</v>
      </c>
      <c r="AB2858" s="44" t="s">
        <v>753</v>
      </c>
      <c r="AC2858" s="119" t="s">
        <v>10416</v>
      </c>
      <c r="AD2858" s="43" t="s">
        <v>10239</v>
      </c>
    </row>
    <row r="2859" spans="1:30" ht="114.75" x14ac:dyDescent="0.2">
      <c r="A2859" s="41" t="s">
        <v>10417</v>
      </c>
      <c r="B2859" s="42" t="s">
        <v>743</v>
      </c>
      <c r="C2859" s="43" t="s">
        <v>10234</v>
      </c>
      <c r="D2859" s="43" t="s">
        <v>10306</v>
      </c>
      <c r="E2859" s="116" t="s">
        <v>76</v>
      </c>
      <c r="F2859" s="81" t="s">
        <v>10418</v>
      </c>
      <c r="G2859" s="81" t="s">
        <v>10419</v>
      </c>
      <c r="H2859" s="117">
        <v>44110</v>
      </c>
      <c r="I2859" s="117">
        <v>45022</v>
      </c>
      <c r="J2859" s="48" t="str">
        <f>IF(Ugovori_OPULJP[[#This Row],[DATUM ZAVRŠETKA OPERACIJE]]&gt;DATE(2024,3,31),"u provedbi","završen")</f>
        <v>završen</v>
      </c>
      <c r="K2859" s="46" t="s">
        <v>10420</v>
      </c>
      <c r="L2859" s="82" t="s">
        <v>37</v>
      </c>
      <c r="M2859" s="49">
        <v>0.85</v>
      </c>
      <c r="N2859" s="49">
        <v>0.15</v>
      </c>
      <c r="O2859" s="50">
        <f>Ugovori_OPULJP[[#This Row],[Bespovratna sredstva - Ukupno (EU+Nac) HRK
= Ukupna ugovorena vrijednost bespovratnih sredstava]]*Ugovori_OPULJP[[#This Row],[EU STOPA SUFINANCIRANJA %
EU CO-FINANCING RATE %]]</f>
        <v>741134.40549999999</v>
      </c>
      <c r="P2859" s="51">
        <f>Ugovori_OPULJP[[#This Row],[Bespovratna sredstva - EU dio - HRK]]/7.5345</f>
        <v>98365.439710664272</v>
      </c>
      <c r="Q2859" s="79">
        <f>Ugovori_OPULJP[[#This Row],[Bespovratna sredstva - Ukupno (EU+Nac) HRK
= Ukupna ugovorena vrijednost bespovratnih sredstava]]*Ugovori_OPULJP[[#This Row],[STOPA NACIONALNOG SUFINANCIRANJA %]]</f>
        <v>130788.42449999999</v>
      </c>
      <c r="R2859" s="80">
        <f>Ugovori_OPULJP[[#This Row],[Bespovratna sredstva - Nacionalni dio - HRK]]/7.5345</f>
        <v>17358.607007764283</v>
      </c>
      <c r="S2859" s="50">
        <v>871922.83</v>
      </c>
      <c r="T2859" s="51">
        <f>Ugovori_OPULJP[[#This Row],[Bespovratna sredstva - Ukupno (EU+Nac) HRK
= Ukupna ugovorena vrijednost bespovratnih sredstava]]/7.5345</f>
        <v>115724.04671842855</v>
      </c>
      <c r="U2859" s="79">
        <v>0</v>
      </c>
      <c r="V2859" s="80">
        <f>Ugovori_OPULJP[[#This Row],[Javni doprinos korisnika - HRK]]/7.5345</f>
        <v>0</v>
      </c>
      <c r="W2859" s="50">
        <v>0</v>
      </c>
      <c r="X2859" s="51">
        <f>Ugovori_OPULJP[[#This Row],[Privatni doprinos korisnika - HRK]]/7.5345</f>
        <v>0</v>
      </c>
      <c r="Y2859" s="52">
        <v>871922.83</v>
      </c>
      <c r="Z2859" s="53">
        <f>Ugovori_OPULJP[[#This Row],[UKUPNI PRIHVATLJIVI IZDACI
TOTAL ELIGIBLE EXPENDITURE
= Bespovratna sredstva ukupno + doprinos korisnika
= Ukupni prihvatljivi troškovi
= Ukupna ugovorena vrijednost projekta HRK]]/7.5345</f>
        <v>115724.04671842855</v>
      </c>
      <c r="AA2859" s="44" t="s">
        <v>38</v>
      </c>
      <c r="AB2859" s="44" t="s">
        <v>753</v>
      </c>
      <c r="AC2859" s="114" t="s">
        <v>10421</v>
      </c>
      <c r="AD2859" s="43" t="s">
        <v>10239</v>
      </c>
    </row>
    <row r="2860" spans="1:30" ht="76.5" x14ac:dyDescent="0.2">
      <c r="A2860" s="41" t="s">
        <v>10422</v>
      </c>
      <c r="B2860" s="42" t="s">
        <v>743</v>
      </c>
      <c r="C2860" s="43" t="s">
        <v>10234</v>
      </c>
      <c r="D2860" s="43" t="s">
        <v>10306</v>
      </c>
      <c r="E2860" s="116" t="s">
        <v>76</v>
      </c>
      <c r="F2860" s="81" t="s">
        <v>10423</v>
      </c>
      <c r="G2860" s="81" t="s">
        <v>10424</v>
      </c>
      <c r="H2860" s="117">
        <v>44105</v>
      </c>
      <c r="I2860" s="117">
        <v>44835</v>
      </c>
      <c r="J2860" s="48" t="str">
        <f>IF(Ugovori_OPULJP[[#This Row],[DATUM ZAVRŠETKA OPERACIJE]]&gt;DATE(2024,3,31),"u provedbi","završen")</f>
        <v>završen</v>
      </c>
      <c r="K2860" s="46" t="s">
        <v>10425</v>
      </c>
      <c r="L2860" s="82" t="s">
        <v>37</v>
      </c>
      <c r="M2860" s="49">
        <v>0.85</v>
      </c>
      <c r="N2860" s="49">
        <v>0.15</v>
      </c>
      <c r="O2860" s="50">
        <f>Ugovori_OPULJP[[#This Row],[Bespovratna sredstva - Ukupno (EU+Nac) HRK
= Ukupna ugovorena vrijednost bespovratnih sredstava]]*Ugovori_OPULJP[[#This Row],[EU STOPA SUFINANCIRANJA %
EU CO-FINANCING RATE %]]</f>
        <v>1015944.5140000001</v>
      </c>
      <c r="P2860" s="51">
        <f>Ugovori_OPULJP[[#This Row],[Bespovratna sredstva - EU dio - HRK]]/7.5345</f>
        <v>134839.00909151239</v>
      </c>
      <c r="Q2860" s="79">
        <f>Ugovori_OPULJP[[#This Row],[Bespovratna sredstva - Ukupno (EU+Nac) HRK
= Ukupna ugovorena vrijednost bespovratnih sredstava]]*Ugovori_OPULJP[[#This Row],[STOPA NACIONALNOG SUFINANCIRANJA %]]</f>
        <v>179284.326</v>
      </c>
      <c r="R2860" s="80">
        <f>Ugovori_OPULJP[[#This Row],[Bespovratna sredstva - Nacionalni dio - HRK]]/7.5345</f>
        <v>23795.119251443361</v>
      </c>
      <c r="S2860" s="50">
        <v>1195228.8400000001</v>
      </c>
      <c r="T2860" s="51">
        <f>Ugovori_OPULJP[[#This Row],[Bespovratna sredstva - Ukupno (EU+Nac) HRK
= Ukupna ugovorena vrijednost bespovratnih sredstava]]/7.5345</f>
        <v>158634.12834295575</v>
      </c>
      <c r="U2860" s="79">
        <v>0</v>
      </c>
      <c r="V2860" s="80">
        <f>Ugovori_OPULJP[[#This Row],[Javni doprinos korisnika - HRK]]/7.5345</f>
        <v>0</v>
      </c>
      <c r="W2860" s="50">
        <v>0</v>
      </c>
      <c r="X2860" s="51">
        <f>Ugovori_OPULJP[[#This Row],[Privatni doprinos korisnika - HRK]]/7.5345</f>
        <v>0</v>
      </c>
      <c r="Y2860" s="52">
        <v>1195228.8400000001</v>
      </c>
      <c r="Z2860" s="53">
        <f>Ugovori_OPULJP[[#This Row],[UKUPNI PRIHVATLJIVI IZDACI
TOTAL ELIGIBLE EXPENDITURE
= Bespovratna sredstva ukupno + doprinos korisnika
= Ukupni prihvatljivi troškovi
= Ukupna ugovorena vrijednost projekta HRK]]/7.5345</f>
        <v>158634.12834295575</v>
      </c>
      <c r="AA2860" s="44" t="s">
        <v>38</v>
      </c>
      <c r="AB2860" s="44" t="s">
        <v>753</v>
      </c>
      <c r="AC2860" s="114" t="s">
        <v>10426</v>
      </c>
      <c r="AD2860" s="43" t="s">
        <v>10239</v>
      </c>
    </row>
    <row r="2861" spans="1:30" ht="63.75" x14ac:dyDescent="0.2">
      <c r="A2861" s="41" t="s">
        <v>10427</v>
      </c>
      <c r="B2861" s="42" t="s">
        <v>743</v>
      </c>
      <c r="C2861" s="43" t="s">
        <v>10234</v>
      </c>
      <c r="D2861" s="43" t="s">
        <v>10306</v>
      </c>
      <c r="E2861" s="116" t="s">
        <v>76</v>
      </c>
      <c r="F2861" s="81" t="s">
        <v>10428</v>
      </c>
      <c r="G2861" s="81" t="s">
        <v>10429</v>
      </c>
      <c r="H2861" s="117">
        <v>44105</v>
      </c>
      <c r="I2861" s="117">
        <v>45017</v>
      </c>
      <c r="J2861" s="48" t="str">
        <f>IF(Ugovori_OPULJP[[#This Row],[DATUM ZAVRŠETKA OPERACIJE]]&gt;DATE(2024,3,31),"u provedbi","završen")</f>
        <v>završen</v>
      </c>
      <c r="K2861" s="46" t="s">
        <v>37</v>
      </c>
      <c r="L2861" s="82" t="s">
        <v>37</v>
      </c>
      <c r="M2861" s="49">
        <v>0.85</v>
      </c>
      <c r="N2861" s="49">
        <v>0.15</v>
      </c>
      <c r="O2861" s="50">
        <f>Ugovori_OPULJP[[#This Row],[Bespovratna sredstva - Ukupno (EU+Nac) HRK
= Ukupna ugovorena vrijednost bespovratnih sredstava]]*Ugovori_OPULJP[[#This Row],[EU STOPA SUFINANCIRANJA %
EU CO-FINANCING RATE %]]</f>
        <v>1486813.7355</v>
      </c>
      <c r="P2861" s="51">
        <f>Ugovori_OPULJP[[#This Row],[Bespovratna sredstva - EU dio - HRK]]/7.5345</f>
        <v>197334.09456500097</v>
      </c>
      <c r="Q2861" s="79">
        <f>Ugovori_OPULJP[[#This Row],[Bespovratna sredstva - Ukupno (EU+Nac) HRK
= Ukupna ugovorena vrijednost bespovratnih sredstava]]*Ugovori_OPULJP[[#This Row],[STOPA NACIONALNOG SUFINANCIRANJA %]]</f>
        <v>262378.89449999999</v>
      </c>
      <c r="R2861" s="80">
        <f>Ugovori_OPULJP[[#This Row],[Bespovratna sredstva - Nacionalni dio - HRK]]/7.5345</f>
        <v>34823.663746764876</v>
      </c>
      <c r="S2861" s="50">
        <v>1749192.63</v>
      </c>
      <c r="T2861" s="51">
        <f>Ugovori_OPULJP[[#This Row],[Bespovratna sredstva - Ukupno (EU+Nac) HRK
= Ukupna ugovorena vrijednost bespovratnih sredstava]]/7.5345</f>
        <v>232157.75831176585</v>
      </c>
      <c r="U2861" s="79">
        <v>0</v>
      </c>
      <c r="V2861" s="80">
        <f>Ugovori_OPULJP[[#This Row],[Javni doprinos korisnika - HRK]]/7.5345</f>
        <v>0</v>
      </c>
      <c r="W2861" s="50">
        <v>506561.37</v>
      </c>
      <c r="X2861" s="51">
        <f>Ugovori_OPULJP[[#This Row],[Privatni doprinos korisnika - HRK]]/7.5345</f>
        <v>67232.247660760491</v>
      </c>
      <c r="Y2861" s="52">
        <v>2255754</v>
      </c>
      <c r="Z2861" s="53">
        <f>Ugovori_OPULJP[[#This Row],[UKUPNI PRIHVATLJIVI IZDACI
TOTAL ELIGIBLE EXPENDITURE
= Bespovratna sredstva ukupno + doprinos korisnika
= Ukupni prihvatljivi troškovi
= Ukupna ugovorena vrijednost projekta HRK]]/7.5345</f>
        <v>299390.00597252639</v>
      </c>
      <c r="AA2861" s="44" t="s">
        <v>38</v>
      </c>
      <c r="AB2861" s="44" t="s">
        <v>753</v>
      </c>
      <c r="AC2861" s="114" t="s">
        <v>10430</v>
      </c>
      <c r="AD2861" s="43" t="s">
        <v>10239</v>
      </c>
    </row>
    <row r="2862" spans="1:30" ht="102" x14ac:dyDescent="0.2">
      <c r="A2862" s="41" t="s">
        <v>10431</v>
      </c>
      <c r="B2862" s="42" t="s">
        <v>743</v>
      </c>
      <c r="C2862" s="43" t="s">
        <v>10234</v>
      </c>
      <c r="D2862" s="43" t="s">
        <v>10306</v>
      </c>
      <c r="E2862" s="116" t="s">
        <v>76</v>
      </c>
      <c r="F2862" s="45" t="s">
        <v>10432</v>
      </c>
      <c r="G2862" s="45" t="s">
        <v>10433</v>
      </c>
      <c r="H2862" s="47">
        <v>44091</v>
      </c>
      <c r="I2862" s="47">
        <v>44637</v>
      </c>
      <c r="J2862" s="48" t="str">
        <f>IF(Ugovori_OPULJP[[#This Row],[DATUM ZAVRŠETKA OPERACIJE]]&gt;DATE(2024,3,31),"u provedbi","završen")</f>
        <v>završen</v>
      </c>
      <c r="K2862" s="46" t="s">
        <v>249</v>
      </c>
      <c r="L2862" s="46" t="s">
        <v>249</v>
      </c>
      <c r="M2862" s="49">
        <v>0.85</v>
      </c>
      <c r="N2862" s="49">
        <v>0.15</v>
      </c>
      <c r="O2862" s="50">
        <f>Ugovori_OPULJP[[#This Row],[Bespovratna sredstva - Ukupno (EU+Nac) HRK
= Ukupna ugovorena vrijednost bespovratnih sredstava]]*Ugovori_OPULJP[[#This Row],[EU STOPA SUFINANCIRANJA %
EU CO-FINANCING RATE %]]</f>
        <v>957272.52449999994</v>
      </c>
      <c r="P2862" s="51">
        <f>Ugovori_OPULJP[[#This Row],[Bespovratna sredstva - EU dio - HRK]]/7.5345</f>
        <v>127051.89786979891</v>
      </c>
      <c r="Q2862" s="50">
        <f>Ugovori_OPULJP[[#This Row],[Bespovratna sredstva - Ukupno (EU+Nac) HRK
= Ukupna ugovorena vrijednost bespovratnih sredstava]]*Ugovori_OPULJP[[#This Row],[STOPA NACIONALNOG SUFINANCIRANJA %]]</f>
        <v>168930.4455</v>
      </c>
      <c r="R2862" s="51">
        <f>Ugovori_OPULJP[[#This Row],[Bespovratna sredstva - Nacionalni dio - HRK]]/7.5345</f>
        <v>22420.923153493928</v>
      </c>
      <c r="S2862" s="50">
        <v>1126202.97</v>
      </c>
      <c r="T2862" s="51">
        <f>Ugovori_OPULJP[[#This Row],[Bespovratna sredstva - Ukupno (EU+Nac) HRK
= Ukupna ugovorena vrijednost bespovratnih sredstava]]/7.5345</f>
        <v>149472.82102329284</v>
      </c>
      <c r="U2862" s="50">
        <v>0</v>
      </c>
      <c r="V2862" s="51">
        <f>Ugovori_OPULJP[[#This Row],[Javni doprinos korisnika - HRK]]/7.5345</f>
        <v>0</v>
      </c>
      <c r="W2862" s="50">
        <v>0</v>
      </c>
      <c r="X2862" s="51">
        <f>Ugovori_OPULJP[[#This Row],[Privatni doprinos korisnika - HRK]]/7.5345</f>
        <v>0</v>
      </c>
      <c r="Y2862" s="52">
        <v>1126202.97</v>
      </c>
      <c r="Z2862" s="53">
        <f>Ugovori_OPULJP[[#This Row],[UKUPNI PRIHVATLJIVI IZDACI
TOTAL ELIGIBLE EXPENDITURE
= Bespovratna sredstva ukupno + doprinos korisnika
= Ukupni prihvatljivi troškovi
= Ukupna ugovorena vrijednost projekta HRK]]/7.5345</f>
        <v>149472.82102329284</v>
      </c>
      <c r="AA2862" s="44" t="s">
        <v>38</v>
      </c>
      <c r="AB2862" s="44" t="s">
        <v>753</v>
      </c>
      <c r="AC2862" s="115" t="s">
        <v>10434</v>
      </c>
      <c r="AD2862" s="43" t="s">
        <v>10239</v>
      </c>
    </row>
    <row r="2863" spans="1:30" ht="102" x14ac:dyDescent="0.2">
      <c r="A2863" s="41" t="s">
        <v>10435</v>
      </c>
      <c r="B2863" s="42" t="s">
        <v>743</v>
      </c>
      <c r="C2863" s="43" t="s">
        <v>10234</v>
      </c>
      <c r="D2863" s="43" t="s">
        <v>10306</v>
      </c>
      <c r="E2863" s="116" t="s">
        <v>76</v>
      </c>
      <c r="F2863" s="45" t="s">
        <v>10436</v>
      </c>
      <c r="G2863" s="45" t="s">
        <v>10437</v>
      </c>
      <c r="H2863" s="47">
        <v>44103</v>
      </c>
      <c r="I2863" s="47">
        <v>44833</v>
      </c>
      <c r="J2863" s="48" t="str">
        <f>IF(Ugovori_OPULJP[[#This Row],[DATUM ZAVRŠETKA OPERACIJE]]&gt;DATE(2024,3,31),"u provedbi","završen")</f>
        <v>završen</v>
      </c>
      <c r="K2863" s="46" t="s">
        <v>10438</v>
      </c>
      <c r="L2863" s="46" t="s">
        <v>37</v>
      </c>
      <c r="M2863" s="49">
        <v>0.85</v>
      </c>
      <c r="N2863" s="49">
        <v>0.15</v>
      </c>
      <c r="O2863" s="50">
        <f>Ugovori_OPULJP[[#This Row],[Bespovratna sredstva - Ukupno (EU+Nac) HRK
= Ukupna ugovorena vrijednost bespovratnih sredstava]]*Ugovori_OPULJP[[#This Row],[EU STOPA SUFINANCIRANJA %
EU CO-FINANCING RATE %]]</f>
        <v>1017961.7425000001</v>
      </c>
      <c r="P2863" s="51">
        <f>Ugovori_OPULJP[[#This Row],[Bespovratna sredstva - EU dio - HRK]]/7.5345</f>
        <v>135106.74132324639</v>
      </c>
      <c r="Q2863" s="50">
        <f>Ugovori_OPULJP[[#This Row],[Bespovratna sredstva - Ukupno (EU+Nac) HRK
= Ukupna ugovorena vrijednost bespovratnih sredstava]]*Ugovori_OPULJP[[#This Row],[STOPA NACIONALNOG SUFINANCIRANJA %]]</f>
        <v>179640.3075</v>
      </c>
      <c r="R2863" s="51">
        <f>Ugovori_OPULJP[[#This Row],[Bespovratna sredstva - Nacionalni dio - HRK]]/7.5345</f>
        <v>23842.366115867011</v>
      </c>
      <c r="S2863" s="50">
        <v>1197602.05</v>
      </c>
      <c r="T2863" s="51">
        <f>Ugovori_OPULJP[[#This Row],[Bespovratna sredstva - Ukupno (EU+Nac) HRK
= Ukupna ugovorena vrijednost bespovratnih sredstava]]/7.5345</f>
        <v>158949.1074391134</v>
      </c>
      <c r="U2863" s="50">
        <v>0</v>
      </c>
      <c r="V2863" s="51">
        <f>Ugovori_OPULJP[[#This Row],[Javni doprinos korisnika - HRK]]/7.5345</f>
        <v>0</v>
      </c>
      <c r="W2863" s="50">
        <v>0</v>
      </c>
      <c r="X2863" s="51">
        <f>Ugovori_OPULJP[[#This Row],[Privatni doprinos korisnika - HRK]]/7.5345</f>
        <v>0</v>
      </c>
      <c r="Y2863" s="52">
        <v>1197602.05</v>
      </c>
      <c r="Z2863" s="53">
        <f>Ugovori_OPULJP[[#This Row],[UKUPNI PRIHVATLJIVI IZDACI
TOTAL ELIGIBLE EXPENDITURE
= Bespovratna sredstva ukupno + doprinos korisnika
= Ukupni prihvatljivi troškovi
= Ukupna ugovorena vrijednost projekta HRK]]/7.5345</f>
        <v>158949.1074391134</v>
      </c>
      <c r="AA2863" s="44" t="s">
        <v>38</v>
      </c>
      <c r="AB2863" s="44" t="s">
        <v>753</v>
      </c>
      <c r="AC2863" s="115" t="s">
        <v>10439</v>
      </c>
      <c r="AD2863" s="43" t="s">
        <v>10239</v>
      </c>
    </row>
    <row r="2864" spans="1:30" ht="63.75" x14ac:dyDescent="0.2">
      <c r="A2864" s="41" t="s">
        <v>10440</v>
      </c>
      <c r="B2864" s="42" t="s">
        <v>743</v>
      </c>
      <c r="C2864" s="43" t="s">
        <v>10234</v>
      </c>
      <c r="D2864" s="43" t="s">
        <v>10306</v>
      </c>
      <c r="E2864" s="116" t="s">
        <v>76</v>
      </c>
      <c r="F2864" s="81" t="s">
        <v>10441</v>
      </c>
      <c r="G2864" s="81" t="s">
        <v>10442</v>
      </c>
      <c r="H2864" s="117">
        <v>44105</v>
      </c>
      <c r="I2864" s="117">
        <v>45017</v>
      </c>
      <c r="J2864" s="48" t="str">
        <f>IF(Ugovori_OPULJP[[#This Row],[DATUM ZAVRŠETKA OPERACIJE]]&gt;DATE(2024,3,31),"u provedbi","završen")</f>
        <v>završen</v>
      </c>
      <c r="K2864" s="46" t="s">
        <v>271</v>
      </c>
      <c r="L2864" s="82" t="s">
        <v>271</v>
      </c>
      <c r="M2864" s="49">
        <v>0.85</v>
      </c>
      <c r="N2864" s="49">
        <v>0.15</v>
      </c>
      <c r="O2864" s="50">
        <f>Ugovori_OPULJP[[#This Row],[Bespovratna sredstva - Ukupno (EU+Nac) HRK
= Ukupna ugovorena vrijednost bespovratnih sredstava]]*Ugovori_OPULJP[[#This Row],[EU STOPA SUFINANCIRANJA %
EU CO-FINANCING RATE %]]</f>
        <v>825435</v>
      </c>
      <c r="P2864" s="51">
        <f>Ugovori_OPULJP[[#This Row],[Bespovratna sredstva - EU dio - HRK]]/7.5345</f>
        <v>109554.05136372685</v>
      </c>
      <c r="Q2864" s="79">
        <f>Ugovori_OPULJP[[#This Row],[Bespovratna sredstva - Ukupno (EU+Nac) HRK
= Ukupna ugovorena vrijednost bespovratnih sredstava]]*Ugovori_OPULJP[[#This Row],[STOPA NACIONALNOG SUFINANCIRANJA %]]</f>
        <v>145665</v>
      </c>
      <c r="R2864" s="80">
        <f>Ugovori_OPULJP[[#This Row],[Bespovratna sredstva - Nacionalni dio - HRK]]/7.5345</f>
        <v>19333.067887716505</v>
      </c>
      <c r="S2864" s="50">
        <v>971100</v>
      </c>
      <c r="T2864" s="51">
        <f>Ugovori_OPULJP[[#This Row],[Bespovratna sredstva - Ukupno (EU+Nac) HRK
= Ukupna ugovorena vrijednost bespovratnih sredstava]]/7.5345</f>
        <v>128887.11925144335</v>
      </c>
      <c r="U2864" s="79">
        <v>0</v>
      </c>
      <c r="V2864" s="80">
        <f>Ugovori_OPULJP[[#This Row],[Javni doprinos korisnika - HRK]]/7.5345</f>
        <v>0</v>
      </c>
      <c r="W2864" s="50">
        <v>0</v>
      </c>
      <c r="X2864" s="51">
        <f>Ugovori_OPULJP[[#This Row],[Privatni doprinos korisnika - HRK]]/7.5345</f>
        <v>0</v>
      </c>
      <c r="Y2864" s="52">
        <v>971100</v>
      </c>
      <c r="Z2864" s="53">
        <f>Ugovori_OPULJP[[#This Row],[UKUPNI PRIHVATLJIVI IZDACI
TOTAL ELIGIBLE EXPENDITURE
= Bespovratna sredstva ukupno + doprinos korisnika
= Ukupni prihvatljivi troškovi
= Ukupna ugovorena vrijednost projekta HRK]]/7.5345</f>
        <v>128887.11925144335</v>
      </c>
      <c r="AA2864" s="44" t="s">
        <v>38</v>
      </c>
      <c r="AB2864" s="44" t="s">
        <v>753</v>
      </c>
      <c r="AC2864" s="114" t="s">
        <v>10443</v>
      </c>
      <c r="AD2864" s="43" t="s">
        <v>10239</v>
      </c>
    </row>
    <row r="2865" spans="1:30" ht="114.75" x14ac:dyDescent="0.2">
      <c r="A2865" s="41" t="s">
        <v>10444</v>
      </c>
      <c r="B2865" s="42" t="s">
        <v>743</v>
      </c>
      <c r="C2865" s="43" t="s">
        <v>10234</v>
      </c>
      <c r="D2865" s="43" t="s">
        <v>10306</v>
      </c>
      <c r="E2865" s="116" t="s">
        <v>76</v>
      </c>
      <c r="F2865" s="81" t="s">
        <v>10445</v>
      </c>
      <c r="G2865" s="45" t="s">
        <v>10258</v>
      </c>
      <c r="H2865" s="47">
        <v>44105</v>
      </c>
      <c r="I2865" s="117">
        <v>44652</v>
      </c>
      <c r="J2865" s="48" t="str">
        <f>IF(Ugovori_OPULJP[[#This Row],[DATUM ZAVRŠETKA OPERACIJE]]&gt;DATE(2024,3,31),"u provedbi","završen")</f>
        <v>završen</v>
      </c>
      <c r="K2865" s="46" t="s">
        <v>10425</v>
      </c>
      <c r="L2865" s="82" t="s">
        <v>594</v>
      </c>
      <c r="M2865" s="49">
        <v>0.85</v>
      </c>
      <c r="N2865" s="49">
        <v>0.15</v>
      </c>
      <c r="O2865" s="50">
        <f>Ugovori_OPULJP[[#This Row],[Bespovratna sredstva - Ukupno (EU+Nac) HRK
= Ukupna ugovorena vrijednost bespovratnih sredstava]]*Ugovori_OPULJP[[#This Row],[EU STOPA SUFINANCIRANJA %
EU CO-FINANCING RATE %]]</f>
        <v>613830.73849999998</v>
      </c>
      <c r="P2865" s="51">
        <f>Ugovori_OPULJP[[#This Row],[Bespovratna sredstva - EU dio - HRK]]/7.5345</f>
        <v>81469.339504943913</v>
      </c>
      <c r="Q2865" s="79">
        <f>Ugovori_OPULJP[[#This Row],[Bespovratna sredstva - Ukupno (EU+Nac) HRK
= Ukupna ugovorena vrijednost bespovratnih sredstava]]*Ugovori_OPULJP[[#This Row],[STOPA NACIONALNOG SUFINANCIRANJA %]]</f>
        <v>108323.07150000001</v>
      </c>
      <c r="R2865" s="80">
        <f>Ugovori_OPULJP[[#This Row],[Bespovratna sredstva - Nacionalni dio - HRK]]/7.5345</f>
        <v>14376.94226557834</v>
      </c>
      <c r="S2865" s="50">
        <v>722153.81</v>
      </c>
      <c r="T2865" s="51">
        <f>Ugovori_OPULJP[[#This Row],[Bespovratna sredstva - Ukupno (EU+Nac) HRK
= Ukupna ugovorena vrijednost bespovratnih sredstava]]/7.5345</f>
        <v>95846.28177052227</v>
      </c>
      <c r="U2865" s="79">
        <v>0</v>
      </c>
      <c r="V2865" s="80">
        <f>Ugovori_OPULJP[[#This Row],[Javni doprinos korisnika - HRK]]/7.5345</f>
        <v>0</v>
      </c>
      <c r="W2865" s="50">
        <v>115887.53</v>
      </c>
      <c r="X2865" s="51">
        <f>Ugovori_OPULJP[[#This Row],[Privatni doprinos korisnika - HRK]]/7.5345</f>
        <v>15380.918441834228</v>
      </c>
      <c r="Y2865" s="52">
        <v>838041.34000000008</v>
      </c>
      <c r="Z2865" s="53">
        <f>Ugovori_OPULJP[[#This Row],[UKUPNI PRIHVATLJIVI IZDACI
TOTAL ELIGIBLE EXPENDITURE
= Bespovratna sredstva ukupno + doprinos korisnika
= Ukupni prihvatljivi troškovi
= Ukupna ugovorena vrijednost projekta HRK]]/7.5345</f>
        <v>111227.2002123565</v>
      </c>
      <c r="AA2865" s="44" t="s">
        <v>38</v>
      </c>
      <c r="AB2865" s="44" t="s">
        <v>753</v>
      </c>
      <c r="AC2865" s="114" t="s">
        <v>10446</v>
      </c>
      <c r="AD2865" s="43" t="s">
        <v>10239</v>
      </c>
    </row>
    <row r="2866" spans="1:30" ht="114.75" x14ac:dyDescent="0.2">
      <c r="A2866" s="41" t="s">
        <v>10447</v>
      </c>
      <c r="B2866" s="42" t="s">
        <v>743</v>
      </c>
      <c r="C2866" s="43" t="s">
        <v>10234</v>
      </c>
      <c r="D2866" s="43" t="s">
        <v>10306</v>
      </c>
      <c r="E2866" s="116" t="s">
        <v>76</v>
      </c>
      <c r="F2866" s="81" t="s">
        <v>10448</v>
      </c>
      <c r="G2866" s="81" t="s">
        <v>10449</v>
      </c>
      <c r="H2866" s="117">
        <v>44109</v>
      </c>
      <c r="I2866" s="117">
        <v>45021</v>
      </c>
      <c r="J2866" s="48" t="str">
        <f>IF(Ugovori_OPULJP[[#This Row],[DATUM ZAVRŠETKA OPERACIJE]]&gt;DATE(2024,3,31),"u provedbi","završen")</f>
        <v>završen</v>
      </c>
      <c r="K2866" s="46" t="s">
        <v>99</v>
      </c>
      <c r="L2866" s="82" t="s">
        <v>99</v>
      </c>
      <c r="M2866" s="49">
        <v>0.85</v>
      </c>
      <c r="N2866" s="49">
        <v>0.15</v>
      </c>
      <c r="O2866" s="50">
        <f>Ugovori_OPULJP[[#This Row],[Bespovratna sredstva - Ukupno (EU+Nac) HRK
= Ukupna ugovorena vrijednost bespovratnih sredstava]]*Ugovori_OPULJP[[#This Row],[EU STOPA SUFINANCIRANJA %
EU CO-FINANCING RATE %]]</f>
        <v>1019932.7734999999</v>
      </c>
      <c r="P2866" s="51">
        <f>Ugovori_OPULJP[[#This Row],[Bespovratna sredstva - EU dio - HRK]]/7.5345</f>
        <v>135368.34209303866</v>
      </c>
      <c r="Q2866" s="79">
        <f>Ugovori_OPULJP[[#This Row],[Bespovratna sredstva - Ukupno (EU+Nac) HRK
= Ukupna ugovorena vrijednost bespovratnih sredstava]]*Ugovori_OPULJP[[#This Row],[STOPA NACIONALNOG SUFINANCIRANJA %]]</f>
        <v>179988.13649999999</v>
      </c>
      <c r="R2866" s="80">
        <f>Ugovori_OPULJP[[#This Row],[Bespovratna sredstva - Nacionalni dio - HRK]]/7.5345</f>
        <v>23888.53095759506</v>
      </c>
      <c r="S2866" s="50">
        <v>1199920.9099999999</v>
      </c>
      <c r="T2866" s="51">
        <f>Ugovori_OPULJP[[#This Row],[Bespovratna sredstva - Ukupno (EU+Nac) HRK
= Ukupna ugovorena vrijednost bespovratnih sredstava]]/7.5345</f>
        <v>159256.87305063373</v>
      </c>
      <c r="U2866" s="79">
        <v>0</v>
      </c>
      <c r="V2866" s="80">
        <f>Ugovori_OPULJP[[#This Row],[Javni doprinos korisnika - HRK]]/7.5345</f>
        <v>0</v>
      </c>
      <c r="W2866" s="50">
        <v>0</v>
      </c>
      <c r="X2866" s="51">
        <f>Ugovori_OPULJP[[#This Row],[Privatni doprinos korisnika - HRK]]/7.5345</f>
        <v>0</v>
      </c>
      <c r="Y2866" s="52">
        <v>1199920.9099999999</v>
      </c>
      <c r="Z2866" s="53">
        <f>Ugovori_OPULJP[[#This Row],[UKUPNI PRIHVATLJIVI IZDACI
TOTAL ELIGIBLE EXPENDITURE
= Bespovratna sredstva ukupno + doprinos korisnika
= Ukupni prihvatljivi troškovi
= Ukupna ugovorena vrijednost projekta HRK]]/7.5345</f>
        <v>159256.87305063373</v>
      </c>
      <c r="AA2866" s="44" t="s">
        <v>38</v>
      </c>
      <c r="AB2866" s="44" t="s">
        <v>753</v>
      </c>
      <c r="AC2866" s="114" t="s">
        <v>10450</v>
      </c>
      <c r="AD2866" s="43" t="s">
        <v>10239</v>
      </c>
    </row>
    <row r="2867" spans="1:30" ht="114.75" x14ac:dyDescent="0.2">
      <c r="A2867" s="41" t="s">
        <v>10451</v>
      </c>
      <c r="B2867" s="42" t="s">
        <v>743</v>
      </c>
      <c r="C2867" s="43" t="s">
        <v>10234</v>
      </c>
      <c r="D2867" s="43" t="s">
        <v>10306</v>
      </c>
      <c r="E2867" s="116" t="s">
        <v>76</v>
      </c>
      <c r="F2867" s="45" t="s">
        <v>10452</v>
      </c>
      <c r="G2867" s="62" t="s">
        <v>6331</v>
      </c>
      <c r="H2867" s="47">
        <v>44091</v>
      </c>
      <c r="I2867" s="47">
        <v>44698</v>
      </c>
      <c r="J2867" s="48" t="str">
        <f>IF(Ugovori_OPULJP[[#This Row],[DATUM ZAVRŠETKA OPERACIJE]]&gt;DATE(2024,3,31),"u provedbi","završen")</f>
        <v>završen</v>
      </c>
      <c r="K2867" s="46" t="s">
        <v>249</v>
      </c>
      <c r="L2867" s="46" t="s">
        <v>249</v>
      </c>
      <c r="M2867" s="49">
        <v>0.85</v>
      </c>
      <c r="N2867" s="49">
        <v>0.15</v>
      </c>
      <c r="O2867" s="50">
        <f>Ugovori_OPULJP[[#This Row],[Bespovratna sredstva - Ukupno (EU+Nac) HRK
= Ukupna ugovorena vrijednost bespovratnih sredstava]]*Ugovori_OPULJP[[#This Row],[EU STOPA SUFINANCIRANJA %
EU CO-FINANCING RATE %]]</f>
        <v>999940</v>
      </c>
      <c r="P2867" s="51">
        <f>Ugovori_OPULJP[[#This Row],[Bespovratna sredstva - EU dio - HRK]]/7.5345</f>
        <v>132714.84504612116</v>
      </c>
      <c r="Q2867" s="50">
        <f>Ugovori_OPULJP[[#This Row],[Bespovratna sredstva - Ukupno (EU+Nac) HRK
= Ukupna ugovorena vrijednost bespovratnih sredstava]]*Ugovori_OPULJP[[#This Row],[STOPA NACIONALNOG SUFINANCIRANJA %]]</f>
        <v>176460</v>
      </c>
      <c r="R2867" s="51">
        <f>Ugovori_OPULJP[[#This Row],[Bespovratna sredstva - Nacionalni dio - HRK]]/7.5345</f>
        <v>23420.266772844912</v>
      </c>
      <c r="S2867" s="50">
        <v>1176400</v>
      </c>
      <c r="T2867" s="51">
        <f>Ugovori_OPULJP[[#This Row],[Bespovratna sredstva - Ukupno (EU+Nac) HRK
= Ukupna ugovorena vrijednost bespovratnih sredstava]]/7.5345</f>
        <v>156135.11181896608</v>
      </c>
      <c r="U2867" s="50">
        <v>0</v>
      </c>
      <c r="V2867" s="51">
        <f>Ugovori_OPULJP[[#This Row],[Javni doprinos korisnika - HRK]]/7.5345</f>
        <v>0</v>
      </c>
      <c r="W2867" s="50">
        <v>0</v>
      </c>
      <c r="X2867" s="51">
        <f>Ugovori_OPULJP[[#This Row],[Privatni doprinos korisnika - HRK]]/7.5345</f>
        <v>0</v>
      </c>
      <c r="Y2867" s="52">
        <v>1176400</v>
      </c>
      <c r="Z2867" s="53">
        <f>Ugovori_OPULJP[[#This Row],[UKUPNI PRIHVATLJIVI IZDACI
TOTAL ELIGIBLE EXPENDITURE
= Bespovratna sredstva ukupno + doprinos korisnika
= Ukupni prihvatljivi troškovi
= Ukupna ugovorena vrijednost projekta HRK]]/7.5345</f>
        <v>156135.11181896608</v>
      </c>
      <c r="AA2867" s="44" t="s">
        <v>38</v>
      </c>
      <c r="AB2867" s="44" t="s">
        <v>753</v>
      </c>
      <c r="AC2867" s="115" t="s">
        <v>10453</v>
      </c>
      <c r="AD2867" s="43" t="s">
        <v>10239</v>
      </c>
    </row>
    <row r="2868" spans="1:30" ht="102" x14ac:dyDescent="0.2">
      <c r="A2868" s="41" t="s">
        <v>10454</v>
      </c>
      <c r="B2868" s="42" t="s">
        <v>743</v>
      </c>
      <c r="C2868" s="43" t="s">
        <v>10234</v>
      </c>
      <c r="D2868" s="43" t="s">
        <v>10306</v>
      </c>
      <c r="E2868" s="116" t="s">
        <v>76</v>
      </c>
      <c r="F2868" s="81" t="s">
        <v>10455</v>
      </c>
      <c r="G2868" s="45" t="s">
        <v>10288</v>
      </c>
      <c r="H2868" s="117">
        <v>44109</v>
      </c>
      <c r="I2868" s="117">
        <v>45021</v>
      </c>
      <c r="J2868" s="48" t="str">
        <f>IF(Ugovori_OPULJP[[#This Row],[DATUM ZAVRŠETKA OPERACIJE]]&gt;DATE(2024,3,31),"u provedbi","završen")</f>
        <v>završen</v>
      </c>
      <c r="K2868" s="46" t="s">
        <v>99</v>
      </c>
      <c r="L2868" s="82" t="s">
        <v>99</v>
      </c>
      <c r="M2868" s="49">
        <v>0.85</v>
      </c>
      <c r="N2868" s="49">
        <v>0.15</v>
      </c>
      <c r="O2868" s="50">
        <f>Ugovori_OPULJP[[#This Row],[Bespovratna sredstva - Ukupno (EU+Nac) HRK
= Ukupna ugovorena vrijednost bespovratnih sredstava]]*Ugovori_OPULJP[[#This Row],[EU STOPA SUFINANCIRANJA %
EU CO-FINANCING RATE %]]</f>
        <v>1557676.3060000001</v>
      </c>
      <c r="P2868" s="51">
        <f>Ugovori_OPULJP[[#This Row],[Bespovratna sredstva - EU dio - HRK]]/7.5345</f>
        <v>206739.17393324044</v>
      </c>
      <c r="Q2868" s="79">
        <f>Ugovori_OPULJP[[#This Row],[Bespovratna sredstva - Ukupno (EU+Nac) HRK
= Ukupna ugovorena vrijednost bespovratnih sredstava]]*Ugovori_OPULJP[[#This Row],[STOPA NACIONALNOG SUFINANCIRANJA %]]</f>
        <v>274884.054</v>
      </c>
      <c r="R2868" s="80">
        <f>Ugovori_OPULJP[[#This Row],[Bespovratna sredstva - Nacionalni dio - HRK]]/7.5345</f>
        <v>36483.383635277722</v>
      </c>
      <c r="S2868" s="50">
        <v>1832560.36</v>
      </c>
      <c r="T2868" s="51">
        <f>Ugovori_OPULJP[[#This Row],[Bespovratna sredstva - Ukupno (EU+Nac) HRK
= Ukupna ugovorena vrijednost bespovratnih sredstava]]/7.5345</f>
        <v>243222.55756851815</v>
      </c>
      <c r="U2868" s="79">
        <v>0</v>
      </c>
      <c r="V2868" s="80">
        <f>Ugovori_OPULJP[[#This Row],[Javni doprinos korisnika - HRK]]/7.5345</f>
        <v>0</v>
      </c>
      <c r="W2868" s="50">
        <v>137864.54999999999</v>
      </c>
      <c r="X2868" s="51">
        <f>Ugovori_OPULJP[[#This Row],[Privatni doprinos korisnika - HRK]]/7.5345</f>
        <v>18297.770256818632</v>
      </c>
      <c r="Y2868" s="52">
        <v>1970424.9100000001</v>
      </c>
      <c r="Z2868" s="53">
        <f>Ugovori_OPULJP[[#This Row],[UKUPNI PRIHVATLJIVI IZDACI
TOTAL ELIGIBLE EXPENDITURE
= Bespovratna sredstva ukupno + doprinos korisnika
= Ukupni prihvatljivi troškovi
= Ukupna ugovorena vrijednost projekta HRK]]/7.5345</f>
        <v>261520.32782533678</v>
      </c>
      <c r="AA2868" s="44" t="s">
        <v>38</v>
      </c>
      <c r="AB2868" s="44" t="s">
        <v>753</v>
      </c>
      <c r="AC2868" s="114" t="s">
        <v>10456</v>
      </c>
      <c r="AD2868" s="43" t="s">
        <v>10239</v>
      </c>
    </row>
    <row r="2869" spans="1:30" ht="114.75" x14ac:dyDescent="0.2">
      <c r="A2869" s="41" t="s">
        <v>10457</v>
      </c>
      <c r="B2869" s="42" t="s">
        <v>743</v>
      </c>
      <c r="C2869" s="43" t="s">
        <v>10234</v>
      </c>
      <c r="D2869" s="43" t="s">
        <v>10306</v>
      </c>
      <c r="E2869" s="116" t="s">
        <v>76</v>
      </c>
      <c r="F2869" s="81" t="s">
        <v>10458</v>
      </c>
      <c r="G2869" s="81" t="s">
        <v>10459</v>
      </c>
      <c r="H2869" s="117">
        <v>44105</v>
      </c>
      <c r="I2869" s="117">
        <v>44470</v>
      </c>
      <c r="J2869" s="48" t="str">
        <f>IF(Ugovori_OPULJP[[#This Row],[DATUM ZAVRŠETKA OPERACIJE]]&gt;DATE(2024,3,31),"u provedbi","završen")</f>
        <v>završen</v>
      </c>
      <c r="K2869" s="46" t="s">
        <v>10460</v>
      </c>
      <c r="L2869" s="82" t="s">
        <v>271</v>
      </c>
      <c r="M2869" s="49">
        <v>0.85</v>
      </c>
      <c r="N2869" s="49">
        <v>0.15</v>
      </c>
      <c r="O2869" s="50">
        <f>Ugovori_OPULJP[[#This Row],[Bespovratna sredstva - Ukupno (EU+Nac) HRK
= Ukupna ugovorena vrijednost bespovratnih sredstava]]*Ugovori_OPULJP[[#This Row],[EU STOPA SUFINANCIRANJA %
EU CO-FINANCING RATE %]]</f>
        <v>985983.98599999992</v>
      </c>
      <c r="P2869" s="51">
        <f>Ugovori_OPULJP[[#This Row],[Bespovratna sredstva - EU dio - HRK]]/7.5345</f>
        <v>130862.56367376732</v>
      </c>
      <c r="Q2869" s="79">
        <f>Ugovori_OPULJP[[#This Row],[Bespovratna sredstva - Ukupno (EU+Nac) HRK
= Ukupna ugovorena vrijednost bespovratnih sredstava]]*Ugovori_OPULJP[[#This Row],[STOPA NACIONALNOG SUFINANCIRANJA %]]</f>
        <v>173997.17399999997</v>
      </c>
      <c r="R2869" s="80">
        <f>Ugovori_OPULJP[[#This Row],[Bespovratna sredstva - Nacionalni dio - HRK]]/7.5345</f>
        <v>23093.393589488347</v>
      </c>
      <c r="S2869" s="50">
        <v>1159981.1599999999</v>
      </c>
      <c r="T2869" s="51">
        <f>Ugovori_OPULJP[[#This Row],[Bespovratna sredstva - Ukupno (EU+Nac) HRK
= Ukupna ugovorena vrijednost bespovratnih sredstava]]/7.5345</f>
        <v>153955.95726325567</v>
      </c>
      <c r="U2869" s="79">
        <v>0</v>
      </c>
      <c r="V2869" s="80">
        <f>Ugovori_OPULJP[[#This Row],[Javni doprinos korisnika - HRK]]/7.5345</f>
        <v>0</v>
      </c>
      <c r="W2869" s="50">
        <v>0</v>
      </c>
      <c r="X2869" s="51">
        <f>Ugovori_OPULJP[[#This Row],[Privatni doprinos korisnika - HRK]]/7.5345</f>
        <v>0</v>
      </c>
      <c r="Y2869" s="52">
        <v>1159981.1599999999</v>
      </c>
      <c r="Z2869" s="53">
        <f>Ugovori_OPULJP[[#This Row],[UKUPNI PRIHVATLJIVI IZDACI
TOTAL ELIGIBLE EXPENDITURE
= Bespovratna sredstva ukupno + doprinos korisnika
= Ukupni prihvatljivi troškovi
= Ukupna ugovorena vrijednost projekta HRK]]/7.5345</f>
        <v>153955.95726325567</v>
      </c>
      <c r="AA2869" s="44" t="s">
        <v>38</v>
      </c>
      <c r="AB2869" s="44" t="s">
        <v>753</v>
      </c>
      <c r="AC2869" s="43" t="s">
        <v>10461</v>
      </c>
      <c r="AD2869" s="43" t="s">
        <v>10239</v>
      </c>
    </row>
    <row r="2870" spans="1:30" ht="114.75" x14ac:dyDescent="0.2">
      <c r="A2870" s="41" t="s">
        <v>10462</v>
      </c>
      <c r="B2870" s="42" t="s">
        <v>743</v>
      </c>
      <c r="C2870" s="43" t="s">
        <v>10234</v>
      </c>
      <c r="D2870" s="43" t="s">
        <v>10306</v>
      </c>
      <c r="E2870" s="116" t="s">
        <v>76</v>
      </c>
      <c r="F2870" s="81" t="s">
        <v>10463</v>
      </c>
      <c r="G2870" s="81" t="s">
        <v>10464</v>
      </c>
      <c r="H2870" s="117">
        <v>44105</v>
      </c>
      <c r="I2870" s="117">
        <v>45017</v>
      </c>
      <c r="J2870" s="48" t="str">
        <f>IF(Ugovori_OPULJP[[#This Row],[DATUM ZAVRŠETKA OPERACIJE]]&gt;DATE(2024,3,31),"u provedbi","završen")</f>
        <v>završen</v>
      </c>
      <c r="K2870" s="46" t="s">
        <v>10465</v>
      </c>
      <c r="L2870" s="82" t="s">
        <v>594</v>
      </c>
      <c r="M2870" s="49">
        <v>0.85</v>
      </c>
      <c r="N2870" s="49">
        <v>0.15</v>
      </c>
      <c r="O2870" s="50">
        <f>Ugovori_OPULJP[[#This Row],[Bespovratna sredstva - Ukupno (EU+Nac) HRK
= Ukupna ugovorena vrijednost bespovratnih sredstava]]*Ugovori_OPULJP[[#This Row],[EU STOPA SUFINANCIRANJA %
EU CO-FINANCING RATE %]]</f>
        <v>998472.6449999999</v>
      </c>
      <c r="P2870" s="51">
        <f>Ugovori_OPULJP[[#This Row],[Bespovratna sredstva - EU dio - HRK]]/7.5345</f>
        <v>132520.09356957991</v>
      </c>
      <c r="Q2870" s="79">
        <f>Ugovori_OPULJP[[#This Row],[Bespovratna sredstva - Ukupno (EU+Nac) HRK
= Ukupna ugovorena vrijednost bespovratnih sredstava]]*Ugovori_OPULJP[[#This Row],[STOPA NACIONALNOG SUFINANCIRANJA %]]</f>
        <v>176201.05499999999</v>
      </c>
      <c r="R2870" s="80">
        <f>Ugovori_OPULJP[[#This Row],[Bespovratna sredstva - Nacionalni dio - HRK]]/7.5345</f>
        <v>23385.898865219984</v>
      </c>
      <c r="S2870" s="50">
        <v>1174673.7</v>
      </c>
      <c r="T2870" s="51">
        <f>Ugovori_OPULJP[[#This Row],[Bespovratna sredstva - Ukupno (EU+Nac) HRK
= Ukupna ugovorena vrijednost bespovratnih sredstava]]/7.5345</f>
        <v>155905.9924347999</v>
      </c>
      <c r="U2870" s="79">
        <v>0</v>
      </c>
      <c r="V2870" s="80">
        <f>Ugovori_OPULJP[[#This Row],[Javni doprinos korisnika - HRK]]/7.5345</f>
        <v>0</v>
      </c>
      <c r="W2870" s="50">
        <v>0</v>
      </c>
      <c r="X2870" s="51">
        <f>Ugovori_OPULJP[[#This Row],[Privatni doprinos korisnika - HRK]]/7.5345</f>
        <v>0</v>
      </c>
      <c r="Y2870" s="52">
        <v>1174673.7</v>
      </c>
      <c r="Z2870" s="53">
        <f>Ugovori_OPULJP[[#This Row],[UKUPNI PRIHVATLJIVI IZDACI
TOTAL ELIGIBLE EXPENDITURE
= Bespovratna sredstva ukupno + doprinos korisnika
= Ukupni prihvatljivi troškovi
= Ukupna ugovorena vrijednost projekta HRK]]/7.5345</f>
        <v>155905.9924347999</v>
      </c>
      <c r="AA2870" s="44" t="s">
        <v>38</v>
      </c>
      <c r="AB2870" s="44" t="s">
        <v>753</v>
      </c>
      <c r="AC2870" s="114" t="s">
        <v>10466</v>
      </c>
      <c r="AD2870" s="43" t="s">
        <v>10239</v>
      </c>
    </row>
    <row r="2871" spans="1:30" ht="102" x14ac:dyDescent="0.2">
      <c r="A2871" s="41" t="s">
        <v>10467</v>
      </c>
      <c r="B2871" s="42" t="s">
        <v>743</v>
      </c>
      <c r="C2871" s="43" t="s">
        <v>10234</v>
      </c>
      <c r="D2871" s="43" t="s">
        <v>10306</v>
      </c>
      <c r="E2871" s="116" t="s">
        <v>76</v>
      </c>
      <c r="F2871" s="81" t="s">
        <v>10468</v>
      </c>
      <c r="G2871" s="45" t="s">
        <v>2570</v>
      </c>
      <c r="H2871" s="117">
        <v>44105</v>
      </c>
      <c r="I2871" s="117">
        <v>45017</v>
      </c>
      <c r="J2871" s="48" t="str">
        <f>IF(Ugovori_OPULJP[[#This Row],[DATUM ZAVRŠETKA OPERACIJE]]&gt;DATE(2024,3,31),"u provedbi","završen")</f>
        <v>završen</v>
      </c>
      <c r="K2871" s="46" t="s">
        <v>338</v>
      </c>
      <c r="L2871" s="82" t="s">
        <v>338</v>
      </c>
      <c r="M2871" s="49">
        <v>0.85</v>
      </c>
      <c r="N2871" s="49">
        <v>0.15</v>
      </c>
      <c r="O2871" s="50">
        <f>Ugovori_OPULJP[[#This Row],[Bespovratna sredstva - Ukupno (EU+Nac) HRK
= Ukupna ugovorena vrijednost bespovratnih sredstava]]*Ugovori_OPULJP[[#This Row],[EU STOPA SUFINANCIRANJA %
EU CO-FINANCING RATE %]]</f>
        <v>1010840.7399999999</v>
      </c>
      <c r="P2871" s="51">
        <f>Ugovori_OPULJP[[#This Row],[Bespovratna sredstva - EU dio - HRK]]/7.5345</f>
        <v>134161.6218727188</v>
      </c>
      <c r="Q2871" s="79">
        <f>Ugovori_OPULJP[[#This Row],[Bespovratna sredstva - Ukupno (EU+Nac) HRK
= Ukupna ugovorena vrijednost bespovratnih sredstava]]*Ugovori_OPULJP[[#This Row],[STOPA NACIONALNOG SUFINANCIRANJA %]]</f>
        <v>178383.65999999997</v>
      </c>
      <c r="R2871" s="80">
        <f>Ugovori_OPULJP[[#This Row],[Bespovratna sredstva - Nacionalni dio - HRK]]/7.5345</f>
        <v>23675.580330479788</v>
      </c>
      <c r="S2871" s="50">
        <v>1189224.3999999999</v>
      </c>
      <c r="T2871" s="51">
        <f>Ugovori_OPULJP[[#This Row],[Bespovratna sredstva - Ukupno (EU+Nac) HRK
= Ukupna ugovorena vrijednost bespovratnih sredstava]]/7.5345</f>
        <v>157837.2022031986</v>
      </c>
      <c r="U2871" s="79">
        <v>0</v>
      </c>
      <c r="V2871" s="80">
        <f>Ugovori_OPULJP[[#This Row],[Javni doprinos korisnika - HRK]]/7.5345</f>
        <v>0</v>
      </c>
      <c r="W2871" s="50">
        <v>0</v>
      </c>
      <c r="X2871" s="51">
        <f>Ugovori_OPULJP[[#This Row],[Privatni doprinos korisnika - HRK]]/7.5345</f>
        <v>0</v>
      </c>
      <c r="Y2871" s="52">
        <v>1189224.3999999999</v>
      </c>
      <c r="Z2871" s="53">
        <f>Ugovori_OPULJP[[#This Row],[UKUPNI PRIHVATLJIVI IZDACI
TOTAL ELIGIBLE EXPENDITURE
= Bespovratna sredstva ukupno + doprinos korisnika
= Ukupni prihvatljivi troškovi
= Ukupna ugovorena vrijednost projekta HRK]]/7.5345</f>
        <v>157837.2022031986</v>
      </c>
      <c r="AA2871" s="44" t="s">
        <v>38</v>
      </c>
      <c r="AB2871" s="44" t="s">
        <v>753</v>
      </c>
      <c r="AC2871" s="114" t="s">
        <v>10469</v>
      </c>
      <c r="AD2871" s="43" t="s">
        <v>10239</v>
      </c>
    </row>
    <row r="2872" spans="1:30" ht="102" x14ac:dyDescent="0.2">
      <c r="A2872" s="41" t="s">
        <v>10470</v>
      </c>
      <c r="B2872" s="42" t="s">
        <v>743</v>
      </c>
      <c r="C2872" s="43" t="s">
        <v>10234</v>
      </c>
      <c r="D2872" s="43" t="s">
        <v>10306</v>
      </c>
      <c r="E2872" s="116" t="s">
        <v>76</v>
      </c>
      <c r="F2872" s="81" t="s">
        <v>10471</v>
      </c>
      <c r="G2872" s="45" t="s">
        <v>2661</v>
      </c>
      <c r="H2872" s="117">
        <v>44109</v>
      </c>
      <c r="I2872" s="117">
        <v>44839</v>
      </c>
      <c r="J2872" s="48" t="str">
        <f>IF(Ugovori_OPULJP[[#This Row],[DATUM ZAVRŠETKA OPERACIJE]]&gt;DATE(2024,3,31),"u provedbi","završen")</f>
        <v>završen</v>
      </c>
      <c r="K2872" s="46" t="s">
        <v>99</v>
      </c>
      <c r="L2872" s="82" t="s">
        <v>99</v>
      </c>
      <c r="M2872" s="49">
        <v>0.85</v>
      </c>
      <c r="N2872" s="49">
        <v>0.15</v>
      </c>
      <c r="O2872" s="50">
        <f>Ugovori_OPULJP[[#This Row],[Bespovratna sredstva - Ukupno (EU+Nac) HRK
= Ukupna ugovorena vrijednost bespovratnih sredstava]]*Ugovori_OPULJP[[#This Row],[EU STOPA SUFINANCIRANJA %
EU CO-FINANCING RATE %]]</f>
        <v>916222.1399999999</v>
      </c>
      <c r="P2872" s="51">
        <f>Ugovori_OPULJP[[#This Row],[Bespovratna sredstva - EU dio - HRK]]/7.5345</f>
        <v>121603.57555245867</v>
      </c>
      <c r="Q2872" s="79">
        <f>Ugovori_OPULJP[[#This Row],[Bespovratna sredstva - Ukupno (EU+Nac) HRK
= Ukupna ugovorena vrijednost bespovratnih sredstava]]*Ugovori_OPULJP[[#This Row],[STOPA NACIONALNOG SUFINANCIRANJA %]]</f>
        <v>161686.25999999998</v>
      </c>
      <c r="R2872" s="80">
        <f>Ugovori_OPULJP[[#This Row],[Bespovratna sredstva - Nacionalni dio - HRK]]/7.5345</f>
        <v>21459.454509257412</v>
      </c>
      <c r="S2872" s="50">
        <v>1077908.3999999999</v>
      </c>
      <c r="T2872" s="51">
        <f>Ugovori_OPULJP[[#This Row],[Bespovratna sredstva - Ukupno (EU+Nac) HRK
= Ukupna ugovorena vrijednost bespovratnih sredstava]]/7.5345</f>
        <v>143063.0300617161</v>
      </c>
      <c r="U2872" s="79">
        <v>0</v>
      </c>
      <c r="V2872" s="80">
        <f>Ugovori_OPULJP[[#This Row],[Javni doprinos korisnika - HRK]]/7.5345</f>
        <v>0</v>
      </c>
      <c r="W2872" s="50">
        <v>0</v>
      </c>
      <c r="X2872" s="51">
        <f>Ugovori_OPULJP[[#This Row],[Privatni doprinos korisnika - HRK]]/7.5345</f>
        <v>0</v>
      </c>
      <c r="Y2872" s="52">
        <v>1077908.3999999999</v>
      </c>
      <c r="Z2872" s="53">
        <f>Ugovori_OPULJP[[#This Row],[UKUPNI PRIHVATLJIVI IZDACI
TOTAL ELIGIBLE EXPENDITURE
= Bespovratna sredstva ukupno + doprinos korisnika
= Ukupni prihvatljivi troškovi
= Ukupna ugovorena vrijednost projekta HRK]]/7.5345</f>
        <v>143063.0300617161</v>
      </c>
      <c r="AA2872" s="44" t="s">
        <v>38</v>
      </c>
      <c r="AB2872" s="44" t="s">
        <v>753</v>
      </c>
      <c r="AC2872" s="114" t="s">
        <v>10472</v>
      </c>
      <c r="AD2872" s="43" t="s">
        <v>10239</v>
      </c>
    </row>
    <row r="2873" spans="1:30" ht="89.25" x14ac:dyDescent="0.2">
      <c r="A2873" s="41" t="s">
        <v>10473</v>
      </c>
      <c r="B2873" s="42" t="s">
        <v>743</v>
      </c>
      <c r="C2873" s="43" t="s">
        <v>10234</v>
      </c>
      <c r="D2873" s="43" t="s">
        <v>10306</v>
      </c>
      <c r="E2873" s="116" t="s">
        <v>76</v>
      </c>
      <c r="F2873" s="81" t="s">
        <v>10474</v>
      </c>
      <c r="G2873" s="81" t="s">
        <v>10475</v>
      </c>
      <c r="H2873" s="117">
        <v>44105</v>
      </c>
      <c r="I2873" s="117">
        <v>44835</v>
      </c>
      <c r="J2873" s="48" t="str">
        <f>IF(Ugovori_OPULJP[[#This Row],[DATUM ZAVRŠETKA OPERACIJE]]&gt;DATE(2024,3,31),"u provedbi","završen")</f>
        <v>završen</v>
      </c>
      <c r="K2873" s="46" t="s">
        <v>10476</v>
      </c>
      <c r="L2873" s="82" t="s">
        <v>594</v>
      </c>
      <c r="M2873" s="49">
        <v>0.85</v>
      </c>
      <c r="N2873" s="49">
        <v>0.15</v>
      </c>
      <c r="O2873" s="50">
        <f>Ugovori_OPULJP[[#This Row],[Bespovratna sredstva - Ukupno (EU+Nac) HRK
= Ukupna ugovorena vrijednost bespovratnih sredstava]]*Ugovori_OPULJP[[#This Row],[EU STOPA SUFINANCIRANJA %
EU CO-FINANCING RATE %]]</f>
        <v>1000070.118</v>
      </c>
      <c r="P2873" s="51">
        <f>Ugovori_OPULJP[[#This Row],[Bespovratna sredstva - EU dio - HRK]]/7.5345</f>
        <v>132732.11467250646</v>
      </c>
      <c r="Q2873" s="79">
        <f>Ugovori_OPULJP[[#This Row],[Bespovratna sredstva - Ukupno (EU+Nac) HRK
= Ukupna ugovorena vrijednost bespovratnih sredstava]]*Ugovori_OPULJP[[#This Row],[STOPA NACIONALNOG SUFINANCIRANJA %]]</f>
        <v>176482.962</v>
      </c>
      <c r="R2873" s="80">
        <f>Ugovori_OPULJP[[#This Row],[Bespovratna sredstva - Nacionalni dio - HRK]]/7.5345</f>
        <v>23423.314353971728</v>
      </c>
      <c r="S2873" s="50">
        <v>1176553.08</v>
      </c>
      <c r="T2873" s="51">
        <f>Ugovori_OPULJP[[#This Row],[Bespovratna sredstva - Ukupno (EU+Nac) HRK
= Ukupna ugovorena vrijednost bespovratnih sredstava]]/7.5345</f>
        <v>156155.4290264782</v>
      </c>
      <c r="U2873" s="79">
        <v>0</v>
      </c>
      <c r="V2873" s="80">
        <f>Ugovori_OPULJP[[#This Row],[Javni doprinos korisnika - HRK]]/7.5345</f>
        <v>0</v>
      </c>
      <c r="W2873" s="50">
        <v>0</v>
      </c>
      <c r="X2873" s="51">
        <f>Ugovori_OPULJP[[#This Row],[Privatni doprinos korisnika - HRK]]/7.5345</f>
        <v>0</v>
      </c>
      <c r="Y2873" s="52">
        <v>1176553.08</v>
      </c>
      <c r="Z2873" s="53">
        <f>Ugovori_OPULJP[[#This Row],[UKUPNI PRIHVATLJIVI IZDACI
TOTAL ELIGIBLE EXPENDITURE
= Bespovratna sredstva ukupno + doprinos korisnika
= Ukupni prihvatljivi troškovi
= Ukupna ugovorena vrijednost projekta HRK]]/7.5345</f>
        <v>156155.4290264782</v>
      </c>
      <c r="AA2873" s="44" t="s">
        <v>38</v>
      </c>
      <c r="AB2873" s="44" t="s">
        <v>753</v>
      </c>
      <c r="AC2873" s="114" t="s">
        <v>10477</v>
      </c>
      <c r="AD2873" s="43" t="s">
        <v>10239</v>
      </c>
    </row>
    <row r="2874" spans="1:30" ht="114.75" x14ac:dyDescent="0.2">
      <c r="A2874" s="41" t="s">
        <v>10478</v>
      </c>
      <c r="B2874" s="42" t="s">
        <v>743</v>
      </c>
      <c r="C2874" s="43" t="s">
        <v>10234</v>
      </c>
      <c r="D2874" s="43" t="s">
        <v>10306</v>
      </c>
      <c r="E2874" s="116" t="s">
        <v>76</v>
      </c>
      <c r="F2874" s="45" t="s">
        <v>10479</v>
      </c>
      <c r="G2874" s="45" t="s">
        <v>10480</v>
      </c>
      <c r="H2874" s="47">
        <v>44103</v>
      </c>
      <c r="I2874" s="47">
        <v>45014</v>
      </c>
      <c r="J2874" s="48" t="str">
        <f>IF(Ugovori_OPULJP[[#This Row],[DATUM ZAVRŠETKA OPERACIJE]]&gt;DATE(2024,3,31),"u provedbi","završen")</f>
        <v>završen</v>
      </c>
      <c r="K2874" s="46" t="s">
        <v>10481</v>
      </c>
      <c r="L2874" s="46" t="s">
        <v>37</v>
      </c>
      <c r="M2874" s="49">
        <v>0.85</v>
      </c>
      <c r="N2874" s="49">
        <v>0.15</v>
      </c>
      <c r="O2874" s="50">
        <f>Ugovori_OPULJP[[#This Row],[Bespovratna sredstva - Ukupno (EU+Nac) HRK
= Ukupna ugovorena vrijednost bespovratnih sredstava]]*Ugovori_OPULJP[[#This Row],[EU STOPA SUFINANCIRANJA %
EU CO-FINANCING RATE %]]</f>
        <v>938417.11049999984</v>
      </c>
      <c r="P2874" s="51">
        <f>Ugovori_OPULJP[[#This Row],[Bespovratna sredstva - EU dio - HRK]]/7.5345</f>
        <v>124549.35436989844</v>
      </c>
      <c r="Q2874" s="50">
        <f>Ugovori_OPULJP[[#This Row],[Bespovratna sredstva - Ukupno (EU+Nac) HRK
= Ukupna ugovorena vrijednost bespovratnih sredstava]]*Ugovori_OPULJP[[#This Row],[STOPA NACIONALNOG SUFINANCIRANJA %]]</f>
        <v>165603.01949999997</v>
      </c>
      <c r="R2874" s="51">
        <f>Ugovori_OPULJP[[#This Row],[Bespovratna sredstva - Nacionalni dio - HRK]]/7.5345</f>
        <v>21979.297829982075</v>
      </c>
      <c r="S2874" s="50">
        <v>1104020.1299999999</v>
      </c>
      <c r="T2874" s="51">
        <f>Ugovori_OPULJP[[#This Row],[Bespovratna sredstva - Ukupno (EU+Nac) HRK
= Ukupna ugovorena vrijednost bespovratnih sredstava]]/7.5345</f>
        <v>146528.65219988054</v>
      </c>
      <c r="U2874" s="50">
        <v>0</v>
      </c>
      <c r="V2874" s="51">
        <f>Ugovori_OPULJP[[#This Row],[Javni doprinos korisnika - HRK]]/7.5345</f>
        <v>0</v>
      </c>
      <c r="W2874" s="50">
        <v>0</v>
      </c>
      <c r="X2874" s="51">
        <f>Ugovori_OPULJP[[#This Row],[Privatni doprinos korisnika - HRK]]/7.5345</f>
        <v>0</v>
      </c>
      <c r="Y2874" s="52">
        <v>1104020.1299999999</v>
      </c>
      <c r="Z2874" s="53">
        <f>Ugovori_OPULJP[[#This Row],[UKUPNI PRIHVATLJIVI IZDACI
TOTAL ELIGIBLE EXPENDITURE
= Bespovratna sredstva ukupno + doprinos korisnika
= Ukupni prihvatljivi troškovi
= Ukupna ugovorena vrijednost projekta HRK]]/7.5345</f>
        <v>146528.65219988054</v>
      </c>
      <c r="AA2874" s="44" t="s">
        <v>38</v>
      </c>
      <c r="AB2874" s="44" t="s">
        <v>753</v>
      </c>
      <c r="AC2874" s="115" t="s">
        <v>10482</v>
      </c>
      <c r="AD2874" s="43" t="s">
        <v>10239</v>
      </c>
    </row>
    <row r="2875" spans="1:30" ht="114.75" x14ac:dyDescent="0.2">
      <c r="A2875" s="41" t="s">
        <v>10483</v>
      </c>
      <c r="B2875" s="42" t="s">
        <v>743</v>
      </c>
      <c r="C2875" s="43" t="s">
        <v>10234</v>
      </c>
      <c r="D2875" s="43" t="s">
        <v>10306</v>
      </c>
      <c r="E2875" s="116" t="s">
        <v>76</v>
      </c>
      <c r="F2875" s="81" t="s">
        <v>10484</v>
      </c>
      <c r="G2875" s="81" t="s">
        <v>10485</v>
      </c>
      <c r="H2875" s="117">
        <v>44109</v>
      </c>
      <c r="I2875" s="117">
        <v>45021</v>
      </c>
      <c r="J2875" s="48" t="str">
        <f>IF(Ugovori_OPULJP[[#This Row],[DATUM ZAVRŠETKA OPERACIJE]]&gt;DATE(2024,3,31),"u provedbi","završen")</f>
        <v>završen</v>
      </c>
      <c r="K2875" s="46" t="s">
        <v>99</v>
      </c>
      <c r="L2875" s="82" t="s">
        <v>99</v>
      </c>
      <c r="M2875" s="49">
        <v>0.85</v>
      </c>
      <c r="N2875" s="49">
        <v>0.15</v>
      </c>
      <c r="O2875" s="50">
        <f>Ugovori_OPULJP[[#This Row],[Bespovratna sredstva - Ukupno (EU+Nac) HRK
= Ukupna ugovorena vrijednost bespovratnih sredstava]]*Ugovori_OPULJP[[#This Row],[EU STOPA SUFINANCIRANJA %
EU CO-FINANCING RATE %]]</f>
        <v>917722.90850000002</v>
      </c>
      <c r="P2875" s="51">
        <f>Ugovori_OPULJP[[#This Row],[Bespovratna sredstva - EU dio - HRK]]/7.5345</f>
        <v>121802.76176255889</v>
      </c>
      <c r="Q2875" s="79">
        <f>Ugovori_OPULJP[[#This Row],[Bespovratna sredstva - Ukupno (EU+Nac) HRK
= Ukupna ugovorena vrijednost bespovratnih sredstava]]*Ugovori_OPULJP[[#This Row],[STOPA NACIONALNOG SUFINANCIRANJA %]]</f>
        <v>161951.10149999999</v>
      </c>
      <c r="R2875" s="80">
        <f>Ugovori_OPULJP[[#This Row],[Bespovratna sredstva - Nacionalni dio - HRK]]/7.5345</f>
        <v>21494.605016922156</v>
      </c>
      <c r="S2875" s="50">
        <v>1079674.01</v>
      </c>
      <c r="T2875" s="51">
        <f>Ugovori_OPULJP[[#This Row],[Bespovratna sredstva - Ukupno (EU+Nac) HRK
= Ukupna ugovorena vrijednost bespovratnih sredstava]]/7.5345</f>
        <v>143297.36677948106</v>
      </c>
      <c r="U2875" s="79">
        <v>0</v>
      </c>
      <c r="V2875" s="80">
        <f>Ugovori_OPULJP[[#This Row],[Javni doprinos korisnika - HRK]]/7.5345</f>
        <v>0</v>
      </c>
      <c r="W2875" s="50">
        <v>0</v>
      </c>
      <c r="X2875" s="51">
        <f>Ugovori_OPULJP[[#This Row],[Privatni doprinos korisnika - HRK]]/7.5345</f>
        <v>0</v>
      </c>
      <c r="Y2875" s="52">
        <v>1079674.01</v>
      </c>
      <c r="Z2875" s="53">
        <f>Ugovori_OPULJP[[#This Row],[UKUPNI PRIHVATLJIVI IZDACI
TOTAL ELIGIBLE EXPENDITURE
= Bespovratna sredstva ukupno + doprinos korisnika
= Ukupni prihvatljivi troškovi
= Ukupna ugovorena vrijednost projekta HRK]]/7.5345</f>
        <v>143297.36677948106</v>
      </c>
      <c r="AA2875" s="44" t="s">
        <v>38</v>
      </c>
      <c r="AB2875" s="44" t="s">
        <v>753</v>
      </c>
      <c r="AC2875" s="114" t="s">
        <v>10486</v>
      </c>
      <c r="AD2875" s="43" t="s">
        <v>10239</v>
      </c>
    </row>
    <row r="2876" spans="1:30" ht="127.5" x14ac:dyDescent="0.2">
      <c r="A2876" s="41" t="s">
        <v>10487</v>
      </c>
      <c r="B2876" s="42" t="s">
        <v>743</v>
      </c>
      <c r="C2876" s="43" t="s">
        <v>10234</v>
      </c>
      <c r="D2876" s="43" t="s">
        <v>10306</v>
      </c>
      <c r="E2876" s="116" t="s">
        <v>76</v>
      </c>
      <c r="F2876" s="45" t="s">
        <v>10488</v>
      </c>
      <c r="G2876" s="45" t="s">
        <v>10489</v>
      </c>
      <c r="H2876" s="47">
        <v>44091</v>
      </c>
      <c r="I2876" s="47">
        <v>44912</v>
      </c>
      <c r="J2876" s="48" t="str">
        <f>IF(Ugovori_OPULJP[[#This Row],[DATUM ZAVRŠETKA OPERACIJE]]&gt;DATE(2024,3,31),"u provedbi","završen")</f>
        <v>završen</v>
      </c>
      <c r="K2876" s="46" t="s">
        <v>249</v>
      </c>
      <c r="L2876" s="46" t="s">
        <v>249</v>
      </c>
      <c r="M2876" s="49">
        <v>0.85</v>
      </c>
      <c r="N2876" s="49">
        <v>0.15</v>
      </c>
      <c r="O2876" s="50">
        <f>Ugovori_OPULJP[[#This Row],[Bespovratna sredstva - Ukupno (EU+Nac) HRK
= Ukupna ugovorena vrijednost bespovratnih sredstava]]*Ugovori_OPULJP[[#This Row],[EU STOPA SUFINANCIRANJA %
EU CO-FINANCING RATE %]]</f>
        <v>604281.728</v>
      </c>
      <c r="P2876" s="51">
        <f>Ugovori_OPULJP[[#This Row],[Bespovratna sredstva - EU dio - HRK]]/7.5345</f>
        <v>80201.968013803169</v>
      </c>
      <c r="Q2876" s="50">
        <f>Ugovori_OPULJP[[#This Row],[Bespovratna sredstva - Ukupno (EU+Nac) HRK
= Ukupna ugovorena vrijednost bespovratnih sredstava]]*Ugovori_OPULJP[[#This Row],[STOPA NACIONALNOG SUFINANCIRANJA %]]</f>
        <v>106637.952</v>
      </c>
      <c r="R2876" s="51">
        <f>Ugovori_OPULJP[[#This Row],[Bespovratna sredstva - Nacionalni dio - HRK]]/7.5345</f>
        <v>14153.288473024089</v>
      </c>
      <c r="S2876" s="50">
        <v>710919.68000000005</v>
      </c>
      <c r="T2876" s="51">
        <f>Ugovori_OPULJP[[#This Row],[Bespovratna sredstva - Ukupno (EU+Nac) HRK
= Ukupna ugovorena vrijednost bespovratnih sredstava]]/7.5345</f>
        <v>94355.25648682726</v>
      </c>
      <c r="U2876" s="50">
        <v>0</v>
      </c>
      <c r="V2876" s="51">
        <f>Ugovori_OPULJP[[#This Row],[Javni doprinos korisnika - HRK]]/7.5345</f>
        <v>0</v>
      </c>
      <c r="W2876" s="50">
        <v>59950</v>
      </c>
      <c r="X2876" s="51">
        <f>Ugovori_OPULJP[[#This Row],[Privatni doprinos korisnika - HRK]]/7.5345</f>
        <v>7956.7323644568314</v>
      </c>
      <c r="Y2876" s="52">
        <v>770869.68</v>
      </c>
      <c r="Z2876" s="53">
        <f>Ugovori_OPULJP[[#This Row],[UKUPNI PRIHVATLJIVI IZDACI
TOTAL ELIGIBLE EXPENDITURE
= Bespovratna sredstva ukupno + doprinos korisnika
= Ukupni prihvatljivi troškovi
= Ukupna ugovorena vrijednost projekta HRK]]/7.5345</f>
        <v>102311.9888512841</v>
      </c>
      <c r="AA2876" s="44" t="s">
        <v>38</v>
      </c>
      <c r="AB2876" s="44" t="s">
        <v>753</v>
      </c>
      <c r="AC2876" s="115" t="s">
        <v>10490</v>
      </c>
      <c r="AD2876" s="43" t="s">
        <v>10239</v>
      </c>
    </row>
    <row r="2877" spans="1:30" ht="114.75" x14ac:dyDescent="0.2">
      <c r="A2877" s="61" t="s">
        <v>10491</v>
      </c>
      <c r="B2877" s="55" t="s">
        <v>743</v>
      </c>
      <c r="C2877" s="43" t="s">
        <v>10234</v>
      </c>
      <c r="D2877" s="43" t="s">
        <v>10306</v>
      </c>
      <c r="E2877" s="116" t="s">
        <v>76</v>
      </c>
      <c r="F2877" s="62" t="s">
        <v>10492</v>
      </c>
      <c r="G2877" s="62" t="s">
        <v>10493</v>
      </c>
      <c r="H2877" s="59">
        <v>44267</v>
      </c>
      <c r="I2877" s="59">
        <v>44997</v>
      </c>
      <c r="J2877" s="48" t="str">
        <f>IF(Ugovori_OPULJP[[#This Row],[DATUM ZAVRŠETKA OPERACIJE]]&gt;DATE(2024,3,31),"u provedbi","završen")</f>
        <v>završen</v>
      </c>
      <c r="K2877" s="58" t="s">
        <v>249</v>
      </c>
      <c r="L2877" s="58" t="s">
        <v>249</v>
      </c>
      <c r="M2877" s="49">
        <v>0.85</v>
      </c>
      <c r="N2877" s="49">
        <v>0.15</v>
      </c>
      <c r="O2877" s="50">
        <f>Ugovori_OPULJP[[#This Row],[Bespovratna sredstva - Ukupno (EU+Nac) HRK
= Ukupna ugovorena vrijednost bespovratnih sredstava]]*Ugovori_OPULJP[[#This Row],[EU STOPA SUFINANCIRANJA %
EU CO-FINANCING RATE %]]</f>
        <v>1617656.76</v>
      </c>
      <c r="P2877" s="51">
        <f>Ugovori_OPULJP[[#This Row],[Bespovratna sredstva - EU dio - HRK]]/7.5345</f>
        <v>214699.9482381047</v>
      </c>
      <c r="Q2877" s="50">
        <f>Ugovori_OPULJP[[#This Row],[Bespovratna sredstva - Ukupno (EU+Nac) HRK
= Ukupna ugovorena vrijednost bespovratnih sredstava]]*Ugovori_OPULJP[[#This Row],[STOPA NACIONALNOG SUFINANCIRANJA %]]</f>
        <v>285468.84000000003</v>
      </c>
      <c r="R2877" s="51">
        <f>Ugovori_OPULJP[[#This Row],[Bespovratna sredstva - Nacionalni dio - HRK]]/7.5345</f>
        <v>37888.226159665537</v>
      </c>
      <c r="S2877" s="50">
        <v>1903125.6</v>
      </c>
      <c r="T2877" s="51">
        <f>Ugovori_OPULJP[[#This Row],[Bespovratna sredstva - Ukupno (EU+Nac) HRK
= Ukupna ugovorena vrijednost bespovratnih sredstava]]/7.5345</f>
        <v>252588.17439777026</v>
      </c>
      <c r="U2877" s="50">
        <v>0</v>
      </c>
      <c r="V2877" s="51">
        <f>Ugovori_OPULJP[[#This Row],[Javni doprinos korisnika - HRK]]/7.5345</f>
        <v>0</v>
      </c>
      <c r="W2877" s="50">
        <v>131324</v>
      </c>
      <c r="X2877" s="51">
        <f>Ugovori_OPULJP[[#This Row],[Privatni doprinos korisnika - HRK]]/7.5345</f>
        <v>17429.690092242352</v>
      </c>
      <c r="Y2877" s="52">
        <v>2034449.6</v>
      </c>
      <c r="Z2877" s="53">
        <f>Ugovori_OPULJP[[#This Row],[UKUPNI PRIHVATLJIVI IZDACI
TOTAL ELIGIBLE EXPENDITURE
= Bespovratna sredstva ukupno + doprinos korisnika
= Ukupni prihvatljivi troškovi
= Ukupna ugovorena vrijednost projekta HRK]]/7.5345</f>
        <v>270017.86449001258</v>
      </c>
      <c r="AA2877" s="57" t="s">
        <v>38</v>
      </c>
      <c r="AB2877" s="57" t="s">
        <v>753</v>
      </c>
      <c r="AC2877" s="107" t="s">
        <v>10494</v>
      </c>
      <c r="AD2877" s="56" t="s">
        <v>10239</v>
      </c>
    </row>
    <row r="2878" spans="1:30" ht="63.75" x14ac:dyDescent="0.2">
      <c r="A2878" s="61" t="s">
        <v>10495</v>
      </c>
      <c r="B2878" s="55" t="s">
        <v>743</v>
      </c>
      <c r="C2878" s="43" t="s">
        <v>10234</v>
      </c>
      <c r="D2878" s="43" t="s">
        <v>10306</v>
      </c>
      <c r="E2878" s="116" t="s">
        <v>76</v>
      </c>
      <c r="F2878" s="62" t="s">
        <v>10496</v>
      </c>
      <c r="G2878" s="62" t="s">
        <v>10497</v>
      </c>
      <c r="H2878" s="59">
        <v>44267</v>
      </c>
      <c r="I2878" s="59">
        <v>44877</v>
      </c>
      <c r="J2878" s="48" t="str">
        <f>IF(Ugovori_OPULJP[[#This Row],[DATUM ZAVRŠETKA OPERACIJE]]&gt;DATE(2024,3,31),"u provedbi","završen")</f>
        <v>završen</v>
      </c>
      <c r="K2878" s="58" t="s">
        <v>249</v>
      </c>
      <c r="L2878" s="58" t="s">
        <v>249</v>
      </c>
      <c r="M2878" s="49">
        <v>0.85</v>
      </c>
      <c r="N2878" s="49">
        <v>0.15</v>
      </c>
      <c r="O2878" s="50">
        <f>Ugovori_OPULJP[[#This Row],[Bespovratna sredstva - Ukupno (EU+Nac) HRK
= Ukupna ugovorena vrijednost bespovratnih sredstava]]*Ugovori_OPULJP[[#This Row],[EU STOPA SUFINANCIRANJA %
EU CO-FINANCING RATE %]]</f>
        <v>1386847.25</v>
      </c>
      <c r="P2878" s="51">
        <f>Ugovori_OPULJP[[#This Row],[Bespovratna sredstva - EU dio - HRK]]/7.5345</f>
        <v>184066.261862101</v>
      </c>
      <c r="Q2878" s="50">
        <f>Ugovori_OPULJP[[#This Row],[Bespovratna sredstva - Ukupno (EU+Nac) HRK
= Ukupna ugovorena vrijednost bespovratnih sredstava]]*Ugovori_OPULJP[[#This Row],[STOPA NACIONALNOG SUFINANCIRANJA %]]</f>
        <v>244737.75</v>
      </c>
      <c r="R2878" s="51">
        <f>Ugovori_OPULJP[[#This Row],[Bespovratna sredstva - Nacionalni dio - HRK]]/7.5345</f>
        <v>32482.281505076644</v>
      </c>
      <c r="S2878" s="50">
        <v>1631585</v>
      </c>
      <c r="T2878" s="51">
        <f>Ugovori_OPULJP[[#This Row],[Bespovratna sredstva - Ukupno (EU+Nac) HRK
= Ukupna ugovorena vrijednost bespovratnih sredstava]]/7.5345</f>
        <v>216548.54336717763</v>
      </c>
      <c r="U2878" s="50">
        <v>0</v>
      </c>
      <c r="V2878" s="51">
        <f>Ugovori_OPULJP[[#This Row],[Javni doprinos korisnika - HRK]]/7.5345</f>
        <v>0</v>
      </c>
      <c r="W2878" s="50">
        <v>164000</v>
      </c>
      <c r="X2878" s="51">
        <f>Ugovori_OPULJP[[#This Row],[Privatni doprinos korisnika - HRK]]/7.5345</f>
        <v>21766.540579998673</v>
      </c>
      <c r="Y2878" s="52">
        <v>1795585</v>
      </c>
      <c r="Z2878" s="53">
        <f>Ugovori_OPULJP[[#This Row],[UKUPNI PRIHVATLJIVI IZDACI
TOTAL ELIGIBLE EXPENDITURE
= Bespovratna sredstva ukupno + doprinos korisnika
= Ukupni prihvatljivi troškovi
= Ukupna ugovorena vrijednost projekta HRK]]/7.5345</f>
        <v>238315.08394717632</v>
      </c>
      <c r="AA2878" s="57" t="s">
        <v>38</v>
      </c>
      <c r="AB2878" s="57" t="s">
        <v>753</v>
      </c>
      <c r="AC2878" s="107" t="s">
        <v>10498</v>
      </c>
      <c r="AD2878" s="56" t="s">
        <v>10239</v>
      </c>
    </row>
    <row r="2879" spans="1:30" ht="102" x14ac:dyDescent="0.2">
      <c r="A2879" s="61" t="s">
        <v>10499</v>
      </c>
      <c r="B2879" s="55" t="s">
        <v>743</v>
      </c>
      <c r="C2879" s="43" t="s">
        <v>10234</v>
      </c>
      <c r="D2879" s="43" t="s">
        <v>10306</v>
      </c>
      <c r="E2879" s="116" t="s">
        <v>76</v>
      </c>
      <c r="F2879" s="62" t="s">
        <v>10500</v>
      </c>
      <c r="G2879" s="62" t="s">
        <v>10501</v>
      </c>
      <c r="H2879" s="59">
        <v>44264</v>
      </c>
      <c r="I2879" s="59">
        <v>44935</v>
      </c>
      <c r="J2879" s="48" t="str">
        <f>IF(Ugovori_OPULJP[[#This Row],[DATUM ZAVRŠETKA OPERACIJE]]&gt;DATE(2024,3,31),"u provedbi","završen")</f>
        <v>završen</v>
      </c>
      <c r="K2879" s="58" t="s">
        <v>37</v>
      </c>
      <c r="L2879" s="58" t="s">
        <v>37</v>
      </c>
      <c r="M2879" s="49">
        <v>0.85</v>
      </c>
      <c r="N2879" s="49">
        <v>0.15</v>
      </c>
      <c r="O2879" s="50">
        <f>Ugovori_OPULJP[[#This Row],[Bespovratna sredstva - Ukupno (EU+Nac) HRK
= Ukupna ugovorena vrijednost bespovratnih sredstava]]*Ugovori_OPULJP[[#This Row],[EU STOPA SUFINANCIRANJA %
EU CO-FINANCING RATE %]]</f>
        <v>1304609.5374999999</v>
      </c>
      <c r="P2879" s="51">
        <f>Ugovori_OPULJP[[#This Row],[Bespovratna sredstva - EU dio - HRK]]/7.5345</f>
        <v>173151.44170150638</v>
      </c>
      <c r="Q2879" s="50">
        <f>Ugovori_OPULJP[[#This Row],[Bespovratna sredstva - Ukupno (EU+Nac) HRK
= Ukupna ugovorena vrijednost bespovratnih sredstava]]*Ugovori_OPULJP[[#This Row],[STOPA NACIONALNOG SUFINANCIRANJA %]]</f>
        <v>230225.21249999999</v>
      </c>
      <c r="R2879" s="51">
        <f>Ugovori_OPULJP[[#This Row],[Bespovratna sredstva - Nacionalni dio - HRK]]/7.5345</f>
        <v>30556.136770854067</v>
      </c>
      <c r="S2879" s="50">
        <v>1534834.75</v>
      </c>
      <c r="T2879" s="51">
        <f>Ugovori_OPULJP[[#This Row],[Bespovratna sredstva - Ukupno (EU+Nac) HRK
= Ukupna ugovorena vrijednost bespovratnih sredstava]]/7.5345</f>
        <v>203707.57847236047</v>
      </c>
      <c r="U2879" s="50">
        <v>0</v>
      </c>
      <c r="V2879" s="51">
        <f>Ugovori_OPULJP[[#This Row],[Javni doprinos korisnika - HRK]]/7.5345</f>
        <v>0</v>
      </c>
      <c r="W2879" s="50">
        <v>230600</v>
      </c>
      <c r="X2879" s="51">
        <f>Ugovori_OPULJP[[#This Row],[Privatni doprinos korisnika - HRK]]/7.5345</f>
        <v>30605.879620412765</v>
      </c>
      <c r="Y2879" s="52">
        <v>1765434.75</v>
      </c>
      <c r="Z2879" s="53">
        <f>Ugovori_OPULJP[[#This Row],[UKUPNI PRIHVATLJIVI IZDACI
TOTAL ELIGIBLE EXPENDITURE
= Bespovratna sredstva ukupno + doprinos korisnika
= Ukupni prihvatljivi troškovi
= Ukupna ugovorena vrijednost projekta HRK]]/7.5345</f>
        <v>234313.45809277322</v>
      </c>
      <c r="AA2879" s="57" t="s">
        <v>38</v>
      </c>
      <c r="AB2879" s="57" t="s">
        <v>753</v>
      </c>
      <c r="AC2879" s="107" t="s">
        <v>10502</v>
      </c>
      <c r="AD2879" s="56" t="s">
        <v>10239</v>
      </c>
    </row>
    <row r="2880" spans="1:30" ht="89.25" x14ac:dyDescent="0.2">
      <c r="A2880" s="41" t="s">
        <v>10503</v>
      </c>
      <c r="B2880" s="42" t="s">
        <v>743</v>
      </c>
      <c r="C2880" s="43" t="s">
        <v>10234</v>
      </c>
      <c r="D2880" s="43" t="s">
        <v>10306</v>
      </c>
      <c r="E2880" s="116" t="s">
        <v>76</v>
      </c>
      <c r="F2880" s="81" t="s">
        <v>10504</v>
      </c>
      <c r="G2880" s="81" t="s">
        <v>10505</v>
      </c>
      <c r="H2880" s="117">
        <v>44105</v>
      </c>
      <c r="I2880" s="117">
        <v>45017</v>
      </c>
      <c r="J2880" s="48" t="str">
        <f>IF(Ugovori_OPULJP[[#This Row],[DATUM ZAVRŠETKA OPERACIJE]]&gt;DATE(2024,3,31),"u provedbi","završen")</f>
        <v>završen</v>
      </c>
      <c r="K2880" s="46" t="s">
        <v>37</v>
      </c>
      <c r="L2880" s="82" t="s">
        <v>37</v>
      </c>
      <c r="M2880" s="49">
        <v>0.85</v>
      </c>
      <c r="N2880" s="49">
        <v>0.15</v>
      </c>
      <c r="O2880" s="50">
        <f>Ugovori_OPULJP[[#This Row],[Bespovratna sredstva - Ukupno (EU+Nac) HRK
= Ukupna ugovorena vrijednost bespovratnih sredstava]]*Ugovori_OPULJP[[#This Row],[EU STOPA SUFINANCIRANJA %
EU CO-FINANCING RATE %]]</f>
        <v>955986.78899999999</v>
      </c>
      <c r="P2880" s="51">
        <f>Ugovori_OPULJP[[#This Row],[Bespovratna sredstva - EU dio - HRK]]/7.5345</f>
        <v>126881.25144336054</v>
      </c>
      <c r="Q2880" s="79">
        <f>Ugovori_OPULJP[[#This Row],[Bespovratna sredstva - Ukupno (EU+Nac) HRK
= Ukupna ugovorena vrijednost bespovratnih sredstava]]*Ugovori_OPULJP[[#This Row],[STOPA NACIONALNOG SUFINANCIRANJA %]]</f>
        <v>168703.55100000001</v>
      </c>
      <c r="R2880" s="80">
        <f>Ugovori_OPULJP[[#This Row],[Bespovratna sredstva - Nacionalni dio - HRK]]/7.5345</f>
        <v>22390.809078240094</v>
      </c>
      <c r="S2880" s="50">
        <v>1124690.3400000001</v>
      </c>
      <c r="T2880" s="51">
        <f>Ugovori_OPULJP[[#This Row],[Bespovratna sredstva - Ukupno (EU+Nac) HRK
= Ukupna ugovorena vrijednost bespovratnih sredstava]]/7.5345</f>
        <v>149272.06052160065</v>
      </c>
      <c r="U2880" s="79">
        <v>0</v>
      </c>
      <c r="V2880" s="80">
        <f>Ugovori_OPULJP[[#This Row],[Javni doprinos korisnika - HRK]]/7.5345</f>
        <v>0</v>
      </c>
      <c r="W2880" s="50">
        <v>452306.24</v>
      </c>
      <c r="X2880" s="51">
        <f>Ugovori_OPULJP[[#This Row],[Privatni doprinos korisnika - HRK]]/7.5345</f>
        <v>60031.35443625987</v>
      </c>
      <c r="Y2880" s="52">
        <v>1576996.58</v>
      </c>
      <c r="Z2880" s="53">
        <f>Ugovori_OPULJP[[#This Row],[UKUPNI PRIHVATLJIVI IZDACI
TOTAL ELIGIBLE EXPENDITURE
= Bespovratna sredstva ukupno + doprinos korisnika
= Ukupni prihvatljivi troškovi
= Ukupna ugovorena vrijednost projekta HRK]]/7.5345</f>
        <v>209303.41495786051</v>
      </c>
      <c r="AA2880" s="44" t="s">
        <v>38</v>
      </c>
      <c r="AB2880" s="44" t="s">
        <v>753</v>
      </c>
      <c r="AC2880" s="114" t="s">
        <v>10506</v>
      </c>
      <c r="AD2880" s="43" t="s">
        <v>10239</v>
      </c>
    </row>
    <row r="2881" spans="1:30" ht="102" x14ac:dyDescent="0.2">
      <c r="A2881" s="61" t="s">
        <v>10507</v>
      </c>
      <c r="B2881" s="55" t="s">
        <v>743</v>
      </c>
      <c r="C2881" s="43" t="s">
        <v>10234</v>
      </c>
      <c r="D2881" s="43" t="s">
        <v>10306</v>
      </c>
      <c r="E2881" s="116" t="s">
        <v>76</v>
      </c>
      <c r="F2881" s="62" t="s">
        <v>10508</v>
      </c>
      <c r="G2881" s="62" t="s">
        <v>10509</v>
      </c>
      <c r="H2881" s="59">
        <v>44267</v>
      </c>
      <c r="I2881" s="59">
        <v>44997</v>
      </c>
      <c r="J2881" s="48" t="str">
        <f>IF(Ugovori_OPULJP[[#This Row],[DATUM ZAVRŠETKA OPERACIJE]]&gt;DATE(2024,3,31),"u provedbi","završen")</f>
        <v>završen</v>
      </c>
      <c r="K2881" s="58" t="s">
        <v>10510</v>
      </c>
      <c r="L2881" s="58" t="s">
        <v>599</v>
      </c>
      <c r="M2881" s="49">
        <v>0.85</v>
      </c>
      <c r="N2881" s="49">
        <v>0.15</v>
      </c>
      <c r="O2881" s="50">
        <f>Ugovori_OPULJP[[#This Row],[Bespovratna sredstva - Ukupno (EU+Nac) HRK
= Ukupna ugovorena vrijednost bespovratnih sredstava]]*Ugovori_OPULJP[[#This Row],[EU STOPA SUFINANCIRANJA %
EU CO-FINANCING RATE %]]</f>
        <v>583701.50250000006</v>
      </c>
      <c r="P2881" s="51">
        <f>Ugovori_OPULJP[[#This Row],[Bespovratna sredstva - EU dio - HRK]]/7.5345</f>
        <v>77470.502687636879</v>
      </c>
      <c r="Q2881" s="50">
        <f>Ugovori_OPULJP[[#This Row],[Bespovratna sredstva - Ukupno (EU+Nac) HRK
= Ukupna ugovorena vrijednost bespovratnih sredstava]]*Ugovori_OPULJP[[#This Row],[STOPA NACIONALNOG SUFINANCIRANJA %]]</f>
        <v>103006.14750000001</v>
      </c>
      <c r="R2881" s="51">
        <f>Ugovori_OPULJP[[#This Row],[Bespovratna sredstva - Nacionalni dio - HRK]]/7.5345</f>
        <v>13671.265180171213</v>
      </c>
      <c r="S2881" s="50">
        <v>686707.65</v>
      </c>
      <c r="T2881" s="51">
        <f>Ugovori_OPULJP[[#This Row],[Bespovratna sredstva - Ukupno (EU+Nac) HRK
= Ukupna ugovorena vrijednost bespovratnih sredstava]]/7.5345</f>
        <v>91141.767867808085</v>
      </c>
      <c r="U2881" s="50">
        <v>0</v>
      </c>
      <c r="V2881" s="51">
        <f>Ugovori_OPULJP[[#This Row],[Javni doprinos korisnika - HRK]]/7.5345</f>
        <v>0</v>
      </c>
      <c r="W2881" s="50">
        <v>121736.58</v>
      </c>
      <c r="X2881" s="51">
        <f>Ugovori_OPULJP[[#This Row],[Privatni doprinos korisnika - HRK]]/7.5345</f>
        <v>16157.220784391797</v>
      </c>
      <c r="Y2881" s="52">
        <v>808444.23</v>
      </c>
      <c r="Z2881" s="53">
        <f>Ugovori_OPULJP[[#This Row],[UKUPNI PRIHVATLJIVI IZDACI
TOTAL ELIGIBLE EXPENDITURE
= Bespovratna sredstva ukupno + doprinos korisnika
= Ukupni prihvatljivi troškovi
= Ukupna ugovorena vrijednost projekta HRK]]/7.5345</f>
        <v>107298.98865219987</v>
      </c>
      <c r="AA2881" s="57" t="s">
        <v>38</v>
      </c>
      <c r="AB2881" s="57" t="s">
        <v>753</v>
      </c>
      <c r="AC2881" s="107" t="s">
        <v>10511</v>
      </c>
      <c r="AD2881" s="56" t="s">
        <v>10239</v>
      </c>
    </row>
    <row r="2882" spans="1:30" ht="114.75" x14ac:dyDescent="0.2">
      <c r="A2882" s="61" t="s">
        <v>10512</v>
      </c>
      <c r="B2882" s="55" t="s">
        <v>743</v>
      </c>
      <c r="C2882" s="56" t="s">
        <v>10234</v>
      </c>
      <c r="D2882" s="43" t="s">
        <v>10306</v>
      </c>
      <c r="E2882" s="57" t="s">
        <v>76</v>
      </c>
      <c r="F2882" s="62" t="s">
        <v>10513</v>
      </c>
      <c r="G2882" s="62" t="s">
        <v>10514</v>
      </c>
      <c r="H2882" s="59">
        <v>44495</v>
      </c>
      <c r="I2882" s="59">
        <v>45408</v>
      </c>
      <c r="J2882" s="48" t="str">
        <f>IF(Ugovori_OPULJP[[#This Row],[DATUM ZAVRŠETKA OPERACIJE]]&gt;DATE(2024,3,31),"u provedbi","završen")</f>
        <v>u provedbi</v>
      </c>
      <c r="K2882" s="58" t="s">
        <v>37</v>
      </c>
      <c r="L2882" s="58" t="s">
        <v>37</v>
      </c>
      <c r="M2882" s="49">
        <v>0.85</v>
      </c>
      <c r="N2882" s="49">
        <v>0.15</v>
      </c>
      <c r="O2882" s="50">
        <f>Ugovori_OPULJP[[#This Row],[Bespovratna sredstva - Ukupno (EU+Nac) HRK
= Ukupna ugovorena vrijednost bespovratnih sredstava]]*Ugovori_OPULJP[[#This Row],[EU STOPA SUFINANCIRANJA %
EU CO-FINANCING RATE %]]</f>
        <v>1019803.667</v>
      </c>
      <c r="P2882" s="51">
        <f>Ugovori_OPULJP[[#This Row],[Bespovratna sredstva - EU dio - HRK]]/7.5345</f>
        <v>135351.20671577411</v>
      </c>
      <c r="Q2882" s="50">
        <f>Ugovori_OPULJP[[#This Row],[Bespovratna sredstva - Ukupno (EU+Nac) HRK
= Ukupna ugovorena vrijednost bespovratnih sredstava]]*Ugovori_OPULJP[[#This Row],[STOPA NACIONALNOG SUFINANCIRANJA %]]</f>
        <v>179965.353</v>
      </c>
      <c r="R2882" s="51">
        <f>Ugovori_OPULJP[[#This Row],[Bespovratna sredstva - Nacionalni dio - HRK]]/7.5345</f>
        <v>23885.507067489547</v>
      </c>
      <c r="S2882" s="52">
        <v>1199769.02</v>
      </c>
      <c r="T2882" s="53">
        <f>Ugovori_OPULJP[[#This Row],[Bespovratna sredstva - Ukupno (EU+Nac) HRK
= Ukupna ugovorena vrijednost bespovratnih sredstava]]/7.5345</f>
        <v>159236.71378326364</v>
      </c>
      <c r="U2882" s="50">
        <v>0</v>
      </c>
      <c r="V2882" s="51">
        <f>Ugovori_OPULJP[[#This Row],[Javni doprinos korisnika - HRK]]/7.5345</f>
        <v>0</v>
      </c>
      <c r="W2882" s="50">
        <v>0</v>
      </c>
      <c r="X2882" s="51">
        <f>Ugovori_OPULJP[[#This Row],[Privatni doprinos korisnika - HRK]]/7.5345</f>
        <v>0</v>
      </c>
      <c r="Y2882" s="52">
        <v>1199769.02</v>
      </c>
      <c r="Z2882" s="53">
        <f>Ugovori_OPULJP[[#This Row],[UKUPNI PRIHVATLJIVI IZDACI
TOTAL ELIGIBLE EXPENDITURE
= Bespovratna sredstva ukupno + doprinos korisnika
= Ukupni prihvatljivi troškovi
= Ukupna ugovorena vrijednost projekta HRK]]/7.5345</f>
        <v>159236.71378326364</v>
      </c>
      <c r="AA2882" s="57" t="s">
        <v>38</v>
      </c>
      <c r="AB2882" s="57" t="s">
        <v>753</v>
      </c>
      <c r="AC2882" s="107" t="s">
        <v>10515</v>
      </c>
      <c r="AD2882" s="63" t="s">
        <v>10239</v>
      </c>
    </row>
    <row r="2883" spans="1:30" ht="114.75" x14ac:dyDescent="0.2">
      <c r="A2883" s="61" t="s">
        <v>10516</v>
      </c>
      <c r="B2883" s="55" t="s">
        <v>743</v>
      </c>
      <c r="C2883" s="43" t="s">
        <v>10234</v>
      </c>
      <c r="D2883" s="43" t="s">
        <v>10306</v>
      </c>
      <c r="E2883" s="116" t="s">
        <v>76</v>
      </c>
      <c r="F2883" s="62" t="s">
        <v>10517</v>
      </c>
      <c r="G2883" s="62" t="s">
        <v>164</v>
      </c>
      <c r="H2883" s="59">
        <v>44264</v>
      </c>
      <c r="I2883" s="59">
        <v>45178</v>
      </c>
      <c r="J2883" s="48" t="str">
        <f>IF(Ugovori_OPULJP[[#This Row],[DATUM ZAVRŠETKA OPERACIJE]]&gt;DATE(2024,3,31),"u provedbi","završen")</f>
        <v>završen</v>
      </c>
      <c r="K2883" s="58" t="s">
        <v>37</v>
      </c>
      <c r="L2883" s="58" t="s">
        <v>37</v>
      </c>
      <c r="M2883" s="49">
        <v>0.85</v>
      </c>
      <c r="N2883" s="49">
        <v>0.15</v>
      </c>
      <c r="O2883" s="50">
        <f>Ugovori_OPULJP[[#This Row],[Bespovratna sredstva - Ukupno (EU+Nac) HRK
= Ukupna ugovorena vrijednost bespovratnih sredstava]]*Ugovori_OPULJP[[#This Row],[EU STOPA SUFINANCIRANJA %
EU CO-FINANCING RATE %]]</f>
        <v>907290</v>
      </c>
      <c r="P2883" s="51">
        <f>Ugovori_OPULJP[[#This Row],[Bespovratna sredstva - EU dio - HRK]]/7.5345</f>
        <v>120418.07684650607</v>
      </c>
      <c r="Q2883" s="50">
        <f>Ugovori_OPULJP[[#This Row],[Bespovratna sredstva - Ukupno (EU+Nac) HRK
= Ukupna ugovorena vrijednost bespovratnih sredstava]]*Ugovori_OPULJP[[#This Row],[STOPA NACIONALNOG SUFINANCIRANJA %]]</f>
        <v>160110</v>
      </c>
      <c r="R2883" s="51">
        <f>Ugovori_OPULJP[[#This Row],[Bespovratna sredstva - Nacionalni dio - HRK]]/7.5345</f>
        <v>21250.248855265778</v>
      </c>
      <c r="S2883" s="50">
        <v>1067400</v>
      </c>
      <c r="T2883" s="51">
        <f>Ugovori_OPULJP[[#This Row],[Bespovratna sredstva - Ukupno (EU+Nac) HRK
= Ukupna ugovorena vrijednost bespovratnih sredstava]]/7.5345</f>
        <v>141668.32570177183</v>
      </c>
      <c r="U2883" s="50">
        <v>0</v>
      </c>
      <c r="V2883" s="51">
        <f>Ugovori_OPULJP[[#This Row],[Javni doprinos korisnika - HRK]]/7.5345</f>
        <v>0</v>
      </c>
      <c r="W2883" s="50">
        <v>0</v>
      </c>
      <c r="X2883" s="51">
        <f>Ugovori_OPULJP[[#This Row],[Privatni doprinos korisnika - HRK]]/7.5345</f>
        <v>0</v>
      </c>
      <c r="Y2883" s="52">
        <v>1067400</v>
      </c>
      <c r="Z2883" s="53">
        <f>Ugovori_OPULJP[[#This Row],[UKUPNI PRIHVATLJIVI IZDACI
TOTAL ELIGIBLE EXPENDITURE
= Bespovratna sredstva ukupno + doprinos korisnika
= Ukupni prihvatljivi troškovi
= Ukupna ugovorena vrijednost projekta HRK]]/7.5345</f>
        <v>141668.32570177183</v>
      </c>
      <c r="AA2883" s="57" t="s">
        <v>38</v>
      </c>
      <c r="AB2883" s="57" t="s">
        <v>753</v>
      </c>
      <c r="AC2883" s="107" t="s">
        <v>10518</v>
      </c>
      <c r="AD2883" s="56" t="s">
        <v>10239</v>
      </c>
    </row>
    <row r="2884" spans="1:30" ht="89.25" x14ac:dyDescent="0.2">
      <c r="A2884" s="61" t="s">
        <v>10519</v>
      </c>
      <c r="B2884" s="55" t="s">
        <v>743</v>
      </c>
      <c r="C2884" s="43" t="s">
        <v>10234</v>
      </c>
      <c r="D2884" s="43" t="s">
        <v>10306</v>
      </c>
      <c r="E2884" s="116" t="s">
        <v>76</v>
      </c>
      <c r="F2884" s="62" t="s">
        <v>10520</v>
      </c>
      <c r="G2884" s="62" t="s">
        <v>10521</v>
      </c>
      <c r="H2884" s="59">
        <v>44267</v>
      </c>
      <c r="I2884" s="59">
        <v>45181</v>
      </c>
      <c r="J2884" s="48" t="str">
        <f>IF(Ugovori_OPULJP[[#This Row],[DATUM ZAVRŠETKA OPERACIJE]]&gt;DATE(2024,3,31),"u provedbi","završen")</f>
        <v>završen</v>
      </c>
      <c r="K2884" s="58" t="s">
        <v>249</v>
      </c>
      <c r="L2884" s="58" t="s">
        <v>249</v>
      </c>
      <c r="M2884" s="49">
        <v>0.85</v>
      </c>
      <c r="N2884" s="49">
        <v>0.15</v>
      </c>
      <c r="O2884" s="50">
        <f>Ugovori_OPULJP[[#This Row],[Bespovratna sredstva - Ukupno (EU+Nac) HRK
= Ukupna ugovorena vrijednost bespovratnih sredstava]]*Ugovori_OPULJP[[#This Row],[EU STOPA SUFINANCIRANJA %
EU CO-FINANCING RATE %]]</f>
        <v>935078.99899999995</v>
      </c>
      <c r="P2884" s="51">
        <f>Ugovori_OPULJP[[#This Row],[Bespovratna sredstva - EU dio - HRK]]/7.5345</f>
        <v>124106.3108368173</v>
      </c>
      <c r="Q2884" s="50">
        <f>Ugovori_OPULJP[[#This Row],[Bespovratna sredstva - Ukupno (EU+Nac) HRK
= Ukupna ugovorena vrijednost bespovratnih sredstava]]*Ugovori_OPULJP[[#This Row],[STOPA NACIONALNOG SUFINANCIRANJA %]]</f>
        <v>165013.94099999999</v>
      </c>
      <c r="R2884" s="51">
        <f>Ugovori_OPULJP[[#This Row],[Bespovratna sredstva - Nacionalni dio - HRK]]/7.5345</f>
        <v>21901.113677085406</v>
      </c>
      <c r="S2884" s="50">
        <v>1100092.94</v>
      </c>
      <c r="T2884" s="51">
        <f>Ugovori_OPULJP[[#This Row],[Bespovratna sredstva - Ukupno (EU+Nac) HRK
= Ukupna ugovorena vrijednost bespovratnih sredstava]]/7.5345</f>
        <v>146007.42451390269</v>
      </c>
      <c r="U2884" s="50">
        <v>0</v>
      </c>
      <c r="V2884" s="51">
        <f>Ugovori_OPULJP[[#This Row],[Javni doprinos korisnika - HRK]]/7.5345</f>
        <v>0</v>
      </c>
      <c r="W2884" s="50">
        <v>0</v>
      </c>
      <c r="X2884" s="51">
        <f>Ugovori_OPULJP[[#This Row],[Privatni doprinos korisnika - HRK]]/7.5345</f>
        <v>0</v>
      </c>
      <c r="Y2884" s="52">
        <v>1100092.94</v>
      </c>
      <c r="Z2884" s="53">
        <f>Ugovori_OPULJP[[#This Row],[UKUPNI PRIHVATLJIVI IZDACI
TOTAL ELIGIBLE EXPENDITURE
= Bespovratna sredstva ukupno + doprinos korisnika
= Ukupni prihvatljivi troškovi
= Ukupna ugovorena vrijednost projekta HRK]]/7.5345</f>
        <v>146007.42451390269</v>
      </c>
      <c r="AA2884" s="57" t="s">
        <v>38</v>
      </c>
      <c r="AB2884" s="57" t="s">
        <v>753</v>
      </c>
      <c r="AC2884" s="107" t="s">
        <v>10522</v>
      </c>
      <c r="AD2884" s="56" t="s">
        <v>10239</v>
      </c>
    </row>
    <row r="2885" spans="1:30" ht="114.75" x14ac:dyDescent="0.2">
      <c r="A2885" s="61" t="s">
        <v>10523</v>
      </c>
      <c r="B2885" s="55" t="s">
        <v>743</v>
      </c>
      <c r="C2885" s="43" t="s">
        <v>10234</v>
      </c>
      <c r="D2885" s="43" t="s">
        <v>10306</v>
      </c>
      <c r="E2885" s="116" t="s">
        <v>76</v>
      </c>
      <c r="F2885" s="62" t="s">
        <v>10524</v>
      </c>
      <c r="G2885" s="62" t="s">
        <v>10525</v>
      </c>
      <c r="H2885" s="59">
        <v>44264</v>
      </c>
      <c r="I2885" s="59">
        <v>44935</v>
      </c>
      <c r="J2885" s="48" t="str">
        <f>IF(Ugovori_OPULJP[[#This Row],[DATUM ZAVRŠETKA OPERACIJE]]&gt;DATE(2024,3,31),"u provedbi","završen")</f>
        <v>završen</v>
      </c>
      <c r="K2885" s="58" t="s">
        <v>37</v>
      </c>
      <c r="L2885" s="58" t="s">
        <v>37</v>
      </c>
      <c r="M2885" s="49">
        <v>0.85</v>
      </c>
      <c r="N2885" s="49">
        <v>0.15</v>
      </c>
      <c r="O2885" s="50">
        <f>Ugovori_OPULJP[[#This Row],[Bespovratna sredstva - Ukupno (EU+Nac) HRK
= Ukupna ugovorena vrijednost bespovratnih sredstava]]*Ugovori_OPULJP[[#This Row],[EU STOPA SUFINANCIRANJA %
EU CO-FINANCING RATE %]]</f>
        <v>961944.45600000001</v>
      </c>
      <c r="P2885" s="51">
        <f>Ugovori_OPULJP[[#This Row],[Bespovratna sredstva - EU dio - HRK]]/7.5345</f>
        <v>127671.96973919967</v>
      </c>
      <c r="Q2885" s="50">
        <f>Ugovori_OPULJP[[#This Row],[Bespovratna sredstva - Ukupno (EU+Nac) HRK
= Ukupna ugovorena vrijednost bespovratnih sredstava]]*Ugovori_OPULJP[[#This Row],[STOPA NACIONALNOG SUFINANCIRANJA %]]</f>
        <v>169754.90400000001</v>
      </c>
      <c r="R2885" s="51">
        <f>Ugovori_OPULJP[[#This Row],[Bespovratna sredstva - Nacionalni dio - HRK]]/7.5345</f>
        <v>22530.347601035239</v>
      </c>
      <c r="S2885" s="50">
        <v>1131699.3600000001</v>
      </c>
      <c r="T2885" s="51">
        <f>Ugovori_OPULJP[[#This Row],[Bespovratna sredstva - Ukupno (EU+Nac) HRK
= Ukupna ugovorena vrijednost bespovratnih sredstava]]/7.5345</f>
        <v>150202.31734023493</v>
      </c>
      <c r="U2885" s="50">
        <v>0</v>
      </c>
      <c r="V2885" s="51">
        <f>Ugovori_OPULJP[[#This Row],[Javni doprinos korisnika - HRK]]/7.5345</f>
        <v>0</v>
      </c>
      <c r="W2885" s="50">
        <v>0</v>
      </c>
      <c r="X2885" s="51">
        <f>Ugovori_OPULJP[[#This Row],[Privatni doprinos korisnika - HRK]]/7.5345</f>
        <v>0</v>
      </c>
      <c r="Y2885" s="52">
        <v>1131699.3600000001</v>
      </c>
      <c r="Z2885" s="53">
        <f>Ugovori_OPULJP[[#This Row],[UKUPNI PRIHVATLJIVI IZDACI
TOTAL ELIGIBLE EXPENDITURE
= Bespovratna sredstva ukupno + doprinos korisnika
= Ukupni prihvatljivi troškovi
= Ukupna ugovorena vrijednost projekta HRK]]/7.5345</f>
        <v>150202.31734023493</v>
      </c>
      <c r="AA2885" s="57" t="s">
        <v>38</v>
      </c>
      <c r="AB2885" s="57" t="s">
        <v>753</v>
      </c>
      <c r="AC2885" s="107" t="s">
        <v>10526</v>
      </c>
      <c r="AD2885" s="56" t="s">
        <v>10239</v>
      </c>
    </row>
    <row r="2886" spans="1:30" ht="89.25" x14ac:dyDescent="0.2">
      <c r="A2886" s="61" t="s">
        <v>10527</v>
      </c>
      <c r="B2886" s="55" t="s">
        <v>743</v>
      </c>
      <c r="C2886" s="43" t="s">
        <v>10234</v>
      </c>
      <c r="D2886" s="43" t="s">
        <v>10306</v>
      </c>
      <c r="E2886" s="116" t="s">
        <v>76</v>
      </c>
      <c r="F2886" s="62" t="s">
        <v>10528</v>
      </c>
      <c r="G2886" s="45" t="s">
        <v>10529</v>
      </c>
      <c r="H2886" s="59">
        <v>44264</v>
      </c>
      <c r="I2886" s="59">
        <v>45178</v>
      </c>
      <c r="J2886" s="48" t="str">
        <f>IF(Ugovori_OPULJP[[#This Row],[DATUM ZAVRŠETKA OPERACIJE]]&gt;DATE(2024,3,31),"u provedbi","završen")</f>
        <v>završen</v>
      </c>
      <c r="K2886" s="58" t="s">
        <v>10530</v>
      </c>
      <c r="L2886" s="58" t="s">
        <v>37</v>
      </c>
      <c r="M2886" s="49">
        <v>0.85</v>
      </c>
      <c r="N2886" s="49">
        <v>0.15</v>
      </c>
      <c r="O2886" s="50">
        <f>Ugovori_OPULJP[[#This Row],[Bespovratna sredstva - Ukupno (EU+Nac) HRK
= Ukupna ugovorena vrijednost bespovratnih sredstava]]*Ugovori_OPULJP[[#This Row],[EU STOPA SUFINANCIRANJA %
EU CO-FINANCING RATE %]]</f>
        <v>952377.76549999986</v>
      </c>
      <c r="P2886" s="51">
        <f>Ugovori_OPULJP[[#This Row],[Bespovratna sredstva - EU dio - HRK]]/7.5345</f>
        <v>126402.25170880613</v>
      </c>
      <c r="Q2886" s="50">
        <f>Ugovori_OPULJP[[#This Row],[Bespovratna sredstva - Ukupno (EU+Nac) HRK
= Ukupna ugovorena vrijednost bespovratnih sredstava]]*Ugovori_OPULJP[[#This Row],[STOPA NACIONALNOG SUFINANCIRANJA %]]</f>
        <v>168066.66449999998</v>
      </c>
      <c r="R2886" s="51">
        <f>Ugovori_OPULJP[[#This Row],[Bespovratna sredstva - Nacionalni dio - HRK]]/7.5345</f>
        <v>22306.279713318731</v>
      </c>
      <c r="S2886" s="50">
        <v>1120444.43</v>
      </c>
      <c r="T2886" s="51">
        <f>Ugovori_OPULJP[[#This Row],[Bespovratna sredstva - Ukupno (EU+Nac) HRK
= Ukupna ugovorena vrijednost bespovratnih sredstava]]/7.5345</f>
        <v>148708.53142212488</v>
      </c>
      <c r="U2886" s="50">
        <v>0</v>
      </c>
      <c r="V2886" s="51">
        <f>Ugovori_OPULJP[[#This Row],[Javni doprinos korisnika - HRK]]/7.5345</f>
        <v>0</v>
      </c>
      <c r="W2886" s="50">
        <v>0</v>
      </c>
      <c r="X2886" s="51">
        <f>Ugovori_OPULJP[[#This Row],[Privatni doprinos korisnika - HRK]]/7.5345</f>
        <v>0</v>
      </c>
      <c r="Y2886" s="52">
        <v>1120444.43</v>
      </c>
      <c r="Z2886" s="53">
        <f>Ugovori_OPULJP[[#This Row],[UKUPNI PRIHVATLJIVI IZDACI
TOTAL ELIGIBLE EXPENDITURE
= Bespovratna sredstva ukupno + doprinos korisnika
= Ukupni prihvatljivi troškovi
= Ukupna ugovorena vrijednost projekta HRK]]/7.5345</f>
        <v>148708.53142212488</v>
      </c>
      <c r="AA2886" s="57" t="s">
        <v>38</v>
      </c>
      <c r="AB2886" s="57" t="s">
        <v>753</v>
      </c>
      <c r="AC2886" s="107" t="s">
        <v>10531</v>
      </c>
      <c r="AD2886" s="56" t="s">
        <v>10239</v>
      </c>
    </row>
    <row r="2887" spans="1:30" ht="114.75" x14ac:dyDescent="0.2">
      <c r="A2887" s="61" t="s">
        <v>10532</v>
      </c>
      <c r="B2887" s="55" t="s">
        <v>743</v>
      </c>
      <c r="C2887" s="43" t="s">
        <v>10234</v>
      </c>
      <c r="D2887" s="43" t="s">
        <v>10306</v>
      </c>
      <c r="E2887" s="116" t="s">
        <v>76</v>
      </c>
      <c r="F2887" s="62" t="s">
        <v>10533</v>
      </c>
      <c r="G2887" s="62" t="s">
        <v>10534</v>
      </c>
      <c r="H2887" s="59">
        <v>44264</v>
      </c>
      <c r="I2887" s="59">
        <v>44994</v>
      </c>
      <c r="J2887" s="48" t="str">
        <f>IF(Ugovori_OPULJP[[#This Row],[DATUM ZAVRŠETKA OPERACIJE]]&gt;DATE(2024,3,31),"u provedbi","završen")</f>
        <v>završen</v>
      </c>
      <c r="K2887" s="58" t="s">
        <v>10535</v>
      </c>
      <c r="L2887" s="58" t="s">
        <v>37</v>
      </c>
      <c r="M2887" s="49">
        <v>0.85</v>
      </c>
      <c r="N2887" s="49">
        <v>0.15</v>
      </c>
      <c r="O2887" s="50">
        <f>Ugovori_OPULJP[[#This Row],[Bespovratna sredstva - Ukupno (EU+Nac) HRK
= Ukupna ugovorena vrijednost bespovratnih sredstava]]*Ugovori_OPULJP[[#This Row],[EU STOPA SUFINANCIRANJA %
EU CO-FINANCING RATE %]]</f>
        <v>887434</v>
      </c>
      <c r="P2887" s="51">
        <f>Ugovori_OPULJP[[#This Row],[Bespovratna sredstva - EU dio - HRK]]/7.5345</f>
        <v>117782.73276262525</v>
      </c>
      <c r="Q2887" s="50">
        <f>Ugovori_OPULJP[[#This Row],[Bespovratna sredstva - Ukupno (EU+Nac) HRK
= Ukupna ugovorena vrijednost bespovratnih sredstava]]*Ugovori_OPULJP[[#This Row],[STOPA NACIONALNOG SUFINANCIRANJA %]]</f>
        <v>156606</v>
      </c>
      <c r="R2887" s="51">
        <f>Ugovori_OPULJP[[#This Row],[Bespovratna sredstva - Nacionalni dio - HRK]]/7.5345</f>
        <v>20785.188134580927</v>
      </c>
      <c r="S2887" s="50">
        <v>1044040</v>
      </c>
      <c r="T2887" s="51">
        <f>Ugovori_OPULJP[[#This Row],[Bespovratna sredstva - Ukupno (EU+Nac) HRK
= Ukupna ugovorena vrijednost bespovratnih sredstava]]/7.5345</f>
        <v>138567.92089720618</v>
      </c>
      <c r="U2887" s="50">
        <v>0</v>
      </c>
      <c r="V2887" s="51">
        <f>Ugovori_OPULJP[[#This Row],[Javni doprinos korisnika - HRK]]/7.5345</f>
        <v>0</v>
      </c>
      <c r="W2887" s="50">
        <v>0</v>
      </c>
      <c r="X2887" s="51">
        <f>Ugovori_OPULJP[[#This Row],[Privatni doprinos korisnika - HRK]]/7.5345</f>
        <v>0</v>
      </c>
      <c r="Y2887" s="52">
        <v>1044040</v>
      </c>
      <c r="Z2887" s="53">
        <f>Ugovori_OPULJP[[#This Row],[UKUPNI PRIHVATLJIVI IZDACI
TOTAL ELIGIBLE EXPENDITURE
= Bespovratna sredstva ukupno + doprinos korisnika
= Ukupni prihvatljivi troškovi
= Ukupna ugovorena vrijednost projekta HRK]]/7.5345</f>
        <v>138567.92089720618</v>
      </c>
      <c r="AA2887" s="57" t="s">
        <v>38</v>
      </c>
      <c r="AB2887" s="57" t="s">
        <v>753</v>
      </c>
      <c r="AC2887" s="107" t="s">
        <v>10536</v>
      </c>
      <c r="AD2887" s="56" t="s">
        <v>10239</v>
      </c>
    </row>
    <row r="2888" spans="1:30" ht="114.75" x14ac:dyDescent="0.2">
      <c r="A2888" s="61" t="s">
        <v>10537</v>
      </c>
      <c r="B2888" s="55" t="s">
        <v>743</v>
      </c>
      <c r="C2888" s="43" t="s">
        <v>10234</v>
      </c>
      <c r="D2888" s="43" t="s">
        <v>10306</v>
      </c>
      <c r="E2888" s="116" t="s">
        <v>76</v>
      </c>
      <c r="F2888" s="62" t="s">
        <v>10538</v>
      </c>
      <c r="G2888" s="62" t="s">
        <v>10539</v>
      </c>
      <c r="H2888" s="59">
        <v>44264</v>
      </c>
      <c r="I2888" s="59">
        <v>44994</v>
      </c>
      <c r="J2888" s="48" t="str">
        <f>IF(Ugovori_OPULJP[[#This Row],[DATUM ZAVRŠETKA OPERACIJE]]&gt;DATE(2024,3,31),"u provedbi","završen")</f>
        <v>završen</v>
      </c>
      <c r="K2888" s="58" t="s">
        <v>36</v>
      </c>
      <c r="L2888" s="58" t="s">
        <v>37</v>
      </c>
      <c r="M2888" s="49">
        <v>0.85</v>
      </c>
      <c r="N2888" s="49">
        <v>0.15</v>
      </c>
      <c r="O2888" s="50">
        <f>Ugovori_OPULJP[[#This Row],[Bespovratna sredstva - Ukupno (EU+Nac) HRK
= Ukupna ugovorena vrijednost bespovratnih sredstava]]*Ugovori_OPULJP[[#This Row],[EU STOPA SUFINANCIRANJA %
EU CO-FINANCING RATE %]]</f>
        <v>956760.0085</v>
      </c>
      <c r="P2888" s="51">
        <f>Ugovori_OPULJP[[#This Row],[Bespovratna sredstva - EU dio - HRK]]/7.5345</f>
        <v>126983.87530692149</v>
      </c>
      <c r="Q2888" s="50">
        <f>Ugovori_OPULJP[[#This Row],[Bespovratna sredstva - Ukupno (EU+Nac) HRK
= Ukupna ugovorena vrijednost bespovratnih sredstava]]*Ugovori_OPULJP[[#This Row],[STOPA NACIONALNOG SUFINANCIRANJA %]]</f>
        <v>168840.00149999998</v>
      </c>
      <c r="R2888" s="51">
        <f>Ugovori_OPULJP[[#This Row],[Bespovratna sredstva - Nacionalni dio - HRK]]/7.5345</f>
        <v>22408.919171809674</v>
      </c>
      <c r="S2888" s="50">
        <v>1125600.01</v>
      </c>
      <c r="T2888" s="51">
        <f>Ugovori_OPULJP[[#This Row],[Bespovratna sredstva - Ukupno (EU+Nac) HRK
= Ukupna ugovorena vrijednost bespovratnih sredstava]]/7.5345</f>
        <v>149392.79447873117</v>
      </c>
      <c r="U2888" s="50">
        <v>0</v>
      </c>
      <c r="V2888" s="51">
        <f>Ugovori_OPULJP[[#This Row],[Javni doprinos korisnika - HRK]]/7.5345</f>
        <v>0</v>
      </c>
      <c r="W2888" s="50">
        <v>0</v>
      </c>
      <c r="X2888" s="51">
        <f>Ugovori_OPULJP[[#This Row],[Privatni doprinos korisnika - HRK]]/7.5345</f>
        <v>0</v>
      </c>
      <c r="Y2888" s="52">
        <v>1125600.01</v>
      </c>
      <c r="Z2888" s="53">
        <f>Ugovori_OPULJP[[#This Row],[UKUPNI PRIHVATLJIVI IZDACI
TOTAL ELIGIBLE EXPENDITURE
= Bespovratna sredstva ukupno + doprinos korisnika
= Ukupni prihvatljivi troškovi
= Ukupna ugovorena vrijednost projekta HRK]]/7.5345</f>
        <v>149392.79447873117</v>
      </c>
      <c r="AA2888" s="57" t="s">
        <v>38</v>
      </c>
      <c r="AB2888" s="57" t="s">
        <v>753</v>
      </c>
      <c r="AC2888" s="107" t="s">
        <v>10540</v>
      </c>
      <c r="AD2888" s="56" t="s">
        <v>10239</v>
      </c>
    </row>
    <row r="2889" spans="1:30" ht="114.75" x14ac:dyDescent="0.2">
      <c r="A2889" s="61" t="s">
        <v>10541</v>
      </c>
      <c r="B2889" s="55" t="s">
        <v>743</v>
      </c>
      <c r="C2889" s="43" t="s">
        <v>10234</v>
      </c>
      <c r="D2889" s="43" t="s">
        <v>10306</v>
      </c>
      <c r="E2889" s="116" t="s">
        <v>76</v>
      </c>
      <c r="F2889" s="62" t="s">
        <v>10542</v>
      </c>
      <c r="G2889" s="62" t="s">
        <v>10543</v>
      </c>
      <c r="H2889" s="59">
        <v>44267</v>
      </c>
      <c r="I2889" s="59">
        <v>44997</v>
      </c>
      <c r="J2889" s="48" t="str">
        <f>IF(Ugovori_OPULJP[[#This Row],[DATUM ZAVRŠETKA OPERACIJE]]&gt;DATE(2024,3,31),"u provedbi","završen")</f>
        <v>završen</v>
      </c>
      <c r="K2889" s="58" t="s">
        <v>425</v>
      </c>
      <c r="L2889" s="46" t="s">
        <v>425</v>
      </c>
      <c r="M2889" s="49">
        <v>0.85</v>
      </c>
      <c r="N2889" s="49">
        <v>0.15</v>
      </c>
      <c r="O2889" s="50">
        <f>Ugovori_OPULJP[[#This Row],[Bespovratna sredstva - Ukupno (EU+Nac) HRK
= Ukupna ugovorena vrijednost bespovratnih sredstava]]*Ugovori_OPULJP[[#This Row],[EU STOPA SUFINANCIRANJA %
EU CO-FINANCING RATE %]]</f>
        <v>844050</v>
      </c>
      <c r="P2889" s="51">
        <f>Ugovori_OPULJP[[#This Row],[Bespovratna sredstva - EU dio - HRK]]/7.5345</f>
        <v>112024.68644236511</v>
      </c>
      <c r="Q2889" s="50">
        <f>Ugovori_OPULJP[[#This Row],[Bespovratna sredstva - Ukupno (EU+Nac) HRK
= Ukupna ugovorena vrijednost bespovratnih sredstava]]*Ugovori_OPULJP[[#This Row],[STOPA NACIONALNOG SUFINANCIRANJA %]]</f>
        <v>148950</v>
      </c>
      <c r="R2889" s="51">
        <f>Ugovori_OPULJP[[#This Row],[Bespovratna sredstva - Nacionalni dio - HRK]]/7.5345</f>
        <v>19769.06231335855</v>
      </c>
      <c r="S2889" s="50">
        <v>993000</v>
      </c>
      <c r="T2889" s="51">
        <f>Ugovori_OPULJP[[#This Row],[Bespovratna sredstva - Ukupno (EU+Nac) HRK
= Ukupna ugovorena vrijednost bespovratnih sredstava]]/7.5345</f>
        <v>131793.74875572367</v>
      </c>
      <c r="U2889" s="50">
        <v>0</v>
      </c>
      <c r="V2889" s="51">
        <f>Ugovori_OPULJP[[#This Row],[Javni doprinos korisnika - HRK]]/7.5345</f>
        <v>0</v>
      </c>
      <c r="W2889" s="50">
        <v>0</v>
      </c>
      <c r="X2889" s="51">
        <f>Ugovori_OPULJP[[#This Row],[Privatni doprinos korisnika - HRK]]/7.5345</f>
        <v>0</v>
      </c>
      <c r="Y2889" s="52">
        <v>993000</v>
      </c>
      <c r="Z2889" s="53">
        <f>Ugovori_OPULJP[[#This Row],[UKUPNI PRIHVATLJIVI IZDACI
TOTAL ELIGIBLE EXPENDITURE
= Bespovratna sredstva ukupno + doprinos korisnika
= Ukupni prihvatljivi troškovi
= Ukupna ugovorena vrijednost projekta HRK]]/7.5345</f>
        <v>131793.74875572367</v>
      </c>
      <c r="AA2889" s="57" t="s">
        <v>38</v>
      </c>
      <c r="AB2889" s="57" t="s">
        <v>753</v>
      </c>
      <c r="AC2889" s="107" t="s">
        <v>10544</v>
      </c>
      <c r="AD2889" s="56" t="s">
        <v>10239</v>
      </c>
    </row>
    <row r="2890" spans="1:30" ht="76.5" x14ac:dyDescent="0.2">
      <c r="A2890" s="61" t="s">
        <v>10545</v>
      </c>
      <c r="B2890" s="55" t="s">
        <v>743</v>
      </c>
      <c r="C2890" s="43" t="s">
        <v>10234</v>
      </c>
      <c r="D2890" s="43" t="s">
        <v>10306</v>
      </c>
      <c r="E2890" s="116" t="s">
        <v>76</v>
      </c>
      <c r="F2890" s="62" t="s">
        <v>10546</v>
      </c>
      <c r="G2890" s="62" t="s">
        <v>5030</v>
      </c>
      <c r="H2890" s="59">
        <v>44267</v>
      </c>
      <c r="I2890" s="59">
        <v>45028</v>
      </c>
      <c r="J2890" s="48" t="str">
        <f>IF(Ugovori_OPULJP[[#This Row],[DATUM ZAVRŠETKA OPERACIJE]]&gt;DATE(2024,3,31),"u provedbi","završen")</f>
        <v>završen</v>
      </c>
      <c r="K2890" s="58" t="s">
        <v>37</v>
      </c>
      <c r="L2890" s="58" t="s">
        <v>37</v>
      </c>
      <c r="M2890" s="49">
        <v>0.85</v>
      </c>
      <c r="N2890" s="49">
        <v>0.15</v>
      </c>
      <c r="O2890" s="50">
        <f>Ugovori_OPULJP[[#This Row],[Bespovratna sredstva - Ukupno (EU+Nac) HRK
= Ukupna ugovorena vrijednost bespovratnih sredstava]]*Ugovori_OPULJP[[#This Row],[EU STOPA SUFINANCIRANJA %
EU CO-FINANCING RATE %]]</f>
        <v>744539.4375</v>
      </c>
      <c r="P2890" s="51">
        <f>Ugovori_OPULJP[[#This Row],[Bespovratna sredstva - EU dio - HRK]]/7.5345</f>
        <v>98817.365120445946</v>
      </c>
      <c r="Q2890" s="50">
        <f>Ugovori_OPULJP[[#This Row],[Bespovratna sredstva - Ukupno (EU+Nac) HRK
= Ukupna ugovorena vrijednost bespovratnih sredstava]]*Ugovori_OPULJP[[#This Row],[STOPA NACIONALNOG SUFINANCIRANJA %]]</f>
        <v>131389.3125</v>
      </c>
      <c r="R2890" s="51">
        <f>Ugovori_OPULJP[[#This Row],[Bespovratna sredstva - Nacionalni dio - HRK]]/7.5345</f>
        <v>17438.35855066693</v>
      </c>
      <c r="S2890" s="50">
        <v>875928.75</v>
      </c>
      <c r="T2890" s="51">
        <f>Ugovori_OPULJP[[#This Row],[Bespovratna sredstva - Ukupno (EU+Nac) HRK
= Ukupna ugovorena vrijednost bespovratnih sredstava]]/7.5345</f>
        <v>116255.72367111288</v>
      </c>
      <c r="U2890" s="50">
        <v>0</v>
      </c>
      <c r="V2890" s="51">
        <f>Ugovori_OPULJP[[#This Row],[Javni doprinos korisnika - HRK]]/7.5345</f>
        <v>0</v>
      </c>
      <c r="W2890" s="50">
        <v>0</v>
      </c>
      <c r="X2890" s="51">
        <f>Ugovori_OPULJP[[#This Row],[Privatni doprinos korisnika - HRK]]/7.5345</f>
        <v>0</v>
      </c>
      <c r="Y2890" s="52">
        <v>875928.75</v>
      </c>
      <c r="Z2890" s="53">
        <f>Ugovori_OPULJP[[#This Row],[UKUPNI PRIHVATLJIVI IZDACI
TOTAL ELIGIBLE EXPENDITURE
= Bespovratna sredstva ukupno + doprinos korisnika
= Ukupni prihvatljivi troškovi
= Ukupna ugovorena vrijednost projekta HRK]]/7.5345</f>
        <v>116255.72367111288</v>
      </c>
      <c r="AA2890" s="57" t="s">
        <v>38</v>
      </c>
      <c r="AB2890" s="57" t="s">
        <v>753</v>
      </c>
      <c r="AC2890" s="107" t="s">
        <v>10547</v>
      </c>
      <c r="AD2890" s="56" t="s">
        <v>10239</v>
      </c>
    </row>
    <row r="2891" spans="1:30" ht="114.75" x14ac:dyDescent="0.2">
      <c r="A2891" s="61" t="s">
        <v>10548</v>
      </c>
      <c r="B2891" s="55" t="s">
        <v>743</v>
      </c>
      <c r="C2891" s="43" t="s">
        <v>10234</v>
      </c>
      <c r="D2891" s="43" t="s">
        <v>10306</v>
      </c>
      <c r="E2891" s="116" t="s">
        <v>76</v>
      </c>
      <c r="F2891" s="62" t="s">
        <v>10549</v>
      </c>
      <c r="G2891" s="45" t="s">
        <v>462</v>
      </c>
      <c r="H2891" s="59">
        <v>44267</v>
      </c>
      <c r="I2891" s="59">
        <v>44997</v>
      </c>
      <c r="J2891" s="48" t="str">
        <f>IF(Ugovori_OPULJP[[#This Row],[DATUM ZAVRŠETKA OPERACIJE]]&gt;DATE(2024,3,31),"u provedbi","završen")</f>
        <v>završen</v>
      </c>
      <c r="K2891" s="58" t="s">
        <v>425</v>
      </c>
      <c r="L2891" s="46" t="s">
        <v>425</v>
      </c>
      <c r="M2891" s="49">
        <v>0.85</v>
      </c>
      <c r="N2891" s="49">
        <v>0.15</v>
      </c>
      <c r="O2891" s="50">
        <f>Ugovori_OPULJP[[#This Row],[Bespovratna sredstva - Ukupno (EU+Nac) HRK
= Ukupna ugovorena vrijednost bespovratnih sredstava]]*Ugovori_OPULJP[[#This Row],[EU STOPA SUFINANCIRANJA %
EU CO-FINANCING RATE %]]</f>
        <v>797486.9574999999</v>
      </c>
      <c r="P2891" s="51">
        <f>Ugovori_OPULJP[[#This Row],[Bespovratna sredstva - EU dio - HRK]]/7.5345</f>
        <v>105844.70867343551</v>
      </c>
      <c r="Q2891" s="50">
        <f>Ugovori_OPULJP[[#This Row],[Bespovratna sredstva - Ukupno (EU+Nac) HRK
= Ukupna ugovorena vrijednost bespovratnih sredstava]]*Ugovori_OPULJP[[#This Row],[STOPA NACIONALNOG SUFINANCIRANJA %]]</f>
        <v>140732.99249999999</v>
      </c>
      <c r="R2891" s="51">
        <f>Ugovori_OPULJP[[#This Row],[Bespovratna sredstva - Nacionalni dio - HRK]]/7.5345</f>
        <v>18678.478001194504</v>
      </c>
      <c r="S2891" s="50">
        <v>938219.95</v>
      </c>
      <c r="T2891" s="51">
        <f>Ugovori_OPULJP[[#This Row],[Bespovratna sredstva - Ukupno (EU+Nac) HRK
= Ukupna ugovorena vrijednost bespovratnih sredstava]]/7.5345</f>
        <v>124523.18667463002</v>
      </c>
      <c r="U2891" s="50">
        <v>0</v>
      </c>
      <c r="V2891" s="51">
        <f>Ugovori_OPULJP[[#This Row],[Javni doprinos korisnika - HRK]]/7.5345</f>
        <v>0</v>
      </c>
      <c r="W2891" s="50">
        <v>0</v>
      </c>
      <c r="X2891" s="51">
        <f>Ugovori_OPULJP[[#This Row],[Privatni doprinos korisnika - HRK]]/7.5345</f>
        <v>0</v>
      </c>
      <c r="Y2891" s="52">
        <v>938219.95</v>
      </c>
      <c r="Z2891" s="53">
        <f>Ugovori_OPULJP[[#This Row],[UKUPNI PRIHVATLJIVI IZDACI
TOTAL ELIGIBLE EXPENDITURE
= Bespovratna sredstva ukupno + doprinos korisnika
= Ukupni prihvatljivi troškovi
= Ukupna ugovorena vrijednost projekta HRK]]/7.5345</f>
        <v>124523.18667463002</v>
      </c>
      <c r="AA2891" s="57" t="s">
        <v>38</v>
      </c>
      <c r="AB2891" s="57" t="s">
        <v>753</v>
      </c>
      <c r="AC2891" s="107" t="s">
        <v>10550</v>
      </c>
      <c r="AD2891" s="56" t="s">
        <v>10239</v>
      </c>
    </row>
    <row r="2892" spans="1:30" ht="114.75" x14ac:dyDescent="0.2">
      <c r="A2892" s="61" t="s">
        <v>10551</v>
      </c>
      <c r="B2892" s="55" t="s">
        <v>743</v>
      </c>
      <c r="C2892" s="43" t="s">
        <v>10234</v>
      </c>
      <c r="D2892" s="43" t="s">
        <v>10306</v>
      </c>
      <c r="E2892" s="116" t="s">
        <v>76</v>
      </c>
      <c r="F2892" s="62" t="s">
        <v>10552</v>
      </c>
      <c r="G2892" s="45" t="s">
        <v>2512</v>
      </c>
      <c r="H2892" s="59">
        <v>44264</v>
      </c>
      <c r="I2892" s="59">
        <v>45178</v>
      </c>
      <c r="J2892" s="48" t="str">
        <f>IF(Ugovori_OPULJP[[#This Row],[DATUM ZAVRŠETKA OPERACIJE]]&gt;DATE(2024,3,31),"u provedbi","završen")</f>
        <v>završen</v>
      </c>
      <c r="K2892" s="58" t="s">
        <v>7368</v>
      </c>
      <c r="L2892" s="58" t="s">
        <v>37</v>
      </c>
      <c r="M2892" s="49">
        <v>0.85</v>
      </c>
      <c r="N2892" s="49">
        <v>0.15</v>
      </c>
      <c r="O2892" s="50">
        <f>Ugovori_OPULJP[[#This Row],[Bespovratna sredstva - Ukupno (EU+Nac) HRK
= Ukupna ugovorena vrijednost bespovratnih sredstava]]*Ugovori_OPULJP[[#This Row],[EU STOPA SUFINANCIRANJA %
EU CO-FINANCING RATE %]]</f>
        <v>1013931.0085</v>
      </c>
      <c r="P2892" s="51">
        <f>Ugovori_OPULJP[[#This Row],[Bespovratna sredstva - EU dio - HRK]]/7.5345</f>
        <v>134571.77098679409</v>
      </c>
      <c r="Q2892" s="50">
        <f>Ugovori_OPULJP[[#This Row],[Bespovratna sredstva - Ukupno (EU+Nac) HRK
= Ukupna ugovorena vrijednost bespovratnih sredstava]]*Ugovori_OPULJP[[#This Row],[STOPA NACIONALNOG SUFINANCIRANJA %]]</f>
        <v>178929.00149999998</v>
      </c>
      <c r="R2892" s="51">
        <f>Ugovori_OPULJP[[#This Row],[Bespovratna sredstva - Nacionalni dio - HRK]]/7.5345</f>
        <v>23747.959585904835</v>
      </c>
      <c r="S2892" s="50">
        <v>1192860.01</v>
      </c>
      <c r="T2892" s="51">
        <f>Ugovori_OPULJP[[#This Row],[Bespovratna sredstva - Ukupno (EU+Nac) HRK
= Ukupna ugovorena vrijednost bespovratnih sredstava]]/7.5345</f>
        <v>158319.7305726989</v>
      </c>
      <c r="U2892" s="50">
        <v>0</v>
      </c>
      <c r="V2892" s="51">
        <f>Ugovori_OPULJP[[#This Row],[Javni doprinos korisnika - HRK]]/7.5345</f>
        <v>0</v>
      </c>
      <c r="W2892" s="50">
        <v>0</v>
      </c>
      <c r="X2892" s="51">
        <f>Ugovori_OPULJP[[#This Row],[Privatni doprinos korisnika - HRK]]/7.5345</f>
        <v>0</v>
      </c>
      <c r="Y2892" s="52">
        <v>1192860.01</v>
      </c>
      <c r="Z2892" s="53">
        <f>Ugovori_OPULJP[[#This Row],[UKUPNI PRIHVATLJIVI IZDACI
TOTAL ELIGIBLE EXPENDITURE
= Bespovratna sredstva ukupno + doprinos korisnika
= Ukupni prihvatljivi troškovi
= Ukupna ugovorena vrijednost projekta HRK]]/7.5345</f>
        <v>158319.7305726989</v>
      </c>
      <c r="AA2892" s="57" t="s">
        <v>38</v>
      </c>
      <c r="AB2892" s="57" t="s">
        <v>753</v>
      </c>
      <c r="AC2892" s="107" t="s">
        <v>10553</v>
      </c>
      <c r="AD2892" s="56" t="s">
        <v>10239</v>
      </c>
    </row>
    <row r="2893" spans="1:30" ht="114.75" x14ac:dyDescent="0.2">
      <c r="A2893" s="61" t="s">
        <v>10554</v>
      </c>
      <c r="B2893" s="55" t="s">
        <v>743</v>
      </c>
      <c r="C2893" s="43" t="s">
        <v>10234</v>
      </c>
      <c r="D2893" s="43" t="s">
        <v>10306</v>
      </c>
      <c r="E2893" s="116" t="s">
        <v>76</v>
      </c>
      <c r="F2893" s="62" t="s">
        <v>10555</v>
      </c>
      <c r="G2893" s="62" t="s">
        <v>10556</v>
      </c>
      <c r="H2893" s="59">
        <v>44264</v>
      </c>
      <c r="I2893" s="59">
        <v>45178</v>
      </c>
      <c r="J2893" s="48" t="str">
        <f>IF(Ugovori_OPULJP[[#This Row],[DATUM ZAVRŠETKA OPERACIJE]]&gt;DATE(2024,3,31),"u provedbi","završen")</f>
        <v>završen</v>
      </c>
      <c r="K2893" s="58" t="s">
        <v>2434</v>
      </c>
      <c r="L2893" s="58" t="s">
        <v>37</v>
      </c>
      <c r="M2893" s="49">
        <v>0.85</v>
      </c>
      <c r="N2893" s="49">
        <v>0.15</v>
      </c>
      <c r="O2893" s="50">
        <f>Ugovori_OPULJP[[#This Row],[Bespovratna sredstva - Ukupno (EU+Nac) HRK
= Ukupna ugovorena vrijednost bespovratnih sredstava]]*Ugovori_OPULJP[[#This Row],[EU STOPA SUFINANCIRANJA %
EU CO-FINANCING RATE %]]</f>
        <v>1014934.0255</v>
      </c>
      <c r="P2893" s="51">
        <f>Ugovori_OPULJP[[#This Row],[Bespovratna sredstva - EU dio - HRK]]/7.5345</f>
        <v>134704.8942199217</v>
      </c>
      <c r="Q2893" s="50">
        <f>Ugovori_OPULJP[[#This Row],[Bespovratna sredstva - Ukupno (EU+Nac) HRK
= Ukupna ugovorena vrijednost bespovratnih sredstava]]*Ugovori_OPULJP[[#This Row],[STOPA NACIONALNOG SUFINANCIRANJA %]]</f>
        <v>179106.00450000001</v>
      </c>
      <c r="R2893" s="51">
        <f>Ugovori_OPULJP[[#This Row],[Bespovratna sredstva - Nacionalni dio - HRK]]/7.5345</f>
        <v>23771.45192116265</v>
      </c>
      <c r="S2893" s="50">
        <v>1194040.03</v>
      </c>
      <c r="T2893" s="51">
        <f>Ugovori_OPULJP[[#This Row],[Bespovratna sredstva - Ukupno (EU+Nac) HRK
= Ukupna ugovorena vrijednost bespovratnih sredstava]]/7.5345</f>
        <v>158476.34614108433</v>
      </c>
      <c r="U2893" s="50">
        <v>0</v>
      </c>
      <c r="V2893" s="51">
        <f>Ugovori_OPULJP[[#This Row],[Javni doprinos korisnika - HRK]]/7.5345</f>
        <v>0</v>
      </c>
      <c r="W2893" s="50">
        <v>0</v>
      </c>
      <c r="X2893" s="51">
        <f>Ugovori_OPULJP[[#This Row],[Privatni doprinos korisnika - HRK]]/7.5345</f>
        <v>0</v>
      </c>
      <c r="Y2893" s="52">
        <v>1194040.03</v>
      </c>
      <c r="Z2893" s="53">
        <f>Ugovori_OPULJP[[#This Row],[UKUPNI PRIHVATLJIVI IZDACI
TOTAL ELIGIBLE EXPENDITURE
= Bespovratna sredstva ukupno + doprinos korisnika
= Ukupni prihvatljivi troškovi
= Ukupna ugovorena vrijednost projekta HRK]]/7.5345</f>
        <v>158476.34614108433</v>
      </c>
      <c r="AA2893" s="57" t="s">
        <v>38</v>
      </c>
      <c r="AB2893" s="57" t="s">
        <v>753</v>
      </c>
      <c r="AC2893" s="107" t="s">
        <v>10557</v>
      </c>
      <c r="AD2893" s="56" t="s">
        <v>10239</v>
      </c>
    </row>
    <row r="2894" spans="1:30" ht="114.75" x14ac:dyDescent="0.2">
      <c r="A2894" s="61" t="s">
        <v>10558</v>
      </c>
      <c r="B2894" s="55" t="s">
        <v>743</v>
      </c>
      <c r="C2894" s="43" t="s">
        <v>10234</v>
      </c>
      <c r="D2894" s="43" t="s">
        <v>10306</v>
      </c>
      <c r="E2894" s="116" t="s">
        <v>76</v>
      </c>
      <c r="F2894" s="62" t="s">
        <v>10559</v>
      </c>
      <c r="G2894" s="72" t="s">
        <v>4682</v>
      </c>
      <c r="H2894" s="59">
        <v>44267</v>
      </c>
      <c r="I2894" s="59">
        <v>44816</v>
      </c>
      <c r="J2894" s="48" t="str">
        <f>IF(Ugovori_OPULJP[[#This Row],[DATUM ZAVRŠETKA OPERACIJE]]&gt;DATE(2024,3,31),"u provedbi","završen")</f>
        <v>završen</v>
      </c>
      <c r="K2894" s="58" t="s">
        <v>594</v>
      </c>
      <c r="L2894" s="58" t="s">
        <v>594</v>
      </c>
      <c r="M2894" s="49">
        <v>0.85</v>
      </c>
      <c r="N2894" s="49">
        <v>0.15</v>
      </c>
      <c r="O2894" s="50">
        <f>Ugovori_OPULJP[[#This Row],[Bespovratna sredstva - Ukupno (EU+Nac) HRK
= Ukupna ugovorena vrijednost bespovratnih sredstava]]*Ugovori_OPULJP[[#This Row],[EU STOPA SUFINANCIRANJA %
EU CO-FINANCING RATE %]]</f>
        <v>643244.01100000006</v>
      </c>
      <c r="P2894" s="51">
        <f>Ugovori_OPULJP[[#This Row],[Bespovratna sredstva - EU dio - HRK]]/7.5345</f>
        <v>85373.151635808623</v>
      </c>
      <c r="Q2894" s="50">
        <f>Ugovori_OPULJP[[#This Row],[Bespovratna sredstva - Ukupno (EU+Nac) HRK
= Ukupna ugovorena vrijednost bespovratnih sredstava]]*Ugovori_OPULJP[[#This Row],[STOPA NACIONALNOG SUFINANCIRANJA %]]</f>
        <v>113513.649</v>
      </c>
      <c r="R2894" s="51">
        <f>Ugovori_OPULJP[[#This Row],[Bespovratna sredstva - Nacionalni dio - HRK]]/7.5345</f>
        <v>15065.850288672109</v>
      </c>
      <c r="S2894" s="50">
        <v>756757.66</v>
      </c>
      <c r="T2894" s="51">
        <f>Ugovori_OPULJP[[#This Row],[Bespovratna sredstva - Ukupno (EU+Nac) HRK
= Ukupna ugovorena vrijednost bespovratnih sredstava]]/7.5345</f>
        <v>100439.00192448072</v>
      </c>
      <c r="U2894" s="50">
        <v>0</v>
      </c>
      <c r="V2894" s="51">
        <f>Ugovori_OPULJP[[#This Row],[Javni doprinos korisnika - HRK]]/7.5345</f>
        <v>0</v>
      </c>
      <c r="W2894" s="50">
        <v>0</v>
      </c>
      <c r="X2894" s="51">
        <f>Ugovori_OPULJP[[#This Row],[Privatni doprinos korisnika - HRK]]/7.5345</f>
        <v>0</v>
      </c>
      <c r="Y2894" s="52">
        <v>756757.66</v>
      </c>
      <c r="Z2894" s="53">
        <f>Ugovori_OPULJP[[#This Row],[UKUPNI PRIHVATLJIVI IZDACI
TOTAL ELIGIBLE EXPENDITURE
= Bespovratna sredstva ukupno + doprinos korisnika
= Ukupni prihvatljivi troškovi
= Ukupna ugovorena vrijednost projekta HRK]]/7.5345</f>
        <v>100439.00192448072</v>
      </c>
      <c r="AA2894" s="57" t="s">
        <v>38</v>
      </c>
      <c r="AB2894" s="57" t="s">
        <v>753</v>
      </c>
      <c r="AC2894" s="107" t="s">
        <v>10560</v>
      </c>
      <c r="AD2894" s="56" t="s">
        <v>10239</v>
      </c>
    </row>
    <row r="2895" spans="1:30" ht="114.75" x14ac:dyDescent="0.2">
      <c r="A2895" s="61" t="s">
        <v>10561</v>
      </c>
      <c r="B2895" s="55" t="s">
        <v>743</v>
      </c>
      <c r="C2895" s="43" t="s">
        <v>10234</v>
      </c>
      <c r="D2895" s="43" t="s">
        <v>10306</v>
      </c>
      <c r="E2895" s="116" t="s">
        <v>76</v>
      </c>
      <c r="F2895" s="62" t="s">
        <v>10562</v>
      </c>
      <c r="G2895" s="45" t="s">
        <v>324</v>
      </c>
      <c r="H2895" s="59">
        <v>44267</v>
      </c>
      <c r="I2895" s="59">
        <v>44754</v>
      </c>
      <c r="J2895" s="48" t="str">
        <f>IF(Ugovori_OPULJP[[#This Row],[DATUM ZAVRŠETKA OPERACIJE]]&gt;DATE(2024,3,31),"u provedbi","završen")</f>
        <v>završen</v>
      </c>
      <c r="K2895" s="58" t="s">
        <v>10563</v>
      </c>
      <c r="L2895" s="58" t="s">
        <v>249</v>
      </c>
      <c r="M2895" s="49">
        <v>0.85</v>
      </c>
      <c r="N2895" s="49">
        <v>0.15</v>
      </c>
      <c r="O2895" s="50">
        <f>Ugovori_OPULJP[[#This Row],[Bespovratna sredstva - Ukupno (EU+Nac) HRK
= Ukupna ugovorena vrijednost bespovratnih sredstava]]*Ugovori_OPULJP[[#This Row],[EU STOPA SUFINANCIRANJA %
EU CO-FINANCING RATE %]]</f>
        <v>908514</v>
      </c>
      <c r="P2895" s="51">
        <f>Ugovori_OPULJP[[#This Row],[Bespovratna sredstva - EU dio - HRK]]/7.5345</f>
        <v>120580.52956400557</v>
      </c>
      <c r="Q2895" s="50">
        <f>Ugovori_OPULJP[[#This Row],[Bespovratna sredstva - Ukupno (EU+Nac) HRK
= Ukupna ugovorena vrijednost bespovratnih sredstava]]*Ugovori_OPULJP[[#This Row],[STOPA NACIONALNOG SUFINANCIRANJA %]]</f>
        <v>160326</v>
      </c>
      <c r="R2895" s="51">
        <f>Ugovori_OPULJP[[#This Row],[Bespovratna sredstva - Nacionalni dio - HRK]]/7.5345</f>
        <v>21278.916981883336</v>
      </c>
      <c r="S2895" s="50">
        <v>1068840</v>
      </c>
      <c r="T2895" s="51">
        <f>Ugovori_OPULJP[[#This Row],[Bespovratna sredstva - Ukupno (EU+Nac) HRK
= Ukupna ugovorena vrijednost bespovratnih sredstava]]/7.5345</f>
        <v>141859.4465458889</v>
      </c>
      <c r="U2895" s="50">
        <v>0</v>
      </c>
      <c r="V2895" s="51">
        <f>Ugovori_OPULJP[[#This Row],[Javni doprinos korisnika - HRK]]/7.5345</f>
        <v>0</v>
      </c>
      <c r="W2895" s="50">
        <v>0</v>
      </c>
      <c r="X2895" s="51">
        <f>Ugovori_OPULJP[[#This Row],[Privatni doprinos korisnika - HRK]]/7.5345</f>
        <v>0</v>
      </c>
      <c r="Y2895" s="52">
        <v>1068840</v>
      </c>
      <c r="Z2895" s="53">
        <f>Ugovori_OPULJP[[#This Row],[UKUPNI PRIHVATLJIVI IZDACI
TOTAL ELIGIBLE EXPENDITURE
= Bespovratna sredstva ukupno + doprinos korisnika
= Ukupni prihvatljivi troškovi
= Ukupna ugovorena vrijednost projekta HRK]]/7.5345</f>
        <v>141859.4465458889</v>
      </c>
      <c r="AA2895" s="57" t="s">
        <v>38</v>
      </c>
      <c r="AB2895" s="57" t="s">
        <v>753</v>
      </c>
      <c r="AC2895" s="107" t="s">
        <v>10564</v>
      </c>
      <c r="AD2895" s="56" t="s">
        <v>10239</v>
      </c>
    </row>
    <row r="2896" spans="1:30" ht="114.75" x14ac:dyDescent="0.2">
      <c r="A2896" s="61" t="s">
        <v>10565</v>
      </c>
      <c r="B2896" s="55" t="s">
        <v>743</v>
      </c>
      <c r="C2896" s="43" t="s">
        <v>10234</v>
      </c>
      <c r="D2896" s="43" t="s">
        <v>10306</v>
      </c>
      <c r="E2896" s="116" t="s">
        <v>76</v>
      </c>
      <c r="F2896" s="62" t="s">
        <v>10566</v>
      </c>
      <c r="G2896" s="62" t="s">
        <v>10567</v>
      </c>
      <c r="H2896" s="59">
        <v>44264</v>
      </c>
      <c r="I2896" s="59">
        <v>44813</v>
      </c>
      <c r="J2896" s="48" t="str">
        <f>IF(Ugovori_OPULJP[[#This Row],[DATUM ZAVRŠETKA OPERACIJE]]&gt;DATE(2024,3,31),"u provedbi","završen")</f>
        <v>završen</v>
      </c>
      <c r="K2896" s="58" t="s">
        <v>36</v>
      </c>
      <c r="L2896" s="58" t="s">
        <v>37</v>
      </c>
      <c r="M2896" s="49">
        <v>0.85</v>
      </c>
      <c r="N2896" s="49">
        <v>0.15</v>
      </c>
      <c r="O2896" s="50">
        <f>Ugovori_OPULJP[[#This Row],[Bespovratna sredstva - Ukupno (EU+Nac) HRK
= Ukupna ugovorena vrijednost bespovratnih sredstava]]*Ugovori_OPULJP[[#This Row],[EU STOPA SUFINANCIRANJA %
EU CO-FINANCING RATE %]]</f>
        <v>534378</v>
      </c>
      <c r="P2896" s="51">
        <f>Ugovori_OPULJP[[#This Row],[Bespovratna sredstva - EU dio - HRK]]/7.5345</f>
        <v>70924.148914991034</v>
      </c>
      <c r="Q2896" s="50">
        <f>Ugovori_OPULJP[[#This Row],[Bespovratna sredstva - Ukupno (EU+Nac) HRK
= Ukupna ugovorena vrijednost bespovratnih sredstava]]*Ugovori_OPULJP[[#This Row],[STOPA NACIONALNOG SUFINANCIRANJA %]]</f>
        <v>94302</v>
      </c>
      <c r="R2896" s="51">
        <f>Ugovori_OPULJP[[#This Row],[Bespovratna sredstva - Nacionalni dio - HRK]]/7.5345</f>
        <v>12516.026279116066</v>
      </c>
      <c r="S2896" s="50">
        <v>628680</v>
      </c>
      <c r="T2896" s="51">
        <f>Ugovori_OPULJP[[#This Row],[Bespovratna sredstva - Ukupno (EU+Nac) HRK
= Ukupna ugovorena vrijednost bespovratnih sredstava]]/7.5345</f>
        <v>83440.175194107098</v>
      </c>
      <c r="U2896" s="50">
        <v>0</v>
      </c>
      <c r="V2896" s="51">
        <f>Ugovori_OPULJP[[#This Row],[Javni doprinos korisnika - HRK]]/7.5345</f>
        <v>0</v>
      </c>
      <c r="W2896" s="50">
        <v>0</v>
      </c>
      <c r="X2896" s="51">
        <f>Ugovori_OPULJP[[#This Row],[Privatni doprinos korisnika - HRK]]/7.5345</f>
        <v>0</v>
      </c>
      <c r="Y2896" s="52">
        <v>628680</v>
      </c>
      <c r="Z2896" s="53">
        <f>Ugovori_OPULJP[[#This Row],[UKUPNI PRIHVATLJIVI IZDACI
TOTAL ELIGIBLE EXPENDITURE
= Bespovratna sredstva ukupno + doprinos korisnika
= Ukupni prihvatljivi troškovi
= Ukupna ugovorena vrijednost projekta HRK]]/7.5345</f>
        <v>83440.175194107098</v>
      </c>
      <c r="AA2896" s="57" t="s">
        <v>38</v>
      </c>
      <c r="AB2896" s="57" t="s">
        <v>753</v>
      </c>
      <c r="AC2896" s="107" t="s">
        <v>10568</v>
      </c>
      <c r="AD2896" s="56" t="s">
        <v>10239</v>
      </c>
    </row>
    <row r="2897" spans="1:30" ht="102" x14ac:dyDescent="0.2">
      <c r="A2897" s="61" t="s">
        <v>10569</v>
      </c>
      <c r="B2897" s="55" t="s">
        <v>743</v>
      </c>
      <c r="C2897" s="43" t="s">
        <v>10234</v>
      </c>
      <c r="D2897" s="43" t="s">
        <v>10306</v>
      </c>
      <c r="E2897" s="116" t="s">
        <v>76</v>
      </c>
      <c r="F2897" s="62" t="s">
        <v>10570</v>
      </c>
      <c r="G2897" s="62" t="s">
        <v>6101</v>
      </c>
      <c r="H2897" s="59">
        <v>44264</v>
      </c>
      <c r="I2897" s="59">
        <v>45178</v>
      </c>
      <c r="J2897" s="48" t="str">
        <f>IF(Ugovori_OPULJP[[#This Row],[DATUM ZAVRŠETKA OPERACIJE]]&gt;DATE(2024,3,31),"u provedbi","završen")</f>
        <v>završen</v>
      </c>
      <c r="K2897" s="58" t="s">
        <v>10571</v>
      </c>
      <c r="L2897" s="58" t="s">
        <v>37</v>
      </c>
      <c r="M2897" s="49">
        <v>0.85</v>
      </c>
      <c r="N2897" s="49">
        <v>0.15</v>
      </c>
      <c r="O2897" s="50">
        <f>Ugovori_OPULJP[[#This Row],[Bespovratna sredstva - Ukupno (EU+Nac) HRK
= Ukupna ugovorena vrijednost bespovratnih sredstava]]*Ugovori_OPULJP[[#This Row],[EU STOPA SUFINANCIRANJA %
EU CO-FINANCING RATE %]]</f>
        <v>907290.02549999999</v>
      </c>
      <c r="P2897" s="51">
        <f>Ugovori_OPULJP[[#This Row],[Bespovratna sredstva - EU dio - HRK]]/7.5345</f>
        <v>120418.08023093767</v>
      </c>
      <c r="Q2897" s="50">
        <f>Ugovori_OPULJP[[#This Row],[Bespovratna sredstva - Ukupno (EU+Nac) HRK
= Ukupna ugovorena vrijednost bespovratnih sredstava]]*Ugovori_OPULJP[[#This Row],[STOPA NACIONALNOG SUFINANCIRANJA %]]</f>
        <v>160110.00450000001</v>
      </c>
      <c r="R2897" s="51">
        <f>Ugovori_OPULJP[[#This Row],[Bespovratna sredstva - Nacionalni dio - HRK]]/7.5345</f>
        <v>21250.249452518416</v>
      </c>
      <c r="S2897" s="50">
        <v>1067400.03</v>
      </c>
      <c r="T2897" s="51">
        <f>Ugovori_OPULJP[[#This Row],[Bespovratna sredstva - Ukupno (EU+Nac) HRK
= Ukupna ugovorena vrijednost bespovratnih sredstava]]/7.5345</f>
        <v>141668.3296834561</v>
      </c>
      <c r="U2897" s="50">
        <v>0</v>
      </c>
      <c r="V2897" s="51">
        <f>Ugovori_OPULJP[[#This Row],[Javni doprinos korisnika - HRK]]/7.5345</f>
        <v>0</v>
      </c>
      <c r="W2897" s="50">
        <v>0</v>
      </c>
      <c r="X2897" s="51">
        <f>Ugovori_OPULJP[[#This Row],[Privatni doprinos korisnika - HRK]]/7.5345</f>
        <v>0</v>
      </c>
      <c r="Y2897" s="52">
        <v>1067400.03</v>
      </c>
      <c r="Z2897" s="53">
        <f>Ugovori_OPULJP[[#This Row],[UKUPNI PRIHVATLJIVI IZDACI
TOTAL ELIGIBLE EXPENDITURE
= Bespovratna sredstva ukupno + doprinos korisnika
= Ukupni prihvatljivi troškovi
= Ukupna ugovorena vrijednost projekta HRK]]/7.5345</f>
        <v>141668.3296834561</v>
      </c>
      <c r="AA2897" s="57" t="s">
        <v>38</v>
      </c>
      <c r="AB2897" s="57" t="s">
        <v>753</v>
      </c>
      <c r="AC2897" s="107" t="s">
        <v>10572</v>
      </c>
      <c r="AD2897" s="56" t="s">
        <v>10239</v>
      </c>
    </row>
    <row r="2898" spans="1:30" ht="76.5" x14ac:dyDescent="0.2">
      <c r="A2898" s="61" t="s">
        <v>10573</v>
      </c>
      <c r="B2898" s="55" t="s">
        <v>743</v>
      </c>
      <c r="C2898" s="43" t="s">
        <v>10234</v>
      </c>
      <c r="D2898" s="43" t="s">
        <v>10306</v>
      </c>
      <c r="E2898" s="116" t="s">
        <v>76</v>
      </c>
      <c r="F2898" s="62" t="s">
        <v>10574</v>
      </c>
      <c r="G2898" s="62" t="s">
        <v>3952</v>
      </c>
      <c r="H2898" s="59">
        <v>44267</v>
      </c>
      <c r="I2898" s="59">
        <v>45119</v>
      </c>
      <c r="J2898" s="48" t="str">
        <f>IF(Ugovori_OPULJP[[#This Row],[DATUM ZAVRŠETKA OPERACIJE]]&gt;DATE(2024,3,31),"u provedbi","završen")</f>
        <v>završen</v>
      </c>
      <c r="K2898" s="58" t="s">
        <v>84</v>
      </c>
      <c r="L2898" s="46" t="s">
        <v>84</v>
      </c>
      <c r="M2898" s="49">
        <v>0.85</v>
      </c>
      <c r="N2898" s="49">
        <v>0.15</v>
      </c>
      <c r="O2898" s="50">
        <f>Ugovori_OPULJP[[#This Row],[Bespovratna sredstva - Ukupno (EU+Nac) HRK
= Ukupna ugovorena vrijednost bespovratnih sredstava]]*Ugovori_OPULJP[[#This Row],[EU STOPA SUFINANCIRANJA %
EU CO-FINANCING RATE %]]</f>
        <v>777232.5199999999</v>
      </c>
      <c r="P2898" s="51">
        <f>Ugovori_OPULJP[[#This Row],[Bespovratna sredstva - EU dio - HRK]]/7.5345</f>
        <v>103156.48284557699</v>
      </c>
      <c r="Q2898" s="50">
        <f>Ugovori_OPULJP[[#This Row],[Bespovratna sredstva - Ukupno (EU+Nac) HRK
= Ukupna ugovorena vrijednost bespovratnih sredstava]]*Ugovori_OPULJP[[#This Row],[STOPA NACIONALNOG SUFINANCIRANJA %]]</f>
        <v>137158.68</v>
      </c>
      <c r="R2898" s="51">
        <f>Ugovori_OPULJP[[#This Row],[Bespovratna sredstva - Nacionalni dio - HRK]]/7.5345</f>
        <v>18204.085208043001</v>
      </c>
      <c r="S2898" s="50">
        <v>914391.2</v>
      </c>
      <c r="T2898" s="51">
        <f>Ugovori_OPULJP[[#This Row],[Bespovratna sredstva - Ukupno (EU+Nac) HRK
= Ukupna ugovorena vrijednost bespovratnih sredstava]]/7.5345</f>
        <v>121360.56805362001</v>
      </c>
      <c r="U2898" s="50">
        <v>0</v>
      </c>
      <c r="V2898" s="51">
        <f>Ugovori_OPULJP[[#This Row],[Javni doprinos korisnika - HRK]]/7.5345</f>
        <v>0</v>
      </c>
      <c r="W2898" s="50">
        <v>0</v>
      </c>
      <c r="X2898" s="51">
        <f>Ugovori_OPULJP[[#This Row],[Privatni doprinos korisnika - HRK]]/7.5345</f>
        <v>0</v>
      </c>
      <c r="Y2898" s="52">
        <v>914391.2</v>
      </c>
      <c r="Z2898" s="53">
        <f>Ugovori_OPULJP[[#This Row],[UKUPNI PRIHVATLJIVI IZDACI
TOTAL ELIGIBLE EXPENDITURE
= Bespovratna sredstva ukupno + doprinos korisnika
= Ukupni prihvatljivi troškovi
= Ukupna ugovorena vrijednost projekta HRK]]/7.5345</f>
        <v>121360.56805362001</v>
      </c>
      <c r="AA2898" s="57" t="s">
        <v>38</v>
      </c>
      <c r="AB2898" s="57" t="s">
        <v>753</v>
      </c>
      <c r="AC2898" s="107" t="s">
        <v>10575</v>
      </c>
      <c r="AD2898" s="56" t="s">
        <v>10239</v>
      </c>
    </row>
    <row r="2899" spans="1:30" ht="102" x14ac:dyDescent="0.2">
      <c r="A2899" s="61" t="s">
        <v>10576</v>
      </c>
      <c r="B2899" s="55" t="s">
        <v>743</v>
      </c>
      <c r="C2899" s="43" t="s">
        <v>10234</v>
      </c>
      <c r="D2899" s="43" t="s">
        <v>10306</v>
      </c>
      <c r="E2899" s="116" t="s">
        <v>76</v>
      </c>
      <c r="F2899" s="62" t="s">
        <v>10577</v>
      </c>
      <c r="G2899" s="62" t="s">
        <v>10578</v>
      </c>
      <c r="H2899" s="59">
        <v>44264</v>
      </c>
      <c r="I2899" s="59">
        <v>44751</v>
      </c>
      <c r="J2899" s="48" t="str">
        <f>IF(Ugovori_OPULJP[[#This Row],[DATUM ZAVRŠETKA OPERACIJE]]&gt;DATE(2024,3,31),"u provedbi","završen")</f>
        <v>završen</v>
      </c>
      <c r="K2899" s="58" t="s">
        <v>10579</v>
      </c>
      <c r="L2899" s="58" t="s">
        <v>37</v>
      </c>
      <c r="M2899" s="49">
        <v>0.85</v>
      </c>
      <c r="N2899" s="49">
        <v>0.15</v>
      </c>
      <c r="O2899" s="50">
        <f>Ugovori_OPULJP[[#This Row],[Bespovratna sredstva - Ukupno (EU+Nac) HRK
= Ukupna ugovorena vrijednost bespovratnih sredstava]]*Ugovori_OPULJP[[#This Row],[EU STOPA SUFINANCIRANJA %
EU CO-FINANCING RATE %]]</f>
        <v>902146.04650000005</v>
      </c>
      <c r="P2899" s="51">
        <f>Ugovori_OPULJP[[#This Row],[Bespovratna sredstva - EU dio - HRK]]/7.5345</f>
        <v>119735.35689163183</v>
      </c>
      <c r="Q2899" s="50">
        <f>Ugovori_OPULJP[[#This Row],[Bespovratna sredstva - Ukupno (EU+Nac) HRK
= Ukupna ugovorena vrijednost bespovratnih sredstava]]*Ugovori_OPULJP[[#This Row],[STOPA NACIONALNOG SUFINANCIRANJA %]]</f>
        <v>159202.24350000001</v>
      </c>
      <c r="R2899" s="51">
        <f>Ugovori_OPULJP[[#This Row],[Bespovratna sredstva - Nacionalni dio - HRK]]/7.5345</f>
        <v>21129.768863229147</v>
      </c>
      <c r="S2899" s="50">
        <v>1061348.29</v>
      </c>
      <c r="T2899" s="51">
        <f>Ugovori_OPULJP[[#This Row],[Bespovratna sredstva - Ukupno (EU+Nac) HRK
= Ukupna ugovorena vrijednost bespovratnih sredstava]]/7.5345</f>
        <v>140865.12575486096</v>
      </c>
      <c r="U2899" s="50">
        <v>0</v>
      </c>
      <c r="V2899" s="51">
        <f>Ugovori_OPULJP[[#This Row],[Javni doprinos korisnika - HRK]]/7.5345</f>
        <v>0</v>
      </c>
      <c r="W2899" s="50">
        <v>0</v>
      </c>
      <c r="X2899" s="51">
        <f>Ugovori_OPULJP[[#This Row],[Privatni doprinos korisnika - HRK]]/7.5345</f>
        <v>0</v>
      </c>
      <c r="Y2899" s="52">
        <v>1061348.29</v>
      </c>
      <c r="Z2899" s="53">
        <f>Ugovori_OPULJP[[#This Row],[UKUPNI PRIHVATLJIVI IZDACI
TOTAL ELIGIBLE EXPENDITURE
= Bespovratna sredstva ukupno + doprinos korisnika
= Ukupni prihvatljivi troškovi
= Ukupna ugovorena vrijednost projekta HRK]]/7.5345</f>
        <v>140865.12575486096</v>
      </c>
      <c r="AA2899" s="57" t="s">
        <v>38</v>
      </c>
      <c r="AB2899" s="57" t="s">
        <v>753</v>
      </c>
      <c r="AC2899" s="107" t="s">
        <v>10580</v>
      </c>
      <c r="AD2899" s="56" t="s">
        <v>10239</v>
      </c>
    </row>
    <row r="2900" spans="1:30" ht="102" x14ac:dyDescent="0.2">
      <c r="A2900" s="61" t="s">
        <v>10581</v>
      </c>
      <c r="B2900" s="42" t="s">
        <v>743</v>
      </c>
      <c r="C2900" s="43" t="s">
        <v>10234</v>
      </c>
      <c r="D2900" s="43" t="s">
        <v>10306</v>
      </c>
      <c r="E2900" s="44" t="s">
        <v>76</v>
      </c>
      <c r="F2900" s="62" t="s">
        <v>10582</v>
      </c>
      <c r="G2900" s="62" t="s">
        <v>10583</v>
      </c>
      <c r="H2900" s="59">
        <v>44526</v>
      </c>
      <c r="I2900" s="59">
        <v>45256</v>
      </c>
      <c r="J2900" s="48" t="str">
        <f>IF(Ugovori_OPULJP[[#This Row],[DATUM ZAVRŠETKA OPERACIJE]]&gt;DATE(2024,3,31),"u provedbi","završen")</f>
        <v>završen</v>
      </c>
      <c r="K2900" s="67" t="s">
        <v>10584</v>
      </c>
      <c r="L2900" s="67" t="s">
        <v>186</v>
      </c>
      <c r="M2900" s="49">
        <v>0.85</v>
      </c>
      <c r="N2900" s="49">
        <v>0.15</v>
      </c>
      <c r="O2900" s="50">
        <f>Ugovori_OPULJP[[#This Row],[Bespovratna sredstva - Ukupno (EU+Nac) HRK
= Ukupna ugovorena vrijednost bespovratnih sredstava]]*Ugovori_OPULJP[[#This Row],[EU STOPA SUFINANCIRANJA %
EU CO-FINANCING RATE %]]</f>
        <v>1018147.1020000001</v>
      </c>
      <c r="P2900" s="51">
        <f>Ugovori_OPULJP[[#This Row],[Bespovratna sredstva - EU dio - HRK]]/7.5345</f>
        <v>135131.34275665274</v>
      </c>
      <c r="Q2900" s="50">
        <f>Ugovori_OPULJP[[#This Row],[Bespovratna sredstva - Ukupno (EU+Nac) HRK
= Ukupna ugovorena vrijednost bespovratnih sredstava]]*Ugovori_OPULJP[[#This Row],[STOPA NACIONALNOG SUFINANCIRANJA %]]</f>
        <v>179673.01800000001</v>
      </c>
      <c r="R2900" s="51">
        <f>Ugovori_OPULJP[[#This Row],[Bespovratna sredstva - Nacionalni dio - HRK]]/7.5345</f>
        <v>23846.707545291658</v>
      </c>
      <c r="S2900" s="52">
        <v>1197820.1200000001</v>
      </c>
      <c r="T2900" s="53">
        <f>Ugovori_OPULJP[[#This Row],[Bespovratna sredstva - Ukupno (EU+Nac) HRK
= Ukupna ugovorena vrijednost bespovratnih sredstava]]/7.5345</f>
        <v>158978.0503019444</v>
      </c>
      <c r="U2900" s="50">
        <v>0</v>
      </c>
      <c r="V2900" s="51">
        <f>Ugovori_OPULJP[[#This Row],[Javni doprinos korisnika - HRK]]/7.5345</f>
        <v>0</v>
      </c>
      <c r="W2900" s="50">
        <v>0</v>
      </c>
      <c r="X2900" s="51">
        <f>Ugovori_OPULJP[[#This Row],[Privatni doprinos korisnika - HRK]]/7.5345</f>
        <v>0</v>
      </c>
      <c r="Y2900" s="52">
        <v>1197820.1200000001</v>
      </c>
      <c r="Z2900" s="53">
        <f>Ugovori_OPULJP[[#This Row],[UKUPNI PRIHVATLJIVI IZDACI
TOTAL ELIGIBLE EXPENDITURE
= Bespovratna sredstva ukupno + doprinos korisnika
= Ukupni prihvatljivi troškovi
= Ukupna ugovorena vrijednost projekta HRK]]/7.5345</f>
        <v>158978.0503019444</v>
      </c>
      <c r="AA2900" s="44" t="s">
        <v>38</v>
      </c>
      <c r="AB2900" s="44" t="s">
        <v>753</v>
      </c>
      <c r="AC2900" s="115" t="s">
        <v>10585</v>
      </c>
      <c r="AD2900" s="43" t="s">
        <v>10239</v>
      </c>
    </row>
    <row r="2901" spans="1:30" ht="114.75" x14ac:dyDescent="0.2">
      <c r="A2901" s="61" t="s">
        <v>10586</v>
      </c>
      <c r="B2901" s="42" t="s">
        <v>743</v>
      </c>
      <c r="C2901" s="43" t="s">
        <v>10234</v>
      </c>
      <c r="D2901" s="43" t="s">
        <v>10306</v>
      </c>
      <c r="E2901" s="44" t="s">
        <v>76</v>
      </c>
      <c r="F2901" s="45" t="s">
        <v>10587</v>
      </c>
      <c r="G2901" s="62" t="s">
        <v>10588</v>
      </c>
      <c r="H2901" s="59">
        <v>44503</v>
      </c>
      <c r="I2901" s="59">
        <v>45233</v>
      </c>
      <c r="J2901" s="48" t="str">
        <f>IF(Ugovori_OPULJP[[#This Row],[DATUM ZAVRŠETKA OPERACIJE]]&gt;DATE(2024,3,31),"u provedbi","završen")</f>
        <v>završen</v>
      </c>
      <c r="K2901" s="67" t="s">
        <v>434</v>
      </c>
      <c r="L2901" s="67" t="s">
        <v>99</v>
      </c>
      <c r="M2901" s="49">
        <v>0.85</v>
      </c>
      <c r="N2901" s="49">
        <v>0.15</v>
      </c>
      <c r="O2901" s="50">
        <f>Ugovori_OPULJP[[#This Row],[Bespovratna sredstva - Ukupno (EU+Nac) HRK
= Ukupna ugovorena vrijednost bespovratnih sredstava]]*Ugovori_OPULJP[[#This Row],[EU STOPA SUFINANCIRANJA %
EU CO-FINANCING RATE %]]</f>
        <v>745779.80850000004</v>
      </c>
      <c r="P2901" s="51">
        <f>Ugovori_OPULJP[[#This Row],[Bespovratna sredstva - EU dio - HRK]]/7.5345</f>
        <v>98981.990643042009</v>
      </c>
      <c r="Q2901" s="50">
        <f>Ugovori_OPULJP[[#This Row],[Bespovratna sredstva - Ukupno (EU+Nac) HRK
= Ukupna ugovorena vrijednost bespovratnih sredstava]]*Ugovori_OPULJP[[#This Row],[STOPA NACIONALNOG SUFINANCIRANJA %]]</f>
        <v>131608.2015</v>
      </c>
      <c r="R2901" s="51">
        <f>Ugovori_OPULJP[[#This Row],[Bespovratna sredstva - Nacionalni dio - HRK]]/7.5345</f>
        <v>17467.410113477999</v>
      </c>
      <c r="S2901" s="52">
        <v>877388.01</v>
      </c>
      <c r="T2901" s="53">
        <f>Ugovori_OPULJP[[#This Row],[Bespovratna sredstva - Ukupno (EU+Nac) HRK
= Ukupna ugovorena vrijednost bespovratnih sredstava]]/7.5345</f>
        <v>116449.40075652</v>
      </c>
      <c r="U2901" s="50">
        <v>0</v>
      </c>
      <c r="V2901" s="51">
        <f>Ugovori_OPULJP[[#This Row],[Javni doprinos korisnika - HRK]]/7.5345</f>
        <v>0</v>
      </c>
      <c r="W2901" s="50">
        <v>0</v>
      </c>
      <c r="X2901" s="51">
        <f>Ugovori_OPULJP[[#This Row],[Privatni doprinos korisnika - HRK]]/7.5345</f>
        <v>0</v>
      </c>
      <c r="Y2901" s="52">
        <v>877388.01</v>
      </c>
      <c r="Z2901" s="53">
        <f>Ugovori_OPULJP[[#This Row],[UKUPNI PRIHVATLJIVI IZDACI
TOTAL ELIGIBLE EXPENDITURE
= Bespovratna sredstva ukupno + doprinos korisnika
= Ukupni prihvatljivi troškovi
= Ukupna ugovorena vrijednost projekta HRK]]/7.5345</f>
        <v>116449.40075652</v>
      </c>
      <c r="AA2901" s="44" t="s">
        <v>38</v>
      </c>
      <c r="AB2901" s="44" t="s">
        <v>753</v>
      </c>
      <c r="AC2901" s="115" t="s">
        <v>10589</v>
      </c>
      <c r="AD2901" s="43" t="s">
        <v>10239</v>
      </c>
    </row>
    <row r="2902" spans="1:30" ht="114.75" x14ac:dyDescent="0.2">
      <c r="A2902" s="61" t="s">
        <v>10590</v>
      </c>
      <c r="B2902" s="55" t="s">
        <v>743</v>
      </c>
      <c r="C2902" s="56" t="s">
        <v>10234</v>
      </c>
      <c r="D2902" s="43" t="s">
        <v>10306</v>
      </c>
      <c r="E2902" s="57" t="s">
        <v>76</v>
      </c>
      <c r="F2902" s="62" t="s">
        <v>10591</v>
      </c>
      <c r="G2902" s="62" t="s">
        <v>10592</v>
      </c>
      <c r="H2902" s="59">
        <v>44496</v>
      </c>
      <c r="I2902" s="59">
        <v>45409</v>
      </c>
      <c r="J2902" s="48" t="str">
        <f>IF(Ugovori_OPULJP[[#This Row],[DATUM ZAVRŠETKA OPERACIJE]]&gt;DATE(2024,3,31),"u provedbi","završen")</f>
        <v>u provedbi</v>
      </c>
      <c r="K2902" s="67" t="s">
        <v>2475</v>
      </c>
      <c r="L2902" s="67" t="s">
        <v>249</v>
      </c>
      <c r="M2902" s="49">
        <v>0.85</v>
      </c>
      <c r="N2902" s="49">
        <v>0.15</v>
      </c>
      <c r="O2902" s="50">
        <f>Ugovori_OPULJP[[#This Row],[Bespovratna sredstva - Ukupno (EU+Nac) HRK
= Ukupna ugovorena vrijednost bespovratnih sredstava]]*Ugovori_OPULJP[[#This Row],[EU STOPA SUFINANCIRANJA %
EU CO-FINANCING RATE %]]</f>
        <v>1087739.5005000001</v>
      </c>
      <c r="P2902" s="51">
        <f>Ugovori_OPULJP[[#This Row],[Bespovratna sredstva - EU dio - HRK]]/7.5345</f>
        <v>144367.84132988253</v>
      </c>
      <c r="Q2902" s="50">
        <f>Ugovori_OPULJP[[#This Row],[Bespovratna sredstva - Ukupno (EU+Nac) HRK
= Ukupna ugovorena vrijednost bespovratnih sredstava]]*Ugovori_OPULJP[[#This Row],[STOPA NACIONALNOG SUFINANCIRANJA %]]</f>
        <v>191954.0295</v>
      </c>
      <c r="R2902" s="51">
        <f>Ugovori_OPULJP[[#This Row],[Bespovratna sredstva - Nacionalni dio - HRK]]/7.5345</f>
        <v>25476.677881743977</v>
      </c>
      <c r="S2902" s="52">
        <v>1279693.53</v>
      </c>
      <c r="T2902" s="53">
        <f>Ugovori_OPULJP[[#This Row],[Bespovratna sredstva - Ukupno (EU+Nac) HRK
= Ukupna ugovorena vrijednost bespovratnih sredstava]]/7.5345</f>
        <v>169844.51921162652</v>
      </c>
      <c r="U2902" s="50">
        <v>0</v>
      </c>
      <c r="V2902" s="51">
        <f>Ugovori_OPULJP[[#This Row],[Javni doprinos korisnika - HRK]]/7.5345</f>
        <v>0</v>
      </c>
      <c r="W2902" s="50">
        <v>252526.53000000003</v>
      </c>
      <c r="X2902" s="51">
        <f>Ugovori_OPULJP[[#This Row],[Privatni doprinos korisnika - HRK]]/7.5345</f>
        <v>33516.030260800319</v>
      </c>
      <c r="Y2902" s="52">
        <v>1532220.06</v>
      </c>
      <c r="Z2902" s="53">
        <f>Ugovori_OPULJP[[#This Row],[UKUPNI PRIHVATLJIVI IZDACI
TOTAL ELIGIBLE EXPENDITURE
= Bespovratna sredstva ukupno + doprinos korisnika
= Ukupni prihvatljivi troškovi
= Ukupna ugovorena vrijednost projekta HRK]]/7.5345</f>
        <v>203360.54947242682</v>
      </c>
      <c r="AA2902" s="44" t="s">
        <v>38</v>
      </c>
      <c r="AB2902" s="44" t="s">
        <v>753</v>
      </c>
      <c r="AC2902" s="70" t="s">
        <v>10593</v>
      </c>
      <c r="AD2902" s="43" t="s">
        <v>10239</v>
      </c>
    </row>
    <row r="2903" spans="1:30" ht="102" x14ac:dyDescent="0.2">
      <c r="A2903" s="66" t="s">
        <v>10594</v>
      </c>
      <c r="B2903" s="55" t="s">
        <v>743</v>
      </c>
      <c r="C2903" s="56" t="s">
        <v>10234</v>
      </c>
      <c r="D2903" s="43" t="s">
        <v>10306</v>
      </c>
      <c r="E2903" s="57" t="s">
        <v>76</v>
      </c>
      <c r="F2903" s="62" t="s">
        <v>10595</v>
      </c>
      <c r="G2903" s="62" t="s">
        <v>10596</v>
      </c>
      <c r="H2903" s="59">
        <v>44536</v>
      </c>
      <c r="I2903" s="59">
        <v>45022</v>
      </c>
      <c r="J2903" s="48" t="str">
        <f>IF(Ugovori_OPULJP[[#This Row],[DATUM ZAVRŠETKA OPERACIJE]]&gt;DATE(2024,3,31),"u provedbi","završen")</f>
        <v>završen</v>
      </c>
      <c r="K2903" s="58" t="s">
        <v>10597</v>
      </c>
      <c r="L2903" s="46" t="s">
        <v>155</v>
      </c>
      <c r="M2903" s="74" t="s">
        <v>3114</v>
      </c>
      <c r="N2903" s="49">
        <v>0.15</v>
      </c>
      <c r="O2903" s="50">
        <f>Ugovori_OPULJP[[#This Row],[Bespovratna sredstva - Ukupno (EU+Nac) HRK
= Ukupna ugovorena vrijednost bespovratnih sredstava]]*Ugovori_OPULJP[[#This Row],[EU STOPA SUFINANCIRANJA %
EU CO-FINANCING RATE %]]</f>
        <v>943331.0625</v>
      </c>
      <c r="P2903" s="51">
        <f>Ugovori_OPULJP[[#This Row],[Bespovratna sredstva - EU dio - HRK]]/7.5345</f>
        <v>125201.54787975313</v>
      </c>
      <c r="Q2903" s="50">
        <f>Ugovori_OPULJP[[#This Row],[Bespovratna sredstva - Ukupno (EU+Nac) HRK
= Ukupna ugovorena vrijednost bespovratnih sredstava]]*Ugovori_OPULJP[[#This Row],[STOPA NACIONALNOG SUFINANCIRANJA %]]</f>
        <v>166470.1875</v>
      </c>
      <c r="R2903" s="51">
        <f>Ugovori_OPULJP[[#This Row],[Bespovratna sredstva - Nacionalni dio - HRK]]/7.5345</f>
        <v>22094.390802309375</v>
      </c>
      <c r="S2903" s="52">
        <v>1109801.25</v>
      </c>
      <c r="T2903" s="53">
        <f>Ugovori_OPULJP[[#This Row],[Bespovratna sredstva - Ukupno (EU+Nac) HRK
= Ukupna ugovorena vrijednost bespovratnih sredstava]]/7.5345</f>
        <v>147295.93868206249</v>
      </c>
      <c r="U2903" s="50">
        <v>0</v>
      </c>
      <c r="V2903" s="51">
        <f>Ugovori_OPULJP[[#This Row],[Javni doprinos korisnika - HRK]]/7.5345</f>
        <v>0</v>
      </c>
      <c r="W2903" s="50">
        <v>430296.25</v>
      </c>
      <c r="X2903" s="51">
        <f>Ugovori_OPULJP[[#This Row],[Privatni doprinos korisnika - HRK]]/7.5345</f>
        <v>57110.126750282034</v>
      </c>
      <c r="Y2903" s="52">
        <v>1540097.5</v>
      </c>
      <c r="Z2903" s="53">
        <f>Ugovori_OPULJP[[#This Row],[UKUPNI PRIHVATLJIVI IZDACI
TOTAL ELIGIBLE EXPENDITURE
= Bespovratna sredstva ukupno + doprinos korisnika
= Ukupni prihvatljivi troškovi
= Ukupna ugovorena vrijednost projekta HRK]]/7.5345</f>
        <v>204406.06543234453</v>
      </c>
      <c r="AA2903" s="44" t="s">
        <v>38</v>
      </c>
      <c r="AB2903" s="44" t="s">
        <v>753</v>
      </c>
      <c r="AC2903" s="115" t="s">
        <v>10598</v>
      </c>
      <c r="AD2903" s="43" t="s">
        <v>10239</v>
      </c>
    </row>
    <row r="2904" spans="1:30" ht="102" x14ac:dyDescent="0.2">
      <c r="A2904" s="61" t="s">
        <v>10599</v>
      </c>
      <c r="B2904" s="42" t="s">
        <v>743</v>
      </c>
      <c r="C2904" s="43" t="s">
        <v>10234</v>
      </c>
      <c r="D2904" s="43" t="s">
        <v>10306</v>
      </c>
      <c r="E2904" s="44" t="s">
        <v>76</v>
      </c>
      <c r="F2904" s="45" t="s">
        <v>10600</v>
      </c>
      <c r="G2904" s="62" t="s">
        <v>10601</v>
      </c>
      <c r="H2904" s="59">
        <v>44511</v>
      </c>
      <c r="I2904" s="59">
        <v>45118</v>
      </c>
      <c r="J2904" s="48" t="str">
        <f>IF(Ugovori_OPULJP[[#This Row],[DATUM ZAVRŠETKA OPERACIJE]]&gt;DATE(2024,3,31),"u provedbi","završen")</f>
        <v>završen</v>
      </c>
      <c r="K2904" s="67" t="s">
        <v>37</v>
      </c>
      <c r="L2904" s="67" t="s">
        <v>79</v>
      </c>
      <c r="M2904" s="49">
        <v>0.85</v>
      </c>
      <c r="N2904" s="49">
        <v>0.15</v>
      </c>
      <c r="O2904" s="50">
        <f>Ugovori_OPULJP[[#This Row],[Bespovratna sredstva - Ukupno (EU+Nac) HRK
= Ukupna ugovorena vrijednost bespovratnih sredstava]]*Ugovori_OPULJP[[#This Row],[EU STOPA SUFINANCIRANJA %
EU CO-FINANCING RATE %]]</f>
        <v>989435.61499999987</v>
      </c>
      <c r="P2904" s="51">
        <f>Ugovori_OPULJP[[#This Row],[Bespovratna sredstva - EU dio - HRK]]/7.5345</f>
        <v>131320.67356825268</v>
      </c>
      <c r="Q2904" s="50">
        <f>Ugovori_OPULJP[[#This Row],[Bespovratna sredstva - Ukupno (EU+Nac) HRK
= Ukupna ugovorena vrijednost bespovratnih sredstava]]*Ugovori_OPULJP[[#This Row],[STOPA NACIONALNOG SUFINANCIRANJA %]]</f>
        <v>174606.28499999997</v>
      </c>
      <c r="R2904" s="51">
        <f>Ugovori_OPULJP[[#This Row],[Bespovratna sredstva - Nacionalni dio - HRK]]/7.5345</f>
        <v>23174.23651204459</v>
      </c>
      <c r="S2904" s="52">
        <v>1164041.8999999999</v>
      </c>
      <c r="T2904" s="53">
        <f>Ugovori_OPULJP[[#This Row],[Bespovratna sredstva - Ukupno (EU+Nac) HRK
= Ukupna ugovorena vrijednost bespovratnih sredstava]]/7.5345</f>
        <v>154494.91008029727</v>
      </c>
      <c r="U2904" s="50">
        <v>0</v>
      </c>
      <c r="V2904" s="51">
        <f>Ugovori_OPULJP[[#This Row],[Javni doprinos korisnika - HRK]]/7.5345</f>
        <v>0</v>
      </c>
      <c r="W2904" s="50">
        <v>0</v>
      </c>
      <c r="X2904" s="51">
        <f>Ugovori_OPULJP[[#This Row],[Privatni doprinos korisnika - HRK]]/7.5345</f>
        <v>0</v>
      </c>
      <c r="Y2904" s="52">
        <v>1164041.8999999999</v>
      </c>
      <c r="Z2904" s="53">
        <f>Ugovori_OPULJP[[#This Row],[UKUPNI PRIHVATLJIVI IZDACI
TOTAL ELIGIBLE EXPENDITURE
= Bespovratna sredstva ukupno + doprinos korisnika
= Ukupni prihvatljivi troškovi
= Ukupna ugovorena vrijednost projekta HRK]]/7.5345</f>
        <v>154494.91008029727</v>
      </c>
      <c r="AA2904" s="44" t="s">
        <v>38</v>
      </c>
      <c r="AB2904" s="44" t="s">
        <v>753</v>
      </c>
      <c r="AC2904" s="115" t="s">
        <v>10602</v>
      </c>
      <c r="AD2904" s="43" t="s">
        <v>10239</v>
      </c>
    </row>
    <row r="2905" spans="1:30" ht="114.75" x14ac:dyDescent="0.2">
      <c r="A2905" s="61" t="s">
        <v>10603</v>
      </c>
      <c r="B2905" s="42" t="s">
        <v>743</v>
      </c>
      <c r="C2905" s="43" t="s">
        <v>10234</v>
      </c>
      <c r="D2905" s="43" t="s">
        <v>10306</v>
      </c>
      <c r="E2905" s="44" t="s">
        <v>76</v>
      </c>
      <c r="F2905" s="45" t="s">
        <v>10604</v>
      </c>
      <c r="G2905" s="45" t="s">
        <v>1619</v>
      </c>
      <c r="H2905" s="59">
        <v>44503</v>
      </c>
      <c r="I2905" s="59">
        <v>45141</v>
      </c>
      <c r="J2905" s="48" t="str">
        <f>IF(Ugovori_OPULJP[[#This Row],[DATUM ZAVRŠETKA OPERACIJE]]&gt;DATE(2024,3,31),"u provedbi","završen")</f>
        <v>završen</v>
      </c>
      <c r="K2905" s="67" t="s">
        <v>371</v>
      </c>
      <c r="L2905" s="67" t="s">
        <v>371</v>
      </c>
      <c r="M2905" s="49">
        <v>0.85</v>
      </c>
      <c r="N2905" s="49">
        <v>0.15</v>
      </c>
      <c r="O2905" s="50">
        <f>Ugovori_OPULJP[[#This Row],[Bespovratna sredstva - Ukupno (EU+Nac) HRK
= Ukupna ugovorena vrijednost bespovratnih sredstava]]*Ugovori_OPULJP[[#This Row],[EU STOPA SUFINANCIRANJA %
EU CO-FINANCING RATE %]]</f>
        <v>871338.96100000001</v>
      </c>
      <c r="P2905" s="51">
        <f>Ugovori_OPULJP[[#This Row],[Bespovratna sredstva - EU dio - HRK]]/7.5345</f>
        <v>115646.55398500232</v>
      </c>
      <c r="Q2905" s="50">
        <f>Ugovori_OPULJP[[#This Row],[Bespovratna sredstva - Ukupno (EU+Nac) HRK
= Ukupna ugovorena vrijednost bespovratnih sredstava]]*Ugovori_OPULJP[[#This Row],[STOPA NACIONALNOG SUFINANCIRANJA %]]</f>
        <v>153765.69899999999</v>
      </c>
      <c r="R2905" s="51">
        <f>Ugovori_OPULJP[[#This Row],[Bespovratna sredstva - Nacionalni dio - HRK]]/7.5345</f>
        <v>20408.215409118056</v>
      </c>
      <c r="S2905" s="52">
        <v>1025104.66</v>
      </c>
      <c r="T2905" s="53">
        <f>Ugovori_OPULJP[[#This Row],[Bespovratna sredstva - Ukupno (EU+Nac) HRK
= Ukupna ugovorena vrijednost bespovratnih sredstava]]/7.5345</f>
        <v>136054.76939412038</v>
      </c>
      <c r="U2905" s="50">
        <v>0</v>
      </c>
      <c r="V2905" s="51">
        <f>Ugovori_OPULJP[[#This Row],[Javni doprinos korisnika - HRK]]/7.5345</f>
        <v>0</v>
      </c>
      <c r="W2905" s="50">
        <v>0</v>
      </c>
      <c r="X2905" s="51">
        <f>Ugovori_OPULJP[[#This Row],[Privatni doprinos korisnika - HRK]]/7.5345</f>
        <v>0</v>
      </c>
      <c r="Y2905" s="52">
        <v>1025104.66</v>
      </c>
      <c r="Z2905" s="53">
        <f>Ugovori_OPULJP[[#This Row],[UKUPNI PRIHVATLJIVI IZDACI
TOTAL ELIGIBLE EXPENDITURE
= Bespovratna sredstva ukupno + doprinos korisnika
= Ukupni prihvatljivi troškovi
= Ukupna ugovorena vrijednost projekta HRK]]/7.5345</f>
        <v>136054.76939412038</v>
      </c>
      <c r="AA2905" s="44" t="s">
        <v>38</v>
      </c>
      <c r="AB2905" s="44" t="s">
        <v>753</v>
      </c>
      <c r="AC2905" s="115" t="s">
        <v>10605</v>
      </c>
      <c r="AD2905" s="43" t="s">
        <v>10239</v>
      </c>
    </row>
    <row r="2906" spans="1:30" ht="114.75" x14ac:dyDescent="0.2">
      <c r="A2906" s="61" t="s">
        <v>10606</v>
      </c>
      <c r="B2906" s="42" t="s">
        <v>743</v>
      </c>
      <c r="C2906" s="43" t="s">
        <v>10234</v>
      </c>
      <c r="D2906" s="43" t="s">
        <v>10306</v>
      </c>
      <c r="E2906" s="44" t="s">
        <v>76</v>
      </c>
      <c r="F2906" s="45" t="s">
        <v>10607</v>
      </c>
      <c r="G2906" s="62" t="s">
        <v>10608</v>
      </c>
      <c r="H2906" s="59">
        <v>44502</v>
      </c>
      <c r="I2906" s="59">
        <v>45232</v>
      </c>
      <c r="J2906" s="48" t="str">
        <f>IF(Ugovori_OPULJP[[#This Row],[DATUM ZAVRŠETKA OPERACIJE]]&gt;DATE(2024,3,31),"u provedbi","završen")</f>
        <v>završen</v>
      </c>
      <c r="K2906" s="58" t="s">
        <v>37</v>
      </c>
      <c r="L2906" s="58" t="s">
        <v>37</v>
      </c>
      <c r="M2906" s="49">
        <v>0.85</v>
      </c>
      <c r="N2906" s="49">
        <v>0.15</v>
      </c>
      <c r="O2906" s="50">
        <f>Ugovori_OPULJP[[#This Row],[Bespovratna sredstva - Ukupno (EU+Nac) HRK
= Ukupna ugovorena vrijednost bespovratnih sredstava]]*Ugovori_OPULJP[[#This Row],[EU STOPA SUFINANCIRANJA %
EU CO-FINANCING RATE %]]</f>
        <v>759373</v>
      </c>
      <c r="P2906" s="51">
        <f>Ugovori_OPULJP[[#This Row],[Bespovratna sredstva - EU dio - HRK]]/7.5345</f>
        <v>100786.11719423982</v>
      </c>
      <c r="Q2906" s="50">
        <f>Ugovori_OPULJP[[#This Row],[Bespovratna sredstva - Ukupno (EU+Nac) HRK
= Ukupna ugovorena vrijednost bespovratnih sredstava]]*Ugovori_OPULJP[[#This Row],[STOPA NACIONALNOG SUFINANCIRANJA %]]</f>
        <v>134007</v>
      </c>
      <c r="R2906" s="51">
        <f>Ugovori_OPULJP[[#This Row],[Bespovratna sredstva - Nacionalni dio - HRK]]/7.5345</f>
        <v>17785.785387218792</v>
      </c>
      <c r="S2906" s="52">
        <v>893380</v>
      </c>
      <c r="T2906" s="53">
        <f>Ugovori_OPULJP[[#This Row],[Bespovratna sredstva - Ukupno (EU+Nac) HRK
= Ukupna ugovorena vrijednost bespovratnih sredstava]]/7.5345</f>
        <v>118571.90258145862</v>
      </c>
      <c r="U2906" s="50">
        <v>0</v>
      </c>
      <c r="V2906" s="51">
        <f>Ugovori_OPULJP[[#This Row],[Javni doprinos korisnika - HRK]]/7.5345</f>
        <v>0</v>
      </c>
      <c r="W2906" s="50">
        <v>0</v>
      </c>
      <c r="X2906" s="51">
        <f>Ugovori_OPULJP[[#This Row],[Privatni doprinos korisnika - HRK]]/7.5345</f>
        <v>0</v>
      </c>
      <c r="Y2906" s="52">
        <v>893380</v>
      </c>
      <c r="Z2906" s="53">
        <f>Ugovori_OPULJP[[#This Row],[UKUPNI PRIHVATLJIVI IZDACI
TOTAL ELIGIBLE EXPENDITURE
= Bespovratna sredstva ukupno + doprinos korisnika
= Ukupni prihvatljivi troškovi
= Ukupna ugovorena vrijednost projekta HRK]]/7.5345</f>
        <v>118571.90258145862</v>
      </c>
      <c r="AA2906" s="44" t="s">
        <v>38</v>
      </c>
      <c r="AB2906" s="44" t="s">
        <v>753</v>
      </c>
      <c r="AC2906" s="115" t="s">
        <v>10609</v>
      </c>
      <c r="AD2906" s="43" t="s">
        <v>10239</v>
      </c>
    </row>
    <row r="2907" spans="1:30" ht="89.25" x14ac:dyDescent="0.2">
      <c r="A2907" s="66" t="s">
        <v>10610</v>
      </c>
      <c r="B2907" s="55" t="s">
        <v>743</v>
      </c>
      <c r="C2907" s="56" t="s">
        <v>10234</v>
      </c>
      <c r="D2907" s="43" t="s">
        <v>10306</v>
      </c>
      <c r="E2907" s="57" t="s">
        <v>76</v>
      </c>
      <c r="F2907" s="62" t="s">
        <v>10611</v>
      </c>
      <c r="G2907" s="62" t="s">
        <v>10612</v>
      </c>
      <c r="H2907" s="59">
        <v>44531</v>
      </c>
      <c r="I2907" s="59">
        <v>45291</v>
      </c>
      <c r="J2907" s="48" t="str">
        <f>IF(Ugovori_OPULJP[[#This Row],[DATUM ZAVRŠETKA OPERACIJE]]&gt;DATE(2024,3,31),"u provedbi","završen")</f>
        <v>završen</v>
      </c>
      <c r="K2907" s="58" t="s">
        <v>211</v>
      </c>
      <c r="L2907" s="46" t="s">
        <v>211</v>
      </c>
      <c r="M2907" s="74" t="s">
        <v>3114</v>
      </c>
      <c r="N2907" s="49">
        <v>0.15</v>
      </c>
      <c r="O2907" s="50">
        <f>Ugovori_OPULJP[[#This Row],[Bespovratna sredstva - Ukupno (EU+Nac) HRK
= Ukupna ugovorena vrijednost bespovratnih sredstava]]*Ugovori_OPULJP[[#This Row],[EU STOPA SUFINANCIRANJA %
EU CO-FINANCING RATE %]]</f>
        <v>864978.30900000001</v>
      </c>
      <c r="P2907" s="51">
        <f>Ugovori_OPULJP[[#This Row],[Bespovratna sredstva - EU dio - HRK]]/7.5345</f>
        <v>114802.35038821421</v>
      </c>
      <c r="Q2907" s="50">
        <f>Ugovori_OPULJP[[#This Row],[Bespovratna sredstva - Ukupno (EU+Nac) HRK
= Ukupna ugovorena vrijednost bespovratnih sredstava]]*Ugovori_OPULJP[[#This Row],[STOPA NACIONALNOG SUFINANCIRANJA %]]</f>
        <v>152643.231</v>
      </c>
      <c r="R2907" s="51">
        <f>Ugovori_OPULJP[[#This Row],[Bespovratna sredstva - Nacionalni dio - HRK]]/7.5345</f>
        <v>20259.238303802507</v>
      </c>
      <c r="S2907" s="52">
        <v>1017621.54</v>
      </c>
      <c r="T2907" s="53">
        <f>Ugovori_OPULJP[[#This Row],[Bespovratna sredstva - Ukupno (EU+Nac) HRK
= Ukupna ugovorena vrijednost bespovratnih sredstava]]/7.5345</f>
        <v>135061.58869201672</v>
      </c>
      <c r="U2907" s="50">
        <v>0</v>
      </c>
      <c r="V2907" s="51">
        <f>Ugovori_OPULJP[[#This Row],[Javni doprinos korisnika - HRK]]/7.5345</f>
        <v>0</v>
      </c>
      <c r="W2907" s="50">
        <v>0</v>
      </c>
      <c r="X2907" s="51">
        <f>Ugovori_OPULJP[[#This Row],[Privatni doprinos korisnika - HRK]]/7.5345</f>
        <v>0</v>
      </c>
      <c r="Y2907" s="52">
        <v>1017621.54</v>
      </c>
      <c r="Z2907" s="53">
        <f>Ugovori_OPULJP[[#This Row],[UKUPNI PRIHVATLJIVI IZDACI
TOTAL ELIGIBLE EXPENDITURE
= Bespovratna sredstva ukupno + doprinos korisnika
= Ukupni prihvatljivi troškovi
= Ukupna ugovorena vrijednost projekta HRK]]/7.5345</f>
        <v>135061.58869201672</v>
      </c>
      <c r="AA2907" s="44" t="s">
        <v>38</v>
      </c>
      <c r="AB2907" s="44" t="s">
        <v>753</v>
      </c>
      <c r="AC2907" s="115" t="s">
        <v>10613</v>
      </c>
      <c r="AD2907" s="43" t="s">
        <v>10239</v>
      </c>
    </row>
    <row r="2908" spans="1:30" ht="89.25" x14ac:dyDescent="0.2">
      <c r="A2908" s="66" t="s">
        <v>10614</v>
      </c>
      <c r="B2908" s="55" t="s">
        <v>743</v>
      </c>
      <c r="C2908" s="56" t="s">
        <v>10234</v>
      </c>
      <c r="D2908" s="43" t="s">
        <v>10306</v>
      </c>
      <c r="E2908" s="57" t="s">
        <v>76</v>
      </c>
      <c r="F2908" s="62" t="s">
        <v>10615</v>
      </c>
      <c r="G2908" s="45" t="s">
        <v>2490</v>
      </c>
      <c r="H2908" s="59">
        <v>44537</v>
      </c>
      <c r="I2908" s="59">
        <v>45084</v>
      </c>
      <c r="J2908" s="48" t="str">
        <f>IF(Ugovori_OPULJP[[#This Row],[DATUM ZAVRŠETKA OPERACIJE]]&gt;DATE(2024,3,31),"u provedbi","završen")</f>
        <v>završen</v>
      </c>
      <c r="K2908" s="58" t="s">
        <v>594</v>
      </c>
      <c r="L2908" s="46" t="s">
        <v>594</v>
      </c>
      <c r="M2908" s="74" t="s">
        <v>3114</v>
      </c>
      <c r="N2908" s="49">
        <v>0.15</v>
      </c>
      <c r="O2908" s="50">
        <f>Ugovori_OPULJP[[#This Row],[Bespovratna sredstva - Ukupno (EU+Nac) HRK
= Ukupna ugovorena vrijednost bespovratnih sredstava]]*Ugovori_OPULJP[[#This Row],[EU STOPA SUFINANCIRANJA %
EU CO-FINANCING RATE %]]</f>
        <v>568977.76850000001</v>
      </c>
      <c r="P2908" s="51">
        <f>Ugovori_OPULJP[[#This Row],[Bespovratna sredstva - EU dio - HRK]]/7.5345</f>
        <v>75516.327360806958</v>
      </c>
      <c r="Q2908" s="50">
        <f>Ugovori_OPULJP[[#This Row],[Bespovratna sredstva - Ukupno (EU+Nac) HRK
= Ukupna ugovorena vrijednost bespovratnih sredstava]]*Ugovori_OPULJP[[#This Row],[STOPA NACIONALNOG SUFINANCIRANJA %]]</f>
        <v>100407.84149999999</v>
      </c>
      <c r="R2908" s="51">
        <f>Ugovori_OPULJP[[#This Row],[Bespovratna sredstva - Nacionalni dio - HRK]]/7.5345</f>
        <v>13326.410710730637</v>
      </c>
      <c r="S2908" s="52">
        <v>669385.61</v>
      </c>
      <c r="T2908" s="53">
        <f>Ugovori_OPULJP[[#This Row],[Bespovratna sredstva - Ukupno (EU+Nac) HRK
= Ukupna ugovorena vrijednost bespovratnih sredstava]]/7.5345</f>
        <v>88842.738071537591</v>
      </c>
      <c r="U2908" s="50">
        <v>0</v>
      </c>
      <c r="V2908" s="51">
        <f>Ugovori_OPULJP[[#This Row],[Javni doprinos korisnika - HRK]]/7.5345</f>
        <v>0</v>
      </c>
      <c r="W2908" s="50">
        <v>0</v>
      </c>
      <c r="X2908" s="51">
        <f>Ugovori_OPULJP[[#This Row],[Privatni doprinos korisnika - HRK]]/7.5345</f>
        <v>0</v>
      </c>
      <c r="Y2908" s="52">
        <v>669385.61</v>
      </c>
      <c r="Z2908" s="53">
        <f>Ugovori_OPULJP[[#This Row],[UKUPNI PRIHVATLJIVI IZDACI
TOTAL ELIGIBLE EXPENDITURE
= Bespovratna sredstva ukupno + doprinos korisnika
= Ukupni prihvatljivi troškovi
= Ukupna ugovorena vrijednost projekta HRK]]/7.5345</f>
        <v>88842.738071537591</v>
      </c>
      <c r="AA2908" s="44" t="s">
        <v>38</v>
      </c>
      <c r="AB2908" s="44" t="s">
        <v>753</v>
      </c>
      <c r="AC2908" s="115" t="s">
        <v>10616</v>
      </c>
      <c r="AD2908" s="43" t="s">
        <v>10239</v>
      </c>
    </row>
    <row r="2909" spans="1:30" ht="102" x14ac:dyDescent="0.2">
      <c r="A2909" s="61" t="s">
        <v>10617</v>
      </c>
      <c r="B2909" s="55" t="s">
        <v>743</v>
      </c>
      <c r="C2909" s="56" t="s">
        <v>10234</v>
      </c>
      <c r="D2909" s="43" t="s">
        <v>10306</v>
      </c>
      <c r="E2909" s="57" t="s">
        <v>76</v>
      </c>
      <c r="F2909" s="62" t="s">
        <v>10618</v>
      </c>
      <c r="G2909" s="62" t="s">
        <v>10619</v>
      </c>
      <c r="H2909" s="59">
        <v>44539</v>
      </c>
      <c r="I2909" s="59">
        <v>45269</v>
      </c>
      <c r="J2909" s="48" t="str">
        <f>IF(Ugovori_OPULJP[[#This Row],[DATUM ZAVRŠETKA OPERACIJE]]&gt;DATE(2024,3,31),"u provedbi","završen")</f>
        <v>završen</v>
      </c>
      <c r="K2909" s="58" t="s">
        <v>36</v>
      </c>
      <c r="L2909" s="46" t="s">
        <v>244</v>
      </c>
      <c r="M2909" s="74" t="s">
        <v>3114</v>
      </c>
      <c r="N2909" s="49">
        <v>0.15</v>
      </c>
      <c r="O2909" s="50">
        <f>Ugovori_OPULJP[[#This Row],[Bespovratna sredstva - Ukupno (EU+Nac) HRK
= Ukupna ugovorena vrijednost bespovratnih sredstava]]*Ugovori_OPULJP[[#This Row],[EU STOPA SUFINANCIRANJA %
EU CO-FINANCING RATE %]]</f>
        <v>847178</v>
      </c>
      <c r="P2909" s="51">
        <f>Ugovori_OPULJP[[#This Row],[Bespovratna sredstva - EU dio - HRK]]/7.5345</f>
        <v>112439.84338708606</v>
      </c>
      <c r="Q2909" s="50">
        <f>Ugovori_OPULJP[[#This Row],[Bespovratna sredstva - Ukupno (EU+Nac) HRK
= Ukupna ugovorena vrijednost bespovratnih sredstava]]*Ugovori_OPULJP[[#This Row],[STOPA NACIONALNOG SUFINANCIRANJA %]]</f>
        <v>149502</v>
      </c>
      <c r="R2909" s="51">
        <f>Ugovori_OPULJP[[#This Row],[Bespovratna sredstva - Nacionalni dio - HRK]]/7.5345</f>
        <v>19842.325303603422</v>
      </c>
      <c r="S2909" s="52">
        <v>996680</v>
      </c>
      <c r="T2909" s="53">
        <f>Ugovori_OPULJP[[#This Row],[Bespovratna sredstva - Ukupno (EU+Nac) HRK
= Ukupna ugovorena vrijednost bespovratnih sredstava]]/7.5345</f>
        <v>132282.16869068949</v>
      </c>
      <c r="U2909" s="50">
        <v>0</v>
      </c>
      <c r="V2909" s="51">
        <f>Ugovori_OPULJP[[#This Row],[Javni doprinos korisnika - HRK]]/7.5345</f>
        <v>0</v>
      </c>
      <c r="W2909" s="50">
        <v>0</v>
      </c>
      <c r="X2909" s="51">
        <f>Ugovori_OPULJP[[#This Row],[Privatni doprinos korisnika - HRK]]/7.5345</f>
        <v>0</v>
      </c>
      <c r="Y2909" s="52">
        <v>996680</v>
      </c>
      <c r="Z2909" s="53">
        <f>Ugovori_OPULJP[[#This Row],[UKUPNI PRIHVATLJIVI IZDACI
TOTAL ELIGIBLE EXPENDITURE
= Bespovratna sredstva ukupno + doprinos korisnika
= Ukupni prihvatljivi troškovi
= Ukupna ugovorena vrijednost projekta HRK]]/7.5345</f>
        <v>132282.16869068949</v>
      </c>
      <c r="AA2909" s="44" t="s">
        <v>38</v>
      </c>
      <c r="AB2909" s="44" t="s">
        <v>753</v>
      </c>
      <c r="AC2909" s="115" t="s">
        <v>10620</v>
      </c>
      <c r="AD2909" s="43" t="s">
        <v>10239</v>
      </c>
    </row>
    <row r="2910" spans="1:30" ht="114.75" x14ac:dyDescent="0.2">
      <c r="A2910" s="61" t="s">
        <v>10621</v>
      </c>
      <c r="B2910" s="55" t="s">
        <v>743</v>
      </c>
      <c r="C2910" s="56" t="s">
        <v>10234</v>
      </c>
      <c r="D2910" s="43" t="s">
        <v>10306</v>
      </c>
      <c r="E2910" s="57" t="s">
        <v>76</v>
      </c>
      <c r="F2910" s="62" t="s">
        <v>10622</v>
      </c>
      <c r="G2910" s="62" t="s">
        <v>10623</v>
      </c>
      <c r="H2910" s="59">
        <v>44498</v>
      </c>
      <c r="I2910" s="59">
        <v>45106</v>
      </c>
      <c r="J2910" s="48" t="str">
        <f>IF(Ugovori_OPULJP[[#This Row],[DATUM ZAVRŠETKA OPERACIJE]]&gt;DATE(2024,3,31),"u provedbi","završen")</f>
        <v>završen</v>
      </c>
      <c r="K2910" s="67" t="s">
        <v>10624</v>
      </c>
      <c r="L2910" s="67" t="s">
        <v>271</v>
      </c>
      <c r="M2910" s="49">
        <v>0.85</v>
      </c>
      <c r="N2910" s="49">
        <v>0.15</v>
      </c>
      <c r="O2910" s="50">
        <f>Ugovori_OPULJP[[#This Row],[Bespovratna sredstva - Ukupno (EU+Nac) HRK
= Ukupna ugovorena vrijednost bespovratnih sredstava]]*Ugovori_OPULJP[[#This Row],[EU STOPA SUFINANCIRANJA %
EU CO-FINANCING RATE %]]</f>
        <v>891600.53</v>
      </c>
      <c r="P2910" s="51">
        <f>Ugovori_OPULJP[[#This Row],[Bespovratna sredstva - EU dio - HRK]]/7.5345</f>
        <v>118335.72632556905</v>
      </c>
      <c r="Q2910" s="50">
        <f>Ugovori_OPULJP[[#This Row],[Bespovratna sredstva - Ukupno (EU+Nac) HRK
= Ukupna ugovorena vrijednost bespovratnih sredstava]]*Ugovori_OPULJP[[#This Row],[STOPA NACIONALNOG SUFINANCIRANJA %]]</f>
        <v>157341.26999999999</v>
      </c>
      <c r="R2910" s="51">
        <f>Ugovori_OPULJP[[#This Row],[Bespovratna sredstva - Nacionalni dio - HRK]]/7.5345</f>
        <v>20882.775233923949</v>
      </c>
      <c r="S2910" s="52">
        <v>1048941.8</v>
      </c>
      <c r="T2910" s="53">
        <f>Ugovori_OPULJP[[#This Row],[Bespovratna sredstva - Ukupno (EU+Nac) HRK
= Ukupna ugovorena vrijednost bespovratnih sredstava]]/7.5345</f>
        <v>139218.50155949299</v>
      </c>
      <c r="U2910" s="50">
        <v>0</v>
      </c>
      <c r="V2910" s="51">
        <f>Ugovori_OPULJP[[#This Row],[Javni doprinos korisnika - HRK]]/7.5345</f>
        <v>0</v>
      </c>
      <c r="W2910" s="50">
        <v>0</v>
      </c>
      <c r="X2910" s="51">
        <f>Ugovori_OPULJP[[#This Row],[Privatni doprinos korisnika - HRK]]/7.5345</f>
        <v>0</v>
      </c>
      <c r="Y2910" s="52">
        <v>1048941.8</v>
      </c>
      <c r="Z2910" s="53">
        <f>Ugovori_OPULJP[[#This Row],[UKUPNI PRIHVATLJIVI IZDACI
TOTAL ELIGIBLE EXPENDITURE
= Bespovratna sredstva ukupno + doprinos korisnika
= Ukupni prihvatljivi troškovi
= Ukupna ugovorena vrijednost projekta HRK]]/7.5345</f>
        <v>139218.50155949299</v>
      </c>
      <c r="AA2910" s="44" t="s">
        <v>38</v>
      </c>
      <c r="AB2910" s="44" t="s">
        <v>753</v>
      </c>
      <c r="AC2910" s="115" t="s">
        <v>10625</v>
      </c>
      <c r="AD2910" s="43" t="s">
        <v>10239</v>
      </c>
    </row>
    <row r="2911" spans="1:30" ht="102" x14ac:dyDescent="0.2">
      <c r="A2911" s="66" t="s">
        <v>10626</v>
      </c>
      <c r="B2911" s="55" t="s">
        <v>743</v>
      </c>
      <c r="C2911" s="56" t="s">
        <v>10234</v>
      </c>
      <c r="D2911" s="43" t="s">
        <v>10306</v>
      </c>
      <c r="E2911" s="57" t="s">
        <v>76</v>
      </c>
      <c r="F2911" s="62" t="s">
        <v>10627</v>
      </c>
      <c r="G2911" s="62" t="s">
        <v>10628</v>
      </c>
      <c r="H2911" s="59">
        <v>44537</v>
      </c>
      <c r="I2911" s="59">
        <v>45023</v>
      </c>
      <c r="J2911" s="48" t="str">
        <f>IF(Ugovori_OPULJP[[#This Row],[DATUM ZAVRŠETKA OPERACIJE]]&gt;DATE(2024,3,31),"u provedbi","završen")</f>
        <v>završen</v>
      </c>
      <c r="K2911" s="58" t="s">
        <v>10629</v>
      </c>
      <c r="L2911" s="46" t="s">
        <v>155</v>
      </c>
      <c r="M2911" s="74" t="s">
        <v>3114</v>
      </c>
      <c r="N2911" s="49">
        <v>0.15</v>
      </c>
      <c r="O2911" s="50">
        <f>Ugovori_OPULJP[[#This Row],[Bespovratna sredstva - Ukupno (EU+Nac) HRK
= Ukupna ugovorena vrijednost bespovratnih sredstava]]*Ugovori_OPULJP[[#This Row],[EU STOPA SUFINANCIRANJA %
EU CO-FINANCING RATE %]]</f>
        <v>643189.6875</v>
      </c>
      <c r="P2911" s="51">
        <f>Ugovori_OPULJP[[#This Row],[Bespovratna sredstva - EU dio - HRK]]/7.5345</f>
        <v>85365.9416683257</v>
      </c>
      <c r="Q2911" s="50">
        <f>Ugovori_OPULJP[[#This Row],[Bespovratna sredstva - Ukupno (EU+Nac) HRK
= Ukupna ugovorena vrijednost bespovratnih sredstava]]*Ugovori_OPULJP[[#This Row],[STOPA NACIONALNOG SUFINANCIRANJA %]]</f>
        <v>113504.0625</v>
      </c>
      <c r="R2911" s="51">
        <f>Ugovori_OPULJP[[#This Row],[Bespovratna sredstva - Nacionalni dio - HRK]]/7.5345</f>
        <v>15064.577941469241</v>
      </c>
      <c r="S2911" s="52">
        <v>756693.75</v>
      </c>
      <c r="T2911" s="53">
        <f>Ugovori_OPULJP[[#This Row],[Bespovratna sredstva - Ukupno (EU+Nac) HRK
= Ukupna ugovorena vrijednost bespovratnih sredstava]]/7.5345</f>
        <v>100430.51960979494</v>
      </c>
      <c r="U2911" s="50">
        <v>0</v>
      </c>
      <c r="V2911" s="51">
        <f>Ugovori_OPULJP[[#This Row],[Javni doprinos korisnika - HRK]]/7.5345</f>
        <v>0</v>
      </c>
      <c r="W2911" s="50">
        <v>148133.75</v>
      </c>
      <c r="X2911" s="51">
        <f>Ugovori_OPULJP[[#This Row],[Privatni doprinos korisnika - HRK]]/7.5345</f>
        <v>19660.72732099011</v>
      </c>
      <c r="Y2911" s="52">
        <v>904827.5</v>
      </c>
      <c r="Z2911" s="53">
        <f>Ugovori_OPULJP[[#This Row],[UKUPNI PRIHVATLJIVI IZDACI
TOTAL ELIGIBLE EXPENDITURE
= Bespovratna sredstva ukupno + doprinos korisnika
= Ukupni prihvatljivi troškovi
= Ukupna ugovorena vrijednost projekta HRK]]/7.5345</f>
        <v>120091.24693078506</v>
      </c>
      <c r="AA2911" s="44" t="s">
        <v>38</v>
      </c>
      <c r="AB2911" s="44" t="s">
        <v>753</v>
      </c>
      <c r="AC2911" s="115" t="s">
        <v>10630</v>
      </c>
      <c r="AD2911" s="43" t="s">
        <v>10239</v>
      </c>
    </row>
    <row r="2912" spans="1:30" ht="89.25" x14ac:dyDescent="0.2">
      <c r="A2912" s="66" t="s">
        <v>10631</v>
      </c>
      <c r="B2912" s="55" t="s">
        <v>743</v>
      </c>
      <c r="C2912" s="56" t="s">
        <v>10234</v>
      </c>
      <c r="D2912" s="43" t="s">
        <v>10306</v>
      </c>
      <c r="E2912" s="57" t="s">
        <v>76</v>
      </c>
      <c r="F2912" s="62" t="s">
        <v>10632</v>
      </c>
      <c r="G2912" s="62" t="s">
        <v>10633</v>
      </c>
      <c r="H2912" s="59">
        <v>44537</v>
      </c>
      <c r="I2912" s="59">
        <v>45023</v>
      </c>
      <c r="J2912" s="48" t="str">
        <f>IF(Ugovori_OPULJP[[#This Row],[DATUM ZAVRŠETKA OPERACIJE]]&gt;DATE(2024,3,31),"u provedbi","završen")</f>
        <v>završen</v>
      </c>
      <c r="K2912" s="58" t="s">
        <v>10634</v>
      </c>
      <c r="L2912" s="46" t="s">
        <v>104</v>
      </c>
      <c r="M2912" s="74" t="s">
        <v>3114</v>
      </c>
      <c r="N2912" s="49">
        <v>0.15</v>
      </c>
      <c r="O2912" s="50">
        <f>Ugovori_OPULJP[[#This Row],[Bespovratna sredstva - Ukupno (EU+Nac) HRK
= Ukupna ugovorena vrijednost bespovratnih sredstava]]*Ugovori_OPULJP[[#This Row],[EU STOPA SUFINANCIRANJA %
EU CO-FINANCING RATE %]]</f>
        <v>574159.57250000001</v>
      </c>
      <c r="P2912" s="51">
        <f>Ugovori_OPULJP[[#This Row],[Bespovratna sredstva - EU dio - HRK]]/7.5345</f>
        <v>76204.070940341087</v>
      </c>
      <c r="Q2912" s="50">
        <f>Ugovori_OPULJP[[#This Row],[Bespovratna sredstva - Ukupno (EU+Nac) HRK
= Ukupna ugovorena vrijednost bespovratnih sredstava]]*Ugovori_OPULJP[[#This Row],[STOPA NACIONALNOG SUFINANCIRANJA %]]</f>
        <v>101322.2775</v>
      </c>
      <c r="R2912" s="51">
        <f>Ugovori_OPULJP[[#This Row],[Bespovratna sredstva - Nacionalni dio - HRK]]/7.5345</f>
        <v>13447.777224766074</v>
      </c>
      <c r="S2912" s="52">
        <v>675481.85</v>
      </c>
      <c r="T2912" s="53">
        <f>Ugovori_OPULJP[[#This Row],[Bespovratna sredstva - Ukupno (EU+Nac) HRK
= Ukupna ugovorena vrijednost bespovratnih sredstava]]/7.5345</f>
        <v>89651.848165107163</v>
      </c>
      <c r="U2912" s="50">
        <v>0</v>
      </c>
      <c r="V2912" s="51">
        <f>Ugovori_OPULJP[[#This Row],[Javni doprinos korisnika - HRK]]/7.5345</f>
        <v>0</v>
      </c>
      <c r="W2912" s="50">
        <v>300742.5</v>
      </c>
      <c r="X2912" s="51">
        <f>Ugovori_OPULJP[[#This Row],[Privatni doprinos korisnika - HRK]]/7.5345</f>
        <v>39915.389209635672</v>
      </c>
      <c r="Y2912" s="52">
        <v>976224.35</v>
      </c>
      <c r="Z2912" s="53">
        <f>Ugovori_OPULJP[[#This Row],[UKUPNI PRIHVATLJIVI IZDACI
TOTAL ELIGIBLE EXPENDITURE
= Bespovratna sredstva ukupno + doprinos korisnika
= Ukupni prihvatljivi troškovi
= Ukupna ugovorena vrijednost projekta HRK]]/7.5345</f>
        <v>129567.23737474284</v>
      </c>
      <c r="AA2912" s="44" t="s">
        <v>38</v>
      </c>
      <c r="AB2912" s="44" t="s">
        <v>753</v>
      </c>
      <c r="AC2912" s="115" t="s">
        <v>10635</v>
      </c>
      <c r="AD2912" s="43" t="s">
        <v>10239</v>
      </c>
    </row>
    <row r="2913" spans="1:30" ht="89.25" x14ac:dyDescent="0.2">
      <c r="A2913" s="61" t="s">
        <v>10636</v>
      </c>
      <c r="B2913" s="55" t="s">
        <v>743</v>
      </c>
      <c r="C2913" s="56" t="s">
        <v>10234</v>
      </c>
      <c r="D2913" s="43" t="s">
        <v>10306</v>
      </c>
      <c r="E2913" s="57" t="s">
        <v>76</v>
      </c>
      <c r="F2913" s="62" t="s">
        <v>10637</v>
      </c>
      <c r="G2913" s="62" t="s">
        <v>10638</v>
      </c>
      <c r="H2913" s="59">
        <v>44498</v>
      </c>
      <c r="I2913" s="59">
        <v>45228</v>
      </c>
      <c r="J2913" s="48" t="str">
        <f>IF(Ugovori_OPULJP[[#This Row],[DATUM ZAVRŠETKA OPERACIJE]]&gt;DATE(2024,3,31),"u provedbi","završen")</f>
        <v>završen</v>
      </c>
      <c r="K2913" s="67" t="s">
        <v>10639</v>
      </c>
      <c r="L2913" s="67" t="s">
        <v>37</v>
      </c>
      <c r="M2913" s="49">
        <v>0.85</v>
      </c>
      <c r="N2913" s="49">
        <v>0.15</v>
      </c>
      <c r="O2913" s="50">
        <f>Ugovori_OPULJP[[#This Row],[Bespovratna sredstva - Ukupno (EU+Nac) HRK
= Ukupna ugovorena vrijednost bespovratnih sredstava]]*Ugovori_OPULJP[[#This Row],[EU STOPA SUFINANCIRANJA %
EU CO-FINANCING RATE %]]</f>
        <v>801631.60849999997</v>
      </c>
      <c r="P2913" s="51">
        <f>Ugovori_OPULJP[[#This Row],[Bespovratna sredstva - EU dio - HRK]]/7.5345</f>
        <v>106394.79839405401</v>
      </c>
      <c r="Q2913" s="50">
        <f>Ugovori_OPULJP[[#This Row],[Bespovratna sredstva - Ukupno (EU+Nac) HRK
= Ukupna ugovorena vrijednost bespovratnih sredstava]]*Ugovori_OPULJP[[#This Row],[STOPA NACIONALNOG SUFINANCIRANJA %]]</f>
        <v>141464.40150000001</v>
      </c>
      <c r="R2913" s="51">
        <f>Ugovori_OPULJP[[#This Row],[Bespovratna sredstva - Nacionalni dio - HRK]]/7.5345</f>
        <v>18775.552657774238</v>
      </c>
      <c r="S2913" s="52">
        <v>943096.01</v>
      </c>
      <c r="T2913" s="53">
        <f>Ugovori_OPULJP[[#This Row],[Bespovratna sredstva - Ukupno (EU+Nac) HRK
= Ukupna ugovorena vrijednost bespovratnih sredstava]]/7.5345</f>
        <v>125170.35105182826</v>
      </c>
      <c r="U2913" s="50">
        <v>0</v>
      </c>
      <c r="V2913" s="51">
        <f>Ugovori_OPULJP[[#This Row],[Javni doprinos korisnika - HRK]]/7.5345</f>
        <v>0</v>
      </c>
      <c r="W2913" s="50">
        <v>0</v>
      </c>
      <c r="X2913" s="51">
        <f>Ugovori_OPULJP[[#This Row],[Privatni doprinos korisnika - HRK]]/7.5345</f>
        <v>0</v>
      </c>
      <c r="Y2913" s="52">
        <v>943096.01</v>
      </c>
      <c r="Z2913" s="53">
        <f>Ugovori_OPULJP[[#This Row],[UKUPNI PRIHVATLJIVI IZDACI
TOTAL ELIGIBLE EXPENDITURE
= Bespovratna sredstva ukupno + doprinos korisnika
= Ukupni prihvatljivi troškovi
= Ukupna ugovorena vrijednost projekta HRK]]/7.5345</f>
        <v>125170.35105182826</v>
      </c>
      <c r="AA2913" s="44" t="s">
        <v>38</v>
      </c>
      <c r="AB2913" s="44" t="s">
        <v>753</v>
      </c>
      <c r="AC2913" s="115" t="s">
        <v>10640</v>
      </c>
      <c r="AD2913" s="43" t="s">
        <v>10239</v>
      </c>
    </row>
    <row r="2914" spans="1:30" ht="114.75" x14ac:dyDescent="0.2">
      <c r="A2914" s="66" t="s">
        <v>10641</v>
      </c>
      <c r="B2914" s="55" t="s">
        <v>743</v>
      </c>
      <c r="C2914" s="56" t="s">
        <v>10234</v>
      </c>
      <c r="D2914" s="43" t="s">
        <v>10306</v>
      </c>
      <c r="E2914" s="57" t="s">
        <v>76</v>
      </c>
      <c r="F2914" s="62" t="s">
        <v>10642</v>
      </c>
      <c r="G2914" s="62" t="s">
        <v>10643</v>
      </c>
      <c r="H2914" s="59">
        <v>44536</v>
      </c>
      <c r="I2914" s="59">
        <v>45113</v>
      </c>
      <c r="J2914" s="48" t="str">
        <f>IF(Ugovori_OPULJP[[#This Row],[DATUM ZAVRŠETKA OPERACIJE]]&gt;DATE(2024,3,31),"u provedbi","završen")</f>
        <v>završen</v>
      </c>
      <c r="K2914" s="58" t="s">
        <v>10644</v>
      </c>
      <c r="L2914" s="46" t="s">
        <v>37</v>
      </c>
      <c r="M2914" s="74" t="s">
        <v>3114</v>
      </c>
      <c r="N2914" s="49">
        <v>0.15</v>
      </c>
      <c r="O2914" s="50">
        <f>Ugovori_OPULJP[[#This Row],[Bespovratna sredstva - Ukupno (EU+Nac) HRK
= Ukupna ugovorena vrijednost bespovratnih sredstava]]*Ugovori_OPULJP[[#This Row],[EU STOPA SUFINANCIRANJA %
EU CO-FINANCING RATE %]]</f>
        <v>866912.95149999997</v>
      </c>
      <c r="P2914" s="51">
        <f>Ugovori_OPULJP[[#This Row],[Bespovratna sredstva - EU dio - HRK]]/7.5345</f>
        <v>115059.1215740925</v>
      </c>
      <c r="Q2914" s="50">
        <f>Ugovori_OPULJP[[#This Row],[Bespovratna sredstva - Ukupno (EU+Nac) HRK
= Ukupna ugovorena vrijednost bespovratnih sredstava]]*Ugovori_OPULJP[[#This Row],[STOPA NACIONALNOG SUFINANCIRANJA %]]</f>
        <v>152984.6385</v>
      </c>
      <c r="R2914" s="51">
        <f>Ugovori_OPULJP[[#This Row],[Bespovratna sredstva - Nacionalni dio - HRK]]/7.5345</f>
        <v>20304.550866016325</v>
      </c>
      <c r="S2914" s="52">
        <v>1019897.59</v>
      </c>
      <c r="T2914" s="53">
        <f>Ugovori_OPULJP[[#This Row],[Bespovratna sredstva - Ukupno (EU+Nac) HRK
= Ukupna ugovorena vrijednost bespovratnih sredstava]]/7.5345</f>
        <v>135363.67244010881</v>
      </c>
      <c r="U2914" s="50">
        <v>0</v>
      </c>
      <c r="V2914" s="51">
        <f>Ugovori_OPULJP[[#This Row],[Javni doprinos korisnika - HRK]]/7.5345</f>
        <v>0</v>
      </c>
      <c r="W2914" s="50">
        <v>0</v>
      </c>
      <c r="X2914" s="51">
        <f>Ugovori_OPULJP[[#This Row],[Privatni doprinos korisnika - HRK]]/7.5345</f>
        <v>0</v>
      </c>
      <c r="Y2914" s="52">
        <v>1019897.59</v>
      </c>
      <c r="Z2914" s="53">
        <f>Ugovori_OPULJP[[#This Row],[UKUPNI PRIHVATLJIVI IZDACI
TOTAL ELIGIBLE EXPENDITURE
= Bespovratna sredstva ukupno + doprinos korisnika
= Ukupni prihvatljivi troškovi
= Ukupna ugovorena vrijednost projekta HRK]]/7.5345</f>
        <v>135363.67244010881</v>
      </c>
      <c r="AA2914" s="44" t="s">
        <v>38</v>
      </c>
      <c r="AB2914" s="44" t="s">
        <v>753</v>
      </c>
      <c r="AC2914" s="115" t="s">
        <v>10645</v>
      </c>
      <c r="AD2914" s="43" t="s">
        <v>10239</v>
      </c>
    </row>
    <row r="2915" spans="1:30" ht="89.25" x14ac:dyDescent="0.2">
      <c r="A2915" s="66" t="s">
        <v>10646</v>
      </c>
      <c r="B2915" s="55" t="s">
        <v>743</v>
      </c>
      <c r="C2915" s="56" t="s">
        <v>10234</v>
      </c>
      <c r="D2915" s="43" t="s">
        <v>10306</v>
      </c>
      <c r="E2915" s="57" t="s">
        <v>76</v>
      </c>
      <c r="F2915" s="62" t="s">
        <v>10647</v>
      </c>
      <c r="G2915" s="62" t="s">
        <v>10648</v>
      </c>
      <c r="H2915" s="59">
        <v>44531</v>
      </c>
      <c r="I2915" s="59">
        <v>45444</v>
      </c>
      <c r="J2915" s="48" t="str">
        <f>IF(Ugovori_OPULJP[[#This Row],[DATUM ZAVRŠETKA OPERACIJE]]&gt;DATE(2024,3,31),"u provedbi","završen")</f>
        <v>u provedbi</v>
      </c>
      <c r="K2915" s="58" t="s">
        <v>594</v>
      </c>
      <c r="L2915" s="46" t="s">
        <v>594</v>
      </c>
      <c r="M2915" s="74" t="s">
        <v>3114</v>
      </c>
      <c r="N2915" s="49">
        <v>0.15</v>
      </c>
      <c r="O2915" s="50">
        <f>Ugovori_OPULJP[[#This Row],[Bespovratna sredstva - Ukupno (EU+Nac) HRK
= Ukupna ugovorena vrijednost bespovratnih sredstava]]*Ugovori_OPULJP[[#This Row],[EU STOPA SUFINANCIRANJA %
EU CO-FINANCING RATE %]]</f>
        <v>723010.51</v>
      </c>
      <c r="P2915" s="51">
        <f>Ugovori_OPULJP[[#This Row],[Bespovratna sredstva - EU dio - HRK]]/7.5345</f>
        <v>95959.985400491074</v>
      </c>
      <c r="Q2915" s="50">
        <f>Ugovori_OPULJP[[#This Row],[Bespovratna sredstva - Ukupno (EU+Nac) HRK
= Ukupna ugovorena vrijednost bespovratnih sredstava]]*Ugovori_OPULJP[[#This Row],[STOPA NACIONALNOG SUFINANCIRANJA %]]</f>
        <v>127590.09</v>
      </c>
      <c r="R2915" s="51">
        <f>Ugovori_OPULJP[[#This Row],[Bespovratna sredstva - Nacionalni dio - HRK]]/7.5345</f>
        <v>16934.115070674896</v>
      </c>
      <c r="S2915" s="52">
        <v>850600.6</v>
      </c>
      <c r="T2915" s="53">
        <f>Ugovori_OPULJP[[#This Row],[Bespovratna sredstva - Ukupno (EU+Nac) HRK
= Ukupna ugovorena vrijednost bespovratnih sredstava]]/7.5345</f>
        <v>112894.10047116596</v>
      </c>
      <c r="U2915" s="50">
        <v>0</v>
      </c>
      <c r="V2915" s="51">
        <f>Ugovori_OPULJP[[#This Row],[Javni doprinos korisnika - HRK]]/7.5345</f>
        <v>0</v>
      </c>
      <c r="W2915" s="50">
        <v>95860</v>
      </c>
      <c r="X2915" s="51">
        <f>Ugovori_OPULJP[[#This Row],[Privatni doprinos korisnika - HRK]]/7.5345</f>
        <v>12722.808414626053</v>
      </c>
      <c r="Y2915" s="52">
        <v>946460.6</v>
      </c>
      <c r="Z2915" s="53">
        <f>Ugovori_OPULJP[[#This Row],[UKUPNI PRIHVATLJIVI IZDACI
TOTAL ELIGIBLE EXPENDITURE
= Bespovratna sredstva ukupno + doprinos korisnika
= Ukupni prihvatljivi troškovi
= Ukupna ugovorena vrijednost projekta HRK]]/7.5345</f>
        <v>125616.90888579201</v>
      </c>
      <c r="AA2915" s="44" t="s">
        <v>38</v>
      </c>
      <c r="AB2915" s="44" t="s">
        <v>753</v>
      </c>
      <c r="AC2915" s="115" t="s">
        <v>10649</v>
      </c>
      <c r="AD2915" s="43" t="s">
        <v>10239</v>
      </c>
    </row>
    <row r="2916" spans="1:30" ht="102" x14ac:dyDescent="0.2">
      <c r="A2916" s="26" t="s">
        <v>10650</v>
      </c>
      <c r="B2916" s="42" t="s">
        <v>743</v>
      </c>
      <c r="C2916" s="43" t="s">
        <v>10234</v>
      </c>
      <c r="D2916" s="43" t="s">
        <v>10306</v>
      </c>
      <c r="E2916" s="44" t="s">
        <v>76</v>
      </c>
      <c r="F2916" s="62" t="s">
        <v>10651</v>
      </c>
      <c r="G2916" s="62" t="s">
        <v>10652</v>
      </c>
      <c r="H2916" s="59">
        <v>44512</v>
      </c>
      <c r="I2916" s="59">
        <v>45424</v>
      </c>
      <c r="J2916" s="48" t="str">
        <f>IF(Ugovori_OPULJP[[#This Row],[DATUM ZAVRŠETKA OPERACIJE]]&gt;DATE(2024,3,31),"u provedbi","završen")</f>
        <v>u provedbi</v>
      </c>
      <c r="K2916" s="67" t="s">
        <v>10653</v>
      </c>
      <c r="L2916" s="67" t="s">
        <v>249</v>
      </c>
      <c r="M2916" s="49">
        <v>0.85</v>
      </c>
      <c r="N2916" s="49">
        <v>0.15</v>
      </c>
      <c r="O2916" s="50">
        <f>Ugovori_OPULJP[[#This Row],[Bespovratna sredstva - Ukupno (EU+Nac) HRK
= Ukupna ugovorena vrijednost bespovratnih sredstava]]*Ugovori_OPULJP[[#This Row],[EU STOPA SUFINANCIRANJA %
EU CO-FINANCING RATE %]]</f>
        <v>623972.2159999999</v>
      </c>
      <c r="P2916" s="51">
        <f>Ugovori_OPULJP[[#This Row],[Bespovratna sredstva - EU dio - HRK]]/7.5345</f>
        <v>82815.344880217643</v>
      </c>
      <c r="Q2916" s="50">
        <f>Ugovori_OPULJP[[#This Row],[Bespovratna sredstva - Ukupno (EU+Nac) HRK
= Ukupna ugovorena vrijednost bespovratnih sredstava]]*Ugovori_OPULJP[[#This Row],[STOPA NACIONALNOG SUFINANCIRANJA %]]</f>
        <v>110112.74399999999</v>
      </c>
      <c r="R2916" s="51">
        <f>Ugovori_OPULJP[[#This Row],[Bespovratna sredstva - Nacionalni dio - HRK]]/7.5345</f>
        <v>14614.472625920762</v>
      </c>
      <c r="S2916" s="52">
        <v>734084.96</v>
      </c>
      <c r="T2916" s="53">
        <f>Ugovori_OPULJP[[#This Row],[Bespovratna sredstva - Ukupno (EU+Nac) HRK
= Ukupna ugovorena vrijednost bespovratnih sredstava]]/7.5345</f>
        <v>97429.817506138425</v>
      </c>
      <c r="U2916" s="50">
        <v>0</v>
      </c>
      <c r="V2916" s="51">
        <f>Ugovori_OPULJP[[#This Row],[Javni doprinos korisnika - HRK]]/7.5345</f>
        <v>0</v>
      </c>
      <c r="W2916" s="50">
        <v>57969.20000000007</v>
      </c>
      <c r="X2916" s="51">
        <f>Ugovori_OPULJP[[#This Row],[Privatni doprinos korisnika - HRK]]/7.5345</f>
        <v>7693.8350255491496</v>
      </c>
      <c r="Y2916" s="52">
        <v>792054.16</v>
      </c>
      <c r="Z2916" s="53">
        <f>Ugovori_OPULJP[[#This Row],[UKUPNI PRIHVATLJIVI IZDACI
TOTAL ELIGIBLE EXPENDITURE
= Bespovratna sredstva ukupno + doprinos korisnika
= Ukupni prihvatljivi troškovi
= Ukupna ugovorena vrijednost projekta HRK]]/7.5345</f>
        <v>105123.65253168756</v>
      </c>
      <c r="AA2916" s="44" t="s">
        <v>38</v>
      </c>
      <c r="AB2916" s="44" t="s">
        <v>753</v>
      </c>
      <c r="AC2916" s="115" t="s">
        <v>10654</v>
      </c>
      <c r="AD2916" s="43" t="s">
        <v>10239</v>
      </c>
    </row>
    <row r="2917" spans="1:30" ht="102" customHeight="1" x14ac:dyDescent="0.2">
      <c r="A2917" s="61" t="s">
        <v>10655</v>
      </c>
      <c r="B2917" s="55" t="s">
        <v>743</v>
      </c>
      <c r="C2917" s="56" t="s">
        <v>10234</v>
      </c>
      <c r="D2917" s="43" t="s">
        <v>10306</v>
      </c>
      <c r="E2917" s="57" t="s">
        <v>76</v>
      </c>
      <c r="F2917" s="62" t="s">
        <v>10656</v>
      </c>
      <c r="G2917" s="62" t="s">
        <v>10657</v>
      </c>
      <c r="H2917" s="59">
        <v>44498</v>
      </c>
      <c r="I2917" s="59">
        <v>45411</v>
      </c>
      <c r="J2917" s="48" t="str">
        <f>IF(Ugovori_OPULJP[[#This Row],[DATUM ZAVRŠETKA OPERACIJE]]&gt;DATE(2024,3,31),"u provedbi","završen")</f>
        <v>u provedbi</v>
      </c>
      <c r="K2917" s="67" t="s">
        <v>10658</v>
      </c>
      <c r="L2917" s="67" t="s">
        <v>37</v>
      </c>
      <c r="M2917" s="49">
        <v>0.85</v>
      </c>
      <c r="N2917" s="49">
        <v>0.15</v>
      </c>
      <c r="O2917" s="50">
        <f>Ugovori_OPULJP[[#This Row],[Bespovratna sredstva - Ukupno (EU+Nac) HRK
= Ukupna ugovorena vrijednost bespovratnih sredstava]]*Ugovori_OPULJP[[#This Row],[EU STOPA SUFINANCIRANJA %
EU CO-FINANCING RATE %]]</f>
        <v>1019251.9234999999</v>
      </c>
      <c r="P2917" s="51">
        <f>Ugovori_OPULJP[[#This Row],[Bespovratna sredstva - EU dio - HRK]]/7.5345</f>
        <v>135277.97776892956</v>
      </c>
      <c r="Q2917" s="50">
        <f>Ugovori_OPULJP[[#This Row],[Bespovratna sredstva - Ukupno (EU+Nac) HRK
= Ukupna ugovorena vrijednost bespovratnih sredstava]]*Ugovori_OPULJP[[#This Row],[STOPA NACIONALNOG SUFINANCIRANJA %]]</f>
        <v>179867.98649999997</v>
      </c>
      <c r="R2917" s="51">
        <f>Ugovori_OPULJP[[#This Row],[Bespovratna sredstva - Nacionalni dio - HRK]]/7.5345</f>
        <v>23872.584312164039</v>
      </c>
      <c r="S2917" s="52">
        <v>1199119.9099999999</v>
      </c>
      <c r="T2917" s="53">
        <f>Ugovori_OPULJP[[#This Row],[Bespovratna sredstva - Ukupno (EU+Nac) HRK
= Ukupna ugovorena vrijednost bespovratnih sredstava]]/7.5345</f>
        <v>159150.56208109361</v>
      </c>
      <c r="U2917" s="50">
        <v>0</v>
      </c>
      <c r="V2917" s="51">
        <f>Ugovori_OPULJP[[#This Row],[Javni doprinos korisnika - HRK]]/7.5345</f>
        <v>0</v>
      </c>
      <c r="W2917" s="50">
        <v>0</v>
      </c>
      <c r="X2917" s="51">
        <f>Ugovori_OPULJP[[#This Row],[Privatni doprinos korisnika - HRK]]/7.5345</f>
        <v>0</v>
      </c>
      <c r="Y2917" s="52">
        <v>1199119.9099999999</v>
      </c>
      <c r="Z2917" s="53">
        <f>Ugovori_OPULJP[[#This Row],[UKUPNI PRIHVATLJIVI IZDACI
TOTAL ELIGIBLE EXPENDITURE
= Bespovratna sredstva ukupno + doprinos korisnika
= Ukupni prihvatljivi troškovi
= Ukupna ugovorena vrijednost projekta HRK]]/7.5345</f>
        <v>159150.56208109361</v>
      </c>
      <c r="AA2917" s="44" t="s">
        <v>38</v>
      </c>
      <c r="AB2917" s="44" t="s">
        <v>753</v>
      </c>
      <c r="AC2917" s="115" t="s">
        <v>10659</v>
      </c>
      <c r="AD2917" s="43" t="s">
        <v>10239</v>
      </c>
    </row>
    <row r="2918" spans="1:30" ht="66.75" customHeight="1" x14ac:dyDescent="0.2">
      <c r="A2918" s="28" t="s">
        <v>10660</v>
      </c>
      <c r="B2918" s="55" t="s">
        <v>743</v>
      </c>
      <c r="C2918" s="88" t="s">
        <v>10234</v>
      </c>
      <c r="D2918" s="43" t="s">
        <v>10306</v>
      </c>
      <c r="E2918" s="57" t="s">
        <v>76</v>
      </c>
      <c r="F2918" s="22" t="s">
        <v>10661</v>
      </c>
      <c r="G2918" s="62" t="s">
        <v>4643</v>
      </c>
      <c r="H2918" s="59">
        <v>44620</v>
      </c>
      <c r="I2918" s="59">
        <v>45350</v>
      </c>
      <c r="J2918" s="48" t="str">
        <f>IF(Ugovori_OPULJP[[#This Row],[DATUM ZAVRŠETKA OPERACIJE]]&gt;DATE(2024,3,31),"u provedbi","završen")</f>
        <v>završen</v>
      </c>
      <c r="K2918" s="29" t="s">
        <v>94</v>
      </c>
      <c r="L2918" s="67" t="s">
        <v>94</v>
      </c>
      <c r="M2918" s="49">
        <v>0.85</v>
      </c>
      <c r="N2918" s="49">
        <v>0.15</v>
      </c>
      <c r="O2918" s="33">
        <f>Ugovori_OPULJP[[#This Row],[Bespovratna sredstva - Ukupno (EU+Nac) HRK
= Ukupna ugovorena vrijednost bespovratnih sredstava]]*Ugovori_OPULJP[[#This Row],[EU STOPA SUFINANCIRANJA %
EU CO-FINANCING RATE %]]</f>
        <v>1018314.9515000001</v>
      </c>
      <c r="P2918" s="14">
        <f>Ugovori_OPULJP[[#This Row],[Bespovratna sredstva - EU dio - HRK]]/7.5345</f>
        <v>135153.62021368372</v>
      </c>
      <c r="Q2918" s="33">
        <f>Ugovori_OPULJP[[#This Row],[Bespovratna sredstva - Ukupno (EU+Nac) HRK
= Ukupna ugovorena vrijednost bespovratnih sredstava]]*Ugovori_OPULJP[[#This Row],[STOPA NACIONALNOG SUFINANCIRANJA %]]</f>
        <v>179702.6385</v>
      </c>
      <c r="R2918" s="14">
        <f>Ugovori_OPULJP[[#This Row],[Bespovratna sredstva - Nacionalni dio - HRK]]/7.5345</f>
        <v>23850.638861238302</v>
      </c>
      <c r="S2918" s="37">
        <v>1198017.5900000001</v>
      </c>
      <c r="T2918" s="15">
        <f>Ugovori_OPULJP[[#This Row],[Bespovratna sredstva - Ukupno (EU+Nac) HRK
= Ukupna ugovorena vrijednost bespovratnih sredstava]]/7.5345</f>
        <v>159004.25907492204</v>
      </c>
      <c r="U2918" s="33">
        <v>0</v>
      </c>
      <c r="V2918" s="14">
        <f>Ugovori_OPULJP[[#This Row],[Javni doprinos korisnika - HRK]]/7.5345</f>
        <v>0</v>
      </c>
      <c r="W2918" s="33">
        <v>0</v>
      </c>
      <c r="X2918" s="14">
        <f>Ugovori_OPULJP[[#This Row],[Privatni doprinos korisnika - HRK]]/7.5345</f>
        <v>0</v>
      </c>
      <c r="Y2918" s="37">
        <v>1198017.5900000001</v>
      </c>
      <c r="Z2918" s="15">
        <f>Ugovori_OPULJP[[#This Row],[UKUPNI PRIHVATLJIVI IZDACI
TOTAL ELIGIBLE EXPENDITURE
= Bespovratna sredstva ukupno + doprinos korisnika
= Ukupni prihvatljivi troškovi
= Ukupna ugovorena vrijednost projekta HRK]]/7.5345</f>
        <v>159004.25907492204</v>
      </c>
      <c r="AA2918" s="44" t="s">
        <v>38</v>
      </c>
      <c r="AB2918" s="44" t="s">
        <v>753</v>
      </c>
      <c r="AC2918" s="30" t="s">
        <v>10662</v>
      </c>
      <c r="AD2918" s="43" t="s">
        <v>10239</v>
      </c>
    </row>
    <row r="2919" spans="1:30" ht="66.75" customHeight="1" x14ac:dyDescent="0.2">
      <c r="A2919" s="18" t="s">
        <v>10663</v>
      </c>
      <c r="B2919" s="42" t="s">
        <v>10664</v>
      </c>
      <c r="C2919" s="43" t="s">
        <v>10665</v>
      </c>
      <c r="D2919" s="43" t="s">
        <v>10666</v>
      </c>
      <c r="E2919" s="44" t="s">
        <v>34</v>
      </c>
      <c r="F2919" s="45" t="s">
        <v>10667</v>
      </c>
      <c r="G2919" s="45" t="s">
        <v>10668</v>
      </c>
      <c r="H2919" s="120">
        <v>42515</v>
      </c>
      <c r="I2919" s="47">
        <v>44561</v>
      </c>
      <c r="J2919" s="48" t="str">
        <f>IF(Ugovori_OPULJP[[#This Row],[DATUM ZAVRŠETKA OPERACIJE]]&gt;DATE(2024,3,31),"u provedbi","završen")</f>
        <v>završen</v>
      </c>
      <c r="K2919" s="46" t="s">
        <v>36</v>
      </c>
      <c r="L2919" s="46" t="s">
        <v>37</v>
      </c>
      <c r="M2919" s="49">
        <v>0.85</v>
      </c>
      <c r="N2919" s="49">
        <v>0.15</v>
      </c>
      <c r="O2919" s="50">
        <f>Ugovori_OPULJP[[#This Row],[Bespovratna sredstva - Ukupno (EU+Nac) HRK
= Ukupna ugovorena vrijednost bespovratnih sredstava]]*Ugovori_OPULJP[[#This Row],[EU STOPA SUFINANCIRANJA %
EU CO-FINANCING RATE %]]</f>
        <v>17332534.908999998</v>
      </c>
      <c r="P2919" s="51">
        <f>Ugovori_OPULJP[[#This Row],[Bespovratna sredstva - EU dio - HRK]]/7.5345</f>
        <v>2300422.7100670245</v>
      </c>
      <c r="Q2919" s="50">
        <f>Ugovori_OPULJP[[#This Row],[Bespovratna sredstva - Ukupno (EU+Nac) HRK
= Ukupna ugovorena vrijednost bespovratnih sredstava]]*Ugovori_OPULJP[[#This Row],[STOPA NACIONALNOG SUFINANCIRANJA %]]</f>
        <v>3058682.6309999996</v>
      </c>
      <c r="R2919" s="51">
        <f>Ugovori_OPULJP[[#This Row],[Bespovratna sredstva - Nacionalni dio - HRK]]/7.5345</f>
        <v>405956.94883535727</v>
      </c>
      <c r="S2919" s="50">
        <v>20391217.539999999</v>
      </c>
      <c r="T2919" s="51">
        <f>Ugovori_OPULJP[[#This Row],[Bespovratna sredstva - Ukupno (EU+Nac) HRK
= Ukupna ugovorena vrijednost bespovratnih sredstava]]/7.5345</f>
        <v>2706379.658902382</v>
      </c>
      <c r="U2919" s="50">
        <v>0</v>
      </c>
      <c r="V2919" s="51">
        <f>Ugovori_OPULJP[[#This Row],[Javni doprinos korisnika - HRK]]/7.5345</f>
        <v>0</v>
      </c>
      <c r="W2919" s="50">
        <v>0</v>
      </c>
      <c r="X2919" s="51">
        <f>Ugovori_OPULJP[[#This Row],[Privatni doprinos korisnika - HRK]]/7.5345</f>
        <v>0</v>
      </c>
      <c r="Y2919" s="52">
        <v>20391217.539999999</v>
      </c>
      <c r="Z2919" s="53">
        <f>Ugovori_OPULJP[[#This Row],[UKUPNI PRIHVATLJIVI IZDACI
TOTAL ELIGIBLE EXPENDITURE
= Bespovratna sredstva ukupno + doprinos korisnika
= Ukupni prihvatljivi troškovi
= Ukupna ugovorena vrijednost projekta HRK]]/7.5345</f>
        <v>2706379.658902382</v>
      </c>
      <c r="AA2919" s="44" t="s">
        <v>10669</v>
      </c>
      <c r="AB2919" s="44" t="s">
        <v>10670</v>
      </c>
      <c r="AC2919" s="114" t="s">
        <v>10671</v>
      </c>
      <c r="AD2919" s="43" t="s">
        <v>10672</v>
      </c>
    </row>
    <row r="2920" spans="1:30" ht="66.75" customHeight="1" x14ac:dyDescent="0.2">
      <c r="A2920" s="41" t="s">
        <v>10673</v>
      </c>
      <c r="B2920" s="42" t="s">
        <v>10664</v>
      </c>
      <c r="C2920" s="43" t="s">
        <v>10665</v>
      </c>
      <c r="D2920" s="43" t="s">
        <v>10674</v>
      </c>
      <c r="E2920" s="44" t="s">
        <v>232</v>
      </c>
      <c r="F2920" s="45" t="s">
        <v>10675</v>
      </c>
      <c r="G2920" s="45" t="s">
        <v>10676</v>
      </c>
      <c r="H2920" s="47">
        <v>43385</v>
      </c>
      <c r="I2920" s="47">
        <v>44481</v>
      </c>
      <c r="J2920" s="48" t="str">
        <f>IF(Ugovori_OPULJP[[#This Row],[DATUM ZAVRŠETKA OPERACIJE]]&gt;DATE(2024,3,31),"u provedbi","završen")</f>
        <v>završen</v>
      </c>
      <c r="K2920" s="46" t="s">
        <v>8608</v>
      </c>
      <c r="L2920" s="46" t="s">
        <v>37</v>
      </c>
      <c r="M2920" s="49">
        <v>0.85</v>
      </c>
      <c r="N2920" s="49">
        <v>0.15</v>
      </c>
      <c r="O2920" s="50">
        <f>Ugovori_OPULJP[[#This Row],[Bespovratna sredstva - Ukupno (EU+Nac) HRK
= Ukupna ugovorena vrijednost bespovratnih sredstava]]*Ugovori_OPULJP[[#This Row],[EU STOPA SUFINANCIRANJA %
EU CO-FINANCING RATE %]]</f>
        <v>1529802.7744999998</v>
      </c>
      <c r="P2920" s="51">
        <f>Ugovori_OPULJP[[#This Row],[Bespovratna sredstva - EU dio - HRK]]/7.5345</f>
        <v>203039.72055212685</v>
      </c>
      <c r="Q2920" s="50">
        <f>Ugovori_OPULJP[[#This Row],[Bespovratna sredstva - Ukupno (EU+Nac) HRK
= Ukupna ugovorena vrijednost bespovratnih sredstava]]*Ugovori_OPULJP[[#This Row],[STOPA NACIONALNOG SUFINANCIRANJA %]]</f>
        <v>269965.19549999997</v>
      </c>
      <c r="R2920" s="51">
        <f>Ugovori_OPULJP[[#This Row],[Bespovratna sredstva - Nacionalni dio - HRK]]/7.5345</f>
        <v>35830.538920963561</v>
      </c>
      <c r="S2920" s="50">
        <v>1799767.97</v>
      </c>
      <c r="T2920" s="51">
        <f>Ugovori_OPULJP[[#This Row],[Bespovratna sredstva - Ukupno (EU+Nac) HRK
= Ukupna ugovorena vrijednost bespovratnih sredstava]]/7.5345</f>
        <v>238870.25947309044</v>
      </c>
      <c r="U2920" s="50">
        <v>0</v>
      </c>
      <c r="V2920" s="51">
        <f>Ugovori_OPULJP[[#This Row],[Javni doprinos korisnika - HRK]]/7.5345</f>
        <v>0</v>
      </c>
      <c r="W2920" s="50">
        <v>0</v>
      </c>
      <c r="X2920" s="51">
        <f>Ugovori_OPULJP[[#This Row],[Privatni doprinos korisnika - HRK]]/7.5345</f>
        <v>0</v>
      </c>
      <c r="Y2920" s="52">
        <v>1799767.97</v>
      </c>
      <c r="Z2920" s="53">
        <f>Ugovori_OPULJP[[#This Row],[UKUPNI PRIHVATLJIVI IZDACI
TOTAL ELIGIBLE EXPENDITURE
= Bespovratna sredstva ukupno + doprinos korisnika
= Ukupni prihvatljivi troškovi
= Ukupna ugovorena vrijednost projekta HRK]]/7.5345</f>
        <v>238870.25947309044</v>
      </c>
      <c r="AA2920" s="44" t="s">
        <v>10669</v>
      </c>
      <c r="AB2920" s="44" t="s">
        <v>10670</v>
      </c>
      <c r="AC2920" s="114" t="s">
        <v>10677</v>
      </c>
      <c r="AD2920" s="43" t="s">
        <v>10672</v>
      </c>
    </row>
    <row r="2921" spans="1:30" ht="66.75" customHeight="1" x14ac:dyDescent="0.2">
      <c r="A2921" s="41" t="s">
        <v>10678</v>
      </c>
      <c r="B2921" s="42" t="s">
        <v>10664</v>
      </c>
      <c r="C2921" s="43" t="s">
        <v>10665</v>
      </c>
      <c r="D2921" s="43" t="s">
        <v>10674</v>
      </c>
      <c r="E2921" s="44" t="s">
        <v>232</v>
      </c>
      <c r="F2921" s="45" t="s">
        <v>10679</v>
      </c>
      <c r="G2921" s="45" t="s">
        <v>10680</v>
      </c>
      <c r="H2921" s="47">
        <v>43385</v>
      </c>
      <c r="I2921" s="47">
        <v>44481</v>
      </c>
      <c r="J2921" s="48" t="str">
        <f>IF(Ugovori_OPULJP[[#This Row],[DATUM ZAVRŠETKA OPERACIJE]]&gt;DATE(2024,3,31),"u provedbi","završen")</f>
        <v>završen</v>
      </c>
      <c r="K2921" s="46" t="s">
        <v>37</v>
      </c>
      <c r="L2921" s="46" t="s">
        <v>37</v>
      </c>
      <c r="M2921" s="49">
        <v>0.85</v>
      </c>
      <c r="N2921" s="49">
        <v>0.15</v>
      </c>
      <c r="O2921" s="50">
        <f>Ugovori_OPULJP[[#This Row],[Bespovratna sredstva - Ukupno (EU+Nac) HRK
= Ukupna ugovorena vrijednost bespovratnih sredstava]]*Ugovori_OPULJP[[#This Row],[EU STOPA SUFINANCIRANJA %
EU CO-FINANCING RATE %]]</f>
        <v>1493078.3034999999</v>
      </c>
      <c r="P2921" s="51">
        <f>Ugovori_OPULJP[[#This Row],[Bespovratna sredstva - EU dio - HRK]]/7.5345</f>
        <v>198165.54562346538</v>
      </c>
      <c r="Q2921" s="50">
        <f>Ugovori_OPULJP[[#This Row],[Bespovratna sredstva - Ukupno (EU+Nac) HRK
= Ukupna ugovorena vrijednost bespovratnih sredstava]]*Ugovori_OPULJP[[#This Row],[STOPA NACIONALNOG SUFINANCIRANJA %]]</f>
        <v>263484.40649999998</v>
      </c>
      <c r="R2921" s="51">
        <f>Ugovori_OPULJP[[#This Row],[Bespovratna sredstva - Nacionalni dio - HRK]]/7.5345</f>
        <v>34970.390404140948</v>
      </c>
      <c r="S2921" s="50">
        <v>1756562.71</v>
      </c>
      <c r="T2921" s="51">
        <f>Ugovori_OPULJP[[#This Row],[Bespovratna sredstva - Ukupno (EU+Nac) HRK
= Ukupna ugovorena vrijednost bespovratnih sredstava]]/7.5345</f>
        <v>233135.93602760634</v>
      </c>
      <c r="U2921" s="50">
        <v>0</v>
      </c>
      <c r="V2921" s="51">
        <f>Ugovori_OPULJP[[#This Row],[Javni doprinos korisnika - HRK]]/7.5345</f>
        <v>0</v>
      </c>
      <c r="W2921" s="50">
        <v>0</v>
      </c>
      <c r="X2921" s="51">
        <f>Ugovori_OPULJP[[#This Row],[Privatni doprinos korisnika - HRK]]/7.5345</f>
        <v>0</v>
      </c>
      <c r="Y2921" s="52">
        <v>1756562.71</v>
      </c>
      <c r="Z2921" s="53">
        <f>Ugovori_OPULJP[[#This Row],[UKUPNI PRIHVATLJIVI IZDACI
TOTAL ELIGIBLE EXPENDITURE
= Bespovratna sredstva ukupno + doprinos korisnika
= Ukupni prihvatljivi troškovi
= Ukupna ugovorena vrijednost projekta HRK]]/7.5345</f>
        <v>233135.93602760634</v>
      </c>
      <c r="AA2921" s="44" t="s">
        <v>10669</v>
      </c>
      <c r="AB2921" s="44" t="s">
        <v>10670</v>
      </c>
      <c r="AC2921" s="114" t="s">
        <v>10681</v>
      </c>
      <c r="AD2921" s="43" t="s">
        <v>10672</v>
      </c>
    </row>
    <row r="2922" spans="1:30" ht="75.75" customHeight="1" x14ac:dyDescent="0.2">
      <c r="A2922" s="41" t="s">
        <v>10682</v>
      </c>
      <c r="B2922" s="42" t="s">
        <v>10664</v>
      </c>
      <c r="C2922" s="43" t="s">
        <v>10665</v>
      </c>
      <c r="D2922" s="43" t="s">
        <v>10674</v>
      </c>
      <c r="E2922" s="44" t="s">
        <v>232</v>
      </c>
      <c r="F2922" s="45" t="s">
        <v>10683</v>
      </c>
      <c r="G2922" s="45" t="s">
        <v>10684</v>
      </c>
      <c r="H2922" s="47">
        <v>43385</v>
      </c>
      <c r="I2922" s="47">
        <v>44116</v>
      </c>
      <c r="J2922" s="48" t="str">
        <f>IF(Ugovori_OPULJP[[#This Row],[DATUM ZAVRŠETKA OPERACIJE]]&gt;DATE(2024,3,31),"u provedbi","završen")</f>
        <v>završen</v>
      </c>
      <c r="K2922" s="46" t="s">
        <v>99</v>
      </c>
      <c r="L2922" s="46" t="s">
        <v>99</v>
      </c>
      <c r="M2922" s="49">
        <v>0.85</v>
      </c>
      <c r="N2922" s="49">
        <v>0.15</v>
      </c>
      <c r="O2922" s="50">
        <f>Ugovori_OPULJP[[#This Row],[Bespovratna sredstva - Ukupno (EU+Nac) HRK
= Ukupna ugovorena vrijednost bespovratnih sredstava]]*Ugovori_OPULJP[[#This Row],[EU STOPA SUFINANCIRANJA %
EU CO-FINANCING RATE %]]</f>
        <v>1509874.6775</v>
      </c>
      <c r="P2922" s="51">
        <f>Ugovori_OPULJP[[#This Row],[Bespovratna sredstva - EU dio - HRK]]/7.5345</f>
        <v>200394.80755192778</v>
      </c>
      <c r="Q2922" s="50">
        <f>Ugovori_OPULJP[[#This Row],[Bespovratna sredstva - Ukupno (EU+Nac) HRK
= Ukupna ugovorena vrijednost bespovratnih sredstava]]*Ugovori_OPULJP[[#This Row],[STOPA NACIONALNOG SUFINANCIRANJA %]]</f>
        <v>266448.47249999997</v>
      </c>
      <c r="R2922" s="51">
        <f>Ugovori_OPULJP[[#This Row],[Bespovratna sredstva - Nacionalni dio - HRK]]/7.5345</f>
        <v>35363.789567987253</v>
      </c>
      <c r="S2922" s="50">
        <v>1776323.15</v>
      </c>
      <c r="T2922" s="51">
        <f>Ugovori_OPULJP[[#This Row],[Bespovratna sredstva - Ukupno (EU+Nac) HRK
= Ukupna ugovorena vrijednost bespovratnih sredstava]]/7.5345</f>
        <v>235758.59711991504</v>
      </c>
      <c r="U2922" s="50">
        <v>0</v>
      </c>
      <c r="V2922" s="51">
        <f>Ugovori_OPULJP[[#This Row],[Javni doprinos korisnika - HRK]]/7.5345</f>
        <v>0</v>
      </c>
      <c r="W2922" s="50">
        <v>0</v>
      </c>
      <c r="X2922" s="51">
        <f>Ugovori_OPULJP[[#This Row],[Privatni doprinos korisnika - HRK]]/7.5345</f>
        <v>0</v>
      </c>
      <c r="Y2922" s="52">
        <v>1776323.15</v>
      </c>
      <c r="Z2922" s="53">
        <f>Ugovori_OPULJP[[#This Row],[UKUPNI PRIHVATLJIVI IZDACI
TOTAL ELIGIBLE EXPENDITURE
= Bespovratna sredstva ukupno + doprinos korisnika
= Ukupni prihvatljivi troškovi
= Ukupna ugovorena vrijednost projekta HRK]]/7.5345</f>
        <v>235758.59711991504</v>
      </c>
      <c r="AA2922" s="44" t="s">
        <v>10669</v>
      </c>
      <c r="AB2922" s="44" t="s">
        <v>10670</v>
      </c>
      <c r="AC2922" s="114" t="s">
        <v>10685</v>
      </c>
      <c r="AD2922" s="43" t="s">
        <v>10672</v>
      </c>
    </row>
    <row r="2923" spans="1:30" ht="66.75" customHeight="1" x14ac:dyDescent="0.2">
      <c r="A2923" s="41" t="s">
        <v>10686</v>
      </c>
      <c r="B2923" s="42" t="s">
        <v>10664</v>
      </c>
      <c r="C2923" s="43" t="s">
        <v>10665</v>
      </c>
      <c r="D2923" s="43" t="s">
        <v>10674</v>
      </c>
      <c r="E2923" s="44" t="s">
        <v>232</v>
      </c>
      <c r="F2923" s="45" t="s">
        <v>10687</v>
      </c>
      <c r="G2923" s="45" t="s">
        <v>10688</v>
      </c>
      <c r="H2923" s="47">
        <v>43385</v>
      </c>
      <c r="I2923" s="47">
        <v>44481</v>
      </c>
      <c r="J2923" s="48" t="str">
        <f>IF(Ugovori_OPULJP[[#This Row],[DATUM ZAVRŠETKA OPERACIJE]]&gt;DATE(2024,3,31),"u provedbi","završen")</f>
        <v>završen</v>
      </c>
      <c r="K2923" s="46" t="s">
        <v>37</v>
      </c>
      <c r="L2923" s="46" t="s">
        <v>37</v>
      </c>
      <c r="M2923" s="49">
        <v>0.85</v>
      </c>
      <c r="N2923" s="49">
        <v>0.15</v>
      </c>
      <c r="O2923" s="50">
        <f>Ugovori_OPULJP[[#This Row],[Bespovratna sredstva - Ukupno (EU+Nac) HRK
= Ukupna ugovorena vrijednost bespovratnih sredstava]]*Ugovori_OPULJP[[#This Row],[EU STOPA SUFINANCIRANJA %
EU CO-FINANCING RATE %]]</f>
        <v>1519221.3029999998</v>
      </c>
      <c r="P2923" s="51">
        <f>Ugovori_OPULJP[[#This Row],[Bespovratna sredstva - EU dio - HRK]]/7.5345</f>
        <v>201635.31793748753</v>
      </c>
      <c r="Q2923" s="50">
        <f>Ugovori_OPULJP[[#This Row],[Bespovratna sredstva - Ukupno (EU+Nac) HRK
= Ukupna ugovorena vrijednost bespovratnih sredstava]]*Ugovori_OPULJP[[#This Row],[STOPA NACIONALNOG SUFINANCIRANJA %]]</f>
        <v>268097.87699999998</v>
      </c>
      <c r="R2923" s="51">
        <f>Ugovori_OPULJP[[#This Row],[Bespovratna sredstva - Nacionalni dio - HRK]]/7.5345</f>
        <v>35582.703165438979</v>
      </c>
      <c r="S2923" s="50">
        <v>1787319.18</v>
      </c>
      <c r="T2923" s="51">
        <f>Ugovori_OPULJP[[#This Row],[Bespovratna sredstva - Ukupno (EU+Nac) HRK
= Ukupna ugovorena vrijednost bespovratnih sredstava]]/7.5345</f>
        <v>237218.02110292652</v>
      </c>
      <c r="U2923" s="50">
        <v>0</v>
      </c>
      <c r="V2923" s="51">
        <f>Ugovori_OPULJP[[#This Row],[Javni doprinos korisnika - HRK]]/7.5345</f>
        <v>0</v>
      </c>
      <c r="W2923" s="50">
        <v>0</v>
      </c>
      <c r="X2923" s="51">
        <f>Ugovori_OPULJP[[#This Row],[Privatni doprinos korisnika - HRK]]/7.5345</f>
        <v>0</v>
      </c>
      <c r="Y2923" s="52">
        <v>1787319.18</v>
      </c>
      <c r="Z2923" s="53">
        <f>Ugovori_OPULJP[[#This Row],[UKUPNI PRIHVATLJIVI IZDACI
TOTAL ELIGIBLE EXPENDITURE
= Bespovratna sredstva ukupno + doprinos korisnika
= Ukupni prihvatljivi troškovi
= Ukupna ugovorena vrijednost projekta HRK]]/7.5345</f>
        <v>237218.02110292652</v>
      </c>
      <c r="AA2923" s="44" t="s">
        <v>10669</v>
      </c>
      <c r="AB2923" s="44" t="s">
        <v>10670</v>
      </c>
      <c r="AC2923" s="114" t="s">
        <v>10689</v>
      </c>
      <c r="AD2923" s="43" t="s">
        <v>10672</v>
      </c>
    </row>
    <row r="2924" spans="1:30" ht="66.75" customHeight="1" x14ac:dyDescent="0.2">
      <c r="A2924" s="41" t="s">
        <v>10690</v>
      </c>
      <c r="B2924" s="42" t="s">
        <v>10664</v>
      </c>
      <c r="C2924" s="43" t="s">
        <v>10665</v>
      </c>
      <c r="D2924" s="43" t="s">
        <v>10674</v>
      </c>
      <c r="E2924" s="44" t="s">
        <v>232</v>
      </c>
      <c r="F2924" s="45" t="s">
        <v>10691</v>
      </c>
      <c r="G2924" s="45" t="s">
        <v>10692</v>
      </c>
      <c r="H2924" s="47">
        <v>43385</v>
      </c>
      <c r="I2924" s="47">
        <v>44481</v>
      </c>
      <c r="J2924" s="48" t="str">
        <f>IF(Ugovori_OPULJP[[#This Row],[DATUM ZAVRŠETKA OPERACIJE]]&gt;DATE(2024,3,31),"u provedbi","završen")</f>
        <v>završen</v>
      </c>
      <c r="K2924" s="46" t="s">
        <v>37</v>
      </c>
      <c r="L2924" s="46" t="s">
        <v>37</v>
      </c>
      <c r="M2924" s="49">
        <v>0.85</v>
      </c>
      <c r="N2924" s="49">
        <v>0.15</v>
      </c>
      <c r="O2924" s="50">
        <f>Ugovori_OPULJP[[#This Row],[Bespovratna sredstva - Ukupno (EU+Nac) HRK
= Ukupna ugovorena vrijednost bespovratnih sredstava]]*Ugovori_OPULJP[[#This Row],[EU STOPA SUFINANCIRANJA %
EU CO-FINANCING RATE %]]</f>
        <v>1221551.0225</v>
      </c>
      <c r="P2924" s="51">
        <f>Ugovori_OPULJP[[#This Row],[Bespovratna sredstva - EU dio - HRK]]/7.5345</f>
        <v>162127.68232795806</v>
      </c>
      <c r="Q2924" s="50">
        <f>Ugovori_OPULJP[[#This Row],[Bespovratna sredstva - Ukupno (EU+Nac) HRK
= Ukupna ugovorena vrijednost bespovratnih sredstava]]*Ugovori_OPULJP[[#This Row],[STOPA NACIONALNOG SUFINANCIRANJA %]]</f>
        <v>215567.82750000001</v>
      </c>
      <c r="R2924" s="51">
        <f>Ugovori_OPULJP[[#This Row],[Bespovratna sredstva - Nacionalni dio - HRK]]/7.5345</f>
        <v>28610.767469639657</v>
      </c>
      <c r="S2924" s="50">
        <v>1437118.85</v>
      </c>
      <c r="T2924" s="51">
        <f>Ugovori_OPULJP[[#This Row],[Bespovratna sredstva - Ukupno (EU+Nac) HRK
= Ukupna ugovorena vrijednost bespovratnih sredstava]]/7.5345</f>
        <v>190738.44979759771</v>
      </c>
      <c r="U2924" s="50">
        <v>0</v>
      </c>
      <c r="V2924" s="51">
        <f>Ugovori_OPULJP[[#This Row],[Javni doprinos korisnika - HRK]]/7.5345</f>
        <v>0</v>
      </c>
      <c r="W2924" s="50">
        <v>0</v>
      </c>
      <c r="X2924" s="51">
        <f>Ugovori_OPULJP[[#This Row],[Privatni doprinos korisnika - HRK]]/7.5345</f>
        <v>0</v>
      </c>
      <c r="Y2924" s="52">
        <v>1437118.85</v>
      </c>
      <c r="Z2924" s="53">
        <f>Ugovori_OPULJP[[#This Row],[UKUPNI PRIHVATLJIVI IZDACI
TOTAL ELIGIBLE EXPENDITURE
= Bespovratna sredstva ukupno + doprinos korisnika
= Ukupni prihvatljivi troškovi
= Ukupna ugovorena vrijednost projekta HRK]]/7.5345</f>
        <v>190738.44979759771</v>
      </c>
      <c r="AA2924" s="44" t="s">
        <v>10669</v>
      </c>
      <c r="AB2924" s="44" t="s">
        <v>10670</v>
      </c>
      <c r="AC2924" s="114" t="s">
        <v>10693</v>
      </c>
      <c r="AD2924" s="43" t="s">
        <v>10672</v>
      </c>
    </row>
    <row r="2925" spans="1:30" ht="66.75" customHeight="1" x14ac:dyDescent="0.2">
      <c r="A2925" s="41" t="s">
        <v>10694</v>
      </c>
      <c r="B2925" s="42" t="s">
        <v>10664</v>
      </c>
      <c r="C2925" s="43" t="s">
        <v>10665</v>
      </c>
      <c r="D2925" s="43" t="s">
        <v>10674</v>
      </c>
      <c r="E2925" s="44" t="s">
        <v>232</v>
      </c>
      <c r="F2925" s="45" t="s">
        <v>10695</v>
      </c>
      <c r="G2925" s="45" t="s">
        <v>10696</v>
      </c>
      <c r="H2925" s="47">
        <v>43385</v>
      </c>
      <c r="I2925" s="47">
        <v>44481</v>
      </c>
      <c r="J2925" s="48" t="str">
        <f>IF(Ugovori_OPULJP[[#This Row],[DATUM ZAVRŠETKA OPERACIJE]]&gt;DATE(2024,3,31),"u provedbi","završen")</f>
        <v>završen</v>
      </c>
      <c r="K2925" s="46" t="s">
        <v>37</v>
      </c>
      <c r="L2925" s="46" t="s">
        <v>37</v>
      </c>
      <c r="M2925" s="49">
        <v>0.85</v>
      </c>
      <c r="N2925" s="49">
        <v>0.15</v>
      </c>
      <c r="O2925" s="50">
        <f>Ugovori_OPULJP[[#This Row],[Bespovratna sredstva - Ukupno (EU+Nac) HRK
= Ukupna ugovorena vrijednost bespovratnih sredstava]]*Ugovori_OPULJP[[#This Row],[EU STOPA SUFINANCIRANJA %
EU CO-FINANCING RATE %]]</f>
        <v>1509300.9615</v>
      </c>
      <c r="P2925" s="51">
        <f>Ugovori_OPULJP[[#This Row],[Bespovratna sredstva - EU dio - HRK]]/7.5345</f>
        <v>200318.66235317537</v>
      </c>
      <c r="Q2925" s="50">
        <f>Ugovori_OPULJP[[#This Row],[Bespovratna sredstva - Ukupno (EU+Nac) HRK
= Ukupna ugovorena vrijednost bespovratnih sredstava]]*Ugovori_OPULJP[[#This Row],[STOPA NACIONALNOG SUFINANCIRANJA %]]</f>
        <v>266347.22849999997</v>
      </c>
      <c r="R2925" s="51">
        <f>Ugovori_OPULJP[[#This Row],[Bespovratna sredstva - Nacionalni dio - HRK]]/7.5345</f>
        <v>35350.35217997212</v>
      </c>
      <c r="S2925" s="50">
        <v>1775648.19</v>
      </c>
      <c r="T2925" s="51">
        <f>Ugovori_OPULJP[[#This Row],[Bespovratna sredstva - Ukupno (EU+Nac) HRK
= Ukupna ugovorena vrijednost bespovratnih sredstava]]/7.5345</f>
        <v>235669.01453314751</v>
      </c>
      <c r="U2925" s="50">
        <v>0</v>
      </c>
      <c r="V2925" s="51">
        <f>Ugovori_OPULJP[[#This Row],[Javni doprinos korisnika - HRK]]/7.5345</f>
        <v>0</v>
      </c>
      <c r="W2925" s="50">
        <v>0</v>
      </c>
      <c r="X2925" s="51">
        <f>Ugovori_OPULJP[[#This Row],[Privatni doprinos korisnika - HRK]]/7.5345</f>
        <v>0</v>
      </c>
      <c r="Y2925" s="52">
        <v>1775648.19</v>
      </c>
      <c r="Z2925" s="53">
        <f>Ugovori_OPULJP[[#This Row],[UKUPNI PRIHVATLJIVI IZDACI
TOTAL ELIGIBLE EXPENDITURE
= Bespovratna sredstva ukupno + doprinos korisnika
= Ukupni prihvatljivi troškovi
= Ukupna ugovorena vrijednost projekta HRK]]/7.5345</f>
        <v>235669.01453314751</v>
      </c>
      <c r="AA2925" s="44" t="s">
        <v>10669</v>
      </c>
      <c r="AB2925" s="44" t="s">
        <v>10670</v>
      </c>
      <c r="AC2925" s="114" t="s">
        <v>10697</v>
      </c>
      <c r="AD2925" s="43" t="s">
        <v>10672</v>
      </c>
    </row>
    <row r="2926" spans="1:30" ht="66.75" customHeight="1" x14ac:dyDescent="0.2">
      <c r="A2926" s="41" t="s">
        <v>10698</v>
      </c>
      <c r="B2926" s="42" t="s">
        <v>10664</v>
      </c>
      <c r="C2926" s="43" t="s">
        <v>10665</v>
      </c>
      <c r="D2926" s="43" t="s">
        <v>10674</v>
      </c>
      <c r="E2926" s="44" t="s">
        <v>232</v>
      </c>
      <c r="F2926" s="45" t="s">
        <v>10699</v>
      </c>
      <c r="G2926" s="45" t="s">
        <v>10700</v>
      </c>
      <c r="H2926" s="47">
        <v>43385</v>
      </c>
      <c r="I2926" s="47">
        <v>44208</v>
      </c>
      <c r="J2926" s="48" t="str">
        <f>IF(Ugovori_OPULJP[[#This Row],[DATUM ZAVRŠETKA OPERACIJE]]&gt;DATE(2024,3,31),"u provedbi","završen")</f>
        <v>završen</v>
      </c>
      <c r="K2926" s="46" t="s">
        <v>37</v>
      </c>
      <c r="L2926" s="46" t="s">
        <v>37</v>
      </c>
      <c r="M2926" s="49">
        <v>0.85</v>
      </c>
      <c r="N2926" s="49">
        <v>0.15</v>
      </c>
      <c r="O2926" s="50">
        <f>Ugovori_OPULJP[[#This Row],[Bespovratna sredstva - Ukupno (EU+Nac) HRK
= Ukupna ugovorena vrijednost bespovratnih sredstava]]*Ugovori_OPULJP[[#This Row],[EU STOPA SUFINANCIRANJA %
EU CO-FINANCING RATE %]]</f>
        <v>1377183.4384999999</v>
      </c>
      <c r="P2926" s="51">
        <f>Ugovori_OPULJP[[#This Row],[Bespovratna sredstva - EU dio - HRK]]/7.5345</f>
        <v>182783.65365983141</v>
      </c>
      <c r="Q2926" s="50">
        <f>Ugovori_OPULJP[[#This Row],[Bespovratna sredstva - Ukupno (EU+Nac) HRK
= Ukupna ugovorena vrijednost bespovratnih sredstava]]*Ugovori_OPULJP[[#This Row],[STOPA NACIONALNOG SUFINANCIRANJA %]]</f>
        <v>243032.37150000001</v>
      </c>
      <c r="R2926" s="51">
        <f>Ugovori_OPULJP[[#This Row],[Bespovratna sredstva - Nacionalni dio - HRK]]/7.5345</f>
        <v>32255.938881146725</v>
      </c>
      <c r="S2926" s="50">
        <v>1620215.81</v>
      </c>
      <c r="T2926" s="51">
        <f>Ugovori_OPULJP[[#This Row],[Bespovratna sredstva - Ukupno (EU+Nac) HRK
= Ukupna ugovorena vrijednost bespovratnih sredstava]]/7.5345</f>
        <v>215039.59254097816</v>
      </c>
      <c r="U2926" s="50">
        <v>0</v>
      </c>
      <c r="V2926" s="51">
        <f>Ugovori_OPULJP[[#This Row],[Javni doprinos korisnika - HRK]]/7.5345</f>
        <v>0</v>
      </c>
      <c r="W2926" s="50">
        <v>0</v>
      </c>
      <c r="X2926" s="51">
        <f>Ugovori_OPULJP[[#This Row],[Privatni doprinos korisnika - HRK]]/7.5345</f>
        <v>0</v>
      </c>
      <c r="Y2926" s="52">
        <v>1620215.81</v>
      </c>
      <c r="Z2926" s="53">
        <f>Ugovori_OPULJP[[#This Row],[UKUPNI PRIHVATLJIVI IZDACI
TOTAL ELIGIBLE EXPENDITURE
= Bespovratna sredstva ukupno + doprinos korisnika
= Ukupni prihvatljivi troškovi
= Ukupna ugovorena vrijednost projekta HRK]]/7.5345</f>
        <v>215039.59254097816</v>
      </c>
      <c r="AA2926" s="44" t="s">
        <v>10669</v>
      </c>
      <c r="AB2926" s="44" t="s">
        <v>10670</v>
      </c>
      <c r="AC2926" s="114" t="s">
        <v>10701</v>
      </c>
      <c r="AD2926" s="43" t="s">
        <v>10672</v>
      </c>
    </row>
    <row r="2927" spans="1:30" ht="66.75" customHeight="1" x14ac:dyDescent="0.2">
      <c r="A2927" s="41" t="s">
        <v>10702</v>
      </c>
      <c r="B2927" s="42" t="s">
        <v>10664</v>
      </c>
      <c r="C2927" s="43" t="s">
        <v>10665</v>
      </c>
      <c r="D2927" s="43" t="s">
        <v>10674</v>
      </c>
      <c r="E2927" s="44" t="s">
        <v>232</v>
      </c>
      <c r="F2927" s="45" t="s">
        <v>10703</v>
      </c>
      <c r="G2927" s="45" t="s">
        <v>10704</v>
      </c>
      <c r="H2927" s="47">
        <v>43385</v>
      </c>
      <c r="I2927" s="47">
        <v>44116</v>
      </c>
      <c r="J2927" s="48" t="str">
        <f>IF(Ugovori_OPULJP[[#This Row],[DATUM ZAVRŠETKA OPERACIJE]]&gt;DATE(2024,3,31),"u provedbi","završen")</f>
        <v>završen</v>
      </c>
      <c r="K2927" s="46" t="s">
        <v>37</v>
      </c>
      <c r="L2927" s="46" t="s">
        <v>37</v>
      </c>
      <c r="M2927" s="49">
        <v>0.85</v>
      </c>
      <c r="N2927" s="49">
        <v>0.15</v>
      </c>
      <c r="O2927" s="50">
        <f>Ugovori_OPULJP[[#This Row],[Bespovratna sredstva - Ukupno (EU+Nac) HRK
= Ukupna ugovorena vrijednost bespovratnih sredstava]]*Ugovori_OPULJP[[#This Row],[EU STOPA SUFINANCIRANJA %
EU CO-FINANCING RATE %]]</f>
        <v>1527001.4975000001</v>
      </c>
      <c r="P2927" s="51">
        <f>Ugovori_OPULJP[[#This Row],[Bespovratna sredstva - EU dio - HRK]]/7.5345</f>
        <v>202667.92720153957</v>
      </c>
      <c r="Q2927" s="50">
        <f>Ugovori_OPULJP[[#This Row],[Bespovratna sredstva - Ukupno (EU+Nac) HRK
= Ukupna ugovorena vrijednost bespovratnih sredstava]]*Ugovori_OPULJP[[#This Row],[STOPA NACIONALNOG SUFINANCIRANJA %]]</f>
        <v>269470.85249999998</v>
      </c>
      <c r="R2927" s="51">
        <f>Ugovori_OPULJP[[#This Row],[Bespovratna sredstva - Nacionalni dio - HRK]]/7.5345</f>
        <v>35764.928329683455</v>
      </c>
      <c r="S2927" s="50">
        <v>1796472.35</v>
      </c>
      <c r="T2927" s="51">
        <f>Ugovori_OPULJP[[#This Row],[Bespovratna sredstva - Ukupno (EU+Nac) HRK
= Ukupna ugovorena vrijednost bespovratnih sredstava]]/7.5345</f>
        <v>238432.85553122303</v>
      </c>
      <c r="U2927" s="50">
        <v>0</v>
      </c>
      <c r="V2927" s="51">
        <f>Ugovori_OPULJP[[#This Row],[Javni doprinos korisnika - HRK]]/7.5345</f>
        <v>0</v>
      </c>
      <c r="W2927" s="50">
        <v>0</v>
      </c>
      <c r="X2927" s="51">
        <f>Ugovori_OPULJP[[#This Row],[Privatni doprinos korisnika - HRK]]/7.5345</f>
        <v>0</v>
      </c>
      <c r="Y2927" s="52">
        <v>1796472.35</v>
      </c>
      <c r="Z2927" s="53">
        <f>Ugovori_OPULJP[[#This Row],[UKUPNI PRIHVATLJIVI IZDACI
TOTAL ELIGIBLE EXPENDITURE
= Bespovratna sredstva ukupno + doprinos korisnika
= Ukupni prihvatljivi troškovi
= Ukupna ugovorena vrijednost projekta HRK]]/7.5345</f>
        <v>238432.85553122303</v>
      </c>
      <c r="AA2927" s="44" t="s">
        <v>10669</v>
      </c>
      <c r="AB2927" s="44" t="s">
        <v>10670</v>
      </c>
      <c r="AC2927" s="114" t="s">
        <v>10705</v>
      </c>
      <c r="AD2927" s="43" t="s">
        <v>10672</v>
      </c>
    </row>
    <row r="2928" spans="1:30" ht="66.75" customHeight="1" x14ac:dyDescent="0.2">
      <c r="A2928" s="41" t="s">
        <v>10706</v>
      </c>
      <c r="B2928" s="42" t="s">
        <v>10664</v>
      </c>
      <c r="C2928" s="43" t="s">
        <v>10665</v>
      </c>
      <c r="D2928" s="43" t="s">
        <v>10674</v>
      </c>
      <c r="E2928" s="44" t="s">
        <v>232</v>
      </c>
      <c r="F2928" s="45" t="s">
        <v>10707</v>
      </c>
      <c r="G2928" s="45" t="s">
        <v>10708</v>
      </c>
      <c r="H2928" s="47">
        <v>43385</v>
      </c>
      <c r="I2928" s="47">
        <v>44481</v>
      </c>
      <c r="J2928" s="48" t="str">
        <f>IF(Ugovori_OPULJP[[#This Row],[DATUM ZAVRŠETKA OPERACIJE]]&gt;DATE(2024,3,31),"u provedbi","završen")</f>
        <v>završen</v>
      </c>
      <c r="K2928" s="46" t="s">
        <v>37</v>
      </c>
      <c r="L2928" s="46" t="s">
        <v>37</v>
      </c>
      <c r="M2928" s="49">
        <v>0.85</v>
      </c>
      <c r="N2928" s="49">
        <v>0.15</v>
      </c>
      <c r="O2928" s="50">
        <f>Ugovori_OPULJP[[#This Row],[Bespovratna sredstva - Ukupno (EU+Nac) HRK
= Ukupna ugovorena vrijednost bespovratnih sredstava]]*Ugovori_OPULJP[[#This Row],[EU STOPA SUFINANCIRANJA %
EU CO-FINANCING RATE %]]</f>
        <v>1498456.1004999999</v>
      </c>
      <c r="P2928" s="51">
        <f>Ugovori_OPULJP[[#This Row],[Bespovratna sredstva - EU dio - HRK]]/7.5345</f>
        <v>198879.30194438912</v>
      </c>
      <c r="Q2928" s="50">
        <f>Ugovori_OPULJP[[#This Row],[Bespovratna sredstva - Ukupno (EU+Nac) HRK
= Ukupna ugovorena vrijednost bespovratnih sredstava]]*Ugovori_OPULJP[[#This Row],[STOPA NACIONALNOG SUFINANCIRANJA %]]</f>
        <v>264433.42949999997</v>
      </c>
      <c r="R2928" s="51">
        <f>Ugovori_OPULJP[[#This Row],[Bespovratna sredstva - Nacionalni dio - HRK]]/7.5345</f>
        <v>35096.347401951018</v>
      </c>
      <c r="S2928" s="50">
        <v>1762889.53</v>
      </c>
      <c r="T2928" s="51">
        <f>Ugovori_OPULJP[[#This Row],[Bespovratna sredstva - Ukupno (EU+Nac) HRK
= Ukupna ugovorena vrijednost bespovratnih sredstava]]/7.5345</f>
        <v>233975.64934634016</v>
      </c>
      <c r="U2928" s="50">
        <v>0</v>
      </c>
      <c r="V2928" s="51">
        <f>Ugovori_OPULJP[[#This Row],[Javni doprinos korisnika - HRK]]/7.5345</f>
        <v>0</v>
      </c>
      <c r="W2928" s="50">
        <v>0</v>
      </c>
      <c r="X2928" s="51">
        <f>Ugovori_OPULJP[[#This Row],[Privatni doprinos korisnika - HRK]]/7.5345</f>
        <v>0</v>
      </c>
      <c r="Y2928" s="52">
        <v>1762889.53</v>
      </c>
      <c r="Z2928" s="53">
        <f>Ugovori_OPULJP[[#This Row],[UKUPNI PRIHVATLJIVI IZDACI
TOTAL ELIGIBLE EXPENDITURE
= Bespovratna sredstva ukupno + doprinos korisnika
= Ukupni prihvatljivi troškovi
= Ukupna ugovorena vrijednost projekta HRK]]/7.5345</f>
        <v>233975.64934634016</v>
      </c>
      <c r="AA2928" s="44" t="s">
        <v>10669</v>
      </c>
      <c r="AB2928" s="44" t="s">
        <v>10670</v>
      </c>
      <c r="AC2928" s="114" t="s">
        <v>10709</v>
      </c>
      <c r="AD2928" s="43" t="s">
        <v>10672</v>
      </c>
    </row>
    <row r="2929" spans="1:30" ht="66.75" customHeight="1" x14ac:dyDescent="0.2">
      <c r="A2929" s="41" t="s">
        <v>10710</v>
      </c>
      <c r="B2929" s="42" t="s">
        <v>10664</v>
      </c>
      <c r="C2929" s="43" t="s">
        <v>10665</v>
      </c>
      <c r="D2929" s="43" t="s">
        <v>10674</v>
      </c>
      <c r="E2929" s="44" t="s">
        <v>232</v>
      </c>
      <c r="F2929" s="45" t="s">
        <v>10711</v>
      </c>
      <c r="G2929" s="45" t="s">
        <v>10712</v>
      </c>
      <c r="H2929" s="47">
        <v>43385</v>
      </c>
      <c r="I2929" s="47">
        <v>44116</v>
      </c>
      <c r="J2929" s="48" t="str">
        <f>IF(Ugovori_OPULJP[[#This Row],[DATUM ZAVRŠETKA OPERACIJE]]&gt;DATE(2024,3,31),"u provedbi","završen")</f>
        <v>završen</v>
      </c>
      <c r="K2929" s="46" t="s">
        <v>37</v>
      </c>
      <c r="L2929" s="46" t="s">
        <v>37</v>
      </c>
      <c r="M2929" s="49">
        <v>0.85</v>
      </c>
      <c r="N2929" s="49">
        <v>0.15</v>
      </c>
      <c r="O2929" s="50">
        <f>Ugovori_OPULJP[[#This Row],[Bespovratna sredstva - Ukupno (EU+Nac) HRK
= Ukupna ugovorena vrijednost bespovratnih sredstava]]*Ugovori_OPULJP[[#This Row],[EU STOPA SUFINANCIRANJA %
EU CO-FINANCING RATE %]]</f>
        <v>587902.20250000001</v>
      </c>
      <c r="P2929" s="51">
        <f>Ugovori_OPULJP[[#This Row],[Bespovratna sredstva - EU dio - HRK]]/7.5345</f>
        <v>78028.03138894419</v>
      </c>
      <c r="Q2929" s="50">
        <f>Ugovori_OPULJP[[#This Row],[Bespovratna sredstva - Ukupno (EU+Nac) HRK
= Ukupna ugovorena vrijednost bespovratnih sredstava]]*Ugovori_OPULJP[[#This Row],[STOPA NACIONALNOG SUFINANCIRANJA %]]</f>
        <v>103747.44749999999</v>
      </c>
      <c r="R2929" s="51">
        <f>Ugovori_OPULJP[[#This Row],[Bespovratna sredstva - Nacionalni dio - HRK]]/7.5345</f>
        <v>13769.652598048973</v>
      </c>
      <c r="S2929" s="50">
        <v>691649.65</v>
      </c>
      <c r="T2929" s="51">
        <f>Ugovori_OPULJP[[#This Row],[Bespovratna sredstva - Ukupno (EU+Nac) HRK
= Ukupna ugovorena vrijednost bespovratnih sredstava]]/7.5345</f>
        <v>91797.683986993157</v>
      </c>
      <c r="U2929" s="50">
        <v>0</v>
      </c>
      <c r="V2929" s="51">
        <f>Ugovori_OPULJP[[#This Row],[Javni doprinos korisnika - HRK]]/7.5345</f>
        <v>0</v>
      </c>
      <c r="W2929" s="50">
        <v>871299.66</v>
      </c>
      <c r="X2929" s="51">
        <f>Ugovori_OPULJP[[#This Row],[Privatni doprinos korisnika - HRK]]/7.5345</f>
        <v>115641.33784590881</v>
      </c>
      <c r="Y2929" s="52">
        <v>1562949.31</v>
      </c>
      <c r="Z2929" s="53">
        <f>Ugovori_OPULJP[[#This Row],[UKUPNI PRIHVATLJIVI IZDACI
TOTAL ELIGIBLE EXPENDITURE
= Bespovratna sredstva ukupno + doprinos korisnika
= Ukupni prihvatljivi troškovi
= Ukupna ugovorena vrijednost projekta HRK]]/7.5345</f>
        <v>207439.02183290198</v>
      </c>
      <c r="AA2929" s="44" t="s">
        <v>10669</v>
      </c>
      <c r="AB2929" s="44" t="s">
        <v>10670</v>
      </c>
      <c r="AC2929" s="114" t="s">
        <v>10713</v>
      </c>
      <c r="AD2929" s="43" t="s">
        <v>10672</v>
      </c>
    </row>
    <row r="2930" spans="1:30" ht="66.75" customHeight="1" x14ac:dyDescent="0.2">
      <c r="A2930" s="41" t="s">
        <v>10714</v>
      </c>
      <c r="B2930" s="42" t="s">
        <v>10664</v>
      </c>
      <c r="C2930" s="43" t="s">
        <v>10665</v>
      </c>
      <c r="D2930" s="43" t="s">
        <v>10674</v>
      </c>
      <c r="E2930" s="44" t="s">
        <v>232</v>
      </c>
      <c r="F2930" s="45" t="s">
        <v>10715</v>
      </c>
      <c r="G2930" s="45" t="s">
        <v>10716</v>
      </c>
      <c r="H2930" s="47">
        <v>43385</v>
      </c>
      <c r="I2930" s="47">
        <v>44481</v>
      </c>
      <c r="J2930" s="48" t="str">
        <f>IF(Ugovori_OPULJP[[#This Row],[DATUM ZAVRŠETKA OPERACIJE]]&gt;DATE(2024,3,31),"u provedbi","završen")</f>
        <v>završen</v>
      </c>
      <c r="K2930" s="46" t="s">
        <v>79</v>
      </c>
      <c r="L2930" s="46" t="s">
        <v>79</v>
      </c>
      <c r="M2930" s="49">
        <v>0.85</v>
      </c>
      <c r="N2930" s="49">
        <v>0.15</v>
      </c>
      <c r="O2930" s="50">
        <f>Ugovori_OPULJP[[#This Row],[Bespovratna sredstva - Ukupno (EU+Nac) HRK
= Ukupna ugovorena vrijednost bespovratnih sredstava]]*Ugovori_OPULJP[[#This Row],[EU STOPA SUFINANCIRANJA %
EU CO-FINANCING RATE %]]</f>
        <v>1529444.1680000001</v>
      </c>
      <c r="P2930" s="51">
        <f>Ugovori_OPULJP[[#This Row],[Bespovratna sredstva - EU dio - HRK]]/7.5345</f>
        <v>202992.12529033114</v>
      </c>
      <c r="Q2930" s="50">
        <f>Ugovori_OPULJP[[#This Row],[Bespovratna sredstva - Ukupno (EU+Nac) HRK
= Ukupna ugovorena vrijednost bespovratnih sredstava]]*Ugovori_OPULJP[[#This Row],[STOPA NACIONALNOG SUFINANCIRANJA %]]</f>
        <v>269901.91200000001</v>
      </c>
      <c r="R2930" s="51">
        <f>Ugovori_OPULJP[[#This Row],[Bespovratna sredstva - Nacionalni dio - HRK]]/7.5345</f>
        <v>35822.139757117257</v>
      </c>
      <c r="S2930" s="50">
        <v>1799346.08</v>
      </c>
      <c r="T2930" s="51">
        <f>Ugovori_OPULJP[[#This Row],[Bespovratna sredstva - Ukupno (EU+Nac) HRK
= Ukupna ugovorena vrijednost bespovratnih sredstava]]/7.5345</f>
        <v>238814.2650474484</v>
      </c>
      <c r="U2930" s="50">
        <v>0</v>
      </c>
      <c r="V2930" s="51">
        <f>Ugovori_OPULJP[[#This Row],[Javni doprinos korisnika - HRK]]/7.5345</f>
        <v>0</v>
      </c>
      <c r="W2930" s="50">
        <v>0</v>
      </c>
      <c r="X2930" s="51">
        <f>Ugovori_OPULJP[[#This Row],[Privatni doprinos korisnika - HRK]]/7.5345</f>
        <v>0</v>
      </c>
      <c r="Y2930" s="52">
        <v>1799346.08</v>
      </c>
      <c r="Z2930" s="53">
        <f>Ugovori_OPULJP[[#This Row],[UKUPNI PRIHVATLJIVI IZDACI
TOTAL ELIGIBLE EXPENDITURE
= Bespovratna sredstva ukupno + doprinos korisnika
= Ukupni prihvatljivi troškovi
= Ukupna ugovorena vrijednost projekta HRK]]/7.5345</f>
        <v>238814.2650474484</v>
      </c>
      <c r="AA2930" s="44" t="s">
        <v>10669</v>
      </c>
      <c r="AB2930" s="44" t="s">
        <v>10670</v>
      </c>
      <c r="AC2930" s="114" t="s">
        <v>10717</v>
      </c>
      <c r="AD2930" s="43" t="s">
        <v>10672</v>
      </c>
    </row>
    <row r="2931" spans="1:30" ht="66.75" customHeight="1" x14ac:dyDescent="0.2">
      <c r="A2931" s="41" t="s">
        <v>10718</v>
      </c>
      <c r="B2931" s="42" t="s">
        <v>10664</v>
      </c>
      <c r="C2931" s="43" t="s">
        <v>10665</v>
      </c>
      <c r="D2931" s="43" t="s">
        <v>10674</v>
      </c>
      <c r="E2931" s="44" t="s">
        <v>232</v>
      </c>
      <c r="F2931" s="45" t="s">
        <v>10719</v>
      </c>
      <c r="G2931" s="45" t="s">
        <v>10720</v>
      </c>
      <c r="H2931" s="47">
        <v>43385</v>
      </c>
      <c r="I2931" s="47">
        <v>44481</v>
      </c>
      <c r="J2931" s="48" t="str">
        <f>IF(Ugovori_OPULJP[[#This Row],[DATUM ZAVRŠETKA OPERACIJE]]&gt;DATE(2024,3,31),"u provedbi","završen")</f>
        <v>završen</v>
      </c>
      <c r="K2931" s="46" t="s">
        <v>37</v>
      </c>
      <c r="L2931" s="46" t="s">
        <v>37</v>
      </c>
      <c r="M2931" s="49">
        <v>0.85</v>
      </c>
      <c r="N2931" s="49">
        <v>0.15</v>
      </c>
      <c r="O2931" s="50">
        <f>Ugovori_OPULJP[[#This Row],[Bespovratna sredstva - Ukupno (EU+Nac) HRK
= Ukupna ugovorena vrijednost bespovratnih sredstava]]*Ugovori_OPULJP[[#This Row],[EU STOPA SUFINANCIRANJA %
EU CO-FINANCING RATE %]]</f>
        <v>1520924.6945</v>
      </c>
      <c r="P2931" s="51">
        <f>Ugovori_OPULJP[[#This Row],[Bespovratna sredstva - EU dio - HRK]]/7.5345</f>
        <v>201861.39684119716</v>
      </c>
      <c r="Q2931" s="50">
        <f>Ugovori_OPULJP[[#This Row],[Bespovratna sredstva - Ukupno (EU+Nac) HRK
= Ukupna ugovorena vrijednost bespovratnih sredstava]]*Ugovori_OPULJP[[#This Row],[STOPA NACIONALNOG SUFINANCIRANJA %]]</f>
        <v>268398.4755</v>
      </c>
      <c r="R2931" s="51">
        <f>Ugovori_OPULJP[[#This Row],[Bespovratna sredstva - Nacionalni dio - HRK]]/7.5345</f>
        <v>35622.599442564206</v>
      </c>
      <c r="S2931" s="50">
        <v>1789323.17</v>
      </c>
      <c r="T2931" s="51">
        <f>Ugovori_OPULJP[[#This Row],[Bespovratna sredstva - Ukupno (EU+Nac) HRK
= Ukupna ugovorena vrijednost bespovratnih sredstava]]/7.5345</f>
        <v>237483.99628376134</v>
      </c>
      <c r="U2931" s="50">
        <v>0</v>
      </c>
      <c r="V2931" s="51">
        <f>Ugovori_OPULJP[[#This Row],[Javni doprinos korisnika - HRK]]/7.5345</f>
        <v>0</v>
      </c>
      <c r="W2931" s="50">
        <v>0</v>
      </c>
      <c r="X2931" s="51">
        <f>Ugovori_OPULJP[[#This Row],[Privatni doprinos korisnika - HRK]]/7.5345</f>
        <v>0</v>
      </c>
      <c r="Y2931" s="52">
        <v>1789323.17</v>
      </c>
      <c r="Z2931" s="53">
        <f>Ugovori_OPULJP[[#This Row],[UKUPNI PRIHVATLJIVI IZDACI
TOTAL ELIGIBLE EXPENDITURE
= Bespovratna sredstva ukupno + doprinos korisnika
= Ukupni prihvatljivi troškovi
= Ukupna ugovorena vrijednost projekta HRK]]/7.5345</f>
        <v>237483.99628376134</v>
      </c>
      <c r="AA2931" s="44" t="s">
        <v>10669</v>
      </c>
      <c r="AB2931" s="44" t="s">
        <v>10670</v>
      </c>
      <c r="AC2931" s="114" t="s">
        <v>10721</v>
      </c>
      <c r="AD2931" s="43" t="s">
        <v>10672</v>
      </c>
    </row>
    <row r="2932" spans="1:30" ht="66.75" customHeight="1" x14ac:dyDescent="0.2">
      <c r="A2932" s="41" t="s">
        <v>10722</v>
      </c>
      <c r="B2932" s="42" t="s">
        <v>10664</v>
      </c>
      <c r="C2932" s="43" t="s">
        <v>10665</v>
      </c>
      <c r="D2932" s="43" t="s">
        <v>10674</v>
      </c>
      <c r="E2932" s="44" t="s">
        <v>232</v>
      </c>
      <c r="F2932" s="45" t="s">
        <v>10723</v>
      </c>
      <c r="G2932" s="45" t="s">
        <v>10183</v>
      </c>
      <c r="H2932" s="47">
        <v>43385</v>
      </c>
      <c r="I2932" s="47">
        <v>44481</v>
      </c>
      <c r="J2932" s="48" t="str">
        <f>IF(Ugovori_OPULJP[[#This Row],[DATUM ZAVRŠETKA OPERACIJE]]&gt;DATE(2024,3,31),"u provedbi","završen")</f>
        <v>završen</v>
      </c>
      <c r="K2932" s="46" t="s">
        <v>37</v>
      </c>
      <c r="L2932" s="46" t="s">
        <v>37</v>
      </c>
      <c r="M2932" s="49">
        <v>0.85</v>
      </c>
      <c r="N2932" s="49">
        <v>0.15</v>
      </c>
      <c r="O2932" s="50">
        <f>Ugovori_OPULJP[[#This Row],[Bespovratna sredstva - Ukupno (EU+Nac) HRK
= Ukupna ugovorena vrijednost bespovratnih sredstava]]*Ugovori_OPULJP[[#This Row],[EU STOPA SUFINANCIRANJA %
EU CO-FINANCING RATE %]]</f>
        <v>1510350.4989999998</v>
      </c>
      <c r="P2932" s="51">
        <f>Ugovori_OPULJP[[#This Row],[Bespovratna sredstva - EU dio - HRK]]/7.5345</f>
        <v>200457.95991771182</v>
      </c>
      <c r="Q2932" s="50">
        <f>Ugovori_OPULJP[[#This Row],[Bespovratna sredstva - Ukupno (EU+Nac) HRK
= Ukupna ugovorena vrijednost bespovratnih sredstava]]*Ugovori_OPULJP[[#This Row],[STOPA NACIONALNOG SUFINANCIRANJA %]]</f>
        <v>266532.44099999999</v>
      </c>
      <c r="R2932" s="51">
        <f>Ugovori_OPULJP[[#This Row],[Bespovratna sredstva - Nacionalni dio - HRK]]/7.5345</f>
        <v>35374.934103125619</v>
      </c>
      <c r="S2932" s="50">
        <v>1776882.94</v>
      </c>
      <c r="T2932" s="51">
        <f>Ugovori_OPULJP[[#This Row],[Bespovratna sredstva - Ukupno (EU+Nac) HRK
= Ukupna ugovorena vrijednost bespovratnih sredstava]]/7.5345</f>
        <v>235832.89402083747</v>
      </c>
      <c r="U2932" s="50">
        <v>0</v>
      </c>
      <c r="V2932" s="51">
        <f>Ugovori_OPULJP[[#This Row],[Javni doprinos korisnika - HRK]]/7.5345</f>
        <v>0</v>
      </c>
      <c r="W2932" s="50">
        <v>0</v>
      </c>
      <c r="X2932" s="51">
        <f>Ugovori_OPULJP[[#This Row],[Privatni doprinos korisnika - HRK]]/7.5345</f>
        <v>0</v>
      </c>
      <c r="Y2932" s="52">
        <v>1776882.94</v>
      </c>
      <c r="Z2932" s="53">
        <f>Ugovori_OPULJP[[#This Row],[UKUPNI PRIHVATLJIVI IZDACI
TOTAL ELIGIBLE EXPENDITURE
= Bespovratna sredstva ukupno + doprinos korisnika
= Ukupni prihvatljivi troškovi
= Ukupna ugovorena vrijednost projekta HRK]]/7.5345</f>
        <v>235832.89402083747</v>
      </c>
      <c r="AA2932" s="44" t="s">
        <v>10669</v>
      </c>
      <c r="AB2932" s="44" t="s">
        <v>10670</v>
      </c>
      <c r="AC2932" s="114" t="s">
        <v>10724</v>
      </c>
      <c r="AD2932" s="43" t="s">
        <v>10672</v>
      </c>
    </row>
    <row r="2933" spans="1:30" ht="66.75" customHeight="1" x14ac:dyDescent="0.2">
      <c r="A2933" s="41" t="s">
        <v>10725</v>
      </c>
      <c r="B2933" s="42" t="s">
        <v>10664</v>
      </c>
      <c r="C2933" s="43" t="s">
        <v>10665</v>
      </c>
      <c r="D2933" s="43" t="s">
        <v>10674</v>
      </c>
      <c r="E2933" s="44" t="s">
        <v>232</v>
      </c>
      <c r="F2933" s="45" t="s">
        <v>10726</v>
      </c>
      <c r="G2933" s="45" t="s">
        <v>10727</v>
      </c>
      <c r="H2933" s="47">
        <v>43385</v>
      </c>
      <c r="I2933" s="47">
        <v>44481</v>
      </c>
      <c r="J2933" s="48" t="str">
        <f>IF(Ugovori_OPULJP[[#This Row],[DATUM ZAVRŠETKA OPERACIJE]]&gt;DATE(2024,3,31),"u provedbi","završen")</f>
        <v>završen</v>
      </c>
      <c r="K2933" s="46" t="s">
        <v>37</v>
      </c>
      <c r="L2933" s="46" t="s">
        <v>37</v>
      </c>
      <c r="M2933" s="49">
        <v>0.85</v>
      </c>
      <c r="N2933" s="49">
        <v>0.15</v>
      </c>
      <c r="O2933" s="50">
        <f>Ugovori_OPULJP[[#This Row],[Bespovratna sredstva - Ukupno (EU+Nac) HRK
= Ukupna ugovorena vrijednost bespovratnih sredstava]]*Ugovori_OPULJP[[#This Row],[EU STOPA SUFINANCIRANJA %
EU CO-FINANCING RATE %]]</f>
        <v>1519673.2734999999</v>
      </c>
      <c r="P2933" s="51">
        <f>Ugovori_OPULJP[[#This Row],[Bespovratna sredstva - EU dio - HRK]]/7.5345</f>
        <v>201695.30473156809</v>
      </c>
      <c r="Q2933" s="50">
        <f>Ugovori_OPULJP[[#This Row],[Bespovratna sredstva - Ukupno (EU+Nac) HRK
= Ukupna ugovorena vrijednost bespovratnih sredstava]]*Ugovori_OPULJP[[#This Row],[STOPA NACIONALNOG SUFINANCIRANJA %]]</f>
        <v>268177.63649999996</v>
      </c>
      <c r="R2933" s="51">
        <f>Ugovori_OPULJP[[#This Row],[Bespovratna sredstva - Nacionalni dio - HRK]]/7.5345</f>
        <v>35593.289070276718</v>
      </c>
      <c r="S2933" s="50">
        <v>1787850.91</v>
      </c>
      <c r="T2933" s="51">
        <f>Ugovori_OPULJP[[#This Row],[Bespovratna sredstva - Ukupno (EU+Nac) HRK
= Ukupna ugovorena vrijednost bespovratnih sredstava]]/7.5345</f>
        <v>237288.59380184484</v>
      </c>
      <c r="U2933" s="50">
        <v>0</v>
      </c>
      <c r="V2933" s="51">
        <f>Ugovori_OPULJP[[#This Row],[Javni doprinos korisnika - HRK]]/7.5345</f>
        <v>0</v>
      </c>
      <c r="W2933" s="50">
        <v>0</v>
      </c>
      <c r="X2933" s="51">
        <f>Ugovori_OPULJP[[#This Row],[Privatni doprinos korisnika - HRK]]/7.5345</f>
        <v>0</v>
      </c>
      <c r="Y2933" s="52">
        <v>1787850.91</v>
      </c>
      <c r="Z2933" s="53">
        <f>Ugovori_OPULJP[[#This Row],[UKUPNI PRIHVATLJIVI IZDACI
TOTAL ELIGIBLE EXPENDITURE
= Bespovratna sredstva ukupno + doprinos korisnika
= Ukupni prihvatljivi troškovi
= Ukupna ugovorena vrijednost projekta HRK]]/7.5345</f>
        <v>237288.59380184484</v>
      </c>
      <c r="AA2933" s="44" t="s">
        <v>10669</v>
      </c>
      <c r="AB2933" s="44" t="s">
        <v>10670</v>
      </c>
      <c r="AC2933" s="114" t="s">
        <v>10728</v>
      </c>
      <c r="AD2933" s="43" t="s">
        <v>10672</v>
      </c>
    </row>
    <row r="2934" spans="1:30" ht="66.75" customHeight="1" x14ac:dyDescent="0.2">
      <c r="A2934" s="41" t="s">
        <v>10729</v>
      </c>
      <c r="B2934" s="42" t="s">
        <v>10664</v>
      </c>
      <c r="C2934" s="43" t="s">
        <v>10665</v>
      </c>
      <c r="D2934" s="43" t="s">
        <v>10674</v>
      </c>
      <c r="E2934" s="44" t="s">
        <v>232</v>
      </c>
      <c r="F2934" s="45" t="s">
        <v>10730</v>
      </c>
      <c r="G2934" s="45" t="s">
        <v>10731</v>
      </c>
      <c r="H2934" s="47">
        <v>43385</v>
      </c>
      <c r="I2934" s="47">
        <v>44481</v>
      </c>
      <c r="J2934" s="48" t="str">
        <f>IF(Ugovori_OPULJP[[#This Row],[DATUM ZAVRŠETKA OPERACIJE]]&gt;DATE(2024,3,31),"u provedbi","završen")</f>
        <v>završen</v>
      </c>
      <c r="K2934" s="46" t="s">
        <v>8416</v>
      </c>
      <c r="L2934" s="46" t="s">
        <v>37</v>
      </c>
      <c r="M2934" s="49">
        <v>0.85</v>
      </c>
      <c r="N2934" s="49">
        <v>0.15</v>
      </c>
      <c r="O2934" s="50">
        <f>Ugovori_OPULJP[[#This Row],[Bespovratna sredstva - Ukupno (EU+Nac) HRK
= Ukupna ugovorena vrijednost bespovratnih sredstava]]*Ugovori_OPULJP[[#This Row],[EU STOPA SUFINANCIRANJA %
EU CO-FINANCING RATE %]]</f>
        <v>1516740.4505</v>
      </c>
      <c r="P2934" s="51">
        <f>Ugovori_OPULJP[[#This Row],[Bespovratna sredstva - EU dio - HRK]]/7.5345</f>
        <v>201306.05222642509</v>
      </c>
      <c r="Q2934" s="50">
        <f>Ugovori_OPULJP[[#This Row],[Bespovratna sredstva - Ukupno (EU+Nac) HRK
= Ukupna ugovorena vrijednost bespovratnih sredstava]]*Ugovori_OPULJP[[#This Row],[STOPA NACIONALNOG SUFINANCIRANJA %]]</f>
        <v>267660.07949999999</v>
      </c>
      <c r="R2934" s="51">
        <f>Ugovori_OPULJP[[#This Row],[Bespovratna sredstva - Nacionalni dio - HRK]]/7.5345</f>
        <v>35524.597451722075</v>
      </c>
      <c r="S2934" s="50">
        <v>1784400.53</v>
      </c>
      <c r="T2934" s="51">
        <f>Ugovori_OPULJP[[#This Row],[Bespovratna sredstva - Ukupno (EU+Nac) HRK
= Ukupna ugovorena vrijednost bespovratnih sredstava]]/7.5345</f>
        <v>236830.64967814719</v>
      </c>
      <c r="U2934" s="50">
        <v>0</v>
      </c>
      <c r="V2934" s="51">
        <f>Ugovori_OPULJP[[#This Row],[Javni doprinos korisnika - HRK]]/7.5345</f>
        <v>0</v>
      </c>
      <c r="W2934" s="50">
        <v>0</v>
      </c>
      <c r="X2934" s="51">
        <f>Ugovori_OPULJP[[#This Row],[Privatni doprinos korisnika - HRK]]/7.5345</f>
        <v>0</v>
      </c>
      <c r="Y2934" s="52">
        <v>1784400.53</v>
      </c>
      <c r="Z2934" s="53">
        <f>Ugovori_OPULJP[[#This Row],[UKUPNI PRIHVATLJIVI IZDACI
TOTAL ELIGIBLE EXPENDITURE
= Bespovratna sredstva ukupno + doprinos korisnika
= Ukupni prihvatljivi troškovi
= Ukupna ugovorena vrijednost projekta HRK]]/7.5345</f>
        <v>236830.64967814719</v>
      </c>
      <c r="AA2934" s="44" t="s">
        <v>10669</v>
      </c>
      <c r="AB2934" s="44" t="s">
        <v>10670</v>
      </c>
      <c r="AC2934" s="114" t="s">
        <v>10732</v>
      </c>
      <c r="AD2934" s="43" t="s">
        <v>10672</v>
      </c>
    </row>
    <row r="2935" spans="1:30" ht="66.75" customHeight="1" x14ac:dyDescent="0.2">
      <c r="A2935" s="41" t="s">
        <v>10733</v>
      </c>
      <c r="B2935" s="42" t="s">
        <v>10664</v>
      </c>
      <c r="C2935" s="43" t="s">
        <v>10665</v>
      </c>
      <c r="D2935" s="43" t="s">
        <v>10674</v>
      </c>
      <c r="E2935" s="44" t="s">
        <v>232</v>
      </c>
      <c r="F2935" s="45" t="s">
        <v>10734</v>
      </c>
      <c r="G2935" s="45" t="s">
        <v>10735</v>
      </c>
      <c r="H2935" s="47">
        <v>43385</v>
      </c>
      <c r="I2935" s="47">
        <v>44116</v>
      </c>
      <c r="J2935" s="48" t="str">
        <f>IF(Ugovori_OPULJP[[#This Row],[DATUM ZAVRŠETKA OPERACIJE]]&gt;DATE(2024,3,31),"u provedbi","završen")</f>
        <v>završen</v>
      </c>
      <c r="K2935" s="46" t="s">
        <v>216</v>
      </c>
      <c r="L2935" s="46" t="s">
        <v>37</v>
      </c>
      <c r="M2935" s="49">
        <v>0.85</v>
      </c>
      <c r="N2935" s="49">
        <v>0.15</v>
      </c>
      <c r="O2935" s="50">
        <f>Ugovori_OPULJP[[#This Row],[Bespovratna sredstva - Ukupno (EU+Nac) HRK
= Ukupna ugovorena vrijednost bespovratnih sredstava]]*Ugovori_OPULJP[[#This Row],[EU STOPA SUFINANCIRANJA %
EU CO-FINANCING RATE %]]</f>
        <v>1176199.4339999999</v>
      </c>
      <c r="P2935" s="51">
        <f>Ugovori_OPULJP[[#This Row],[Bespovratna sredstva - EU dio - HRK]]/7.5345</f>
        <v>156108.49213617359</v>
      </c>
      <c r="Q2935" s="50">
        <f>Ugovori_OPULJP[[#This Row],[Bespovratna sredstva - Ukupno (EU+Nac) HRK
= Ukupna ugovorena vrijednost bespovratnih sredstava]]*Ugovori_OPULJP[[#This Row],[STOPA NACIONALNOG SUFINANCIRANJA %]]</f>
        <v>207564.606</v>
      </c>
      <c r="R2935" s="51">
        <f>Ugovori_OPULJP[[#This Row],[Bespovratna sredstva - Nacionalni dio - HRK]]/7.5345</f>
        <v>27548.557435795341</v>
      </c>
      <c r="S2935" s="50">
        <v>1383764.04</v>
      </c>
      <c r="T2935" s="51">
        <f>Ugovori_OPULJP[[#This Row],[Bespovratna sredstva - Ukupno (EU+Nac) HRK
= Ukupna ugovorena vrijednost bespovratnih sredstava]]/7.5345</f>
        <v>183657.04957196894</v>
      </c>
      <c r="U2935" s="50">
        <v>0</v>
      </c>
      <c r="V2935" s="51">
        <f>Ugovori_OPULJP[[#This Row],[Javni doprinos korisnika - HRK]]/7.5345</f>
        <v>0</v>
      </c>
      <c r="W2935" s="50">
        <v>0</v>
      </c>
      <c r="X2935" s="51">
        <f>Ugovori_OPULJP[[#This Row],[Privatni doprinos korisnika - HRK]]/7.5345</f>
        <v>0</v>
      </c>
      <c r="Y2935" s="52">
        <v>1383764.04</v>
      </c>
      <c r="Z2935" s="53">
        <f>Ugovori_OPULJP[[#This Row],[UKUPNI PRIHVATLJIVI IZDACI
TOTAL ELIGIBLE EXPENDITURE
= Bespovratna sredstva ukupno + doprinos korisnika
= Ukupni prihvatljivi troškovi
= Ukupna ugovorena vrijednost projekta HRK]]/7.5345</f>
        <v>183657.04957196894</v>
      </c>
      <c r="AA2935" s="44" t="s">
        <v>10669</v>
      </c>
      <c r="AB2935" s="44" t="s">
        <v>10670</v>
      </c>
      <c r="AC2935" s="114" t="s">
        <v>10736</v>
      </c>
      <c r="AD2935" s="43" t="s">
        <v>10672</v>
      </c>
    </row>
    <row r="2936" spans="1:30" ht="66.75" customHeight="1" x14ac:dyDescent="0.2">
      <c r="A2936" s="41" t="s">
        <v>10737</v>
      </c>
      <c r="B2936" s="42" t="s">
        <v>10664</v>
      </c>
      <c r="C2936" s="43" t="s">
        <v>10665</v>
      </c>
      <c r="D2936" s="43" t="s">
        <v>10674</v>
      </c>
      <c r="E2936" s="44" t="s">
        <v>232</v>
      </c>
      <c r="F2936" s="45" t="s">
        <v>10738</v>
      </c>
      <c r="G2936" s="45" t="s">
        <v>10739</v>
      </c>
      <c r="H2936" s="47">
        <v>43385</v>
      </c>
      <c r="I2936" s="47">
        <v>44298</v>
      </c>
      <c r="J2936" s="48" t="str">
        <f>IF(Ugovori_OPULJP[[#This Row],[DATUM ZAVRŠETKA OPERACIJE]]&gt;DATE(2024,3,31),"u provedbi","završen")</f>
        <v>završen</v>
      </c>
      <c r="K2936" s="46" t="s">
        <v>37</v>
      </c>
      <c r="L2936" s="46" t="s">
        <v>37</v>
      </c>
      <c r="M2936" s="49">
        <v>0.85</v>
      </c>
      <c r="N2936" s="49">
        <v>0.15</v>
      </c>
      <c r="O2936" s="50">
        <f>Ugovori_OPULJP[[#This Row],[Bespovratna sredstva - Ukupno (EU+Nac) HRK
= Ukupna ugovorena vrijednost bespovratnih sredstava]]*Ugovori_OPULJP[[#This Row],[EU STOPA SUFINANCIRANJA %
EU CO-FINANCING RATE %]]</f>
        <v>1446311.3119999999</v>
      </c>
      <c r="P2936" s="51">
        <f>Ugovori_OPULJP[[#This Row],[Bespovratna sredstva - EU dio - HRK]]/7.5345</f>
        <v>191958.49917048242</v>
      </c>
      <c r="Q2936" s="50">
        <f>Ugovori_OPULJP[[#This Row],[Bespovratna sredstva - Ukupno (EU+Nac) HRK
= Ukupna ugovorena vrijednost bespovratnih sredstava]]*Ugovori_OPULJP[[#This Row],[STOPA NACIONALNOG SUFINANCIRANJA %]]</f>
        <v>255231.408</v>
      </c>
      <c r="R2936" s="51">
        <f>Ugovori_OPULJP[[#This Row],[Bespovratna sredstva - Nacionalni dio - HRK]]/7.5345</f>
        <v>33875.029265379249</v>
      </c>
      <c r="S2936" s="50">
        <v>1701542.72</v>
      </c>
      <c r="T2936" s="51">
        <f>Ugovori_OPULJP[[#This Row],[Bespovratna sredstva - Ukupno (EU+Nac) HRK
= Ukupna ugovorena vrijednost bespovratnih sredstava]]/7.5345</f>
        <v>225833.52843586169</v>
      </c>
      <c r="U2936" s="50">
        <v>0</v>
      </c>
      <c r="V2936" s="51">
        <f>Ugovori_OPULJP[[#This Row],[Javni doprinos korisnika - HRK]]/7.5345</f>
        <v>0</v>
      </c>
      <c r="W2936" s="50">
        <v>0</v>
      </c>
      <c r="X2936" s="51">
        <f>Ugovori_OPULJP[[#This Row],[Privatni doprinos korisnika - HRK]]/7.5345</f>
        <v>0</v>
      </c>
      <c r="Y2936" s="52">
        <v>1701542.72</v>
      </c>
      <c r="Z2936" s="53">
        <f>Ugovori_OPULJP[[#This Row],[UKUPNI PRIHVATLJIVI IZDACI
TOTAL ELIGIBLE EXPENDITURE
= Bespovratna sredstva ukupno + doprinos korisnika
= Ukupni prihvatljivi troškovi
= Ukupna ugovorena vrijednost projekta HRK]]/7.5345</f>
        <v>225833.52843586169</v>
      </c>
      <c r="AA2936" s="44" t="s">
        <v>10669</v>
      </c>
      <c r="AB2936" s="44" t="s">
        <v>10670</v>
      </c>
      <c r="AC2936" s="114" t="s">
        <v>10740</v>
      </c>
      <c r="AD2936" s="43" t="s">
        <v>10672</v>
      </c>
    </row>
    <row r="2937" spans="1:30" ht="66.75" customHeight="1" x14ac:dyDescent="0.2">
      <c r="A2937" s="41" t="s">
        <v>10741</v>
      </c>
      <c r="B2937" s="42" t="s">
        <v>10664</v>
      </c>
      <c r="C2937" s="43" t="s">
        <v>10665</v>
      </c>
      <c r="D2937" s="43" t="s">
        <v>10674</v>
      </c>
      <c r="E2937" s="44" t="s">
        <v>232</v>
      </c>
      <c r="F2937" s="45" t="s">
        <v>10742</v>
      </c>
      <c r="G2937" s="45" t="s">
        <v>10743</v>
      </c>
      <c r="H2937" s="47">
        <v>43385</v>
      </c>
      <c r="I2937" s="47">
        <v>44481</v>
      </c>
      <c r="J2937" s="48" t="str">
        <f>IF(Ugovori_OPULJP[[#This Row],[DATUM ZAVRŠETKA OPERACIJE]]&gt;DATE(2024,3,31),"u provedbi","završen")</f>
        <v>završen</v>
      </c>
      <c r="K2937" s="46" t="s">
        <v>79</v>
      </c>
      <c r="L2937" s="46" t="s">
        <v>79</v>
      </c>
      <c r="M2937" s="49">
        <v>0.85</v>
      </c>
      <c r="N2937" s="49">
        <v>0.15</v>
      </c>
      <c r="O2937" s="50">
        <f>Ugovori_OPULJP[[#This Row],[Bespovratna sredstva - Ukupno (EU+Nac) HRK
= Ukupna ugovorena vrijednost bespovratnih sredstava]]*Ugovori_OPULJP[[#This Row],[EU STOPA SUFINANCIRANJA %
EU CO-FINANCING RATE %]]</f>
        <v>1504243.3</v>
      </c>
      <c r="P2937" s="51">
        <f>Ugovori_OPULJP[[#This Row],[Bespovratna sredstva - EU dio - HRK]]/7.5345</f>
        <v>199647.39531488487</v>
      </c>
      <c r="Q2937" s="50">
        <f>Ugovori_OPULJP[[#This Row],[Bespovratna sredstva - Ukupno (EU+Nac) HRK
= Ukupna ugovorena vrijednost bespovratnih sredstava]]*Ugovori_OPULJP[[#This Row],[STOPA NACIONALNOG SUFINANCIRANJA %]]</f>
        <v>265454.7</v>
      </c>
      <c r="R2937" s="51">
        <f>Ugovori_OPULJP[[#This Row],[Bespovratna sredstva - Nacionalni dio - HRK]]/7.5345</f>
        <v>35231.893290862034</v>
      </c>
      <c r="S2937" s="50">
        <v>1769698</v>
      </c>
      <c r="T2937" s="51">
        <f>Ugovori_OPULJP[[#This Row],[Bespovratna sredstva - Ukupno (EU+Nac) HRK
= Ukupna ugovorena vrijednost bespovratnih sredstava]]/7.5345</f>
        <v>234879.28860574687</v>
      </c>
      <c r="U2937" s="50">
        <v>0</v>
      </c>
      <c r="V2937" s="51">
        <f>Ugovori_OPULJP[[#This Row],[Javni doprinos korisnika - HRK]]/7.5345</f>
        <v>0</v>
      </c>
      <c r="W2937" s="50">
        <v>0</v>
      </c>
      <c r="X2937" s="51">
        <f>Ugovori_OPULJP[[#This Row],[Privatni doprinos korisnika - HRK]]/7.5345</f>
        <v>0</v>
      </c>
      <c r="Y2937" s="52">
        <v>1769698</v>
      </c>
      <c r="Z2937" s="53">
        <f>Ugovori_OPULJP[[#This Row],[UKUPNI PRIHVATLJIVI IZDACI
TOTAL ELIGIBLE EXPENDITURE
= Bespovratna sredstva ukupno + doprinos korisnika
= Ukupni prihvatljivi troškovi
= Ukupna ugovorena vrijednost projekta HRK]]/7.5345</f>
        <v>234879.28860574687</v>
      </c>
      <c r="AA2937" s="44" t="s">
        <v>10669</v>
      </c>
      <c r="AB2937" s="44" t="s">
        <v>10670</v>
      </c>
      <c r="AC2937" s="114" t="s">
        <v>10744</v>
      </c>
      <c r="AD2937" s="43" t="s">
        <v>10672</v>
      </c>
    </row>
    <row r="2938" spans="1:30" ht="66.75" customHeight="1" x14ac:dyDescent="0.2">
      <c r="A2938" s="41" t="s">
        <v>10745</v>
      </c>
      <c r="B2938" s="42" t="s">
        <v>10664</v>
      </c>
      <c r="C2938" s="43" t="s">
        <v>10665</v>
      </c>
      <c r="D2938" s="43" t="s">
        <v>10674</v>
      </c>
      <c r="E2938" s="44" t="s">
        <v>232</v>
      </c>
      <c r="F2938" s="45" t="s">
        <v>10746</v>
      </c>
      <c r="G2938" s="45" t="s">
        <v>10747</v>
      </c>
      <c r="H2938" s="47">
        <v>43385</v>
      </c>
      <c r="I2938" s="47">
        <v>44481</v>
      </c>
      <c r="J2938" s="48" t="str">
        <f>IF(Ugovori_OPULJP[[#This Row],[DATUM ZAVRŠETKA OPERACIJE]]&gt;DATE(2024,3,31),"u provedbi","završen")</f>
        <v>završen</v>
      </c>
      <c r="K2938" s="46" t="s">
        <v>99</v>
      </c>
      <c r="L2938" s="46" t="s">
        <v>99</v>
      </c>
      <c r="M2938" s="49">
        <v>0.85</v>
      </c>
      <c r="N2938" s="49">
        <v>0.15</v>
      </c>
      <c r="O2938" s="50">
        <f>Ugovori_OPULJP[[#This Row],[Bespovratna sredstva - Ukupno (EU+Nac) HRK
= Ukupna ugovorena vrijednost bespovratnih sredstava]]*Ugovori_OPULJP[[#This Row],[EU STOPA SUFINANCIRANJA %
EU CO-FINANCING RATE %]]</f>
        <v>1501566.1569999999</v>
      </c>
      <c r="P2938" s="51">
        <f>Ugovori_OPULJP[[#This Row],[Bespovratna sredstva - EU dio - HRK]]/7.5345</f>
        <v>199292.07737739728</v>
      </c>
      <c r="Q2938" s="50">
        <f>Ugovori_OPULJP[[#This Row],[Bespovratna sredstva - Ukupno (EU+Nac) HRK
= Ukupna ugovorena vrijednost bespovratnih sredstava]]*Ugovori_OPULJP[[#This Row],[STOPA NACIONALNOG SUFINANCIRANJA %]]</f>
        <v>264982.26299999998</v>
      </c>
      <c r="R2938" s="51">
        <f>Ugovori_OPULJP[[#This Row],[Bespovratna sredstva - Nacionalni dio - HRK]]/7.5345</f>
        <v>35169.190125423047</v>
      </c>
      <c r="S2938" s="50">
        <v>1766548.42</v>
      </c>
      <c r="T2938" s="51">
        <f>Ugovori_OPULJP[[#This Row],[Bespovratna sredstva - Ukupno (EU+Nac) HRK
= Ukupna ugovorena vrijednost bespovratnih sredstava]]/7.5345</f>
        <v>234461.26750282032</v>
      </c>
      <c r="U2938" s="50">
        <v>0</v>
      </c>
      <c r="V2938" s="51">
        <f>Ugovori_OPULJP[[#This Row],[Javni doprinos korisnika - HRK]]/7.5345</f>
        <v>0</v>
      </c>
      <c r="W2938" s="50">
        <v>0</v>
      </c>
      <c r="X2938" s="51">
        <f>Ugovori_OPULJP[[#This Row],[Privatni doprinos korisnika - HRK]]/7.5345</f>
        <v>0</v>
      </c>
      <c r="Y2938" s="52">
        <v>1766548.42</v>
      </c>
      <c r="Z2938" s="53">
        <f>Ugovori_OPULJP[[#This Row],[UKUPNI PRIHVATLJIVI IZDACI
TOTAL ELIGIBLE EXPENDITURE
= Bespovratna sredstva ukupno + doprinos korisnika
= Ukupni prihvatljivi troškovi
= Ukupna ugovorena vrijednost projekta HRK]]/7.5345</f>
        <v>234461.26750282032</v>
      </c>
      <c r="AA2938" s="44" t="s">
        <v>10669</v>
      </c>
      <c r="AB2938" s="44" t="s">
        <v>10670</v>
      </c>
      <c r="AC2938" s="114" t="s">
        <v>10748</v>
      </c>
      <c r="AD2938" s="43" t="s">
        <v>10672</v>
      </c>
    </row>
    <row r="2939" spans="1:30" ht="66.75" customHeight="1" x14ac:dyDescent="0.2">
      <c r="A2939" s="41" t="s">
        <v>10749</v>
      </c>
      <c r="B2939" s="42" t="s">
        <v>10664</v>
      </c>
      <c r="C2939" s="43" t="s">
        <v>10665</v>
      </c>
      <c r="D2939" s="43" t="s">
        <v>10674</v>
      </c>
      <c r="E2939" s="44" t="s">
        <v>232</v>
      </c>
      <c r="F2939" s="45" t="s">
        <v>10750</v>
      </c>
      <c r="G2939" s="45" t="s">
        <v>10751</v>
      </c>
      <c r="H2939" s="47">
        <v>43385</v>
      </c>
      <c r="I2939" s="47">
        <v>43902</v>
      </c>
      <c r="J2939" s="48" t="str">
        <f>IF(Ugovori_OPULJP[[#This Row],[DATUM ZAVRŠETKA OPERACIJE]]&gt;DATE(2024,3,31),"u provedbi","završen")</f>
        <v>završen</v>
      </c>
      <c r="K2939" s="46" t="s">
        <v>99</v>
      </c>
      <c r="L2939" s="46" t="s">
        <v>99</v>
      </c>
      <c r="M2939" s="49">
        <v>0.85</v>
      </c>
      <c r="N2939" s="49">
        <v>0.15</v>
      </c>
      <c r="O2939" s="50">
        <f>Ugovori_OPULJP[[#This Row],[Bespovratna sredstva - Ukupno (EU+Nac) HRK
= Ukupna ugovorena vrijednost bespovratnih sredstava]]*Ugovori_OPULJP[[#This Row],[EU STOPA SUFINANCIRANJA %
EU CO-FINANCING RATE %]]</f>
        <v>1512365.203</v>
      </c>
      <c r="P2939" s="51">
        <f>Ugovori_OPULJP[[#This Row],[Bespovratna sredstva - EU dio - HRK]]/7.5345</f>
        <v>200725.35709071602</v>
      </c>
      <c r="Q2939" s="50">
        <f>Ugovori_OPULJP[[#This Row],[Bespovratna sredstva - Ukupno (EU+Nac) HRK
= Ukupna ugovorena vrijednost bespovratnih sredstava]]*Ugovori_OPULJP[[#This Row],[STOPA NACIONALNOG SUFINANCIRANJA %]]</f>
        <v>266887.97699999996</v>
      </c>
      <c r="R2939" s="51">
        <f>Ugovori_OPULJP[[#This Row],[Bespovratna sredstva - Nacionalni dio - HRK]]/7.5345</f>
        <v>35422.121839538115</v>
      </c>
      <c r="S2939" s="50">
        <v>1779253.18</v>
      </c>
      <c r="T2939" s="51">
        <f>Ugovori_OPULJP[[#This Row],[Bespovratna sredstva - Ukupno (EU+Nac) HRK
= Ukupna ugovorena vrijednost bespovratnih sredstava]]/7.5345</f>
        <v>236147.47893025415</v>
      </c>
      <c r="U2939" s="50">
        <v>0</v>
      </c>
      <c r="V2939" s="51">
        <f>Ugovori_OPULJP[[#This Row],[Javni doprinos korisnika - HRK]]/7.5345</f>
        <v>0</v>
      </c>
      <c r="W2939" s="50">
        <v>0</v>
      </c>
      <c r="X2939" s="51">
        <f>Ugovori_OPULJP[[#This Row],[Privatni doprinos korisnika - HRK]]/7.5345</f>
        <v>0</v>
      </c>
      <c r="Y2939" s="52">
        <v>1779253.18</v>
      </c>
      <c r="Z2939" s="53">
        <f>Ugovori_OPULJP[[#This Row],[UKUPNI PRIHVATLJIVI IZDACI
TOTAL ELIGIBLE EXPENDITURE
= Bespovratna sredstva ukupno + doprinos korisnika
= Ukupni prihvatljivi troškovi
= Ukupna ugovorena vrijednost projekta HRK]]/7.5345</f>
        <v>236147.47893025415</v>
      </c>
      <c r="AA2939" s="44" t="s">
        <v>10669</v>
      </c>
      <c r="AB2939" s="44" t="s">
        <v>10670</v>
      </c>
      <c r="AC2939" s="114" t="s">
        <v>10752</v>
      </c>
      <c r="AD2939" s="43" t="s">
        <v>10672</v>
      </c>
    </row>
    <row r="2940" spans="1:30" ht="66.75" customHeight="1" x14ac:dyDescent="0.2">
      <c r="A2940" s="41" t="s">
        <v>10753</v>
      </c>
      <c r="B2940" s="42" t="s">
        <v>10664</v>
      </c>
      <c r="C2940" s="43" t="s">
        <v>10665</v>
      </c>
      <c r="D2940" s="43" t="s">
        <v>10674</v>
      </c>
      <c r="E2940" s="44" t="s">
        <v>232</v>
      </c>
      <c r="F2940" s="45" t="s">
        <v>10754</v>
      </c>
      <c r="G2940" s="45" t="s">
        <v>10755</v>
      </c>
      <c r="H2940" s="47">
        <v>43385</v>
      </c>
      <c r="I2940" s="47">
        <v>44481</v>
      </c>
      <c r="J2940" s="48" t="str">
        <f>IF(Ugovori_OPULJP[[#This Row],[DATUM ZAVRŠETKA OPERACIJE]]&gt;DATE(2024,3,31),"u provedbi","završen")</f>
        <v>završen</v>
      </c>
      <c r="K2940" s="46" t="s">
        <v>37</v>
      </c>
      <c r="L2940" s="46" t="s">
        <v>37</v>
      </c>
      <c r="M2940" s="49">
        <v>0.85</v>
      </c>
      <c r="N2940" s="49">
        <v>0.15</v>
      </c>
      <c r="O2940" s="50">
        <f>Ugovori_OPULJP[[#This Row],[Bespovratna sredstva - Ukupno (EU+Nac) HRK
= Ukupna ugovorena vrijednost bespovratnih sredstava]]*Ugovori_OPULJP[[#This Row],[EU STOPA SUFINANCIRANJA %
EU CO-FINANCING RATE %]]</f>
        <v>970852.12449999992</v>
      </c>
      <c r="P2940" s="51">
        <f>Ugovori_OPULJP[[#This Row],[Bespovratna sredstva - EU dio - HRK]]/7.5345</f>
        <v>128854.22051894617</v>
      </c>
      <c r="Q2940" s="50">
        <f>Ugovori_OPULJP[[#This Row],[Bespovratna sredstva - Ukupno (EU+Nac) HRK
= Ukupna ugovorena vrijednost bespovratnih sredstava]]*Ugovori_OPULJP[[#This Row],[STOPA NACIONALNOG SUFINANCIRANJA %]]</f>
        <v>171326.8455</v>
      </c>
      <c r="R2940" s="51">
        <f>Ugovori_OPULJP[[#This Row],[Bespovratna sredstva - Nacionalni dio - HRK]]/7.5345</f>
        <v>22738.980091578735</v>
      </c>
      <c r="S2940" s="50">
        <v>1142178.97</v>
      </c>
      <c r="T2940" s="51">
        <f>Ugovori_OPULJP[[#This Row],[Bespovratna sredstva - Ukupno (EU+Nac) HRK
= Ukupna ugovorena vrijednost bespovratnih sredstava]]/7.5345</f>
        <v>151593.20061052492</v>
      </c>
      <c r="U2940" s="50">
        <v>0</v>
      </c>
      <c r="V2940" s="51">
        <f>Ugovori_OPULJP[[#This Row],[Javni doprinos korisnika - HRK]]/7.5345</f>
        <v>0</v>
      </c>
      <c r="W2940" s="50">
        <v>0</v>
      </c>
      <c r="X2940" s="51">
        <f>Ugovori_OPULJP[[#This Row],[Privatni doprinos korisnika - HRK]]/7.5345</f>
        <v>0</v>
      </c>
      <c r="Y2940" s="52">
        <v>1142178.97</v>
      </c>
      <c r="Z2940" s="53">
        <f>Ugovori_OPULJP[[#This Row],[UKUPNI PRIHVATLJIVI IZDACI
TOTAL ELIGIBLE EXPENDITURE
= Bespovratna sredstva ukupno + doprinos korisnika
= Ukupni prihvatljivi troškovi
= Ukupna ugovorena vrijednost projekta HRK]]/7.5345</f>
        <v>151593.20061052492</v>
      </c>
      <c r="AA2940" s="44" t="s">
        <v>10669</v>
      </c>
      <c r="AB2940" s="44" t="s">
        <v>10670</v>
      </c>
      <c r="AC2940" s="114" t="s">
        <v>10756</v>
      </c>
      <c r="AD2940" s="43" t="s">
        <v>10672</v>
      </c>
    </row>
    <row r="2941" spans="1:30" ht="66.75" customHeight="1" x14ac:dyDescent="0.2">
      <c r="A2941" s="41" t="s">
        <v>10757</v>
      </c>
      <c r="B2941" s="42" t="s">
        <v>10664</v>
      </c>
      <c r="C2941" s="43" t="s">
        <v>10665</v>
      </c>
      <c r="D2941" s="43" t="s">
        <v>10674</v>
      </c>
      <c r="E2941" s="44" t="s">
        <v>232</v>
      </c>
      <c r="F2941" s="45" t="s">
        <v>10758</v>
      </c>
      <c r="G2941" s="45" t="s">
        <v>10759</v>
      </c>
      <c r="H2941" s="47">
        <v>43385</v>
      </c>
      <c r="I2941" s="47">
        <v>44177</v>
      </c>
      <c r="J2941" s="48" t="str">
        <f>IF(Ugovori_OPULJP[[#This Row],[DATUM ZAVRŠETKA OPERACIJE]]&gt;DATE(2024,3,31),"u provedbi","završen")</f>
        <v>završen</v>
      </c>
      <c r="K2941" s="46" t="s">
        <v>154</v>
      </c>
      <c r="L2941" s="46" t="s">
        <v>155</v>
      </c>
      <c r="M2941" s="49">
        <v>0.85</v>
      </c>
      <c r="N2941" s="49">
        <v>0.15</v>
      </c>
      <c r="O2941" s="50">
        <f>Ugovori_OPULJP[[#This Row],[Bespovratna sredstva - Ukupno (EU+Nac) HRK
= Ukupna ugovorena vrijednost bespovratnih sredstava]]*Ugovori_OPULJP[[#This Row],[EU STOPA SUFINANCIRANJA %
EU CO-FINANCING RATE %]]</f>
        <v>1526234.6954999999</v>
      </c>
      <c r="P2941" s="51">
        <f>Ugovori_OPULJP[[#This Row],[Bespovratna sredstva - EU dio - HRK]]/7.5345</f>
        <v>202566.15508660162</v>
      </c>
      <c r="Q2941" s="50">
        <f>Ugovori_OPULJP[[#This Row],[Bespovratna sredstva - Ukupno (EU+Nac) HRK
= Ukupna ugovorena vrijednost bespovratnih sredstava]]*Ugovori_OPULJP[[#This Row],[STOPA NACIONALNOG SUFINANCIRANJA %]]</f>
        <v>269335.53450000001</v>
      </c>
      <c r="R2941" s="51">
        <f>Ugovori_OPULJP[[#This Row],[Bespovratna sredstva - Nacionalni dio - HRK]]/7.5345</f>
        <v>35746.968544694406</v>
      </c>
      <c r="S2941" s="50">
        <v>1795570.23</v>
      </c>
      <c r="T2941" s="51">
        <f>Ugovori_OPULJP[[#This Row],[Bespovratna sredstva - Ukupno (EU+Nac) HRK
= Ukupna ugovorena vrijednost bespovratnih sredstava]]/7.5345</f>
        <v>238313.12363129601</v>
      </c>
      <c r="U2941" s="50">
        <v>0</v>
      </c>
      <c r="V2941" s="51">
        <f>Ugovori_OPULJP[[#This Row],[Javni doprinos korisnika - HRK]]/7.5345</f>
        <v>0</v>
      </c>
      <c r="W2941" s="50">
        <v>0</v>
      </c>
      <c r="X2941" s="51">
        <f>Ugovori_OPULJP[[#This Row],[Privatni doprinos korisnika - HRK]]/7.5345</f>
        <v>0</v>
      </c>
      <c r="Y2941" s="52">
        <v>1795570.23</v>
      </c>
      <c r="Z2941" s="53">
        <f>Ugovori_OPULJP[[#This Row],[UKUPNI PRIHVATLJIVI IZDACI
TOTAL ELIGIBLE EXPENDITURE
= Bespovratna sredstva ukupno + doprinos korisnika
= Ukupni prihvatljivi troškovi
= Ukupna ugovorena vrijednost projekta HRK]]/7.5345</f>
        <v>238313.12363129601</v>
      </c>
      <c r="AA2941" s="44" t="s">
        <v>10669</v>
      </c>
      <c r="AB2941" s="44" t="s">
        <v>10670</v>
      </c>
      <c r="AC2941" s="114" t="s">
        <v>10760</v>
      </c>
      <c r="AD2941" s="43" t="s">
        <v>10672</v>
      </c>
    </row>
    <row r="2942" spans="1:30" ht="66.75" customHeight="1" x14ac:dyDescent="0.2">
      <c r="A2942" s="41" t="s">
        <v>10761</v>
      </c>
      <c r="B2942" s="42" t="s">
        <v>10664</v>
      </c>
      <c r="C2942" s="43" t="s">
        <v>10665</v>
      </c>
      <c r="D2942" s="43" t="s">
        <v>10674</v>
      </c>
      <c r="E2942" s="44" t="s">
        <v>232</v>
      </c>
      <c r="F2942" s="45" t="s">
        <v>10762</v>
      </c>
      <c r="G2942" s="45" t="s">
        <v>10763</v>
      </c>
      <c r="H2942" s="47">
        <v>43385</v>
      </c>
      <c r="I2942" s="47">
        <v>44481</v>
      </c>
      <c r="J2942" s="48" t="str">
        <f>IF(Ugovori_OPULJP[[#This Row],[DATUM ZAVRŠETKA OPERACIJE]]&gt;DATE(2024,3,31),"u provedbi","završen")</f>
        <v>završen</v>
      </c>
      <c r="K2942" s="46" t="s">
        <v>37</v>
      </c>
      <c r="L2942" s="46" t="s">
        <v>37</v>
      </c>
      <c r="M2942" s="49">
        <v>0.85</v>
      </c>
      <c r="N2942" s="49">
        <v>0.15</v>
      </c>
      <c r="O2942" s="50">
        <f>Ugovori_OPULJP[[#This Row],[Bespovratna sredstva - Ukupno (EU+Nac) HRK
= Ukupna ugovorena vrijednost bespovratnih sredstava]]*Ugovori_OPULJP[[#This Row],[EU STOPA SUFINANCIRANJA %
EU CO-FINANCING RATE %]]</f>
        <v>1456648.1705</v>
      </c>
      <c r="P2942" s="51">
        <f>Ugovori_OPULJP[[#This Row],[Bespovratna sredstva - EU dio - HRK]]/7.5345</f>
        <v>193330.43606078703</v>
      </c>
      <c r="Q2942" s="50">
        <f>Ugovori_OPULJP[[#This Row],[Bespovratna sredstva - Ukupno (EU+Nac) HRK
= Ukupna ugovorena vrijednost bespovratnih sredstava]]*Ugovori_OPULJP[[#This Row],[STOPA NACIONALNOG SUFINANCIRANJA %]]</f>
        <v>257055.55949999997</v>
      </c>
      <c r="R2942" s="51">
        <f>Ugovori_OPULJP[[#This Row],[Bespovratna sredstva - Nacionalni dio - HRK]]/7.5345</f>
        <v>34117.135775433002</v>
      </c>
      <c r="S2942" s="50">
        <v>1713703.73</v>
      </c>
      <c r="T2942" s="51">
        <f>Ugovori_OPULJP[[#This Row],[Bespovratna sredstva - Ukupno (EU+Nac) HRK
= Ukupna ugovorena vrijednost bespovratnih sredstava]]/7.5345</f>
        <v>227447.57183622004</v>
      </c>
      <c r="U2942" s="50">
        <v>0</v>
      </c>
      <c r="V2942" s="51">
        <f>Ugovori_OPULJP[[#This Row],[Javni doprinos korisnika - HRK]]/7.5345</f>
        <v>0</v>
      </c>
      <c r="W2942" s="50">
        <v>0</v>
      </c>
      <c r="X2942" s="51">
        <f>Ugovori_OPULJP[[#This Row],[Privatni doprinos korisnika - HRK]]/7.5345</f>
        <v>0</v>
      </c>
      <c r="Y2942" s="52">
        <v>1713703.73</v>
      </c>
      <c r="Z2942" s="53">
        <f>Ugovori_OPULJP[[#This Row],[UKUPNI PRIHVATLJIVI IZDACI
TOTAL ELIGIBLE EXPENDITURE
= Bespovratna sredstva ukupno + doprinos korisnika
= Ukupni prihvatljivi troškovi
= Ukupna ugovorena vrijednost projekta HRK]]/7.5345</f>
        <v>227447.57183622004</v>
      </c>
      <c r="AA2942" s="44" t="s">
        <v>10669</v>
      </c>
      <c r="AB2942" s="44" t="s">
        <v>10670</v>
      </c>
      <c r="AC2942" s="114" t="s">
        <v>10764</v>
      </c>
      <c r="AD2942" s="43" t="s">
        <v>10672</v>
      </c>
    </row>
    <row r="2943" spans="1:30" ht="66.75" customHeight="1" x14ac:dyDescent="0.2">
      <c r="A2943" s="41" t="s">
        <v>10765</v>
      </c>
      <c r="B2943" s="42" t="s">
        <v>10664</v>
      </c>
      <c r="C2943" s="43" t="s">
        <v>10665</v>
      </c>
      <c r="D2943" s="43" t="s">
        <v>10674</v>
      </c>
      <c r="E2943" s="44" t="s">
        <v>232</v>
      </c>
      <c r="F2943" s="45" t="s">
        <v>10766</v>
      </c>
      <c r="G2943" s="45" t="s">
        <v>10767</v>
      </c>
      <c r="H2943" s="47">
        <v>43385</v>
      </c>
      <c r="I2943" s="47">
        <v>43750</v>
      </c>
      <c r="J2943" s="48" t="str">
        <f>IF(Ugovori_OPULJP[[#This Row],[DATUM ZAVRŠETKA OPERACIJE]]&gt;DATE(2024,3,31),"u provedbi","završen")</f>
        <v>završen</v>
      </c>
      <c r="K2943" s="46" t="s">
        <v>249</v>
      </c>
      <c r="L2943" s="46" t="s">
        <v>249</v>
      </c>
      <c r="M2943" s="49">
        <v>0.85</v>
      </c>
      <c r="N2943" s="49">
        <v>0.15</v>
      </c>
      <c r="O2943" s="50">
        <f>Ugovori_OPULJP[[#This Row],[Bespovratna sredstva - Ukupno (EU+Nac) HRK
= Ukupna ugovorena vrijednost bespovratnih sredstava]]*Ugovori_OPULJP[[#This Row],[EU STOPA SUFINANCIRANJA %
EU CO-FINANCING RATE %]]</f>
        <v>1528178.2885</v>
      </c>
      <c r="P2943" s="51">
        <f>Ugovori_OPULJP[[#This Row],[Bespovratna sredstva - EU dio - HRK]]/7.5345</f>
        <v>202824.11420797664</v>
      </c>
      <c r="Q2943" s="50">
        <f>Ugovori_OPULJP[[#This Row],[Bespovratna sredstva - Ukupno (EU+Nac) HRK
= Ukupna ugovorena vrijednost bespovratnih sredstava]]*Ugovori_OPULJP[[#This Row],[STOPA NACIONALNOG SUFINANCIRANJA %]]</f>
        <v>269678.52149999997</v>
      </c>
      <c r="R2943" s="51">
        <f>Ugovori_OPULJP[[#This Row],[Bespovratna sredstva - Nacionalni dio - HRK]]/7.5345</f>
        <v>35792.490742584108</v>
      </c>
      <c r="S2943" s="50">
        <v>1797856.81</v>
      </c>
      <c r="T2943" s="51">
        <f>Ugovori_OPULJP[[#This Row],[Bespovratna sredstva - Ukupno (EU+Nac) HRK
= Ukupna ugovorena vrijednost bespovratnih sredstava]]/7.5345</f>
        <v>238616.60495056075</v>
      </c>
      <c r="U2943" s="50">
        <v>0</v>
      </c>
      <c r="V2943" s="51">
        <f>Ugovori_OPULJP[[#This Row],[Javni doprinos korisnika - HRK]]/7.5345</f>
        <v>0</v>
      </c>
      <c r="W2943" s="50">
        <v>0</v>
      </c>
      <c r="X2943" s="51">
        <f>Ugovori_OPULJP[[#This Row],[Privatni doprinos korisnika - HRK]]/7.5345</f>
        <v>0</v>
      </c>
      <c r="Y2943" s="52">
        <v>1797856.81</v>
      </c>
      <c r="Z2943" s="53">
        <f>Ugovori_OPULJP[[#This Row],[UKUPNI PRIHVATLJIVI IZDACI
TOTAL ELIGIBLE EXPENDITURE
= Bespovratna sredstva ukupno + doprinos korisnika
= Ukupni prihvatljivi troškovi
= Ukupna ugovorena vrijednost projekta HRK]]/7.5345</f>
        <v>238616.60495056075</v>
      </c>
      <c r="AA2943" s="44" t="s">
        <v>10669</v>
      </c>
      <c r="AB2943" s="44" t="s">
        <v>10670</v>
      </c>
      <c r="AC2943" s="114" t="s">
        <v>10768</v>
      </c>
      <c r="AD2943" s="43" t="s">
        <v>10672</v>
      </c>
    </row>
    <row r="2944" spans="1:30" ht="66.75" customHeight="1" x14ac:dyDescent="0.2">
      <c r="A2944" s="41" t="s">
        <v>10769</v>
      </c>
      <c r="B2944" s="42" t="s">
        <v>10664</v>
      </c>
      <c r="C2944" s="43" t="s">
        <v>10665</v>
      </c>
      <c r="D2944" s="43" t="s">
        <v>10674</v>
      </c>
      <c r="E2944" s="44" t="s">
        <v>232</v>
      </c>
      <c r="F2944" s="45" t="s">
        <v>10770</v>
      </c>
      <c r="G2944" s="45" t="s">
        <v>10771</v>
      </c>
      <c r="H2944" s="47">
        <v>43385</v>
      </c>
      <c r="I2944" s="47">
        <v>44481</v>
      </c>
      <c r="J2944" s="48" t="str">
        <f>IF(Ugovori_OPULJP[[#This Row],[DATUM ZAVRŠETKA OPERACIJE]]&gt;DATE(2024,3,31),"u provedbi","završen")</f>
        <v>završen</v>
      </c>
      <c r="K2944" s="46" t="s">
        <v>249</v>
      </c>
      <c r="L2944" s="46" t="s">
        <v>249</v>
      </c>
      <c r="M2944" s="49">
        <v>0.85</v>
      </c>
      <c r="N2944" s="49">
        <v>0.15</v>
      </c>
      <c r="O2944" s="50">
        <f>Ugovori_OPULJP[[#This Row],[Bespovratna sredstva - Ukupno (EU+Nac) HRK
= Ukupna ugovorena vrijednost bespovratnih sredstava]]*Ugovori_OPULJP[[#This Row],[EU STOPA SUFINANCIRANJA %
EU CO-FINANCING RATE %]]</f>
        <v>1513789.5734999999</v>
      </c>
      <c r="P2944" s="51">
        <f>Ugovori_OPULJP[[#This Row],[Bespovratna sredstva - EU dio - HRK]]/7.5345</f>
        <v>200914.40354369898</v>
      </c>
      <c r="Q2944" s="50">
        <f>Ugovori_OPULJP[[#This Row],[Bespovratna sredstva - Ukupno (EU+Nac) HRK
= Ukupna ugovorena vrijednost bespovratnih sredstava]]*Ugovori_OPULJP[[#This Row],[STOPA NACIONALNOG SUFINANCIRANJA %]]</f>
        <v>267139.33649999998</v>
      </c>
      <c r="R2944" s="51">
        <f>Ugovori_OPULJP[[#This Row],[Bespovratna sredstva - Nacionalni dio - HRK]]/7.5345</f>
        <v>35455.482978299813</v>
      </c>
      <c r="S2944" s="50">
        <v>1780928.91</v>
      </c>
      <c r="T2944" s="51">
        <f>Ugovori_OPULJP[[#This Row],[Bespovratna sredstva - Ukupno (EU+Nac) HRK
= Ukupna ugovorena vrijednost bespovratnih sredstava]]/7.5345</f>
        <v>236369.88652199879</v>
      </c>
      <c r="U2944" s="50">
        <v>0</v>
      </c>
      <c r="V2944" s="51">
        <f>Ugovori_OPULJP[[#This Row],[Javni doprinos korisnika - HRK]]/7.5345</f>
        <v>0</v>
      </c>
      <c r="W2944" s="50">
        <v>0</v>
      </c>
      <c r="X2944" s="51">
        <f>Ugovori_OPULJP[[#This Row],[Privatni doprinos korisnika - HRK]]/7.5345</f>
        <v>0</v>
      </c>
      <c r="Y2944" s="52">
        <v>1780928.91</v>
      </c>
      <c r="Z2944" s="53">
        <f>Ugovori_OPULJP[[#This Row],[UKUPNI PRIHVATLJIVI IZDACI
TOTAL ELIGIBLE EXPENDITURE
= Bespovratna sredstva ukupno + doprinos korisnika
= Ukupni prihvatljivi troškovi
= Ukupna ugovorena vrijednost projekta HRK]]/7.5345</f>
        <v>236369.88652199879</v>
      </c>
      <c r="AA2944" s="44" t="s">
        <v>10669</v>
      </c>
      <c r="AB2944" s="44" t="s">
        <v>10670</v>
      </c>
      <c r="AC2944" s="114" t="s">
        <v>10772</v>
      </c>
      <c r="AD2944" s="43" t="s">
        <v>10672</v>
      </c>
    </row>
    <row r="2945" spans="1:30" ht="66.75" customHeight="1" x14ac:dyDescent="0.2">
      <c r="A2945" s="41" t="s">
        <v>10773</v>
      </c>
      <c r="B2945" s="42" t="s">
        <v>10664</v>
      </c>
      <c r="C2945" s="43" t="s">
        <v>10665</v>
      </c>
      <c r="D2945" s="43" t="s">
        <v>10674</v>
      </c>
      <c r="E2945" s="44" t="s">
        <v>232</v>
      </c>
      <c r="F2945" s="45" t="s">
        <v>10774</v>
      </c>
      <c r="G2945" s="45" t="s">
        <v>10775</v>
      </c>
      <c r="H2945" s="47">
        <v>43385</v>
      </c>
      <c r="I2945" s="47">
        <v>44298</v>
      </c>
      <c r="J2945" s="48" t="str">
        <f>IF(Ugovori_OPULJP[[#This Row],[DATUM ZAVRŠETKA OPERACIJE]]&gt;DATE(2024,3,31),"u provedbi","završen")</f>
        <v>završen</v>
      </c>
      <c r="K2945" s="46" t="s">
        <v>425</v>
      </c>
      <c r="L2945" s="46" t="s">
        <v>425</v>
      </c>
      <c r="M2945" s="49">
        <v>0.85</v>
      </c>
      <c r="N2945" s="49">
        <v>0.15</v>
      </c>
      <c r="O2945" s="50">
        <f>Ugovori_OPULJP[[#This Row],[Bespovratna sredstva - Ukupno (EU+Nac) HRK
= Ukupna ugovorena vrijednost bespovratnih sredstava]]*Ugovori_OPULJP[[#This Row],[EU STOPA SUFINANCIRANJA %
EU CO-FINANCING RATE %]]</f>
        <v>1520410.64</v>
      </c>
      <c r="P2945" s="51">
        <f>Ugovori_OPULJP[[#This Row],[Bespovratna sredstva - EU dio - HRK]]/7.5345</f>
        <v>201793.17008427897</v>
      </c>
      <c r="Q2945" s="50">
        <f>Ugovori_OPULJP[[#This Row],[Bespovratna sredstva - Ukupno (EU+Nac) HRK
= Ukupna ugovorena vrijednost bespovratnih sredstava]]*Ugovori_OPULJP[[#This Row],[STOPA NACIONALNOG SUFINANCIRANJA %]]</f>
        <v>268307.75999999995</v>
      </c>
      <c r="R2945" s="51">
        <f>Ugovori_OPULJP[[#This Row],[Bespovratna sredstva - Nacionalni dio - HRK]]/7.5345</f>
        <v>35610.559426637461</v>
      </c>
      <c r="S2945" s="50">
        <v>1788718.4</v>
      </c>
      <c r="T2945" s="51">
        <f>Ugovori_OPULJP[[#This Row],[Bespovratna sredstva - Ukupno (EU+Nac) HRK
= Ukupna ugovorena vrijednost bespovratnih sredstava]]/7.5345</f>
        <v>237403.72951091643</v>
      </c>
      <c r="U2945" s="50">
        <v>0</v>
      </c>
      <c r="V2945" s="51">
        <f>Ugovori_OPULJP[[#This Row],[Javni doprinos korisnika - HRK]]/7.5345</f>
        <v>0</v>
      </c>
      <c r="W2945" s="50">
        <v>0</v>
      </c>
      <c r="X2945" s="51">
        <f>Ugovori_OPULJP[[#This Row],[Privatni doprinos korisnika - HRK]]/7.5345</f>
        <v>0</v>
      </c>
      <c r="Y2945" s="52">
        <v>1788718.4</v>
      </c>
      <c r="Z2945" s="53">
        <f>Ugovori_OPULJP[[#This Row],[UKUPNI PRIHVATLJIVI IZDACI
TOTAL ELIGIBLE EXPENDITURE
= Bespovratna sredstva ukupno + doprinos korisnika
= Ukupni prihvatljivi troškovi
= Ukupna ugovorena vrijednost projekta HRK]]/7.5345</f>
        <v>237403.72951091643</v>
      </c>
      <c r="AA2945" s="44" t="s">
        <v>10669</v>
      </c>
      <c r="AB2945" s="44" t="s">
        <v>10670</v>
      </c>
      <c r="AC2945" s="114" t="s">
        <v>10776</v>
      </c>
      <c r="AD2945" s="43" t="s">
        <v>10672</v>
      </c>
    </row>
    <row r="2946" spans="1:30" ht="66.75" customHeight="1" x14ac:dyDescent="0.2">
      <c r="A2946" s="41" t="s">
        <v>10777</v>
      </c>
      <c r="B2946" s="42" t="s">
        <v>10664</v>
      </c>
      <c r="C2946" s="43" t="s">
        <v>10665</v>
      </c>
      <c r="D2946" s="43" t="s">
        <v>10674</v>
      </c>
      <c r="E2946" s="44" t="s">
        <v>232</v>
      </c>
      <c r="F2946" s="45" t="s">
        <v>10778</v>
      </c>
      <c r="G2946" s="45" t="s">
        <v>10779</v>
      </c>
      <c r="H2946" s="47">
        <v>43385</v>
      </c>
      <c r="I2946" s="47">
        <v>44481</v>
      </c>
      <c r="J2946" s="48" t="str">
        <f>IF(Ugovori_OPULJP[[#This Row],[DATUM ZAVRŠETKA OPERACIJE]]&gt;DATE(2024,3,31),"u provedbi","završen")</f>
        <v>završen</v>
      </c>
      <c r="K2946" s="46" t="s">
        <v>99</v>
      </c>
      <c r="L2946" s="46" t="s">
        <v>99</v>
      </c>
      <c r="M2946" s="49">
        <v>0.85</v>
      </c>
      <c r="N2946" s="49">
        <v>0.15</v>
      </c>
      <c r="O2946" s="50">
        <f>Ugovori_OPULJP[[#This Row],[Bespovratna sredstva - Ukupno (EU+Nac) HRK
= Ukupna ugovorena vrijednost bespovratnih sredstava]]*Ugovori_OPULJP[[#This Row],[EU STOPA SUFINANCIRANJA %
EU CO-FINANCING RATE %]]</f>
        <v>1528515.2964999999</v>
      </c>
      <c r="P2946" s="51">
        <f>Ugovori_OPULJP[[#This Row],[Bespovratna sredstva - EU dio - HRK]]/7.5345</f>
        <v>202868.84285619482</v>
      </c>
      <c r="Q2946" s="50">
        <f>Ugovori_OPULJP[[#This Row],[Bespovratna sredstva - Ukupno (EU+Nac) HRK
= Ukupna ugovorena vrijednost bespovratnih sredstava]]*Ugovori_OPULJP[[#This Row],[STOPA NACIONALNOG SUFINANCIRANJA %]]</f>
        <v>269737.99349999998</v>
      </c>
      <c r="R2946" s="51">
        <f>Ugovori_OPULJP[[#This Row],[Bespovratna sredstva - Nacionalni dio - HRK]]/7.5345</f>
        <v>35800.384033446142</v>
      </c>
      <c r="S2946" s="50">
        <v>1798253.29</v>
      </c>
      <c r="T2946" s="51">
        <f>Ugovori_OPULJP[[#This Row],[Bespovratna sredstva - Ukupno (EU+Nac) HRK
= Ukupna ugovorena vrijednost bespovratnih sredstava]]/7.5345</f>
        <v>238669.22688964097</v>
      </c>
      <c r="U2946" s="50">
        <v>0</v>
      </c>
      <c r="V2946" s="51">
        <f>Ugovori_OPULJP[[#This Row],[Javni doprinos korisnika - HRK]]/7.5345</f>
        <v>0</v>
      </c>
      <c r="W2946" s="50">
        <v>0</v>
      </c>
      <c r="X2946" s="51">
        <f>Ugovori_OPULJP[[#This Row],[Privatni doprinos korisnika - HRK]]/7.5345</f>
        <v>0</v>
      </c>
      <c r="Y2946" s="52">
        <v>1798253.29</v>
      </c>
      <c r="Z2946" s="53">
        <f>Ugovori_OPULJP[[#This Row],[UKUPNI PRIHVATLJIVI IZDACI
TOTAL ELIGIBLE EXPENDITURE
= Bespovratna sredstva ukupno + doprinos korisnika
= Ukupni prihvatljivi troškovi
= Ukupna ugovorena vrijednost projekta HRK]]/7.5345</f>
        <v>238669.22688964097</v>
      </c>
      <c r="AA2946" s="44" t="s">
        <v>10669</v>
      </c>
      <c r="AB2946" s="44" t="s">
        <v>10670</v>
      </c>
      <c r="AC2946" s="114" t="s">
        <v>10780</v>
      </c>
      <c r="AD2946" s="43" t="s">
        <v>10672</v>
      </c>
    </row>
    <row r="2947" spans="1:30" ht="66.75" customHeight="1" x14ac:dyDescent="0.2">
      <c r="A2947" s="41" t="s">
        <v>10781</v>
      </c>
      <c r="B2947" s="42" t="s">
        <v>10664</v>
      </c>
      <c r="C2947" s="43" t="s">
        <v>10665</v>
      </c>
      <c r="D2947" s="43" t="s">
        <v>10674</v>
      </c>
      <c r="E2947" s="44" t="s">
        <v>232</v>
      </c>
      <c r="F2947" s="45" t="s">
        <v>10782</v>
      </c>
      <c r="G2947" s="45" t="s">
        <v>10783</v>
      </c>
      <c r="H2947" s="47">
        <v>43385</v>
      </c>
      <c r="I2947" s="47">
        <v>44481</v>
      </c>
      <c r="J2947" s="48" t="str">
        <f>IF(Ugovori_OPULJP[[#This Row],[DATUM ZAVRŠETKA OPERACIJE]]&gt;DATE(2024,3,31),"u provedbi","završen")</f>
        <v>završen</v>
      </c>
      <c r="K2947" s="46" t="s">
        <v>249</v>
      </c>
      <c r="L2947" s="46" t="s">
        <v>249</v>
      </c>
      <c r="M2947" s="49">
        <v>0.85</v>
      </c>
      <c r="N2947" s="49">
        <v>0.15</v>
      </c>
      <c r="O2947" s="50">
        <f>Ugovori_OPULJP[[#This Row],[Bespovratna sredstva - Ukupno (EU+Nac) HRK
= Ukupna ugovorena vrijednost bespovratnih sredstava]]*Ugovori_OPULJP[[#This Row],[EU STOPA SUFINANCIRANJA %
EU CO-FINANCING RATE %]]</f>
        <v>1487732.9254999999</v>
      </c>
      <c r="P2947" s="51">
        <f>Ugovori_OPULJP[[#This Row],[Bespovratna sredstva - EU dio - HRK]]/7.5345</f>
        <v>197456.09204326762</v>
      </c>
      <c r="Q2947" s="50">
        <f>Ugovori_OPULJP[[#This Row],[Bespovratna sredstva - Ukupno (EU+Nac) HRK
= Ukupna ugovorena vrijednost bespovratnih sredstava]]*Ugovori_OPULJP[[#This Row],[STOPA NACIONALNOG SUFINANCIRANJA %]]</f>
        <v>262541.10450000002</v>
      </c>
      <c r="R2947" s="51">
        <f>Ugovori_OPULJP[[#This Row],[Bespovratna sredstva - Nacionalni dio - HRK]]/7.5345</f>
        <v>34845.192713517819</v>
      </c>
      <c r="S2947" s="50">
        <v>1750274.03</v>
      </c>
      <c r="T2947" s="51">
        <f>Ugovori_OPULJP[[#This Row],[Bespovratna sredstva - Ukupno (EU+Nac) HRK
= Ukupna ugovorena vrijednost bespovratnih sredstava]]/7.5345</f>
        <v>232301.28475678543</v>
      </c>
      <c r="U2947" s="50">
        <v>0</v>
      </c>
      <c r="V2947" s="51">
        <f>Ugovori_OPULJP[[#This Row],[Javni doprinos korisnika - HRK]]/7.5345</f>
        <v>0</v>
      </c>
      <c r="W2947" s="50">
        <v>0</v>
      </c>
      <c r="X2947" s="51">
        <f>Ugovori_OPULJP[[#This Row],[Privatni doprinos korisnika - HRK]]/7.5345</f>
        <v>0</v>
      </c>
      <c r="Y2947" s="52">
        <v>1750274.03</v>
      </c>
      <c r="Z2947" s="53">
        <f>Ugovori_OPULJP[[#This Row],[UKUPNI PRIHVATLJIVI IZDACI
TOTAL ELIGIBLE EXPENDITURE
= Bespovratna sredstva ukupno + doprinos korisnika
= Ukupni prihvatljivi troškovi
= Ukupna ugovorena vrijednost projekta HRK]]/7.5345</f>
        <v>232301.28475678543</v>
      </c>
      <c r="AA2947" s="44" t="s">
        <v>10669</v>
      </c>
      <c r="AB2947" s="44" t="s">
        <v>10670</v>
      </c>
      <c r="AC2947" s="114" t="s">
        <v>10784</v>
      </c>
      <c r="AD2947" s="43" t="s">
        <v>10672</v>
      </c>
    </row>
    <row r="2948" spans="1:30" ht="66.75" customHeight="1" x14ac:dyDescent="0.2">
      <c r="A2948" s="41" t="s">
        <v>10785</v>
      </c>
      <c r="B2948" s="42" t="s">
        <v>10664</v>
      </c>
      <c r="C2948" s="43" t="s">
        <v>10665</v>
      </c>
      <c r="D2948" s="43" t="s">
        <v>10674</v>
      </c>
      <c r="E2948" s="44" t="s">
        <v>232</v>
      </c>
      <c r="F2948" s="45" t="s">
        <v>10786</v>
      </c>
      <c r="G2948" s="45" t="s">
        <v>10787</v>
      </c>
      <c r="H2948" s="47">
        <v>43385</v>
      </c>
      <c r="I2948" s="47">
        <v>44116</v>
      </c>
      <c r="J2948" s="48" t="str">
        <f>IF(Ugovori_OPULJP[[#This Row],[DATUM ZAVRŠETKA OPERACIJE]]&gt;DATE(2024,3,31),"u provedbi","završen")</f>
        <v>završen</v>
      </c>
      <c r="K2948" s="46" t="s">
        <v>2683</v>
      </c>
      <c r="L2948" s="46" t="s">
        <v>94</v>
      </c>
      <c r="M2948" s="49">
        <v>0.85</v>
      </c>
      <c r="N2948" s="49">
        <v>0.15</v>
      </c>
      <c r="O2948" s="50">
        <f>Ugovori_OPULJP[[#This Row],[Bespovratna sredstva - Ukupno (EU+Nac) HRK
= Ukupna ugovorena vrijednost bespovratnih sredstava]]*Ugovori_OPULJP[[#This Row],[EU STOPA SUFINANCIRANJA %
EU CO-FINANCING RATE %]]</f>
        <v>1398917.2245</v>
      </c>
      <c r="P2948" s="51">
        <f>Ugovori_OPULJP[[#This Row],[Bespovratna sredstva - EU dio - HRK]]/7.5345</f>
        <v>185668.22277523391</v>
      </c>
      <c r="Q2948" s="50">
        <f>Ugovori_OPULJP[[#This Row],[Bespovratna sredstva - Ukupno (EU+Nac) HRK
= Ukupna ugovorena vrijednost bespovratnih sredstava]]*Ugovori_OPULJP[[#This Row],[STOPA NACIONALNOG SUFINANCIRANJA %]]</f>
        <v>246867.74549999999</v>
      </c>
      <c r="R2948" s="51">
        <f>Ugovori_OPULJP[[#This Row],[Bespovratna sredstva - Nacionalni dio - HRK]]/7.5345</f>
        <v>32764.980489747159</v>
      </c>
      <c r="S2948" s="50">
        <v>1645784.97</v>
      </c>
      <c r="T2948" s="51">
        <f>Ugovori_OPULJP[[#This Row],[Bespovratna sredstva - Ukupno (EU+Nac) HRK
= Ukupna ugovorena vrijednost bespovratnih sredstava]]/7.5345</f>
        <v>218433.20326498107</v>
      </c>
      <c r="U2948" s="50">
        <v>0</v>
      </c>
      <c r="V2948" s="51">
        <f>Ugovori_OPULJP[[#This Row],[Javni doprinos korisnika - HRK]]/7.5345</f>
        <v>0</v>
      </c>
      <c r="W2948" s="50">
        <v>0</v>
      </c>
      <c r="X2948" s="51">
        <f>Ugovori_OPULJP[[#This Row],[Privatni doprinos korisnika - HRK]]/7.5345</f>
        <v>0</v>
      </c>
      <c r="Y2948" s="52">
        <v>1645784.97</v>
      </c>
      <c r="Z2948" s="53">
        <f>Ugovori_OPULJP[[#This Row],[UKUPNI PRIHVATLJIVI IZDACI
TOTAL ELIGIBLE EXPENDITURE
= Bespovratna sredstva ukupno + doprinos korisnika
= Ukupni prihvatljivi troškovi
= Ukupna ugovorena vrijednost projekta HRK]]/7.5345</f>
        <v>218433.20326498107</v>
      </c>
      <c r="AA2948" s="44" t="s">
        <v>10669</v>
      </c>
      <c r="AB2948" s="44" t="s">
        <v>10670</v>
      </c>
      <c r="AC2948" s="114" t="s">
        <v>10788</v>
      </c>
      <c r="AD2948" s="43" t="s">
        <v>10672</v>
      </c>
    </row>
    <row r="2949" spans="1:30" ht="66.75" customHeight="1" x14ac:dyDescent="0.2">
      <c r="A2949" s="41" t="s">
        <v>10789</v>
      </c>
      <c r="B2949" s="42" t="s">
        <v>10664</v>
      </c>
      <c r="C2949" s="43" t="s">
        <v>10665</v>
      </c>
      <c r="D2949" s="43" t="s">
        <v>10674</v>
      </c>
      <c r="E2949" s="44" t="s">
        <v>232</v>
      </c>
      <c r="F2949" s="45" t="s">
        <v>10790</v>
      </c>
      <c r="G2949" s="45" t="s">
        <v>2958</v>
      </c>
      <c r="H2949" s="47">
        <v>43385</v>
      </c>
      <c r="I2949" s="47">
        <v>44208</v>
      </c>
      <c r="J2949" s="48" t="str">
        <f>IF(Ugovori_OPULJP[[#This Row],[DATUM ZAVRŠETKA OPERACIJE]]&gt;DATE(2024,3,31),"u provedbi","završen")</f>
        <v>završen</v>
      </c>
      <c r="K2949" s="46" t="s">
        <v>9260</v>
      </c>
      <c r="L2949" s="46" t="s">
        <v>130</v>
      </c>
      <c r="M2949" s="49">
        <v>0.85</v>
      </c>
      <c r="N2949" s="49">
        <v>0.15</v>
      </c>
      <c r="O2949" s="50">
        <f>Ugovori_OPULJP[[#This Row],[Bespovratna sredstva - Ukupno (EU+Nac) HRK
= Ukupna ugovorena vrijednost bespovratnih sredstava]]*Ugovori_OPULJP[[#This Row],[EU STOPA SUFINANCIRANJA %
EU CO-FINANCING RATE %]]</f>
        <v>1057530.2879999999</v>
      </c>
      <c r="P2949" s="51">
        <f>Ugovori_OPULJP[[#This Row],[Bespovratna sredstva - EU dio - HRK]]/7.5345</f>
        <v>140358.3898068883</v>
      </c>
      <c r="Q2949" s="50">
        <f>Ugovori_OPULJP[[#This Row],[Bespovratna sredstva - Ukupno (EU+Nac) HRK
= Ukupna ugovorena vrijednost bespovratnih sredstava]]*Ugovori_OPULJP[[#This Row],[STOPA NACIONALNOG SUFINANCIRANJA %]]</f>
        <v>186622.992</v>
      </c>
      <c r="R2949" s="51">
        <f>Ugovori_OPULJP[[#This Row],[Bespovratna sredstva - Nacionalni dio - HRK]]/7.5345</f>
        <v>24769.12761298029</v>
      </c>
      <c r="S2949" s="50">
        <v>1244153.28</v>
      </c>
      <c r="T2949" s="51">
        <f>Ugovori_OPULJP[[#This Row],[Bespovratna sredstva - Ukupno (EU+Nac) HRK
= Ukupna ugovorena vrijednost bespovratnih sredstava]]/7.5345</f>
        <v>165127.51741986859</v>
      </c>
      <c r="U2949" s="50">
        <v>0</v>
      </c>
      <c r="V2949" s="51">
        <f>Ugovori_OPULJP[[#This Row],[Javni doprinos korisnika - HRK]]/7.5345</f>
        <v>0</v>
      </c>
      <c r="W2949" s="50">
        <v>0</v>
      </c>
      <c r="X2949" s="51">
        <f>Ugovori_OPULJP[[#This Row],[Privatni doprinos korisnika - HRK]]/7.5345</f>
        <v>0</v>
      </c>
      <c r="Y2949" s="52">
        <v>1244153.28</v>
      </c>
      <c r="Z2949" s="53">
        <f>Ugovori_OPULJP[[#This Row],[UKUPNI PRIHVATLJIVI IZDACI
TOTAL ELIGIBLE EXPENDITURE
= Bespovratna sredstva ukupno + doprinos korisnika
= Ukupni prihvatljivi troškovi
= Ukupna ugovorena vrijednost projekta HRK]]/7.5345</f>
        <v>165127.51741986859</v>
      </c>
      <c r="AA2949" s="44" t="s">
        <v>10669</v>
      </c>
      <c r="AB2949" s="44" t="s">
        <v>10670</v>
      </c>
      <c r="AC2949" s="114" t="s">
        <v>10791</v>
      </c>
      <c r="AD2949" s="43" t="s">
        <v>10672</v>
      </c>
    </row>
    <row r="2950" spans="1:30" ht="66.75" customHeight="1" x14ac:dyDescent="0.2">
      <c r="A2950" s="41" t="s">
        <v>10792</v>
      </c>
      <c r="B2950" s="42" t="s">
        <v>10664</v>
      </c>
      <c r="C2950" s="43" t="s">
        <v>10665</v>
      </c>
      <c r="D2950" s="43" t="s">
        <v>10793</v>
      </c>
      <c r="E2950" s="44" t="s">
        <v>232</v>
      </c>
      <c r="F2950" s="45" t="s">
        <v>10794</v>
      </c>
      <c r="G2950" s="45" t="s">
        <v>10795</v>
      </c>
      <c r="H2950" s="47">
        <v>43546</v>
      </c>
      <c r="I2950" s="47">
        <v>44642</v>
      </c>
      <c r="J2950" s="48" t="str">
        <f>IF(Ugovori_OPULJP[[#This Row],[DATUM ZAVRŠETKA OPERACIJE]]&gt;DATE(2024,3,31),"u provedbi","završen")</f>
        <v>završen</v>
      </c>
      <c r="K2950" s="46" t="s">
        <v>10796</v>
      </c>
      <c r="L2950" s="46" t="s">
        <v>37</v>
      </c>
      <c r="M2950" s="49">
        <v>0.85</v>
      </c>
      <c r="N2950" s="49">
        <v>0.15</v>
      </c>
      <c r="O2950" s="50">
        <f>Ugovori_OPULJP[[#This Row],[Bespovratna sredstva - Ukupno (EU+Nac) HRK
= Ukupna ugovorena vrijednost bespovratnih sredstava]]*Ugovori_OPULJP[[#This Row],[EU STOPA SUFINANCIRANJA %
EU CO-FINANCING RATE %]]</f>
        <v>3290798.477</v>
      </c>
      <c r="P2950" s="51">
        <f>Ugovori_OPULJP[[#This Row],[Bespovratna sredstva - EU dio - HRK]]/7.5345</f>
        <v>436764.01579401415</v>
      </c>
      <c r="Q2950" s="50">
        <f>Ugovori_OPULJP[[#This Row],[Bespovratna sredstva - Ukupno (EU+Nac) HRK
= Ukupna ugovorena vrijednost bespovratnih sredstava]]*Ugovori_OPULJP[[#This Row],[STOPA NACIONALNOG SUFINANCIRANJA %]]</f>
        <v>580729.14300000004</v>
      </c>
      <c r="R2950" s="51">
        <f>Ugovori_OPULJP[[#This Row],[Bespovratna sredstva - Nacionalni dio - HRK]]/7.5345</f>
        <v>77076.002787178979</v>
      </c>
      <c r="S2950" s="50">
        <v>3871527.62</v>
      </c>
      <c r="T2950" s="51">
        <f>Ugovori_OPULJP[[#This Row],[Bespovratna sredstva - Ukupno (EU+Nac) HRK
= Ukupna ugovorena vrijednost bespovratnih sredstava]]/7.5345</f>
        <v>513840.01858119317</v>
      </c>
      <c r="U2950" s="50">
        <v>0</v>
      </c>
      <c r="V2950" s="51">
        <f>Ugovori_OPULJP[[#This Row],[Javni doprinos korisnika - HRK]]/7.5345</f>
        <v>0</v>
      </c>
      <c r="W2950" s="50">
        <v>0</v>
      </c>
      <c r="X2950" s="51">
        <f>Ugovori_OPULJP[[#This Row],[Privatni doprinos korisnika - HRK]]/7.5345</f>
        <v>0</v>
      </c>
      <c r="Y2950" s="52">
        <v>3871527.62</v>
      </c>
      <c r="Z2950" s="53">
        <f>Ugovori_OPULJP[[#This Row],[UKUPNI PRIHVATLJIVI IZDACI
TOTAL ELIGIBLE EXPENDITURE
= Bespovratna sredstva ukupno + doprinos korisnika
= Ukupni prihvatljivi troškovi
= Ukupna ugovorena vrijednost projekta HRK]]/7.5345</f>
        <v>513840.01858119317</v>
      </c>
      <c r="AA2950" s="44" t="s">
        <v>10669</v>
      </c>
      <c r="AB2950" s="44" t="s">
        <v>10670</v>
      </c>
      <c r="AC2950" s="114" t="s">
        <v>10797</v>
      </c>
      <c r="AD2950" s="43" t="s">
        <v>10672</v>
      </c>
    </row>
    <row r="2951" spans="1:30" ht="66.75" customHeight="1" x14ac:dyDescent="0.2">
      <c r="A2951" s="41" t="s">
        <v>10798</v>
      </c>
      <c r="B2951" s="42" t="s">
        <v>10664</v>
      </c>
      <c r="C2951" s="43" t="s">
        <v>10665</v>
      </c>
      <c r="D2951" s="43" t="s">
        <v>10793</v>
      </c>
      <c r="E2951" s="44" t="s">
        <v>232</v>
      </c>
      <c r="F2951" s="45" t="s">
        <v>10799</v>
      </c>
      <c r="G2951" s="45" t="s">
        <v>10800</v>
      </c>
      <c r="H2951" s="47">
        <v>43546</v>
      </c>
      <c r="I2951" s="47">
        <v>44642</v>
      </c>
      <c r="J2951" s="48" t="str">
        <f>IF(Ugovori_OPULJP[[#This Row],[DATUM ZAVRŠETKA OPERACIJE]]&gt;DATE(2024,3,31),"u provedbi","završen")</f>
        <v>završen</v>
      </c>
      <c r="K2951" s="46" t="s">
        <v>37</v>
      </c>
      <c r="L2951" s="46" t="s">
        <v>37</v>
      </c>
      <c r="M2951" s="49">
        <v>0.85</v>
      </c>
      <c r="N2951" s="49">
        <v>0.15</v>
      </c>
      <c r="O2951" s="50">
        <f>Ugovori_OPULJP[[#This Row],[Bespovratna sredstva - Ukupno (EU+Nac) HRK
= Ukupna ugovorena vrijednost bespovratnih sredstava]]*Ugovori_OPULJP[[#This Row],[EU STOPA SUFINANCIRANJA %
EU CO-FINANCING RATE %]]</f>
        <v>2952821.8679999998</v>
      </c>
      <c r="P2951" s="51">
        <f>Ugovori_OPULJP[[#This Row],[Bespovratna sredstva - EU dio - HRK]]/7.5345</f>
        <v>391906.81106908218</v>
      </c>
      <c r="Q2951" s="50">
        <f>Ugovori_OPULJP[[#This Row],[Bespovratna sredstva - Ukupno (EU+Nac) HRK
= Ukupna ugovorena vrijednost bespovratnih sredstava]]*Ugovori_OPULJP[[#This Row],[STOPA NACIONALNOG SUFINANCIRANJA %]]</f>
        <v>521086.212</v>
      </c>
      <c r="R2951" s="51">
        <f>Ugovori_OPULJP[[#This Row],[Bespovratna sredstva - Nacionalni dio - HRK]]/7.5345</f>
        <v>69160.025482779209</v>
      </c>
      <c r="S2951" s="50">
        <v>3473908.08</v>
      </c>
      <c r="T2951" s="51">
        <f>Ugovori_OPULJP[[#This Row],[Bespovratna sredstva - Ukupno (EU+Nac) HRK
= Ukupna ugovorena vrijednost bespovratnih sredstava]]/7.5345</f>
        <v>461066.83655186143</v>
      </c>
      <c r="U2951" s="50">
        <v>0</v>
      </c>
      <c r="V2951" s="51">
        <f>Ugovori_OPULJP[[#This Row],[Javni doprinos korisnika - HRK]]/7.5345</f>
        <v>0</v>
      </c>
      <c r="W2951" s="50">
        <v>0</v>
      </c>
      <c r="X2951" s="51">
        <f>Ugovori_OPULJP[[#This Row],[Privatni doprinos korisnika - HRK]]/7.5345</f>
        <v>0</v>
      </c>
      <c r="Y2951" s="52">
        <v>3473908.08</v>
      </c>
      <c r="Z2951" s="53">
        <f>Ugovori_OPULJP[[#This Row],[UKUPNI PRIHVATLJIVI IZDACI
TOTAL ELIGIBLE EXPENDITURE
= Bespovratna sredstva ukupno + doprinos korisnika
= Ukupni prihvatljivi troškovi
= Ukupna ugovorena vrijednost projekta HRK]]/7.5345</f>
        <v>461066.83655186143</v>
      </c>
      <c r="AA2951" s="44" t="s">
        <v>10669</v>
      </c>
      <c r="AB2951" s="44" t="s">
        <v>10670</v>
      </c>
      <c r="AC2951" s="114" t="s">
        <v>10801</v>
      </c>
      <c r="AD2951" s="43" t="s">
        <v>10672</v>
      </c>
    </row>
    <row r="2952" spans="1:30" ht="66.75" customHeight="1" x14ac:dyDescent="0.2">
      <c r="A2952" s="41" t="s">
        <v>10802</v>
      </c>
      <c r="B2952" s="42" t="s">
        <v>10664</v>
      </c>
      <c r="C2952" s="43" t="s">
        <v>10665</v>
      </c>
      <c r="D2952" s="43" t="s">
        <v>10793</v>
      </c>
      <c r="E2952" s="44" t="s">
        <v>232</v>
      </c>
      <c r="F2952" s="45" t="s">
        <v>10803</v>
      </c>
      <c r="G2952" s="45" t="s">
        <v>10731</v>
      </c>
      <c r="H2952" s="47">
        <v>43546</v>
      </c>
      <c r="I2952" s="47">
        <v>44642</v>
      </c>
      <c r="J2952" s="48" t="str">
        <f>IF(Ugovori_OPULJP[[#This Row],[DATUM ZAVRŠETKA OPERACIJE]]&gt;DATE(2024,3,31),"u provedbi","završen")</f>
        <v>završen</v>
      </c>
      <c r="K2952" s="46" t="s">
        <v>10804</v>
      </c>
      <c r="L2952" s="46" t="s">
        <v>37</v>
      </c>
      <c r="M2952" s="49">
        <v>0.85</v>
      </c>
      <c r="N2952" s="49">
        <v>0.15</v>
      </c>
      <c r="O2952" s="50">
        <f>Ugovori_OPULJP[[#This Row],[Bespovratna sredstva - Ukupno (EU+Nac) HRK
= Ukupna ugovorena vrijednost bespovratnih sredstava]]*Ugovori_OPULJP[[#This Row],[EU STOPA SUFINANCIRANJA %
EU CO-FINANCING RATE %]]</f>
        <v>3386839.4245000002</v>
      </c>
      <c r="P2952" s="51">
        <f>Ugovori_OPULJP[[#This Row],[Bespovratna sredstva - EU dio - HRK]]/7.5345</f>
        <v>449510.84006901586</v>
      </c>
      <c r="Q2952" s="50">
        <f>Ugovori_OPULJP[[#This Row],[Bespovratna sredstva - Ukupno (EU+Nac) HRK
= Ukupna ugovorena vrijednost bespovratnih sredstava]]*Ugovori_OPULJP[[#This Row],[STOPA NACIONALNOG SUFINANCIRANJA %]]</f>
        <v>597677.54550000001</v>
      </c>
      <c r="R2952" s="51">
        <f>Ugovori_OPULJP[[#This Row],[Bespovratna sredstva - Nacionalni dio - HRK]]/7.5345</f>
        <v>79325.442365120442</v>
      </c>
      <c r="S2952" s="50">
        <v>3984516.97</v>
      </c>
      <c r="T2952" s="51">
        <f>Ugovori_OPULJP[[#This Row],[Bespovratna sredstva - Ukupno (EU+Nac) HRK
= Ukupna ugovorena vrijednost bespovratnih sredstava]]/7.5345</f>
        <v>528836.28243413626</v>
      </c>
      <c r="U2952" s="50">
        <v>0</v>
      </c>
      <c r="V2952" s="51">
        <f>Ugovori_OPULJP[[#This Row],[Javni doprinos korisnika - HRK]]/7.5345</f>
        <v>0</v>
      </c>
      <c r="W2952" s="50">
        <v>0</v>
      </c>
      <c r="X2952" s="51">
        <f>Ugovori_OPULJP[[#This Row],[Privatni doprinos korisnika - HRK]]/7.5345</f>
        <v>0</v>
      </c>
      <c r="Y2952" s="52">
        <v>3984516.97</v>
      </c>
      <c r="Z2952" s="53">
        <f>Ugovori_OPULJP[[#This Row],[UKUPNI PRIHVATLJIVI IZDACI
TOTAL ELIGIBLE EXPENDITURE
= Bespovratna sredstva ukupno + doprinos korisnika
= Ukupni prihvatljivi troškovi
= Ukupna ugovorena vrijednost projekta HRK]]/7.5345</f>
        <v>528836.28243413626</v>
      </c>
      <c r="AA2952" s="44" t="s">
        <v>10669</v>
      </c>
      <c r="AB2952" s="44" t="s">
        <v>10670</v>
      </c>
      <c r="AC2952" s="114" t="s">
        <v>10805</v>
      </c>
      <c r="AD2952" s="43" t="s">
        <v>10672</v>
      </c>
    </row>
    <row r="2953" spans="1:30" ht="66.75" customHeight="1" x14ac:dyDescent="0.2">
      <c r="A2953" s="41" t="s">
        <v>10806</v>
      </c>
      <c r="B2953" s="42" t="s">
        <v>10664</v>
      </c>
      <c r="C2953" s="43" t="s">
        <v>10665</v>
      </c>
      <c r="D2953" s="43" t="s">
        <v>10793</v>
      </c>
      <c r="E2953" s="44" t="s">
        <v>232</v>
      </c>
      <c r="F2953" s="45" t="s">
        <v>10807</v>
      </c>
      <c r="G2953" s="45" t="s">
        <v>10808</v>
      </c>
      <c r="H2953" s="47">
        <v>43546</v>
      </c>
      <c r="I2953" s="47">
        <v>44642</v>
      </c>
      <c r="J2953" s="48" t="str">
        <f>IF(Ugovori_OPULJP[[#This Row],[DATUM ZAVRŠETKA OPERACIJE]]&gt;DATE(2024,3,31),"u provedbi","završen")</f>
        <v>završen</v>
      </c>
      <c r="K2953" s="46" t="s">
        <v>37</v>
      </c>
      <c r="L2953" s="46" t="s">
        <v>37</v>
      </c>
      <c r="M2953" s="49">
        <v>0.85</v>
      </c>
      <c r="N2953" s="49">
        <v>0.15</v>
      </c>
      <c r="O2953" s="50">
        <f>Ugovori_OPULJP[[#This Row],[Bespovratna sredstva - Ukupno (EU+Nac) HRK
= Ukupna ugovorena vrijednost bespovratnih sredstava]]*Ugovori_OPULJP[[#This Row],[EU STOPA SUFINANCIRANJA %
EU CO-FINANCING RATE %]]</f>
        <v>3266711.4405</v>
      </c>
      <c r="P2953" s="51">
        <f>Ugovori_OPULJP[[#This Row],[Bespovratna sredstva - EU dio - HRK]]/7.5345</f>
        <v>433567.11666334857</v>
      </c>
      <c r="Q2953" s="50">
        <f>Ugovori_OPULJP[[#This Row],[Bespovratna sredstva - Ukupno (EU+Nac) HRK
= Ukupna ugovorena vrijednost bespovratnih sredstava]]*Ugovori_OPULJP[[#This Row],[STOPA NACIONALNOG SUFINANCIRANJA %]]</f>
        <v>576478.48950000003</v>
      </c>
      <c r="R2953" s="51">
        <f>Ugovori_OPULJP[[#This Row],[Bespovratna sredstva - Nacionalni dio - HRK]]/7.5345</f>
        <v>76511.844117061511</v>
      </c>
      <c r="S2953" s="50">
        <v>3843189.93</v>
      </c>
      <c r="T2953" s="51">
        <f>Ugovori_OPULJP[[#This Row],[Bespovratna sredstva - Ukupno (EU+Nac) HRK
= Ukupna ugovorena vrijednost bespovratnih sredstava]]/7.5345</f>
        <v>510078.9607804101</v>
      </c>
      <c r="U2953" s="50">
        <v>0</v>
      </c>
      <c r="V2953" s="51">
        <f>Ugovori_OPULJP[[#This Row],[Javni doprinos korisnika - HRK]]/7.5345</f>
        <v>0</v>
      </c>
      <c r="W2953" s="50">
        <v>0</v>
      </c>
      <c r="X2953" s="51">
        <f>Ugovori_OPULJP[[#This Row],[Privatni doprinos korisnika - HRK]]/7.5345</f>
        <v>0</v>
      </c>
      <c r="Y2953" s="52">
        <v>3843189.93</v>
      </c>
      <c r="Z2953" s="53">
        <f>Ugovori_OPULJP[[#This Row],[UKUPNI PRIHVATLJIVI IZDACI
TOTAL ELIGIBLE EXPENDITURE
= Bespovratna sredstva ukupno + doprinos korisnika
= Ukupni prihvatljivi troškovi
= Ukupna ugovorena vrijednost projekta HRK]]/7.5345</f>
        <v>510078.9607804101</v>
      </c>
      <c r="AA2953" s="44" t="s">
        <v>10669</v>
      </c>
      <c r="AB2953" s="44" t="s">
        <v>10670</v>
      </c>
      <c r="AC2953" s="114" t="s">
        <v>10809</v>
      </c>
      <c r="AD2953" s="43" t="s">
        <v>10672</v>
      </c>
    </row>
    <row r="2954" spans="1:30" ht="66.75" customHeight="1" x14ac:dyDescent="0.2">
      <c r="A2954" s="41" t="s">
        <v>10810</v>
      </c>
      <c r="B2954" s="42" t="s">
        <v>10664</v>
      </c>
      <c r="C2954" s="43" t="s">
        <v>10665</v>
      </c>
      <c r="D2954" s="43" t="s">
        <v>10793</v>
      </c>
      <c r="E2954" s="44" t="s">
        <v>232</v>
      </c>
      <c r="F2954" s="45" t="s">
        <v>10811</v>
      </c>
      <c r="G2954" s="45" t="s">
        <v>10739</v>
      </c>
      <c r="H2954" s="47">
        <v>43546</v>
      </c>
      <c r="I2954" s="47">
        <v>44642</v>
      </c>
      <c r="J2954" s="48" t="str">
        <f>IF(Ugovori_OPULJP[[#This Row],[DATUM ZAVRŠETKA OPERACIJE]]&gt;DATE(2024,3,31),"u provedbi","završen")</f>
        <v>završen</v>
      </c>
      <c r="K2954" s="46" t="s">
        <v>37</v>
      </c>
      <c r="L2954" s="46" t="s">
        <v>37</v>
      </c>
      <c r="M2954" s="49">
        <v>0.85</v>
      </c>
      <c r="N2954" s="49">
        <v>0.15</v>
      </c>
      <c r="O2954" s="50">
        <f>Ugovori_OPULJP[[#This Row],[Bespovratna sredstva - Ukupno (EU+Nac) HRK
= Ukupna ugovorena vrijednost bespovratnih sredstava]]*Ugovori_OPULJP[[#This Row],[EU STOPA SUFINANCIRANJA %
EU CO-FINANCING RATE %]]</f>
        <v>3342487.7334999996</v>
      </c>
      <c r="P2954" s="51">
        <f>Ugovori_OPULJP[[#This Row],[Bespovratna sredstva - EU dio - HRK]]/7.5345</f>
        <v>443624.35908155807</v>
      </c>
      <c r="Q2954" s="50">
        <f>Ugovori_OPULJP[[#This Row],[Bespovratna sredstva - Ukupno (EU+Nac) HRK
= Ukupna ugovorena vrijednost bespovratnih sredstava]]*Ugovori_OPULJP[[#This Row],[STOPA NACIONALNOG SUFINANCIRANJA %]]</f>
        <v>589850.77649999992</v>
      </c>
      <c r="R2954" s="51">
        <f>Ugovori_OPULJP[[#This Row],[Bespovratna sredstva - Nacionalni dio - HRK]]/7.5345</f>
        <v>78286.651602627899</v>
      </c>
      <c r="S2954" s="50">
        <v>3932338.51</v>
      </c>
      <c r="T2954" s="51">
        <f>Ugovori_OPULJP[[#This Row],[Bespovratna sredstva - Ukupno (EU+Nac) HRK
= Ukupna ugovorena vrijednost bespovratnih sredstava]]/7.5345</f>
        <v>521911.01068418601</v>
      </c>
      <c r="U2954" s="50">
        <v>0</v>
      </c>
      <c r="V2954" s="51">
        <f>Ugovori_OPULJP[[#This Row],[Javni doprinos korisnika - HRK]]/7.5345</f>
        <v>0</v>
      </c>
      <c r="W2954" s="50">
        <v>0</v>
      </c>
      <c r="X2954" s="51">
        <f>Ugovori_OPULJP[[#This Row],[Privatni doprinos korisnika - HRK]]/7.5345</f>
        <v>0</v>
      </c>
      <c r="Y2954" s="52">
        <v>3932338.51</v>
      </c>
      <c r="Z2954" s="53">
        <f>Ugovori_OPULJP[[#This Row],[UKUPNI PRIHVATLJIVI IZDACI
TOTAL ELIGIBLE EXPENDITURE
= Bespovratna sredstva ukupno + doprinos korisnika
= Ukupni prihvatljivi troškovi
= Ukupna ugovorena vrijednost projekta HRK]]/7.5345</f>
        <v>521911.01068418601</v>
      </c>
      <c r="AA2954" s="44" t="s">
        <v>10669</v>
      </c>
      <c r="AB2954" s="44" t="s">
        <v>10670</v>
      </c>
      <c r="AC2954" s="114" t="s">
        <v>10812</v>
      </c>
      <c r="AD2954" s="43" t="s">
        <v>10672</v>
      </c>
    </row>
    <row r="2955" spans="1:30" ht="66.75" customHeight="1" x14ac:dyDescent="0.2">
      <c r="A2955" s="41" t="s">
        <v>10813</v>
      </c>
      <c r="B2955" s="42" t="s">
        <v>10664</v>
      </c>
      <c r="C2955" s="43" t="s">
        <v>10665</v>
      </c>
      <c r="D2955" s="43" t="s">
        <v>10793</v>
      </c>
      <c r="E2955" s="44" t="s">
        <v>232</v>
      </c>
      <c r="F2955" s="45" t="s">
        <v>10814</v>
      </c>
      <c r="G2955" s="45" t="s">
        <v>10708</v>
      </c>
      <c r="H2955" s="47">
        <v>43546</v>
      </c>
      <c r="I2955" s="47">
        <v>44642</v>
      </c>
      <c r="J2955" s="48" t="str">
        <f>IF(Ugovori_OPULJP[[#This Row],[DATUM ZAVRŠETKA OPERACIJE]]&gt;DATE(2024,3,31),"u provedbi","završen")</f>
        <v>završen</v>
      </c>
      <c r="K2955" s="46" t="s">
        <v>8608</v>
      </c>
      <c r="L2955" s="46" t="s">
        <v>37</v>
      </c>
      <c r="M2955" s="49">
        <v>0.85</v>
      </c>
      <c r="N2955" s="49">
        <v>0.15</v>
      </c>
      <c r="O2955" s="50">
        <f>Ugovori_OPULJP[[#This Row],[Bespovratna sredstva - Ukupno (EU+Nac) HRK
= Ukupna ugovorena vrijednost bespovratnih sredstava]]*Ugovori_OPULJP[[#This Row],[EU STOPA SUFINANCIRANJA %
EU CO-FINANCING RATE %]]</f>
        <v>3394932.5719999997</v>
      </c>
      <c r="P2955" s="51">
        <f>Ugovori_OPULJP[[#This Row],[Bespovratna sredstva - EU dio - HRK]]/7.5345</f>
        <v>450584.9853341296</v>
      </c>
      <c r="Q2955" s="50">
        <f>Ugovori_OPULJP[[#This Row],[Bespovratna sredstva - Ukupno (EU+Nac) HRK
= Ukupna ugovorena vrijednost bespovratnih sredstava]]*Ugovori_OPULJP[[#This Row],[STOPA NACIONALNOG SUFINANCIRANJA %]]</f>
        <v>599105.74799999991</v>
      </c>
      <c r="R2955" s="51">
        <f>Ugovori_OPULJP[[#This Row],[Bespovratna sredstva - Nacionalni dio - HRK]]/7.5345</f>
        <v>79514.99741190522</v>
      </c>
      <c r="S2955" s="50">
        <v>3994038.32</v>
      </c>
      <c r="T2955" s="51">
        <f>Ugovori_OPULJP[[#This Row],[Bespovratna sredstva - Ukupno (EU+Nac) HRK
= Ukupna ugovorena vrijednost bespovratnih sredstava]]/7.5345</f>
        <v>530099.98274603486</v>
      </c>
      <c r="U2955" s="50">
        <v>0</v>
      </c>
      <c r="V2955" s="51">
        <f>Ugovori_OPULJP[[#This Row],[Javni doprinos korisnika - HRK]]/7.5345</f>
        <v>0</v>
      </c>
      <c r="W2955" s="50">
        <v>0</v>
      </c>
      <c r="X2955" s="51">
        <f>Ugovori_OPULJP[[#This Row],[Privatni doprinos korisnika - HRK]]/7.5345</f>
        <v>0</v>
      </c>
      <c r="Y2955" s="52">
        <v>3994038.32</v>
      </c>
      <c r="Z2955" s="53">
        <f>Ugovori_OPULJP[[#This Row],[UKUPNI PRIHVATLJIVI IZDACI
TOTAL ELIGIBLE EXPENDITURE
= Bespovratna sredstva ukupno + doprinos korisnika
= Ukupni prihvatljivi troškovi
= Ukupna ugovorena vrijednost projekta HRK]]/7.5345</f>
        <v>530099.98274603486</v>
      </c>
      <c r="AA2955" s="44" t="s">
        <v>10669</v>
      </c>
      <c r="AB2955" s="44" t="s">
        <v>10670</v>
      </c>
      <c r="AC2955" s="114" t="s">
        <v>10815</v>
      </c>
      <c r="AD2955" s="43" t="s">
        <v>10672</v>
      </c>
    </row>
    <row r="2956" spans="1:30" ht="66.75" customHeight="1" x14ac:dyDescent="0.2">
      <c r="A2956" s="41" t="s">
        <v>10816</v>
      </c>
      <c r="B2956" s="42" t="s">
        <v>10664</v>
      </c>
      <c r="C2956" s="43" t="s">
        <v>10665</v>
      </c>
      <c r="D2956" s="43" t="s">
        <v>10793</v>
      </c>
      <c r="E2956" s="44" t="s">
        <v>232</v>
      </c>
      <c r="F2956" s="45" t="s">
        <v>10817</v>
      </c>
      <c r="G2956" s="45" t="s">
        <v>10818</v>
      </c>
      <c r="H2956" s="47">
        <v>43546</v>
      </c>
      <c r="I2956" s="47">
        <v>44642</v>
      </c>
      <c r="J2956" s="48" t="str">
        <f>IF(Ugovori_OPULJP[[#This Row],[DATUM ZAVRŠETKA OPERACIJE]]&gt;DATE(2024,3,31),"u provedbi","završen")</f>
        <v>završen</v>
      </c>
      <c r="K2956" s="46" t="s">
        <v>37</v>
      </c>
      <c r="L2956" s="46" t="s">
        <v>37</v>
      </c>
      <c r="M2956" s="49">
        <v>0.85</v>
      </c>
      <c r="N2956" s="49">
        <v>0.15</v>
      </c>
      <c r="O2956" s="50">
        <f>Ugovori_OPULJP[[#This Row],[Bespovratna sredstva - Ukupno (EU+Nac) HRK
= Ukupna ugovorena vrijednost bespovratnih sredstava]]*Ugovori_OPULJP[[#This Row],[EU STOPA SUFINANCIRANJA %
EU CO-FINANCING RATE %]]</f>
        <v>3232880.0379999997</v>
      </c>
      <c r="P2956" s="51">
        <f>Ugovori_OPULJP[[#This Row],[Bespovratna sredstva - EU dio - HRK]]/7.5345</f>
        <v>429076.91791094292</v>
      </c>
      <c r="Q2956" s="50">
        <f>Ugovori_OPULJP[[#This Row],[Bespovratna sredstva - Ukupno (EU+Nac) HRK
= Ukupna ugovorena vrijednost bespovratnih sredstava]]*Ugovori_OPULJP[[#This Row],[STOPA NACIONALNOG SUFINANCIRANJA %]]</f>
        <v>570508.24199999997</v>
      </c>
      <c r="R2956" s="51">
        <f>Ugovori_OPULJP[[#This Row],[Bespovratna sredstva - Nacionalni dio - HRK]]/7.5345</f>
        <v>75719.456101931108</v>
      </c>
      <c r="S2956" s="50">
        <v>3803388.28</v>
      </c>
      <c r="T2956" s="51">
        <f>Ugovori_OPULJP[[#This Row],[Bespovratna sredstva - Ukupno (EU+Nac) HRK
= Ukupna ugovorena vrijednost bespovratnih sredstava]]/7.5345</f>
        <v>504796.37401287403</v>
      </c>
      <c r="U2956" s="50">
        <v>0</v>
      </c>
      <c r="V2956" s="51">
        <f>Ugovori_OPULJP[[#This Row],[Javni doprinos korisnika - HRK]]/7.5345</f>
        <v>0</v>
      </c>
      <c r="W2956" s="50">
        <v>0</v>
      </c>
      <c r="X2956" s="51">
        <f>Ugovori_OPULJP[[#This Row],[Privatni doprinos korisnika - HRK]]/7.5345</f>
        <v>0</v>
      </c>
      <c r="Y2956" s="52">
        <v>3803388.28</v>
      </c>
      <c r="Z2956" s="53">
        <f>Ugovori_OPULJP[[#This Row],[UKUPNI PRIHVATLJIVI IZDACI
TOTAL ELIGIBLE EXPENDITURE
= Bespovratna sredstva ukupno + doprinos korisnika
= Ukupni prihvatljivi troškovi
= Ukupna ugovorena vrijednost projekta HRK]]/7.5345</f>
        <v>504796.37401287403</v>
      </c>
      <c r="AA2956" s="44" t="s">
        <v>10669</v>
      </c>
      <c r="AB2956" s="44" t="s">
        <v>10670</v>
      </c>
      <c r="AC2956" s="114" t="s">
        <v>10819</v>
      </c>
      <c r="AD2956" s="43" t="s">
        <v>10672</v>
      </c>
    </row>
    <row r="2957" spans="1:30" ht="66.75" customHeight="1" x14ac:dyDescent="0.2">
      <c r="A2957" s="41" t="s">
        <v>10820</v>
      </c>
      <c r="B2957" s="42" t="s">
        <v>10664</v>
      </c>
      <c r="C2957" s="43" t="s">
        <v>10665</v>
      </c>
      <c r="D2957" s="43" t="s">
        <v>10793</v>
      </c>
      <c r="E2957" s="44" t="s">
        <v>232</v>
      </c>
      <c r="F2957" s="45" t="s">
        <v>10821</v>
      </c>
      <c r="G2957" s="45" t="s">
        <v>10822</v>
      </c>
      <c r="H2957" s="47">
        <v>43546</v>
      </c>
      <c r="I2957" s="47">
        <v>44642</v>
      </c>
      <c r="J2957" s="48" t="str">
        <f>IF(Ugovori_OPULJP[[#This Row],[DATUM ZAVRŠETKA OPERACIJE]]&gt;DATE(2024,3,31),"u provedbi","završen")</f>
        <v>završen</v>
      </c>
      <c r="K2957" s="46" t="s">
        <v>10823</v>
      </c>
      <c r="L2957" s="46" t="s">
        <v>37</v>
      </c>
      <c r="M2957" s="49">
        <v>0.85</v>
      </c>
      <c r="N2957" s="49">
        <v>0.15</v>
      </c>
      <c r="O2957" s="50">
        <f>Ugovori_OPULJP[[#This Row],[Bespovratna sredstva - Ukupno (EU+Nac) HRK
= Ukupna ugovorena vrijednost bespovratnih sredstava]]*Ugovori_OPULJP[[#This Row],[EU STOPA SUFINANCIRANJA %
EU CO-FINANCING RATE %]]</f>
        <v>3017776.1225000001</v>
      </c>
      <c r="P2957" s="51">
        <f>Ugovori_OPULJP[[#This Row],[Bespovratna sredstva - EU dio - HRK]]/7.5345</f>
        <v>400527.72214480059</v>
      </c>
      <c r="Q2957" s="50">
        <f>Ugovori_OPULJP[[#This Row],[Bespovratna sredstva - Ukupno (EU+Nac) HRK
= Ukupna ugovorena vrijednost bespovratnih sredstava]]*Ugovori_OPULJP[[#This Row],[STOPA NACIONALNOG SUFINANCIRANJA %]]</f>
        <v>532548.72750000004</v>
      </c>
      <c r="R2957" s="51">
        <f>Ugovori_OPULJP[[#This Row],[Bespovratna sredstva - Nacionalni dio - HRK]]/7.5345</f>
        <v>70681.362731435394</v>
      </c>
      <c r="S2957" s="50">
        <v>3550324.85</v>
      </c>
      <c r="T2957" s="51">
        <f>Ugovori_OPULJP[[#This Row],[Bespovratna sredstva - Ukupno (EU+Nac) HRK
= Ukupna ugovorena vrijednost bespovratnih sredstava]]/7.5345</f>
        <v>471209.08487623598</v>
      </c>
      <c r="U2957" s="50">
        <v>0</v>
      </c>
      <c r="V2957" s="51">
        <f>Ugovori_OPULJP[[#This Row],[Javni doprinos korisnika - HRK]]/7.5345</f>
        <v>0</v>
      </c>
      <c r="W2957" s="50">
        <v>0</v>
      </c>
      <c r="X2957" s="51">
        <f>Ugovori_OPULJP[[#This Row],[Privatni doprinos korisnika - HRK]]/7.5345</f>
        <v>0</v>
      </c>
      <c r="Y2957" s="52">
        <v>3550324.85</v>
      </c>
      <c r="Z2957" s="53">
        <f>Ugovori_OPULJP[[#This Row],[UKUPNI PRIHVATLJIVI IZDACI
TOTAL ELIGIBLE EXPENDITURE
= Bespovratna sredstva ukupno + doprinos korisnika
= Ukupni prihvatljivi troškovi
= Ukupna ugovorena vrijednost projekta HRK]]/7.5345</f>
        <v>471209.08487623598</v>
      </c>
      <c r="AA2957" s="44" t="s">
        <v>10669</v>
      </c>
      <c r="AB2957" s="44" t="s">
        <v>10670</v>
      </c>
      <c r="AC2957" s="114" t="s">
        <v>10824</v>
      </c>
      <c r="AD2957" s="43" t="s">
        <v>10672</v>
      </c>
    </row>
    <row r="2958" spans="1:30" ht="66.75" customHeight="1" x14ac:dyDescent="0.2">
      <c r="A2958" s="41" t="s">
        <v>10825</v>
      </c>
      <c r="B2958" s="42" t="s">
        <v>10664</v>
      </c>
      <c r="C2958" s="43" t="s">
        <v>10665</v>
      </c>
      <c r="D2958" s="43" t="s">
        <v>10793</v>
      </c>
      <c r="E2958" s="44" t="s">
        <v>232</v>
      </c>
      <c r="F2958" s="45" t="s">
        <v>10826</v>
      </c>
      <c r="G2958" s="45" t="s">
        <v>10827</v>
      </c>
      <c r="H2958" s="47">
        <v>43546</v>
      </c>
      <c r="I2958" s="47">
        <v>44461</v>
      </c>
      <c r="J2958" s="48" t="str">
        <f>IF(Ugovori_OPULJP[[#This Row],[DATUM ZAVRŠETKA OPERACIJE]]&gt;DATE(2024,3,31),"u provedbi","završen")</f>
        <v>završen</v>
      </c>
      <c r="K2958" s="46" t="s">
        <v>10828</v>
      </c>
      <c r="L2958" s="46" t="s">
        <v>186</v>
      </c>
      <c r="M2958" s="49">
        <v>0.85</v>
      </c>
      <c r="N2958" s="49">
        <v>0.15</v>
      </c>
      <c r="O2958" s="50">
        <f>Ugovori_OPULJP[[#This Row],[Bespovratna sredstva - Ukupno (EU+Nac) HRK
= Ukupna ugovorena vrijednost bespovratnih sredstava]]*Ugovori_OPULJP[[#This Row],[EU STOPA SUFINANCIRANJA %
EU CO-FINANCING RATE %]]</f>
        <v>2401806.8605</v>
      </c>
      <c r="P2958" s="51">
        <f>Ugovori_OPULJP[[#This Row],[Bespovratna sredstva - EU dio - HRK]]/7.5345</f>
        <v>318774.55179507594</v>
      </c>
      <c r="Q2958" s="50">
        <f>Ugovori_OPULJP[[#This Row],[Bespovratna sredstva - Ukupno (EU+Nac) HRK
= Ukupna ugovorena vrijednost bespovratnih sredstava]]*Ugovori_OPULJP[[#This Row],[STOPA NACIONALNOG SUFINANCIRANJA %]]</f>
        <v>423848.26949999999</v>
      </c>
      <c r="R2958" s="51">
        <f>Ugovori_OPULJP[[#This Row],[Bespovratna sredstva - Nacionalni dio - HRK]]/7.5345</f>
        <v>56254.33266971929</v>
      </c>
      <c r="S2958" s="50">
        <v>2825655.13</v>
      </c>
      <c r="T2958" s="51">
        <f>Ugovori_OPULJP[[#This Row],[Bespovratna sredstva - Ukupno (EU+Nac) HRK
= Ukupna ugovorena vrijednost bespovratnih sredstava]]/7.5345</f>
        <v>375028.88446479524</v>
      </c>
      <c r="U2958" s="50">
        <v>0</v>
      </c>
      <c r="V2958" s="51">
        <f>Ugovori_OPULJP[[#This Row],[Javni doprinos korisnika - HRK]]/7.5345</f>
        <v>0</v>
      </c>
      <c r="W2958" s="50">
        <v>0</v>
      </c>
      <c r="X2958" s="51">
        <f>Ugovori_OPULJP[[#This Row],[Privatni doprinos korisnika - HRK]]/7.5345</f>
        <v>0</v>
      </c>
      <c r="Y2958" s="52">
        <v>2825655.13</v>
      </c>
      <c r="Z2958" s="53">
        <f>Ugovori_OPULJP[[#This Row],[UKUPNI PRIHVATLJIVI IZDACI
TOTAL ELIGIBLE EXPENDITURE
= Bespovratna sredstva ukupno + doprinos korisnika
= Ukupni prihvatljivi troškovi
= Ukupna ugovorena vrijednost projekta HRK]]/7.5345</f>
        <v>375028.88446479524</v>
      </c>
      <c r="AA2958" s="44" t="s">
        <v>10669</v>
      </c>
      <c r="AB2958" s="44" t="s">
        <v>10670</v>
      </c>
      <c r="AC2958" s="114" t="s">
        <v>10829</v>
      </c>
      <c r="AD2958" s="43" t="s">
        <v>10672</v>
      </c>
    </row>
    <row r="2959" spans="1:30" ht="66.75" customHeight="1" x14ac:dyDescent="0.2">
      <c r="A2959" s="41" t="s">
        <v>10830</v>
      </c>
      <c r="B2959" s="42" t="s">
        <v>10664</v>
      </c>
      <c r="C2959" s="43" t="s">
        <v>10665</v>
      </c>
      <c r="D2959" s="43" t="s">
        <v>10793</v>
      </c>
      <c r="E2959" s="44" t="s">
        <v>232</v>
      </c>
      <c r="F2959" s="45" t="s">
        <v>10831</v>
      </c>
      <c r="G2959" s="45" t="s">
        <v>10704</v>
      </c>
      <c r="H2959" s="47">
        <v>43546</v>
      </c>
      <c r="I2959" s="47">
        <v>44642</v>
      </c>
      <c r="J2959" s="48" t="str">
        <f>IF(Ugovori_OPULJP[[#This Row],[DATUM ZAVRŠETKA OPERACIJE]]&gt;DATE(2024,3,31),"u provedbi","završen")</f>
        <v>završen</v>
      </c>
      <c r="K2959" s="46" t="s">
        <v>37</v>
      </c>
      <c r="L2959" s="46" t="s">
        <v>37</v>
      </c>
      <c r="M2959" s="49">
        <v>0.85</v>
      </c>
      <c r="N2959" s="49">
        <v>0.15</v>
      </c>
      <c r="O2959" s="50">
        <f>Ugovori_OPULJP[[#This Row],[Bespovratna sredstva - Ukupno (EU+Nac) HRK
= Ukupna ugovorena vrijednost bespovratnih sredstava]]*Ugovori_OPULJP[[#This Row],[EU STOPA SUFINANCIRANJA %
EU CO-FINANCING RATE %]]</f>
        <v>3398130.7225000001</v>
      </c>
      <c r="P2959" s="51">
        <f>Ugovori_OPULJP[[#This Row],[Bespovratna sredstva - EU dio - HRK]]/7.5345</f>
        <v>451009.4528502223</v>
      </c>
      <c r="Q2959" s="50">
        <f>Ugovori_OPULJP[[#This Row],[Bespovratna sredstva - Ukupno (EU+Nac) HRK
= Ukupna ugovorena vrijednost bespovratnih sredstava]]*Ugovori_OPULJP[[#This Row],[STOPA NACIONALNOG SUFINANCIRANJA %]]</f>
        <v>599670.12749999994</v>
      </c>
      <c r="R2959" s="51">
        <f>Ugovori_OPULJP[[#This Row],[Bespovratna sredstva - Nacionalni dio - HRK]]/7.5345</f>
        <v>79589.903444156866</v>
      </c>
      <c r="S2959" s="50">
        <v>3997800.85</v>
      </c>
      <c r="T2959" s="51">
        <f>Ugovori_OPULJP[[#This Row],[Bespovratna sredstva - Ukupno (EU+Nac) HRK
= Ukupna ugovorena vrijednost bespovratnih sredstava]]/7.5345</f>
        <v>530599.35629437922</v>
      </c>
      <c r="U2959" s="50">
        <v>0</v>
      </c>
      <c r="V2959" s="51">
        <f>Ugovori_OPULJP[[#This Row],[Javni doprinos korisnika - HRK]]/7.5345</f>
        <v>0</v>
      </c>
      <c r="W2959" s="50">
        <v>0</v>
      </c>
      <c r="X2959" s="51">
        <f>Ugovori_OPULJP[[#This Row],[Privatni doprinos korisnika - HRK]]/7.5345</f>
        <v>0</v>
      </c>
      <c r="Y2959" s="52">
        <v>3997800.85</v>
      </c>
      <c r="Z2959" s="53">
        <f>Ugovori_OPULJP[[#This Row],[UKUPNI PRIHVATLJIVI IZDACI
TOTAL ELIGIBLE EXPENDITURE
= Bespovratna sredstva ukupno + doprinos korisnika
= Ukupni prihvatljivi troškovi
= Ukupna ugovorena vrijednost projekta HRK]]/7.5345</f>
        <v>530599.35629437922</v>
      </c>
      <c r="AA2959" s="44" t="s">
        <v>10669</v>
      </c>
      <c r="AB2959" s="44" t="s">
        <v>10670</v>
      </c>
      <c r="AC2959" s="114" t="s">
        <v>10832</v>
      </c>
      <c r="AD2959" s="43" t="s">
        <v>10672</v>
      </c>
    </row>
    <row r="2960" spans="1:30" ht="66.75" customHeight="1" x14ac:dyDescent="0.2">
      <c r="A2960" s="41" t="s">
        <v>10833</v>
      </c>
      <c r="B2960" s="42" t="s">
        <v>10664</v>
      </c>
      <c r="C2960" s="43" t="s">
        <v>10665</v>
      </c>
      <c r="D2960" s="43" t="s">
        <v>10793</v>
      </c>
      <c r="E2960" s="44" t="s">
        <v>232</v>
      </c>
      <c r="F2960" s="45" t="s">
        <v>10834</v>
      </c>
      <c r="G2960" s="45" t="s">
        <v>10835</v>
      </c>
      <c r="H2960" s="47">
        <v>43546</v>
      </c>
      <c r="I2960" s="47">
        <v>44642</v>
      </c>
      <c r="J2960" s="48" t="str">
        <f>IF(Ugovori_OPULJP[[#This Row],[DATUM ZAVRŠETKA OPERACIJE]]&gt;DATE(2024,3,31),"u provedbi","završen")</f>
        <v>završen</v>
      </c>
      <c r="K2960" s="46" t="s">
        <v>10836</v>
      </c>
      <c r="L2960" s="46" t="s">
        <v>99</v>
      </c>
      <c r="M2960" s="49">
        <v>0.85</v>
      </c>
      <c r="N2960" s="49">
        <v>0.15</v>
      </c>
      <c r="O2960" s="50">
        <f>Ugovori_OPULJP[[#This Row],[Bespovratna sredstva - Ukupno (EU+Nac) HRK
= Ukupna ugovorena vrijednost bespovratnih sredstava]]*Ugovori_OPULJP[[#This Row],[EU STOPA SUFINANCIRANJA %
EU CO-FINANCING RATE %]]</f>
        <v>3393034.8450000002</v>
      </c>
      <c r="P2960" s="51">
        <f>Ugovori_OPULJP[[#This Row],[Bespovratna sredstva - EU dio - HRK]]/7.5345</f>
        <v>450333.11367708544</v>
      </c>
      <c r="Q2960" s="50">
        <f>Ugovori_OPULJP[[#This Row],[Bespovratna sredstva - Ukupno (EU+Nac) HRK
= Ukupna ugovorena vrijednost bespovratnih sredstava]]*Ugovori_OPULJP[[#This Row],[STOPA NACIONALNOG SUFINANCIRANJA %]]</f>
        <v>598770.85499999998</v>
      </c>
      <c r="R2960" s="51">
        <f>Ugovori_OPULJP[[#This Row],[Bespovratna sredstva - Nacionalni dio - HRK]]/7.5345</f>
        <v>79470.549472426836</v>
      </c>
      <c r="S2960" s="50">
        <v>3991805.7</v>
      </c>
      <c r="T2960" s="51">
        <f>Ugovori_OPULJP[[#This Row],[Bespovratna sredstva - Ukupno (EU+Nac) HRK
= Ukupna ugovorena vrijednost bespovratnih sredstava]]/7.5345</f>
        <v>529803.66314951226</v>
      </c>
      <c r="U2960" s="50">
        <v>0</v>
      </c>
      <c r="V2960" s="51">
        <f>Ugovori_OPULJP[[#This Row],[Javni doprinos korisnika - HRK]]/7.5345</f>
        <v>0</v>
      </c>
      <c r="W2960" s="50">
        <v>0</v>
      </c>
      <c r="X2960" s="51">
        <f>Ugovori_OPULJP[[#This Row],[Privatni doprinos korisnika - HRK]]/7.5345</f>
        <v>0</v>
      </c>
      <c r="Y2960" s="52">
        <v>3991805.7</v>
      </c>
      <c r="Z2960" s="53">
        <f>Ugovori_OPULJP[[#This Row],[UKUPNI PRIHVATLJIVI IZDACI
TOTAL ELIGIBLE EXPENDITURE
= Bespovratna sredstva ukupno + doprinos korisnika
= Ukupni prihvatljivi troškovi
= Ukupna ugovorena vrijednost projekta HRK]]/7.5345</f>
        <v>529803.66314951226</v>
      </c>
      <c r="AA2960" s="44" t="s">
        <v>10669</v>
      </c>
      <c r="AB2960" s="44" t="s">
        <v>10670</v>
      </c>
      <c r="AC2960" s="114" t="s">
        <v>10837</v>
      </c>
      <c r="AD2960" s="43" t="s">
        <v>10672</v>
      </c>
    </row>
    <row r="2961" spans="1:30" ht="66.75" customHeight="1" x14ac:dyDescent="0.2">
      <c r="A2961" s="41" t="s">
        <v>10838</v>
      </c>
      <c r="B2961" s="42" t="s">
        <v>10664</v>
      </c>
      <c r="C2961" s="43" t="s">
        <v>10665</v>
      </c>
      <c r="D2961" s="43" t="s">
        <v>10793</v>
      </c>
      <c r="E2961" s="44" t="s">
        <v>232</v>
      </c>
      <c r="F2961" s="45" t="s">
        <v>10839</v>
      </c>
      <c r="G2961" s="45" t="s">
        <v>10840</v>
      </c>
      <c r="H2961" s="47">
        <v>43546</v>
      </c>
      <c r="I2961" s="47">
        <v>44642</v>
      </c>
      <c r="J2961" s="48" t="str">
        <f>IF(Ugovori_OPULJP[[#This Row],[DATUM ZAVRŠETKA OPERACIJE]]&gt;DATE(2024,3,31),"u provedbi","završen")</f>
        <v>završen</v>
      </c>
      <c r="K2961" s="46" t="s">
        <v>37</v>
      </c>
      <c r="L2961" s="46" t="s">
        <v>37</v>
      </c>
      <c r="M2961" s="49">
        <v>0.85</v>
      </c>
      <c r="N2961" s="49">
        <v>0.15</v>
      </c>
      <c r="O2961" s="50">
        <f>Ugovori_OPULJP[[#This Row],[Bespovratna sredstva - Ukupno (EU+Nac) HRK
= Ukupna ugovorena vrijednost bespovratnih sredstava]]*Ugovori_OPULJP[[#This Row],[EU STOPA SUFINANCIRANJA %
EU CO-FINANCING RATE %]]</f>
        <v>3206118.9440000001</v>
      </c>
      <c r="P2961" s="51">
        <f>Ugovori_OPULJP[[#This Row],[Bespovratna sredstva - EU dio - HRK]]/7.5345</f>
        <v>425525.11035901518</v>
      </c>
      <c r="Q2961" s="50">
        <f>Ugovori_OPULJP[[#This Row],[Bespovratna sredstva - Ukupno (EU+Nac) HRK
= Ukupna ugovorena vrijednost bespovratnih sredstava]]*Ugovori_OPULJP[[#This Row],[STOPA NACIONALNOG SUFINANCIRANJA %]]</f>
        <v>565785.696</v>
      </c>
      <c r="R2961" s="51">
        <f>Ugovori_OPULJP[[#This Row],[Bespovratna sredstva - Nacionalni dio - HRK]]/7.5345</f>
        <v>75092.666533943848</v>
      </c>
      <c r="S2961" s="50">
        <v>3771904.64</v>
      </c>
      <c r="T2961" s="51">
        <f>Ugovori_OPULJP[[#This Row],[Bespovratna sredstva - Ukupno (EU+Nac) HRK
= Ukupna ugovorena vrijednost bespovratnih sredstava]]/7.5345</f>
        <v>500617.77689295902</v>
      </c>
      <c r="U2961" s="50">
        <v>0</v>
      </c>
      <c r="V2961" s="51">
        <f>Ugovori_OPULJP[[#This Row],[Javni doprinos korisnika - HRK]]/7.5345</f>
        <v>0</v>
      </c>
      <c r="W2961" s="50">
        <v>0</v>
      </c>
      <c r="X2961" s="51">
        <f>Ugovori_OPULJP[[#This Row],[Privatni doprinos korisnika - HRK]]/7.5345</f>
        <v>0</v>
      </c>
      <c r="Y2961" s="52">
        <v>3771904.64</v>
      </c>
      <c r="Z2961" s="53">
        <f>Ugovori_OPULJP[[#This Row],[UKUPNI PRIHVATLJIVI IZDACI
TOTAL ELIGIBLE EXPENDITURE
= Bespovratna sredstva ukupno + doprinos korisnika
= Ukupni prihvatljivi troškovi
= Ukupna ugovorena vrijednost projekta HRK]]/7.5345</f>
        <v>500617.77689295902</v>
      </c>
      <c r="AA2961" s="44" t="s">
        <v>10669</v>
      </c>
      <c r="AB2961" s="44" t="s">
        <v>10670</v>
      </c>
      <c r="AC2961" s="114" t="s">
        <v>10841</v>
      </c>
      <c r="AD2961" s="43" t="s">
        <v>10672</v>
      </c>
    </row>
    <row r="2962" spans="1:30" ht="66.75" customHeight="1" x14ac:dyDescent="0.2">
      <c r="A2962" s="41" t="s">
        <v>10842</v>
      </c>
      <c r="B2962" s="42" t="s">
        <v>10664</v>
      </c>
      <c r="C2962" s="43" t="s">
        <v>10665</v>
      </c>
      <c r="D2962" s="43" t="s">
        <v>10793</v>
      </c>
      <c r="E2962" s="44" t="s">
        <v>232</v>
      </c>
      <c r="F2962" s="45" t="s">
        <v>10843</v>
      </c>
      <c r="G2962" s="45" t="s">
        <v>10844</v>
      </c>
      <c r="H2962" s="47">
        <v>43546</v>
      </c>
      <c r="I2962" s="47">
        <v>44642</v>
      </c>
      <c r="J2962" s="48" t="str">
        <f>IF(Ugovori_OPULJP[[#This Row],[DATUM ZAVRŠETKA OPERACIJE]]&gt;DATE(2024,3,31),"u provedbi","završen")</f>
        <v>završen</v>
      </c>
      <c r="K2962" s="46" t="s">
        <v>10845</v>
      </c>
      <c r="L2962" s="46" t="s">
        <v>37</v>
      </c>
      <c r="M2962" s="49">
        <v>0.85</v>
      </c>
      <c r="N2962" s="49">
        <v>0.15</v>
      </c>
      <c r="O2962" s="50">
        <f>Ugovori_OPULJP[[#This Row],[Bespovratna sredstva - Ukupno (EU+Nac) HRK
= Ukupna ugovorena vrijednost bespovratnih sredstava]]*Ugovori_OPULJP[[#This Row],[EU STOPA SUFINANCIRANJA %
EU CO-FINANCING RATE %]]</f>
        <v>3399361.9645000002</v>
      </c>
      <c r="P2962" s="51">
        <f>Ugovori_OPULJP[[#This Row],[Bespovratna sredstva - EU dio - HRK]]/7.5345</f>
        <v>451172.86674630037</v>
      </c>
      <c r="Q2962" s="50">
        <f>Ugovori_OPULJP[[#This Row],[Bespovratna sredstva - Ukupno (EU+Nac) HRK
= Ukupna ugovorena vrijednost bespovratnih sredstava]]*Ugovori_OPULJP[[#This Row],[STOPA NACIONALNOG SUFINANCIRANJA %]]</f>
        <v>599887.40549999999</v>
      </c>
      <c r="R2962" s="51">
        <f>Ugovori_OPULJP[[#This Row],[Bespovratna sredstva - Nacionalni dio - HRK]]/7.5345</f>
        <v>79618.741190523593</v>
      </c>
      <c r="S2962" s="50">
        <v>3999249.37</v>
      </c>
      <c r="T2962" s="51">
        <f>Ugovori_OPULJP[[#This Row],[Bespovratna sredstva - Ukupno (EU+Nac) HRK
= Ukupna ugovorena vrijednost bespovratnih sredstava]]/7.5345</f>
        <v>530791.60793682397</v>
      </c>
      <c r="U2962" s="50">
        <v>0</v>
      </c>
      <c r="V2962" s="51">
        <f>Ugovori_OPULJP[[#This Row],[Javni doprinos korisnika - HRK]]/7.5345</f>
        <v>0</v>
      </c>
      <c r="W2962" s="50">
        <v>0</v>
      </c>
      <c r="X2962" s="51">
        <f>Ugovori_OPULJP[[#This Row],[Privatni doprinos korisnika - HRK]]/7.5345</f>
        <v>0</v>
      </c>
      <c r="Y2962" s="52">
        <v>3999249.37</v>
      </c>
      <c r="Z2962" s="53">
        <f>Ugovori_OPULJP[[#This Row],[UKUPNI PRIHVATLJIVI IZDACI
TOTAL ELIGIBLE EXPENDITURE
= Bespovratna sredstva ukupno + doprinos korisnika
= Ukupni prihvatljivi troškovi
= Ukupna ugovorena vrijednost projekta HRK]]/7.5345</f>
        <v>530791.60793682397</v>
      </c>
      <c r="AA2962" s="44" t="s">
        <v>10669</v>
      </c>
      <c r="AB2962" s="44" t="s">
        <v>10670</v>
      </c>
      <c r="AC2962" s="114" t="s">
        <v>10846</v>
      </c>
      <c r="AD2962" s="43" t="s">
        <v>10672</v>
      </c>
    </row>
    <row r="2963" spans="1:30" ht="66.75" customHeight="1" x14ac:dyDescent="0.2">
      <c r="A2963" s="41" t="s">
        <v>10847</v>
      </c>
      <c r="B2963" s="42" t="s">
        <v>10664</v>
      </c>
      <c r="C2963" s="43" t="s">
        <v>10665</v>
      </c>
      <c r="D2963" s="43" t="s">
        <v>10793</v>
      </c>
      <c r="E2963" s="44" t="s">
        <v>232</v>
      </c>
      <c r="F2963" s="45" t="s">
        <v>10848</v>
      </c>
      <c r="G2963" s="45" t="s">
        <v>10849</v>
      </c>
      <c r="H2963" s="47">
        <v>43546</v>
      </c>
      <c r="I2963" s="47">
        <v>44642</v>
      </c>
      <c r="J2963" s="48" t="str">
        <f>IF(Ugovori_OPULJP[[#This Row],[DATUM ZAVRŠETKA OPERACIJE]]&gt;DATE(2024,3,31),"u provedbi","završen")</f>
        <v>završen</v>
      </c>
      <c r="K2963" s="46" t="s">
        <v>8608</v>
      </c>
      <c r="L2963" s="46" t="s">
        <v>37</v>
      </c>
      <c r="M2963" s="49">
        <v>0.85</v>
      </c>
      <c r="N2963" s="49">
        <v>0.15</v>
      </c>
      <c r="O2963" s="50">
        <f>Ugovori_OPULJP[[#This Row],[Bespovratna sredstva - Ukupno (EU+Nac) HRK
= Ukupna ugovorena vrijednost bespovratnih sredstava]]*Ugovori_OPULJP[[#This Row],[EU STOPA SUFINANCIRANJA %
EU CO-FINANCING RATE %]]</f>
        <v>3166623.15</v>
      </c>
      <c r="P2963" s="51">
        <f>Ugovori_OPULJP[[#This Row],[Bespovratna sredstva - EU dio - HRK]]/7.5345</f>
        <v>420283.1176587696</v>
      </c>
      <c r="Q2963" s="50">
        <f>Ugovori_OPULJP[[#This Row],[Bespovratna sredstva - Ukupno (EU+Nac) HRK
= Ukupna ugovorena vrijednost bespovratnih sredstava]]*Ugovori_OPULJP[[#This Row],[STOPA NACIONALNOG SUFINANCIRANJA %]]</f>
        <v>558815.85</v>
      </c>
      <c r="R2963" s="51">
        <f>Ugovori_OPULJP[[#This Row],[Bespovratna sredstva - Nacionalni dio - HRK]]/7.5345</f>
        <v>74167.608998606403</v>
      </c>
      <c r="S2963" s="50">
        <v>3725439</v>
      </c>
      <c r="T2963" s="51">
        <f>Ugovori_OPULJP[[#This Row],[Bespovratna sredstva - Ukupno (EU+Nac) HRK
= Ukupna ugovorena vrijednost bespovratnih sredstava]]/7.5345</f>
        <v>494450.72665737604</v>
      </c>
      <c r="U2963" s="50">
        <v>0</v>
      </c>
      <c r="V2963" s="51">
        <f>Ugovori_OPULJP[[#This Row],[Javni doprinos korisnika - HRK]]/7.5345</f>
        <v>0</v>
      </c>
      <c r="W2963" s="50">
        <v>0</v>
      </c>
      <c r="X2963" s="51">
        <f>Ugovori_OPULJP[[#This Row],[Privatni doprinos korisnika - HRK]]/7.5345</f>
        <v>0</v>
      </c>
      <c r="Y2963" s="52">
        <v>3725439</v>
      </c>
      <c r="Z2963" s="53">
        <f>Ugovori_OPULJP[[#This Row],[UKUPNI PRIHVATLJIVI IZDACI
TOTAL ELIGIBLE EXPENDITURE
= Bespovratna sredstva ukupno + doprinos korisnika
= Ukupni prihvatljivi troškovi
= Ukupna ugovorena vrijednost projekta HRK]]/7.5345</f>
        <v>494450.72665737604</v>
      </c>
      <c r="AA2963" s="44" t="s">
        <v>10669</v>
      </c>
      <c r="AB2963" s="44" t="s">
        <v>10670</v>
      </c>
      <c r="AC2963" s="114" t="s">
        <v>10850</v>
      </c>
      <c r="AD2963" s="43" t="s">
        <v>10672</v>
      </c>
    </row>
    <row r="2964" spans="1:30" ht="66.75" customHeight="1" x14ac:dyDescent="0.2">
      <c r="A2964" s="41" t="s">
        <v>10851</v>
      </c>
      <c r="B2964" s="42" t="s">
        <v>10664</v>
      </c>
      <c r="C2964" s="43" t="s">
        <v>10665</v>
      </c>
      <c r="D2964" s="43" t="s">
        <v>10793</v>
      </c>
      <c r="E2964" s="44" t="s">
        <v>232</v>
      </c>
      <c r="F2964" s="45" t="s">
        <v>10852</v>
      </c>
      <c r="G2964" s="45" t="s">
        <v>10853</v>
      </c>
      <c r="H2964" s="47">
        <v>43546</v>
      </c>
      <c r="I2964" s="47">
        <v>44642</v>
      </c>
      <c r="J2964" s="48" t="str">
        <f>IF(Ugovori_OPULJP[[#This Row],[DATUM ZAVRŠETKA OPERACIJE]]&gt;DATE(2024,3,31),"u provedbi","završen")</f>
        <v>završen</v>
      </c>
      <c r="K2964" s="46" t="s">
        <v>10854</v>
      </c>
      <c r="L2964" s="46" t="s">
        <v>79</v>
      </c>
      <c r="M2964" s="49">
        <v>0.85</v>
      </c>
      <c r="N2964" s="49">
        <v>0.15</v>
      </c>
      <c r="O2964" s="50">
        <f>Ugovori_OPULJP[[#This Row],[Bespovratna sredstva - Ukupno (EU+Nac) HRK
= Ukupna ugovorena vrijednost bespovratnih sredstava]]*Ugovori_OPULJP[[#This Row],[EU STOPA SUFINANCIRANJA %
EU CO-FINANCING RATE %]]</f>
        <v>3366005.7969999998</v>
      </c>
      <c r="P2964" s="51">
        <f>Ugovori_OPULJP[[#This Row],[Bespovratna sredstva - EU dio - HRK]]/7.5345</f>
        <v>446745.74251775164</v>
      </c>
      <c r="Q2964" s="50">
        <f>Ugovori_OPULJP[[#This Row],[Bespovratna sredstva - Ukupno (EU+Nac) HRK
= Ukupna ugovorena vrijednost bespovratnih sredstava]]*Ugovori_OPULJP[[#This Row],[STOPA NACIONALNOG SUFINANCIRANJA %]]</f>
        <v>594001.02299999993</v>
      </c>
      <c r="R2964" s="51">
        <f>Ugovori_OPULJP[[#This Row],[Bespovratna sredstva - Nacionalni dio - HRK]]/7.5345</f>
        <v>78837.483973720868</v>
      </c>
      <c r="S2964" s="50">
        <v>3960006.82</v>
      </c>
      <c r="T2964" s="51">
        <f>Ugovori_OPULJP[[#This Row],[Bespovratna sredstva - Ukupno (EU+Nac) HRK
= Ukupna ugovorena vrijednost bespovratnih sredstava]]/7.5345</f>
        <v>525583.22649147245</v>
      </c>
      <c r="U2964" s="50">
        <v>0</v>
      </c>
      <c r="V2964" s="51">
        <f>Ugovori_OPULJP[[#This Row],[Javni doprinos korisnika - HRK]]/7.5345</f>
        <v>0</v>
      </c>
      <c r="W2964" s="50">
        <v>0</v>
      </c>
      <c r="X2964" s="51">
        <f>Ugovori_OPULJP[[#This Row],[Privatni doprinos korisnika - HRK]]/7.5345</f>
        <v>0</v>
      </c>
      <c r="Y2964" s="52">
        <v>3960006.82</v>
      </c>
      <c r="Z2964" s="53">
        <f>Ugovori_OPULJP[[#This Row],[UKUPNI PRIHVATLJIVI IZDACI
TOTAL ELIGIBLE EXPENDITURE
= Bespovratna sredstva ukupno + doprinos korisnika
= Ukupni prihvatljivi troškovi
= Ukupna ugovorena vrijednost projekta HRK]]/7.5345</f>
        <v>525583.22649147245</v>
      </c>
      <c r="AA2964" s="44" t="s">
        <v>10669</v>
      </c>
      <c r="AB2964" s="44" t="s">
        <v>10670</v>
      </c>
      <c r="AC2964" s="114" t="s">
        <v>10855</v>
      </c>
      <c r="AD2964" s="43" t="s">
        <v>10672</v>
      </c>
    </row>
    <row r="2965" spans="1:30" ht="66.75" customHeight="1" x14ac:dyDescent="0.2">
      <c r="A2965" s="41" t="s">
        <v>10856</v>
      </c>
      <c r="B2965" s="42" t="s">
        <v>10664</v>
      </c>
      <c r="C2965" s="43" t="s">
        <v>10665</v>
      </c>
      <c r="D2965" s="43" t="s">
        <v>10793</v>
      </c>
      <c r="E2965" s="44" t="s">
        <v>232</v>
      </c>
      <c r="F2965" s="45" t="s">
        <v>10857</v>
      </c>
      <c r="G2965" s="45" t="s">
        <v>10858</v>
      </c>
      <c r="H2965" s="47">
        <v>43546</v>
      </c>
      <c r="I2965" s="47">
        <v>44552</v>
      </c>
      <c r="J2965" s="48" t="str">
        <f>IF(Ugovori_OPULJP[[#This Row],[DATUM ZAVRŠETKA OPERACIJE]]&gt;DATE(2024,3,31),"u provedbi","završen")</f>
        <v>završen</v>
      </c>
      <c r="K2965" s="46" t="s">
        <v>10859</v>
      </c>
      <c r="L2965" s="46" t="s">
        <v>79</v>
      </c>
      <c r="M2965" s="49">
        <v>0.85</v>
      </c>
      <c r="N2965" s="49">
        <v>0.15</v>
      </c>
      <c r="O2965" s="50">
        <f>Ugovori_OPULJP[[#This Row],[Bespovratna sredstva - Ukupno (EU+Nac) HRK
= Ukupna ugovorena vrijednost bespovratnih sredstava]]*Ugovori_OPULJP[[#This Row],[EU STOPA SUFINANCIRANJA %
EU CO-FINANCING RATE %]]</f>
        <v>3397376.4580000001</v>
      </c>
      <c r="P2965" s="51">
        <f>Ugovori_OPULJP[[#This Row],[Bespovratna sredstva - EU dio - HRK]]/7.5345</f>
        <v>450909.34474749485</v>
      </c>
      <c r="Q2965" s="50">
        <f>Ugovori_OPULJP[[#This Row],[Bespovratna sredstva - Ukupno (EU+Nac) HRK
= Ukupna ugovorena vrijednost bespovratnih sredstava]]*Ugovori_OPULJP[[#This Row],[STOPA NACIONALNOG SUFINANCIRANJA %]]</f>
        <v>599537.022</v>
      </c>
      <c r="R2965" s="51">
        <f>Ugovori_OPULJP[[#This Row],[Bespovratna sredstva - Nacionalni dio - HRK]]/7.5345</f>
        <v>79572.237308381445</v>
      </c>
      <c r="S2965" s="50">
        <v>3996913.48</v>
      </c>
      <c r="T2965" s="51">
        <f>Ugovori_OPULJP[[#This Row],[Bespovratna sredstva - Ukupno (EU+Nac) HRK
= Ukupna ugovorena vrijednost bespovratnih sredstava]]/7.5345</f>
        <v>530481.58205587626</v>
      </c>
      <c r="U2965" s="50">
        <v>0</v>
      </c>
      <c r="V2965" s="51">
        <f>Ugovori_OPULJP[[#This Row],[Javni doprinos korisnika - HRK]]/7.5345</f>
        <v>0</v>
      </c>
      <c r="W2965" s="50">
        <v>0</v>
      </c>
      <c r="X2965" s="51">
        <f>Ugovori_OPULJP[[#This Row],[Privatni doprinos korisnika - HRK]]/7.5345</f>
        <v>0</v>
      </c>
      <c r="Y2965" s="52">
        <v>3996913.48</v>
      </c>
      <c r="Z2965" s="53">
        <f>Ugovori_OPULJP[[#This Row],[UKUPNI PRIHVATLJIVI IZDACI
TOTAL ELIGIBLE EXPENDITURE
= Bespovratna sredstva ukupno + doprinos korisnika
= Ukupni prihvatljivi troškovi
= Ukupna ugovorena vrijednost projekta HRK]]/7.5345</f>
        <v>530481.58205587626</v>
      </c>
      <c r="AA2965" s="44" t="s">
        <v>10669</v>
      </c>
      <c r="AB2965" s="44" t="s">
        <v>10670</v>
      </c>
      <c r="AC2965" s="114" t="s">
        <v>10860</v>
      </c>
      <c r="AD2965" s="43" t="s">
        <v>10672</v>
      </c>
    </row>
    <row r="2966" spans="1:30" ht="66.75" customHeight="1" x14ac:dyDescent="0.2">
      <c r="A2966" s="41" t="s">
        <v>10861</v>
      </c>
      <c r="B2966" s="42" t="s">
        <v>10664</v>
      </c>
      <c r="C2966" s="43" t="s">
        <v>10665</v>
      </c>
      <c r="D2966" s="43" t="s">
        <v>10793</v>
      </c>
      <c r="E2966" s="44" t="s">
        <v>232</v>
      </c>
      <c r="F2966" s="45" t="s">
        <v>10862</v>
      </c>
      <c r="G2966" s="45" t="s">
        <v>10863</v>
      </c>
      <c r="H2966" s="47">
        <v>43551</v>
      </c>
      <c r="I2966" s="47">
        <v>44648</v>
      </c>
      <c r="J2966" s="48" t="str">
        <f>IF(Ugovori_OPULJP[[#This Row],[DATUM ZAVRŠETKA OPERACIJE]]&gt;DATE(2024,3,31),"u provedbi","završen")</f>
        <v>završen</v>
      </c>
      <c r="K2966" s="46" t="s">
        <v>981</v>
      </c>
      <c r="L2966" s="46" t="s">
        <v>79</v>
      </c>
      <c r="M2966" s="49">
        <v>0.85</v>
      </c>
      <c r="N2966" s="49">
        <v>0.15</v>
      </c>
      <c r="O2966" s="50">
        <f>Ugovori_OPULJP[[#This Row],[Bespovratna sredstva - Ukupno (EU+Nac) HRK
= Ukupna ugovorena vrijednost bespovratnih sredstava]]*Ugovori_OPULJP[[#This Row],[EU STOPA SUFINANCIRANJA %
EU CO-FINANCING RATE %]]</f>
        <v>3012345.09</v>
      </c>
      <c r="P2966" s="51">
        <f>Ugovori_OPULJP[[#This Row],[Bespovratna sredstva - EU dio - HRK]]/7.5345</f>
        <v>399806.90025880944</v>
      </c>
      <c r="Q2966" s="50">
        <f>Ugovori_OPULJP[[#This Row],[Bespovratna sredstva - Ukupno (EU+Nac) HRK
= Ukupna ugovorena vrijednost bespovratnih sredstava]]*Ugovori_OPULJP[[#This Row],[STOPA NACIONALNOG SUFINANCIRANJA %]]</f>
        <v>531590.30999999994</v>
      </c>
      <c r="R2966" s="51">
        <f>Ugovori_OPULJP[[#This Row],[Bespovratna sredstva - Nacionalni dio - HRK]]/7.5345</f>
        <v>70554.158869201667</v>
      </c>
      <c r="S2966" s="50">
        <v>3543935.4</v>
      </c>
      <c r="T2966" s="51">
        <f>Ugovori_OPULJP[[#This Row],[Bespovratna sredstva - Ukupno (EU+Nac) HRK
= Ukupna ugovorena vrijednost bespovratnih sredstava]]/7.5345</f>
        <v>470361.05912801111</v>
      </c>
      <c r="U2966" s="50">
        <v>0</v>
      </c>
      <c r="V2966" s="51">
        <f>Ugovori_OPULJP[[#This Row],[Javni doprinos korisnika - HRK]]/7.5345</f>
        <v>0</v>
      </c>
      <c r="W2966" s="50">
        <v>0</v>
      </c>
      <c r="X2966" s="51">
        <f>Ugovori_OPULJP[[#This Row],[Privatni doprinos korisnika - HRK]]/7.5345</f>
        <v>0</v>
      </c>
      <c r="Y2966" s="52">
        <v>3543935.4</v>
      </c>
      <c r="Z2966" s="53">
        <f>Ugovori_OPULJP[[#This Row],[UKUPNI PRIHVATLJIVI IZDACI
TOTAL ELIGIBLE EXPENDITURE
= Bespovratna sredstva ukupno + doprinos korisnika
= Ukupni prihvatljivi troškovi
= Ukupna ugovorena vrijednost projekta HRK]]/7.5345</f>
        <v>470361.05912801111</v>
      </c>
      <c r="AA2966" s="44" t="s">
        <v>10669</v>
      </c>
      <c r="AB2966" s="44" t="s">
        <v>10670</v>
      </c>
      <c r="AC2966" s="114" t="s">
        <v>10864</v>
      </c>
      <c r="AD2966" s="43" t="s">
        <v>10672</v>
      </c>
    </row>
    <row r="2967" spans="1:30" ht="66.75" customHeight="1" x14ac:dyDescent="0.2">
      <c r="A2967" s="41" t="s">
        <v>10865</v>
      </c>
      <c r="B2967" s="42" t="s">
        <v>10664</v>
      </c>
      <c r="C2967" s="43" t="s">
        <v>10665</v>
      </c>
      <c r="D2967" s="43" t="s">
        <v>10793</v>
      </c>
      <c r="E2967" s="44" t="s">
        <v>232</v>
      </c>
      <c r="F2967" s="45" t="s">
        <v>10866</v>
      </c>
      <c r="G2967" s="45" t="s">
        <v>10716</v>
      </c>
      <c r="H2967" s="47">
        <v>43546</v>
      </c>
      <c r="I2967" s="47">
        <v>44642</v>
      </c>
      <c r="J2967" s="48" t="str">
        <f>IF(Ugovori_OPULJP[[#This Row],[DATUM ZAVRŠETKA OPERACIJE]]&gt;DATE(2024,3,31),"u provedbi","završen")</f>
        <v>završen</v>
      </c>
      <c r="K2967" s="46" t="s">
        <v>981</v>
      </c>
      <c r="L2967" s="46" t="s">
        <v>79</v>
      </c>
      <c r="M2967" s="49">
        <v>0.85</v>
      </c>
      <c r="N2967" s="49">
        <v>0.15</v>
      </c>
      <c r="O2967" s="50">
        <f>Ugovori_OPULJP[[#This Row],[Bespovratna sredstva - Ukupno (EU+Nac) HRK
= Ukupna ugovorena vrijednost bespovratnih sredstava]]*Ugovori_OPULJP[[#This Row],[EU STOPA SUFINANCIRANJA %
EU CO-FINANCING RATE %]]</f>
        <v>3392914.4934999999</v>
      </c>
      <c r="P2967" s="51">
        <f>Ugovori_OPULJP[[#This Row],[Bespovratna sredstva - EU dio - HRK]]/7.5345</f>
        <v>450317.14028800844</v>
      </c>
      <c r="Q2967" s="50">
        <f>Ugovori_OPULJP[[#This Row],[Bespovratna sredstva - Ukupno (EU+Nac) HRK
= Ukupna ugovorena vrijednost bespovratnih sredstava]]*Ugovori_OPULJP[[#This Row],[STOPA NACIONALNOG SUFINANCIRANJA %]]</f>
        <v>598749.6165</v>
      </c>
      <c r="R2967" s="51">
        <f>Ugovori_OPULJP[[#This Row],[Bespovratna sredstva - Nacionalni dio - HRK]]/7.5345</f>
        <v>79467.730639060319</v>
      </c>
      <c r="S2967" s="50">
        <v>3991664.11</v>
      </c>
      <c r="T2967" s="51">
        <f>Ugovori_OPULJP[[#This Row],[Bespovratna sredstva - Ukupno (EU+Nac) HRK
= Ukupna ugovorena vrijednost bespovratnih sredstava]]/7.5345</f>
        <v>529784.87092706875</v>
      </c>
      <c r="U2967" s="50">
        <v>0</v>
      </c>
      <c r="V2967" s="51">
        <f>Ugovori_OPULJP[[#This Row],[Javni doprinos korisnika - HRK]]/7.5345</f>
        <v>0</v>
      </c>
      <c r="W2967" s="50">
        <v>0</v>
      </c>
      <c r="X2967" s="51">
        <f>Ugovori_OPULJP[[#This Row],[Privatni doprinos korisnika - HRK]]/7.5345</f>
        <v>0</v>
      </c>
      <c r="Y2967" s="52">
        <v>3991664.11</v>
      </c>
      <c r="Z2967" s="53">
        <f>Ugovori_OPULJP[[#This Row],[UKUPNI PRIHVATLJIVI IZDACI
TOTAL ELIGIBLE EXPENDITURE
= Bespovratna sredstva ukupno + doprinos korisnika
= Ukupni prihvatljivi troškovi
= Ukupna ugovorena vrijednost projekta HRK]]/7.5345</f>
        <v>529784.87092706875</v>
      </c>
      <c r="AA2967" s="44" t="s">
        <v>10669</v>
      </c>
      <c r="AB2967" s="44" t="s">
        <v>10670</v>
      </c>
      <c r="AC2967" s="114" t="s">
        <v>10867</v>
      </c>
      <c r="AD2967" s="43" t="s">
        <v>10672</v>
      </c>
    </row>
    <row r="2968" spans="1:30" ht="66.75" customHeight="1" x14ac:dyDescent="0.2">
      <c r="A2968" s="41" t="s">
        <v>10868</v>
      </c>
      <c r="B2968" s="42" t="s">
        <v>10664</v>
      </c>
      <c r="C2968" s="43" t="s">
        <v>10665</v>
      </c>
      <c r="D2968" s="43" t="s">
        <v>10793</v>
      </c>
      <c r="E2968" s="44" t="s">
        <v>232</v>
      </c>
      <c r="F2968" s="45" t="s">
        <v>10869</v>
      </c>
      <c r="G2968" s="45" t="s">
        <v>10767</v>
      </c>
      <c r="H2968" s="47">
        <v>43546</v>
      </c>
      <c r="I2968" s="47">
        <v>44642</v>
      </c>
      <c r="J2968" s="48" t="str">
        <f>IF(Ugovori_OPULJP[[#This Row],[DATUM ZAVRŠETKA OPERACIJE]]&gt;DATE(2024,3,31),"u provedbi","završen")</f>
        <v>završen</v>
      </c>
      <c r="K2968" s="46" t="s">
        <v>981</v>
      </c>
      <c r="L2968" s="46" t="s">
        <v>249</v>
      </c>
      <c r="M2968" s="49">
        <v>0.85</v>
      </c>
      <c r="N2968" s="49">
        <v>0.15</v>
      </c>
      <c r="O2968" s="50">
        <f>Ugovori_OPULJP[[#This Row],[Bespovratna sredstva - Ukupno (EU+Nac) HRK
= Ukupna ugovorena vrijednost bespovratnih sredstava]]*Ugovori_OPULJP[[#This Row],[EU STOPA SUFINANCIRANJA %
EU CO-FINANCING RATE %]]</f>
        <v>3394300.3674999997</v>
      </c>
      <c r="P2968" s="51">
        <f>Ugovori_OPULJP[[#This Row],[Bespovratna sredstva - EU dio - HRK]]/7.5345</f>
        <v>450501.07737739722</v>
      </c>
      <c r="Q2968" s="50">
        <f>Ugovori_OPULJP[[#This Row],[Bespovratna sredstva - Ukupno (EU+Nac) HRK
= Ukupna ugovorena vrijednost bespovratnih sredstava]]*Ugovori_OPULJP[[#This Row],[STOPA NACIONALNOG SUFINANCIRANJA %]]</f>
        <v>598994.1825</v>
      </c>
      <c r="R2968" s="51">
        <f>Ugovori_OPULJP[[#This Row],[Bespovratna sredstva - Nacionalni dio - HRK]]/7.5345</f>
        <v>79500.190125423047</v>
      </c>
      <c r="S2968" s="50">
        <v>3993294.55</v>
      </c>
      <c r="T2968" s="51">
        <f>Ugovori_OPULJP[[#This Row],[Bespovratna sredstva - Ukupno (EU+Nac) HRK
= Ukupna ugovorena vrijednost bespovratnih sredstava]]/7.5345</f>
        <v>530001.26750282035</v>
      </c>
      <c r="U2968" s="50">
        <v>0</v>
      </c>
      <c r="V2968" s="51">
        <f>Ugovori_OPULJP[[#This Row],[Javni doprinos korisnika - HRK]]/7.5345</f>
        <v>0</v>
      </c>
      <c r="W2968" s="50">
        <v>0</v>
      </c>
      <c r="X2968" s="51">
        <f>Ugovori_OPULJP[[#This Row],[Privatni doprinos korisnika - HRK]]/7.5345</f>
        <v>0</v>
      </c>
      <c r="Y2968" s="52">
        <v>3993294.55</v>
      </c>
      <c r="Z2968" s="53">
        <f>Ugovori_OPULJP[[#This Row],[UKUPNI PRIHVATLJIVI IZDACI
TOTAL ELIGIBLE EXPENDITURE
= Bespovratna sredstva ukupno + doprinos korisnika
= Ukupni prihvatljivi troškovi
= Ukupna ugovorena vrijednost projekta HRK]]/7.5345</f>
        <v>530001.26750282035</v>
      </c>
      <c r="AA2968" s="44" t="s">
        <v>10669</v>
      </c>
      <c r="AB2968" s="44" t="s">
        <v>10670</v>
      </c>
      <c r="AC2968" s="114" t="s">
        <v>10870</v>
      </c>
      <c r="AD2968" s="43" t="s">
        <v>10672</v>
      </c>
    </row>
    <row r="2969" spans="1:30" ht="66.75" customHeight="1" x14ac:dyDescent="0.2">
      <c r="A2969" s="41" t="s">
        <v>10871</v>
      </c>
      <c r="B2969" s="42" t="s">
        <v>10664</v>
      </c>
      <c r="C2969" s="43" t="s">
        <v>10665</v>
      </c>
      <c r="D2969" s="43" t="s">
        <v>10793</v>
      </c>
      <c r="E2969" s="44" t="s">
        <v>232</v>
      </c>
      <c r="F2969" s="45" t="s">
        <v>10872</v>
      </c>
      <c r="G2969" s="45" t="s">
        <v>10873</v>
      </c>
      <c r="H2969" s="47">
        <v>43546</v>
      </c>
      <c r="I2969" s="47">
        <v>44642</v>
      </c>
      <c r="J2969" s="48" t="str">
        <f>IF(Ugovori_OPULJP[[#This Row],[DATUM ZAVRŠETKA OPERACIJE]]&gt;DATE(2024,3,31),"u provedbi","završen")</f>
        <v>završen</v>
      </c>
      <c r="K2969" s="46" t="s">
        <v>2434</v>
      </c>
      <c r="L2969" s="46" t="s">
        <v>37</v>
      </c>
      <c r="M2969" s="49">
        <v>0.85</v>
      </c>
      <c r="N2969" s="49">
        <v>0.15</v>
      </c>
      <c r="O2969" s="50">
        <f>Ugovori_OPULJP[[#This Row],[Bespovratna sredstva - Ukupno (EU+Nac) HRK
= Ukupna ugovorena vrijednost bespovratnih sredstava]]*Ugovori_OPULJP[[#This Row],[EU STOPA SUFINANCIRANJA %
EU CO-FINANCING RATE %]]</f>
        <v>3283385.6014999999</v>
      </c>
      <c r="P2969" s="51">
        <f>Ugovori_OPULJP[[#This Row],[Bespovratna sredstva - EU dio - HRK]]/7.5345</f>
        <v>435780.1581392262</v>
      </c>
      <c r="Q2969" s="50">
        <f>Ugovori_OPULJP[[#This Row],[Bespovratna sredstva - Ukupno (EU+Nac) HRK
= Ukupna ugovorena vrijednost bespovratnih sredstava]]*Ugovori_OPULJP[[#This Row],[STOPA NACIONALNOG SUFINANCIRANJA %]]</f>
        <v>579420.98849999998</v>
      </c>
      <c r="R2969" s="51">
        <f>Ugovori_OPULJP[[#This Row],[Bespovratna sredstva - Nacionalni dio - HRK]]/7.5345</f>
        <v>76902.380848098735</v>
      </c>
      <c r="S2969" s="50">
        <v>3862806.59</v>
      </c>
      <c r="T2969" s="51">
        <f>Ugovori_OPULJP[[#This Row],[Bespovratna sredstva - Ukupno (EU+Nac) HRK
= Ukupna ugovorena vrijednost bespovratnih sredstava]]/7.5345</f>
        <v>512682.53898732492</v>
      </c>
      <c r="U2969" s="50">
        <v>0</v>
      </c>
      <c r="V2969" s="51">
        <f>Ugovori_OPULJP[[#This Row],[Javni doprinos korisnika - HRK]]/7.5345</f>
        <v>0</v>
      </c>
      <c r="W2969" s="50">
        <v>0</v>
      </c>
      <c r="X2969" s="51">
        <f>Ugovori_OPULJP[[#This Row],[Privatni doprinos korisnika - HRK]]/7.5345</f>
        <v>0</v>
      </c>
      <c r="Y2969" s="52">
        <v>3862806.59</v>
      </c>
      <c r="Z2969" s="53">
        <f>Ugovori_OPULJP[[#This Row],[UKUPNI PRIHVATLJIVI IZDACI
TOTAL ELIGIBLE EXPENDITURE
= Bespovratna sredstva ukupno + doprinos korisnika
= Ukupni prihvatljivi troškovi
= Ukupna ugovorena vrijednost projekta HRK]]/7.5345</f>
        <v>512682.53898732492</v>
      </c>
      <c r="AA2969" s="44" t="s">
        <v>10669</v>
      </c>
      <c r="AB2969" s="44" t="s">
        <v>10670</v>
      </c>
      <c r="AC2969" s="114" t="s">
        <v>10874</v>
      </c>
      <c r="AD2969" s="43" t="s">
        <v>10672</v>
      </c>
    </row>
    <row r="2970" spans="1:30" ht="66.75" customHeight="1" x14ac:dyDescent="0.2">
      <c r="A2970" s="41" t="s">
        <v>10875</v>
      </c>
      <c r="B2970" s="42" t="s">
        <v>10664</v>
      </c>
      <c r="C2970" s="43" t="s">
        <v>10665</v>
      </c>
      <c r="D2970" s="43" t="s">
        <v>10793</v>
      </c>
      <c r="E2970" s="44" t="s">
        <v>232</v>
      </c>
      <c r="F2970" s="45" t="s">
        <v>10876</v>
      </c>
      <c r="G2970" s="45" t="s">
        <v>10775</v>
      </c>
      <c r="H2970" s="47">
        <v>43546</v>
      </c>
      <c r="I2970" s="47">
        <v>44642</v>
      </c>
      <c r="J2970" s="48" t="str">
        <f>IF(Ugovori_OPULJP[[#This Row],[DATUM ZAVRŠETKA OPERACIJE]]&gt;DATE(2024,3,31),"u provedbi","završen")</f>
        <v>završen</v>
      </c>
      <c r="K2970" s="46" t="s">
        <v>10877</v>
      </c>
      <c r="L2970" s="46" t="s">
        <v>425</v>
      </c>
      <c r="M2970" s="49">
        <v>0.85</v>
      </c>
      <c r="N2970" s="49">
        <v>0.15</v>
      </c>
      <c r="O2970" s="50">
        <f>Ugovori_OPULJP[[#This Row],[Bespovratna sredstva - Ukupno (EU+Nac) HRK
= Ukupna ugovorena vrijednost bespovratnih sredstava]]*Ugovori_OPULJP[[#This Row],[EU STOPA SUFINANCIRANJA %
EU CO-FINANCING RATE %]]</f>
        <v>3399362.7124999999</v>
      </c>
      <c r="P2970" s="51">
        <f>Ugovori_OPULJP[[#This Row],[Bespovratna sredstva - EU dio - HRK]]/7.5345</f>
        <v>451172.96602296102</v>
      </c>
      <c r="Q2970" s="50">
        <f>Ugovori_OPULJP[[#This Row],[Bespovratna sredstva - Ukupno (EU+Nac) HRK
= Ukupna ugovorena vrijednost bespovratnih sredstava]]*Ugovori_OPULJP[[#This Row],[STOPA NACIONALNOG SUFINANCIRANJA %]]</f>
        <v>599887.53749999998</v>
      </c>
      <c r="R2970" s="51">
        <f>Ugovori_OPULJP[[#This Row],[Bespovratna sredstva - Nacionalni dio - HRK]]/7.5345</f>
        <v>79618.758709934293</v>
      </c>
      <c r="S2970" s="50">
        <v>3999250.25</v>
      </c>
      <c r="T2970" s="51">
        <f>Ugovori_OPULJP[[#This Row],[Bespovratna sredstva - Ukupno (EU+Nac) HRK
= Ukupna ugovorena vrijednost bespovratnih sredstava]]/7.5345</f>
        <v>530791.72473289527</v>
      </c>
      <c r="U2970" s="50">
        <v>0</v>
      </c>
      <c r="V2970" s="51">
        <f>Ugovori_OPULJP[[#This Row],[Javni doprinos korisnika - HRK]]/7.5345</f>
        <v>0</v>
      </c>
      <c r="W2970" s="50">
        <v>0</v>
      </c>
      <c r="X2970" s="51">
        <f>Ugovori_OPULJP[[#This Row],[Privatni doprinos korisnika - HRK]]/7.5345</f>
        <v>0</v>
      </c>
      <c r="Y2970" s="52">
        <v>3999250.25</v>
      </c>
      <c r="Z2970" s="53">
        <f>Ugovori_OPULJP[[#This Row],[UKUPNI PRIHVATLJIVI IZDACI
TOTAL ELIGIBLE EXPENDITURE
= Bespovratna sredstva ukupno + doprinos korisnika
= Ukupni prihvatljivi troškovi
= Ukupna ugovorena vrijednost projekta HRK]]/7.5345</f>
        <v>530791.72473289527</v>
      </c>
      <c r="AA2970" s="44" t="s">
        <v>10669</v>
      </c>
      <c r="AB2970" s="44" t="s">
        <v>10670</v>
      </c>
      <c r="AC2970" s="114" t="s">
        <v>10878</v>
      </c>
      <c r="AD2970" s="43" t="s">
        <v>10672</v>
      </c>
    </row>
    <row r="2971" spans="1:30" ht="66.75" customHeight="1" x14ac:dyDescent="0.2">
      <c r="A2971" s="41" t="s">
        <v>10879</v>
      </c>
      <c r="B2971" s="42" t="s">
        <v>10664</v>
      </c>
      <c r="C2971" s="43" t="s">
        <v>10665</v>
      </c>
      <c r="D2971" s="43" t="s">
        <v>10793</v>
      </c>
      <c r="E2971" s="44" t="s">
        <v>232</v>
      </c>
      <c r="F2971" s="45" t="s">
        <v>10880</v>
      </c>
      <c r="G2971" s="45" t="s">
        <v>10881</v>
      </c>
      <c r="H2971" s="47">
        <v>43546</v>
      </c>
      <c r="I2971" s="47">
        <v>44642</v>
      </c>
      <c r="J2971" s="48" t="str">
        <f>IF(Ugovori_OPULJP[[#This Row],[DATUM ZAVRŠETKA OPERACIJE]]&gt;DATE(2024,3,31),"u provedbi","završen")</f>
        <v>završen</v>
      </c>
      <c r="K2971" s="46" t="s">
        <v>10882</v>
      </c>
      <c r="L2971" s="46" t="s">
        <v>249</v>
      </c>
      <c r="M2971" s="49">
        <v>0.85</v>
      </c>
      <c r="N2971" s="49">
        <v>0.15</v>
      </c>
      <c r="O2971" s="50">
        <f>Ugovori_OPULJP[[#This Row],[Bespovratna sredstva - Ukupno (EU+Nac) HRK
= Ukupna ugovorena vrijednost bespovratnih sredstava]]*Ugovori_OPULJP[[#This Row],[EU STOPA SUFINANCIRANJA %
EU CO-FINANCING RATE %]]</f>
        <v>3222780.1</v>
      </c>
      <c r="P2971" s="51">
        <f>Ugovori_OPULJP[[#This Row],[Bespovratna sredstva - EU dio - HRK]]/7.5345</f>
        <v>427736.42577476939</v>
      </c>
      <c r="Q2971" s="50">
        <f>Ugovori_OPULJP[[#This Row],[Bespovratna sredstva - Ukupno (EU+Nac) HRK
= Ukupna ugovorena vrijednost bespovratnih sredstava]]*Ugovori_OPULJP[[#This Row],[STOPA NACIONALNOG SUFINANCIRANJA %]]</f>
        <v>568725.9</v>
      </c>
      <c r="R2971" s="51">
        <f>Ugovori_OPULJP[[#This Row],[Bespovratna sredstva - Nacionalni dio - HRK]]/7.5345</f>
        <v>75482.898666135778</v>
      </c>
      <c r="S2971" s="50">
        <v>3791506</v>
      </c>
      <c r="T2971" s="51">
        <f>Ugovori_OPULJP[[#This Row],[Bespovratna sredstva - Ukupno (EU+Nac) HRK
= Ukupna ugovorena vrijednost bespovratnih sredstava]]/7.5345</f>
        <v>503219.32444090513</v>
      </c>
      <c r="U2971" s="50">
        <v>0</v>
      </c>
      <c r="V2971" s="51">
        <f>Ugovori_OPULJP[[#This Row],[Javni doprinos korisnika - HRK]]/7.5345</f>
        <v>0</v>
      </c>
      <c r="W2971" s="50">
        <v>0</v>
      </c>
      <c r="X2971" s="51">
        <f>Ugovori_OPULJP[[#This Row],[Privatni doprinos korisnika - HRK]]/7.5345</f>
        <v>0</v>
      </c>
      <c r="Y2971" s="52">
        <v>3791506</v>
      </c>
      <c r="Z2971" s="53">
        <f>Ugovori_OPULJP[[#This Row],[UKUPNI PRIHVATLJIVI IZDACI
TOTAL ELIGIBLE EXPENDITURE
= Bespovratna sredstva ukupno + doprinos korisnika
= Ukupni prihvatljivi troškovi
= Ukupna ugovorena vrijednost projekta HRK]]/7.5345</f>
        <v>503219.32444090513</v>
      </c>
      <c r="AA2971" s="44" t="s">
        <v>10669</v>
      </c>
      <c r="AB2971" s="44" t="s">
        <v>10670</v>
      </c>
      <c r="AC2971" s="114" t="s">
        <v>10883</v>
      </c>
      <c r="AD2971" s="43" t="s">
        <v>10672</v>
      </c>
    </row>
    <row r="2972" spans="1:30" ht="66.75" customHeight="1" x14ac:dyDescent="0.2">
      <c r="A2972" s="41" t="s">
        <v>10884</v>
      </c>
      <c r="B2972" s="42" t="s">
        <v>10664</v>
      </c>
      <c r="C2972" s="43" t="s">
        <v>10665</v>
      </c>
      <c r="D2972" s="43" t="s">
        <v>10793</v>
      </c>
      <c r="E2972" s="44" t="s">
        <v>232</v>
      </c>
      <c r="F2972" s="45" t="s">
        <v>10885</v>
      </c>
      <c r="G2972" s="45" t="s">
        <v>10183</v>
      </c>
      <c r="H2972" s="47">
        <v>43546</v>
      </c>
      <c r="I2972" s="47">
        <v>44642</v>
      </c>
      <c r="J2972" s="48" t="str">
        <f>IF(Ugovori_OPULJP[[#This Row],[DATUM ZAVRŠETKA OPERACIJE]]&gt;DATE(2024,3,31),"u provedbi","završen")</f>
        <v>završen</v>
      </c>
      <c r="K2972" s="46" t="s">
        <v>10886</v>
      </c>
      <c r="L2972" s="46" t="s">
        <v>37</v>
      </c>
      <c r="M2972" s="49">
        <v>0.85</v>
      </c>
      <c r="N2972" s="49">
        <v>0.15</v>
      </c>
      <c r="O2972" s="50">
        <f>Ugovori_OPULJP[[#This Row],[Bespovratna sredstva - Ukupno (EU+Nac) HRK
= Ukupna ugovorena vrijednost bespovratnih sredstava]]*Ugovori_OPULJP[[#This Row],[EU STOPA SUFINANCIRANJA %
EU CO-FINANCING RATE %]]</f>
        <v>3261366.4790000003</v>
      </c>
      <c r="P2972" s="51">
        <f>Ugovori_OPULJP[[#This Row],[Bespovratna sredstva - EU dio - HRK]]/7.5345</f>
        <v>432857.71836220054</v>
      </c>
      <c r="Q2972" s="50">
        <f>Ugovori_OPULJP[[#This Row],[Bespovratna sredstva - Ukupno (EU+Nac) HRK
= Ukupna ugovorena vrijednost bespovratnih sredstava]]*Ugovori_OPULJP[[#This Row],[STOPA NACIONALNOG SUFINANCIRANJA %]]</f>
        <v>575535.26100000006</v>
      </c>
      <c r="R2972" s="51">
        <f>Ugovori_OPULJP[[#This Row],[Bespovratna sredstva - Nacionalni dio - HRK]]/7.5345</f>
        <v>76386.656181564802</v>
      </c>
      <c r="S2972" s="50">
        <v>3836901.74</v>
      </c>
      <c r="T2972" s="51">
        <f>Ugovori_OPULJP[[#This Row],[Bespovratna sredstva - Ukupno (EU+Nac) HRK
= Ukupna ugovorena vrijednost bespovratnih sredstava]]/7.5345</f>
        <v>509244.37454376533</v>
      </c>
      <c r="U2972" s="50">
        <v>0</v>
      </c>
      <c r="V2972" s="51">
        <f>Ugovori_OPULJP[[#This Row],[Javni doprinos korisnika - HRK]]/7.5345</f>
        <v>0</v>
      </c>
      <c r="W2972" s="50">
        <v>0</v>
      </c>
      <c r="X2972" s="51">
        <f>Ugovori_OPULJP[[#This Row],[Privatni doprinos korisnika - HRK]]/7.5345</f>
        <v>0</v>
      </c>
      <c r="Y2972" s="52">
        <v>3836901.74</v>
      </c>
      <c r="Z2972" s="53">
        <f>Ugovori_OPULJP[[#This Row],[UKUPNI PRIHVATLJIVI IZDACI
TOTAL ELIGIBLE EXPENDITURE
= Bespovratna sredstva ukupno + doprinos korisnika
= Ukupni prihvatljivi troškovi
= Ukupna ugovorena vrijednost projekta HRK]]/7.5345</f>
        <v>509244.37454376533</v>
      </c>
      <c r="AA2972" s="44" t="s">
        <v>10669</v>
      </c>
      <c r="AB2972" s="44" t="s">
        <v>10670</v>
      </c>
      <c r="AC2972" s="114" t="s">
        <v>10887</v>
      </c>
      <c r="AD2972" s="43" t="s">
        <v>10672</v>
      </c>
    </row>
    <row r="2973" spans="1:30" ht="66.75" customHeight="1" x14ac:dyDescent="0.2">
      <c r="A2973" s="41" t="s">
        <v>10888</v>
      </c>
      <c r="B2973" s="42" t="s">
        <v>10664</v>
      </c>
      <c r="C2973" s="43" t="s">
        <v>10665</v>
      </c>
      <c r="D2973" s="43" t="s">
        <v>10793</v>
      </c>
      <c r="E2973" s="44" t="s">
        <v>232</v>
      </c>
      <c r="F2973" s="45" t="s">
        <v>10889</v>
      </c>
      <c r="G2973" s="45" t="s">
        <v>10759</v>
      </c>
      <c r="H2973" s="47">
        <v>43546</v>
      </c>
      <c r="I2973" s="47">
        <v>44642</v>
      </c>
      <c r="J2973" s="48" t="str">
        <f>IF(Ugovori_OPULJP[[#This Row],[DATUM ZAVRŠETKA OPERACIJE]]&gt;DATE(2024,3,31),"u provedbi","završen")</f>
        <v>završen</v>
      </c>
      <c r="K2973" s="46" t="s">
        <v>155</v>
      </c>
      <c r="L2973" s="46" t="s">
        <v>155</v>
      </c>
      <c r="M2973" s="49">
        <v>0.85</v>
      </c>
      <c r="N2973" s="49">
        <v>0.15</v>
      </c>
      <c r="O2973" s="50">
        <f>Ugovori_OPULJP[[#This Row],[Bespovratna sredstva - Ukupno (EU+Nac) HRK
= Ukupna ugovorena vrijednost bespovratnih sredstava]]*Ugovori_OPULJP[[#This Row],[EU STOPA SUFINANCIRANJA %
EU CO-FINANCING RATE %]]</f>
        <v>3384618.7059999998</v>
      </c>
      <c r="P2973" s="51">
        <f>Ugovori_OPULJP[[#This Row],[Bespovratna sredstva - EU dio - HRK]]/7.5345</f>
        <v>449216.10007299751</v>
      </c>
      <c r="Q2973" s="50">
        <f>Ugovori_OPULJP[[#This Row],[Bespovratna sredstva - Ukupno (EU+Nac) HRK
= Ukupna ugovorena vrijednost bespovratnih sredstava]]*Ugovori_OPULJP[[#This Row],[STOPA NACIONALNOG SUFINANCIRANJA %]]</f>
        <v>597285.65399999998</v>
      </c>
      <c r="R2973" s="51">
        <f>Ugovori_OPULJP[[#This Row],[Bespovratna sredstva - Nacionalni dio - HRK]]/7.5345</f>
        <v>79273.429424646616</v>
      </c>
      <c r="S2973" s="50">
        <v>3981904.36</v>
      </c>
      <c r="T2973" s="51">
        <f>Ugovori_OPULJP[[#This Row],[Bespovratna sredstva - Ukupno (EU+Nac) HRK
= Ukupna ugovorena vrijednost bespovratnih sredstava]]/7.5345</f>
        <v>528489.52949764417</v>
      </c>
      <c r="U2973" s="50">
        <v>0</v>
      </c>
      <c r="V2973" s="51">
        <f>Ugovori_OPULJP[[#This Row],[Javni doprinos korisnika - HRK]]/7.5345</f>
        <v>0</v>
      </c>
      <c r="W2973" s="50">
        <v>0</v>
      </c>
      <c r="X2973" s="51">
        <f>Ugovori_OPULJP[[#This Row],[Privatni doprinos korisnika - HRK]]/7.5345</f>
        <v>0</v>
      </c>
      <c r="Y2973" s="52">
        <v>3981904.36</v>
      </c>
      <c r="Z2973" s="53">
        <f>Ugovori_OPULJP[[#This Row],[UKUPNI PRIHVATLJIVI IZDACI
TOTAL ELIGIBLE EXPENDITURE
= Bespovratna sredstva ukupno + doprinos korisnika
= Ukupni prihvatljivi troškovi
= Ukupna ugovorena vrijednost projekta HRK]]/7.5345</f>
        <v>528489.52949764417</v>
      </c>
      <c r="AA2973" s="44" t="s">
        <v>10669</v>
      </c>
      <c r="AB2973" s="44" t="s">
        <v>10670</v>
      </c>
      <c r="AC2973" s="114" t="s">
        <v>10890</v>
      </c>
      <c r="AD2973" s="43" t="s">
        <v>10672</v>
      </c>
    </row>
    <row r="2974" spans="1:30" ht="66.75" customHeight="1" x14ac:dyDescent="0.2">
      <c r="A2974" s="41" t="s">
        <v>10891</v>
      </c>
      <c r="B2974" s="42" t="s">
        <v>10664</v>
      </c>
      <c r="C2974" s="43" t="s">
        <v>10665</v>
      </c>
      <c r="D2974" s="43" t="s">
        <v>10793</v>
      </c>
      <c r="E2974" s="44" t="s">
        <v>232</v>
      </c>
      <c r="F2974" s="45" t="s">
        <v>10892</v>
      </c>
      <c r="G2974" s="45" t="s">
        <v>10893</v>
      </c>
      <c r="H2974" s="47">
        <v>43546</v>
      </c>
      <c r="I2974" s="47">
        <v>44642</v>
      </c>
      <c r="J2974" s="48" t="str">
        <f>IF(Ugovori_OPULJP[[#This Row],[DATUM ZAVRŠETKA OPERACIJE]]&gt;DATE(2024,3,31),"u provedbi","završen")</f>
        <v>završen</v>
      </c>
      <c r="K2974" s="46" t="s">
        <v>10894</v>
      </c>
      <c r="L2974" s="46" t="s">
        <v>200</v>
      </c>
      <c r="M2974" s="49">
        <v>0.85</v>
      </c>
      <c r="N2974" s="49">
        <v>0.15</v>
      </c>
      <c r="O2974" s="50">
        <f>Ugovori_OPULJP[[#This Row],[Bespovratna sredstva - Ukupno (EU+Nac) HRK
= Ukupna ugovorena vrijednost bespovratnih sredstava]]*Ugovori_OPULJP[[#This Row],[EU STOPA SUFINANCIRANJA %
EU CO-FINANCING RATE %]]</f>
        <v>3308733.375</v>
      </c>
      <c r="P2974" s="51">
        <f>Ugovori_OPULJP[[#This Row],[Bespovratna sredstva - EU dio - HRK]]/7.5345</f>
        <v>439144.38582520402</v>
      </c>
      <c r="Q2974" s="50">
        <f>Ugovori_OPULJP[[#This Row],[Bespovratna sredstva - Ukupno (EU+Nac) HRK
= Ukupna ugovorena vrijednost bespovratnih sredstava]]*Ugovori_OPULJP[[#This Row],[STOPA NACIONALNOG SUFINANCIRANJA %]]</f>
        <v>583894.125</v>
      </c>
      <c r="R2974" s="51">
        <f>Ugovori_OPULJP[[#This Row],[Bespovratna sredstva - Nacionalni dio - HRK]]/7.5345</f>
        <v>77496.068086800718</v>
      </c>
      <c r="S2974" s="50">
        <v>3892627.5</v>
      </c>
      <c r="T2974" s="51">
        <f>Ugovori_OPULJP[[#This Row],[Bespovratna sredstva - Ukupno (EU+Nac) HRK
= Ukupna ugovorena vrijednost bespovratnih sredstava]]/7.5345</f>
        <v>516640.45391200477</v>
      </c>
      <c r="U2974" s="50">
        <v>0</v>
      </c>
      <c r="V2974" s="51">
        <f>Ugovori_OPULJP[[#This Row],[Javni doprinos korisnika - HRK]]/7.5345</f>
        <v>0</v>
      </c>
      <c r="W2974" s="50">
        <v>0</v>
      </c>
      <c r="X2974" s="51">
        <f>Ugovori_OPULJP[[#This Row],[Privatni doprinos korisnika - HRK]]/7.5345</f>
        <v>0</v>
      </c>
      <c r="Y2974" s="52">
        <v>3892627.5</v>
      </c>
      <c r="Z2974" s="53">
        <f>Ugovori_OPULJP[[#This Row],[UKUPNI PRIHVATLJIVI IZDACI
TOTAL ELIGIBLE EXPENDITURE
= Bespovratna sredstva ukupno + doprinos korisnika
= Ukupni prihvatljivi troškovi
= Ukupna ugovorena vrijednost projekta HRK]]/7.5345</f>
        <v>516640.45391200477</v>
      </c>
      <c r="AA2974" s="44" t="s">
        <v>10669</v>
      </c>
      <c r="AB2974" s="44" t="s">
        <v>10670</v>
      </c>
      <c r="AC2974" s="114" t="s">
        <v>10895</v>
      </c>
      <c r="AD2974" s="43" t="s">
        <v>10672</v>
      </c>
    </row>
    <row r="2975" spans="1:30" ht="66.75" customHeight="1" x14ac:dyDescent="0.2">
      <c r="A2975" s="41" t="s">
        <v>10896</v>
      </c>
      <c r="B2975" s="42" t="s">
        <v>10664</v>
      </c>
      <c r="C2975" s="43" t="s">
        <v>10665</v>
      </c>
      <c r="D2975" s="43" t="s">
        <v>10793</v>
      </c>
      <c r="E2975" s="44" t="s">
        <v>232</v>
      </c>
      <c r="F2975" s="45" t="s">
        <v>10897</v>
      </c>
      <c r="G2975" s="45" t="s">
        <v>10898</v>
      </c>
      <c r="H2975" s="47">
        <v>43546</v>
      </c>
      <c r="I2975" s="47">
        <v>44642</v>
      </c>
      <c r="J2975" s="48" t="str">
        <f>IF(Ugovori_OPULJP[[#This Row],[DATUM ZAVRŠETKA OPERACIJE]]&gt;DATE(2024,3,31),"u provedbi","završen")</f>
        <v>završen</v>
      </c>
      <c r="K2975" s="46" t="s">
        <v>10899</v>
      </c>
      <c r="L2975" s="46" t="s">
        <v>249</v>
      </c>
      <c r="M2975" s="49">
        <v>0.85</v>
      </c>
      <c r="N2975" s="49">
        <v>0.15</v>
      </c>
      <c r="O2975" s="50">
        <f>Ugovori_OPULJP[[#This Row],[Bespovratna sredstva - Ukupno (EU+Nac) HRK
= Ukupna ugovorena vrijednost bespovratnih sredstava]]*Ugovori_OPULJP[[#This Row],[EU STOPA SUFINANCIRANJA %
EU CO-FINANCING RATE %]]</f>
        <v>3394957.7915000003</v>
      </c>
      <c r="P2975" s="51">
        <f>Ugovori_OPULJP[[#This Row],[Bespovratna sredstva - EU dio - HRK]]/7.5345</f>
        <v>450588.33253699652</v>
      </c>
      <c r="Q2975" s="50">
        <f>Ugovori_OPULJP[[#This Row],[Bespovratna sredstva - Ukupno (EU+Nac) HRK
= Ukupna ugovorena vrijednost bespovratnih sredstava]]*Ugovori_OPULJP[[#This Row],[STOPA NACIONALNOG SUFINANCIRANJA %]]</f>
        <v>599110.19850000006</v>
      </c>
      <c r="R2975" s="51">
        <f>Ugovori_OPULJP[[#This Row],[Bespovratna sredstva - Nacionalni dio - HRK]]/7.5345</f>
        <v>79515.588094764084</v>
      </c>
      <c r="S2975" s="50">
        <v>3994067.99</v>
      </c>
      <c r="T2975" s="51">
        <f>Ugovori_OPULJP[[#This Row],[Bespovratna sredstva - Ukupno (EU+Nac) HRK
= Ukupna ugovorena vrijednost bespovratnih sredstava]]/7.5345</f>
        <v>530103.92063176061</v>
      </c>
      <c r="U2975" s="50">
        <v>0</v>
      </c>
      <c r="V2975" s="51">
        <f>Ugovori_OPULJP[[#This Row],[Javni doprinos korisnika - HRK]]/7.5345</f>
        <v>0</v>
      </c>
      <c r="W2975" s="50">
        <v>0</v>
      </c>
      <c r="X2975" s="51">
        <f>Ugovori_OPULJP[[#This Row],[Privatni doprinos korisnika - HRK]]/7.5345</f>
        <v>0</v>
      </c>
      <c r="Y2975" s="52">
        <v>3994067.99</v>
      </c>
      <c r="Z2975" s="53">
        <f>Ugovori_OPULJP[[#This Row],[UKUPNI PRIHVATLJIVI IZDACI
TOTAL ELIGIBLE EXPENDITURE
= Bespovratna sredstva ukupno + doprinos korisnika
= Ukupni prihvatljivi troškovi
= Ukupna ugovorena vrijednost projekta HRK]]/7.5345</f>
        <v>530103.92063176061</v>
      </c>
      <c r="AA2975" s="44" t="s">
        <v>10669</v>
      </c>
      <c r="AB2975" s="44" t="s">
        <v>10670</v>
      </c>
      <c r="AC2975" s="114" t="s">
        <v>10900</v>
      </c>
      <c r="AD2975" s="43" t="s">
        <v>10672</v>
      </c>
    </row>
    <row r="2976" spans="1:30" ht="66.75" customHeight="1" x14ac:dyDescent="0.2">
      <c r="A2976" s="41" t="s">
        <v>10901</v>
      </c>
      <c r="B2976" s="42" t="s">
        <v>10664</v>
      </c>
      <c r="C2976" s="43" t="s">
        <v>10665</v>
      </c>
      <c r="D2976" s="43" t="s">
        <v>10902</v>
      </c>
      <c r="E2976" s="44" t="s">
        <v>232</v>
      </c>
      <c r="F2976" s="45" t="s">
        <v>10903</v>
      </c>
      <c r="G2976" s="45" t="s">
        <v>10904</v>
      </c>
      <c r="H2976" s="47">
        <v>43899</v>
      </c>
      <c r="I2976" s="47">
        <v>44629</v>
      </c>
      <c r="J2976" s="48" t="str">
        <f>IF(Ugovori_OPULJP[[#This Row],[DATUM ZAVRŠETKA OPERACIJE]]&gt;DATE(2024,3,31),"u provedbi","završen")</f>
        <v>završen</v>
      </c>
      <c r="K2976" s="46" t="s">
        <v>37</v>
      </c>
      <c r="L2976" s="46" t="s">
        <v>37</v>
      </c>
      <c r="M2976" s="49">
        <v>0.85</v>
      </c>
      <c r="N2976" s="49">
        <v>0.15</v>
      </c>
      <c r="O2976" s="50">
        <f>Ugovori_OPULJP[[#This Row],[Bespovratna sredstva - Ukupno (EU+Nac) HRK
= Ukupna ugovorena vrijednost bespovratnih sredstava]]*Ugovori_OPULJP[[#This Row],[EU STOPA SUFINANCIRANJA %
EU CO-FINANCING RATE %]]</f>
        <v>2249341.5784999998</v>
      </c>
      <c r="P2976" s="51">
        <f>Ugovori_OPULJP[[#This Row],[Bespovratna sredstva - EU dio - HRK]]/7.5345</f>
        <v>298538.93138230802</v>
      </c>
      <c r="Q2976" s="50">
        <f>Ugovori_OPULJP[[#This Row],[Bespovratna sredstva - Ukupno (EU+Nac) HRK
= Ukupna ugovorena vrijednost bespovratnih sredstava]]*Ugovori_OPULJP[[#This Row],[STOPA NACIONALNOG SUFINANCIRANJA %]]</f>
        <v>396942.63149999996</v>
      </c>
      <c r="R2976" s="51">
        <f>Ugovori_OPULJP[[#This Row],[Bespovratna sredstva - Nacionalni dio - HRK]]/7.5345</f>
        <v>52683.340832171998</v>
      </c>
      <c r="S2976" s="50">
        <v>2646284.21</v>
      </c>
      <c r="T2976" s="51">
        <f>Ugovori_OPULJP[[#This Row],[Bespovratna sredstva - Ukupno (EU+Nac) HRK
= Ukupna ugovorena vrijednost bespovratnih sredstava]]/7.5345</f>
        <v>351222.27221448004</v>
      </c>
      <c r="U2976" s="50">
        <v>0</v>
      </c>
      <c r="V2976" s="51">
        <f>Ugovori_OPULJP[[#This Row],[Javni doprinos korisnika - HRK]]/7.5345</f>
        <v>0</v>
      </c>
      <c r="W2976" s="50">
        <v>0</v>
      </c>
      <c r="X2976" s="51">
        <f>Ugovori_OPULJP[[#This Row],[Privatni doprinos korisnika - HRK]]/7.5345</f>
        <v>0</v>
      </c>
      <c r="Y2976" s="52">
        <v>2646284.21</v>
      </c>
      <c r="Z2976" s="53">
        <f>Ugovori_OPULJP[[#This Row],[UKUPNI PRIHVATLJIVI IZDACI
TOTAL ELIGIBLE EXPENDITURE
= Bespovratna sredstva ukupno + doprinos korisnika
= Ukupni prihvatljivi troškovi
= Ukupna ugovorena vrijednost projekta HRK]]/7.5345</f>
        <v>351222.27221448004</v>
      </c>
      <c r="AA2976" s="44" t="s">
        <v>10669</v>
      </c>
      <c r="AB2976" s="44" t="s">
        <v>10670</v>
      </c>
      <c r="AC2976" s="114" t="s">
        <v>10905</v>
      </c>
      <c r="AD2976" s="43" t="s">
        <v>10672</v>
      </c>
    </row>
    <row r="2977" spans="1:30" ht="66.75" customHeight="1" x14ac:dyDescent="0.2">
      <c r="A2977" s="41" t="s">
        <v>10906</v>
      </c>
      <c r="B2977" s="42" t="s">
        <v>10664</v>
      </c>
      <c r="C2977" s="43" t="s">
        <v>10665</v>
      </c>
      <c r="D2977" s="43" t="s">
        <v>10902</v>
      </c>
      <c r="E2977" s="44" t="s">
        <v>232</v>
      </c>
      <c r="F2977" s="45" t="s">
        <v>10907</v>
      </c>
      <c r="G2977" s="45" t="s">
        <v>10908</v>
      </c>
      <c r="H2977" s="47">
        <v>43899</v>
      </c>
      <c r="I2977" s="47">
        <v>44994</v>
      </c>
      <c r="J2977" s="48" t="str">
        <f>IF(Ugovori_OPULJP[[#This Row],[DATUM ZAVRŠETKA OPERACIJE]]&gt;DATE(2024,3,31),"u provedbi","završen")</f>
        <v>završen</v>
      </c>
      <c r="K2977" s="46" t="s">
        <v>10909</v>
      </c>
      <c r="L2977" s="46" t="s">
        <v>37</v>
      </c>
      <c r="M2977" s="49">
        <v>0.85</v>
      </c>
      <c r="N2977" s="49">
        <v>0.15</v>
      </c>
      <c r="O2977" s="50">
        <f>Ugovori_OPULJP[[#This Row],[Bespovratna sredstva - Ukupno (EU+Nac) HRK
= Ukupna ugovorena vrijednost bespovratnih sredstava]]*Ugovori_OPULJP[[#This Row],[EU STOPA SUFINANCIRANJA %
EU CO-FINANCING RATE %]]</f>
        <v>3380072.4299999997</v>
      </c>
      <c r="P2977" s="51">
        <f>Ugovori_OPULJP[[#This Row],[Bespovratna sredstva - EU dio - HRK]]/7.5345</f>
        <v>448612.70555444947</v>
      </c>
      <c r="Q2977" s="50">
        <f>Ugovori_OPULJP[[#This Row],[Bespovratna sredstva - Ukupno (EU+Nac) HRK
= Ukupna ugovorena vrijednost bespovratnih sredstava]]*Ugovori_OPULJP[[#This Row],[STOPA NACIONALNOG SUFINANCIRANJA %]]</f>
        <v>596483.37</v>
      </c>
      <c r="R2977" s="51">
        <f>Ugovori_OPULJP[[#This Row],[Bespovratna sredstva - Nacionalni dio - HRK]]/7.5345</f>
        <v>79166.948039020499</v>
      </c>
      <c r="S2977" s="50">
        <v>3976555.8</v>
      </c>
      <c r="T2977" s="51">
        <f>Ugovori_OPULJP[[#This Row],[Bespovratna sredstva - Ukupno (EU+Nac) HRK
= Ukupna ugovorena vrijednost bespovratnih sredstava]]/7.5345</f>
        <v>527779.65359346999</v>
      </c>
      <c r="U2977" s="50">
        <v>0</v>
      </c>
      <c r="V2977" s="51">
        <f>Ugovori_OPULJP[[#This Row],[Javni doprinos korisnika - HRK]]/7.5345</f>
        <v>0</v>
      </c>
      <c r="W2977" s="50">
        <v>0</v>
      </c>
      <c r="X2977" s="51">
        <f>Ugovori_OPULJP[[#This Row],[Privatni doprinos korisnika - HRK]]/7.5345</f>
        <v>0</v>
      </c>
      <c r="Y2977" s="52">
        <v>3976555.8</v>
      </c>
      <c r="Z2977" s="53">
        <f>Ugovori_OPULJP[[#This Row],[UKUPNI PRIHVATLJIVI IZDACI
TOTAL ELIGIBLE EXPENDITURE
= Bespovratna sredstva ukupno + doprinos korisnika
= Ukupni prihvatljivi troškovi
= Ukupna ugovorena vrijednost projekta HRK]]/7.5345</f>
        <v>527779.65359346999</v>
      </c>
      <c r="AA2977" s="44" t="s">
        <v>10669</v>
      </c>
      <c r="AB2977" s="44" t="s">
        <v>10670</v>
      </c>
      <c r="AC2977" s="114" t="s">
        <v>10910</v>
      </c>
      <c r="AD2977" s="43" t="s">
        <v>10672</v>
      </c>
    </row>
    <row r="2978" spans="1:30" ht="66.75" customHeight="1" x14ac:dyDescent="0.2">
      <c r="A2978" s="41" t="s">
        <v>10911</v>
      </c>
      <c r="B2978" s="42" t="s">
        <v>10664</v>
      </c>
      <c r="C2978" s="43" t="s">
        <v>10665</v>
      </c>
      <c r="D2978" s="43" t="s">
        <v>10902</v>
      </c>
      <c r="E2978" s="44" t="s">
        <v>232</v>
      </c>
      <c r="F2978" s="45" t="s">
        <v>10912</v>
      </c>
      <c r="G2978" s="45" t="s">
        <v>10913</v>
      </c>
      <c r="H2978" s="47">
        <v>43899</v>
      </c>
      <c r="I2978" s="47">
        <v>44994</v>
      </c>
      <c r="J2978" s="48" t="str">
        <f>IF(Ugovori_OPULJP[[#This Row],[DATUM ZAVRŠETKA OPERACIJE]]&gt;DATE(2024,3,31),"u provedbi","završen")</f>
        <v>završen</v>
      </c>
      <c r="K2978" s="46" t="s">
        <v>37</v>
      </c>
      <c r="L2978" s="46" t="s">
        <v>37</v>
      </c>
      <c r="M2978" s="49">
        <v>0.85</v>
      </c>
      <c r="N2978" s="49">
        <v>0.15</v>
      </c>
      <c r="O2978" s="50">
        <f>Ugovori_OPULJP[[#This Row],[Bespovratna sredstva - Ukupno (EU+Nac) HRK
= Ukupna ugovorena vrijednost bespovratnih sredstava]]*Ugovori_OPULJP[[#This Row],[EU STOPA SUFINANCIRANJA %
EU CO-FINANCING RATE %]]</f>
        <v>3206107.2649999997</v>
      </c>
      <c r="P2978" s="51">
        <f>Ugovori_OPULJP[[#This Row],[Bespovratna sredstva - EU dio - HRK]]/7.5345</f>
        <v>425523.56028933567</v>
      </c>
      <c r="Q2978" s="50">
        <f>Ugovori_OPULJP[[#This Row],[Bespovratna sredstva - Ukupno (EU+Nac) HRK
= Ukupna ugovorena vrijednost bespovratnih sredstava]]*Ugovori_OPULJP[[#This Row],[STOPA NACIONALNOG SUFINANCIRANJA %]]</f>
        <v>565783.63500000001</v>
      </c>
      <c r="R2978" s="51">
        <f>Ugovori_OPULJP[[#This Row],[Bespovratna sredstva - Nacionalni dio - HRK]]/7.5345</f>
        <v>75092.392992235706</v>
      </c>
      <c r="S2978" s="50">
        <v>3771890.9</v>
      </c>
      <c r="T2978" s="51">
        <f>Ugovori_OPULJP[[#This Row],[Bespovratna sredstva - Ukupno (EU+Nac) HRK
= Ukupna ugovorena vrijednost bespovratnih sredstava]]/7.5345</f>
        <v>500615.95328157139</v>
      </c>
      <c r="U2978" s="50">
        <v>0</v>
      </c>
      <c r="V2978" s="51">
        <f>Ugovori_OPULJP[[#This Row],[Javni doprinos korisnika - HRK]]/7.5345</f>
        <v>0</v>
      </c>
      <c r="W2978" s="50">
        <v>0</v>
      </c>
      <c r="X2978" s="51">
        <f>Ugovori_OPULJP[[#This Row],[Privatni doprinos korisnika - HRK]]/7.5345</f>
        <v>0</v>
      </c>
      <c r="Y2978" s="52">
        <v>3771890.9</v>
      </c>
      <c r="Z2978" s="53">
        <f>Ugovori_OPULJP[[#This Row],[UKUPNI PRIHVATLJIVI IZDACI
TOTAL ELIGIBLE EXPENDITURE
= Bespovratna sredstva ukupno + doprinos korisnika
= Ukupni prihvatljivi troškovi
= Ukupna ugovorena vrijednost projekta HRK]]/7.5345</f>
        <v>500615.95328157139</v>
      </c>
      <c r="AA2978" s="44" t="s">
        <v>10669</v>
      </c>
      <c r="AB2978" s="44" t="s">
        <v>10670</v>
      </c>
      <c r="AC2978" s="114" t="s">
        <v>10914</v>
      </c>
      <c r="AD2978" s="43" t="s">
        <v>10672</v>
      </c>
    </row>
    <row r="2979" spans="1:30" ht="66.75" customHeight="1" x14ac:dyDescent="0.2">
      <c r="A2979" s="41" t="s">
        <v>10915</v>
      </c>
      <c r="B2979" s="42" t="s">
        <v>10664</v>
      </c>
      <c r="C2979" s="43" t="s">
        <v>10665</v>
      </c>
      <c r="D2979" s="43" t="s">
        <v>10902</v>
      </c>
      <c r="E2979" s="44" t="s">
        <v>232</v>
      </c>
      <c r="F2979" s="45" t="s">
        <v>10916</v>
      </c>
      <c r="G2979" s="45" t="s">
        <v>10858</v>
      </c>
      <c r="H2979" s="47">
        <v>43899</v>
      </c>
      <c r="I2979" s="47">
        <v>44994</v>
      </c>
      <c r="J2979" s="48" t="str">
        <f>IF(Ugovori_OPULJP[[#This Row],[DATUM ZAVRŠETKA OPERACIJE]]&gt;DATE(2024,3,31),"u provedbi","završen")</f>
        <v>završen</v>
      </c>
      <c r="K2979" s="46" t="s">
        <v>79</v>
      </c>
      <c r="L2979" s="46" t="s">
        <v>79</v>
      </c>
      <c r="M2979" s="49">
        <v>0.85</v>
      </c>
      <c r="N2979" s="49">
        <v>0.15</v>
      </c>
      <c r="O2979" s="50">
        <f>Ugovori_OPULJP[[#This Row],[Bespovratna sredstva - Ukupno (EU+Nac) HRK
= Ukupna ugovorena vrijednost bespovratnih sredstava]]*Ugovori_OPULJP[[#This Row],[EU STOPA SUFINANCIRANJA %
EU CO-FINANCING RATE %]]</f>
        <v>3399019.27</v>
      </c>
      <c r="P2979" s="51">
        <f>Ugovori_OPULJP[[#This Row],[Bespovratna sredstva - EU dio - HRK]]/7.5345</f>
        <v>451127.38336983207</v>
      </c>
      <c r="Q2979" s="50">
        <f>Ugovori_OPULJP[[#This Row],[Bespovratna sredstva - Ukupno (EU+Nac) HRK
= Ukupna ugovorena vrijednost bespovratnih sredstava]]*Ugovori_OPULJP[[#This Row],[STOPA NACIONALNOG SUFINANCIRANJA %]]</f>
        <v>599826.93000000005</v>
      </c>
      <c r="R2979" s="51">
        <f>Ugovori_OPULJP[[#This Row],[Bespovratna sredstva - Nacionalni dio - HRK]]/7.5345</f>
        <v>79610.714712323315</v>
      </c>
      <c r="S2979" s="50">
        <v>3998846.2</v>
      </c>
      <c r="T2979" s="51">
        <f>Ugovori_OPULJP[[#This Row],[Bespovratna sredstva - Ukupno (EU+Nac) HRK
= Ukupna ugovorena vrijednost bespovratnih sredstava]]/7.5345</f>
        <v>530738.09808215545</v>
      </c>
      <c r="U2979" s="50">
        <v>0</v>
      </c>
      <c r="V2979" s="51">
        <f>Ugovori_OPULJP[[#This Row],[Javni doprinos korisnika - HRK]]/7.5345</f>
        <v>0</v>
      </c>
      <c r="W2979" s="50">
        <v>0</v>
      </c>
      <c r="X2979" s="51">
        <f>Ugovori_OPULJP[[#This Row],[Privatni doprinos korisnika - HRK]]/7.5345</f>
        <v>0</v>
      </c>
      <c r="Y2979" s="52">
        <v>3998846.2</v>
      </c>
      <c r="Z2979" s="53">
        <f>Ugovori_OPULJP[[#This Row],[UKUPNI PRIHVATLJIVI IZDACI
TOTAL ELIGIBLE EXPENDITURE
= Bespovratna sredstva ukupno + doprinos korisnika
= Ukupni prihvatljivi troškovi
= Ukupna ugovorena vrijednost projekta HRK]]/7.5345</f>
        <v>530738.09808215545</v>
      </c>
      <c r="AA2979" s="44" t="s">
        <v>10669</v>
      </c>
      <c r="AB2979" s="44" t="s">
        <v>10670</v>
      </c>
      <c r="AC2979" s="114" t="s">
        <v>10917</v>
      </c>
      <c r="AD2979" s="43" t="s">
        <v>10672</v>
      </c>
    </row>
    <row r="2980" spans="1:30" ht="66.75" customHeight="1" x14ac:dyDescent="0.2">
      <c r="A2980" s="41" t="s">
        <v>10918</v>
      </c>
      <c r="B2980" s="42" t="s">
        <v>10664</v>
      </c>
      <c r="C2980" s="43" t="s">
        <v>10665</v>
      </c>
      <c r="D2980" s="43" t="s">
        <v>10902</v>
      </c>
      <c r="E2980" s="44" t="s">
        <v>232</v>
      </c>
      <c r="F2980" s="45" t="s">
        <v>10919</v>
      </c>
      <c r="G2980" s="45" t="s">
        <v>10863</v>
      </c>
      <c r="H2980" s="47">
        <v>43899</v>
      </c>
      <c r="I2980" s="47">
        <v>44994</v>
      </c>
      <c r="J2980" s="48" t="str">
        <f>IF(Ugovori_OPULJP[[#This Row],[DATUM ZAVRŠETKA OPERACIJE]]&gt;DATE(2024,3,31),"u provedbi","završen")</f>
        <v>završen</v>
      </c>
      <c r="K2980" s="46" t="s">
        <v>2768</v>
      </c>
      <c r="L2980" s="46" t="s">
        <v>79</v>
      </c>
      <c r="M2980" s="49">
        <v>0.85</v>
      </c>
      <c r="N2980" s="49">
        <v>0.15</v>
      </c>
      <c r="O2980" s="50">
        <f>Ugovori_OPULJP[[#This Row],[Bespovratna sredstva - Ukupno (EU+Nac) HRK
= Ukupna ugovorena vrijednost bespovratnih sredstava]]*Ugovori_OPULJP[[#This Row],[EU STOPA SUFINANCIRANJA %
EU CO-FINANCING RATE %]]</f>
        <v>2637404.9645000002</v>
      </c>
      <c r="P2980" s="51">
        <f>Ugovori_OPULJP[[#This Row],[Bespovratna sredstva - EU dio - HRK]]/7.5345</f>
        <v>350043.79381511715</v>
      </c>
      <c r="Q2980" s="50">
        <f>Ugovori_OPULJP[[#This Row],[Bespovratna sredstva - Ukupno (EU+Nac) HRK
= Ukupna ugovorena vrijednost bespovratnih sredstava]]*Ugovori_OPULJP[[#This Row],[STOPA NACIONALNOG SUFINANCIRANJA %]]</f>
        <v>465424.40549999999</v>
      </c>
      <c r="R2980" s="51">
        <f>Ugovori_OPULJP[[#This Row],[Bespovratna sredstva - Nacionalni dio - HRK]]/7.5345</f>
        <v>61772.434202667726</v>
      </c>
      <c r="S2980" s="50">
        <v>3102829.37</v>
      </c>
      <c r="T2980" s="51">
        <f>Ugovori_OPULJP[[#This Row],[Bespovratna sredstva - Ukupno (EU+Nac) HRK
= Ukupna ugovorena vrijednost bespovratnih sredstava]]/7.5345</f>
        <v>411816.22801778483</v>
      </c>
      <c r="U2980" s="50">
        <v>0</v>
      </c>
      <c r="V2980" s="51">
        <f>Ugovori_OPULJP[[#This Row],[Javni doprinos korisnika - HRK]]/7.5345</f>
        <v>0</v>
      </c>
      <c r="W2980" s="50">
        <v>0</v>
      </c>
      <c r="X2980" s="51">
        <f>Ugovori_OPULJP[[#This Row],[Privatni doprinos korisnika - HRK]]/7.5345</f>
        <v>0</v>
      </c>
      <c r="Y2980" s="52">
        <v>3102829.37</v>
      </c>
      <c r="Z2980" s="53">
        <f>Ugovori_OPULJP[[#This Row],[UKUPNI PRIHVATLJIVI IZDACI
TOTAL ELIGIBLE EXPENDITURE
= Bespovratna sredstva ukupno + doprinos korisnika
= Ukupni prihvatljivi troškovi
= Ukupna ugovorena vrijednost projekta HRK]]/7.5345</f>
        <v>411816.22801778483</v>
      </c>
      <c r="AA2980" s="44" t="s">
        <v>10669</v>
      </c>
      <c r="AB2980" s="44" t="s">
        <v>10670</v>
      </c>
      <c r="AC2980" s="114" t="s">
        <v>10920</v>
      </c>
      <c r="AD2980" s="43" t="s">
        <v>10672</v>
      </c>
    </row>
    <row r="2981" spans="1:30" ht="66.75" customHeight="1" x14ac:dyDescent="0.2">
      <c r="A2981" s="41" t="s">
        <v>10921</v>
      </c>
      <c r="B2981" s="42" t="s">
        <v>10664</v>
      </c>
      <c r="C2981" s="43" t="s">
        <v>10665</v>
      </c>
      <c r="D2981" s="43" t="s">
        <v>10902</v>
      </c>
      <c r="E2981" s="44" t="s">
        <v>232</v>
      </c>
      <c r="F2981" s="45" t="s">
        <v>10922</v>
      </c>
      <c r="G2981" s="45" t="s">
        <v>10747</v>
      </c>
      <c r="H2981" s="47">
        <v>43899</v>
      </c>
      <c r="I2981" s="47">
        <v>44994</v>
      </c>
      <c r="J2981" s="48" t="str">
        <f>IF(Ugovori_OPULJP[[#This Row],[DATUM ZAVRŠETKA OPERACIJE]]&gt;DATE(2024,3,31),"u provedbi","završen")</f>
        <v>završen</v>
      </c>
      <c r="K2981" s="46" t="s">
        <v>99</v>
      </c>
      <c r="L2981" s="46" t="s">
        <v>99</v>
      </c>
      <c r="M2981" s="49">
        <v>0.85</v>
      </c>
      <c r="N2981" s="49">
        <v>0.15</v>
      </c>
      <c r="O2981" s="50">
        <f>Ugovori_OPULJP[[#This Row],[Bespovratna sredstva - Ukupno (EU+Nac) HRK
= Ukupna ugovorena vrijednost bespovratnih sredstava]]*Ugovori_OPULJP[[#This Row],[EU STOPA SUFINANCIRANJA %
EU CO-FINANCING RATE %]]</f>
        <v>2659050.3420000002</v>
      </c>
      <c r="P2981" s="51">
        <f>Ugovori_OPULJP[[#This Row],[Bespovratna sredstva - EU dio - HRK]]/7.5345</f>
        <v>352916.62910611188</v>
      </c>
      <c r="Q2981" s="50">
        <f>Ugovori_OPULJP[[#This Row],[Bespovratna sredstva - Ukupno (EU+Nac) HRK
= Ukupna ugovorena vrijednost bespovratnih sredstava]]*Ugovori_OPULJP[[#This Row],[STOPA NACIONALNOG SUFINANCIRANJA %]]</f>
        <v>469244.17800000001</v>
      </c>
      <c r="R2981" s="51">
        <f>Ugovori_OPULJP[[#This Row],[Bespovratna sredstva - Nacionalni dio - HRK]]/7.5345</f>
        <v>62279.405136372683</v>
      </c>
      <c r="S2981" s="50">
        <v>3128294.52</v>
      </c>
      <c r="T2981" s="51">
        <f>Ugovori_OPULJP[[#This Row],[Bespovratna sredstva - Ukupno (EU+Nac) HRK
= Ukupna ugovorena vrijednost bespovratnih sredstava]]/7.5345</f>
        <v>415196.03424248454</v>
      </c>
      <c r="U2981" s="50">
        <v>0</v>
      </c>
      <c r="V2981" s="51">
        <f>Ugovori_OPULJP[[#This Row],[Javni doprinos korisnika - HRK]]/7.5345</f>
        <v>0</v>
      </c>
      <c r="W2981" s="50">
        <v>0</v>
      </c>
      <c r="X2981" s="51">
        <f>Ugovori_OPULJP[[#This Row],[Privatni doprinos korisnika - HRK]]/7.5345</f>
        <v>0</v>
      </c>
      <c r="Y2981" s="52">
        <v>3128294.52</v>
      </c>
      <c r="Z2981" s="53">
        <f>Ugovori_OPULJP[[#This Row],[UKUPNI PRIHVATLJIVI IZDACI
TOTAL ELIGIBLE EXPENDITURE
= Bespovratna sredstva ukupno + doprinos korisnika
= Ukupni prihvatljivi troškovi
= Ukupna ugovorena vrijednost projekta HRK]]/7.5345</f>
        <v>415196.03424248454</v>
      </c>
      <c r="AA2981" s="44" t="s">
        <v>10669</v>
      </c>
      <c r="AB2981" s="44" t="s">
        <v>10670</v>
      </c>
      <c r="AC2981" s="114" t="s">
        <v>10923</v>
      </c>
      <c r="AD2981" s="43" t="s">
        <v>10672</v>
      </c>
    </row>
    <row r="2982" spans="1:30" ht="66.75" customHeight="1" x14ac:dyDescent="0.2">
      <c r="A2982" s="41" t="s">
        <v>10924</v>
      </c>
      <c r="B2982" s="42" t="s">
        <v>10664</v>
      </c>
      <c r="C2982" s="43" t="s">
        <v>10665</v>
      </c>
      <c r="D2982" s="43" t="s">
        <v>10902</v>
      </c>
      <c r="E2982" s="44" t="s">
        <v>232</v>
      </c>
      <c r="F2982" s="45" t="s">
        <v>10925</v>
      </c>
      <c r="G2982" s="45" t="s">
        <v>10926</v>
      </c>
      <c r="H2982" s="47">
        <v>43899</v>
      </c>
      <c r="I2982" s="47">
        <v>44994</v>
      </c>
      <c r="J2982" s="48" t="str">
        <f>IF(Ugovori_OPULJP[[#This Row],[DATUM ZAVRŠETKA OPERACIJE]]&gt;DATE(2024,3,31),"u provedbi","završen")</f>
        <v>završen</v>
      </c>
      <c r="K2982" s="46" t="s">
        <v>79</v>
      </c>
      <c r="L2982" s="46" t="s">
        <v>79</v>
      </c>
      <c r="M2982" s="49">
        <v>0.85</v>
      </c>
      <c r="N2982" s="49">
        <v>0.15</v>
      </c>
      <c r="O2982" s="50">
        <f>Ugovori_OPULJP[[#This Row],[Bespovratna sredstva - Ukupno (EU+Nac) HRK
= Ukupna ugovorena vrijednost bespovratnih sredstava]]*Ugovori_OPULJP[[#This Row],[EU STOPA SUFINANCIRANJA %
EU CO-FINANCING RATE %]]</f>
        <v>2414023.7999999998</v>
      </c>
      <c r="P2982" s="51">
        <f>Ugovori_OPULJP[[#This Row],[Bespovratna sredstva - EU dio - HRK]]/7.5345</f>
        <v>320396.0183157475</v>
      </c>
      <c r="Q2982" s="50">
        <f>Ugovori_OPULJP[[#This Row],[Bespovratna sredstva - Ukupno (EU+Nac) HRK
= Ukupna ugovorena vrijednost bespovratnih sredstava]]*Ugovori_OPULJP[[#This Row],[STOPA NACIONALNOG SUFINANCIRANJA %]]</f>
        <v>426004.2</v>
      </c>
      <c r="R2982" s="51">
        <f>Ugovori_OPULJP[[#This Row],[Bespovratna sredstva - Nacionalni dio - HRK]]/7.5345</f>
        <v>56540.473820426036</v>
      </c>
      <c r="S2982" s="50">
        <v>2840028</v>
      </c>
      <c r="T2982" s="51">
        <f>Ugovori_OPULJP[[#This Row],[Bespovratna sredstva - Ukupno (EU+Nac) HRK
= Ukupna ugovorena vrijednost bespovratnih sredstava]]/7.5345</f>
        <v>376936.49213617359</v>
      </c>
      <c r="U2982" s="50">
        <v>0</v>
      </c>
      <c r="V2982" s="51">
        <f>Ugovori_OPULJP[[#This Row],[Javni doprinos korisnika - HRK]]/7.5345</f>
        <v>0</v>
      </c>
      <c r="W2982" s="50">
        <v>0</v>
      </c>
      <c r="X2982" s="51">
        <f>Ugovori_OPULJP[[#This Row],[Privatni doprinos korisnika - HRK]]/7.5345</f>
        <v>0</v>
      </c>
      <c r="Y2982" s="52">
        <v>2840028</v>
      </c>
      <c r="Z2982" s="53">
        <f>Ugovori_OPULJP[[#This Row],[UKUPNI PRIHVATLJIVI IZDACI
TOTAL ELIGIBLE EXPENDITURE
= Bespovratna sredstva ukupno + doprinos korisnika
= Ukupni prihvatljivi troškovi
= Ukupna ugovorena vrijednost projekta HRK]]/7.5345</f>
        <v>376936.49213617359</v>
      </c>
      <c r="AA2982" s="44" t="s">
        <v>10669</v>
      </c>
      <c r="AB2982" s="44" t="s">
        <v>10670</v>
      </c>
      <c r="AC2982" s="114" t="s">
        <v>10927</v>
      </c>
      <c r="AD2982" s="43" t="s">
        <v>10672</v>
      </c>
    </row>
    <row r="2983" spans="1:30" ht="66.75" customHeight="1" x14ac:dyDescent="0.2">
      <c r="A2983" s="41" t="s">
        <v>10928</v>
      </c>
      <c r="B2983" s="42" t="s">
        <v>10664</v>
      </c>
      <c r="C2983" s="43" t="s">
        <v>10665</v>
      </c>
      <c r="D2983" s="43" t="s">
        <v>10902</v>
      </c>
      <c r="E2983" s="44" t="s">
        <v>232</v>
      </c>
      <c r="F2983" s="45" t="s">
        <v>10929</v>
      </c>
      <c r="G2983" s="45" t="s">
        <v>10795</v>
      </c>
      <c r="H2983" s="47">
        <v>43899</v>
      </c>
      <c r="I2983" s="47">
        <v>44994</v>
      </c>
      <c r="J2983" s="48" t="str">
        <f>IF(Ugovori_OPULJP[[#This Row],[DATUM ZAVRŠETKA OPERACIJE]]&gt;DATE(2024,3,31),"u provedbi","završen")</f>
        <v>završen</v>
      </c>
      <c r="K2983" s="46" t="s">
        <v>8416</v>
      </c>
      <c r="L2983" s="46" t="s">
        <v>130</v>
      </c>
      <c r="M2983" s="49">
        <v>0.85</v>
      </c>
      <c r="N2983" s="49">
        <v>0.15</v>
      </c>
      <c r="O2983" s="50">
        <f>Ugovori_OPULJP[[#This Row],[Bespovratna sredstva - Ukupno (EU+Nac) HRK
= Ukupna ugovorena vrijednost bespovratnih sredstava]]*Ugovori_OPULJP[[#This Row],[EU STOPA SUFINANCIRANJA %
EU CO-FINANCING RATE %]]</f>
        <v>3348817.2415</v>
      </c>
      <c r="P2983" s="51">
        <f>Ugovori_OPULJP[[#This Row],[Bespovratna sredstva - EU dio - HRK]]/7.5345</f>
        <v>444464.42915920098</v>
      </c>
      <c r="Q2983" s="50">
        <f>Ugovori_OPULJP[[#This Row],[Bespovratna sredstva - Ukupno (EU+Nac) HRK
= Ukupna ugovorena vrijednost bespovratnih sredstava]]*Ugovori_OPULJP[[#This Row],[STOPA NACIONALNOG SUFINANCIRANJA %]]</f>
        <v>590967.74849999999</v>
      </c>
      <c r="R2983" s="51">
        <f>Ugovori_OPULJP[[#This Row],[Bespovratna sredstva - Nacionalni dio - HRK]]/7.5345</f>
        <v>78434.899263388405</v>
      </c>
      <c r="S2983" s="50">
        <v>3939784.99</v>
      </c>
      <c r="T2983" s="51">
        <f>Ugovori_OPULJP[[#This Row],[Bespovratna sredstva - Ukupno (EU+Nac) HRK
= Ukupna ugovorena vrijednost bespovratnih sredstava]]/7.5345</f>
        <v>522899.3284225894</v>
      </c>
      <c r="U2983" s="50">
        <v>0</v>
      </c>
      <c r="V2983" s="51">
        <f>Ugovori_OPULJP[[#This Row],[Javni doprinos korisnika - HRK]]/7.5345</f>
        <v>0</v>
      </c>
      <c r="W2983" s="50">
        <v>0</v>
      </c>
      <c r="X2983" s="51">
        <f>Ugovori_OPULJP[[#This Row],[Privatni doprinos korisnika - HRK]]/7.5345</f>
        <v>0</v>
      </c>
      <c r="Y2983" s="52">
        <v>3939784.99</v>
      </c>
      <c r="Z2983" s="53">
        <f>Ugovori_OPULJP[[#This Row],[UKUPNI PRIHVATLJIVI IZDACI
TOTAL ELIGIBLE EXPENDITURE
= Bespovratna sredstva ukupno + doprinos korisnika
= Ukupni prihvatljivi troškovi
= Ukupna ugovorena vrijednost projekta HRK]]/7.5345</f>
        <v>522899.3284225894</v>
      </c>
      <c r="AA2983" s="44" t="s">
        <v>10669</v>
      </c>
      <c r="AB2983" s="44" t="s">
        <v>10670</v>
      </c>
      <c r="AC2983" s="114" t="s">
        <v>10930</v>
      </c>
      <c r="AD2983" s="43" t="s">
        <v>10672</v>
      </c>
    </row>
    <row r="2984" spans="1:30" ht="66.75" customHeight="1" x14ac:dyDescent="0.2">
      <c r="A2984" s="41" t="s">
        <v>10931</v>
      </c>
      <c r="B2984" s="42" t="s">
        <v>10664</v>
      </c>
      <c r="C2984" s="43" t="s">
        <v>10665</v>
      </c>
      <c r="D2984" s="43" t="s">
        <v>10902</v>
      </c>
      <c r="E2984" s="44" t="s">
        <v>232</v>
      </c>
      <c r="F2984" s="45" t="s">
        <v>10932</v>
      </c>
      <c r="G2984" s="45" t="s">
        <v>10727</v>
      </c>
      <c r="H2984" s="47">
        <v>43899</v>
      </c>
      <c r="I2984" s="47">
        <v>44994</v>
      </c>
      <c r="J2984" s="48" t="str">
        <f>IF(Ugovori_OPULJP[[#This Row],[DATUM ZAVRŠETKA OPERACIJE]]&gt;DATE(2024,3,31),"u provedbi","završen")</f>
        <v>završen</v>
      </c>
      <c r="K2984" s="46" t="s">
        <v>36</v>
      </c>
      <c r="L2984" s="46" t="s">
        <v>37</v>
      </c>
      <c r="M2984" s="49">
        <v>0.85</v>
      </c>
      <c r="N2984" s="49">
        <v>0.15</v>
      </c>
      <c r="O2984" s="50">
        <f>Ugovori_OPULJP[[#This Row],[Bespovratna sredstva - Ukupno (EU+Nac) HRK
= Ukupna ugovorena vrijednost bespovratnih sredstava]]*Ugovori_OPULJP[[#This Row],[EU STOPA SUFINANCIRANJA %
EU CO-FINANCING RATE %]]</f>
        <v>3192940.4844999998</v>
      </c>
      <c r="P2984" s="51">
        <f>Ugovori_OPULJP[[#This Row],[Bespovratna sredstva - EU dio - HRK]]/7.5345</f>
        <v>423776.02820359671</v>
      </c>
      <c r="Q2984" s="50">
        <f>Ugovori_OPULJP[[#This Row],[Bespovratna sredstva - Ukupno (EU+Nac) HRK
= Ukupna ugovorena vrijednost bespovratnih sredstava]]*Ugovori_OPULJP[[#This Row],[STOPA NACIONALNOG SUFINANCIRANJA %]]</f>
        <v>563460.08549999993</v>
      </c>
      <c r="R2984" s="51">
        <f>Ugovori_OPULJP[[#This Row],[Bespovratna sredstva - Nacionalni dio - HRK]]/7.5345</f>
        <v>74784.004977105302</v>
      </c>
      <c r="S2984" s="50">
        <v>3756400.57</v>
      </c>
      <c r="T2984" s="51">
        <f>Ugovori_OPULJP[[#This Row],[Bespovratna sredstva - Ukupno (EU+Nac) HRK
= Ukupna ugovorena vrijednost bespovratnih sredstava]]/7.5345</f>
        <v>498560.03318070207</v>
      </c>
      <c r="U2984" s="50">
        <v>0</v>
      </c>
      <c r="V2984" s="51">
        <f>Ugovori_OPULJP[[#This Row],[Javni doprinos korisnika - HRK]]/7.5345</f>
        <v>0</v>
      </c>
      <c r="W2984" s="50">
        <v>0</v>
      </c>
      <c r="X2984" s="51">
        <f>Ugovori_OPULJP[[#This Row],[Privatni doprinos korisnika - HRK]]/7.5345</f>
        <v>0</v>
      </c>
      <c r="Y2984" s="52">
        <v>3756400.57</v>
      </c>
      <c r="Z2984" s="53">
        <f>Ugovori_OPULJP[[#This Row],[UKUPNI PRIHVATLJIVI IZDACI
TOTAL ELIGIBLE EXPENDITURE
= Bespovratna sredstva ukupno + doprinos korisnika
= Ukupni prihvatljivi troškovi
= Ukupna ugovorena vrijednost projekta HRK]]/7.5345</f>
        <v>498560.03318070207</v>
      </c>
      <c r="AA2984" s="44" t="s">
        <v>10669</v>
      </c>
      <c r="AB2984" s="44" t="s">
        <v>10670</v>
      </c>
      <c r="AC2984" s="114" t="s">
        <v>10933</v>
      </c>
      <c r="AD2984" s="43" t="s">
        <v>10672</v>
      </c>
    </row>
    <row r="2985" spans="1:30" ht="66.75" customHeight="1" x14ac:dyDescent="0.2">
      <c r="A2985" s="41" t="s">
        <v>10934</v>
      </c>
      <c r="B2985" s="42" t="s">
        <v>10664</v>
      </c>
      <c r="C2985" s="43" t="s">
        <v>10665</v>
      </c>
      <c r="D2985" s="43" t="s">
        <v>10902</v>
      </c>
      <c r="E2985" s="44" t="s">
        <v>232</v>
      </c>
      <c r="F2985" s="45" t="s">
        <v>10935</v>
      </c>
      <c r="G2985" s="45" t="s">
        <v>10676</v>
      </c>
      <c r="H2985" s="47">
        <v>43899</v>
      </c>
      <c r="I2985" s="47">
        <v>44994</v>
      </c>
      <c r="J2985" s="48" t="str">
        <f>IF(Ugovori_OPULJP[[#This Row],[DATUM ZAVRŠETKA OPERACIJE]]&gt;DATE(2024,3,31),"u provedbi","završen")</f>
        <v>završen</v>
      </c>
      <c r="K2985" s="46" t="s">
        <v>37</v>
      </c>
      <c r="L2985" s="46" t="s">
        <v>37</v>
      </c>
      <c r="M2985" s="49">
        <v>0.85</v>
      </c>
      <c r="N2985" s="49">
        <v>0.15</v>
      </c>
      <c r="O2985" s="50">
        <f>Ugovori_OPULJP[[#This Row],[Bespovratna sredstva - Ukupno (EU+Nac) HRK
= Ukupna ugovorena vrijednost bespovratnih sredstava]]*Ugovori_OPULJP[[#This Row],[EU STOPA SUFINANCIRANJA %
EU CO-FINANCING RATE %]]</f>
        <v>3130881.1514999997</v>
      </c>
      <c r="P2985" s="51">
        <f>Ugovori_OPULJP[[#This Row],[Bespovratna sredstva - EU dio - HRK]]/7.5345</f>
        <v>415539.33923949825</v>
      </c>
      <c r="Q2985" s="50">
        <f>Ugovori_OPULJP[[#This Row],[Bespovratna sredstva - Ukupno (EU+Nac) HRK
= Ukupna ugovorena vrijednost bespovratnih sredstava]]*Ugovori_OPULJP[[#This Row],[STOPA NACIONALNOG SUFINANCIRANJA %]]</f>
        <v>552508.43849999993</v>
      </c>
      <c r="R2985" s="51">
        <f>Ugovori_OPULJP[[#This Row],[Bespovratna sredstva - Nacionalni dio - HRK]]/7.5345</f>
        <v>73330.471630499684</v>
      </c>
      <c r="S2985" s="50">
        <v>3683389.59</v>
      </c>
      <c r="T2985" s="51">
        <f>Ugovori_OPULJP[[#This Row],[Bespovratna sredstva - Ukupno (EU+Nac) HRK
= Ukupna ugovorena vrijednost bespovratnih sredstava]]/7.5345</f>
        <v>488869.81086999795</v>
      </c>
      <c r="U2985" s="50">
        <v>0</v>
      </c>
      <c r="V2985" s="51">
        <f>Ugovori_OPULJP[[#This Row],[Javni doprinos korisnika - HRK]]/7.5345</f>
        <v>0</v>
      </c>
      <c r="W2985" s="50">
        <v>0</v>
      </c>
      <c r="X2985" s="51">
        <f>Ugovori_OPULJP[[#This Row],[Privatni doprinos korisnika - HRK]]/7.5345</f>
        <v>0</v>
      </c>
      <c r="Y2985" s="52">
        <v>3683389.59</v>
      </c>
      <c r="Z2985" s="53">
        <f>Ugovori_OPULJP[[#This Row],[UKUPNI PRIHVATLJIVI IZDACI
TOTAL ELIGIBLE EXPENDITURE
= Bespovratna sredstva ukupno + doprinos korisnika
= Ukupni prihvatljivi troškovi
= Ukupna ugovorena vrijednost projekta HRK]]/7.5345</f>
        <v>488869.81086999795</v>
      </c>
      <c r="AA2985" s="44" t="s">
        <v>10669</v>
      </c>
      <c r="AB2985" s="44" t="s">
        <v>10670</v>
      </c>
      <c r="AC2985" s="114" t="s">
        <v>10936</v>
      </c>
      <c r="AD2985" s="43" t="s">
        <v>10672</v>
      </c>
    </row>
    <row r="2986" spans="1:30" ht="66.75" customHeight="1" x14ac:dyDescent="0.2">
      <c r="A2986" s="41" t="s">
        <v>10937</v>
      </c>
      <c r="B2986" s="42" t="s">
        <v>10664</v>
      </c>
      <c r="C2986" s="43" t="s">
        <v>10665</v>
      </c>
      <c r="D2986" s="43" t="s">
        <v>10902</v>
      </c>
      <c r="E2986" s="44" t="s">
        <v>232</v>
      </c>
      <c r="F2986" s="45" t="s">
        <v>10938</v>
      </c>
      <c r="G2986" s="45" t="s">
        <v>10808</v>
      </c>
      <c r="H2986" s="47">
        <v>43899</v>
      </c>
      <c r="I2986" s="47">
        <v>44994</v>
      </c>
      <c r="J2986" s="48" t="str">
        <f>IF(Ugovori_OPULJP[[#This Row],[DATUM ZAVRŠETKA OPERACIJE]]&gt;DATE(2024,3,31),"u provedbi","završen")</f>
        <v>završen</v>
      </c>
      <c r="K2986" s="46" t="s">
        <v>10939</v>
      </c>
      <c r="L2986" s="46" t="s">
        <v>37</v>
      </c>
      <c r="M2986" s="49">
        <v>0.85</v>
      </c>
      <c r="N2986" s="49">
        <v>0.15</v>
      </c>
      <c r="O2986" s="50">
        <f>Ugovori_OPULJP[[#This Row],[Bespovratna sredstva - Ukupno (EU+Nac) HRK
= Ukupna ugovorena vrijednost bespovratnih sredstava]]*Ugovori_OPULJP[[#This Row],[EU STOPA SUFINANCIRANJA %
EU CO-FINANCING RATE %]]</f>
        <v>3198888.6995000001</v>
      </c>
      <c r="P2986" s="51">
        <f>Ugovori_OPULJP[[#This Row],[Bespovratna sredstva - EU dio - HRK]]/7.5345</f>
        <v>424565.49200345081</v>
      </c>
      <c r="Q2986" s="50">
        <f>Ugovori_OPULJP[[#This Row],[Bespovratna sredstva - Ukupno (EU+Nac) HRK
= Ukupna ugovorena vrijednost bespovratnih sredstava]]*Ugovori_OPULJP[[#This Row],[STOPA NACIONALNOG SUFINANCIRANJA %]]</f>
        <v>564509.77049999998</v>
      </c>
      <c r="R2986" s="51">
        <f>Ugovori_OPULJP[[#This Row],[Bespovratna sredstva - Nacionalni dio - HRK]]/7.5345</f>
        <v>74923.322118256023</v>
      </c>
      <c r="S2986" s="50">
        <v>3763398.47</v>
      </c>
      <c r="T2986" s="51">
        <f>Ugovori_OPULJP[[#This Row],[Bespovratna sredstva - Ukupno (EU+Nac) HRK
= Ukupna ugovorena vrijednost bespovratnih sredstava]]/7.5345</f>
        <v>499488.81412170682</v>
      </c>
      <c r="U2986" s="50">
        <v>0</v>
      </c>
      <c r="V2986" s="51">
        <f>Ugovori_OPULJP[[#This Row],[Javni doprinos korisnika - HRK]]/7.5345</f>
        <v>0</v>
      </c>
      <c r="W2986" s="50">
        <v>0</v>
      </c>
      <c r="X2986" s="51">
        <f>Ugovori_OPULJP[[#This Row],[Privatni doprinos korisnika - HRK]]/7.5345</f>
        <v>0</v>
      </c>
      <c r="Y2986" s="52">
        <v>3763398.47</v>
      </c>
      <c r="Z2986" s="53">
        <f>Ugovori_OPULJP[[#This Row],[UKUPNI PRIHVATLJIVI IZDACI
TOTAL ELIGIBLE EXPENDITURE
= Bespovratna sredstva ukupno + doprinos korisnika
= Ukupni prihvatljivi troškovi
= Ukupna ugovorena vrijednost projekta HRK]]/7.5345</f>
        <v>499488.81412170682</v>
      </c>
      <c r="AA2986" s="44" t="s">
        <v>10669</v>
      </c>
      <c r="AB2986" s="44" t="s">
        <v>10670</v>
      </c>
      <c r="AC2986" s="114" t="s">
        <v>10940</v>
      </c>
      <c r="AD2986" s="43" t="s">
        <v>10672</v>
      </c>
    </row>
    <row r="2987" spans="1:30" ht="66.75" customHeight="1" x14ac:dyDescent="0.2">
      <c r="A2987" s="41" t="s">
        <v>10941</v>
      </c>
      <c r="B2987" s="42" t="s">
        <v>10664</v>
      </c>
      <c r="C2987" s="43" t="s">
        <v>10665</v>
      </c>
      <c r="D2987" s="43" t="s">
        <v>10902</v>
      </c>
      <c r="E2987" s="44" t="s">
        <v>232</v>
      </c>
      <c r="F2987" s="45" t="s">
        <v>10942</v>
      </c>
      <c r="G2987" s="45" t="s">
        <v>10696</v>
      </c>
      <c r="H2987" s="47">
        <v>43899</v>
      </c>
      <c r="I2987" s="47">
        <v>44994</v>
      </c>
      <c r="J2987" s="48" t="str">
        <f>IF(Ugovori_OPULJP[[#This Row],[DATUM ZAVRŠETKA OPERACIJE]]&gt;DATE(2024,3,31),"u provedbi","završen")</f>
        <v>završen</v>
      </c>
      <c r="K2987" s="46" t="s">
        <v>36</v>
      </c>
      <c r="L2987" s="46" t="s">
        <v>37</v>
      </c>
      <c r="M2987" s="49">
        <v>0.85</v>
      </c>
      <c r="N2987" s="49">
        <v>0.15</v>
      </c>
      <c r="O2987" s="50">
        <f>Ugovori_OPULJP[[#This Row],[Bespovratna sredstva - Ukupno (EU+Nac) HRK
= Ukupna ugovorena vrijednost bespovratnih sredstava]]*Ugovori_OPULJP[[#This Row],[EU STOPA SUFINANCIRANJA %
EU CO-FINANCING RATE %]]</f>
        <v>3234917.9044999997</v>
      </c>
      <c r="P2987" s="51">
        <f>Ugovori_OPULJP[[#This Row],[Bespovratna sredstva - EU dio - HRK]]/7.5345</f>
        <v>429347.389275997</v>
      </c>
      <c r="Q2987" s="50">
        <f>Ugovori_OPULJP[[#This Row],[Bespovratna sredstva - Ukupno (EU+Nac) HRK
= Ukupna ugovorena vrijednost bespovratnih sredstava]]*Ugovori_OPULJP[[#This Row],[STOPA NACIONALNOG SUFINANCIRANJA %]]</f>
        <v>570867.86549999996</v>
      </c>
      <c r="R2987" s="51">
        <f>Ugovori_OPULJP[[#This Row],[Bespovratna sredstva - Nacionalni dio - HRK]]/7.5345</f>
        <v>75767.186342822999</v>
      </c>
      <c r="S2987" s="50">
        <v>3805785.77</v>
      </c>
      <c r="T2987" s="51">
        <f>Ugovori_OPULJP[[#This Row],[Bespovratna sredstva - Ukupno (EU+Nac) HRK
= Ukupna ugovorena vrijednost bespovratnih sredstava]]/7.5345</f>
        <v>505114.57561882009</v>
      </c>
      <c r="U2987" s="50">
        <v>0</v>
      </c>
      <c r="V2987" s="51">
        <f>Ugovori_OPULJP[[#This Row],[Javni doprinos korisnika - HRK]]/7.5345</f>
        <v>0</v>
      </c>
      <c r="W2987" s="50">
        <v>0</v>
      </c>
      <c r="X2987" s="51">
        <f>Ugovori_OPULJP[[#This Row],[Privatni doprinos korisnika - HRK]]/7.5345</f>
        <v>0</v>
      </c>
      <c r="Y2987" s="52">
        <v>3805785.77</v>
      </c>
      <c r="Z2987" s="53">
        <f>Ugovori_OPULJP[[#This Row],[UKUPNI PRIHVATLJIVI IZDACI
TOTAL ELIGIBLE EXPENDITURE
= Bespovratna sredstva ukupno + doprinos korisnika
= Ukupni prihvatljivi troškovi
= Ukupna ugovorena vrijednost projekta HRK]]/7.5345</f>
        <v>505114.57561882009</v>
      </c>
      <c r="AA2987" s="44" t="s">
        <v>10669</v>
      </c>
      <c r="AB2987" s="44" t="s">
        <v>10670</v>
      </c>
      <c r="AC2987" s="114" t="s">
        <v>10943</v>
      </c>
      <c r="AD2987" s="43" t="s">
        <v>10672</v>
      </c>
    </row>
    <row r="2988" spans="1:30" ht="66.75" customHeight="1" x14ac:dyDescent="0.2">
      <c r="A2988" s="41" t="s">
        <v>10944</v>
      </c>
      <c r="B2988" s="42" t="s">
        <v>10664</v>
      </c>
      <c r="C2988" s="43" t="s">
        <v>10665</v>
      </c>
      <c r="D2988" s="43" t="s">
        <v>10902</v>
      </c>
      <c r="E2988" s="44" t="s">
        <v>232</v>
      </c>
      <c r="F2988" s="45" t="s">
        <v>10945</v>
      </c>
      <c r="G2988" s="45" t="s">
        <v>10763</v>
      </c>
      <c r="H2988" s="47">
        <v>43899</v>
      </c>
      <c r="I2988" s="47">
        <v>44994</v>
      </c>
      <c r="J2988" s="48" t="str">
        <f>IF(Ugovori_OPULJP[[#This Row],[DATUM ZAVRŠETKA OPERACIJE]]&gt;DATE(2024,3,31),"u provedbi","završen")</f>
        <v>završen</v>
      </c>
      <c r="K2988" s="46" t="s">
        <v>10460</v>
      </c>
      <c r="L2988" s="46" t="s">
        <v>37</v>
      </c>
      <c r="M2988" s="49">
        <v>0.85</v>
      </c>
      <c r="N2988" s="49">
        <v>0.15</v>
      </c>
      <c r="O2988" s="50">
        <f>Ugovori_OPULJP[[#This Row],[Bespovratna sredstva - Ukupno (EU+Nac) HRK
= Ukupna ugovorena vrijednost bespovratnih sredstava]]*Ugovori_OPULJP[[#This Row],[EU STOPA SUFINANCIRANJA %
EU CO-FINANCING RATE %]]</f>
        <v>2879293.5870000003</v>
      </c>
      <c r="P2988" s="51">
        <f>Ugovori_OPULJP[[#This Row],[Bespovratna sredstva - EU dio - HRK]]/7.5345</f>
        <v>382147.93111686246</v>
      </c>
      <c r="Q2988" s="50">
        <f>Ugovori_OPULJP[[#This Row],[Bespovratna sredstva - Ukupno (EU+Nac) HRK
= Ukupna ugovorena vrijednost bespovratnih sredstava]]*Ugovori_OPULJP[[#This Row],[STOPA NACIONALNOG SUFINANCIRANJA %]]</f>
        <v>508110.63300000003</v>
      </c>
      <c r="R2988" s="51">
        <f>Ugovori_OPULJP[[#This Row],[Bespovratna sredstva - Nacionalni dio - HRK]]/7.5345</f>
        <v>67437.870197093376</v>
      </c>
      <c r="S2988" s="50">
        <v>3387404.22</v>
      </c>
      <c r="T2988" s="51">
        <f>Ugovori_OPULJP[[#This Row],[Bespovratna sredstva - Ukupno (EU+Nac) HRK
= Ukupna ugovorena vrijednost bespovratnih sredstava]]/7.5345</f>
        <v>449585.8013139558</v>
      </c>
      <c r="U2988" s="50">
        <v>0</v>
      </c>
      <c r="V2988" s="51">
        <f>Ugovori_OPULJP[[#This Row],[Javni doprinos korisnika - HRK]]/7.5345</f>
        <v>0</v>
      </c>
      <c r="W2988" s="50">
        <v>0</v>
      </c>
      <c r="X2988" s="51">
        <f>Ugovori_OPULJP[[#This Row],[Privatni doprinos korisnika - HRK]]/7.5345</f>
        <v>0</v>
      </c>
      <c r="Y2988" s="52">
        <v>3387404.22</v>
      </c>
      <c r="Z2988" s="53">
        <f>Ugovori_OPULJP[[#This Row],[UKUPNI PRIHVATLJIVI IZDACI
TOTAL ELIGIBLE EXPENDITURE
= Bespovratna sredstva ukupno + doprinos korisnika
= Ukupni prihvatljivi troškovi
= Ukupna ugovorena vrijednost projekta HRK]]/7.5345</f>
        <v>449585.8013139558</v>
      </c>
      <c r="AA2988" s="44" t="s">
        <v>10669</v>
      </c>
      <c r="AB2988" s="44" t="s">
        <v>10670</v>
      </c>
      <c r="AC2988" s="114" t="s">
        <v>10946</v>
      </c>
      <c r="AD2988" s="43" t="s">
        <v>10672</v>
      </c>
    </row>
    <row r="2989" spans="1:30" ht="66.75" customHeight="1" x14ac:dyDescent="0.2">
      <c r="A2989" s="41" t="s">
        <v>10947</v>
      </c>
      <c r="B2989" s="42" t="s">
        <v>10664</v>
      </c>
      <c r="C2989" s="43" t="s">
        <v>10665</v>
      </c>
      <c r="D2989" s="43" t="s">
        <v>10902</v>
      </c>
      <c r="E2989" s="44" t="s">
        <v>232</v>
      </c>
      <c r="F2989" s="45" t="s">
        <v>10948</v>
      </c>
      <c r="G2989" s="45" t="s">
        <v>10893</v>
      </c>
      <c r="H2989" s="47">
        <v>43899</v>
      </c>
      <c r="I2989" s="47">
        <v>44994</v>
      </c>
      <c r="J2989" s="48" t="str">
        <f>IF(Ugovori_OPULJP[[#This Row],[DATUM ZAVRŠETKA OPERACIJE]]&gt;DATE(2024,3,31),"u provedbi","završen")</f>
        <v>završen</v>
      </c>
      <c r="K2989" s="46" t="s">
        <v>200</v>
      </c>
      <c r="L2989" s="46" t="s">
        <v>200</v>
      </c>
      <c r="M2989" s="49">
        <v>0.85</v>
      </c>
      <c r="N2989" s="49">
        <v>0.15</v>
      </c>
      <c r="O2989" s="50">
        <f>Ugovori_OPULJP[[#This Row],[Bespovratna sredstva - Ukupno (EU+Nac) HRK
= Ukupna ugovorena vrijednost bespovratnih sredstava]]*Ugovori_OPULJP[[#This Row],[EU STOPA SUFINANCIRANJA %
EU CO-FINANCING RATE %]]</f>
        <v>2863831.9424999999</v>
      </c>
      <c r="P2989" s="51">
        <f>Ugovori_OPULJP[[#This Row],[Bespovratna sredstva - EU dio - HRK]]/7.5345</f>
        <v>380095.81823611382</v>
      </c>
      <c r="Q2989" s="50">
        <f>Ugovori_OPULJP[[#This Row],[Bespovratna sredstva - Ukupno (EU+Nac) HRK
= Ukupna ugovorena vrijednost bespovratnih sredstava]]*Ugovori_OPULJP[[#This Row],[STOPA NACIONALNOG SUFINANCIRANJA %]]</f>
        <v>505382.10749999993</v>
      </c>
      <c r="R2989" s="51">
        <f>Ugovori_OPULJP[[#This Row],[Bespovratna sredstva - Nacionalni dio - HRK]]/7.5345</f>
        <v>67075.732629902428</v>
      </c>
      <c r="S2989" s="50">
        <v>3369214.05</v>
      </c>
      <c r="T2989" s="51">
        <f>Ugovori_OPULJP[[#This Row],[Bespovratna sredstva - Ukupno (EU+Nac) HRK
= Ukupna ugovorena vrijednost bespovratnih sredstava]]/7.5345</f>
        <v>447171.5508660163</v>
      </c>
      <c r="U2989" s="50">
        <v>0</v>
      </c>
      <c r="V2989" s="51">
        <f>Ugovori_OPULJP[[#This Row],[Javni doprinos korisnika - HRK]]/7.5345</f>
        <v>0</v>
      </c>
      <c r="W2989" s="50">
        <v>0</v>
      </c>
      <c r="X2989" s="51">
        <f>Ugovori_OPULJP[[#This Row],[Privatni doprinos korisnika - HRK]]/7.5345</f>
        <v>0</v>
      </c>
      <c r="Y2989" s="52">
        <v>3369214.05</v>
      </c>
      <c r="Z2989" s="53">
        <f>Ugovori_OPULJP[[#This Row],[UKUPNI PRIHVATLJIVI IZDACI
TOTAL ELIGIBLE EXPENDITURE
= Bespovratna sredstva ukupno + doprinos korisnika
= Ukupni prihvatljivi troškovi
= Ukupna ugovorena vrijednost projekta HRK]]/7.5345</f>
        <v>447171.5508660163</v>
      </c>
      <c r="AA2989" s="44" t="s">
        <v>10669</v>
      </c>
      <c r="AB2989" s="44" t="s">
        <v>10670</v>
      </c>
      <c r="AC2989" s="114" t="s">
        <v>10949</v>
      </c>
      <c r="AD2989" s="43" t="s">
        <v>10672</v>
      </c>
    </row>
    <row r="2990" spans="1:30" ht="66.75" customHeight="1" x14ac:dyDescent="0.2">
      <c r="A2990" s="41" t="s">
        <v>10950</v>
      </c>
      <c r="B2990" s="42" t="s">
        <v>10664</v>
      </c>
      <c r="C2990" s="43" t="s">
        <v>10665</v>
      </c>
      <c r="D2990" s="43" t="s">
        <v>10902</v>
      </c>
      <c r="E2990" s="44" t="s">
        <v>232</v>
      </c>
      <c r="F2990" s="45" t="s">
        <v>10951</v>
      </c>
      <c r="G2990" s="45" t="s">
        <v>10739</v>
      </c>
      <c r="H2990" s="47">
        <v>43899</v>
      </c>
      <c r="I2990" s="47">
        <v>44994</v>
      </c>
      <c r="J2990" s="48" t="str">
        <f>IF(Ugovori_OPULJP[[#This Row],[DATUM ZAVRŠETKA OPERACIJE]]&gt;DATE(2024,3,31),"u provedbi","završen")</f>
        <v>završen</v>
      </c>
      <c r="K2990" s="46" t="s">
        <v>4589</v>
      </c>
      <c r="L2990" s="46" t="s">
        <v>37</v>
      </c>
      <c r="M2990" s="49">
        <v>0.85</v>
      </c>
      <c r="N2990" s="49">
        <v>0.15</v>
      </c>
      <c r="O2990" s="50">
        <f>Ugovori_OPULJP[[#This Row],[Bespovratna sredstva - Ukupno (EU+Nac) HRK
= Ukupna ugovorena vrijednost bespovratnih sredstava]]*Ugovori_OPULJP[[#This Row],[EU STOPA SUFINANCIRANJA %
EU CO-FINANCING RATE %]]</f>
        <v>3167424.3514999999</v>
      </c>
      <c r="P2990" s="51">
        <f>Ugovori_OPULJP[[#This Row],[Bespovratna sredstva - EU dio - HRK]]/7.5345</f>
        <v>420389.45537195564</v>
      </c>
      <c r="Q2990" s="50">
        <f>Ugovori_OPULJP[[#This Row],[Bespovratna sredstva - Ukupno (EU+Nac) HRK
= Ukupna ugovorena vrijednost bespovratnih sredstava]]*Ugovori_OPULJP[[#This Row],[STOPA NACIONALNOG SUFINANCIRANJA %]]</f>
        <v>558957.23849999998</v>
      </c>
      <c r="R2990" s="51">
        <f>Ugovori_OPULJP[[#This Row],[Bespovratna sredstva - Nacionalni dio - HRK]]/7.5345</f>
        <v>74186.374477403937</v>
      </c>
      <c r="S2990" s="50">
        <v>3726381.59</v>
      </c>
      <c r="T2990" s="51">
        <f>Ugovori_OPULJP[[#This Row],[Bespovratna sredstva - Ukupno (EU+Nac) HRK
= Ukupna ugovorena vrijednost bespovratnih sredstava]]/7.5345</f>
        <v>494575.82984935958</v>
      </c>
      <c r="U2990" s="50">
        <v>0</v>
      </c>
      <c r="V2990" s="51">
        <f>Ugovori_OPULJP[[#This Row],[Javni doprinos korisnika - HRK]]/7.5345</f>
        <v>0</v>
      </c>
      <c r="W2990" s="50">
        <v>0</v>
      </c>
      <c r="X2990" s="51">
        <f>Ugovori_OPULJP[[#This Row],[Privatni doprinos korisnika - HRK]]/7.5345</f>
        <v>0</v>
      </c>
      <c r="Y2990" s="52">
        <v>3726381.59</v>
      </c>
      <c r="Z2990" s="53">
        <f>Ugovori_OPULJP[[#This Row],[UKUPNI PRIHVATLJIVI IZDACI
TOTAL ELIGIBLE EXPENDITURE
= Bespovratna sredstva ukupno + doprinos korisnika
= Ukupni prihvatljivi troškovi
= Ukupna ugovorena vrijednost projekta HRK]]/7.5345</f>
        <v>494575.82984935958</v>
      </c>
      <c r="AA2990" s="44" t="s">
        <v>10669</v>
      </c>
      <c r="AB2990" s="44" t="s">
        <v>10670</v>
      </c>
      <c r="AC2990" s="114" t="s">
        <v>10952</v>
      </c>
      <c r="AD2990" s="43" t="s">
        <v>10672</v>
      </c>
    </row>
    <row r="2991" spans="1:30" ht="66.75" customHeight="1" x14ac:dyDescent="0.2">
      <c r="A2991" s="41" t="s">
        <v>10953</v>
      </c>
      <c r="B2991" s="42" t="s">
        <v>10664</v>
      </c>
      <c r="C2991" s="43" t="s">
        <v>10665</v>
      </c>
      <c r="D2991" s="43" t="s">
        <v>10902</v>
      </c>
      <c r="E2991" s="44" t="s">
        <v>232</v>
      </c>
      <c r="F2991" s="45" t="s">
        <v>10954</v>
      </c>
      <c r="G2991" s="45" t="s">
        <v>10840</v>
      </c>
      <c r="H2991" s="47">
        <v>43899</v>
      </c>
      <c r="I2991" s="47">
        <v>44994</v>
      </c>
      <c r="J2991" s="48" t="str">
        <f>IF(Ugovori_OPULJP[[#This Row],[DATUM ZAVRŠETKA OPERACIJE]]&gt;DATE(2024,3,31),"u provedbi","završen")</f>
        <v>završen</v>
      </c>
      <c r="K2991" s="46" t="s">
        <v>10955</v>
      </c>
      <c r="L2991" s="46" t="s">
        <v>37</v>
      </c>
      <c r="M2991" s="49">
        <v>0.85</v>
      </c>
      <c r="N2991" s="49">
        <v>0.15</v>
      </c>
      <c r="O2991" s="50">
        <f>Ugovori_OPULJP[[#This Row],[Bespovratna sredstva - Ukupno (EU+Nac) HRK
= Ukupna ugovorena vrijednost bespovratnih sredstava]]*Ugovori_OPULJP[[#This Row],[EU STOPA SUFINANCIRANJA %
EU CO-FINANCING RATE %]]</f>
        <v>2929984.6629999997</v>
      </c>
      <c r="P2991" s="51">
        <f>Ugovori_OPULJP[[#This Row],[Bespovratna sredstva - EU dio - HRK]]/7.5345</f>
        <v>388875.79308514163</v>
      </c>
      <c r="Q2991" s="50">
        <f>Ugovori_OPULJP[[#This Row],[Bespovratna sredstva - Ukupno (EU+Nac) HRK
= Ukupna ugovorena vrijednost bespovratnih sredstava]]*Ugovori_OPULJP[[#This Row],[STOPA NACIONALNOG SUFINANCIRANJA %]]</f>
        <v>517056.11699999997</v>
      </c>
      <c r="R2991" s="51">
        <f>Ugovori_OPULJP[[#This Row],[Bespovratna sredstva - Nacionalni dio - HRK]]/7.5345</f>
        <v>68625.13995620147</v>
      </c>
      <c r="S2991" s="50">
        <v>3447040.78</v>
      </c>
      <c r="T2991" s="51">
        <f>Ugovori_OPULJP[[#This Row],[Bespovratna sredstva - Ukupno (EU+Nac) HRK
= Ukupna ugovorena vrijednost bespovratnih sredstava]]/7.5345</f>
        <v>457500.93304134312</v>
      </c>
      <c r="U2991" s="50">
        <v>0</v>
      </c>
      <c r="V2991" s="51">
        <f>Ugovori_OPULJP[[#This Row],[Javni doprinos korisnika - HRK]]/7.5345</f>
        <v>0</v>
      </c>
      <c r="W2991" s="50">
        <v>0</v>
      </c>
      <c r="X2991" s="51">
        <f>Ugovori_OPULJP[[#This Row],[Privatni doprinos korisnika - HRK]]/7.5345</f>
        <v>0</v>
      </c>
      <c r="Y2991" s="52">
        <v>3447040.78</v>
      </c>
      <c r="Z2991" s="53">
        <f>Ugovori_OPULJP[[#This Row],[UKUPNI PRIHVATLJIVI IZDACI
TOTAL ELIGIBLE EXPENDITURE
= Bespovratna sredstva ukupno + doprinos korisnika
= Ukupni prihvatljivi troškovi
= Ukupna ugovorena vrijednost projekta HRK]]/7.5345</f>
        <v>457500.93304134312</v>
      </c>
      <c r="AA2991" s="44" t="s">
        <v>10669</v>
      </c>
      <c r="AB2991" s="44" t="s">
        <v>10670</v>
      </c>
      <c r="AC2991" s="114" t="s">
        <v>10956</v>
      </c>
      <c r="AD2991" s="43" t="s">
        <v>10672</v>
      </c>
    </row>
    <row r="2992" spans="1:30" ht="66.75" customHeight="1" x14ac:dyDescent="0.2">
      <c r="A2992" s="41" t="s">
        <v>10957</v>
      </c>
      <c r="B2992" s="42" t="s">
        <v>10664</v>
      </c>
      <c r="C2992" s="43" t="s">
        <v>10665</v>
      </c>
      <c r="D2992" s="43" t="s">
        <v>10902</v>
      </c>
      <c r="E2992" s="44" t="s">
        <v>232</v>
      </c>
      <c r="F2992" s="45" t="s">
        <v>10958</v>
      </c>
      <c r="G2992" s="45" t="s">
        <v>10959</v>
      </c>
      <c r="H2992" s="47">
        <v>43899</v>
      </c>
      <c r="I2992" s="47">
        <v>44994</v>
      </c>
      <c r="J2992" s="48" t="str">
        <f>IF(Ugovori_OPULJP[[#This Row],[DATUM ZAVRŠETKA OPERACIJE]]&gt;DATE(2024,3,31),"u provedbi","završen")</f>
        <v>završen</v>
      </c>
      <c r="K2992" s="46" t="s">
        <v>249</v>
      </c>
      <c r="L2992" s="46" t="s">
        <v>249</v>
      </c>
      <c r="M2992" s="49">
        <v>0.85</v>
      </c>
      <c r="N2992" s="49">
        <v>0.15</v>
      </c>
      <c r="O2992" s="50">
        <f>Ugovori_OPULJP[[#This Row],[Bespovratna sredstva - Ukupno (EU+Nac) HRK
= Ukupna ugovorena vrijednost bespovratnih sredstava]]*Ugovori_OPULJP[[#This Row],[EU STOPA SUFINANCIRANJA %
EU CO-FINANCING RATE %]]</f>
        <v>3336948.7340000002</v>
      </c>
      <c r="P2992" s="51">
        <f>Ugovori_OPULJP[[#This Row],[Bespovratna sredstva - EU dio - HRK]]/7.5345</f>
        <v>442889.20751211094</v>
      </c>
      <c r="Q2992" s="50">
        <f>Ugovori_OPULJP[[#This Row],[Bespovratna sredstva - Ukupno (EU+Nac) HRK
= Ukupna ugovorena vrijednost bespovratnih sredstava]]*Ugovori_OPULJP[[#This Row],[STOPA NACIONALNOG SUFINANCIRANJA %]]</f>
        <v>588873.30599999998</v>
      </c>
      <c r="R2992" s="51">
        <f>Ugovori_OPULJP[[#This Row],[Bespovratna sredstva - Nacionalni dio - HRK]]/7.5345</f>
        <v>78156.918972725456</v>
      </c>
      <c r="S2992" s="50">
        <v>3925822.04</v>
      </c>
      <c r="T2992" s="51">
        <f>Ugovori_OPULJP[[#This Row],[Bespovratna sredstva - Ukupno (EU+Nac) HRK
= Ukupna ugovorena vrijednost bespovratnih sredstava]]/7.5345</f>
        <v>521046.12648483639</v>
      </c>
      <c r="U2992" s="50">
        <v>0</v>
      </c>
      <c r="V2992" s="51">
        <f>Ugovori_OPULJP[[#This Row],[Javni doprinos korisnika - HRK]]/7.5345</f>
        <v>0</v>
      </c>
      <c r="W2992" s="50">
        <v>0</v>
      </c>
      <c r="X2992" s="51">
        <f>Ugovori_OPULJP[[#This Row],[Privatni doprinos korisnika - HRK]]/7.5345</f>
        <v>0</v>
      </c>
      <c r="Y2992" s="52">
        <v>3925822.04</v>
      </c>
      <c r="Z2992" s="53">
        <f>Ugovori_OPULJP[[#This Row],[UKUPNI PRIHVATLJIVI IZDACI
TOTAL ELIGIBLE EXPENDITURE
= Bespovratna sredstva ukupno + doprinos korisnika
= Ukupni prihvatljivi troškovi
= Ukupna ugovorena vrijednost projekta HRK]]/7.5345</f>
        <v>521046.12648483639</v>
      </c>
      <c r="AA2992" s="44" t="s">
        <v>10669</v>
      </c>
      <c r="AB2992" s="44" t="s">
        <v>10670</v>
      </c>
      <c r="AC2992" s="114" t="s">
        <v>10960</v>
      </c>
      <c r="AD2992" s="43" t="s">
        <v>10672</v>
      </c>
    </row>
    <row r="2993" spans="1:30" ht="66.75" customHeight="1" x14ac:dyDescent="0.2">
      <c r="A2993" s="41" t="s">
        <v>10961</v>
      </c>
      <c r="B2993" s="42" t="s">
        <v>10664</v>
      </c>
      <c r="C2993" s="43" t="s">
        <v>10665</v>
      </c>
      <c r="D2993" s="43" t="s">
        <v>10902</v>
      </c>
      <c r="E2993" s="44" t="s">
        <v>232</v>
      </c>
      <c r="F2993" s="45" t="s">
        <v>10962</v>
      </c>
      <c r="G2993" s="45" t="s">
        <v>10963</v>
      </c>
      <c r="H2993" s="47">
        <v>43899</v>
      </c>
      <c r="I2993" s="47">
        <v>44994</v>
      </c>
      <c r="J2993" s="48" t="str">
        <f>IF(Ugovori_OPULJP[[#This Row],[DATUM ZAVRŠETKA OPERACIJE]]&gt;DATE(2024,3,31),"u provedbi","završen")</f>
        <v>završen</v>
      </c>
      <c r="K2993" s="46" t="s">
        <v>104</v>
      </c>
      <c r="L2993" s="46" t="s">
        <v>104</v>
      </c>
      <c r="M2993" s="49">
        <v>0.85</v>
      </c>
      <c r="N2993" s="49">
        <v>0.15</v>
      </c>
      <c r="O2993" s="50">
        <f>Ugovori_OPULJP[[#This Row],[Bespovratna sredstva - Ukupno (EU+Nac) HRK
= Ukupna ugovorena vrijednost bespovratnih sredstava]]*Ugovori_OPULJP[[#This Row],[EU STOPA SUFINANCIRANJA %
EU CO-FINANCING RATE %]]</f>
        <v>3393017.5049999999</v>
      </c>
      <c r="P2993" s="51">
        <f>Ugovori_OPULJP[[#This Row],[Bespovratna sredstva - EU dio - HRK]]/7.5345</f>
        <v>450330.81226358743</v>
      </c>
      <c r="Q2993" s="50">
        <f>Ugovori_OPULJP[[#This Row],[Bespovratna sredstva - Ukupno (EU+Nac) HRK
= Ukupna ugovorena vrijednost bespovratnih sredstava]]*Ugovori_OPULJP[[#This Row],[STOPA NACIONALNOG SUFINANCIRANJA %]]</f>
        <v>598767.79499999993</v>
      </c>
      <c r="R2993" s="51">
        <f>Ugovori_OPULJP[[#This Row],[Bespovratna sredstva - Nacionalni dio - HRK]]/7.5345</f>
        <v>79470.143340633076</v>
      </c>
      <c r="S2993" s="50">
        <v>3991785.3</v>
      </c>
      <c r="T2993" s="51">
        <f>Ugovori_OPULJP[[#This Row],[Bespovratna sredstva - Ukupno (EU+Nac) HRK
= Ukupna ugovorena vrijednost bespovratnih sredstava]]/7.5345</f>
        <v>529800.95560422051</v>
      </c>
      <c r="U2993" s="50">
        <v>0</v>
      </c>
      <c r="V2993" s="51">
        <f>Ugovori_OPULJP[[#This Row],[Javni doprinos korisnika - HRK]]/7.5345</f>
        <v>0</v>
      </c>
      <c r="W2993" s="50">
        <v>0</v>
      </c>
      <c r="X2993" s="51">
        <f>Ugovori_OPULJP[[#This Row],[Privatni doprinos korisnika - HRK]]/7.5345</f>
        <v>0</v>
      </c>
      <c r="Y2993" s="52">
        <v>3991785.3</v>
      </c>
      <c r="Z2993" s="53">
        <f>Ugovori_OPULJP[[#This Row],[UKUPNI PRIHVATLJIVI IZDACI
TOTAL ELIGIBLE EXPENDITURE
= Bespovratna sredstva ukupno + doprinos korisnika
= Ukupni prihvatljivi troškovi
= Ukupna ugovorena vrijednost projekta HRK]]/7.5345</f>
        <v>529800.95560422051</v>
      </c>
      <c r="AA2993" s="44" t="s">
        <v>10669</v>
      </c>
      <c r="AB2993" s="44" t="s">
        <v>10670</v>
      </c>
      <c r="AC2993" s="114" t="s">
        <v>10964</v>
      </c>
      <c r="AD2993" s="43" t="s">
        <v>10672</v>
      </c>
    </row>
    <row r="2994" spans="1:30" ht="66.75" customHeight="1" x14ac:dyDescent="0.2">
      <c r="A2994" s="41" t="s">
        <v>10965</v>
      </c>
      <c r="B2994" s="42" t="s">
        <v>10664</v>
      </c>
      <c r="C2994" s="43" t="s">
        <v>10665</v>
      </c>
      <c r="D2994" s="43" t="s">
        <v>10902</v>
      </c>
      <c r="E2994" s="44" t="s">
        <v>232</v>
      </c>
      <c r="F2994" s="45" t="s">
        <v>10966</v>
      </c>
      <c r="G2994" s="45" t="s">
        <v>10700</v>
      </c>
      <c r="H2994" s="47">
        <v>43899</v>
      </c>
      <c r="I2994" s="47">
        <v>44874</v>
      </c>
      <c r="J2994" s="48" t="str">
        <f>IF(Ugovori_OPULJP[[#This Row],[DATUM ZAVRŠETKA OPERACIJE]]&gt;DATE(2024,3,31),"u provedbi","završen")</f>
        <v>završen</v>
      </c>
      <c r="K2994" s="46" t="s">
        <v>37</v>
      </c>
      <c r="L2994" s="46" t="s">
        <v>37</v>
      </c>
      <c r="M2994" s="49">
        <v>0.85</v>
      </c>
      <c r="N2994" s="49">
        <v>0.15</v>
      </c>
      <c r="O2994" s="50">
        <f>Ugovori_OPULJP[[#This Row],[Bespovratna sredstva - Ukupno (EU+Nac) HRK
= Ukupna ugovorena vrijednost bespovratnih sredstava]]*Ugovori_OPULJP[[#This Row],[EU STOPA SUFINANCIRANJA %
EU CO-FINANCING RATE %]]</f>
        <v>3393602.3645000001</v>
      </c>
      <c r="P2994" s="51">
        <f>Ugovori_OPULJP[[#This Row],[Bespovratna sredstva - EU dio - HRK]]/7.5345</f>
        <v>450408.43645895546</v>
      </c>
      <c r="Q2994" s="50">
        <f>Ugovori_OPULJP[[#This Row],[Bespovratna sredstva - Ukupno (EU+Nac) HRK
= Ukupna ugovorena vrijednost bespovratnih sredstava]]*Ugovori_OPULJP[[#This Row],[STOPA NACIONALNOG SUFINANCIRANJA %]]</f>
        <v>598871.00549999997</v>
      </c>
      <c r="R2994" s="51">
        <f>Ugovori_OPULJP[[#This Row],[Bespovratna sredstva - Nacionalni dio - HRK]]/7.5345</f>
        <v>79483.84172805096</v>
      </c>
      <c r="S2994" s="50">
        <v>3992473.37</v>
      </c>
      <c r="T2994" s="51">
        <f>Ugovori_OPULJP[[#This Row],[Bespovratna sredstva - Ukupno (EU+Nac) HRK
= Ukupna ugovorena vrijednost bespovratnih sredstava]]/7.5345</f>
        <v>529892.27818700648</v>
      </c>
      <c r="U2994" s="50">
        <v>0</v>
      </c>
      <c r="V2994" s="51">
        <f>Ugovori_OPULJP[[#This Row],[Javni doprinos korisnika - HRK]]/7.5345</f>
        <v>0</v>
      </c>
      <c r="W2994" s="50">
        <v>0</v>
      </c>
      <c r="X2994" s="51">
        <f>Ugovori_OPULJP[[#This Row],[Privatni doprinos korisnika - HRK]]/7.5345</f>
        <v>0</v>
      </c>
      <c r="Y2994" s="52">
        <v>3992473.37</v>
      </c>
      <c r="Z2994" s="53">
        <f>Ugovori_OPULJP[[#This Row],[UKUPNI PRIHVATLJIVI IZDACI
TOTAL ELIGIBLE EXPENDITURE
= Bespovratna sredstva ukupno + doprinos korisnika
= Ukupni prihvatljivi troškovi
= Ukupna ugovorena vrijednost projekta HRK]]/7.5345</f>
        <v>529892.27818700648</v>
      </c>
      <c r="AA2994" s="44" t="s">
        <v>10669</v>
      </c>
      <c r="AB2994" s="44" t="s">
        <v>10670</v>
      </c>
      <c r="AC2994" s="114" t="s">
        <v>10967</v>
      </c>
      <c r="AD2994" s="43" t="s">
        <v>10672</v>
      </c>
    </row>
    <row r="2995" spans="1:30" ht="66.75" customHeight="1" x14ac:dyDescent="0.2">
      <c r="A2995" s="41" t="s">
        <v>10968</v>
      </c>
      <c r="B2995" s="42" t="s">
        <v>10664</v>
      </c>
      <c r="C2995" s="43" t="s">
        <v>10665</v>
      </c>
      <c r="D2995" s="43" t="s">
        <v>10902</v>
      </c>
      <c r="E2995" s="44" t="s">
        <v>232</v>
      </c>
      <c r="F2995" s="45" t="s">
        <v>10969</v>
      </c>
      <c r="G2995" s="45" t="s">
        <v>10783</v>
      </c>
      <c r="H2995" s="47">
        <v>43899</v>
      </c>
      <c r="I2995" s="47">
        <v>44994</v>
      </c>
      <c r="J2995" s="48" t="str">
        <f>IF(Ugovori_OPULJP[[#This Row],[DATUM ZAVRŠETKA OPERACIJE]]&gt;DATE(2024,3,31),"u provedbi","završen")</f>
        <v>završen</v>
      </c>
      <c r="K2995" s="46" t="s">
        <v>249</v>
      </c>
      <c r="L2995" s="46" t="s">
        <v>249</v>
      </c>
      <c r="M2995" s="49">
        <v>0.85</v>
      </c>
      <c r="N2995" s="49">
        <v>0.15</v>
      </c>
      <c r="O2995" s="50">
        <f>Ugovori_OPULJP[[#This Row],[Bespovratna sredstva - Ukupno (EU+Nac) HRK
= Ukupna ugovorena vrijednost bespovratnih sredstava]]*Ugovori_OPULJP[[#This Row],[EU STOPA SUFINANCIRANJA %
EU CO-FINANCING RATE %]]</f>
        <v>2820861.0765</v>
      </c>
      <c r="P2995" s="51">
        <f>Ugovori_OPULJP[[#This Row],[Bespovratna sredstva - EU dio - HRK]]/7.5345</f>
        <v>374392.60422058526</v>
      </c>
      <c r="Q2995" s="50">
        <f>Ugovori_OPULJP[[#This Row],[Bespovratna sredstva - Ukupno (EU+Nac) HRK
= Ukupna ugovorena vrijednost bespovratnih sredstava]]*Ugovori_OPULJP[[#This Row],[STOPA NACIONALNOG SUFINANCIRANJA %]]</f>
        <v>497799.01349999994</v>
      </c>
      <c r="R2995" s="51">
        <f>Ugovori_OPULJP[[#This Row],[Bespovratna sredstva - Nacionalni dio - HRK]]/7.5345</f>
        <v>66069.283097750333</v>
      </c>
      <c r="S2995" s="50">
        <v>3318660.09</v>
      </c>
      <c r="T2995" s="51">
        <f>Ugovori_OPULJP[[#This Row],[Bespovratna sredstva - Ukupno (EU+Nac) HRK
= Ukupna ugovorena vrijednost bespovratnih sredstava]]/7.5345</f>
        <v>440461.88731833559</v>
      </c>
      <c r="U2995" s="50">
        <v>0</v>
      </c>
      <c r="V2995" s="51">
        <f>Ugovori_OPULJP[[#This Row],[Javni doprinos korisnika - HRK]]/7.5345</f>
        <v>0</v>
      </c>
      <c r="W2995" s="50">
        <v>0</v>
      </c>
      <c r="X2995" s="51">
        <f>Ugovori_OPULJP[[#This Row],[Privatni doprinos korisnika - HRK]]/7.5345</f>
        <v>0</v>
      </c>
      <c r="Y2995" s="52">
        <v>3318660.09</v>
      </c>
      <c r="Z2995" s="53">
        <f>Ugovori_OPULJP[[#This Row],[UKUPNI PRIHVATLJIVI IZDACI
TOTAL ELIGIBLE EXPENDITURE
= Bespovratna sredstva ukupno + doprinos korisnika
= Ukupni prihvatljivi troškovi
= Ukupna ugovorena vrijednost projekta HRK]]/7.5345</f>
        <v>440461.88731833559</v>
      </c>
      <c r="AA2995" s="44" t="s">
        <v>10669</v>
      </c>
      <c r="AB2995" s="44" t="s">
        <v>10670</v>
      </c>
      <c r="AC2995" s="114" t="s">
        <v>10970</v>
      </c>
      <c r="AD2995" s="43" t="s">
        <v>10672</v>
      </c>
    </row>
    <row r="2996" spans="1:30" ht="66.75" customHeight="1" x14ac:dyDescent="0.2">
      <c r="A2996" s="41" t="s">
        <v>10971</v>
      </c>
      <c r="B2996" s="42" t="s">
        <v>10664</v>
      </c>
      <c r="C2996" s="43" t="s">
        <v>10665</v>
      </c>
      <c r="D2996" s="43" t="s">
        <v>10902</v>
      </c>
      <c r="E2996" s="44" t="s">
        <v>232</v>
      </c>
      <c r="F2996" s="45" t="s">
        <v>10972</v>
      </c>
      <c r="G2996" s="45" t="s">
        <v>10853</v>
      </c>
      <c r="H2996" s="47">
        <v>43899</v>
      </c>
      <c r="I2996" s="47">
        <v>44994</v>
      </c>
      <c r="J2996" s="48" t="str">
        <f>IF(Ugovori_OPULJP[[#This Row],[DATUM ZAVRŠETKA OPERACIJE]]&gt;DATE(2024,3,31),"u provedbi","završen")</f>
        <v>završen</v>
      </c>
      <c r="K2996" s="46" t="s">
        <v>2480</v>
      </c>
      <c r="L2996" s="46" t="s">
        <v>79</v>
      </c>
      <c r="M2996" s="49">
        <v>0.85</v>
      </c>
      <c r="N2996" s="49">
        <v>0.15</v>
      </c>
      <c r="O2996" s="50">
        <f>Ugovori_OPULJP[[#This Row],[Bespovratna sredstva - Ukupno (EU+Nac) HRK
= Ukupna ugovorena vrijednost bespovratnih sredstava]]*Ugovori_OPULJP[[#This Row],[EU STOPA SUFINANCIRANJA %
EU CO-FINANCING RATE %]]</f>
        <v>2714718.44</v>
      </c>
      <c r="P2996" s="51">
        <f>Ugovori_OPULJP[[#This Row],[Bespovratna sredstva - EU dio - HRK]]/7.5345</f>
        <v>360305.05541177251</v>
      </c>
      <c r="Q2996" s="50">
        <f>Ugovori_OPULJP[[#This Row],[Bespovratna sredstva - Ukupno (EU+Nac) HRK
= Ukupna ugovorena vrijednost bespovratnih sredstava]]*Ugovori_OPULJP[[#This Row],[STOPA NACIONALNOG SUFINANCIRANJA %]]</f>
        <v>479067.95999999996</v>
      </c>
      <c r="R2996" s="51">
        <f>Ugovori_OPULJP[[#This Row],[Bespovratna sredstva - Nacionalni dio - HRK]]/7.5345</f>
        <v>63583.245072665726</v>
      </c>
      <c r="S2996" s="50">
        <v>3193786.4</v>
      </c>
      <c r="T2996" s="51">
        <f>Ugovori_OPULJP[[#This Row],[Bespovratna sredstva - Ukupno (EU+Nac) HRK
= Ukupna ugovorena vrijednost bespovratnih sredstava]]/7.5345</f>
        <v>423888.30048443819</v>
      </c>
      <c r="U2996" s="50">
        <v>0</v>
      </c>
      <c r="V2996" s="51">
        <f>Ugovori_OPULJP[[#This Row],[Javni doprinos korisnika - HRK]]/7.5345</f>
        <v>0</v>
      </c>
      <c r="W2996" s="50">
        <v>0</v>
      </c>
      <c r="X2996" s="51">
        <f>Ugovori_OPULJP[[#This Row],[Privatni doprinos korisnika - HRK]]/7.5345</f>
        <v>0</v>
      </c>
      <c r="Y2996" s="52">
        <v>3193786.4</v>
      </c>
      <c r="Z2996" s="53">
        <f>Ugovori_OPULJP[[#This Row],[UKUPNI PRIHVATLJIVI IZDACI
TOTAL ELIGIBLE EXPENDITURE
= Bespovratna sredstva ukupno + doprinos korisnika
= Ukupni prihvatljivi troškovi
= Ukupna ugovorena vrijednost projekta HRK]]/7.5345</f>
        <v>423888.30048443819</v>
      </c>
      <c r="AA2996" s="44" t="s">
        <v>10669</v>
      </c>
      <c r="AB2996" s="44" t="s">
        <v>10670</v>
      </c>
      <c r="AC2996" s="114" t="s">
        <v>10973</v>
      </c>
      <c r="AD2996" s="43" t="s">
        <v>10672</v>
      </c>
    </row>
    <row r="2997" spans="1:30" ht="66.75" customHeight="1" x14ac:dyDescent="0.2">
      <c r="A2997" s="41" t="s">
        <v>10974</v>
      </c>
      <c r="B2997" s="42" t="s">
        <v>10664</v>
      </c>
      <c r="C2997" s="43" t="s">
        <v>10665</v>
      </c>
      <c r="D2997" s="43" t="s">
        <v>10902</v>
      </c>
      <c r="E2997" s="44" t="s">
        <v>232</v>
      </c>
      <c r="F2997" s="45" t="s">
        <v>10975</v>
      </c>
      <c r="G2997" s="45" t="s">
        <v>10976</v>
      </c>
      <c r="H2997" s="47">
        <v>43899</v>
      </c>
      <c r="I2997" s="47">
        <v>44994</v>
      </c>
      <c r="J2997" s="48" t="str">
        <f>IF(Ugovori_OPULJP[[#This Row],[DATUM ZAVRŠETKA OPERACIJE]]&gt;DATE(2024,3,31),"u provedbi","završen")</f>
        <v>završen</v>
      </c>
      <c r="K2997" s="46" t="s">
        <v>10977</v>
      </c>
      <c r="L2997" s="46" t="s">
        <v>130</v>
      </c>
      <c r="M2997" s="49">
        <v>0.85</v>
      </c>
      <c r="N2997" s="49">
        <v>0.15</v>
      </c>
      <c r="O2997" s="50">
        <f>Ugovori_OPULJP[[#This Row],[Bespovratna sredstva - Ukupno (EU+Nac) HRK
= Ukupna ugovorena vrijednost bespovratnih sredstava]]*Ugovori_OPULJP[[#This Row],[EU STOPA SUFINANCIRANJA %
EU CO-FINANCING RATE %]]</f>
        <v>3378609.5715000001</v>
      </c>
      <c r="P2997" s="51">
        <f>Ugovori_OPULJP[[#This Row],[Bespovratna sredstva - EU dio - HRK]]/7.5345</f>
        <v>448418.5508660163</v>
      </c>
      <c r="Q2997" s="50">
        <f>Ugovori_OPULJP[[#This Row],[Bespovratna sredstva - Ukupno (EU+Nac) HRK
= Ukupna ugovorena vrijednost bespovratnih sredstava]]*Ugovori_OPULJP[[#This Row],[STOPA NACIONALNOG SUFINANCIRANJA %]]</f>
        <v>596225.21849999996</v>
      </c>
      <c r="R2997" s="51">
        <f>Ugovori_OPULJP[[#This Row],[Bespovratna sredstva - Nacionalni dio - HRK]]/7.5345</f>
        <v>79132.685446944044</v>
      </c>
      <c r="S2997" s="50">
        <v>3974834.79</v>
      </c>
      <c r="T2997" s="51">
        <f>Ugovori_OPULJP[[#This Row],[Bespovratna sredstva - Ukupno (EU+Nac) HRK
= Ukupna ugovorena vrijednost bespovratnih sredstava]]/7.5345</f>
        <v>527551.23631296039</v>
      </c>
      <c r="U2997" s="50">
        <v>0</v>
      </c>
      <c r="V2997" s="51">
        <f>Ugovori_OPULJP[[#This Row],[Javni doprinos korisnika - HRK]]/7.5345</f>
        <v>0</v>
      </c>
      <c r="W2997" s="50">
        <v>0</v>
      </c>
      <c r="X2997" s="51">
        <f>Ugovori_OPULJP[[#This Row],[Privatni doprinos korisnika - HRK]]/7.5345</f>
        <v>0</v>
      </c>
      <c r="Y2997" s="52">
        <v>3974834.79</v>
      </c>
      <c r="Z2997" s="53">
        <f>Ugovori_OPULJP[[#This Row],[UKUPNI PRIHVATLJIVI IZDACI
TOTAL ELIGIBLE EXPENDITURE
= Bespovratna sredstva ukupno + doprinos korisnika
= Ukupni prihvatljivi troškovi
= Ukupna ugovorena vrijednost projekta HRK]]/7.5345</f>
        <v>527551.23631296039</v>
      </c>
      <c r="AA2997" s="44" t="s">
        <v>10669</v>
      </c>
      <c r="AB2997" s="44" t="s">
        <v>10670</v>
      </c>
      <c r="AC2997" s="114" t="s">
        <v>10978</v>
      </c>
      <c r="AD2997" s="43" t="s">
        <v>10672</v>
      </c>
    </row>
    <row r="2998" spans="1:30" ht="66.75" customHeight="1" x14ac:dyDescent="0.2">
      <c r="A2998" s="41" t="s">
        <v>10979</v>
      </c>
      <c r="B2998" s="42" t="s">
        <v>10664</v>
      </c>
      <c r="C2998" s="43" t="s">
        <v>10665</v>
      </c>
      <c r="D2998" s="43" t="s">
        <v>10902</v>
      </c>
      <c r="E2998" s="44" t="s">
        <v>232</v>
      </c>
      <c r="F2998" s="45" t="s">
        <v>10980</v>
      </c>
      <c r="G2998" s="45" t="s">
        <v>547</v>
      </c>
      <c r="H2998" s="47">
        <v>43899</v>
      </c>
      <c r="I2998" s="47">
        <v>44994</v>
      </c>
      <c r="J2998" s="48" t="str">
        <f>IF(Ugovori_OPULJP[[#This Row],[DATUM ZAVRŠETKA OPERACIJE]]&gt;DATE(2024,3,31),"u provedbi","završen")</f>
        <v>završen</v>
      </c>
      <c r="K2998" s="46" t="s">
        <v>271</v>
      </c>
      <c r="L2998" s="46" t="s">
        <v>271</v>
      </c>
      <c r="M2998" s="49">
        <v>0.85</v>
      </c>
      <c r="N2998" s="49">
        <v>0.15</v>
      </c>
      <c r="O2998" s="50">
        <f>Ugovori_OPULJP[[#This Row],[Bespovratna sredstva - Ukupno (EU+Nac) HRK
= Ukupna ugovorena vrijednost bespovratnih sredstava]]*Ugovori_OPULJP[[#This Row],[EU STOPA SUFINANCIRANJA %
EU CO-FINANCING RATE %]]</f>
        <v>2143217.37</v>
      </c>
      <c r="P2998" s="51">
        <f>Ugovori_OPULJP[[#This Row],[Bespovratna sredstva - EU dio - HRK]]/7.5345</f>
        <v>284453.82838940871</v>
      </c>
      <c r="Q2998" s="50">
        <f>Ugovori_OPULJP[[#This Row],[Bespovratna sredstva - Ukupno (EU+Nac) HRK
= Ukupna ugovorena vrijednost bespovratnih sredstava]]*Ugovori_OPULJP[[#This Row],[STOPA NACIONALNOG SUFINANCIRANJA %]]</f>
        <v>378214.83</v>
      </c>
      <c r="R2998" s="51">
        <f>Ugovori_OPULJP[[#This Row],[Bespovratna sredstva - Nacionalni dio - HRK]]/7.5345</f>
        <v>50197.73442166036</v>
      </c>
      <c r="S2998" s="50">
        <v>2521432.2000000002</v>
      </c>
      <c r="T2998" s="51">
        <f>Ugovori_OPULJP[[#This Row],[Bespovratna sredstva - Ukupno (EU+Nac) HRK
= Ukupna ugovorena vrijednost bespovratnih sredstava]]/7.5345</f>
        <v>334651.56281106907</v>
      </c>
      <c r="U2998" s="50">
        <v>0</v>
      </c>
      <c r="V2998" s="51">
        <f>Ugovori_OPULJP[[#This Row],[Javni doprinos korisnika - HRK]]/7.5345</f>
        <v>0</v>
      </c>
      <c r="W2998" s="50">
        <v>0</v>
      </c>
      <c r="X2998" s="51">
        <f>Ugovori_OPULJP[[#This Row],[Privatni doprinos korisnika - HRK]]/7.5345</f>
        <v>0</v>
      </c>
      <c r="Y2998" s="52">
        <v>2521432.2000000002</v>
      </c>
      <c r="Z2998" s="53">
        <f>Ugovori_OPULJP[[#This Row],[UKUPNI PRIHVATLJIVI IZDACI
TOTAL ELIGIBLE EXPENDITURE
= Bespovratna sredstva ukupno + doprinos korisnika
= Ukupni prihvatljivi troškovi
= Ukupna ugovorena vrijednost projekta HRK]]/7.5345</f>
        <v>334651.56281106907</v>
      </c>
      <c r="AA2998" s="44" t="s">
        <v>10669</v>
      </c>
      <c r="AB2998" s="44" t="s">
        <v>10670</v>
      </c>
      <c r="AC2998" s="114" t="s">
        <v>10981</v>
      </c>
      <c r="AD2998" s="43" t="s">
        <v>10672</v>
      </c>
    </row>
    <row r="2999" spans="1:30" ht="66.75" customHeight="1" x14ac:dyDescent="0.2">
      <c r="A2999" s="41" t="s">
        <v>10982</v>
      </c>
      <c r="B2999" s="42" t="s">
        <v>10664</v>
      </c>
      <c r="C2999" s="43" t="s">
        <v>10665</v>
      </c>
      <c r="D2999" s="43" t="s">
        <v>10902</v>
      </c>
      <c r="E2999" s="44" t="s">
        <v>232</v>
      </c>
      <c r="F2999" s="45" t="s">
        <v>10983</v>
      </c>
      <c r="G2999" s="45" t="s">
        <v>10731</v>
      </c>
      <c r="H2999" s="47">
        <v>43899</v>
      </c>
      <c r="I2999" s="47">
        <v>44994</v>
      </c>
      <c r="J2999" s="48" t="str">
        <f>IF(Ugovori_OPULJP[[#This Row],[DATUM ZAVRŠETKA OPERACIJE]]&gt;DATE(2024,3,31),"u provedbi","završen")</f>
        <v>završen</v>
      </c>
      <c r="K2999" s="46" t="s">
        <v>37</v>
      </c>
      <c r="L2999" s="46" t="s">
        <v>37</v>
      </c>
      <c r="M2999" s="49">
        <v>0.85</v>
      </c>
      <c r="N2999" s="49">
        <v>0.15</v>
      </c>
      <c r="O2999" s="50">
        <f>Ugovori_OPULJP[[#This Row],[Bespovratna sredstva - Ukupno (EU+Nac) HRK
= Ukupna ugovorena vrijednost bespovratnih sredstava]]*Ugovori_OPULJP[[#This Row],[EU STOPA SUFINANCIRANJA %
EU CO-FINANCING RATE %]]</f>
        <v>3352135.7349999999</v>
      </c>
      <c r="P2999" s="51">
        <f>Ugovori_OPULJP[[#This Row],[Bespovratna sredstva - EU dio - HRK]]/7.5345</f>
        <v>444904.86893622665</v>
      </c>
      <c r="Q2999" s="50">
        <f>Ugovori_OPULJP[[#This Row],[Bespovratna sredstva - Ukupno (EU+Nac) HRK
= Ukupna ugovorena vrijednost bespovratnih sredstava]]*Ugovori_OPULJP[[#This Row],[STOPA NACIONALNOG SUFINANCIRANJA %]]</f>
        <v>591553.36499999999</v>
      </c>
      <c r="R2999" s="51">
        <f>Ugovori_OPULJP[[#This Row],[Bespovratna sredstva - Nacionalni dio - HRK]]/7.5345</f>
        <v>78512.623929922353</v>
      </c>
      <c r="S2999" s="50">
        <v>3943689.1</v>
      </c>
      <c r="T2999" s="51">
        <f>Ugovori_OPULJP[[#This Row],[Bespovratna sredstva - Ukupno (EU+Nac) HRK
= Ukupna ugovorena vrijednost bespovratnih sredstava]]/7.5345</f>
        <v>523417.49286614906</v>
      </c>
      <c r="U2999" s="50">
        <v>0</v>
      </c>
      <c r="V2999" s="51">
        <f>Ugovori_OPULJP[[#This Row],[Javni doprinos korisnika - HRK]]/7.5345</f>
        <v>0</v>
      </c>
      <c r="W2999" s="50">
        <v>0</v>
      </c>
      <c r="X2999" s="51">
        <f>Ugovori_OPULJP[[#This Row],[Privatni doprinos korisnika - HRK]]/7.5345</f>
        <v>0</v>
      </c>
      <c r="Y2999" s="52">
        <v>3943689.1</v>
      </c>
      <c r="Z2999" s="53">
        <f>Ugovori_OPULJP[[#This Row],[UKUPNI PRIHVATLJIVI IZDACI
TOTAL ELIGIBLE EXPENDITURE
= Bespovratna sredstva ukupno + doprinos korisnika
= Ukupni prihvatljivi troškovi
= Ukupna ugovorena vrijednost projekta HRK]]/7.5345</f>
        <v>523417.49286614906</v>
      </c>
      <c r="AA2999" s="44" t="s">
        <v>10669</v>
      </c>
      <c r="AB2999" s="44" t="s">
        <v>10670</v>
      </c>
      <c r="AC2999" s="114" t="s">
        <v>10984</v>
      </c>
      <c r="AD2999" s="43" t="s">
        <v>10672</v>
      </c>
    </row>
    <row r="3000" spans="1:30" ht="66.75" customHeight="1" x14ac:dyDescent="0.2">
      <c r="A3000" s="41" t="s">
        <v>10985</v>
      </c>
      <c r="B3000" s="42" t="s">
        <v>10664</v>
      </c>
      <c r="C3000" s="43" t="s">
        <v>10665</v>
      </c>
      <c r="D3000" s="43" t="s">
        <v>10902</v>
      </c>
      <c r="E3000" s="44" t="s">
        <v>232</v>
      </c>
      <c r="F3000" s="45" t="s">
        <v>10986</v>
      </c>
      <c r="G3000" s="45" t="s">
        <v>10767</v>
      </c>
      <c r="H3000" s="47">
        <v>43899</v>
      </c>
      <c r="I3000" s="47">
        <v>44994</v>
      </c>
      <c r="J3000" s="48" t="str">
        <f>IF(Ugovori_OPULJP[[#This Row],[DATUM ZAVRŠETKA OPERACIJE]]&gt;DATE(2024,3,31),"u provedbi","završen")</f>
        <v>završen</v>
      </c>
      <c r="K3000" s="46" t="s">
        <v>249</v>
      </c>
      <c r="L3000" s="46" t="s">
        <v>249</v>
      </c>
      <c r="M3000" s="49">
        <v>0.85</v>
      </c>
      <c r="N3000" s="49">
        <v>0.15</v>
      </c>
      <c r="O3000" s="50">
        <f>Ugovori_OPULJP[[#This Row],[Bespovratna sredstva - Ukupno (EU+Nac) HRK
= Ukupna ugovorena vrijednost bespovratnih sredstava]]*Ugovori_OPULJP[[#This Row],[EU STOPA SUFINANCIRANJA %
EU CO-FINANCING RATE %]]</f>
        <v>3361107.9354999997</v>
      </c>
      <c r="P3000" s="51">
        <f>Ugovori_OPULJP[[#This Row],[Bespovratna sredstva - EU dio - HRK]]/7.5345</f>
        <v>446095.68458424573</v>
      </c>
      <c r="Q3000" s="50">
        <f>Ugovori_OPULJP[[#This Row],[Bespovratna sredstva - Ukupno (EU+Nac) HRK
= Ukupna ugovorena vrijednost bespovratnih sredstava]]*Ugovori_OPULJP[[#This Row],[STOPA NACIONALNOG SUFINANCIRANJA %]]</f>
        <v>593136.69449999998</v>
      </c>
      <c r="R3000" s="51">
        <f>Ugovori_OPULJP[[#This Row],[Bespovratna sredstva - Nacionalni dio - HRK]]/7.5345</f>
        <v>78722.76786780807</v>
      </c>
      <c r="S3000" s="50">
        <v>3954244.63</v>
      </c>
      <c r="T3000" s="51">
        <f>Ugovori_OPULJP[[#This Row],[Bespovratna sredstva - Ukupno (EU+Nac) HRK
= Ukupna ugovorena vrijednost bespovratnih sredstava]]/7.5345</f>
        <v>524818.4524520539</v>
      </c>
      <c r="U3000" s="50">
        <v>0</v>
      </c>
      <c r="V3000" s="51">
        <f>Ugovori_OPULJP[[#This Row],[Javni doprinos korisnika - HRK]]/7.5345</f>
        <v>0</v>
      </c>
      <c r="W3000" s="50">
        <v>0</v>
      </c>
      <c r="X3000" s="51">
        <f>Ugovori_OPULJP[[#This Row],[Privatni doprinos korisnika - HRK]]/7.5345</f>
        <v>0</v>
      </c>
      <c r="Y3000" s="52">
        <v>3954244.63</v>
      </c>
      <c r="Z3000" s="53">
        <f>Ugovori_OPULJP[[#This Row],[UKUPNI PRIHVATLJIVI IZDACI
TOTAL ELIGIBLE EXPENDITURE
= Bespovratna sredstva ukupno + doprinos korisnika
= Ukupni prihvatljivi troškovi
= Ukupna ugovorena vrijednost projekta HRK]]/7.5345</f>
        <v>524818.4524520539</v>
      </c>
      <c r="AA3000" s="44" t="s">
        <v>10669</v>
      </c>
      <c r="AB3000" s="44" t="s">
        <v>10670</v>
      </c>
      <c r="AC3000" s="114" t="s">
        <v>10987</v>
      </c>
      <c r="AD3000" s="43" t="s">
        <v>10672</v>
      </c>
    </row>
    <row r="3001" spans="1:30" ht="66.75" customHeight="1" x14ac:dyDescent="0.2">
      <c r="A3001" s="41" t="s">
        <v>10988</v>
      </c>
      <c r="B3001" s="42" t="s">
        <v>10664</v>
      </c>
      <c r="C3001" s="43" t="s">
        <v>10665</v>
      </c>
      <c r="D3001" s="43" t="s">
        <v>10902</v>
      </c>
      <c r="E3001" s="44" t="s">
        <v>232</v>
      </c>
      <c r="F3001" s="45" t="s">
        <v>10989</v>
      </c>
      <c r="G3001" s="45" t="s">
        <v>10990</v>
      </c>
      <c r="H3001" s="47">
        <v>43899</v>
      </c>
      <c r="I3001" s="47">
        <v>44994</v>
      </c>
      <c r="J3001" s="48" t="str">
        <f>IF(Ugovori_OPULJP[[#This Row],[DATUM ZAVRŠETKA OPERACIJE]]&gt;DATE(2024,3,31),"u provedbi","završen")</f>
        <v>završen</v>
      </c>
      <c r="K3001" s="46" t="s">
        <v>10991</v>
      </c>
      <c r="L3001" s="46" t="s">
        <v>155</v>
      </c>
      <c r="M3001" s="49">
        <v>0.85</v>
      </c>
      <c r="N3001" s="49">
        <v>0.15</v>
      </c>
      <c r="O3001" s="50">
        <f>Ugovori_OPULJP[[#This Row],[Bespovratna sredstva - Ukupno (EU+Nac) HRK
= Ukupna ugovorena vrijednost bespovratnih sredstava]]*Ugovori_OPULJP[[#This Row],[EU STOPA SUFINANCIRANJA %
EU CO-FINANCING RATE %]]</f>
        <v>2438321.8659999999</v>
      </c>
      <c r="P3001" s="51">
        <f>Ugovori_OPULJP[[#This Row],[Bespovratna sredstva - EU dio - HRK]]/7.5345</f>
        <v>323620.92587431148</v>
      </c>
      <c r="Q3001" s="50">
        <f>Ugovori_OPULJP[[#This Row],[Bespovratna sredstva - Ukupno (EU+Nac) HRK
= Ukupna ugovorena vrijednost bespovratnih sredstava]]*Ugovori_OPULJP[[#This Row],[STOPA NACIONALNOG SUFINANCIRANJA %]]</f>
        <v>430292.09399999998</v>
      </c>
      <c r="R3001" s="51">
        <f>Ugovori_OPULJP[[#This Row],[Bespovratna sredstva - Nacionalni dio - HRK]]/7.5345</f>
        <v>57109.575154290258</v>
      </c>
      <c r="S3001" s="50">
        <v>2868613.96</v>
      </c>
      <c r="T3001" s="51">
        <f>Ugovori_OPULJP[[#This Row],[Bespovratna sredstva - Ukupno (EU+Nac) HRK
= Ukupna ugovorena vrijednost bespovratnih sredstava]]/7.5345</f>
        <v>380730.50102860172</v>
      </c>
      <c r="U3001" s="50">
        <v>0</v>
      </c>
      <c r="V3001" s="51">
        <f>Ugovori_OPULJP[[#This Row],[Javni doprinos korisnika - HRK]]/7.5345</f>
        <v>0</v>
      </c>
      <c r="W3001" s="50">
        <v>0</v>
      </c>
      <c r="X3001" s="51">
        <f>Ugovori_OPULJP[[#This Row],[Privatni doprinos korisnika - HRK]]/7.5345</f>
        <v>0</v>
      </c>
      <c r="Y3001" s="52">
        <v>2868613.96</v>
      </c>
      <c r="Z3001" s="53">
        <f>Ugovori_OPULJP[[#This Row],[UKUPNI PRIHVATLJIVI IZDACI
TOTAL ELIGIBLE EXPENDITURE
= Bespovratna sredstva ukupno + doprinos korisnika
= Ukupni prihvatljivi troškovi
= Ukupna ugovorena vrijednost projekta HRK]]/7.5345</f>
        <v>380730.50102860172</v>
      </c>
      <c r="AA3001" s="44" t="s">
        <v>10669</v>
      </c>
      <c r="AB3001" s="44" t="s">
        <v>10670</v>
      </c>
      <c r="AC3001" s="43" t="s">
        <v>10992</v>
      </c>
      <c r="AD3001" s="43" t="s">
        <v>10672</v>
      </c>
    </row>
    <row r="3002" spans="1:30" ht="66.75" customHeight="1" x14ac:dyDescent="0.2">
      <c r="A3002" s="41" t="s">
        <v>10993</v>
      </c>
      <c r="B3002" s="42" t="s">
        <v>10664</v>
      </c>
      <c r="C3002" s="43" t="s">
        <v>10665</v>
      </c>
      <c r="D3002" s="43" t="s">
        <v>10902</v>
      </c>
      <c r="E3002" s="44" t="s">
        <v>232</v>
      </c>
      <c r="F3002" s="45" t="s">
        <v>10994</v>
      </c>
      <c r="G3002" s="45" t="s">
        <v>10712</v>
      </c>
      <c r="H3002" s="47">
        <v>43899</v>
      </c>
      <c r="I3002" s="47">
        <v>44994</v>
      </c>
      <c r="J3002" s="48" t="str">
        <f>IF(Ugovori_OPULJP[[#This Row],[DATUM ZAVRŠETKA OPERACIJE]]&gt;DATE(2024,3,31),"u provedbi","završen")</f>
        <v>završen</v>
      </c>
      <c r="K3002" s="46" t="s">
        <v>4730</v>
      </c>
      <c r="L3002" s="46" t="s">
        <v>37</v>
      </c>
      <c r="M3002" s="49">
        <v>0.85</v>
      </c>
      <c r="N3002" s="49">
        <v>0.15</v>
      </c>
      <c r="O3002" s="50">
        <f>Ugovori_OPULJP[[#This Row],[Bespovratna sredstva - Ukupno (EU+Nac) HRK
= Ukupna ugovorena vrijednost bespovratnih sredstava]]*Ugovori_OPULJP[[#This Row],[EU STOPA SUFINANCIRANJA %
EU CO-FINANCING RATE %]]</f>
        <v>2976825.324</v>
      </c>
      <c r="P3002" s="51">
        <f>Ugovori_OPULJP[[#This Row],[Bespovratna sredstva - EU dio - HRK]]/7.5345</f>
        <v>395092.61716105911</v>
      </c>
      <c r="Q3002" s="50">
        <f>Ugovori_OPULJP[[#This Row],[Bespovratna sredstva - Ukupno (EU+Nac) HRK
= Ukupna ugovorena vrijednost bespovratnih sredstava]]*Ugovori_OPULJP[[#This Row],[STOPA NACIONALNOG SUFINANCIRANJA %]]</f>
        <v>525322.11599999992</v>
      </c>
      <c r="R3002" s="51">
        <f>Ugovori_OPULJP[[#This Row],[Bespovratna sredstva - Nacionalni dio - HRK]]/7.5345</f>
        <v>69722.226557833943</v>
      </c>
      <c r="S3002" s="50">
        <v>3502147.44</v>
      </c>
      <c r="T3002" s="51">
        <f>Ugovori_OPULJP[[#This Row],[Bespovratna sredstva - Ukupno (EU+Nac) HRK
= Ukupna ugovorena vrijednost bespovratnih sredstava]]/7.5345</f>
        <v>464814.84371889307</v>
      </c>
      <c r="U3002" s="50">
        <v>0</v>
      </c>
      <c r="V3002" s="51">
        <f>Ugovori_OPULJP[[#This Row],[Javni doprinos korisnika - HRK]]/7.5345</f>
        <v>0</v>
      </c>
      <c r="W3002" s="50">
        <v>0</v>
      </c>
      <c r="X3002" s="51">
        <f>Ugovori_OPULJP[[#This Row],[Privatni doprinos korisnika - HRK]]/7.5345</f>
        <v>0</v>
      </c>
      <c r="Y3002" s="52">
        <v>3502147.44</v>
      </c>
      <c r="Z3002" s="53">
        <f>Ugovori_OPULJP[[#This Row],[UKUPNI PRIHVATLJIVI IZDACI
TOTAL ELIGIBLE EXPENDITURE
= Bespovratna sredstva ukupno + doprinos korisnika
= Ukupni prihvatljivi troškovi
= Ukupna ugovorena vrijednost projekta HRK]]/7.5345</f>
        <v>464814.84371889307</v>
      </c>
      <c r="AA3002" s="44" t="s">
        <v>10669</v>
      </c>
      <c r="AB3002" s="44" t="s">
        <v>10670</v>
      </c>
      <c r="AC3002" s="43" t="s">
        <v>10995</v>
      </c>
      <c r="AD3002" s="43" t="s">
        <v>10672</v>
      </c>
    </row>
    <row r="3003" spans="1:30" ht="66.75" customHeight="1" x14ac:dyDescent="0.2">
      <c r="A3003" s="41" t="s">
        <v>10996</v>
      </c>
      <c r="B3003" s="42" t="s">
        <v>10664</v>
      </c>
      <c r="C3003" s="43" t="s">
        <v>10665</v>
      </c>
      <c r="D3003" s="43" t="s">
        <v>10902</v>
      </c>
      <c r="E3003" s="44" t="s">
        <v>232</v>
      </c>
      <c r="F3003" s="45" t="s">
        <v>10997</v>
      </c>
      <c r="G3003" s="45" t="s">
        <v>10692</v>
      </c>
      <c r="H3003" s="47">
        <v>43899</v>
      </c>
      <c r="I3003" s="47">
        <v>44994</v>
      </c>
      <c r="J3003" s="48" t="str">
        <f>IF(Ugovori_OPULJP[[#This Row],[DATUM ZAVRŠETKA OPERACIJE]]&gt;DATE(2024,3,31),"u provedbi","završen")</f>
        <v>završen</v>
      </c>
      <c r="K3003" s="46" t="s">
        <v>10998</v>
      </c>
      <c r="L3003" s="46" t="s">
        <v>37</v>
      </c>
      <c r="M3003" s="49">
        <v>0.85</v>
      </c>
      <c r="N3003" s="49">
        <v>0.15</v>
      </c>
      <c r="O3003" s="50">
        <f>Ugovori_OPULJP[[#This Row],[Bespovratna sredstva - Ukupno (EU+Nac) HRK
= Ukupna ugovorena vrijednost bespovratnih sredstava]]*Ugovori_OPULJP[[#This Row],[EU STOPA SUFINANCIRANJA %
EU CO-FINANCING RATE %]]</f>
        <v>3317224.5690000001</v>
      </c>
      <c r="P3003" s="51">
        <f>Ugovori_OPULJP[[#This Row],[Bespovratna sredstva - EU dio - HRK]]/7.5345</f>
        <v>440271.36093967746</v>
      </c>
      <c r="Q3003" s="50">
        <f>Ugovori_OPULJP[[#This Row],[Bespovratna sredstva - Ukupno (EU+Nac) HRK
= Ukupna ugovorena vrijednost bespovratnih sredstava]]*Ugovori_OPULJP[[#This Row],[STOPA NACIONALNOG SUFINANCIRANJA %]]</f>
        <v>585392.571</v>
      </c>
      <c r="R3003" s="51">
        <f>Ugovori_OPULJP[[#This Row],[Bespovratna sredstva - Nacionalni dio - HRK]]/7.5345</f>
        <v>77694.946048178375</v>
      </c>
      <c r="S3003" s="50">
        <v>3902617.14</v>
      </c>
      <c r="T3003" s="51">
        <f>Ugovori_OPULJP[[#This Row],[Bespovratna sredstva - Ukupno (EU+Nac) HRK
= Ukupna ugovorena vrijednost bespovratnih sredstava]]/7.5345</f>
        <v>517966.30698785587</v>
      </c>
      <c r="U3003" s="50">
        <v>0</v>
      </c>
      <c r="V3003" s="51">
        <f>Ugovori_OPULJP[[#This Row],[Javni doprinos korisnika - HRK]]/7.5345</f>
        <v>0</v>
      </c>
      <c r="W3003" s="50">
        <v>0</v>
      </c>
      <c r="X3003" s="51">
        <f>Ugovori_OPULJP[[#This Row],[Privatni doprinos korisnika - HRK]]/7.5345</f>
        <v>0</v>
      </c>
      <c r="Y3003" s="52">
        <v>3902617.14</v>
      </c>
      <c r="Z3003" s="53">
        <f>Ugovori_OPULJP[[#This Row],[UKUPNI PRIHVATLJIVI IZDACI
TOTAL ELIGIBLE EXPENDITURE
= Bespovratna sredstva ukupno + doprinos korisnika
= Ukupni prihvatljivi troškovi
= Ukupna ugovorena vrijednost projekta HRK]]/7.5345</f>
        <v>517966.30698785587</v>
      </c>
      <c r="AA3003" s="44" t="s">
        <v>10669</v>
      </c>
      <c r="AB3003" s="44" t="s">
        <v>10670</v>
      </c>
      <c r="AC3003" s="43" t="s">
        <v>10999</v>
      </c>
      <c r="AD3003" s="43" t="s">
        <v>10672</v>
      </c>
    </row>
    <row r="3004" spans="1:30" ht="66.75" customHeight="1" x14ac:dyDescent="0.2">
      <c r="A3004" s="41" t="s">
        <v>11000</v>
      </c>
      <c r="B3004" s="42" t="s">
        <v>10664</v>
      </c>
      <c r="C3004" s="43" t="s">
        <v>11001</v>
      </c>
      <c r="D3004" s="43" t="s">
        <v>11002</v>
      </c>
      <c r="E3004" s="44" t="s">
        <v>34</v>
      </c>
      <c r="F3004" s="45" t="s">
        <v>11002</v>
      </c>
      <c r="G3004" s="45" t="s">
        <v>10669</v>
      </c>
      <c r="H3004" s="47">
        <v>42948</v>
      </c>
      <c r="I3004" s="47">
        <v>44805</v>
      </c>
      <c r="J3004" s="48" t="str">
        <f>IF(Ugovori_OPULJP[[#This Row],[DATUM ZAVRŠETKA OPERACIJE]]&gt;DATE(2024,3,31),"u provedbi","završen")</f>
        <v>završen</v>
      </c>
      <c r="K3004" s="46" t="s">
        <v>36</v>
      </c>
      <c r="L3004" s="46" t="s">
        <v>37</v>
      </c>
      <c r="M3004" s="49">
        <v>0.85</v>
      </c>
      <c r="N3004" s="49">
        <v>0.15</v>
      </c>
      <c r="O3004" s="50">
        <f>Ugovori_OPULJP[[#This Row],[Bespovratna sredstva - Ukupno (EU+Nac) HRK
= Ukupna ugovorena vrijednost bespovratnih sredstava]]*Ugovori_OPULJP[[#This Row],[EU STOPA SUFINANCIRANJA %
EU CO-FINANCING RATE %]]</f>
        <v>158158012.5</v>
      </c>
      <c r="P3004" s="51">
        <f>Ugovori_OPULJP[[#This Row],[Bespovratna sredstva - EU dio - HRK]]/7.5345</f>
        <v>20991175.59227553</v>
      </c>
      <c r="Q3004" s="50">
        <f>Ugovori_OPULJP[[#This Row],[Bespovratna sredstva - Ukupno (EU+Nac) HRK
= Ukupna ugovorena vrijednost bespovratnih sredstava]]*Ugovori_OPULJP[[#This Row],[STOPA NACIONALNOG SUFINANCIRANJA %]]</f>
        <v>27910237.5</v>
      </c>
      <c r="R3004" s="51">
        <f>Ugovori_OPULJP[[#This Row],[Bespovratna sredstva - Nacionalni dio - HRK]]/7.5345</f>
        <v>3704325.1045192112</v>
      </c>
      <c r="S3004" s="50">
        <v>186068250</v>
      </c>
      <c r="T3004" s="51">
        <f>Ugovori_OPULJP[[#This Row],[Bespovratna sredstva - Ukupno (EU+Nac) HRK
= Ukupna ugovorena vrijednost bespovratnih sredstava]]/7.5345</f>
        <v>24695500.696794745</v>
      </c>
      <c r="U3004" s="50">
        <v>0</v>
      </c>
      <c r="V3004" s="51">
        <f>Ugovori_OPULJP[[#This Row],[Javni doprinos korisnika - HRK]]/7.5345</f>
        <v>0</v>
      </c>
      <c r="W3004" s="50">
        <v>0</v>
      </c>
      <c r="X3004" s="51">
        <f>Ugovori_OPULJP[[#This Row],[Privatni doprinos korisnika - HRK]]/7.5345</f>
        <v>0</v>
      </c>
      <c r="Y3004" s="52">
        <v>186068250</v>
      </c>
      <c r="Z3004" s="53">
        <f>Ugovori_OPULJP[[#This Row],[UKUPNI PRIHVATLJIVI IZDACI
TOTAL ELIGIBLE EXPENDITURE
= Bespovratna sredstva ukupno + doprinos korisnika
= Ukupni prihvatljivi troškovi
= Ukupna ugovorena vrijednost projekta HRK]]/7.5345</f>
        <v>24695500.696794745</v>
      </c>
      <c r="AA3004" s="44" t="s">
        <v>10669</v>
      </c>
      <c r="AB3004" s="44" t="s">
        <v>10670</v>
      </c>
      <c r="AC3004" s="43" t="s">
        <v>11003</v>
      </c>
      <c r="AD3004" s="43" t="s">
        <v>10672</v>
      </c>
    </row>
    <row r="3005" spans="1:30" ht="66.75" customHeight="1" x14ac:dyDescent="0.2">
      <c r="A3005" s="41" t="s">
        <v>11004</v>
      </c>
      <c r="B3005" s="42" t="s">
        <v>10664</v>
      </c>
      <c r="C3005" s="43" t="s">
        <v>11001</v>
      </c>
      <c r="D3005" s="43" t="s">
        <v>11005</v>
      </c>
      <c r="E3005" s="44" t="s">
        <v>34</v>
      </c>
      <c r="F3005" s="45" t="s">
        <v>11005</v>
      </c>
      <c r="G3005" s="45" t="s">
        <v>10669</v>
      </c>
      <c r="H3005" s="47">
        <v>42948</v>
      </c>
      <c r="I3005" s="47">
        <v>44896</v>
      </c>
      <c r="J3005" s="48" t="str">
        <f>IF(Ugovori_OPULJP[[#This Row],[DATUM ZAVRŠETKA OPERACIJE]]&gt;DATE(2024,3,31),"u provedbi","završen")</f>
        <v>završen</v>
      </c>
      <c r="K3005" s="46" t="s">
        <v>36</v>
      </c>
      <c r="L3005" s="46" t="s">
        <v>37</v>
      </c>
      <c r="M3005" s="49">
        <v>0.85</v>
      </c>
      <c r="N3005" s="49">
        <v>0.15</v>
      </c>
      <c r="O3005" s="50">
        <f>Ugovori_OPULJP[[#This Row],[Bespovratna sredstva - Ukupno (EU+Nac) HRK
= Ukupna ugovorena vrijednost bespovratnih sredstava]]*Ugovori_OPULJP[[#This Row],[EU STOPA SUFINANCIRANJA %
EU CO-FINANCING RATE %]]</f>
        <v>272906992.5</v>
      </c>
      <c r="P3005" s="51">
        <f>Ugovori_OPULJP[[#This Row],[Bespovratna sredstva - EU dio - HRK]]/7.5345</f>
        <v>36220982.480589285</v>
      </c>
      <c r="Q3005" s="50">
        <f>Ugovori_OPULJP[[#This Row],[Bespovratna sredstva - Ukupno (EU+Nac) HRK
= Ukupna ugovorena vrijednost bespovratnih sredstava]]*Ugovori_OPULJP[[#This Row],[STOPA NACIONALNOG SUFINANCIRANJA %]]</f>
        <v>48160057.5</v>
      </c>
      <c r="R3005" s="51">
        <f>Ugovori_OPULJP[[#This Row],[Bespovratna sredstva - Nacionalni dio - HRK]]/7.5345</f>
        <v>6391938.0848098742</v>
      </c>
      <c r="S3005" s="50">
        <v>321067050</v>
      </c>
      <c r="T3005" s="51">
        <f>Ugovori_OPULJP[[#This Row],[Bespovratna sredstva - Ukupno (EU+Nac) HRK
= Ukupna ugovorena vrijednost bespovratnih sredstava]]/7.5345</f>
        <v>42612920.565399162</v>
      </c>
      <c r="U3005" s="50">
        <v>0</v>
      </c>
      <c r="V3005" s="51">
        <f>Ugovori_OPULJP[[#This Row],[Javni doprinos korisnika - HRK]]/7.5345</f>
        <v>0</v>
      </c>
      <c r="W3005" s="50">
        <v>0</v>
      </c>
      <c r="X3005" s="51">
        <f>Ugovori_OPULJP[[#This Row],[Privatni doprinos korisnika - HRK]]/7.5345</f>
        <v>0</v>
      </c>
      <c r="Y3005" s="52">
        <v>321067050</v>
      </c>
      <c r="Z3005" s="53">
        <f>Ugovori_OPULJP[[#This Row],[UKUPNI PRIHVATLJIVI IZDACI
TOTAL ELIGIBLE EXPENDITURE
= Bespovratna sredstva ukupno + doprinos korisnika
= Ukupni prihvatljivi troškovi
= Ukupna ugovorena vrijednost projekta HRK]]/7.5345</f>
        <v>42612920.565399162</v>
      </c>
      <c r="AA3005" s="44" t="s">
        <v>10669</v>
      </c>
      <c r="AB3005" s="44" t="s">
        <v>10670</v>
      </c>
      <c r="AC3005" s="43" t="s">
        <v>11006</v>
      </c>
      <c r="AD3005" s="43" t="s">
        <v>10672</v>
      </c>
    </row>
    <row r="3006" spans="1:30" ht="66.75" customHeight="1" x14ac:dyDescent="0.2">
      <c r="A3006" s="41" t="s">
        <v>11007</v>
      </c>
      <c r="B3006" s="42" t="s">
        <v>10664</v>
      </c>
      <c r="C3006" s="43" t="s">
        <v>11008</v>
      </c>
      <c r="D3006" s="43" t="s">
        <v>11009</v>
      </c>
      <c r="E3006" s="44" t="s">
        <v>34</v>
      </c>
      <c r="F3006" s="45" t="s">
        <v>11010</v>
      </c>
      <c r="G3006" s="45" t="s">
        <v>11011</v>
      </c>
      <c r="H3006" s="47">
        <v>42465</v>
      </c>
      <c r="I3006" s="47">
        <v>44561</v>
      </c>
      <c r="J3006" s="48" t="str">
        <f>IF(Ugovori_OPULJP[[#This Row],[DATUM ZAVRŠETKA OPERACIJE]]&gt;DATE(2024,3,31),"u provedbi","završen")</f>
        <v>završen</v>
      </c>
      <c r="K3006" s="46" t="s">
        <v>37</v>
      </c>
      <c r="L3006" s="46" t="s">
        <v>37</v>
      </c>
      <c r="M3006" s="49">
        <v>0.85</v>
      </c>
      <c r="N3006" s="49">
        <v>0.15</v>
      </c>
      <c r="O3006" s="50">
        <f>Ugovori_OPULJP[[#This Row],[Bespovratna sredstva - Ukupno (EU+Nac) HRK
= Ukupna ugovorena vrijednost bespovratnih sredstava]]*Ugovori_OPULJP[[#This Row],[EU STOPA SUFINANCIRANJA %
EU CO-FINANCING RATE %]]</f>
        <v>113696000</v>
      </c>
      <c r="P3006" s="51">
        <f>Ugovori_OPULJP[[#This Row],[Bespovratna sredstva - EU dio - HRK]]/7.5345</f>
        <v>15090052.425509322</v>
      </c>
      <c r="Q3006" s="50">
        <f>Ugovori_OPULJP[[#This Row],[Bespovratna sredstva - Ukupno (EU+Nac) HRK
= Ukupna ugovorena vrijednost bespovratnih sredstava]]*Ugovori_OPULJP[[#This Row],[STOPA NACIONALNOG SUFINANCIRANJA %]]</f>
        <v>20064000</v>
      </c>
      <c r="R3006" s="51">
        <f>Ugovori_OPULJP[[#This Row],[Bespovratna sredstva - Nacionalni dio - HRK]]/7.5345</f>
        <v>2662950.4280310571</v>
      </c>
      <c r="S3006" s="50">
        <v>133760000</v>
      </c>
      <c r="T3006" s="51">
        <f>Ugovori_OPULJP[[#This Row],[Bespovratna sredstva - Ukupno (EU+Nac) HRK
= Ukupna ugovorena vrijednost bespovratnih sredstava]]/7.5345</f>
        <v>17753002.85354038</v>
      </c>
      <c r="U3006" s="50">
        <v>0</v>
      </c>
      <c r="V3006" s="51">
        <f>Ugovori_OPULJP[[#This Row],[Javni doprinos korisnika - HRK]]/7.5345</f>
        <v>0</v>
      </c>
      <c r="W3006" s="50">
        <v>0</v>
      </c>
      <c r="X3006" s="51">
        <f>Ugovori_OPULJP[[#This Row],[Privatni doprinos korisnika - HRK]]/7.5345</f>
        <v>0</v>
      </c>
      <c r="Y3006" s="52">
        <v>133760000</v>
      </c>
      <c r="Z3006" s="53">
        <f>Ugovori_OPULJP[[#This Row],[UKUPNI PRIHVATLJIVI IZDACI
TOTAL ELIGIBLE EXPENDITURE
= Bespovratna sredstva ukupno + doprinos korisnika
= Ukupni prihvatljivi troškovi
= Ukupna ugovorena vrijednost projekta HRK]]/7.5345</f>
        <v>17753002.85354038</v>
      </c>
      <c r="AA3006" s="44" t="s">
        <v>10669</v>
      </c>
      <c r="AB3006" s="44" t="s">
        <v>10670</v>
      </c>
      <c r="AC3006" s="43" t="s">
        <v>11012</v>
      </c>
      <c r="AD3006" s="43" t="s">
        <v>10672</v>
      </c>
    </row>
    <row r="3007" spans="1:30" ht="66.75" customHeight="1" x14ac:dyDescent="0.2">
      <c r="A3007" s="41" t="s">
        <v>11013</v>
      </c>
      <c r="B3007" s="42" t="s">
        <v>10664</v>
      </c>
      <c r="C3007" s="43" t="s">
        <v>11008</v>
      </c>
      <c r="D3007" s="43" t="s">
        <v>11014</v>
      </c>
      <c r="E3007" s="44" t="s">
        <v>34</v>
      </c>
      <c r="F3007" s="45" t="s">
        <v>11015</v>
      </c>
      <c r="G3007" s="45" t="s">
        <v>11016</v>
      </c>
      <c r="H3007" s="47">
        <v>43004</v>
      </c>
      <c r="I3007" s="47">
        <v>45011</v>
      </c>
      <c r="J3007" s="48" t="str">
        <f>IF(Ugovori_OPULJP[[#This Row],[DATUM ZAVRŠETKA OPERACIJE]]&gt;DATE(2024,3,31),"u provedbi","završen")</f>
        <v>završen</v>
      </c>
      <c r="K3007" s="46" t="s">
        <v>37</v>
      </c>
      <c r="L3007" s="46" t="s">
        <v>37</v>
      </c>
      <c r="M3007" s="49">
        <v>0.85</v>
      </c>
      <c r="N3007" s="49">
        <v>0.15</v>
      </c>
      <c r="O3007" s="50">
        <f>Ugovori_OPULJP[[#This Row],[Bespovratna sredstva - Ukupno (EU+Nac) HRK
= Ukupna ugovorena vrijednost bespovratnih sredstava]]*Ugovori_OPULJP[[#This Row],[EU STOPA SUFINANCIRANJA %
EU CO-FINANCING RATE %]]</f>
        <v>68926500</v>
      </c>
      <c r="P3007" s="51">
        <f>Ugovori_OPULJP[[#This Row],[Bespovratna sredstva - EU dio - HRK]]/7.5345</f>
        <v>9148118.6541907229</v>
      </c>
      <c r="Q3007" s="50">
        <f>Ugovori_OPULJP[[#This Row],[Bespovratna sredstva - Ukupno (EU+Nac) HRK
= Ukupna ugovorena vrijednost bespovratnih sredstava]]*Ugovori_OPULJP[[#This Row],[STOPA NACIONALNOG SUFINANCIRANJA %]]</f>
        <v>12163500</v>
      </c>
      <c r="R3007" s="51">
        <f>Ugovori_OPULJP[[#This Row],[Bespovratna sredstva - Nacionalni dio - HRK]]/7.5345</f>
        <v>1614373.880151304</v>
      </c>
      <c r="S3007" s="50">
        <v>81090000</v>
      </c>
      <c r="T3007" s="51">
        <f>Ugovori_OPULJP[[#This Row],[Bespovratna sredstva - Ukupno (EU+Nac) HRK
= Ukupna ugovorena vrijednost bespovratnih sredstava]]/7.5345</f>
        <v>10762492.534342026</v>
      </c>
      <c r="U3007" s="50">
        <v>0</v>
      </c>
      <c r="V3007" s="51">
        <f>Ugovori_OPULJP[[#This Row],[Javni doprinos korisnika - HRK]]/7.5345</f>
        <v>0</v>
      </c>
      <c r="W3007" s="50">
        <v>0</v>
      </c>
      <c r="X3007" s="51">
        <f>Ugovori_OPULJP[[#This Row],[Privatni doprinos korisnika - HRK]]/7.5345</f>
        <v>0</v>
      </c>
      <c r="Y3007" s="52">
        <v>81090000</v>
      </c>
      <c r="Z3007" s="53">
        <f>Ugovori_OPULJP[[#This Row],[UKUPNI PRIHVATLJIVI IZDACI
TOTAL ELIGIBLE EXPENDITURE
= Bespovratna sredstva ukupno + doprinos korisnika
= Ukupni prihvatljivi troškovi
= Ukupna ugovorena vrijednost projekta HRK]]/7.5345</f>
        <v>10762492.534342026</v>
      </c>
      <c r="AA3007" s="44" t="s">
        <v>10669</v>
      </c>
      <c r="AB3007" s="44" t="s">
        <v>10670</v>
      </c>
      <c r="AC3007" s="43" t="s">
        <v>11017</v>
      </c>
      <c r="AD3007" s="43" t="s">
        <v>10672</v>
      </c>
    </row>
    <row r="3008" spans="1:30" ht="66.75" customHeight="1" x14ac:dyDescent="0.2">
      <c r="A3008" s="41" t="s">
        <v>11018</v>
      </c>
      <c r="B3008" s="42" t="s">
        <v>10664</v>
      </c>
      <c r="C3008" s="43" t="s">
        <v>11008</v>
      </c>
      <c r="D3008" s="43" t="s">
        <v>11019</v>
      </c>
      <c r="E3008" s="44" t="s">
        <v>34</v>
      </c>
      <c r="F3008" s="45" t="s">
        <v>11019</v>
      </c>
      <c r="G3008" s="45" t="s">
        <v>11016</v>
      </c>
      <c r="H3008" s="47">
        <v>43269</v>
      </c>
      <c r="I3008" s="47">
        <v>45278</v>
      </c>
      <c r="J3008" s="48" t="str">
        <f>IF(Ugovori_OPULJP[[#This Row],[DATUM ZAVRŠETKA OPERACIJE]]&gt;DATE(2024,3,31),"u provedbi","završen")</f>
        <v>završen</v>
      </c>
      <c r="K3008" s="46" t="s">
        <v>36</v>
      </c>
      <c r="L3008" s="46" t="s">
        <v>37</v>
      </c>
      <c r="M3008" s="49">
        <v>0.85</v>
      </c>
      <c r="N3008" s="49">
        <v>0.15</v>
      </c>
      <c r="O3008" s="50">
        <f>Ugovori_OPULJP[[#This Row],[Bespovratna sredstva - Ukupno (EU+Nac) HRK
= Ukupna ugovorena vrijednost bespovratnih sredstava]]*Ugovori_OPULJP[[#This Row],[EU STOPA SUFINANCIRANJA %
EU CO-FINANCING RATE %]]</f>
        <v>38116074</v>
      </c>
      <c r="P3008" s="51">
        <f>Ugovori_OPULJP[[#This Row],[Bespovratna sredstva - EU dio - HRK]]/7.5345</f>
        <v>5058872.3870197088</v>
      </c>
      <c r="Q3008" s="50">
        <f>Ugovori_OPULJP[[#This Row],[Bespovratna sredstva - Ukupno (EU+Nac) HRK
= Ukupna ugovorena vrijednost bespovratnih sredstava]]*Ugovori_OPULJP[[#This Row],[STOPA NACIONALNOG SUFINANCIRANJA %]]</f>
        <v>6726366</v>
      </c>
      <c r="R3008" s="51">
        <f>Ugovori_OPULJP[[#This Row],[Bespovratna sredstva - Nacionalni dio - HRK]]/7.5345</f>
        <v>892742.18594465451</v>
      </c>
      <c r="S3008" s="50">
        <v>44842440</v>
      </c>
      <c r="T3008" s="51">
        <f>Ugovori_OPULJP[[#This Row],[Bespovratna sredstva - Ukupno (EU+Nac) HRK
= Ukupna ugovorena vrijednost bespovratnih sredstava]]/7.5345</f>
        <v>5951614.5729643637</v>
      </c>
      <c r="U3008" s="50">
        <v>0</v>
      </c>
      <c r="V3008" s="51">
        <f>Ugovori_OPULJP[[#This Row],[Javni doprinos korisnika - HRK]]/7.5345</f>
        <v>0</v>
      </c>
      <c r="W3008" s="50">
        <v>0</v>
      </c>
      <c r="X3008" s="51">
        <f>Ugovori_OPULJP[[#This Row],[Privatni doprinos korisnika - HRK]]/7.5345</f>
        <v>0</v>
      </c>
      <c r="Y3008" s="52">
        <v>44842440</v>
      </c>
      <c r="Z3008" s="53">
        <f>Ugovori_OPULJP[[#This Row],[UKUPNI PRIHVATLJIVI IZDACI
TOTAL ELIGIBLE EXPENDITURE
= Bespovratna sredstva ukupno + doprinos korisnika
= Ukupni prihvatljivi troškovi
= Ukupna ugovorena vrijednost projekta HRK]]/7.5345</f>
        <v>5951614.5729643637</v>
      </c>
      <c r="AA3008" s="44" t="s">
        <v>10669</v>
      </c>
      <c r="AB3008" s="44" t="s">
        <v>10670</v>
      </c>
      <c r="AC3008" s="43" t="s">
        <v>11020</v>
      </c>
      <c r="AD3008" s="43" t="s">
        <v>10672</v>
      </c>
    </row>
    <row r="3009" spans="1:30" ht="66.75" customHeight="1" x14ac:dyDescent="0.2">
      <c r="A3009" s="41" t="s">
        <v>11021</v>
      </c>
      <c r="B3009" s="42" t="s">
        <v>10664</v>
      </c>
      <c r="C3009" s="43" t="s">
        <v>11022</v>
      </c>
      <c r="D3009" s="43" t="s">
        <v>11023</v>
      </c>
      <c r="E3009" s="44" t="s">
        <v>232</v>
      </c>
      <c r="F3009" s="45" t="s">
        <v>11024</v>
      </c>
      <c r="G3009" s="45" t="s">
        <v>304</v>
      </c>
      <c r="H3009" s="47">
        <v>42241</v>
      </c>
      <c r="I3009" s="47">
        <v>42606</v>
      </c>
      <c r="J3009" s="48" t="str">
        <f>IF(Ugovori_OPULJP[[#This Row],[DATUM ZAVRŠETKA OPERACIJE]]&gt;DATE(2024,3,31),"u provedbi","završen")</f>
        <v>završen</v>
      </c>
      <c r="K3009" s="46" t="s">
        <v>200</v>
      </c>
      <c r="L3009" s="46" t="s">
        <v>200</v>
      </c>
      <c r="M3009" s="49">
        <v>0.85</v>
      </c>
      <c r="N3009" s="49">
        <v>0.15</v>
      </c>
      <c r="O3009" s="50">
        <f>Ugovori_OPULJP[[#This Row],[Bespovratna sredstva - Ukupno (EU+Nac) HRK
= Ukupna ugovorena vrijednost bespovratnih sredstava]]*Ugovori_OPULJP[[#This Row],[EU STOPA SUFINANCIRANJA %
EU CO-FINANCING RATE %]]</f>
        <v>2125000</v>
      </c>
      <c r="P3009" s="51">
        <f>Ugovori_OPULJP[[#This Row],[Bespovratna sredstva - EU dio - HRK]]/7.5345</f>
        <v>282035.96788108035</v>
      </c>
      <c r="Q3009" s="50">
        <f>Ugovori_OPULJP[[#This Row],[Bespovratna sredstva - Ukupno (EU+Nac) HRK
= Ukupna ugovorena vrijednost bespovratnih sredstava]]*Ugovori_OPULJP[[#This Row],[STOPA NACIONALNOG SUFINANCIRANJA %]]</f>
        <v>375000</v>
      </c>
      <c r="R3009" s="51">
        <f>Ugovori_OPULJP[[#This Row],[Bespovratna sredstva - Nacionalni dio - HRK]]/7.5345</f>
        <v>49771.053155484769</v>
      </c>
      <c r="S3009" s="50">
        <v>2500000</v>
      </c>
      <c r="T3009" s="51">
        <f>Ugovori_OPULJP[[#This Row],[Bespovratna sredstva - Ukupno (EU+Nac) HRK
= Ukupna ugovorena vrijednost bespovratnih sredstava]]/7.5345</f>
        <v>331807.02103656513</v>
      </c>
      <c r="U3009" s="50">
        <v>2445458.7999999998</v>
      </c>
      <c r="V3009" s="51">
        <f>Ugovori_OPULJP[[#This Row],[Javni doprinos korisnika - HRK]]/7.5345</f>
        <v>324568.1597982613</v>
      </c>
      <c r="W3009" s="50">
        <v>0</v>
      </c>
      <c r="X3009" s="51">
        <f>Ugovori_OPULJP[[#This Row],[Privatni doprinos korisnika - HRK]]/7.5345</f>
        <v>0</v>
      </c>
      <c r="Y3009" s="52">
        <v>4945458.8</v>
      </c>
      <c r="Z3009" s="53">
        <f>Ugovori_OPULJP[[#This Row],[UKUPNI PRIHVATLJIVI IZDACI
TOTAL ELIGIBLE EXPENDITURE
= Bespovratna sredstva ukupno + doprinos korisnika
= Ukupni prihvatljivi troškovi
= Ukupna ugovorena vrijednost projekta HRK]]/7.5345</f>
        <v>656375.18083482643</v>
      </c>
      <c r="AA3009" s="44" t="s">
        <v>10669</v>
      </c>
      <c r="AB3009" s="44" t="s">
        <v>10670</v>
      </c>
      <c r="AC3009" s="43" t="s">
        <v>11025</v>
      </c>
      <c r="AD3009" s="43" t="s">
        <v>11026</v>
      </c>
    </row>
    <row r="3010" spans="1:30" ht="66.75" customHeight="1" x14ac:dyDescent="0.2">
      <c r="A3010" s="41" t="s">
        <v>11027</v>
      </c>
      <c r="B3010" s="42" t="s">
        <v>10664</v>
      </c>
      <c r="C3010" s="43" t="s">
        <v>11022</v>
      </c>
      <c r="D3010" s="43" t="s">
        <v>11023</v>
      </c>
      <c r="E3010" s="44" t="s">
        <v>232</v>
      </c>
      <c r="F3010" s="45" t="s">
        <v>11028</v>
      </c>
      <c r="G3010" s="45" t="s">
        <v>6848</v>
      </c>
      <c r="H3010" s="47">
        <v>42251</v>
      </c>
      <c r="I3010" s="47">
        <v>42616</v>
      </c>
      <c r="J3010" s="48" t="str">
        <f>IF(Ugovori_OPULJP[[#This Row],[DATUM ZAVRŠETKA OPERACIJE]]&gt;DATE(2024,3,31),"u provedbi","završen")</f>
        <v>završen</v>
      </c>
      <c r="K3010" s="46" t="s">
        <v>371</v>
      </c>
      <c r="L3010" s="46" t="s">
        <v>371</v>
      </c>
      <c r="M3010" s="49">
        <v>0.85</v>
      </c>
      <c r="N3010" s="49">
        <v>0.15</v>
      </c>
      <c r="O3010" s="50">
        <f>Ugovori_OPULJP[[#This Row],[Bespovratna sredstva - Ukupno (EU+Nac) HRK
= Ukupna ugovorena vrijednost bespovratnih sredstava]]*Ugovori_OPULJP[[#This Row],[EU STOPA SUFINANCIRANJA %
EU CO-FINANCING RATE %]]</f>
        <v>1961954.4534999998</v>
      </c>
      <c r="P3010" s="51">
        <f>Ugovori_OPULJP[[#This Row],[Bespovratna sredstva - EU dio - HRK]]/7.5345</f>
        <v>260396.10505010284</v>
      </c>
      <c r="Q3010" s="50">
        <f>Ugovori_OPULJP[[#This Row],[Bespovratna sredstva - Ukupno (EU+Nac) HRK
= Ukupna ugovorena vrijednost bespovratnih sredstava]]*Ugovori_OPULJP[[#This Row],[STOPA NACIONALNOG SUFINANCIRANJA %]]</f>
        <v>346227.25649999996</v>
      </c>
      <c r="R3010" s="51">
        <f>Ugovori_OPULJP[[#This Row],[Bespovratna sredstva - Nacionalni dio - HRK]]/7.5345</f>
        <v>45952.253832371083</v>
      </c>
      <c r="S3010" s="50">
        <v>2308181.71</v>
      </c>
      <c r="T3010" s="51">
        <f>Ugovori_OPULJP[[#This Row],[Bespovratna sredstva - Ukupno (EU+Nac) HRK
= Ukupna ugovorena vrijednost bespovratnih sredstava]]/7.5345</f>
        <v>306348.35888247396</v>
      </c>
      <c r="U3010" s="50">
        <v>124043.49000000022</v>
      </c>
      <c r="V3010" s="51">
        <f>Ugovori_OPULJP[[#This Row],[Javni doprinos korisnika - HRK]]/7.5345</f>
        <v>16463.400358351613</v>
      </c>
      <c r="W3010" s="50">
        <v>0</v>
      </c>
      <c r="X3010" s="51">
        <f>Ugovori_OPULJP[[#This Row],[Privatni doprinos korisnika - HRK]]/7.5345</f>
        <v>0</v>
      </c>
      <c r="Y3010" s="52">
        <v>2432225.2000000002</v>
      </c>
      <c r="Z3010" s="53">
        <f>Ugovori_OPULJP[[#This Row],[UKUPNI PRIHVATLJIVI IZDACI
TOTAL ELIGIBLE EXPENDITURE
= Bespovratna sredstva ukupno + doprinos korisnika
= Ukupni prihvatljivi troškovi
= Ukupna ugovorena vrijednost projekta HRK]]/7.5345</f>
        <v>322811.75924082554</v>
      </c>
      <c r="AA3010" s="44" t="s">
        <v>10669</v>
      </c>
      <c r="AB3010" s="44" t="s">
        <v>10670</v>
      </c>
      <c r="AC3010" s="43" t="s">
        <v>11029</v>
      </c>
      <c r="AD3010" s="43" t="s">
        <v>11026</v>
      </c>
    </row>
    <row r="3011" spans="1:30" ht="66.75" customHeight="1" x14ac:dyDescent="0.2">
      <c r="A3011" s="41" t="s">
        <v>11030</v>
      </c>
      <c r="B3011" s="42" t="s">
        <v>10664</v>
      </c>
      <c r="C3011" s="43" t="s">
        <v>11022</v>
      </c>
      <c r="D3011" s="43" t="s">
        <v>11023</v>
      </c>
      <c r="E3011" s="44" t="s">
        <v>232</v>
      </c>
      <c r="F3011" s="45" t="s">
        <v>11031</v>
      </c>
      <c r="G3011" s="45" t="s">
        <v>8524</v>
      </c>
      <c r="H3011" s="47">
        <v>42242</v>
      </c>
      <c r="I3011" s="47">
        <v>42607</v>
      </c>
      <c r="J3011" s="48" t="str">
        <f>IF(Ugovori_OPULJP[[#This Row],[DATUM ZAVRŠETKA OPERACIJE]]&gt;DATE(2024,3,31),"u provedbi","završen")</f>
        <v>završen</v>
      </c>
      <c r="K3011" s="46" t="s">
        <v>79</v>
      </c>
      <c r="L3011" s="46" t="s">
        <v>79</v>
      </c>
      <c r="M3011" s="49">
        <v>0.85</v>
      </c>
      <c r="N3011" s="49">
        <v>0.15</v>
      </c>
      <c r="O3011" s="50">
        <f>Ugovori_OPULJP[[#This Row],[Bespovratna sredstva - Ukupno (EU+Nac) HRK
= Ukupna ugovorena vrijednost bespovratnih sredstava]]*Ugovori_OPULJP[[#This Row],[EU STOPA SUFINANCIRANJA %
EU CO-FINANCING RATE %]]</f>
        <v>184597.56</v>
      </c>
      <c r="P3011" s="51">
        <f>Ugovori_OPULJP[[#This Row],[Bespovratna sredstva - EU dio - HRK]]/7.5345</f>
        <v>24500.306589687436</v>
      </c>
      <c r="Q3011" s="50">
        <f>Ugovori_OPULJP[[#This Row],[Bespovratna sredstva - Ukupno (EU+Nac) HRK
= Ukupna ugovorena vrijednost bespovratnih sredstava]]*Ugovori_OPULJP[[#This Row],[STOPA NACIONALNOG SUFINANCIRANJA %]]</f>
        <v>32576.04</v>
      </c>
      <c r="R3011" s="51">
        <f>Ugovori_OPULJP[[#This Row],[Bespovratna sredstva - Nacionalni dio - HRK]]/7.5345</f>
        <v>4323.5835158271948</v>
      </c>
      <c r="S3011" s="50">
        <v>217173.6</v>
      </c>
      <c r="T3011" s="51">
        <f>Ugovori_OPULJP[[#This Row],[Bespovratna sredstva - Ukupno (EU+Nac) HRK
= Ukupna ugovorena vrijednost bespovratnih sredstava]]/7.5345</f>
        <v>28823.890105514631</v>
      </c>
      <c r="U3011" s="50">
        <v>24130.399999999994</v>
      </c>
      <c r="V3011" s="51">
        <f>Ugovori_OPULJP[[#This Row],[Javni doprinos korisnika - HRK]]/7.5345</f>
        <v>3202.6544561682917</v>
      </c>
      <c r="W3011" s="50">
        <v>0</v>
      </c>
      <c r="X3011" s="51">
        <f>Ugovori_OPULJP[[#This Row],[Privatni doprinos korisnika - HRK]]/7.5345</f>
        <v>0</v>
      </c>
      <c r="Y3011" s="52">
        <v>241304</v>
      </c>
      <c r="Z3011" s="53">
        <f>Ugovori_OPULJP[[#This Row],[UKUPNI PRIHVATLJIVI IZDACI
TOTAL ELIGIBLE EXPENDITURE
= Bespovratna sredstva ukupno + doprinos korisnika
= Ukupni prihvatljivi troškovi
= Ukupna ugovorena vrijednost projekta HRK]]/7.5345</f>
        <v>32026.544561682924</v>
      </c>
      <c r="AA3011" s="44" t="s">
        <v>10669</v>
      </c>
      <c r="AB3011" s="44" t="s">
        <v>10670</v>
      </c>
      <c r="AC3011" s="43" t="s">
        <v>11032</v>
      </c>
      <c r="AD3011" s="43" t="s">
        <v>11026</v>
      </c>
    </row>
    <row r="3012" spans="1:30" ht="66.75" customHeight="1" x14ac:dyDescent="0.2">
      <c r="A3012" s="41" t="s">
        <v>11033</v>
      </c>
      <c r="B3012" s="42" t="s">
        <v>10664</v>
      </c>
      <c r="C3012" s="43" t="s">
        <v>11022</v>
      </c>
      <c r="D3012" s="43" t="s">
        <v>11023</v>
      </c>
      <c r="E3012" s="44" t="s">
        <v>232</v>
      </c>
      <c r="F3012" s="45" t="s">
        <v>11034</v>
      </c>
      <c r="G3012" s="45" t="s">
        <v>11035</v>
      </c>
      <c r="H3012" s="47">
        <v>42251</v>
      </c>
      <c r="I3012" s="47">
        <v>42616</v>
      </c>
      <c r="J3012" s="48" t="str">
        <f>IF(Ugovori_OPULJP[[#This Row],[DATUM ZAVRŠETKA OPERACIJE]]&gt;DATE(2024,3,31),"u provedbi","završen")</f>
        <v>završen</v>
      </c>
      <c r="K3012" s="46" t="s">
        <v>79</v>
      </c>
      <c r="L3012" s="46" t="s">
        <v>79</v>
      </c>
      <c r="M3012" s="49">
        <v>0.85</v>
      </c>
      <c r="N3012" s="49">
        <v>0.15</v>
      </c>
      <c r="O3012" s="50">
        <f>Ugovori_OPULJP[[#This Row],[Bespovratna sredstva - Ukupno (EU+Nac) HRK
= Ukupna ugovorena vrijednost bespovratnih sredstava]]*Ugovori_OPULJP[[#This Row],[EU STOPA SUFINANCIRANJA %
EU CO-FINANCING RATE %]]</f>
        <v>2000585.7294999999</v>
      </c>
      <c r="P3012" s="51">
        <f>Ugovori_OPULJP[[#This Row],[Bespovratna sredstva - EU dio - HRK]]/7.5345</f>
        <v>265523.35649346339</v>
      </c>
      <c r="Q3012" s="50">
        <f>Ugovori_OPULJP[[#This Row],[Bespovratna sredstva - Ukupno (EU+Nac) HRK
= Ukupna ugovorena vrijednost bespovratnih sredstava]]*Ugovori_OPULJP[[#This Row],[STOPA NACIONALNOG SUFINANCIRANJA %]]</f>
        <v>353044.5405</v>
      </c>
      <c r="R3012" s="51">
        <f>Ugovori_OPULJP[[#This Row],[Bespovratna sredstva - Nacionalni dio - HRK]]/7.5345</f>
        <v>46857.062910611188</v>
      </c>
      <c r="S3012" s="50">
        <v>2353630.27</v>
      </c>
      <c r="T3012" s="51">
        <f>Ugovori_OPULJP[[#This Row],[Bespovratna sredstva - Ukupno (EU+Nac) HRK
= Ukupna ugovorena vrijednost bespovratnih sredstava]]/7.5345</f>
        <v>312380.41940407455</v>
      </c>
      <c r="U3012" s="50">
        <v>417636.73</v>
      </c>
      <c r="V3012" s="51">
        <f>Ugovori_OPULJP[[#This Row],[Javni doprinos korisnika - HRK]]/7.5345</f>
        <v>55429.919702700907</v>
      </c>
      <c r="W3012" s="50">
        <v>0</v>
      </c>
      <c r="X3012" s="51">
        <f>Ugovori_OPULJP[[#This Row],[Privatni doprinos korisnika - HRK]]/7.5345</f>
        <v>0</v>
      </c>
      <c r="Y3012" s="52">
        <v>2771267</v>
      </c>
      <c r="Z3012" s="53">
        <f>Ugovori_OPULJP[[#This Row],[UKUPNI PRIHVATLJIVI IZDACI
TOTAL ELIGIBLE EXPENDITURE
= Bespovratna sredstva ukupno + doprinos korisnika
= Ukupni prihvatljivi troškovi
= Ukupna ugovorena vrijednost projekta HRK]]/7.5345</f>
        <v>367810.33910677547</v>
      </c>
      <c r="AA3012" s="44" t="s">
        <v>10669</v>
      </c>
      <c r="AB3012" s="44" t="s">
        <v>10670</v>
      </c>
      <c r="AC3012" s="43" t="s">
        <v>11036</v>
      </c>
      <c r="AD3012" s="43" t="s">
        <v>11026</v>
      </c>
    </row>
    <row r="3013" spans="1:30" ht="66.75" customHeight="1" x14ac:dyDescent="0.2">
      <c r="A3013" s="41" t="s">
        <v>11037</v>
      </c>
      <c r="B3013" s="42" t="s">
        <v>10664</v>
      </c>
      <c r="C3013" s="43" t="s">
        <v>11022</v>
      </c>
      <c r="D3013" s="43" t="s">
        <v>11023</v>
      </c>
      <c r="E3013" s="44" t="s">
        <v>232</v>
      </c>
      <c r="F3013" s="45" t="s">
        <v>11038</v>
      </c>
      <c r="G3013" s="45" t="s">
        <v>837</v>
      </c>
      <c r="H3013" s="47">
        <v>42236</v>
      </c>
      <c r="I3013" s="47">
        <v>42601</v>
      </c>
      <c r="J3013" s="48" t="str">
        <f>IF(Ugovori_OPULJP[[#This Row],[DATUM ZAVRŠETKA OPERACIJE]]&gt;DATE(2024,3,31),"u provedbi","završen")</f>
        <v>završen</v>
      </c>
      <c r="K3013" s="46" t="s">
        <v>594</v>
      </c>
      <c r="L3013" s="46" t="s">
        <v>594</v>
      </c>
      <c r="M3013" s="49">
        <v>0.85</v>
      </c>
      <c r="N3013" s="49">
        <v>0.15</v>
      </c>
      <c r="O3013" s="50">
        <f>Ugovori_OPULJP[[#This Row],[Bespovratna sredstva - Ukupno (EU+Nac) HRK
= Ukupna ugovorena vrijednost bespovratnih sredstava]]*Ugovori_OPULJP[[#This Row],[EU STOPA SUFINANCIRANJA %
EU CO-FINANCING RATE %]]</f>
        <v>2125000</v>
      </c>
      <c r="P3013" s="51">
        <f>Ugovori_OPULJP[[#This Row],[Bespovratna sredstva - EU dio - HRK]]/7.5345</f>
        <v>282035.96788108035</v>
      </c>
      <c r="Q3013" s="50">
        <f>Ugovori_OPULJP[[#This Row],[Bespovratna sredstva - Ukupno (EU+Nac) HRK
= Ukupna ugovorena vrijednost bespovratnih sredstava]]*Ugovori_OPULJP[[#This Row],[STOPA NACIONALNOG SUFINANCIRANJA %]]</f>
        <v>375000</v>
      </c>
      <c r="R3013" s="51">
        <f>Ugovori_OPULJP[[#This Row],[Bespovratna sredstva - Nacionalni dio - HRK]]/7.5345</f>
        <v>49771.053155484769</v>
      </c>
      <c r="S3013" s="50">
        <v>2500000</v>
      </c>
      <c r="T3013" s="51">
        <f>Ugovori_OPULJP[[#This Row],[Bespovratna sredstva - Ukupno (EU+Nac) HRK
= Ukupna ugovorena vrijednost bespovratnih sredstava]]/7.5345</f>
        <v>331807.02103656513</v>
      </c>
      <c r="U3013" s="50">
        <v>165257.24000000022</v>
      </c>
      <c r="V3013" s="51">
        <f>Ugovori_OPULJP[[#This Row],[Javni doprinos korisnika - HRK]]/7.5345</f>
        <v>21933.405003649907</v>
      </c>
      <c r="W3013" s="50">
        <v>0</v>
      </c>
      <c r="X3013" s="51">
        <f>Ugovori_OPULJP[[#This Row],[Privatni doprinos korisnika - HRK]]/7.5345</f>
        <v>0</v>
      </c>
      <c r="Y3013" s="52">
        <v>2665257.2400000002</v>
      </c>
      <c r="Z3013" s="53">
        <f>Ugovori_OPULJP[[#This Row],[UKUPNI PRIHVATLJIVI IZDACI
TOTAL ELIGIBLE EXPENDITURE
= Bespovratna sredstva ukupno + doprinos korisnika
= Ukupni prihvatljivi troškovi
= Ukupna ugovorena vrijednost projekta HRK]]/7.5345</f>
        <v>353740.42604021501</v>
      </c>
      <c r="AA3013" s="44" t="s">
        <v>10669</v>
      </c>
      <c r="AB3013" s="44" t="s">
        <v>10670</v>
      </c>
      <c r="AC3013" s="114" t="s">
        <v>11039</v>
      </c>
      <c r="AD3013" s="43" t="s">
        <v>11026</v>
      </c>
    </row>
    <row r="3014" spans="1:30" ht="66.75" customHeight="1" x14ac:dyDescent="0.2">
      <c r="A3014" s="41" t="s">
        <v>11040</v>
      </c>
      <c r="B3014" s="42" t="s">
        <v>10664</v>
      </c>
      <c r="C3014" s="43" t="s">
        <v>11022</v>
      </c>
      <c r="D3014" s="43" t="s">
        <v>11023</v>
      </c>
      <c r="E3014" s="44" t="s">
        <v>232</v>
      </c>
      <c r="F3014" s="45" t="s">
        <v>11041</v>
      </c>
      <c r="G3014" s="45" t="s">
        <v>804</v>
      </c>
      <c r="H3014" s="47">
        <v>42248</v>
      </c>
      <c r="I3014" s="47">
        <v>42613</v>
      </c>
      <c r="J3014" s="48" t="str">
        <f>IF(Ugovori_OPULJP[[#This Row],[DATUM ZAVRŠETKA OPERACIJE]]&gt;DATE(2024,3,31),"u provedbi","završen")</f>
        <v>završen</v>
      </c>
      <c r="K3014" s="46" t="s">
        <v>594</v>
      </c>
      <c r="L3014" s="46" t="s">
        <v>594</v>
      </c>
      <c r="M3014" s="49">
        <v>0.85</v>
      </c>
      <c r="N3014" s="49">
        <v>0.15</v>
      </c>
      <c r="O3014" s="50">
        <f>Ugovori_OPULJP[[#This Row],[Bespovratna sredstva - Ukupno (EU+Nac) HRK
= Ukupna ugovorena vrijednost bespovratnih sredstava]]*Ugovori_OPULJP[[#This Row],[EU STOPA SUFINANCIRANJA %
EU CO-FINANCING RATE %]]</f>
        <v>1819606.05</v>
      </c>
      <c r="P3014" s="51">
        <f>Ugovori_OPULJP[[#This Row],[Bespovratna sredstva - EU dio - HRK]]/7.5345</f>
        <v>241503.22516424448</v>
      </c>
      <c r="Q3014" s="50">
        <f>Ugovori_OPULJP[[#This Row],[Bespovratna sredstva - Ukupno (EU+Nac) HRK
= Ukupna ugovorena vrijednost bespovratnih sredstava]]*Ugovori_OPULJP[[#This Row],[STOPA NACIONALNOG SUFINANCIRANJA %]]</f>
        <v>321106.95</v>
      </c>
      <c r="R3014" s="51">
        <f>Ugovori_OPULJP[[#This Row],[Bespovratna sredstva - Nacionalni dio - HRK]]/7.5345</f>
        <v>42618.216205454904</v>
      </c>
      <c r="S3014" s="50">
        <v>2140713</v>
      </c>
      <c r="T3014" s="51">
        <f>Ugovori_OPULJP[[#This Row],[Bespovratna sredstva - Ukupno (EU+Nac) HRK
= Ukupna ugovorena vrijednost bespovratnih sredstava]]/7.5345</f>
        <v>284121.44136969937</v>
      </c>
      <c r="U3014" s="50">
        <v>237857</v>
      </c>
      <c r="V3014" s="51">
        <f>Ugovori_OPULJP[[#This Row],[Javni doprinos korisnika - HRK]]/7.5345</f>
        <v>31569.049041077709</v>
      </c>
      <c r="W3014" s="50">
        <v>0</v>
      </c>
      <c r="X3014" s="51">
        <f>Ugovori_OPULJP[[#This Row],[Privatni doprinos korisnika - HRK]]/7.5345</f>
        <v>0</v>
      </c>
      <c r="Y3014" s="52">
        <v>2378570</v>
      </c>
      <c r="Z3014" s="53">
        <f>Ugovori_OPULJP[[#This Row],[UKUPNI PRIHVATLJIVI IZDACI
TOTAL ELIGIBLE EXPENDITURE
= Bespovratna sredstva ukupno + doprinos korisnika
= Ukupni prihvatljivi troškovi
= Ukupna ugovorena vrijednost projekta HRK]]/7.5345</f>
        <v>315690.4904107771</v>
      </c>
      <c r="AA3014" s="44" t="s">
        <v>10669</v>
      </c>
      <c r="AB3014" s="44" t="s">
        <v>10670</v>
      </c>
      <c r="AC3014" s="114" t="s">
        <v>11042</v>
      </c>
      <c r="AD3014" s="43" t="s">
        <v>11026</v>
      </c>
    </row>
    <row r="3015" spans="1:30" ht="66.75" customHeight="1" x14ac:dyDescent="0.2">
      <c r="A3015" s="41" t="s">
        <v>11043</v>
      </c>
      <c r="B3015" s="42" t="s">
        <v>10664</v>
      </c>
      <c r="C3015" s="43" t="s">
        <v>11022</v>
      </c>
      <c r="D3015" s="43" t="s">
        <v>11023</v>
      </c>
      <c r="E3015" s="44" t="s">
        <v>232</v>
      </c>
      <c r="F3015" s="45" t="s">
        <v>11044</v>
      </c>
      <c r="G3015" s="45" t="s">
        <v>11045</v>
      </c>
      <c r="H3015" s="47">
        <v>42233</v>
      </c>
      <c r="I3015" s="47">
        <v>42598</v>
      </c>
      <c r="J3015" s="48" t="str">
        <f>IF(Ugovori_OPULJP[[#This Row],[DATUM ZAVRŠETKA OPERACIJE]]&gt;DATE(2024,3,31),"u provedbi","završen")</f>
        <v>završen</v>
      </c>
      <c r="K3015" s="46" t="s">
        <v>130</v>
      </c>
      <c r="L3015" s="46" t="s">
        <v>130</v>
      </c>
      <c r="M3015" s="49">
        <v>0.85</v>
      </c>
      <c r="N3015" s="49">
        <v>0.15</v>
      </c>
      <c r="O3015" s="50">
        <f>Ugovori_OPULJP[[#This Row],[Bespovratna sredstva - Ukupno (EU+Nac) HRK
= Ukupna ugovorena vrijednost bespovratnih sredstava]]*Ugovori_OPULJP[[#This Row],[EU STOPA SUFINANCIRANJA %
EU CO-FINANCING RATE %]]</f>
        <v>1553406.1864999998</v>
      </c>
      <c r="P3015" s="51">
        <f>Ugovori_OPULJP[[#This Row],[Bespovratna sredstva - EU dio - HRK]]/7.5345</f>
        <v>206172.43168093433</v>
      </c>
      <c r="Q3015" s="50">
        <f>Ugovori_OPULJP[[#This Row],[Bespovratna sredstva - Ukupno (EU+Nac) HRK
= Ukupna ugovorena vrijednost bespovratnih sredstava]]*Ugovori_OPULJP[[#This Row],[STOPA NACIONALNOG SUFINANCIRANJA %]]</f>
        <v>274130.50349999999</v>
      </c>
      <c r="R3015" s="51">
        <f>Ugovori_OPULJP[[#This Row],[Bespovratna sredstva - Nacionalni dio - HRK]]/7.5345</f>
        <v>36383.370296635476</v>
      </c>
      <c r="S3015" s="50">
        <v>1827536.69</v>
      </c>
      <c r="T3015" s="51">
        <f>Ugovori_OPULJP[[#This Row],[Bespovratna sredstva - Ukupno (EU+Nac) HRK
= Ukupna ugovorena vrijednost bespovratnih sredstava]]/7.5345</f>
        <v>242555.80197756982</v>
      </c>
      <c r="U3015" s="50">
        <v>203059.64000000013</v>
      </c>
      <c r="V3015" s="51">
        <f>Ugovori_OPULJP[[#This Row],[Javni doprinos korisnika - HRK]]/7.5345</f>
        <v>26950.645696462954</v>
      </c>
      <c r="W3015" s="50">
        <v>0</v>
      </c>
      <c r="X3015" s="51">
        <f>Ugovori_OPULJP[[#This Row],[Privatni doprinos korisnika - HRK]]/7.5345</f>
        <v>0</v>
      </c>
      <c r="Y3015" s="52">
        <v>2030596.33</v>
      </c>
      <c r="Z3015" s="53">
        <f>Ugovori_OPULJP[[#This Row],[UKUPNI PRIHVATLJIVI IZDACI
TOTAL ELIGIBLE EXPENDITURE
= Bespovratna sredstva ukupno + doprinos korisnika
= Ukupni prihvatljivi troškovi
= Ukupna ugovorena vrijednost projekta HRK]]/7.5345</f>
        <v>269506.44767403277</v>
      </c>
      <c r="AA3015" s="44" t="s">
        <v>10669</v>
      </c>
      <c r="AB3015" s="44" t="s">
        <v>10670</v>
      </c>
      <c r="AC3015" s="114" t="s">
        <v>11046</v>
      </c>
      <c r="AD3015" s="43" t="s">
        <v>11026</v>
      </c>
    </row>
    <row r="3016" spans="1:30" ht="66.75" customHeight="1" x14ac:dyDescent="0.2">
      <c r="A3016" s="41" t="s">
        <v>11047</v>
      </c>
      <c r="B3016" s="42" t="s">
        <v>10664</v>
      </c>
      <c r="C3016" s="43" t="s">
        <v>11022</v>
      </c>
      <c r="D3016" s="43" t="s">
        <v>11023</v>
      </c>
      <c r="E3016" s="44" t="s">
        <v>232</v>
      </c>
      <c r="F3016" s="45" t="s">
        <v>11048</v>
      </c>
      <c r="G3016" s="62" t="s">
        <v>1498</v>
      </c>
      <c r="H3016" s="47">
        <v>42248</v>
      </c>
      <c r="I3016" s="47">
        <v>42613</v>
      </c>
      <c r="J3016" s="48" t="str">
        <f>IF(Ugovori_OPULJP[[#This Row],[DATUM ZAVRŠETKA OPERACIJE]]&gt;DATE(2024,3,31),"u provedbi","završen")</f>
        <v>završen</v>
      </c>
      <c r="K3016" s="46" t="s">
        <v>186</v>
      </c>
      <c r="L3016" s="46" t="s">
        <v>186</v>
      </c>
      <c r="M3016" s="49">
        <v>0.85</v>
      </c>
      <c r="N3016" s="49">
        <v>0.15</v>
      </c>
      <c r="O3016" s="50">
        <f>Ugovori_OPULJP[[#This Row],[Bespovratna sredstva - Ukupno (EU+Nac) HRK
= Ukupna ugovorena vrijednost bespovratnih sredstava]]*Ugovori_OPULJP[[#This Row],[EU STOPA SUFINANCIRANJA %
EU CO-FINANCING RATE %]]</f>
        <v>1459911.9324999999</v>
      </c>
      <c r="P3016" s="51">
        <f>Ugovori_OPULJP[[#This Row],[Bespovratna sredstva - EU dio - HRK]]/7.5345</f>
        <v>193763.61171942396</v>
      </c>
      <c r="Q3016" s="50">
        <f>Ugovori_OPULJP[[#This Row],[Bespovratna sredstva - Ukupno (EU+Nac) HRK
= Ukupna ugovorena vrijednost bespovratnih sredstava]]*Ugovori_OPULJP[[#This Row],[STOPA NACIONALNOG SUFINANCIRANJA %]]</f>
        <v>257631.51749999999</v>
      </c>
      <c r="R3016" s="51">
        <f>Ugovori_OPULJP[[#This Row],[Bespovratna sredstva - Nacionalni dio - HRK]]/7.5345</f>
        <v>34193.578538721878</v>
      </c>
      <c r="S3016" s="50">
        <v>1717543.45</v>
      </c>
      <c r="T3016" s="51">
        <f>Ugovori_OPULJP[[#This Row],[Bespovratna sredstva - Ukupno (EU+Nac) HRK
= Ukupna ugovorena vrijednost bespovratnih sredstava]]/7.5345</f>
        <v>227957.19025814586</v>
      </c>
      <c r="U3016" s="50">
        <v>90397.030000000028</v>
      </c>
      <c r="V3016" s="51">
        <f>Ugovori_OPULJP[[#This Row],[Javni doprinos korisnika - HRK]]/7.5345</f>
        <v>11997.747693941206</v>
      </c>
      <c r="W3016" s="50">
        <v>0</v>
      </c>
      <c r="X3016" s="51">
        <f>Ugovori_OPULJP[[#This Row],[Privatni doprinos korisnika - HRK]]/7.5345</f>
        <v>0</v>
      </c>
      <c r="Y3016" s="52">
        <v>1807940.48</v>
      </c>
      <c r="Z3016" s="53">
        <f>Ugovori_OPULJP[[#This Row],[UKUPNI PRIHVATLJIVI IZDACI
TOTAL ELIGIBLE EXPENDITURE
= Bespovratna sredstva ukupno + doprinos korisnika
= Ukupni prihvatljivi troškovi
= Ukupna ugovorena vrijednost projekta HRK]]/7.5345</f>
        <v>239954.93795208706</v>
      </c>
      <c r="AA3016" s="44" t="s">
        <v>10669</v>
      </c>
      <c r="AB3016" s="44" t="s">
        <v>10670</v>
      </c>
      <c r="AC3016" s="114" t="s">
        <v>11049</v>
      </c>
      <c r="AD3016" s="43" t="s">
        <v>11026</v>
      </c>
    </row>
    <row r="3017" spans="1:30" ht="66.75" customHeight="1" x14ac:dyDescent="0.2">
      <c r="A3017" s="41" t="s">
        <v>11050</v>
      </c>
      <c r="B3017" s="42" t="s">
        <v>10664</v>
      </c>
      <c r="C3017" s="43" t="s">
        <v>11022</v>
      </c>
      <c r="D3017" s="43" t="s">
        <v>11023</v>
      </c>
      <c r="E3017" s="44" t="s">
        <v>232</v>
      </c>
      <c r="F3017" s="45" t="s">
        <v>11051</v>
      </c>
      <c r="G3017" s="45" t="s">
        <v>346</v>
      </c>
      <c r="H3017" s="47">
        <v>42248</v>
      </c>
      <c r="I3017" s="47">
        <v>42613</v>
      </c>
      <c r="J3017" s="48" t="str">
        <f>IF(Ugovori_OPULJP[[#This Row],[DATUM ZAVRŠETKA OPERACIJE]]&gt;DATE(2024,3,31),"u provedbi","završen")</f>
        <v>završen</v>
      </c>
      <c r="K3017" s="46" t="s">
        <v>130</v>
      </c>
      <c r="L3017" s="46" t="s">
        <v>130</v>
      </c>
      <c r="M3017" s="49">
        <v>0.85</v>
      </c>
      <c r="N3017" s="49">
        <v>0.15</v>
      </c>
      <c r="O3017" s="50">
        <f>Ugovori_OPULJP[[#This Row],[Bespovratna sredstva - Ukupno (EU+Nac) HRK
= Ukupna ugovorena vrijednost bespovratnih sredstava]]*Ugovori_OPULJP[[#This Row],[EU STOPA SUFINANCIRANJA %
EU CO-FINANCING RATE %]]</f>
        <v>2008607.2899999998</v>
      </c>
      <c r="P3017" s="51">
        <f>Ugovori_OPULJP[[#This Row],[Bespovratna sredstva - EU dio - HRK]]/7.5345</f>
        <v>266588.00053089118</v>
      </c>
      <c r="Q3017" s="50">
        <f>Ugovori_OPULJP[[#This Row],[Bespovratna sredstva - Ukupno (EU+Nac) HRK
= Ukupna ugovorena vrijednost bespovratnih sredstava]]*Ugovori_OPULJP[[#This Row],[STOPA NACIONALNOG SUFINANCIRANJA %]]</f>
        <v>354460.11</v>
      </c>
      <c r="R3017" s="51">
        <f>Ugovori_OPULJP[[#This Row],[Bespovratna sredstva - Nacionalni dio - HRK]]/7.5345</f>
        <v>47044.941270157273</v>
      </c>
      <c r="S3017" s="50">
        <v>2363067.4</v>
      </c>
      <c r="T3017" s="51">
        <f>Ugovori_OPULJP[[#This Row],[Bespovratna sredstva - Ukupno (EU+Nac) HRK
= Ukupna ugovorena vrijednost bespovratnih sredstava]]/7.5345</f>
        <v>313632.94180104847</v>
      </c>
      <c r="U3017" s="50">
        <v>205484.12999999989</v>
      </c>
      <c r="V3017" s="51">
        <f>Ugovori_OPULJP[[#This Row],[Javni doprinos korisnika - HRK]]/7.5345</f>
        <v>27272.430818236098</v>
      </c>
      <c r="W3017" s="50">
        <v>0</v>
      </c>
      <c r="X3017" s="51">
        <f>Ugovori_OPULJP[[#This Row],[Privatni doprinos korisnika - HRK]]/7.5345</f>
        <v>0</v>
      </c>
      <c r="Y3017" s="52">
        <v>2568551.5299999998</v>
      </c>
      <c r="Z3017" s="53">
        <f>Ugovori_OPULJP[[#This Row],[UKUPNI PRIHVATLJIVI IZDACI
TOTAL ELIGIBLE EXPENDITURE
= Bespovratna sredstva ukupno + doprinos korisnika
= Ukupni prihvatljivi troškovi
= Ukupna ugovorena vrijednost projekta HRK]]/7.5345</f>
        <v>340905.37261928455</v>
      </c>
      <c r="AA3017" s="44" t="s">
        <v>10669</v>
      </c>
      <c r="AB3017" s="44" t="s">
        <v>10670</v>
      </c>
      <c r="AC3017" s="114" t="s">
        <v>11052</v>
      </c>
      <c r="AD3017" s="43" t="s">
        <v>11026</v>
      </c>
    </row>
    <row r="3018" spans="1:30" ht="66.75" customHeight="1" x14ac:dyDescent="0.2">
      <c r="A3018" s="41" t="s">
        <v>11053</v>
      </c>
      <c r="B3018" s="42" t="s">
        <v>10664</v>
      </c>
      <c r="C3018" s="43" t="s">
        <v>11022</v>
      </c>
      <c r="D3018" s="43" t="s">
        <v>11023</v>
      </c>
      <c r="E3018" s="44" t="s">
        <v>232</v>
      </c>
      <c r="F3018" s="45" t="s">
        <v>11054</v>
      </c>
      <c r="G3018" s="45" t="s">
        <v>11055</v>
      </c>
      <c r="H3018" s="47">
        <v>42233</v>
      </c>
      <c r="I3018" s="47">
        <v>42598</v>
      </c>
      <c r="J3018" s="48" t="str">
        <f>IF(Ugovori_OPULJP[[#This Row],[DATUM ZAVRŠETKA OPERACIJE]]&gt;DATE(2024,3,31),"u provedbi","završen")</f>
        <v>završen</v>
      </c>
      <c r="K3018" s="46" t="s">
        <v>155</v>
      </c>
      <c r="L3018" s="46" t="s">
        <v>155</v>
      </c>
      <c r="M3018" s="49">
        <v>0.85</v>
      </c>
      <c r="N3018" s="49">
        <v>0.15</v>
      </c>
      <c r="O3018" s="50">
        <f>Ugovori_OPULJP[[#This Row],[Bespovratna sredstva - Ukupno (EU+Nac) HRK
= Ukupna ugovorena vrijednost bespovratnih sredstava]]*Ugovori_OPULJP[[#This Row],[EU STOPA SUFINANCIRANJA %
EU CO-FINANCING RATE %]]</f>
        <v>1886811.3</v>
      </c>
      <c r="P3018" s="51">
        <f>Ugovori_OPULJP[[#This Row],[Bespovratna sredstva - EU dio - HRK]]/7.5345</f>
        <v>250422.89468445152</v>
      </c>
      <c r="Q3018" s="50">
        <f>Ugovori_OPULJP[[#This Row],[Bespovratna sredstva - Ukupno (EU+Nac) HRK
= Ukupna ugovorena vrijednost bespovratnih sredstava]]*Ugovori_OPULJP[[#This Row],[STOPA NACIONALNOG SUFINANCIRANJA %]]</f>
        <v>332966.7</v>
      </c>
      <c r="R3018" s="51">
        <f>Ugovori_OPULJP[[#This Row],[Bespovratna sredstva - Nacionalni dio - HRK]]/7.5345</f>
        <v>44192.275532550266</v>
      </c>
      <c r="S3018" s="50">
        <v>2219778</v>
      </c>
      <c r="T3018" s="51">
        <f>Ugovori_OPULJP[[#This Row],[Bespovratna sredstva - Ukupno (EU+Nac) HRK
= Ukupna ugovorena vrijednost bespovratnih sredstava]]/7.5345</f>
        <v>294615.17021700175</v>
      </c>
      <c r="U3018" s="50">
        <v>246642</v>
      </c>
      <c r="V3018" s="51">
        <f>Ugovori_OPULJP[[#This Row],[Javni doprinos korisnika - HRK]]/7.5345</f>
        <v>32735.018913000196</v>
      </c>
      <c r="W3018" s="50">
        <v>0</v>
      </c>
      <c r="X3018" s="51">
        <f>Ugovori_OPULJP[[#This Row],[Privatni doprinos korisnika - HRK]]/7.5345</f>
        <v>0</v>
      </c>
      <c r="Y3018" s="52">
        <v>2466420</v>
      </c>
      <c r="Z3018" s="53">
        <f>Ugovori_OPULJP[[#This Row],[UKUPNI PRIHVATLJIVI IZDACI
TOTAL ELIGIBLE EXPENDITURE
= Bespovratna sredstva ukupno + doprinos korisnika
= Ukupni prihvatljivi troškovi
= Ukupna ugovorena vrijednost projekta HRK]]/7.5345</f>
        <v>327350.18913000199</v>
      </c>
      <c r="AA3018" s="44" t="s">
        <v>10669</v>
      </c>
      <c r="AB3018" s="44" t="s">
        <v>10670</v>
      </c>
      <c r="AC3018" s="114" t="s">
        <v>11056</v>
      </c>
      <c r="AD3018" s="43" t="s">
        <v>11026</v>
      </c>
    </row>
    <row r="3019" spans="1:30" ht="66.75" customHeight="1" x14ac:dyDescent="0.2">
      <c r="A3019" s="41" t="s">
        <v>11057</v>
      </c>
      <c r="B3019" s="42" t="s">
        <v>10664</v>
      </c>
      <c r="C3019" s="43" t="s">
        <v>11022</v>
      </c>
      <c r="D3019" s="43" t="s">
        <v>11023</v>
      </c>
      <c r="E3019" s="44" t="s">
        <v>232</v>
      </c>
      <c r="F3019" s="45" t="s">
        <v>11058</v>
      </c>
      <c r="G3019" s="45" t="s">
        <v>2441</v>
      </c>
      <c r="H3019" s="47">
        <v>42248</v>
      </c>
      <c r="I3019" s="47">
        <v>42613</v>
      </c>
      <c r="J3019" s="48" t="str">
        <f>IF(Ugovori_OPULJP[[#This Row],[DATUM ZAVRŠETKA OPERACIJE]]&gt;DATE(2024,3,31),"u provedbi","završen")</f>
        <v>završen</v>
      </c>
      <c r="K3019" s="46" t="s">
        <v>271</v>
      </c>
      <c r="L3019" s="46" t="s">
        <v>271</v>
      </c>
      <c r="M3019" s="49">
        <v>0.85</v>
      </c>
      <c r="N3019" s="49">
        <v>0.15</v>
      </c>
      <c r="O3019" s="50">
        <f>Ugovori_OPULJP[[#This Row],[Bespovratna sredstva - Ukupno (EU+Nac) HRK
= Ukupna ugovorena vrijednost bespovratnih sredstava]]*Ugovori_OPULJP[[#This Row],[EU STOPA SUFINANCIRANJA %
EU CO-FINANCING RATE %]]</f>
        <v>897728.23100000003</v>
      </c>
      <c r="P3019" s="51">
        <f>Ugovori_OPULJP[[#This Row],[Bespovratna sredstva - EU dio - HRK]]/7.5345</f>
        <v>119149.01201141416</v>
      </c>
      <c r="Q3019" s="50">
        <f>Ugovori_OPULJP[[#This Row],[Bespovratna sredstva - Ukupno (EU+Nac) HRK
= Ukupna ugovorena vrijednost bespovratnih sredstava]]*Ugovori_OPULJP[[#This Row],[STOPA NACIONALNOG SUFINANCIRANJA %]]</f>
        <v>158422.62900000002</v>
      </c>
      <c r="R3019" s="51">
        <f>Ugovori_OPULJP[[#This Row],[Bespovratna sredstva - Nacionalni dio - HRK]]/7.5345</f>
        <v>21026.296237308383</v>
      </c>
      <c r="S3019" s="50">
        <v>1056150.8600000001</v>
      </c>
      <c r="T3019" s="51">
        <f>Ugovori_OPULJP[[#This Row],[Bespovratna sredstva - Ukupno (EU+Nac) HRK
= Ukupna ugovorena vrijednost bespovratnih sredstava]]/7.5345</f>
        <v>140175.30824872255</v>
      </c>
      <c r="U3019" s="50">
        <v>91947.139999999898</v>
      </c>
      <c r="V3019" s="51">
        <f>Ugovori_OPULJP[[#This Row],[Javni doprinos korisnika - HRK]]/7.5345</f>
        <v>12203.482646492785</v>
      </c>
      <c r="W3019" s="50">
        <v>0</v>
      </c>
      <c r="X3019" s="51">
        <f>Ugovori_OPULJP[[#This Row],[Privatni doprinos korisnika - HRK]]/7.5345</f>
        <v>0</v>
      </c>
      <c r="Y3019" s="52">
        <v>1148098</v>
      </c>
      <c r="Z3019" s="53">
        <f>Ugovori_OPULJP[[#This Row],[UKUPNI PRIHVATLJIVI IZDACI
TOTAL ELIGIBLE EXPENDITURE
= Bespovratna sredstva ukupno + doprinos korisnika
= Ukupni prihvatljivi troškovi
= Ukupna ugovorena vrijednost projekta HRK]]/7.5345</f>
        <v>152378.79089521532</v>
      </c>
      <c r="AA3019" s="44" t="s">
        <v>10669</v>
      </c>
      <c r="AB3019" s="44" t="s">
        <v>10670</v>
      </c>
      <c r="AC3019" s="114" t="s">
        <v>11059</v>
      </c>
      <c r="AD3019" s="43" t="s">
        <v>11026</v>
      </c>
    </row>
    <row r="3020" spans="1:30" ht="66.75" customHeight="1" x14ac:dyDescent="0.2">
      <c r="A3020" s="41" t="s">
        <v>11060</v>
      </c>
      <c r="B3020" s="42" t="s">
        <v>10664</v>
      </c>
      <c r="C3020" s="43" t="s">
        <v>11022</v>
      </c>
      <c r="D3020" s="43" t="s">
        <v>11023</v>
      </c>
      <c r="E3020" s="44" t="s">
        <v>232</v>
      </c>
      <c r="F3020" s="45" t="s">
        <v>11061</v>
      </c>
      <c r="G3020" s="45" t="s">
        <v>9752</v>
      </c>
      <c r="H3020" s="47">
        <v>42251</v>
      </c>
      <c r="I3020" s="47">
        <v>42616</v>
      </c>
      <c r="J3020" s="48" t="str">
        <f>IF(Ugovori_OPULJP[[#This Row],[DATUM ZAVRŠETKA OPERACIJE]]&gt;DATE(2024,3,31),"u provedbi","završen")</f>
        <v>završen</v>
      </c>
      <c r="K3020" s="46" t="s">
        <v>211</v>
      </c>
      <c r="L3020" s="46" t="s">
        <v>211</v>
      </c>
      <c r="M3020" s="49">
        <v>0.85</v>
      </c>
      <c r="N3020" s="49">
        <v>0.15</v>
      </c>
      <c r="O3020" s="50">
        <f>Ugovori_OPULJP[[#This Row],[Bespovratna sredstva - Ukupno (EU+Nac) HRK
= Ukupna ugovorena vrijednost bespovratnih sredstava]]*Ugovori_OPULJP[[#This Row],[EU STOPA SUFINANCIRANJA %
EU CO-FINANCING RATE %]]</f>
        <v>1752286.3304999999</v>
      </c>
      <c r="P3020" s="51">
        <f>Ugovori_OPULJP[[#This Row],[Bespovratna sredstva - EU dio - HRK]]/7.5345</f>
        <v>232568.36293051959</v>
      </c>
      <c r="Q3020" s="50">
        <f>Ugovori_OPULJP[[#This Row],[Bespovratna sredstva - Ukupno (EU+Nac) HRK
= Ukupna ugovorena vrijednost bespovratnih sredstava]]*Ugovori_OPULJP[[#This Row],[STOPA NACIONALNOG SUFINANCIRANJA %]]</f>
        <v>309226.99949999998</v>
      </c>
      <c r="R3020" s="51">
        <f>Ugovori_OPULJP[[#This Row],[Bespovratna sredstva - Nacionalni dio - HRK]]/7.5345</f>
        <v>41041.475811268159</v>
      </c>
      <c r="S3020" s="50">
        <v>2061513.33</v>
      </c>
      <c r="T3020" s="51">
        <f>Ugovori_OPULJP[[#This Row],[Bespovratna sredstva - Ukupno (EU+Nac) HRK
= Ukupna ugovorena vrijednost bespovratnih sredstava]]/7.5345</f>
        <v>273609.83874178777</v>
      </c>
      <c r="U3020" s="50">
        <v>179262.0299999998</v>
      </c>
      <c r="V3020" s="51">
        <f>Ugovori_OPULJP[[#This Row],[Javni doprinos korisnika - HRK]]/7.5345</f>
        <v>23792.16006370692</v>
      </c>
      <c r="W3020" s="50">
        <v>0</v>
      </c>
      <c r="X3020" s="51">
        <f>Ugovori_OPULJP[[#This Row],[Privatni doprinos korisnika - HRK]]/7.5345</f>
        <v>0</v>
      </c>
      <c r="Y3020" s="52">
        <v>2240775.36</v>
      </c>
      <c r="Z3020" s="53">
        <f>Ugovori_OPULJP[[#This Row],[UKUPNI PRIHVATLJIVI IZDACI
TOTAL ELIGIBLE EXPENDITURE
= Bespovratna sredstva ukupno + doprinos korisnika
= Ukupni prihvatljivi troškovi
= Ukupna ugovorena vrijednost projekta HRK]]/7.5345</f>
        <v>297401.99880549469</v>
      </c>
      <c r="AA3020" s="44" t="s">
        <v>10669</v>
      </c>
      <c r="AB3020" s="44" t="s">
        <v>10670</v>
      </c>
      <c r="AC3020" s="114" t="s">
        <v>11062</v>
      </c>
      <c r="AD3020" s="43" t="s">
        <v>11026</v>
      </c>
    </row>
    <row r="3021" spans="1:30" ht="66.75" customHeight="1" x14ac:dyDescent="0.2">
      <c r="A3021" s="41" t="s">
        <v>11063</v>
      </c>
      <c r="B3021" s="42" t="s">
        <v>10664</v>
      </c>
      <c r="C3021" s="43" t="s">
        <v>11022</v>
      </c>
      <c r="D3021" s="43" t="s">
        <v>11023</v>
      </c>
      <c r="E3021" s="44" t="s">
        <v>232</v>
      </c>
      <c r="F3021" s="45" t="s">
        <v>11064</v>
      </c>
      <c r="G3021" s="45" t="s">
        <v>11065</v>
      </c>
      <c r="H3021" s="47">
        <v>42251</v>
      </c>
      <c r="I3021" s="47">
        <v>42616</v>
      </c>
      <c r="J3021" s="48" t="str">
        <f>IF(Ugovori_OPULJP[[#This Row],[DATUM ZAVRŠETKA OPERACIJE]]&gt;DATE(2024,3,31),"u provedbi","završen")</f>
        <v>završen</v>
      </c>
      <c r="K3021" s="46" t="s">
        <v>211</v>
      </c>
      <c r="L3021" s="46" t="s">
        <v>211</v>
      </c>
      <c r="M3021" s="49">
        <v>0.85</v>
      </c>
      <c r="N3021" s="49">
        <v>0.15</v>
      </c>
      <c r="O3021" s="50">
        <f>Ugovori_OPULJP[[#This Row],[Bespovratna sredstva - Ukupno (EU+Nac) HRK
= Ukupna ugovorena vrijednost bespovratnih sredstava]]*Ugovori_OPULJP[[#This Row],[EU STOPA SUFINANCIRANJA %
EU CO-FINANCING RATE %]]</f>
        <v>2007161.0999999999</v>
      </c>
      <c r="P3021" s="51">
        <f>Ugovori_OPULJP[[#This Row],[Bespovratna sredstva - EU dio - HRK]]/7.5345</f>
        <v>266396.05813259003</v>
      </c>
      <c r="Q3021" s="50">
        <f>Ugovori_OPULJP[[#This Row],[Bespovratna sredstva - Ukupno (EU+Nac) HRK
= Ukupna ugovorena vrijednost bespovratnih sredstava]]*Ugovori_OPULJP[[#This Row],[STOPA NACIONALNOG SUFINANCIRANJA %]]</f>
        <v>354204.89999999997</v>
      </c>
      <c r="R3021" s="51">
        <f>Ugovori_OPULJP[[#This Row],[Bespovratna sredstva - Nacionalni dio - HRK]]/7.5345</f>
        <v>47011.069082221773</v>
      </c>
      <c r="S3021" s="50">
        <v>2361366</v>
      </c>
      <c r="T3021" s="51">
        <f>Ugovori_OPULJP[[#This Row],[Bespovratna sredstva - Ukupno (EU+Nac) HRK
= Ukupna ugovorena vrijednost bespovratnih sredstava]]/7.5345</f>
        <v>313407.12721481186</v>
      </c>
      <c r="U3021" s="50">
        <v>130000</v>
      </c>
      <c r="V3021" s="51">
        <f>Ugovori_OPULJP[[#This Row],[Javni doprinos korisnika - HRK]]/7.5345</f>
        <v>17253.965093901385</v>
      </c>
      <c r="W3021" s="50">
        <v>0</v>
      </c>
      <c r="X3021" s="51">
        <f>Ugovori_OPULJP[[#This Row],[Privatni doprinos korisnika - HRK]]/7.5345</f>
        <v>0</v>
      </c>
      <c r="Y3021" s="52">
        <v>2491366</v>
      </c>
      <c r="Z3021" s="53">
        <f>Ugovori_OPULJP[[#This Row],[UKUPNI PRIHVATLJIVI IZDACI
TOTAL ELIGIBLE EXPENDITURE
= Bespovratna sredstva ukupno + doprinos korisnika
= Ukupni prihvatljivi troškovi
= Ukupna ugovorena vrijednost projekta HRK]]/7.5345</f>
        <v>330661.09230871324</v>
      </c>
      <c r="AA3021" s="44" t="s">
        <v>10669</v>
      </c>
      <c r="AB3021" s="44" t="s">
        <v>10670</v>
      </c>
      <c r="AC3021" s="114" t="s">
        <v>11066</v>
      </c>
      <c r="AD3021" s="43" t="s">
        <v>11026</v>
      </c>
    </row>
    <row r="3022" spans="1:30" ht="66.75" customHeight="1" x14ac:dyDescent="0.2">
      <c r="A3022" s="41" t="s">
        <v>11067</v>
      </c>
      <c r="B3022" s="42" t="s">
        <v>10664</v>
      </c>
      <c r="C3022" s="43" t="s">
        <v>11022</v>
      </c>
      <c r="D3022" s="43" t="s">
        <v>11023</v>
      </c>
      <c r="E3022" s="44" t="s">
        <v>232</v>
      </c>
      <c r="F3022" s="45" t="s">
        <v>11068</v>
      </c>
      <c r="G3022" s="45" t="s">
        <v>11069</v>
      </c>
      <c r="H3022" s="47">
        <v>42251</v>
      </c>
      <c r="I3022" s="47">
        <v>42616</v>
      </c>
      <c r="J3022" s="48" t="str">
        <f>IF(Ugovori_OPULJP[[#This Row],[DATUM ZAVRŠETKA OPERACIJE]]&gt;DATE(2024,3,31),"u provedbi","završen")</f>
        <v>završen</v>
      </c>
      <c r="K3022" s="46" t="s">
        <v>155</v>
      </c>
      <c r="L3022" s="46" t="s">
        <v>37</v>
      </c>
      <c r="M3022" s="49">
        <v>0.85</v>
      </c>
      <c r="N3022" s="49">
        <v>0.15</v>
      </c>
      <c r="O3022" s="50">
        <f>Ugovori_OPULJP[[#This Row],[Bespovratna sredstva - Ukupno (EU+Nac) HRK
= Ukupna ugovorena vrijednost bespovratnih sredstava]]*Ugovori_OPULJP[[#This Row],[EU STOPA SUFINANCIRANJA %
EU CO-FINANCING RATE %]]</f>
        <v>2125000</v>
      </c>
      <c r="P3022" s="51">
        <f>Ugovori_OPULJP[[#This Row],[Bespovratna sredstva - EU dio - HRK]]/7.5345</f>
        <v>282035.96788108035</v>
      </c>
      <c r="Q3022" s="50">
        <f>Ugovori_OPULJP[[#This Row],[Bespovratna sredstva - Ukupno (EU+Nac) HRK
= Ukupna ugovorena vrijednost bespovratnih sredstava]]*Ugovori_OPULJP[[#This Row],[STOPA NACIONALNOG SUFINANCIRANJA %]]</f>
        <v>375000</v>
      </c>
      <c r="R3022" s="51">
        <f>Ugovori_OPULJP[[#This Row],[Bespovratna sredstva - Nacionalni dio - HRK]]/7.5345</f>
        <v>49771.053155484769</v>
      </c>
      <c r="S3022" s="50">
        <v>2500000</v>
      </c>
      <c r="T3022" s="51">
        <f>Ugovori_OPULJP[[#This Row],[Bespovratna sredstva - Ukupno (EU+Nac) HRK
= Ukupna ugovorena vrijednost bespovratnih sredstava]]/7.5345</f>
        <v>331807.02103656513</v>
      </c>
      <c r="U3022" s="50">
        <v>282515.33999999985</v>
      </c>
      <c r="V3022" s="51">
        <f>Ugovori_OPULJP[[#This Row],[Javni doprinos korisnika - HRK]]/7.5345</f>
        <v>37496.229345012922</v>
      </c>
      <c r="W3022" s="50">
        <v>0</v>
      </c>
      <c r="X3022" s="51">
        <f>Ugovori_OPULJP[[#This Row],[Privatni doprinos korisnika - HRK]]/7.5345</f>
        <v>0</v>
      </c>
      <c r="Y3022" s="52">
        <v>2782515.34</v>
      </c>
      <c r="Z3022" s="53">
        <f>Ugovori_OPULJP[[#This Row],[UKUPNI PRIHVATLJIVI IZDACI
TOTAL ELIGIBLE EXPENDITURE
= Bespovratna sredstva ukupno + doprinos korisnika
= Ukupni prihvatljivi troškovi
= Ukupna ugovorena vrijednost projekta HRK]]/7.5345</f>
        <v>369303.25038157805</v>
      </c>
      <c r="AA3022" s="44" t="s">
        <v>10669</v>
      </c>
      <c r="AB3022" s="44" t="s">
        <v>10670</v>
      </c>
      <c r="AC3022" s="114" t="s">
        <v>11070</v>
      </c>
      <c r="AD3022" s="43" t="s">
        <v>11026</v>
      </c>
    </row>
    <row r="3023" spans="1:30" ht="66.75" customHeight="1" x14ac:dyDescent="0.2">
      <c r="A3023" s="41" t="s">
        <v>11071</v>
      </c>
      <c r="B3023" s="42" t="s">
        <v>10664</v>
      </c>
      <c r="C3023" s="43" t="s">
        <v>11022</v>
      </c>
      <c r="D3023" s="43" t="s">
        <v>11023</v>
      </c>
      <c r="E3023" s="44" t="s">
        <v>232</v>
      </c>
      <c r="F3023" s="45" t="s">
        <v>11072</v>
      </c>
      <c r="G3023" s="45" t="s">
        <v>2483</v>
      </c>
      <c r="H3023" s="47">
        <v>42248</v>
      </c>
      <c r="I3023" s="47">
        <v>42613</v>
      </c>
      <c r="J3023" s="48" t="str">
        <f>IF(Ugovori_OPULJP[[#This Row],[DATUM ZAVRŠETKA OPERACIJE]]&gt;DATE(2024,3,31),"u provedbi","završen")</f>
        <v>završen</v>
      </c>
      <c r="K3023" s="46" t="s">
        <v>333</v>
      </c>
      <c r="L3023" s="46" t="s">
        <v>333</v>
      </c>
      <c r="M3023" s="49">
        <v>0.85</v>
      </c>
      <c r="N3023" s="49">
        <v>0.15</v>
      </c>
      <c r="O3023" s="50">
        <f>Ugovori_OPULJP[[#This Row],[Bespovratna sredstva - Ukupno (EU+Nac) HRK
= Ukupna ugovorena vrijednost bespovratnih sredstava]]*Ugovori_OPULJP[[#This Row],[EU STOPA SUFINANCIRANJA %
EU CO-FINANCING RATE %]]</f>
        <v>1395633.2324999999</v>
      </c>
      <c r="P3023" s="51">
        <f>Ugovori_OPULJP[[#This Row],[Bespovratna sredstva - EU dio - HRK]]/7.5345</f>
        <v>185232.36213418274</v>
      </c>
      <c r="Q3023" s="50">
        <f>Ugovori_OPULJP[[#This Row],[Bespovratna sredstva - Ukupno (EU+Nac) HRK
= Ukupna ugovorena vrijednost bespovratnih sredstava]]*Ugovori_OPULJP[[#This Row],[STOPA NACIONALNOG SUFINANCIRANJA %]]</f>
        <v>246288.21749999997</v>
      </c>
      <c r="R3023" s="51">
        <f>Ugovori_OPULJP[[#This Row],[Bespovratna sredstva - Nacionalni dio - HRK]]/7.5345</f>
        <v>32688.063906032246</v>
      </c>
      <c r="S3023" s="50">
        <v>1641921.45</v>
      </c>
      <c r="T3023" s="51">
        <f>Ugovori_OPULJP[[#This Row],[Bespovratna sredstva - Ukupno (EU+Nac) HRK
= Ukupna ugovorena vrijednost bespovratnih sredstava]]/7.5345</f>
        <v>217920.42604021498</v>
      </c>
      <c r="U3023" s="50">
        <v>86500</v>
      </c>
      <c r="V3023" s="51">
        <f>Ugovori_OPULJP[[#This Row],[Javni doprinos korisnika - HRK]]/7.5345</f>
        <v>11480.522927865153</v>
      </c>
      <c r="W3023" s="50">
        <v>0</v>
      </c>
      <c r="X3023" s="51">
        <f>Ugovori_OPULJP[[#This Row],[Privatni doprinos korisnika - HRK]]/7.5345</f>
        <v>0</v>
      </c>
      <c r="Y3023" s="52">
        <v>1728421.45</v>
      </c>
      <c r="Z3023" s="53">
        <f>Ugovori_OPULJP[[#This Row],[UKUPNI PRIHVATLJIVI IZDACI
TOTAL ELIGIBLE EXPENDITURE
= Bespovratna sredstva ukupno + doprinos korisnika
= Ukupni prihvatljivi troškovi
= Ukupna ugovorena vrijednost projekta HRK]]/7.5345</f>
        <v>229400.94896808013</v>
      </c>
      <c r="AA3023" s="44" t="s">
        <v>10669</v>
      </c>
      <c r="AB3023" s="44" t="s">
        <v>10670</v>
      </c>
      <c r="AC3023" s="114" t="s">
        <v>11073</v>
      </c>
      <c r="AD3023" s="43" t="s">
        <v>11026</v>
      </c>
    </row>
    <row r="3024" spans="1:30" ht="66.75" customHeight="1" x14ac:dyDescent="0.2">
      <c r="A3024" s="41" t="s">
        <v>11074</v>
      </c>
      <c r="B3024" s="42" t="s">
        <v>10664</v>
      </c>
      <c r="C3024" s="43" t="s">
        <v>11022</v>
      </c>
      <c r="D3024" s="43" t="s">
        <v>11023</v>
      </c>
      <c r="E3024" s="44" t="s">
        <v>232</v>
      </c>
      <c r="F3024" s="45" t="s">
        <v>11075</v>
      </c>
      <c r="G3024" s="45" t="s">
        <v>11076</v>
      </c>
      <c r="H3024" s="47">
        <v>42248</v>
      </c>
      <c r="I3024" s="47">
        <v>42613</v>
      </c>
      <c r="J3024" s="48" t="str">
        <f>IF(Ugovori_OPULJP[[#This Row],[DATUM ZAVRŠETKA OPERACIJE]]&gt;DATE(2024,3,31),"u provedbi","završen")</f>
        <v>završen</v>
      </c>
      <c r="K3024" s="46" t="s">
        <v>249</v>
      </c>
      <c r="L3024" s="46" t="s">
        <v>249</v>
      </c>
      <c r="M3024" s="49">
        <v>0.85</v>
      </c>
      <c r="N3024" s="49">
        <v>0.15</v>
      </c>
      <c r="O3024" s="50">
        <f>Ugovori_OPULJP[[#This Row],[Bespovratna sredstva - Ukupno (EU+Nac) HRK
= Ukupna ugovorena vrijednost bespovratnih sredstava]]*Ugovori_OPULJP[[#This Row],[EU STOPA SUFINANCIRANJA %
EU CO-FINANCING RATE %]]</f>
        <v>2124436.977</v>
      </c>
      <c r="P3024" s="51">
        <f>Ugovori_OPULJP[[#This Row],[Bespovratna sredstva - EU dio - HRK]]/7.5345</f>
        <v>281961.24188731832</v>
      </c>
      <c r="Q3024" s="50">
        <f>Ugovori_OPULJP[[#This Row],[Bespovratna sredstva - Ukupno (EU+Nac) HRK
= Ukupna ugovorena vrijednost bespovratnih sredstava]]*Ugovori_OPULJP[[#This Row],[STOPA NACIONALNOG SUFINANCIRANJA %]]</f>
        <v>374900.64299999998</v>
      </c>
      <c r="R3024" s="51">
        <f>Ugovori_OPULJP[[#This Row],[Bespovratna sredstva - Nacionalni dio - HRK]]/7.5345</f>
        <v>49757.866215409114</v>
      </c>
      <c r="S3024" s="50">
        <v>2499337.62</v>
      </c>
      <c r="T3024" s="51">
        <f>Ugovori_OPULJP[[#This Row],[Bespovratna sredstva - Ukupno (EU+Nac) HRK
= Ukupna ugovorena vrijednost bespovratnih sredstava]]/7.5345</f>
        <v>331719.10810272745</v>
      </c>
      <c r="U3024" s="50">
        <v>292871.04000000004</v>
      </c>
      <c r="V3024" s="51">
        <f>Ugovori_OPULJP[[#This Row],[Javni doprinos korisnika - HRK]]/7.5345</f>
        <v>38870.666932112283</v>
      </c>
      <c r="W3024" s="50">
        <v>0</v>
      </c>
      <c r="X3024" s="51">
        <f>Ugovori_OPULJP[[#This Row],[Privatni doprinos korisnika - HRK]]/7.5345</f>
        <v>0</v>
      </c>
      <c r="Y3024" s="52">
        <v>2792208.66</v>
      </c>
      <c r="Z3024" s="53">
        <f>Ugovori_OPULJP[[#This Row],[UKUPNI PRIHVATLJIVI IZDACI
TOTAL ELIGIBLE EXPENDITURE
= Bespovratna sredstva ukupno + doprinos korisnika
= Ukupni prihvatljivi troškovi
= Ukupna ugovorena vrijednost projekta HRK]]/7.5345</f>
        <v>370589.77503483975</v>
      </c>
      <c r="AA3024" s="44" t="s">
        <v>10669</v>
      </c>
      <c r="AB3024" s="44" t="s">
        <v>10670</v>
      </c>
      <c r="AC3024" s="114" t="s">
        <v>11077</v>
      </c>
      <c r="AD3024" s="43" t="s">
        <v>11026</v>
      </c>
    </row>
    <row r="3025" spans="1:30" ht="66.75" customHeight="1" x14ac:dyDescent="0.2">
      <c r="A3025" s="41" t="s">
        <v>11078</v>
      </c>
      <c r="B3025" s="42" t="s">
        <v>10664</v>
      </c>
      <c r="C3025" s="43" t="s">
        <v>11022</v>
      </c>
      <c r="D3025" s="43" t="s">
        <v>11023</v>
      </c>
      <c r="E3025" s="44" t="s">
        <v>232</v>
      </c>
      <c r="F3025" s="45" t="s">
        <v>11079</v>
      </c>
      <c r="G3025" s="45" t="s">
        <v>771</v>
      </c>
      <c r="H3025" s="47">
        <v>42237</v>
      </c>
      <c r="I3025" s="47">
        <v>42602</v>
      </c>
      <c r="J3025" s="48" t="str">
        <f>IF(Ugovori_OPULJP[[#This Row],[DATUM ZAVRŠETKA OPERACIJE]]&gt;DATE(2024,3,31),"u provedbi","završen")</f>
        <v>završen</v>
      </c>
      <c r="K3025" s="46" t="s">
        <v>425</v>
      </c>
      <c r="L3025" s="46" t="s">
        <v>425</v>
      </c>
      <c r="M3025" s="49">
        <v>0.85</v>
      </c>
      <c r="N3025" s="49">
        <v>0.15</v>
      </c>
      <c r="O3025" s="50">
        <f>Ugovori_OPULJP[[#This Row],[Bespovratna sredstva - Ukupno (EU+Nac) HRK
= Ukupna ugovorena vrijednost bespovratnih sredstava]]*Ugovori_OPULJP[[#This Row],[EU STOPA SUFINANCIRANJA %
EU CO-FINANCING RATE %]]</f>
        <v>2016364.7215</v>
      </c>
      <c r="P3025" s="51">
        <f>Ugovori_OPULJP[[#This Row],[Bespovratna sredstva - EU dio - HRK]]/7.5345</f>
        <v>267617.58862565528</v>
      </c>
      <c r="Q3025" s="50">
        <f>Ugovori_OPULJP[[#This Row],[Bespovratna sredstva - Ukupno (EU+Nac) HRK
= Ukupna ugovorena vrijednost bespovratnih sredstava]]*Ugovori_OPULJP[[#This Row],[STOPA NACIONALNOG SUFINANCIRANJA %]]</f>
        <v>355829.06849999999</v>
      </c>
      <c r="R3025" s="51">
        <f>Ugovori_OPULJP[[#This Row],[Bespovratna sredstva - Nacionalni dio - HRK]]/7.5345</f>
        <v>47226.633286880344</v>
      </c>
      <c r="S3025" s="50">
        <v>2372193.79</v>
      </c>
      <c r="T3025" s="51">
        <f>Ugovori_OPULJP[[#This Row],[Bespovratna sredstva - Ukupno (EU+Nac) HRK
= Ukupna ugovorena vrijednost bespovratnih sredstava]]/7.5345</f>
        <v>314844.22191253566</v>
      </c>
      <c r="U3025" s="50">
        <v>263577.08999999985</v>
      </c>
      <c r="V3025" s="51">
        <f>Ugovori_OPULJP[[#This Row],[Javni doprinos korisnika - HRK]]/7.5345</f>
        <v>34982.691618554629</v>
      </c>
      <c r="W3025" s="50">
        <v>0</v>
      </c>
      <c r="X3025" s="51">
        <f>Ugovori_OPULJP[[#This Row],[Privatni doprinos korisnika - HRK]]/7.5345</f>
        <v>0</v>
      </c>
      <c r="Y3025" s="52">
        <v>2635770.8799999999</v>
      </c>
      <c r="Z3025" s="53">
        <f>Ugovori_OPULJP[[#This Row],[UKUPNI PRIHVATLJIVI IZDACI
TOTAL ELIGIBLE EXPENDITURE
= Bespovratna sredstva ukupno + doprinos korisnika
= Ukupni prihvatljivi troškovi
= Ukupna ugovorena vrijednost projekta HRK]]/7.5345</f>
        <v>349826.91353109031</v>
      </c>
      <c r="AA3025" s="44" t="s">
        <v>10669</v>
      </c>
      <c r="AB3025" s="44" t="s">
        <v>10670</v>
      </c>
      <c r="AC3025" s="114" t="s">
        <v>11080</v>
      </c>
      <c r="AD3025" s="43" t="s">
        <v>11026</v>
      </c>
    </row>
    <row r="3026" spans="1:30" ht="66.75" customHeight="1" x14ac:dyDescent="0.2">
      <c r="A3026" s="41" t="s">
        <v>11081</v>
      </c>
      <c r="B3026" s="42" t="s">
        <v>10664</v>
      </c>
      <c r="C3026" s="43" t="s">
        <v>11022</v>
      </c>
      <c r="D3026" s="43" t="s">
        <v>11023</v>
      </c>
      <c r="E3026" s="44" t="s">
        <v>232</v>
      </c>
      <c r="F3026" s="45" t="s">
        <v>11082</v>
      </c>
      <c r="G3026" s="45" t="s">
        <v>1888</v>
      </c>
      <c r="H3026" s="47">
        <v>42248</v>
      </c>
      <c r="I3026" s="47">
        <v>42613</v>
      </c>
      <c r="J3026" s="48" t="str">
        <f>IF(Ugovori_OPULJP[[#This Row],[DATUM ZAVRŠETKA OPERACIJE]]&gt;DATE(2024,3,31),"u provedbi","završen")</f>
        <v>završen</v>
      </c>
      <c r="K3026" s="46" t="s">
        <v>99</v>
      </c>
      <c r="L3026" s="46" t="s">
        <v>99</v>
      </c>
      <c r="M3026" s="49">
        <v>0.85</v>
      </c>
      <c r="N3026" s="49">
        <v>0.15</v>
      </c>
      <c r="O3026" s="50">
        <f>Ugovori_OPULJP[[#This Row],[Bespovratna sredstva - Ukupno (EU+Nac) HRK
= Ukupna ugovorena vrijednost bespovratnih sredstava]]*Ugovori_OPULJP[[#This Row],[EU STOPA SUFINANCIRANJA %
EU CO-FINANCING RATE %]]</f>
        <v>2104387.5</v>
      </c>
      <c r="P3026" s="51">
        <f>Ugovori_OPULJP[[#This Row],[Bespovratna sredstva - EU dio - HRK]]/7.5345</f>
        <v>279300.21899263386</v>
      </c>
      <c r="Q3026" s="50">
        <f>Ugovori_OPULJP[[#This Row],[Bespovratna sredstva - Ukupno (EU+Nac) HRK
= Ukupna ugovorena vrijednost bespovratnih sredstava]]*Ugovori_OPULJP[[#This Row],[STOPA NACIONALNOG SUFINANCIRANJA %]]</f>
        <v>371362.5</v>
      </c>
      <c r="R3026" s="51">
        <f>Ugovori_OPULJP[[#This Row],[Bespovratna sredstva - Nacionalni dio - HRK]]/7.5345</f>
        <v>49288.273939876563</v>
      </c>
      <c r="S3026" s="50">
        <v>2475750</v>
      </c>
      <c r="T3026" s="51">
        <f>Ugovori_OPULJP[[#This Row],[Bespovratna sredstva - Ukupno (EU+Nac) HRK
= Ukupna ugovorena vrijednost bespovratnih sredstava]]/7.5345</f>
        <v>328588.49293251045</v>
      </c>
      <c r="U3026" s="50">
        <v>140000</v>
      </c>
      <c r="V3026" s="51">
        <f>Ugovori_OPULJP[[#This Row],[Javni doprinos korisnika - HRK]]/7.5345</f>
        <v>18581.193178047648</v>
      </c>
      <c r="W3026" s="50">
        <v>0</v>
      </c>
      <c r="X3026" s="51">
        <f>Ugovori_OPULJP[[#This Row],[Privatni doprinos korisnika - HRK]]/7.5345</f>
        <v>0</v>
      </c>
      <c r="Y3026" s="52">
        <v>2615750</v>
      </c>
      <c r="Z3026" s="53">
        <f>Ugovori_OPULJP[[#This Row],[UKUPNI PRIHVATLJIVI IZDACI
TOTAL ELIGIBLE EXPENDITURE
= Bespovratna sredstva ukupno + doprinos korisnika
= Ukupni prihvatljivi troškovi
= Ukupna ugovorena vrijednost projekta HRK]]/7.5345</f>
        <v>347169.6861105581</v>
      </c>
      <c r="AA3026" s="44" t="s">
        <v>10669</v>
      </c>
      <c r="AB3026" s="44" t="s">
        <v>10670</v>
      </c>
      <c r="AC3026" s="114" t="s">
        <v>11083</v>
      </c>
      <c r="AD3026" s="43" t="s">
        <v>11026</v>
      </c>
    </row>
    <row r="3027" spans="1:30" ht="66.75" customHeight="1" x14ac:dyDescent="0.2">
      <c r="A3027" s="41" t="s">
        <v>11084</v>
      </c>
      <c r="B3027" s="42" t="s">
        <v>10664</v>
      </c>
      <c r="C3027" s="43" t="s">
        <v>11022</v>
      </c>
      <c r="D3027" s="43" t="s">
        <v>11023</v>
      </c>
      <c r="E3027" s="44" t="s">
        <v>232</v>
      </c>
      <c r="F3027" s="45" t="s">
        <v>11085</v>
      </c>
      <c r="G3027" s="45" t="s">
        <v>11086</v>
      </c>
      <c r="H3027" s="47">
        <v>42251</v>
      </c>
      <c r="I3027" s="47">
        <v>42616</v>
      </c>
      <c r="J3027" s="48" t="str">
        <f>IF(Ugovori_OPULJP[[#This Row],[DATUM ZAVRŠETKA OPERACIJE]]&gt;DATE(2024,3,31),"u provedbi","završen")</f>
        <v>završen</v>
      </c>
      <c r="K3027" s="46" t="s">
        <v>371</v>
      </c>
      <c r="L3027" s="46" t="s">
        <v>371</v>
      </c>
      <c r="M3027" s="49">
        <v>0.85</v>
      </c>
      <c r="N3027" s="49">
        <v>0.15</v>
      </c>
      <c r="O3027" s="50">
        <f>Ugovori_OPULJP[[#This Row],[Bespovratna sredstva - Ukupno (EU+Nac) HRK
= Ukupna ugovorena vrijednost bespovratnih sredstava]]*Ugovori_OPULJP[[#This Row],[EU STOPA SUFINANCIRANJA %
EU CO-FINANCING RATE %]]</f>
        <v>547672.08499999996</v>
      </c>
      <c r="P3027" s="51">
        <f>Ugovori_OPULJP[[#This Row],[Bespovratna sredstva - EU dio - HRK]]/7.5345</f>
        <v>72688.577211493786</v>
      </c>
      <c r="Q3027" s="50">
        <f>Ugovori_OPULJP[[#This Row],[Bespovratna sredstva - Ukupno (EU+Nac) HRK
= Ukupna ugovorena vrijednost bespovratnih sredstava]]*Ugovori_OPULJP[[#This Row],[STOPA NACIONALNOG SUFINANCIRANJA %]]</f>
        <v>96648.014999999999</v>
      </c>
      <c r="R3027" s="51">
        <f>Ugovori_OPULJP[[#This Row],[Bespovratna sredstva - Nacionalni dio - HRK]]/7.5345</f>
        <v>12827.395978498904</v>
      </c>
      <c r="S3027" s="50">
        <v>644320.1</v>
      </c>
      <c r="T3027" s="51">
        <f>Ugovori_OPULJP[[#This Row],[Bespovratna sredstva - Ukupno (EU+Nac) HRK
= Ukupna ugovorena vrijednost bespovratnih sredstava]]/7.5345</f>
        <v>85515.973189992699</v>
      </c>
      <c r="U3027" s="50">
        <v>56609.140000000014</v>
      </c>
      <c r="V3027" s="51">
        <f>Ugovori_OPULJP[[#This Row],[Javni doprinos korisnika - HRK]]/7.5345</f>
        <v>7513.3240427367455</v>
      </c>
      <c r="W3027" s="50">
        <v>0</v>
      </c>
      <c r="X3027" s="51">
        <f>Ugovori_OPULJP[[#This Row],[Privatni doprinos korisnika - HRK]]/7.5345</f>
        <v>0</v>
      </c>
      <c r="Y3027" s="52">
        <v>700929.24</v>
      </c>
      <c r="Z3027" s="53">
        <f>Ugovori_OPULJP[[#This Row],[UKUPNI PRIHVATLJIVI IZDACI
TOTAL ELIGIBLE EXPENDITURE
= Bespovratna sredstva ukupno + doprinos korisnika
= Ukupni prihvatljivi troškovi
= Ukupna ugovorena vrijednost projekta HRK]]/7.5345</f>
        <v>93029.297232729441</v>
      </c>
      <c r="AA3027" s="44" t="s">
        <v>10669</v>
      </c>
      <c r="AB3027" s="44" t="s">
        <v>10670</v>
      </c>
      <c r="AC3027" s="114" t="s">
        <v>11087</v>
      </c>
      <c r="AD3027" s="43" t="s">
        <v>11026</v>
      </c>
    </row>
    <row r="3028" spans="1:30" ht="66.75" customHeight="1" x14ac:dyDescent="0.2">
      <c r="A3028" s="41" t="s">
        <v>11088</v>
      </c>
      <c r="B3028" s="42" t="s">
        <v>10664</v>
      </c>
      <c r="C3028" s="43" t="s">
        <v>11022</v>
      </c>
      <c r="D3028" s="43" t="s">
        <v>11023</v>
      </c>
      <c r="E3028" s="44" t="s">
        <v>232</v>
      </c>
      <c r="F3028" s="45" t="s">
        <v>11089</v>
      </c>
      <c r="G3028" s="45" t="s">
        <v>825</v>
      </c>
      <c r="H3028" s="47">
        <v>42240</v>
      </c>
      <c r="I3028" s="47">
        <v>42605</v>
      </c>
      <c r="J3028" s="48" t="str">
        <f>IF(Ugovori_OPULJP[[#This Row],[DATUM ZAVRŠETKA OPERACIJE]]&gt;DATE(2024,3,31),"u provedbi","završen")</f>
        <v>završen</v>
      </c>
      <c r="K3028" s="46" t="s">
        <v>79</v>
      </c>
      <c r="L3028" s="46" t="s">
        <v>79</v>
      </c>
      <c r="M3028" s="49">
        <v>0.85</v>
      </c>
      <c r="N3028" s="49">
        <v>0.15</v>
      </c>
      <c r="O3028" s="50">
        <f>Ugovori_OPULJP[[#This Row],[Bespovratna sredstva - Ukupno (EU+Nac) HRK
= Ukupna ugovorena vrijednost bespovratnih sredstava]]*Ugovori_OPULJP[[#This Row],[EU STOPA SUFINANCIRANJA %
EU CO-FINANCING RATE %]]</f>
        <v>1778068.3859999999</v>
      </c>
      <c r="P3028" s="51">
        <f>Ugovori_OPULJP[[#This Row],[Bespovratna sredstva - EU dio - HRK]]/7.5345</f>
        <v>235990.22974318135</v>
      </c>
      <c r="Q3028" s="50">
        <f>Ugovori_OPULJP[[#This Row],[Bespovratna sredstva - Ukupno (EU+Nac) HRK
= Ukupna ugovorena vrijednost bespovratnih sredstava]]*Ugovori_OPULJP[[#This Row],[STOPA NACIONALNOG SUFINANCIRANJA %]]</f>
        <v>313776.77399999998</v>
      </c>
      <c r="R3028" s="51">
        <f>Ugovori_OPULJP[[#This Row],[Bespovratna sredstva - Nacionalni dio - HRK]]/7.5345</f>
        <v>41645.334660561413</v>
      </c>
      <c r="S3028" s="50">
        <v>2091845.16</v>
      </c>
      <c r="T3028" s="51">
        <f>Ugovori_OPULJP[[#This Row],[Bespovratna sredstva - Ukupno (EU+Nac) HRK
= Ukupna ugovorena vrijednost bespovratnih sredstava]]/7.5345</f>
        <v>277635.56440374278</v>
      </c>
      <c r="U3028" s="50">
        <v>369149.1399999999</v>
      </c>
      <c r="V3028" s="51">
        <f>Ugovori_OPULJP[[#This Row],[Javni doprinos korisnika - HRK]]/7.5345</f>
        <v>48994.510584643955</v>
      </c>
      <c r="W3028" s="50">
        <v>0</v>
      </c>
      <c r="X3028" s="51">
        <f>Ugovori_OPULJP[[#This Row],[Privatni doprinos korisnika - HRK]]/7.5345</f>
        <v>0</v>
      </c>
      <c r="Y3028" s="52">
        <v>2460994.2999999998</v>
      </c>
      <c r="Z3028" s="53">
        <f>Ugovori_OPULJP[[#This Row],[UKUPNI PRIHVATLJIVI IZDACI
TOTAL ELIGIBLE EXPENDITURE
= Bespovratna sredstva ukupno + doprinos korisnika
= Ukupni prihvatljivi troškovi
= Ukupna ugovorena vrijednost projekta HRK]]/7.5345</f>
        <v>326630.07498838671</v>
      </c>
      <c r="AA3028" s="44" t="s">
        <v>10669</v>
      </c>
      <c r="AB3028" s="44" t="s">
        <v>10670</v>
      </c>
      <c r="AC3028" s="43" t="s">
        <v>11090</v>
      </c>
      <c r="AD3028" s="43" t="s">
        <v>11026</v>
      </c>
    </row>
    <row r="3029" spans="1:30" ht="66.75" customHeight="1" x14ac:dyDescent="0.2">
      <c r="A3029" s="41" t="s">
        <v>11091</v>
      </c>
      <c r="B3029" s="42" t="s">
        <v>10664</v>
      </c>
      <c r="C3029" s="43" t="s">
        <v>11022</v>
      </c>
      <c r="D3029" s="43" t="s">
        <v>11023</v>
      </c>
      <c r="E3029" s="44" t="s">
        <v>232</v>
      </c>
      <c r="F3029" s="45" t="s">
        <v>11092</v>
      </c>
      <c r="G3029" s="62" t="s">
        <v>9133</v>
      </c>
      <c r="H3029" s="47">
        <v>42233</v>
      </c>
      <c r="I3029" s="47">
        <v>42598</v>
      </c>
      <c r="J3029" s="48" t="str">
        <f>IF(Ugovori_OPULJP[[#This Row],[DATUM ZAVRŠETKA OPERACIJE]]&gt;DATE(2024,3,31),"u provedbi","završen")</f>
        <v>završen</v>
      </c>
      <c r="K3029" s="46" t="s">
        <v>173</v>
      </c>
      <c r="L3029" s="46" t="s">
        <v>173</v>
      </c>
      <c r="M3029" s="49">
        <v>0.85</v>
      </c>
      <c r="N3029" s="49">
        <v>0.15</v>
      </c>
      <c r="O3029" s="50">
        <f>Ugovori_OPULJP[[#This Row],[Bespovratna sredstva - Ukupno (EU+Nac) HRK
= Ukupna ugovorena vrijednost bespovratnih sredstava]]*Ugovori_OPULJP[[#This Row],[EU STOPA SUFINANCIRANJA %
EU CO-FINANCING RATE %]]</f>
        <v>2116257.2145000002</v>
      </c>
      <c r="P3029" s="51">
        <f>Ugovori_OPULJP[[#This Row],[Bespovratna sredstva - EU dio - HRK]]/7.5345</f>
        <v>280875.60083615372</v>
      </c>
      <c r="Q3029" s="50">
        <f>Ugovori_OPULJP[[#This Row],[Bespovratna sredstva - Ukupno (EU+Nac) HRK
= Ukupna ugovorena vrijednost bespovratnih sredstava]]*Ugovori_OPULJP[[#This Row],[STOPA NACIONALNOG SUFINANCIRANJA %]]</f>
        <v>373457.15549999999</v>
      </c>
      <c r="R3029" s="51">
        <f>Ugovori_OPULJP[[#This Row],[Bespovratna sredstva - Nacionalni dio - HRK]]/7.5345</f>
        <v>49566.282500497706</v>
      </c>
      <c r="S3029" s="50">
        <v>2489714.37</v>
      </c>
      <c r="T3029" s="51">
        <f>Ugovori_OPULJP[[#This Row],[Bespovratna sredstva - Ukupno (EU+Nac) HRK
= Ukupna ugovorena vrijednost bespovratnih sredstava]]/7.5345</f>
        <v>330441.88333665137</v>
      </c>
      <c r="U3029" s="50">
        <v>414973.15999999968</v>
      </c>
      <c r="V3029" s="51">
        <f>Ugovori_OPULJP[[#This Row],[Javni doprinos korisnika - HRK]]/7.5345</f>
        <v>55076.40321189192</v>
      </c>
      <c r="W3029" s="50">
        <v>0</v>
      </c>
      <c r="X3029" s="51">
        <f>Ugovori_OPULJP[[#This Row],[Privatni doprinos korisnika - HRK]]/7.5345</f>
        <v>0</v>
      </c>
      <c r="Y3029" s="52">
        <v>2904687.53</v>
      </c>
      <c r="Z3029" s="53">
        <f>Ugovori_OPULJP[[#This Row],[UKUPNI PRIHVATLJIVI IZDACI
TOTAL ELIGIBLE EXPENDITURE
= Bespovratna sredstva ukupno + doprinos korisnika
= Ukupni prihvatljivi troškovi
= Ukupna ugovorena vrijednost projekta HRK]]/7.5345</f>
        <v>385518.28654854331</v>
      </c>
      <c r="AA3029" s="44" t="s">
        <v>10669</v>
      </c>
      <c r="AB3029" s="44" t="s">
        <v>10670</v>
      </c>
      <c r="AC3029" s="43" t="s">
        <v>11093</v>
      </c>
      <c r="AD3029" s="43" t="s">
        <v>11026</v>
      </c>
    </row>
    <row r="3030" spans="1:30" ht="66.75" customHeight="1" x14ac:dyDescent="0.2">
      <c r="A3030" s="41" t="s">
        <v>11094</v>
      </c>
      <c r="B3030" s="42" t="s">
        <v>10664</v>
      </c>
      <c r="C3030" s="43" t="s">
        <v>11022</v>
      </c>
      <c r="D3030" s="43" t="s">
        <v>11023</v>
      </c>
      <c r="E3030" s="44" t="s">
        <v>232</v>
      </c>
      <c r="F3030" s="45" t="s">
        <v>11095</v>
      </c>
      <c r="G3030" s="45" t="s">
        <v>11096</v>
      </c>
      <c r="H3030" s="47">
        <v>42248</v>
      </c>
      <c r="I3030" s="47">
        <v>42613</v>
      </c>
      <c r="J3030" s="48" t="str">
        <f>IF(Ugovori_OPULJP[[#This Row],[DATUM ZAVRŠETKA OPERACIJE]]&gt;DATE(2024,3,31),"u provedbi","završen")</f>
        <v>završen</v>
      </c>
      <c r="K3030" s="46" t="s">
        <v>271</v>
      </c>
      <c r="L3030" s="46" t="s">
        <v>271</v>
      </c>
      <c r="M3030" s="49">
        <v>0.85</v>
      </c>
      <c r="N3030" s="49">
        <v>0.15</v>
      </c>
      <c r="O3030" s="50">
        <f>Ugovori_OPULJP[[#This Row],[Bespovratna sredstva - Ukupno (EU+Nac) HRK
= Ukupna ugovorena vrijednost bespovratnih sredstava]]*Ugovori_OPULJP[[#This Row],[EU STOPA SUFINANCIRANJA %
EU CO-FINANCING RATE %]]</f>
        <v>1773412.392</v>
      </c>
      <c r="P3030" s="51">
        <f>Ugovori_OPULJP[[#This Row],[Bespovratna sredstva - EU dio - HRK]]/7.5345</f>
        <v>235372.2731435397</v>
      </c>
      <c r="Q3030" s="50">
        <f>Ugovori_OPULJP[[#This Row],[Bespovratna sredstva - Ukupno (EU+Nac) HRK
= Ukupna ugovorena vrijednost bespovratnih sredstava]]*Ugovori_OPULJP[[#This Row],[STOPA NACIONALNOG SUFINANCIRANJA %]]</f>
        <v>312955.12799999997</v>
      </c>
      <c r="R3030" s="51">
        <f>Ugovori_OPULJP[[#This Row],[Bespovratna sredstva - Nacionalni dio - HRK]]/7.5345</f>
        <v>41536.283495918768</v>
      </c>
      <c r="S3030" s="50">
        <v>2086367.52</v>
      </c>
      <c r="T3030" s="51">
        <f>Ugovori_OPULJP[[#This Row],[Bespovratna sredstva - Ukupno (EU+Nac) HRK
= Ukupna ugovorena vrijednost bespovratnih sredstava]]/7.5345</f>
        <v>276908.55663945846</v>
      </c>
      <c r="U3030" s="50">
        <v>109815.47999999998</v>
      </c>
      <c r="V3030" s="51">
        <f>Ugovori_OPULJP[[#This Row],[Javni doprinos korisnika - HRK]]/7.5345</f>
        <v>14575.018913000196</v>
      </c>
      <c r="W3030" s="50">
        <v>0</v>
      </c>
      <c r="X3030" s="51">
        <f>Ugovori_OPULJP[[#This Row],[Privatni doprinos korisnika - HRK]]/7.5345</f>
        <v>0</v>
      </c>
      <c r="Y3030" s="52">
        <v>2196183</v>
      </c>
      <c r="Z3030" s="53">
        <f>Ugovori_OPULJP[[#This Row],[UKUPNI PRIHVATLJIVI IZDACI
TOTAL ELIGIBLE EXPENDITURE
= Bespovratna sredstva ukupno + doprinos korisnika
= Ukupni prihvatljivi troškovi
= Ukupna ugovorena vrijednost projekta HRK]]/7.5345</f>
        <v>291483.5755524587</v>
      </c>
      <c r="AA3030" s="44" t="s">
        <v>10669</v>
      </c>
      <c r="AB3030" s="44" t="s">
        <v>10670</v>
      </c>
      <c r="AC3030" s="43" t="s">
        <v>11097</v>
      </c>
      <c r="AD3030" s="43" t="s">
        <v>11026</v>
      </c>
    </row>
    <row r="3031" spans="1:30" ht="66.75" customHeight="1" x14ac:dyDescent="0.2">
      <c r="A3031" s="41" t="s">
        <v>11098</v>
      </c>
      <c r="B3031" s="42" t="s">
        <v>10664</v>
      </c>
      <c r="C3031" s="43" t="s">
        <v>11022</v>
      </c>
      <c r="D3031" s="43" t="s">
        <v>11023</v>
      </c>
      <c r="E3031" s="44" t="s">
        <v>232</v>
      </c>
      <c r="F3031" s="45" t="s">
        <v>11099</v>
      </c>
      <c r="G3031" s="45" t="s">
        <v>37</v>
      </c>
      <c r="H3031" s="47">
        <v>42237</v>
      </c>
      <c r="I3031" s="47">
        <v>42602</v>
      </c>
      <c r="J3031" s="48" t="str">
        <f>IF(Ugovori_OPULJP[[#This Row],[DATUM ZAVRŠETKA OPERACIJE]]&gt;DATE(2024,3,31),"u provedbi","završen")</f>
        <v>završen</v>
      </c>
      <c r="K3031" s="46" t="s">
        <v>37</v>
      </c>
      <c r="L3031" s="46" t="s">
        <v>37</v>
      </c>
      <c r="M3031" s="49">
        <v>0.85</v>
      </c>
      <c r="N3031" s="49">
        <v>0.15</v>
      </c>
      <c r="O3031" s="50">
        <f>Ugovori_OPULJP[[#This Row],[Bespovratna sredstva - Ukupno (EU+Nac) HRK
= Ukupna ugovorena vrijednost bespovratnih sredstava]]*Ugovori_OPULJP[[#This Row],[EU STOPA SUFINANCIRANJA %
EU CO-FINANCING RATE %]]</f>
        <v>3825000</v>
      </c>
      <c r="P3031" s="51">
        <f>Ugovori_OPULJP[[#This Row],[Bespovratna sredstva - EU dio - HRK]]/7.5345</f>
        <v>507664.74218594463</v>
      </c>
      <c r="Q3031" s="50">
        <f>Ugovori_OPULJP[[#This Row],[Bespovratna sredstva - Ukupno (EU+Nac) HRK
= Ukupna ugovorena vrijednost bespovratnih sredstava]]*Ugovori_OPULJP[[#This Row],[STOPA NACIONALNOG SUFINANCIRANJA %]]</f>
        <v>675000</v>
      </c>
      <c r="R3031" s="51">
        <f>Ugovori_OPULJP[[#This Row],[Bespovratna sredstva - Nacionalni dio - HRK]]/7.5345</f>
        <v>89587.895679872585</v>
      </c>
      <c r="S3031" s="50">
        <v>4500000</v>
      </c>
      <c r="T3031" s="51">
        <f>Ugovori_OPULJP[[#This Row],[Bespovratna sredstva - Ukupno (EU+Nac) HRK
= Ukupna ugovorena vrijednost bespovratnih sredstava]]/7.5345</f>
        <v>597252.63786581717</v>
      </c>
      <c r="U3031" s="50">
        <v>910997.29999999981</v>
      </c>
      <c r="V3031" s="51">
        <f>Ugovori_OPULJP[[#This Row],[Javni doprinos korisnika - HRK]]/7.5345</f>
        <v>120910.12011414158</v>
      </c>
      <c r="W3031" s="50">
        <v>0</v>
      </c>
      <c r="X3031" s="51">
        <f>Ugovori_OPULJP[[#This Row],[Privatni doprinos korisnika - HRK]]/7.5345</f>
        <v>0</v>
      </c>
      <c r="Y3031" s="52">
        <v>5410997.2999999998</v>
      </c>
      <c r="Z3031" s="53">
        <f>Ugovori_OPULJP[[#This Row],[UKUPNI PRIHVATLJIVI IZDACI
TOTAL ELIGIBLE EXPENDITURE
= Bespovratna sredstva ukupno + doprinos korisnika
= Ukupni prihvatljivi troškovi
= Ukupna ugovorena vrijednost projekta HRK]]/7.5345</f>
        <v>718162.75797995878</v>
      </c>
      <c r="AA3031" s="44" t="s">
        <v>10669</v>
      </c>
      <c r="AB3031" s="44" t="s">
        <v>10670</v>
      </c>
      <c r="AC3031" s="43" t="s">
        <v>11100</v>
      </c>
      <c r="AD3031" s="43" t="s">
        <v>11026</v>
      </c>
    </row>
    <row r="3032" spans="1:30" ht="66.75" customHeight="1" x14ac:dyDescent="0.2">
      <c r="A3032" s="41" t="s">
        <v>11101</v>
      </c>
      <c r="B3032" s="42" t="s">
        <v>10664</v>
      </c>
      <c r="C3032" s="43" t="s">
        <v>11022</v>
      </c>
      <c r="D3032" s="43" t="s">
        <v>11023</v>
      </c>
      <c r="E3032" s="44" t="s">
        <v>232</v>
      </c>
      <c r="F3032" s="45" t="s">
        <v>11102</v>
      </c>
      <c r="G3032" s="45" t="s">
        <v>1443</v>
      </c>
      <c r="H3032" s="47">
        <v>42248</v>
      </c>
      <c r="I3032" s="47">
        <v>42613</v>
      </c>
      <c r="J3032" s="48" t="str">
        <f>IF(Ugovori_OPULJP[[#This Row],[DATUM ZAVRŠETKA OPERACIJE]]&gt;DATE(2024,3,31),"u provedbi","završen")</f>
        <v>završen</v>
      </c>
      <c r="K3032" s="46" t="s">
        <v>186</v>
      </c>
      <c r="L3032" s="46" t="s">
        <v>186</v>
      </c>
      <c r="M3032" s="49">
        <v>0.85</v>
      </c>
      <c r="N3032" s="49">
        <v>0.15</v>
      </c>
      <c r="O3032" s="50">
        <f>Ugovori_OPULJP[[#This Row],[Bespovratna sredstva - Ukupno (EU+Nac) HRK
= Ukupna ugovorena vrijednost bespovratnih sredstava]]*Ugovori_OPULJP[[#This Row],[EU STOPA SUFINANCIRANJA %
EU CO-FINANCING RATE %]]</f>
        <v>1277136.135</v>
      </c>
      <c r="P3032" s="51">
        <f>Ugovori_OPULJP[[#This Row],[Bespovratna sredstva - EU dio - HRK]]/7.5345</f>
        <v>169505.094565001</v>
      </c>
      <c r="Q3032" s="50">
        <f>Ugovori_OPULJP[[#This Row],[Bespovratna sredstva - Ukupno (EU+Nac) HRK
= Ukupna ugovorena vrijednost bespovratnih sredstava]]*Ugovori_OPULJP[[#This Row],[STOPA NACIONALNOG SUFINANCIRANJA %]]</f>
        <v>225376.965</v>
      </c>
      <c r="R3032" s="51">
        <f>Ugovori_OPULJP[[#This Row],[Bespovratna sredstva - Nacionalni dio - HRK]]/7.5345</f>
        <v>29912.66374676488</v>
      </c>
      <c r="S3032" s="50">
        <v>1502513.1</v>
      </c>
      <c r="T3032" s="51">
        <f>Ugovori_OPULJP[[#This Row],[Bespovratna sredstva - Ukupno (EU+Nac) HRK
= Ukupna ugovorena vrijednost bespovratnih sredstava]]/7.5345</f>
        <v>199417.75831176588</v>
      </c>
      <c r="U3032" s="50">
        <v>132544.07999999984</v>
      </c>
      <c r="V3032" s="51">
        <f>Ugovori_OPULJP[[#This Row],[Javni doprinos korisnika - HRK]]/7.5345</f>
        <v>17591.622536332849</v>
      </c>
      <c r="W3032" s="50">
        <v>0</v>
      </c>
      <c r="X3032" s="51">
        <f>Ugovori_OPULJP[[#This Row],[Privatni doprinos korisnika - HRK]]/7.5345</f>
        <v>0</v>
      </c>
      <c r="Y3032" s="52">
        <v>1635057.18</v>
      </c>
      <c r="Z3032" s="53">
        <f>Ugovori_OPULJP[[#This Row],[UKUPNI PRIHVATLJIVI IZDACI
TOTAL ELIGIBLE EXPENDITURE
= Bespovratna sredstva ukupno + doprinos korisnika
= Ukupni prihvatljivi troškovi
= Ukupna ugovorena vrijednost projekta HRK]]/7.5345</f>
        <v>217009.38084809872</v>
      </c>
      <c r="AA3032" s="44" t="s">
        <v>10669</v>
      </c>
      <c r="AB3032" s="44" t="s">
        <v>10670</v>
      </c>
      <c r="AC3032" s="114" t="s">
        <v>11103</v>
      </c>
      <c r="AD3032" s="43" t="s">
        <v>11026</v>
      </c>
    </row>
    <row r="3033" spans="1:30" ht="66.75" customHeight="1" x14ac:dyDescent="0.2">
      <c r="A3033" s="41" t="s">
        <v>11104</v>
      </c>
      <c r="B3033" s="42" t="s">
        <v>10664</v>
      </c>
      <c r="C3033" s="43" t="s">
        <v>11022</v>
      </c>
      <c r="D3033" s="43" t="s">
        <v>11023</v>
      </c>
      <c r="E3033" s="44" t="s">
        <v>232</v>
      </c>
      <c r="F3033" s="45" t="s">
        <v>11105</v>
      </c>
      <c r="G3033" s="45" t="s">
        <v>2532</v>
      </c>
      <c r="H3033" s="47">
        <v>42244</v>
      </c>
      <c r="I3033" s="47">
        <v>42609</v>
      </c>
      <c r="J3033" s="48" t="str">
        <f>IF(Ugovori_OPULJP[[#This Row],[DATUM ZAVRŠETKA OPERACIJE]]&gt;DATE(2024,3,31),"u provedbi","završen")</f>
        <v>završen</v>
      </c>
      <c r="K3033" s="46" t="s">
        <v>155</v>
      </c>
      <c r="L3033" s="46" t="s">
        <v>155</v>
      </c>
      <c r="M3033" s="49">
        <v>0.85</v>
      </c>
      <c r="N3033" s="49">
        <v>0.15</v>
      </c>
      <c r="O3033" s="50">
        <f>Ugovori_OPULJP[[#This Row],[Bespovratna sredstva - Ukupno (EU+Nac) HRK
= Ukupna ugovorena vrijednost bespovratnih sredstava]]*Ugovori_OPULJP[[#This Row],[EU STOPA SUFINANCIRANJA %
EU CO-FINANCING RATE %]]</f>
        <v>897288.18599999987</v>
      </c>
      <c r="P3033" s="51">
        <f>Ugovori_OPULJP[[#This Row],[Bespovratna sredstva - EU dio - HRK]]/7.5345</f>
        <v>119090.60800318532</v>
      </c>
      <c r="Q3033" s="50">
        <f>Ugovori_OPULJP[[#This Row],[Bespovratna sredstva - Ukupno (EU+Nac) HRK
= Ukupna ugovorena vrijednost bespovratnih sredstava]]*Ugovori_OPULJP[[#This Row],[STOPA NACIONALNOG SUFINANCIRANJA %]]</f>
        <v>158344.97399999999</v>
      </c>
      <c r="R3033" s="51">
        <f>Ugovori_OPULJP[[#This Row],[Bespovratna sredstva - Nacionalni dio - HRK]]/7.5345</f>
        <v>21015.98964762094</v>
      </c>
      <c r="S3033" s="50">
        <v>1055633.1599999999</v>
      </c>
      <c r="T3033" s="51">
        <f>Ugovori_OPULJP[[#This Row],[Bespovratna sredstva - Ukupno (EU+Nac) HRK
= Ukupna ugovorena vrijednost bespovratnih sredstava]]/7.5345</f>
        <v>140106.59765080627</v>
      </c>
      <c r="U3033" s="50">
        <v>117292.58000000007</v>
      </c>
      <c r="V3033" s="51">
        <f>Ugovori_OPULJP[[#This Row],[Javni doprinos korisnika - HRK]]/7.5345</f>
        <v>15567.400623797208</v>
      </c>
      <c r="W3033" s="50">
        <v>0</v>
      </c>
      <c r="X3033" s="51">
        <f>Ugovori_OPULJP[[#This Row],[Privatni doprinos korisnika - HRK]]/7.5345</f>
        <v>0</v>
      </c>
      <c r="Y3033" s="52">
        <v>1172925.74</v>
      </c>
      <c r="Z3033" s="53">
        <f>Ugovori_OPULJP[[#This Row],[UKUPNI PRIHVATLJIVI IZDACI
TOTAL ELIGIBLE EXPENDITURE
= Bespovratna sredstva ukupno + doprinos korisnika
= Ukupni prihvatljivi troškovi
= Ukupna ugovorena vrijednost projekta HRK]]/7.5345</f>
        <v>155673.99827460348</v>
      </c>
      <c r="AA3033" s="44" t="s">
        <v>10669</v>
      </c>
      <c r="AB3033" s="44" t="s">
        <v>10670</v>
      </c>
      <c r="AC3033" s="114" t="s">
        <v>11106</v>
      </c>
      <c r="AD3033" s="43" t="s">
        <v>11026</v>
      </c>
    </row>
    <row r="3034" spans="1:30" ht="66.75" customHeight="1" x14ac:dyDescent="0.2">
      <c r="A3034" s="41" t="s">
        <v>11107</v>
      </c>
      <c r="B3034" s="42" t="s">
        <v>10664</v>
      </c>
      <c r="C3034" s="43" t="s">
        <v>11022</v>
      </c>
      <c r="D3034" s="43" t="s">
        <v>11023</v>
      </c>
      <c r="E3034" s="44" t="s">
        <v>232</v>
      </c>
      <c r="F3034" s="45" t="s">
        <v>11108</v>
      </c>
      <c r="G3034" s="62" t="s">
        <v>7221</v>
      </c>
      <c r="H3034" s="47">
        <v>42251</v>
      </c>
      <c r="I3034" s="47">
        <v>42616</v>
      </c>
      <c r="J3034" s="48" t="str">
        <f>IF(Ugovori_OPULJP[[#This Row],[DATUM ZAVRŠETKA OPERACIJE]]&gt;DATE(2024,3,31),"u provedbi","završen")</f>
        <v>završen</v>
      </c>
      <c r="K3034" s="46" t="s">
        <v>338</v>
      </c>
      <c r="L3034" s="46" t="s">
        <v>338</v>
      </c>
      <c r="M3034" s="49">
        <v>0.85</v>
      </c>
      <c r="N3034" s="49">
        <v>0.15</v>
      </c>
      <c r="O3034" s="50">
        <f>Ugovori_OPULJP[[#This Row],[Bespovratna sredstva - Ukupno (EU+Nac) HRK
= Ukupna ugovorena vrijednost bespovratnih sredstava]]*Ugovori_OPULJP[[#This Row],[EU STOPA SUFINANCIRANJA %
EU CO-FINANCING RATE %]]</f>
        <v>1559430.8674999999</v>
      </c>
      <c r="P3034" s="51">
        <f>Ugovori_OPULJP[[#This Row],[Bespovratna sredstva - EU dio - HRK]]/7.5345</f>
        <v>206972.0442630566</v>
      </c>
      <c r="Q3034" s="50">
        <f>Ugovori_OPULJP[[#This Row],[Bespovratna sredstva - Ukupno (EU+Nac) HRK
= Ukupna ugovorena vrijednost bespovratnih sredstava]]*Ugovori_OPULJP[[#This Row],[STOPA NACIONALNOG SUFINANCIRANJA %]]</f>
        <v>275193.6825</v>
      </c>
      <c r="R3034" s="51">
        <f>Ugovori_OPULJP[[#This Row],[Bespovratna sredstva - Nacionalni dio - HRK]]/7.5345</f>
        <v>36524.478399362924</v>
      </c>
      <c r="S3034" s="50">
        <v>1834624.55</v>
      </c>
      <c r="T3034" s="51">
        <f>Ugovori_OPULJP[[#This Row],[Bespovratna sredstva - Ukupno (EU+Nac) HRK
= Ukupna ugovorena vrijednost bespovratnih sredstava]]/7.5345</f>
        <v>243496.52266241953</v>
      </c>
      <c r="U3034" s="50">
        <v>96559.189999999944</v>
      </c>
      <c r="V3034" s="51">
        <f>Ugovori_OPULJP[[#This Row],[Javni doprinos korisnika - HRK]]/7.5345</f>
        <v>12815.606875041467</v>
      </c>
      <c r="W3034" s="50">
        <v>0</v>
      </c>
      <c r="X3034" s="51">
        <f>Ugovori_OPULJP[[#This Row],[Privatni doprinos korisnika - HRK]]/7.5345</f>
        <v>0</v>
      </c>
      <c r="Y3034" s="52">
        <v>1931183.74</v>
      </c>
      <c r="Z3034" s="53">
        <f>Ugovori_OPULJP[[#This Row],[UKUPNI PRIHVATLJIVI IZDACI
TOTAL ELIGIBLE EXPENDITURE
= Bespovratna sredstva ukupno + doprinos korisnika
= Ukupni prihvatljivi troškovi
= Ukupna ugovorena vrijednost projekta HRK]]/7.5345</f>
        <v>256312.12953746101</v>
      </c>
      <c r="AA3034" s="44" t="s">
        <v>10669</v>
      </c>
      <c r="AB3034" s="44" t="s">
        <v>10670</v>
      </c>
      <c r="AC3034" s="43" t="s">
        <v>11109</v>
      </c>
      <c r="AD3034" s="43" t="s">
        <v>11026</v>
      </c>
    </row>
    <row r="3035" spans="1:30" ht="66.75" customHeight="1" x14ac:dyDescent="0.2">
      <c r="A3035" s="41" t="s">
        <v>11110</v>
      </c>
      <c r="B3035" s="42" t="s">
        <v>10664</v>
      </c>
      <c r="C3035" s="43" t="s">
        <v>11022</v>
      </c>
      <c r="D3035" s="43" t="s">
        <v>11023</v>
      </c>
      <c r="E3035" s="44" t="s">
        <v>232</v>
      </c>
      <c r="F3035" s="45" t="s">
        <v>11111</v>
      </c>
      <c r="G3035" s="45" t="s">
        <v>11112</v>
      </c>
      <c r="H3035" s="47">
        <v>42251</v>
      </c>
      <c r="I3035" s="47">
        <v>42616</v>
      </c>
      <c r="J3035" s="48" t="str">
        <f>IF(Ugovori_OPULJP[[#This Row],[DATUM ZAVRŠETKA OPERACIJE]]&gt;DATE(2024,3,31),"u provedbi","završen")</f>
        <v>završen</v>
      </c>
      <c r="K3035" s="46" t="s">
        <v>338</v>
      </c>
      <c r="L3035" s="46" t="s">
        <v>338</v>
      </c>
      <c r="M3035" s="49">
        <v>0.85</v>
      </c>
      <c r="N3035" s="49">
        <v>0.15</v>
      </c>
      <c r="O3035" s="50">
        <f>Ugovori_OPULJP[[#This Row],[Bespovratna sredstva - Ukupno (EU+Nac) HRK
= Ukupna ugovorena vrijednost bespovratnih sredstava]]*Ugovori_OPULJP[[#This Row],[EU STOPA SUFINANCIRANJA %
EU CO-FINANCING RATE %]]</f>
        <v>863139.53800000006</v>
      </c>
      <c r="P3035" s="51">
        <f>Ugovori_OPULJP[[#This Row],[Bespovratna sredstva - EU dio - HRK]]/7.5345</f>
        <v>114558.30353706285</v>
      </c>
      <c r="Q3035" s="50">
        <f>Ugovori_OPULJP[[#This Row],[Bespovratna sredstva - Ukupno (EU+Nac) HRK
= Ukupna ugovorena vrijednost bespovratnih sredstava]]*Ugovori_OPULJP[[#This Row],[STOPA NACIONALNOG SUFINANCIRANJA %]]</f>
        <v>152318.742</v>
      </c>
      <c r="R3035" s="51">
        <f>Ugovori_OPULJP[[#This Row],[Bespovratna sredstva - Nacionalni dio - HRK]]/7.5345</f>
        <v>20216.171212422854</v>
      </c>
      <c r="S3035" s="50">
        <v>1015458.28</v>
      </c>
      <c r="T3035" s="51">
        <f>Ugovori_OPULJP[[#This Row],[Bespovratna sredstva - Ukupno (EU+Nac) HRK
= Ukupna ugovorena vrijednost bespovratnih sredstava]]/7.5345</f>
        <v>134774.4747494857</v>
      </c>
      <c r="U3035" s="50">
        <v>88300.719999999972</v>
      </c>
      <c r="V3035" s="51">
        <f>Ugovori_OPULJP[[#This Row],[Javni doprinos korisnika - HRK]]/7.5345</f>
        <v>11719.519543433535</v>
      </c>
      <c r="W3035" s="50">
        <v>0</v>
      </c>
      <c r="X3035" s="51">
        <f>Ugovori_OPULJP[[#This Row],[Privatni doprinos korisnika - HRK]]/7.5345</f>
        <v>0</v>
      </c>
      <c r="Y3035" s="52">
        <v>1103759</v>
      </c>
      <c r="Z3035" s="53">
        <f>Ugovori_OPULJP[[#This Row],[UKUPNI PRIHVATLJIVI IZDACI
TOTAL ELIGIBLE EXPENDITURE
= Bespovratna sredstva ukupno + doprinos korisnika
= Ukupni prihvatljivi troškovi
= Ukupna ugovorena vrijednost projekta HRK]]/7.5345</f>
        <v>146493.99429291923</v>
      </c>
      <c r="AA3035" s="44" t="s">
        <v>10669</v>
      </c>
      <c r="AB3035" s="44" t="s">
        <v>10670</v>
      </c>
      <c r="AC3035" s="114" t="s">
        <v>11113</v>
      </c>
      <c r="AD3035" s="43" t="s">
        <v>11026</v>
      </c>
    </row>
    <row r="3036" spans="1:30" ht="66.75" customHeight="1" x14ac:dyDescent="0.2">
      <c r="A3036" s="41" t="s">
        <v>11114</v>
      </c>
      <c r="B3036" s="42" t="s">
        <v>10664</v>
      </c>
      <c r="C3036" s="43" t="s">
        <v>11022</v>
      </c>
      <c r="D3036" s="43" t="s">
        <v>11023</v>
      </c>
      <c r="E3036" s="44" t="s">
        <v>232</v>
      </c>
      <c r="F3036" s="45" t="s">
        <v>11115</v>
      </c>
      <c r="G3036" s="45" t="s">
        <v>1978</v>
      </c>
      <c r="H3036" s="47">
        <v>42251</v>
      </c>
      <c r="I3036" s="47">
        <v>42616</v>
      </c>
      <c r="J3036" s="48" t="str">
        <f>IF(Ugovori_OPULJP[[#This Row],[DATUM ZAVRŠETKA OPERACIJE]]&gt;DATE(2024,3,31),"u provedbi","završen")</f>
        <v>završen</v>
      </c>
      <c r="K3036" s="46" t="s">
        <v>599</v>
      </c>
      <c r="L3036" s="46" t="s">
        <v>599</v>
      </c>
      <c r="M3036" s="49">
        <v>0.85</v>
      </c>
      <c r="N3036" s="49">
        <v>0.15</v>
      </c>
      <c r="O3036" s="50">
        <f>Ugovori_OPULJP[[#This Row],[Bespovratna sredstva - Ukupno (EU+Nac) HRK
= Ukupna ugovorena vrijednost bespovratnih sredstava]]*Ugovori_OPULJP[[#This Row],[EU STOPA SUFINANCIRANJA %
EU CO-FINANCING RATE %]]</f>
        <v>712785.40949999995</v>
      </c>
      <c r="P3036" s="51">
        <f>Ugovori_OPULJP[[#This Row],[Bespovratna sredstva - EU dio - HRK]]/7.5345</f>
        <v>94602.881345809263</v>
      </c>
      <c r="Q3036" s="50">
        <f>Ugovori_OPULJP[[#This Row],[Bespovratna sredstva - Ukupno (EU+Nac) HRK
= Ukupna ugovorena vrijednost bespovratnih sredstava]]*Ugovori_OPULJP[[#This Row],[STOPA NACIONALNOG SUFINANCIRANJA %]]</f>
        <v>125785.66049999998</v>
      </c>
      <c r="R3036" s="51">
        <f>Ugovori_OPULJP[[#This Row],[Bespovratna sredstva - Nacionalni dio - HRK]]/7.5345</f>
        <v>16694.626119848694</v>
      </c>
      <c r="S3036" s="50">
        <v>838571.07</v>
      </c>
      <c r="T3036" s="51">
        <f>Ugovori_OPULJP[[#This Row],[Bespovratna sredstva - Ukupno (EU+Nac) HRK
= Ukupna ugovorena vrijednost bespovratnih sredstava]]/7.5345</f>
        <v>111297.50746565797</v>
      </c>
      <c r="U3036" s="50">
        <v>72919.230000000098</v>
      </c>
      <c r="V3036" s="51">
        <f>Ugovori_OPULJP[[#This Row],[Javni doprinos korisnika - HRK]]/7.5345</f>
        <v>9678.0449930320647</v>
      </c>
      <c r="W3036" s="50">
        <v>0</v>
      </c>
      <c r="X3036" s="51">
        <f>Ugovori_OPULJP[[#This Row],[Privatni doprinos korisnika - HRK]]/7.5345</f>
        <v>0</v>
      </c>
      <c r="Y3036" s="52">
        <v>911490.3</v>
      </c>
      <c r="Z3036" s="53">
        <f>Ugovori_OPULJP[[#This Row],[UKUPNI PRIHVATLJIVI IZDACI
TOTAL ELIGIBLE EXPENDITURE
= Bespovratna sredstva ukupno + doprinos korisnika
= Ukupni prihvatljivi troškovi
= Ukupna ugovorena vrijednost projekta HRK]]/7.5345</f>
        <v>120975.55245869003</v>
      </c>
      <c r="AA3036" s="44" t="s">
        <v>10669</v>
      </c>
      <c r="AB3036" s="44" t="s">
        <v>10670</v>
      </c>
      <c r="AC3036" s="114" t="s">
        <v>11116</v>
      </c>
      <c r="AD3036" s="43" t="s">
        <v>11026</v>
      </c>
    </row>
    <row r="3037" spans="1:30" ht="66.75" customHeight="1" x14ac:dyDescent="0.2">
      <c r="A3037" s="41" t="s">
        <v>11117</v>
      </c>
      <c r="B3037" s="42" t="s">
        <v>10664</v>
      </c>
      <c r="C3037" s="43" t="s">
        <v>11022</v>
      </c>
      <c r="D3037" s="43" t="s">
        <v>11023</v>
      </c>
      <c r="E3037" s="44" t="s">
        <v>232</v>
      </c>
      <c r="F3037" s="45" t="s">
        <v>11118</v>
      </c>
      <c r="G3037" s="45" t="s">
        <v>1779</v>
      </c>
      <c r="H3037" s="47">
        <v>42237</v>
      </c>
      <c r="I3037" s="47">
        <v>42602</v>
      </c>
      <c r="J3037" s="48" t="str">
        <f>IF(Ugovori_OPULJP[[#This Row],[DATUM ZAVRŠETKA OPERACIJE]]&gt;DATE(2024,3,31),"u provedbi","završen")</f>
        <v>završen</v>
      </c>
      <c r="K3037" s="46" t="s">
        <v>94</v>
      </c>
      <c r="L3037" s="46" t="s">
        <v>94</v>
      </c>
      <c r="M3037" s="49">
        <v>0.85</v>
      </c>
      <c r="N3037" s="49">
        <v>0.15</v>
      </c>
      <c r="O3037" s="50">
        <f>Ugovori_OPULJP[[#This Row],[Bespovratna sredstva - Ukupno (EU+Nac) HRK
= Ukupna ugovorena vrijednost bespovratnih sredstava]]*Ugovori_OPULJP[[#This Row],[EU STOPA SUFINANCIRANJA %
EU CO-FINANCING RATE %]]</f>
        <v>935698.53</v>
      </c>
      <c r="P3037" s="51">
        <f>Ugovori_OPULJP[[#This Row],[Bespovratna sredstva - EU dio - HRK]]/7.5345</f>
        <v>124188.53673103722</v>
      </c>
      <c r="Q3037" s="50">
        <f>Ugovori_OPULJP[[#This Row],[Bespovratna sredstva - Ukupno (EU+Nac) HRK
= Ukupna ugovorena vrijednost bespovratnih sredstava]]*Ugovori_OPULJP[[#This Row],[STOPA NACIONALNOG SUFINANCIRANJA %]]</f>
        <v>165123.26999999999</v>
      </c>
      <c r="R3037" s="51">
        <f>Ugovori_OPULJP[[#This Row],[Bespovratna sredstva - Nacionalni dio - HRK]]/7.5345</f>
        <v>21915.624129006566</v>
      </c>
      <c r="S3037" s="50">
        <v>1100821.8</v>
      </c>
      <c r="T3037" s="51">
        <f>Ugovori_OPULJP[[#This Row],[Bespovratna sredstva - Ukupno (EU+Nac) HRK
= Ukupna ugovorena vrijednost bespovratnih sredstava]]/7.5345</f>
        <v>146104.1608600438</v>
      </c>
      <c r="U3037" s="50">
        <v>98199.869999999879</v>
      </c>
      <c r="V3037" s="51">
        <f>Ugovori_OPULJP[[#This Row],[Javni doprinos korisnika - HRK]]/7.5345</f>
        <v>13033.362532351168</v>
      </c>
      <c r="W3037" s="50">
        <v>0</v>
      </c>
      <c r="X3037" s="51">
        <f>Ugovori_OPULJP[[#This Row],[Privatni doprinos korisnika - HRK]]/7.5345</f>
        <v>0</v>
      </c>
      <c r="Y3037" s="52">
        <v>1199021.67</v>
      </c>
      <c r="Z3037" s="53">
        <f>Ugovori_OPULJP[[#This Row],[UKUPNI PRIHVATLJIVI IZDACI
TOTAL ELIGIBLE EXPENDITURE
= Bespovratna sredstva ukupno + doprinos korisnika
= Ukupni prihvatljivi troškovi
= Ukupna ugovorena vrijednost projekta HRK]]/7.5345</f>
        <v>159137.52339239497</v>
      </c>
      <c r="AA3037" s="44" t="s">
        <v>10669</v>
      </c>
      <c r="AB3037" s="44" t="s">
        <v>10670</v>
      </c>
      <c r="AC3037" s="114" t="s">
        <v>11119</v>
      </c>
      <c r="AD3037" s="43" t="s">
        <v>11026</v>
      </c>
    </row>
    <row r="3038" spans="1:30" ht="66.75" customHeight="1" x14ac:dyDescent="0.2">
      <c r="A3038" s="41" t="s">
        <v>11120</v>
      </c>
      <c r="B3038" s="42" t="s">
        <v>10664</v>
      </c>
      <c r="C3038" s="43" t="s">
        <v>11022</v>
      </c>
      <c r="D3038" s="43" t="s">
        <v>11023</v>
      </c>
      <c r="E3038" s="44" t="s">
        <v>232</v>
      </c>
      <c r="F3038" s="45" t="s">
        <v>11121</v>
      </c>
      <c r="G3038" s="45" t="s">
        <v>11122</v>
      </c>
      <c r="H3038" s="47">
        <v>42251</v>
      </c>
      <c r="I3038" s="47">
        <v>42616</v>
      </c>
      <c r="J3038" s="48" t="str">
        <f>IF(Ugovori_OPULJP[[#This Row],[DATUM ZAVRŠETKA OPERACIJE]]&gt;DATE(2024,3,31),"u provedbi","završen")</f>
        <v>završen</v>
      </c>
      <c r="K3038" s="46" t="s">
        <v>94</v>
      </c>
      <c r="L3038" s="46" t="s">
        <v>94</v>
      </c>
      <c r="M3038" s="49">
        <v>0.85</v>
      </c>
      <c r="N3038" s="49">
        <v>0.15</v>
      </c>
      <c r="O3038" s="50">
        <f>Ugovori_OPULJP[[#This Row],[Bespovratna sredstva - Ukupno (EU+Nac) HRK
= Ukupna ugovorena vrijednost bespovratnih sredstava]]*Ugovori_OPULJP[[#This Row],[EU STOPA SUFINANCIRANJA %
EU CO-FINANCING RATE %]]</f>
        <v>1690711.4805000001</v>
      </c>
      <c r="P3038" s="51">
        <f>Ugovori_OPULJP[[#This Row],[Bespovratna sredstva - EU dio - HRK]]/7.5345</f>
        <v>224395.97591081026</v>
      </c>
      <c r="Q3038" s="50">
        <f>Ugovori_OPULJP[[#This Row],[Bespovratna sredstva - Ukupno (EU+Nac) HRK
= Ukupna ugovorena vrijednost bespovratnih sredstava]]*Ugovori_OPULJP[[#This Row],[STOPA NACIONALNOG SUFINANCIRANJA %]]</f>
        <v>298360.84950000001</v>
      </c>
      <c r="R3038" s="51">
        <f>Ugovori_OPULJP[[#This Row],[Bespovratna sredstva - Nacionalni dio - HRK]]/7.5345</f>
        <v>39599.289866613573</v>
      </c>
      <c r="S3038" s="50">
        <v>1989072.33</v>
      </c>
      <c r="T3038" s="51">
        <f>Ugovori_OPULJP[[#This Row],[Bespovratna sredstva - Ukupno (EU+Nac) HRK
= Ukupna ugovorena vrijednost bespovratnih sredstava]]/7.5345</f>
        <v>263995.26577742386</v>
      </c>
      <c r="U3038" s="50">
        <v>106452.66999999993</v>
      </c>
      <c r="V3038" s="51">
        <f>Ugovori_OPULJP[[#This Row],[Javni doprinos korisnika - HRK]]/7.5345</f>
        <v>14128.697325635399</v>
      </c>
      <c r="W3038" s="50">
        <v>0</v>
      </c>
      <c r="X3038" s="51">
        <f>Ugovori_OPULJP[[#This Row],[Privatni doprinos korisnika - HRK]]/7.5345</f>
        <v>0</v>
      </c>
      <c r="Y3038" s="52">
        <v>2095525</v>
      </c>
      <c r="Z3038" s="53">
        <f>Ugovori_OPULJP[[#This Row],[UKUPNI PRIHVATLJIVI IZDACI
TOTAL ELIGIBLE EXPENDITURE
= Bespovratna sredstva ukupno + doprinos korisnika
= Ukupni prihvatljivi troškovi
= Ukupna ugovorena vrijednost projekta HRK]]/7.5345</f>
        <v>278123.96310305927</v>
      </c>
      <c r="AA3038" s="44" t="s">
        <v>10669</v>
      </c>
      <c r="AB3038" s="44" t="s">
        <v>10670</v>
      </c>
      <c r="AC3038" s="114" t="s">
        <v>11123</v>
      </c>
      <c r="AD3038" s="43" t="s">
        <v>11026</v>
      </c>
    </row>
    <row r="3039" spans="1:30" ht="66.75" customHeight="1" x14ac:dyDescent="0.2">
      <c r="A3039" s="41" t="s">
        <v>11124</v>
      </c>
      <c r="B3039" s="42" t="s">
        <v>10664</v>
      </c>
      <c r="C3039" s="43" t="s">
        <v>11022</v>
      </c>
      <c r="D3039" s="43" t="s">
        <v>11023</v>
      </c>
      <c r="E3039" s="44" t="s">
        <v>232</v>
      </c>
      <c r="F3039" s="45" t="s">
        <v>11125</v>
      </c>
      <c r="G3039" s="45" t="s">
        <v>10038</v>
      </c>
      <c r="H3039" s="47">
        <v>42248</v>
      </c>
      <c r="I3039" s="47">
        <v>42613</v>
      </c>
      <c r="J3039" s="48" t="str">
        <f>IF(Ugovori_OPULJP[[#This Row],[DATUM ZAVRŠETKA OPERACIJE]]&gt;DATE(2024,3,31),"u provedbi","završen")</f>
        <v>završen</v>
      </c>
      <c r="K3039" s="46" t="s">
        <v>338</v>
      </c>
      <c r="L3039" s="46" t="s">
        <v>338</v>
      </c>
      <c r="M3039" s="49">
        <v>0.85</v>
      </c>
      <c r="N3039" s="49">
        <v>0.15</v>
      </c>
      <c r="O3039" s="50">
        <f>Ugovori_OPULJP[[#This Row],[Bespovratna sredstva - Ukupno (EU+Nac) HRK
= Ukupna ugovorena vrijednost bespovratnih sredstava]]*Ugovori_OPULJP[[#This Row],[EU STOPA SUFINANCIRANJA %
EU CO-FINANCING RATE %]]</f>
        <v>947025.17099999997</v>
      </c>
      <c r="P3039" s="51">
        <f>Ugovori_OPULJP[[#This Row],[Bespovratna sredstva - EU dio - HRK]]/7.5345</f>
        <v>125691.84033446146</v>
      </c>
      <c r="Q3039" s="50">
        <f>Ugovori_OPULJP[[#This Row],[Bespovratna sredstva - Ukupno (EU+Nac) HRK
= Ukupna ugovorena vrijednost bespovratnih sredstava]]*Ugovori_OPULJP[[#This Row],[STOPA NACIONALNOG SUFINANCIRANJA %]]</f>
        <v>167122.08900000001</v>
      </c>
      <c r="R3039" s="51">
        <f>Ugovori_OPULJP[[#This Row],[Bespovratna sredstva - Nacionalni dio - HRK]]/7.5345</f>
        <v>22180.913000199085</v>
      </c>
      <c r="S3039" s="50">
        <v>1114147.26</v>
      </c>
      <c r="T3039" s="51">
        <f>Ugovori_OPULJP[[#This Row],[Bespovratna sredstva - Ukupno (EU+Nac) HRK
= Ukupna ugovorena vrijednost bespovratnih sredstava]]/7.5345</f>
        <v>147872.75333466055</v>
      </c>
      <c r="U3039" s="50">
        <v>123794.14999999991</v>
      </c>
      <c r="V3039" s="51">
        <f>Ugovori_OPULJP[[#This Row],[Javni doprinos korisnika - HRK]]/7.5345</f>
        <v>16430.307253301467</v>
      </c>
      <c r="W3039" s="50">
        <v>0</v>
      </c>
      <c r="X3039" s="51">
        <f>Ugovori_OPULJP[[#This Row],[Privatni doprinos korisnika - HRK]]/7.5345</f>
        <v>0</v>
      </c>
      <c r="Y3039" s="52">
        <v>1237941.4099999999</v>
      </c>
      <c r="Z3039" s="53">
        <f>Ugovori_OPULJP[[#This Row],[UKUPNI PRIHVATLJIVI IZDACI
TOTAL ELIGIBLE EXPENDITURE
= Bespovratna sredstva ukupno + doprinos korisnika
= Ukupni prihvatljivi troškovi
= Ukupna ugovorena vrijednost projekta HRK]]/7.5345</f>
        <v>164303.06058796201</v>
      </c>
      <c r="AA3039" s="44" t="s">
        <v>10669</v>
      </c>
      <c r="AB3039" s="44" t="s">
        <v>10670</v>
      </c>
      <c r="AC3039" s="114" t="s">
        <v>11126</v>
      </c>
      <c r="AD3039" s="43" t="s">
        <v>11026</v>
      </c>
    </row>
    <row r="3040" spans="1:30" ht="66.75" customHeight="1" x14ac:dyDescent="0.2">
      <c r="A3040" s="41" t="s">
        <v>11127</v>
      </c>
      <c r="B3040" s="42" t="s">
        <v>10664</v>
      </c>
      <c r="C3040" s="43" t="s">
        <v>11022</v>
      </c>
      <c r="D3040" s="43" t="s">
        <v>11023</v>
      </c>
      <c r="E3040" s="44" t="s">
        <v>232</v>
      </c>
      <c r="F3040" s="45" t="s">
        <v>11128</v>
      </c>
      <c r="G3040" s="45" t="s">
        <v>11129</v>
      </c>
      <c r="H3040" s="47">
        <v>42248</v>
      </c>
      <c r="I3040" s="47">
        <v>42613</v>
      </c>
      <c r="J3040" s="48" t="str">
        <f>IF(Ugovori_OPULJP[[#This Row],[DATUM ZAVRŠETKA OPERACIJE]]&gt;DATE(2024,3,31),"u provedbi","završen")</f>
        <v>završen</v>
      </c>
      <c r="K3040" s="46" t="s">
        <v>104</v>
      </c>
      <c r="L3040" s="46" t="s">
        <v>104</v>
      </c>
      <c r="M3040" s="49">
        <v>0.85</v>
      </c>
      <c r="N3040" s="49">
        <v>0.15</v>
      </c>
      <c r="O3040" s="50">
        <f>Ugovori_OPULJP[[#This Row],[Bespovratna sredstva - Ukupno (EU+Nac) HRK
= Ukupna ugovorena vrijednost bespovratnih sredstava]]*Ugovori_OPULJP[[#This Row],[EU STOPA SUFINANCIRANJA %
EU CO-FINANCING RATE %]]</f>
        <v>1764196.301</v>
      </c>
      <c r="P3040" s="51">
        <f>Ugovori_OPULJP[[#This Row],[Bespovratna sredstva - EU dio - HRK]]/7.5345</f>
        <v>234149.08766341495</v>
      </c>
      <c r="Q3040" s="50">
        <f>Ugovori_OPULJP[[#This Row],[Bespovratna sredstva - Ukupno (EU+Nac) HRK
= Ukupna ugovorena vrijednost bespovratnih sredstava]]*Ugovori_OPULJP[[#This Row],[STOPA NACIONALNOG SUFINANCIRANJA %]]</f>
        <v>311328.75900000002</v>
      </c>
      <c r="R3040" s="51">
        <f>Ugovori_OPULJP[[#This Row],[Bespovratna sredstva - Nacionalni dio - HRK]]/7.5345</f>
        <v>41320.427234720286</v>
      </c>
      <c r="S3040" s="50">
        <v>2075525.06</v>
      </c>
      <c r="T3040" s="51">
        <f>Ugovori_OPULJP[[#This Row],[Bespovratna sredstva - Ukupno (EU+Nac) HRK
= Ukupna ugovorena vrijednost bespovratnih sredstava]]/7.5345</f>
        <v>275469.51489813521</v>
      </c>
      <c r="U3040" s="50">
        <v>116832.85999999987</v>
      </c>
      <c r="V3040" s="51">
        <f>Ugovori_OPULJP[[#This Row],[Javni doprinos korisnika - HRK]]/7.5345</f>
        <v>15506.385294312809</v>
      </c>
      <c r="W3040" s="50">
        <v>0</v>
      </c>
      <c r="X3040" s="51">
        <f>Ugovori_OPULJP[[#This Row],[Privatni doprinos korisnika - HRK]]/7.5345</f>
        <v>0</v>
      </c>
      <c r="Y3040" s="52">
        <v>2192357.92</v>
      </c>
      <c r="Z3040" s="53">
        <f>Ugovori_OPULJP[[#This Row],[UKUPNI PRIHVATLJIVI IZDACI
TOTAL ELIGIBLE EXPENDITURE
= Bespovratna sredstva ukupno + doprinos korisnika
= Ukupni prihvatljivi troškovi
= Ukupna ugovorena vrijednost projekta HRK]]/7.5345</f>
        <v>290975.90019244805</v>
      </c>
      <c r="AA3040" s="44" t="s">
        <v>10669</v>
      </c>
      <c r="AB3040" s="44" t="s">
        <v>10670</v>
      </c>
      <c r="AC3040" s="114" t="s">
        <v>11130</v>
      </c>
      <c r="AD3040" s="43" t="s">
        <v>11026</v>
      </c>
    </row>
    <row r="3041" spans="1:30" ht="66.75" customHeight="1" x14ac:dyDescent="0.2">
      <c r="A3041" s="41" t="s">
        <v>11131</v>
      </c>
      <c r="B3041" s="42" t="s">
        <v>10664</v>
      </c>
      <c r="C3041" s="43" t="s">
        <v>11022</v>
      </c>
      <c r="D3041" s="43" t="s">
        <v>11023</v>
      </c>
      <c r="E3041" s="44" t="s">
        <v>232</v>
      </c>
      <c r="F3041" s="45" t="s">
        <v>11132</v>
      </c>
      <c r="G3041" s="45" t="s">
        <v>865</v>
      </c>
      <c r="H3041" s="47">
        <v>42248</v>
      </c>
      <c r="I3041" s="47">
        <v>42613</v>
      </c>
      <c r="J3041" s="48" t="str">
        <f>IF(Ugovori_OPULJP[[#This Row],[DATUM ZAVRŠETKA OPERACIJE]]&gt;DATE(2024,3,31),"u provedbi","završen")</f>
        <v>završen</v>
      </c>
      <c r="K3041" s="46" t="s">
        <v>104</v>
      </c>
      <c r="L3041" s="46" t="s">
        <v>104</v>
      </c>
      <c r="M3041" s="49">
        <v>0.85</v>
      </c>
      <c r="N3041" s="49">
        <v>0.15</v>
      </c>
      <c r="O3041" s="50">
        <f>Ugovori_OPULJP[[#This Row],[Bespovratna sredstva - Ukupno (EU+Nac) HRK
= Ukupna ugovorena vrijednost bespovratnih sredstava]]*Ugovori_OPULJP[[#This Row],[EU STOPA SUFINANCIRANJA %
EU CO-FINANCING RATE %]]</f>
        <v>419413.647</v>
      </c>
      <c r="P3041" s="51">
        <f>Ugovori_OPULJP[[#This Row],[Bespovratna sredstva - EU dio - HRK]]/7.5345</f>
        <v>55665.757117260597</v>
      </c>
      <c r="Q3041" s="50">
        <f>Ugovori_OPULJP[[#This Row],[Bespovratna sredstva - Ukupno (EU+Nac) HRK
= Ukupna ugovorena vrijednost bespovratnih sredstava]]*Ugovori_OPULJP[[#This Row],[STOPA NACIONALNOG SUFINANCIRANJA %]]</f>
        <v>74014.172999999995</v>
      </c>
      <c r="R3041" s="51">
        <f>Ugovori_OPULJP[[#This Row],[Bespovratna sredstva - Nacionalni dio - HRK]]/7.5345</f>
        <v>9823.3689030459864</v>
      </c>
      <c r="S3041" s="50">
        <v>493427.82</v>
      </c>
      <c r="T3041" s="51">
        <f>Ugovori_OPULJP[[#This Row],[Bespovratna sredstva - Ukupno (EU+Nac) HRK
= Ukupna ugovorena vrijednost bespovratnih sredstava]]/7.5345</f>
        <v>65489.12602030659</v>
      </c>
      <c r="U3041" s="50">
        <v>43699.999999999942</v>
      </c>
      <c r="V3041" s="51">
        <f>Ugovori_OPULJP[[#This Row],[Javni doprinos korisnika - HRK]]/7.5345</f>
        <v>5799.9867277191506</v>
      </c>
      <c r="W3041" s="50">
        <v>0</v>
      </c>
      <c r="X3041" s="51">
        <f>Ugovori_OPULJP[[#This Row],[Privatni doprinos korisnika - HRK]]/7.5345</f>
        <v>0</v>
      </c>
      <c r="Y3041" s="52">
        <v>537127.81999999995</v>
      </c>
      <c r="Z3041" s="53">
        <f>Ugovori_OPULJP[[#This Row],[UKUPNI PRIHVATLJIVI IZDACI
TOTAL ELIGIBLE EXPENDITURE
= Bespovratna sredstva ukupno + doprinos korisnika
= Ukupni prihvatljivi troškovi
= Ukupna ugovorena vrijednost projekta HRK]]/7.5345</f>
        <v>71289.112748025742</v>
      </c>
      <c r="AA3041" s="44" t="s">
        <v>10669</v>
      </c>
      <c r="AB3041" s="44" t="s">
        <v>10670</v>
      </c>
      <c r="AC3041" s="114" t="s">
        <v>11133</v>
      </c>
      <c r="AD3041" s="43" t="s">
        <v>11026</v>
      </c>
    </row>
    <row r="3042" spans="1:30" ht="66.75" customHeight="1" x14ac:dyDescent="0.2">
      <c r="A3042" s="41" t="s">
        <v>11134</v>
      </c>
      <c r="B3042" s="42" t="s">
        <v>10664</v>
      </c>
      <c r="C3042" s="43" t="s">
        <v>11022</v>
      </c>
      <c r="D3042" s="43" t="s">
        <v>11023</v>
      </c>
      <c r="E3042" s="44" t="s">
        <v>232</v>
      </c>
      <c r="F3042" s="45" t="s">
        <v>11135</v>
      </c>
      <c r="G3042" s="45" t="s">
        <v>1171</v>
      </c>
      <c r="H3042" s="47">
        <v>42241</v>
      </c>
      <c r="I3042" s="47">
        <v>42606</v>
      </c>
      <c r="J3042" s="48" t="str">
        <f>IF(Ugovori_OPULJP[[#This Row],[DATUM ZAVRŠETKA OPERACIJE]]&gt;DATE(2024,3,31),"u provedbi","završen")</f>
        <v>završen</v>
      </c>
      <c r="K3042" s="46" t="s">
        <v>333</v>
      </c>
      <c r="L3042" s="46" t="s">
        <v>333</v>
      </c>
      <c r="M3042" s="49">
        <v>0.85</v>
      </c>
      <c r="N3042" s="49">
        <v>0.15</v>
      </c>
      <c r="O3042" s="50">
        <f>Ugovori_OPULJP[[#This Row],[Bespovratna sredstva - Ukupno (EU+Nac) HRK
= Ukupna ugovorena vrijednost bespovratnih sredstava]]*Ugovori_OPULJP[[#This Row],[EU STOPA SUFINANCIRANJA %
EU CO-FINANCING RATE %]]</f>
        <v>1272857.575</v>
      </c>
      <c r="P3042" s="51">
        <f>Ugovori_OPULJP[[#This Row],[Bespovratna sredstva - EU dio - HRK]]/7.5345</f>
        <v>168937.2320658305</v>
      </c>
      <c r="Q3042" s="50">
        <f>Ugovori_OPULJP[[#This Row],[Bespovratna sredstva - Ukupno (EU+Nac) HRK
= Ukupna ugovorena vrijednost bespovratnih sredstava]]*Ugovori_OPULJP[[#This Row],[STOPA NACIONALNOG SUFINANCIRANJA %]]</f>
        <v>224621.92499999999</v>
      </c>
      <c r="R3042" s="51">
        <f>Ugovori_OPULJP[[#This Row],[Bespovratna sredstva - Nacionalni dio - HRK]]/7.5345</f>
        <v>29812.452717499498</v>
      </c>
      <c r="S3042" s="50">
        <v>1497479.5</v>
      </c>
      <c r="T3042" s="51">
        <f>Ugovori_OPULJP[[#This Row],[Bespovratna sredstva - Ukupno (EU+Nac) HRK
= Ukupna ugovorena vrijednost bespovratnih sredstava]]/7.5345</f>
        <v>198749.68478333001</v>
      </c>
      <c r="U3042" s="50">
        <v>130433</v>
      </c>
      <c r="V3042" s="51">
        <f>Ugovori_OPULJP[[#This Row],[Javni doprinos korisnika - HRK]]/7.5345</f>
        <v>17311.43406994492</v>
      </c>
      <c r="W3042" s="50">
        <v>0</v>
      </c>
      <c r="X3042" s="51">
        <f>Ugovori_OPULJP[[#This Row],[Privatni doprinos korisnika - HRK]]/7.5345</f>
        <v>0</v>
      </c>
      <c r="Y3042" s="52">
        <v>1627912.5</v>
      </c>
      <c r="Z3042" s="53">
        <f>Ugovori_OPULJP[[#This Row],[UKUPNI PRIHVATLJIVI IZDACI
TOTAL ELIGIBLE EXPENDITURE
= Bespovratna sredstva ukupno + doprinos korisnika
= Ukupni prihvatljivi troškovi
= Ukupna ugovorena vrijednost projekta HRK]]/7.5345</f>
        <v>216061.11885327494</v>
      </c>
      <c r="AA3042" s="44" t="s">
        <v>10669</v>
      </c>
      <c r="AB3042" s="44" t="s">
        <v>10670</v>
      </c>
      <c r="AC3042" s="114" t="s">
        <v>11136</v>
      </c>
      <c r="AD3042" s="43" t="s">
        <v>11026</v>
      </c>
    </row>
    <row r="3043" spans="1:30" ht="66.75" customHeight="1" x14ac:dyDescent="0.2">
      <c r="A3043" s="41" t="s">
        <v>11137</v>
      </c>
      <c r="B3043" s="42" t="s">
        <v>10664</v>
      </c>
      <c r="C3043" s="43" t="s">
        <v>11022</v>
      </c>
      <c r="D3043" s="43" t="s">
        <v>11023</v>
      </c>
      <c r="E3043" s="44" t="s">
        <v>232</v>
      </c>
      <c r="F3043" s="45" t="s">
        <v>11138</v>
      </c>
      <c r="G3043" s="45" t="s">
        <v>1950</v>
      </c>
      <c r="H3043" s="47">
        <v>42236</v>
      </c>
      <c r="I3043" s="47">
        <v>42601</v>
      </c>
      <c r="J3043" s="48" t="str">
        <f>IF(Ugovori_OPULJP[[#This Row],[DATUM ZAVRŠETKA OPERACIJE]]&gt;DATE(2024,3,31),"u provedbi","završen")</f>
        <v>završen</v>
      </c>
      <c r="K3043" s="46" t="s">
        <v>249</v>
      </c>
      <c r="L3043" s="46" t="s">
        <v>249</v>
      </c>
      <c r="M3043" s="49">
        <v>0.85</v>
      </c>
      <c r="N3043" s="49">
        <v>0.15</v>
      </c>
      <c r="O3043" s="50">
        <f>Ugovori_OPULJP[[#This Row],[Bespovratna sredstva - Ukupno (EU+Nac) HRK
= Ukupna ugovorena vrijednost bespovratnih sredstava]]*Ugovori_OPULJP[[#This Row],[EU STOPA SUFINANCIRANJA %
EU CO-FINANCING RATE %]]</f>
        <v>2125000</v>
      </c>
      <c r="P3043" s="51">
        <f>Ugovori_OPULJP[[#This Row],[Bespovratna sredstva - EU dio - HRK]]/7.5345</f>
        <v>282035.96788108035</v>
      </c>
      <c r="Q3043" s="50">
        <f>Ugovori_OPULJP[[#This Row],[Bespovratna sredstva - Ukupno (EU+Nac) HRK
= Ukupna ugovorena vrijednost bespovratnih sredstava]]*Ugovori_OPULJP[[#This Row],[STOPA NACIONALNOG SUFINANCIRANJA %]]</f>
        <v>375000</v>
      </c>
      <c r="R3043" s="51">
        <f>Ugovori_OPULJP[[#This Row],[Bespovratna sredstva - Nacionalni dio - HRK]]/7.5345</f>
        <v>49771.053155484769</v>
      </c>
      <c r="S3043" s="50">
        <v>2500000</v>
      </c>
      <c r="T3043" s="51">
        <f>Ugovori_OPULJP[[#This Row],[Bespovratna sredstva - Ukupno (EU+Nac) HRK
= Ukupna ugovorena vrijednost bespovratnih sredstava]]/7.5345</f>
        <v>331807.02103656513</v>
      </c>
      <c r="U3043" s="50">
        <v>600000.02</v>
      </c>
      <c r="V3043" s="51">
        <f>Ugovori_OPULJP[[#This Row],[Javni doprinos korisnika - HRK]]/7.5345</f>
        <v>79633.687703231801</v>
      </c>
      <c r="W3043" s="50">
        <v>0</v>
      </c>
      <c r="X3043" s="51">
        <f>Ugovori_OPULJP[[#This Row],[Privatni doprinos korisnika - HRK]]/7.5345</f>
        <v>0</v>
      </c>
      <c r="Y3043" s="52">
        <v>3100000.02</v>
      </c>
      <c r="Z3043" s="53">
        <f>Ugovori_OPULJP[[#This Row],[UKUPNI PRIHVATLJIVI IZDACI
TOTAL ELIGIBLE EXPENDITURE
= Bespovratna sredstva ukupno + doprinos korisnika
= Ukupni prihvatljivi troškovi
= Ukupna ugovorena vrijednost projekta HRK]]/7.5345</f>
        <v>411440.70873979689</v>
      </c>
      <c r="AA3043" s="44" t="s">
        <v>10669</v>
      </c>
      <c r="AB3043" s="44" t="s">
        <v>10670</v>
      </c>
      <c r="AC3043" s="114" t="s">
        <v>11139</v>
      </c>
      <c r="AD3043" s="43" t="s">
        <v>11026</v>
      </c>
    </row>
    <row r="3044" spans="1:30" ht="66.75" customHeight="1" x14ac:dyDescent="0.2">
      <c r="A3044" s="41" t="s">
        <v>11140</v>
      </c>
      <c r="B3044" s="42" t="s">
        <v>10664</v>
      </c>
      <c r="C3044" s="43" t="s">
        <v>11022</v>
      </c>
      <c r="D3044" s="43" t="s">
        <v>11023</v>
      </c>
      <c r="E3044" s="44" t="s">
        <v>232</v>
      </c>
      <c r="F3044" s="45" t="s">
        <v>11141</v>
      </c>
      <c r="G3044" s="45" t="s">
        <v>8490</v>
      </c>
      <c r="H3044" s="47">
        <v>42233</v>
      </c>
      <c r="I3044" s="47">
        <v>42598</v>
      </c>
      <c r="J3044" s="48" t="str">
        <f>IF(Ugovori_OPULJP[[#This Row],[DATUM ZAVRŠETKA OPERACIJE]]&gt;DATE(2024,3,31),"u provedbi","završen")</f>
        <v>završen</v>
      </c>
      <c r="K3044" s="46" t="s">
        <v>244</v>
      </c>
      <c r="L3044" s="46" t="s">
        <v>244</v>
      </c>
      <c r="M3044" s="49">
        <v>0.85</v>
      </c>
      <c r="N3044" s="49">
        <v>0.15</v>
      </c>
      <c r="O3044" s="50">
        <f>Ugovori_OPULJP[[#This Row],[Bespovratna sredstva - Ukupno (EU+Nac) HRK
= Ukupna ugovorena vrijednost bespovratnih sredstava]]*Ugovori_OPULJP[[#This Row],[EU STOPA SUFINANCIRANJA %
EU CO-FINANCING RATE %]]</f>
        <v>599801.45449999999</v>
      </c>
      <c r="P3044" s="51">
        <f>Ugovori_OPULJP[[#This Row],[Bespovratna sredstva - EU dio - HRK]]/7.5345</f>
        <v>79607.333532417542</v>
      </c>
      <c r="Q3044" s="50">
        <f>Ugovori_OPULJP[[#This Row],[Bespovratna sredstva - Ukupno (EU+Nac) HRK
= Ukupna ugovorena vrijednost bespovratnih sredstava]]*Ugovori_OPULJP[[#This Row],[STOPA NACIONALNOG SUFINANCIRANJA %]]</f>
        <v>105847.3155</v>
      </c>
      <c r="R3044" s="51">
        <f>Ugovori_OPULJP[[#This Row],[Bespovratna sredstva - Nacionalni dio - HRK]]/7.5345</f>
        <v>14048.352976308977</v>
      </c>
      <c r="S3044" s="50">
        <v>705648.77</v>
      </c>
      <c r="T3044" s="51">
        <f>Ugovori_OPULJP[[#This Row],[Bespovratna sredstva - Ukupno (EU+Nac) HRK
= Ukupna ugovorena vrijednost bespovratnih sredstava]]/7.5345</f>
        <v>93655.686508726518</v>
      </c>
      <c r="U3044" s="50">
        <v>124526.26000000001</v>
      </c>
      <c r="V3044" s="51">
        <f>Ugovori_OPULJP[[#This Row],[Javni doprinos korisnika - HRK]]/7.5345</f>
        <v>16527.47494856991</v>
      </c>
      <c r="W3044" s="50">
        <v>0</v>
      </c>
      <c r="X3044" s="51">
        <f>Ugovori_OPULJP[[#This Row],[Privatni doprinos korisnika - HRK]]/7.5345</f>
        <v>0</v>
      </c>
      <c r="Y3044" s="52">
        <v>830175.03</v>
      </c>
      <c r="Z3044" s="53">
        <f>Ugovori_OPULJP[[#This Row],[UKUPNI PRIHVATLJIVI IZDACI
TOTAL ELIGIBLE EXPENDITURE
= Bespovratna sredstva ukupno + doprinos korisnika
= Ukupni prihvatljivi troškovi
= Ukupna ugovorena vrijednost projekta HRK]]/7.5345</f>
        <v>110183.16145729643</v>
      </c>
      <c r="AA3044" s="44" t="s">
        <v>10669</v>
      </c>
      <c r="AB3044" s="44" t="s">
        <v>10670</v>
      </c>
      <c r="AC3044" s="114" t="s">
        <v>11142</v>
      </c>
      <c r="AD3044" s="43" t="s">
        <v>11026</v>
      </c>
    </row>
    <row r="3045" spans="1:30" ht="66.75" customHeight="1" x14ac:dyDescent="0.2">
      <c r="A3045" s="41" t="s">
        <v>11143</v>
      </c>
      <c r="B3045" s="42" t="s">
        <v>10664</v>
      </c>
      <c r="C3045" s="43" t="s">
        <v>11022</v>
      </c>
      <c r="D3045" s="43" t="s">
        <v>11023</v>
      </c>
      <c r="E3045" s="44" t="s">
        <v>232</v>
      </c>
      <c r="F3045" s="45" t="s">
        <v>11144</v>
      </c>
      <c r="G3045" s="45" t="s">
        <v>1079</v>
      </c>
      <c r="H3045" s="47">
        <v>42233</v>
      </c>
      <c r="I3045" s="47">
        <v>42598</v>
      </c>
      <c r="J3045" s="48" t="str">
        <f>IF(Ugovori_OPULJP[[#This Row],[DATUM ZAVRŠETKA OPERACIJE]]&gt;DATE(2024,3,31),"u provedbi","završen")</f>
        <v>završen</v>
      </c>
      <c r="K3045" s="46" t="s">
        <v>425</v>
      </c>
      <c r="L3045" s="46" t="s">
        <v>425</v>
      </c>
      <c r="M3045" s="49">
        <v>0.85</v>
      </c>
      <c r="N3045" s="49">
        <v>0.15</v>
      </c>
      <c r="O3045" s="50">
        <f>Ugovori_OPULJP[[#This Row],[Bespovratna sredstva - Ukupno (EU+Nac) HRK
= Ukupna ugovorena vrijednost bespovratnih sredstava]]*Ugovori_OPULJP[[#This Row],[EU STOPA SUFINANCIRANJA %
EU CO-FINANCING RATE %]]</f>
        <v>2039279.9309999999</v>
      </c>
      <c r="P3045" s="51">
        <f>Ugovori_OPULJP[[#This Row],[Bespovratna sredstva - EU dio - HRK]]/7.5345</f>
        <v>270658.95958590478</v>
      </c>
      <c r="Q3045" s="50">
        <f>Ugovori_OPULJP[[#This Row],[Bespovratna sredstva - Ukupno (EU+Nac) HRK
= Ukupna ugovorena vrijednost bespovratnih sredstava]]*Ugovori_OPULJP[[#This Row],[STOPA NACIONALNOG SUFINANCIRANJA %]]</f>
        <v>359872.92899999995</v>
      </c>
      <c r="R3045" s="51">
        <f>Ugovori_OPULJP[[#This Row],[Bespovratna sredstva - Nacionalni dio - HRK]]/7.5345</f>
        <v>47763.345809277314</v>
      </c>
      <c r="S3045" s="50">
        <v>2399152.86</v>
      </c>
      <c r="T3045" s="51">
        <f>Ugovori_OPULJP[[#This Row],[Bespovratna sredstva - Ukupno (EU+Nac) HRK
= Ukupna ugovorena vrijednost bespovratnih sredstava]]/7.5345</f>
        <v>318422.30539518211</v>
      </c>
      <c r="U3045" s="50">
        <v>266572.54000000004</v>
      </c>
      <c r="V3045" s="51">
        <f>Ugovori_OPULJP[[#This Row],[Javni doprinos korisnika - HRK]]/7.5345</f>
        <v>35380.256155020244</v>
      </c>
      <c r="W3045" s="50">
        <v>0</v>
      </c>
      <c r="X3045" s="51">
        <f>Ugovori_OPULJP[[#This Row],[Privatni doprinos korisnika - HRK]]/7.5345</f>
        <v>0</v>
      </c>
      <c r="Y3045" s="52">
        <v>2665725.4</v>
      </c>
      <c r="Z3045" s="53">
        <f>Ugovori_OPULJP[[#This Row],[UKUPNI PRIHVATLJIVI IZDACI
TOTAL ELIGIBLE EXPENDITURE
= Bespovratna sredstva ukupno + doprinos korisnika
= Ukupni prihvatljivi troškovi
= Ukupna ugovorena vrijednost projekta HRK]]/7.5345</f>
        <v>353802.56155020237</v>
      </c>
      <c r="AA3045" s="44" t="s">
        <v>10669</v>
      </c>
      <c r="AB3045" s="44" t="s">
        <v>10670</v>
      </c>
      <c r="AC3045" s="114" t="s">
        <v>11145</v>
      </c>
      <c r="AD3045" s="43" t="s">
        <v>11026</v>
      </c>
    </row>
    <row r="3046" spans="1:30" ht="66.75" customHeight="1" x14ac:dyDescent="0.2">
      <c r="A3046" s="41" t="s">
        <v>11146</v>
      </c>
      <c r="B3046" s="42" t="s">
        <v>10664</v>
      </c>
      <c r="C3046" s="43" t="s">
        <v>11022</v>
      </c>
      <c r="D3046" s="43" t="s">
        <v>11023</v>
      </c>
      <c r="E3046" s="44" t="s">
        <v>232</v>
      </c>
      <c r="F3046" s="45" t="s">
        <v>11147</v>
      </c>
      <c r="G3046" s="62" t="s">
        <v>4496</v>
      </c>
      <c r="H3046" s="47">
        <v>42251</v>
      </c>
      <c r="I3046" s="47">
        <v>42616</v>
      </c>
      <c r="J3046" s="48" t="str">
        <f>IF(Ugovori_OPULJP[[#This Row],[DATUM ZAVRŠETKA OPERACIJE]]&gt;DATE(2024,3,31),"u provedbi","završen")</f>
        <v>završen</v>
      </c>
      <c r="K3046" s="46" t="s">
        <v>599</v>
      </c>
      <c r="L3046" s="46" t="s">
        <v>599</v>
      </c>
      <c r="M3046" s="49">
        <v>0.85</v>
      </c>
      <c r="N3046" s="49">
        <v>0.15</v>
      </c>
      <c r="O3046" s="50">
        <f>Ugovori_OPULJP[[#This Row],[Bespovratna sredstva - Ukupno (EU+Nac) HRK
= Ukupna ugovorena vrijednost bespovratnih sredstava]]*Ugovori_OPULJP[[#This Row],[EU STOPA SUFINANCIRANJA %
EU CO-FINANCING RATE %]]</f>
        <v>1074764.9135</v>
      </c>
      <c r="P3046" s="51">
        <f>Ugovori_OPULJP[[#This Row],[Bespovratna sredstva - EU dio - HRK]]/7.5345</f>
        <v>142645.81770522264</v>
      </c>
      <c r="Q3046" s="50">
        <f>Ugovori_OPULJP[[#This Row],[Bespovratna sredstva - Ukupno (EU+Nac) HRK
= Ukupna ugovorena vrijednost bespovratnih sredstava]]*Ugovori_OPULJP[[#This Row],[STOPA NACIONALNOG SUFINANCIRANJA %]]</f>
        <v>189664.3965</v>
      </c>
      <c r="R3046" s="51">
        <f>Ugovori_OPULJP[[#This Row],[Bespovratna sredstva - Nacionalni dio - HRK]]/7.5345</f>
        <v>25172.79135974517</v>
      </c>
      <c r="S3046" s="50">
        <v>1264429.31</v>
      </c>
      <c r="T3046" s="51">
        <f>Ugovori_OPULJP[[#This Row],[Bespovratna sredstva - Ukupno (EU+Nac) HRK
= Ukupna ugovorena vrijednost bespovratnih sredstava]]/7.5345</f>
        <v>167818.60906496781</v>
      </c>
      <c r="U3046" s="50">
        <v>66548.919999999925</v>
      </c>
      <c r="V3046" s="51">
        <f>Ugovori_OPULJP[[#This Row],[Javni doprinos korisnika - HRK]]/7.5345</f>
        <v>8832.5595593602666</v>
      </c>
      <c r="W3046" s="50">
        <v>0</v>
      </c>
      <c r="X3046" s="51">
        <f>Ugovori_OPULJP[[#This Row],[Privatni doprinos korisnika - HRK]]/7.5345</f>
        <v>0</v>
      </c>
      <c r="Y3046" s="52">
        <v>1330978.23</v>
      </c>
      <c r="Z3046" s="53">
        <f>Ugovori_OPULJP[[#This Row],[UKUPNI PRIHVATLJIVI IZDACI
TOTAL ELIGIBLE EXPENDITURE
= Bespovratna sredstva ukupno + doprinos korisnika
= Ukupni prihvatljivi troškovi
= Ukupna ugovorena vrijednost projekta HRK]]/7.5345</f>
        <v>176651.16862432807</v>
      </c>
      <c r="AA3046" s="44" t="s">
        <v>10669</v>
      </c>
      <c r="AB3046" s="44" t="s">
        <v>10670</v>
      </c>
      <c r="AC3046" s="114" t="s">
        <v>11148</v>
      </c>
      <c r="AD3046" s="43" t="s">
        <v>11026</v>
      </c>
    </row>
    <row r="3047" spans="1:30" ht="66.75" customHeight="1" x14ac:dyDescent="0.2">
      <c r="A3047" s="41" t="s">
        <v>11149</v>
      </c>
      <c r="B3047" s="42" t="s">
        <v>10664</v>
      </c>
      <c r="C3047" s="43" t="s">
        <v>11022</v>
      </c>
      <c r="D3047" s="43" t="s">
        <v>11023</v>
      </c>
      <c r="E3047" s="44" t="s">
        <v>232</v>
      </c>
      <c r="F3047" s="45" t="s">
        <v>11150</v>
      </c>
      <c r="G3047" s="45" t="s">
        <v>3106</v>
      </c>
      <c r="H3047" s="47">
        <v>42248</v>
      </c>
      <c r="I3047" s="47">
        <v>42613</v>
      </c>
      <c r="J3047" s="48" t="str">
        <f>IF(Ugovori_OPULJP[[#This Row],[DATUM ZAVRŠETKA OPERACIJE]]&gt;DATE(2024,3,31),"u provedbi","završen")</f>
        <v>završen</v>
      </c>
      <c r="K3047" s="46" t="s">
        <v>99</v>
      </c>
      <c r="L3047" s="46" t="s">
        <v>99</v>
      </c>
      <c r="M3047" s="49">
        <v>0.85</v>
      </c>
      <c r="N3047" s="49">
        <v>0.15</v>
      </c>
      <c r="O3047" s="50">
        <f>Ugovori_OPULJP[[#This Row],[Bespovratna sredstva - Ukupno (EU+Nac) HRK
= Ukupna ugovorena vrijednost bespovratnih sredstava]]*Ugovori_OPULJP[[#This Row],[EU STOPA SUFINANCIRANJA %
EU CO-FINANCING RATE %]]</f>
        <v>1793586.87</v>
      </c>
      <c r="P3047" s="51">
        <f>Ugovori_OPULJP[[#This Row],[Bespovratna sredstva - EU dio - HRK]]/7.5345</f>
        <v>238049.88652199879</v>
      </c>
      <c r="Q3047" s="50">
        <f>Ugovori_OPULJP[[#This Row],[Bespovratna sredstva - Ukupno (EU+Nac) HRK
= Ukupna ugovorena vrijednost bespovratnih sredstava]]*Ugovori_OPULJP[[#This Row],[STOPA NACIONALNOG SUFINANCIRANJA %]]</f>
        <v>316515.33</v>
      </c>
      <c r="R3047" s="51">
        <f>Ugovori_OPULJP[[#This Row],[Bespovratna sredstva - Nacionalni dio - HRK]]/7.5345</f>
        <v>42008.80350388214</v>
      </c>
      <c r="S3047" s="50">
        <v>2110102.2000000002</v>
      </c>
      <c r="T3047" s="51">
        <f>Ugovori_OPULJP[[#This Row],[Bespovratna sredstva - Ukupno (EU+Nac) HRK
= Ukupna ugovorena vrijednost bespovratnih sredstava]]/7.5345</f>
        <v>280058.69002588093</v>
      </c>
      <c r="U3047" s="50">
        <v>234455.79999999981</v>
      </c>
      <c r="V3047" s="51">
        <f>Ugovori_OPULJP[[#This Row],[Javni doprinos korisnika - HRK]]/7.5345</f>
        <v>31117.632225097856</v>
      </c>
      <c r="W3047" s="50">
        <v>0</v>
      </c>
      <c r="X3047" s="51">
        <f>Ugovori_OPULJP[[#This Row],[Privatni doprinos korisnika - HRK]]/7.5345</f>
        <v>0</v>
      </c>
      <c r="Y3047" s="52">
        <v>2344558</v>
      </c>
      <c r="Z3047" s="53">
        <f>Ugovori_OPULJP[[#This Row],[UKUPNI PRIHVATLJIVI IZDACI
TOTAL ELIGIBLE EXPENDITURE
= Bespovratna sredstva ukupno + doprinos korisnika
= Ukupni prihvatljivi troškovi
= Ukupna ugovorena vrijednost projekta HRK]]/7.5345</f>
        <v>311176.32225097879</v>
      </c>
      <c r="AA3047" s="44" t="s">
        <v>10669</v>
      </c>
      <c r="AB3047" s="44" t="s">
        <v>10670</v>
      </c>
      <c r="AC3047" s="114" t="s">
        <v>11151</v>
      </c>
      <c r="AD3047" s="43" t="s">
        <v>11026</v>
      </c>
    </row>
    <row r="3048" spans="1:30" ht="66.75" customHeight="1" x14ac:dyDescent="0.2">
      <c r="A3048" s="41" t="s">
        <v>11152</v>
      </c>
      <c r="B3048" s="42" t="s">
        <v>10664</v>
      </c>
      <c r="C3048" s="43" t="s">
        <v>11022</v>
      </c>
      <c r="D3048" s="43" t="s">
        <v>11023</v>
      </c>
      <c r="E3048" s="44" t="s">
        <v>232</v>
      </c>
      <c r="F3048" s="45" t="s">
        <v>11153</v>
      </c>
      <c r="G3048" s="45" t="s">
        <v>243</v>
      </c>
      <c r="H3048" s="47">
        <v>42248</v>
      </c>
      <c r="I3048" s="47">
        <v>42613</v>
      </c>
      <c r="J3048" s="48" t="str">
        <f>IF(Ugovori_OPULJP[[#This Row],[DATUM ZAVRŠETKA OPERACIJE]]&gt;DATE(2024,3,31),"u provedbi","završen")</f>
        <v>završen</v>
      </c>
      <c r="K3048" s="46" t="s">
        <v>244</v>
      </c>
      <c r="L3048" s="46" t="s">
        <v>244</v>
      </c>
      <c r="M3048" s="49">
        <v>0.85</v>
      </c>
      <c r="N3048" s="49">
        <v>0.15</v>
      </c>
      <c r="O3048" s="50">
        <f>Ugovori_OPULJP[[#This Row],[Bespovratna sredstva - Ukupno (EU+Nac) HRK
= Ukupna ugovorena vrijednost bespovratnih sredstava]]*Ugovori_OPULJP[[#This Row],[EU STOPA SUFINANCIRANJA %
EU CO-FINANCING RATE %]]</f>
        <v>1910093.9475</v>
      </c>
      <c r="P3048" s="51">
        <f>Ugovori_OPULJP[[#This Row],[Bespovratna sredstva - EU dio - HRK]]/7.5345</f>
        <v>253513.03304797929</v>
      </c>
      <c r="Q3048" s="50">
        <f>Ugovori_OPULJP[[#This Row],[Bespovratna sredstva - Ukupno (EU+Nac) HRK
= Ukupna ugovorena vrijednost bespovratnih sredstava]]*Ugovori_OPULJP[[#This Row],[STOPA NACIONALNOG SUFINANCIRANJA %]]</f>
        <v>337075.40250000003</v>
      </c>
      <c r="R3048" s="51">
        <f>Ugovori_OPULJP[[#This Row],[Bespovratna sredstva - Nacionalni dio - HRK]]/7.5345</f>
        <v>44737.594067290462</v>
      </c>
      <c r="S3048" s="50">
        <v>2247169.35</v>
      </c>
      <c r="T3048" s="51">
        <f>Ugovori_OPULJP[[#This Row],[Bespovratna sredstva - Ukupno (EU+Nac) HRK
= Ukupna ugovorena vrijednost bespovratnih sredstava]]/7.5345</f>
        <v>298250.62711526977</v>
      </c>
      <c r="U3048" s="50">
        <v>249685.48999999976</v>
      </c>
      <c r="V3048" s="51">
        <f>Ugovori_OPULJP[[#This Row],[Javni doprinos korisnika - HRK]]/7.5345</f>
        <v>33138.959453181997</v>
      </c>
      <c r="W3048" s="50">
        <v>0</v>
      </c>
      <c r="X3048" s="51">
        <f>Ugovori_OPULJP[[#This Row],[Privatni doprinos korisnika - HRK]]/7.5345</f>
        <v>0</v>
      </c>
      <c r="Y3048" s="52">
        <v>2496854.84</v>
      </c>
      <c r="Z3048" s="53">
        <f>Ugovori_OPULJP[[#This Row],[UKUPNI PRIHVATLJIVI IZDACI
TOTAL ELIGIBLE EXPENDITURE
= Bespovratna sredstva ukupno + doprinos korisnika
= Ukupni prihvatljivi troškovi
= Ukupna ugovorena vrijednost projekta HRK]]/7.5345</f>
        <v>331389.58656845178</v>
      </c>
      <c r="AA3048" s="44" t="s">
        <v>10669</v>
      </c>
      <c r="AB3048" s="44" t="s">
        <v>10670</v>
      </c>
      <c r="AC3048" s="114" t="s">
        <v>11154</v>
      </c>
      <c r="AD3048" s="43" t="s">
        <v>11026</v>
      </c>
    </row>
    <row r="3049" spans="1:30" ht="66.75" customHeight="1" x14ac:dyDescent="0.2">
      <c r="A3049" s="41" t="s">
        <v>11155</v>
      </c>
      <c r="B3049" s="42" t="s">
        <v>10664</v>
      </c>
      <c r="C3049" s="43" t="s">
        <v>11022</v>
      </c>
      <c r="D3049" s="43" t="s">
        <v>11023</v>
      </c>
      <c r="E3049" s="44" t="s">
        <v>232</v>
      </c>
      <c r="F3049" s="45" t="s">
        <v>11156</v>
      </c>
      <c r="G3049" s="45" t="s">
        <v>4324</v>
      </c>
      <c r="H3049" s="47">
        <v>42240</v>
      </c>
      <c r="I3049" s="47">
        <v>42605</v>
      </c>
      <c r="J3049" s="48" t="str">
        <f>IF(Ugovori_OPULJP[[#This Row],[DATUM ZAVRŠETKA OPERACIJE]]&gt;DATE(2024,3,31),"u provedbi","završen")</f>
        <v>završen</v>
      </c>
      <c r="K3049" s="46" t="s">
        <v>249</v>
      </c>
      <c r="L3049" s="46" t="s">
        <v>249</v>
      </c>
      <c r="M3049" s="49">
        <v>0.85</v>
      </c>
      <c r="N3049" s="49">
        <v>0.15</v>
      </c>
      <c r="O3049" s="50">
        <f>Ugovori_OPULJP[[#This Row],[Bespovratna sredstva - Ukupno (EU+Nac) HRK
= Ukupna ugovorena vrijednost bespovratnih sredstava]]*Ugovori_OPULJP[[#This Row],[EU STOPA SUFINANCIRANJA %
EU CO-FINANCING RATE %]]</f>
        <v>234827.75750000001</v>
      </c>
      <c r="P3049" s="51">
        <f>Ugovori_OPULJP[[#This Row],[Bespovratna sredstva - EU dio - HRK]]/7.5345</f>
        <v>31166.999469108767</v>
      </c>
      <c r="Q3049" s="50">
        <f>Ugovori_OPULJP[[#This Row],[Bespovratna sredstva - Ukupno (EU+Nac) HRK
= Ukupna ugovorena vrijednost bespovratnih sredstava]]*Ugovori_OPULJP[[#This Row],[STOPA NACIONALNOG SUFINANCIRANJA %]]</f>
        <v>41440.192499999997</v>
      </c>
      <c r="R3049" s="51">
        <f>Ugovori_OPULJP[[#This Row],[Bespovratna sredstva - Nacionalni dio - HRK]]/7.5345</f>
        <v>5500.0587298427226</v>
      </c>
      <c r="S3049" s="50">
        <v>276267.95</v>
      </c>
      <c r="T3049" s="51">
        <f>Ugovori_OPULJP[[#This Row],[Bespovratna sredstva - Ukupno (EU+Nac) HRK
= Ukupna ugovorena vrijednost bespovratnih sredstava]]/7.5345</f>
        <v>36667.05819895149</v>
      </c>
      <c r="U3049" s="50">
        <v>34832.049999999988</v>
      </c>
      <c r="V3049" s="51">
        <f>Ugovori_OPULJP[[#This Row],[Javni doprinos korisnika - HRK]]/7.5345</f>
        <v>4623.0074988386732</v>
      </c>
      <c r="W3049" s="50">
        <v>0</v>
      </c>
      <c r="X3049" s="51">
        <f>Ugovori_OPULJP[[#This Row],[Privatni doprinos korisnika - HRK]]/7.5345</f>
        <v>0</v>
      </c>
      <c r="Y3049" s="52">
        <v>311100</v>
      </c>
      <c r="Z3049" s="53">
        <f>Ugovori_OPULJP[[#This Row],[UKUPNI PRIHVATLJIVI IZDACI
TOTAL ELIGIBLE EXPENDITURE
= Bespovratna sredstva ukupno + doprinos korisnika
= Ukupni prihvatljivi troškovi
= Ukupna ugovorena vrijednost projekta HRK]]/7.5345</f>
        <v>41290.06569779016</v>
      </c>
      <c r="AA3049" s="44" t="s">
        <v>10669</v>
      </c>
      <c r="AB3049" s="44" t="s">
        <v>10670</v>
      </c>
      <c r="AC3049" s="114" t="s">
        <v>11157</v>
      </c>
      <c r="AD3049" s="43" t="s">
        <v>11026</v>
      </c>
    </row>
    <row r="3050" spans="1:30" ht="66.75" customHeight="1" x14ac:dyDescent="0.2">
      <c r="A3050" s="41" t="s">
        <v>11158</v>
      </c>
      <c r="B3050" s="42" t="s">
        <v>10664</v>
      </c>
      <c r="C3050" s="43" t="s">
        <v>11022</v>
      </c>
      <c r="D3050" s="43" t="s">
        <v>11159</v>
      </c>
      <c r="E3050" s="44" t="s">
        <v>232</v>
      </c>
      <c r="F3050" s="45" t="s">
        <v>11102</v>
      </c>
      <c r="G3050" s="45" t="s">
        <v>1443</v>
      </c>
      <c r="H3050" s="47">
        <v>42606</v>
      </c>
      <c r="I3050" s="47">
        <v>42970</v>
      </c>
      <c r="J3050" s="48" t="str">
        <f>IF(Ugovori_OPULJP[[#This Row],[DATUM ZAVRŠETKA OPERACIJE]]&gt;DATE(2024,3,31),"u provedbi","završen")</f>
        <v>završen</v>
      </c>
      <c r="K3050" s="46" t="s">
        <v>186</v>
      </c>
      <c r="L3050" s="46" t="s">
        <v>186</v>
      </c>
      <c r="M3050" s="49">
        <v>0.85</v>
      </c>
      <c r="N3050" s="49">
        <v>0.15</v>
      </c>
      <c r="O3050" s="50">
        <f>Ugovori_OPULJP[[#This Row],[Bespovratna sredstva - Ukupno (EU+Nac) HRK
= Ukupna ugovorena vrijednost bespovratnih sredstava]]*Ugovori_OPULJP[[#This Row],[EU STOPA SUFINANCIRANJA %
EU CO-FINANCING RATE %]]</f>
        <v>1435428.6600000001</v>
      </c>
      <c r="P3050" s="51">
        <f>Ugovori_OPULJP[[#This Row],[Bespovratna sredstva - EU dio - HRK]]/7.5345</f>
        <v>190514.12303404341</v>
      </c>
      <c r="Q3050" s="50">
        <f>Ugovori_OPULJP[[#This Row],[Bespovratna sredstva - Ukupno (EU+Nac) HRK
= Ukupna ugovorena vrijednost bespovratnih sredstava]]*Ugovori_OPULJP[[#This Row],[STOPA NACIONALNOG SUFINANCIRANJA %]]</f>
        <v>253310.94</v>
      </c>
      <c r="R3050" s="51">
        <f>Ugovori_OPULJP[[#This Row],[Bespovratna sredstva - Nacionalni dio - HRK]]/7.5345</f>
        <v>33620.139358948836</v>
      </c>
      <c r="S3050" s="50">
        <v>1688739.6</v>
      </c>
      <c r="T3050" s="51">
        <f>Ugovori_OPULJP[[#This Row],[Bespovratna sredstva - Ukupno (EU+Nac) HRK
= Ukupna ugovorena vrijednost bespovratnih sredstava]]/7.5345</f>
        <v>224134.26239299224</v>
      </c>
      <c r="U3050" s="50">
        <v>159723.91999999993</v>
      </c>
      <c r="V3050" s="51">
        <f>Ugovori_OPULJP[[#This Row],[Javni doprinos korisnika - HRK]]/7.5345</f>
        <v>21199.007233393047</v>
      </c>
      <c r="W3050" s="50">
        <v>0</v>
      </c>
      <c r="X3050" s="51">
        <f>Ugovori_OPULJP[[#This Row],[Privatni doprinos korisnika - HRK]]/7.5345</f>
        <v>0</v>
      </c>
      <c r="Y3050" s="52">
        <v>1848463.52</v>
      </c>
      <c r="Z3050" s="53">
        <f>Ugovori_OPULJP[[#This Row],[UKUPNI PRIHVATLJIVI IZDACI
TOTAL ELIGIBLE EXPENDITURE
= Bespovratna sredstva ukupno + doprinos korisnika
= Ukupni prihvatljivi troškovi
= Ukupna ugovorena vrijednost projekta HRK]]/7.5345</f>
        <v>245333.26962638527</v>
      </c>
      <c r="AA3050" s="44" t="s">
        <v>10669</v>
      </c>
      <c r="AB3050" s="44" t="s">
        <v>10670</v>
      </c>
      <c r="AC3050" s="114" t="s">
        <v>11160</v>
      </c>
      <c r="AD3050" s="43" t="s">
        <v>11026</v>
      </c>
    </row>
    <row r="3051" spans="1:30" ht="66.75" customHeight="1" x14ac:dyDescent="0.2">
      <c r="A3051" s="41" t="s">
        <v>11161</v>
      </c>
      <c r="B3051" s="42" t="s">
        <v>10664</v>
      </c>
      <c r="C3051" s="43" t="s">
        <v>11022</v>
      </c>
      <c r="D3051" s="43" t="s">
        <v>11159</v>
      </c>
      <c r="E3051" s="44" t="s">
        <v>232</v>
      </c>
      <c r="F3051" s="45" t="s">
        <v>11162</v>
      </c>
      <c r="G3051" s="45" t="s">
        <v>771</v>
      </c>
      <c r="H3051" s="47">
        <v>42583</v>
      </c>
      <c r="I3051" s="47">
        <v>42947</v>
      </c>
      <c r="J3051" s="48" t="str">
        <f>IF(Ugovori_OPULJP[[#This Row],[DATUM ZAVRŠETKA OPERACIJE]]&gt;DATE(2024,3,31),"u provedbi","završen")</f>
        <v>završen</v>
      </c>
      <c r="K3051" s="46" t="s">
        <v>425</v>
      </c>
      <c r="L3051" s="46" t="s">
        <v>425</v>
      </c>
      <c r="M3051" s="49">
        <v>0.85</v>
      </c>
      <c r="N3051" s="49">
        <v>0.15</v>
      </c>
      <c r="O3051" s="50">
        <f>Ugovori_OPULJP[[#This Row],[Bespovratna sredstva - Ukupno (EU+Nac) HRK
= Ukupna ugovorena vrijednost bespovratnih sredstava]]*Ugovori_OPULJP[[#This Row],[EU STOPA SUFINANCIRANJA %
EU CO-FINANCING RATE %]]</f>
        <v>1700000</v>
      </c>
      <c r="P3051" s="51">
        <f>Ugovori_OPULJP[[#This Row],[Bespovratna sredstva - EU dio - HRK]]/7.5345</f>
        <v>225628.77430486429</v>
      </c>
      <c r="Q3051" s="50">
        <f>Ugovori_OPULJP[[#This Row],[Bespovratna sredstva - Ukupno (EU+Nac) HRK
= Ukupna ugovorena vrijednost bespovratnih sredstava]]*Ugovori_OPULJP[[#This Row],[STOPA NACIONALNOG SUFINANCIRANJA %]]</f>
        <v>300000</v>
      </c>
      <c r="R3051" s="51">
        <f>Ugovori_OPULJP[[#This Row],[Bespovratna sredstva - Nacionalni dio - HRK]]/7.5345</f>
        <v>39816.842524387816</v>
      </c>
      <c r="S3051" s="50">
        <v>2000000</v>
      </c>
      <c r="T3051" s="51">
        <f>Ugovori_OPULJP[[#This Row],[Bespovratna sredstva - Ukupno (EU+Nac) HRK
= Ukupna ugovorena vrijednost bespovratnih sredstava]]/7.5345</f>
        <v>265445.6168292521</v>
      </c>
      <c r="U3051" s="50">
        <v>1035274.04</v>
      </c>
      <c r="V3051" s="51">
        <f>Ugovori_OPULJP[[#This Row],[Javni doprinos korisnika - HRK]]/7.5345</f>
        <v>137404.4780675559</v>
      </c>
      <c r="W3051" s="50">
        <v>0</v>
      </c>
      <c r="X3051" s="51">
        <f>Ugovori_OPULJP[[#This Row],[Privatni doprinos korisnika - HRK]]/7.5345</f>
        <v>0</v>
      </c>
      <c r="Y3051" s="52">
        <v>3035274.04</v>
      </c>
      <c r="Z3051" s="53">
        <f>Ugovori_OPULJP[[#This Row],[UKUPNI PRIHVATLJIVI IZDACI
TOTAL ELIGIBLE EXPENDITURE
= Bespovratna sredstva ukupno + doprinos korisnika
= Ukupni prihvatljivi troškovi
= Ukupna ugovorena vrijednost projekta HRK]]/7.5345</f>
        <v>402850.09489680798</v>
      </c>
      <c r="AA3051" s="44" t="s">
        <v>10669</v>
      </c>
      <c r="AB3051" s="44" t="s">
        <v>10670</v>
      </c>
      <c r="AC3051" s="114" t="s">
        <v>11163</v>
      </c>
      <c r="AD3051" s="43" t="s">
        <v>11026</v>
      </c>
    </row>
    <row r="3052" spans="1:30" ht="66.75" customHeight="1" x14ac:dyDescent="0.2">
      <c r="A3052" s="41" t="s">
        <v>11164</v>
      </c>
      <c r="B3052" s="42" t="s">
        <v>10664</v>
      </c>
      <c r="C3052" s="43" t="s">
        <v>11022</v>
      </c>
      <c r="D3052" s="43" t="s">
        <v>11159</v>
      </c>
      <c r="E3052" s="44" t="s">
        <v>232</v>
      </c>
      <c r="F3052" s="45" t="s">
        <v>11165</v>
      </c>
      <c r="G3052" s="45" t="s">
        <v>804</v>
      </c>
      <c r="H3052" s="47">
        <v>42613</v>
      </c>
      <c r="I3052" s="47">
        <v>42977</v>
      </c>
      <c r="J3052" s="48" t="str">
        <f>IF(Ugovori_OPULJP[[#This Row],[DATUM ZAVRŠETKA OPERACIJE]]&gt;DATE(2024,3,31),"u provedbi","završen")</f>
        <v>završen</v>
      </c>
      <c r="K3052" s="46" t="s">
        <v>594</v>
      </c>
      <c r="L3052" s="46" t="s">
        <v>594</v>
      </c>
      <c r="M3052" s="49">
        <v>0.85</v>
      </c>
      <c r="N3052" s="49">
        <v>0.15</v>
      </c>
      <c r="O3052" s="50">
        <f>Ugovori_OPULJP[[#This Row],[Bespovratna sredstva - Ukupno (EU+Nac) HRK
= Ukupna ugovorena vrijednost bespovratnih sredstava]]*Ugovori_OPULJP[[#This Row],[EU STOPA SUFINANCIRANJA %
EU CO-FINANCING RATE %]]</f>
        <v>1531468.8</v>
      </c>
      <c r="P3052" s="51">
        <f>Ugovori_OPULJP[[#This Row],[Bespovratna sredstva - EU dio - HRK]]/7.5345</f>
        <v>203260.84013537725</v>
      </c>
      <c r="Q3052" s="50">
        <f>Ugovori_OPULJP[[#This Row],[Bespovratna sredstva - Ukupno (EU+Nac) HRK
= Ukupna ugovorena vrijednost bespovratnih sredstava]]*Ugovori_OPULJP[[#This Row],[STOPA NACIONALNOG SUFINANCIRANJA %]]</f>
        <v>270259.20000000001</v>
      </c>
      <c r="R3052" s="51">
        <f>Ugovori_OPULJP[[#This Row],[Bespovratna sredstva - Nacionalni dio - HRK]]/7.5345</f>
        <v>35869.560023890102</v>
      </c>
      <c r="S3052" s="50">
        <v>1801728</v>
      </c>
      <c r="T3052" s="51">
        <f>Ugovori_OPULJP[[#This Row],[Bespovratna sredstva - Ukupno (EU+Nac) HRK
= Ukupna ugovorena vrijednost bespovratnih sredstava]]/7.5345</f>
        <v>239130.40015926736</v>
      </c>
      <c r="U3052" s="50">
        <v>317952</v>
      </c>
      <c r="V3052" s="51">
        <f>Ugovori_OPULJP[[#This Row],[Javni doprinos korisnika - HRK]]/7.5345</f>
        <v>42199.482381047179</v>
      </c>
      <c r="W3052" s="50">
        <v>0</v>
      </c>
      <c r="X3052" s="51">
        <f>Ugovori_OPULJP[[#This Row],[Privatni doprinos korisnika - HRK]]/7.5345</f>
        <v>0</v>
      </c>
      <c r="Y3052" s="52">
        <v>2119680</v>
      </c>
      <c r="Z3052" s="53">
        <f>Ugovori_OPULJP[[#This Row],[UKUPNI PRIHVATLJIVI IZDACI
TOTAL ELIGIBLE EXPENDITURE
= Bespovratna sredstva ukupno + doprinos korisnika
= Ukupni prihvatljivi troškovi
= Ukupna ugovorena vrijednost projekta HRK]]/7.5345</f>
        <v>281329.88254031452</v>
      </c>
      <c r="AA3052" s="44" t="s">
        <v>10669</v>
      </c>
      <c r="AB3052" s="44" t="s">
        <v>10670</v>
      </c>
      <c r="AC3052" s="43" t="s">
        <v>11166</v>
      </c>
      <c r="AD3052" s="43" t="s">
        <v>11026</v>
      </c>
    </row>
    <row r="3053" spans="1:30" ht="66.75" customHeight="1" x14ac:dyDescent="0.2">
      <c r="A3053" s="41" t="s">
        <v>11167</v>
      </c>
      <c r="B3053" s="42" t="s">
        <v>10664</v>
      </c>
      <c r="C3053" s="43" t="s">
        <v>11022</v>
      </c>
      <c r="D3053" s="43" t="s">
        <v>11159</v>
      </c>
      <c r="E3053" s="44" t="s">
        <v>232</v>
      </c>
      <c r="F3053" s="45" t="s">
        <v>11168</v>
      </c>
      <c r="G3053" s="45" t="s">
        <v>2441</v>
      </c>
      <c r="H3053" s="47">
        <v>42607</v>
      </c>
      <c r="I3053" s="47">
        <v>42971</v>
      </c>
      <c r="J3053" s="48" t="str">
        <f>IF(Ugovori_OPULJP[[#This Row],[DATUM ZAVRŠETKA OPERACIJE]]&gt;DATE(2024,3,31),"u provedbi","završen")</f>
        <v>završen</v>
      </c>
      <c r="K3053" s="46" t="s">
        <v>271</v>
      </c>
      <c r="L3053" s="46" t="s">
        <v>271</v>
      </c>
      <c r="M3053" s="49">
        <v>0.85</v>
      </c>
      <c r="N3053" s="49">
        <v>0.15</v>
      </c>
      <c r="O3053" s="50">
        <f>Ugovori_OPULJP[[#This Row],[Bespovratna sredstva - Ukupno (EU+Nac) HRK
= Ukupna ugovorena vrijednost bespovratnih sredstava]]*Ugovori_OPULJP[[#This Row],[EU STOPA SUFINANCIRANJA %
EU CO-FINANCING RATE %]]</f>
        <v>1054962.574</v>
      </c>
      <c r="P3053" s="51">
        <f>Ugovori_OPULJP[[#This Row],[Bespovratna sredstva - EU dio - HRK]]/7.5345</f>
        <v>140017.59559360275</v>
      </c>
      <c r="Q3053" s="50">
        <f>Ugovori_OPULJP[[#This Row],[Bespovratna sredstva - Ukupno (EU+Nac) HRK
= Ukupna ugovorena vrijednost bespovratnih sredstava]]*Ugovori_OPULJP[[#This Row],[STOPA NACIONALNOG SUFINANCIRANJA %]]</f>
        <v>186169.86599999998</v>
      </c>
      <c r="R3053" s="51">
        <f>Ugovori_OPULJP[[#This Row],[Bespovratna sredstva - Nacionalni dio - HRK]]/7.5345</f>
        <v>24708.987457694602</v>
      </c>
      <c r="S3053" s="50">
        <v>1241132.44</v>
      </c>
      <c r="T3053" s="51">
        <f>Ugovori_OPULJP[[#This Row],[Bespovratna sredstva - Ukupno (EU+Nac) HRK
= Ukupna ugovorena vrijednost bespovratnih sredstava]]/7.5345</f>
        <v>164726.58305129735</v>
      </c>
      <c r="U3053" s="50">
        <v>107924.56000000006</v>
      </c>
      <c r="V3053" s="51">
        <f>Ugovori_OPULJP[[#This Row],[Javni doprinos korisnika - HRK]]/7.5345</f>
        <v>14324.050700112821</v>
      </c>
      <c r="W3053" s="50">
        <v>0</v>
      </c>
      <c r="X3053" s="51">
        <f>Ugovori_OPULJP[[#This Row],[Privatni doprinos korisnika - HRK]]/7.5345</f>
        <v>0</v>
      </c>
      <c r="Y3053" s="52">
        <v>1349057</v>
      </c>
      <c r="Z3053" s="53">
        <f>Ugovori_OPULJP[[#This Row],[UKUPNI PRIHVATLJIVI IZDACI
TOTAL ELIGIBLE EXPENDITURE
= Bespovratna sredstva ukupno + doprinos korisnika
= Ukupni prihvatljivi troškovi
= Ukupna ugovorena vrijednost projekta HRK]]/7.5345</f>
        <v>179050.63375141018</v>
      </c>
      <c r="AA3053" s="44" t="s">
        <v>10669</v>
      </c>
      <c r="AB3053" s="44" t="s">
        <v>10670</v>
      </c>
      <c r="AC3053" s="43" t="s">
        <v>11169</v>
      </c>
      <c r="AD3053" s="43" t="s">
        <v>11026</v>
      </c>
    </row>
    <row r="3054" spans="1:30" ht="66.75" customHeight="1" x14ac:dyDescent="0.2">
      <c r="A3054" s="41" t="s">
        <v>11170</v>
      </c>
      <c r="B3054" s="42" t="s">
        <v>10664</v>
      </c>
      <c r="C3054" s="43" t="s">
        <v>11022</v>
      </c>
      <c r="D3054" s="43" t="s">
        <v>11159</v>
      </c>
      <c r="E3054" s="44" t="s">
        <v>232</v>
      </c>
      <c r="F3054" s="45" t="s">
        <v>11171</v>
      </c>
      <c r="G3054" s="45" t="s">
        <v>11065</v>
      </c>
      <c r="H3054" s="47">
        <v>42613</v>
      </c>
      <c r="I3054" s="47">
        <v>42977</v>
      </c>
      <c r="J3054" s="48" t="str">
        <f>IF(Ugovori_OPULJP[[#This Row],[DATUM ZAVRŠETKA OPERACIJE]]&gt;DATE(2024,3,31),"u provedbi","završen")</f>
        <v>završen</v>
      </c>
      <c r="K3054" s="46" t="s">
        <v>211</v>
      </c>
      <c r="L3054" s="46" t="s">
        <v>211</v>
      </c>
      <c r="M3054" s="49">
        <v>0.85</v>
      </c>
      <c r="N3054" s="49">
        <v>0.15</v>
      </c>
      <c r="O3054" s="50">
        <f>Ugovori_OPULJP[[#This Row],[Bespovratna sredstva - Ukupno (EU+Nac) HRK
= Ukupna ugovorena vrijednost bespovratnih sredstava]]*Ugovori_OPULJP[[#This Row],[EU STOPA SUFINANCIRANJA %
EU CO-FINANCING RATE %]]</f>
        <v>1566509.625</v>
      </c>
      <c r="P3054" s="51">
        <f>Ugovori_OPULJP[[#This Row],[Bespovratna sredstva - EU dio - HRK]]/7.5345</f>
        <v>207911.55683854269</v>
      </c>
      <c r="Q3054" s="50">
        <f>Ugovori_OPULJP[[#This Row],[Bespovratna sredstva - Ukupno (EU+Nac) HRK
= Ukupna ugovorena vrijednost bespovratnih sredstava]]*Ugovori_OPULJP[[#This Row],[STOPA NACIONALNOG SUFINANCIRANJA %]]</f>
        <v>276442.875</v>
      </c>
      <c r="R3054" s="51">
        <f>Ugovori_OPULJP[[#This Row],[Bespovratna sredstva - Nacionalni dio - HRK]]/7.5345</f>
        <v>36690.274736213418</v>
      </c>
      <c r="S3054" s="50">
        <v>1842952.5</v>
      </c>
      <c r="T3054" s="51">
        <f>Ugovori_OPULJP[[#This Row],[Bespovratna sredstva - Ukupno (EU+Nac) HRK
= Ukupna ugovorena vrijednost bespovratnih sredstava]]/7.5345</f>
        <v>244601.8315747561</v>
      </c>
      <c r="U3054" s="50">
        <v>96997.5</v>
      </c>
      <c r="V3054" s="51">
        <f>Ugovori_OPULJP[[#This Row],[Javni doprinos korisnika - HRK]]/7.5345</f>
        <v>12873.780609197689</v>
      </c>
      <c r="W3054" s="50">
        <v>0</v>
      </c>
      <c r="X3054" s="51">
        <f>Ugovori_OPULJP[[#This Row],[Privatni doprinos korisnika - HRK]]/7.5345</f>
        <v>0</v>
      </c>
      <c r="Y3054" s="52">
        <v>1939950</v>
      </c>
      <c r="Z3054" s="53">
        <f>Ugovori_OPULJP[[#This Row],[UKUPNI PRIHVATLJIVI IZDACI
TOTAL ELIGIBLE EXPENDITURE
= Bespovratna sredstva ukupno + doprinos korisnika
= Ukupni prihvatljivi troškovi
= Ukupna ugovorena vrijednost projekta HRK]]/7.5345</f>
        <v>257475.61218395381</v>
      </c>
      <c r="AA3054" s="44" t="s">
        <v>10669</v>
      </c>
      <c r="AB3054" s="44" t="s">
        <v>10670</v>
      </c>
      <c r="AC3054" s="43" t="s">
        <v>11172</v>
      </c>
      <c r="AD3054" s="43" t="s">
        <v>11026</v>
      </c>
    </row>
    <row r="3055" spans="1:30" ht="66.75" customHeight="1" x14ac:dyDescent="0.2">
      <c r="A3055" s="41" t="s">
        <v>11173</v>
      </c>
      <c r="B3055" s="42" t="s">
        <v>10664</v>
      </c>
      <c r="C3055" s="43" t="s">
        <v>11022</v>
      </c>
      <c r="D3055" s="43" t="s">
        <v>11159</v>
      </c>
      <c r="E3055" s="44" t="s">
        <v>232</v>
      </c>
      <c r="F3055" s="45" t="s">
        <v>11174</v>
      </c>
      <c r="G3055" s="45" t="s">
        <v>11086</v>
      </c>
      <c r="H3055" s="47">
        <v>42586</v>
      </c>
      <c r="I3055" s="47">
        <v>42950</v>
      </c>
      <c r="J3055" s="48" t="str">
        <f>IF(Ugovori_OPULJP[[#This Row],[DATUM ZAVRŠETKA OPERACIJE]]&gt;DATE(2024,3,31),"u provedbi","završen")</f>
        <v>završen</v>
      </c>
      <c r="K3055" s="46" t="s">
        <v>371</v>
      </c>
      <c r="L3055" s="46" t="s">
        <v>371</v>
      </c>
      <c r="M3055" s="49">
        <v>0.85</v>
      </c>
      <c r="N3055" s="49">
        <v>0.15</v>
      </c>
      <c r="O3055" s="50">
        <f>Ugovori_OPULJP[[#This Row],[Bespovratna sredstva - Ukupno (EU+Nac) HRK
= Ukupna ugovorena vrijednost bespovratnih sredstava]]*Ugovori_OPULJP[[#This Row],[EU STOPA SUFINANCIRANJA %
EU CO-FINANCING RATE %]]</f>
        <v>655509.42599999998</v>
      </c>
      <c r="P3055" s="51">
        <f>Ugovori_OPULJP[[#This Row],[Bespovratna sredstva - EU dio - HRK]]/7.5345</f>
        <v>87001.051960979486</v>
      </c>
      <c r="Q3055" s="50">
        <f>Ugovori_OPULJP[[#This Row],[Bespovratna sredstva - Ukupno (EU+Nac) HRK
= Ukupna ugovorena vrijednost bespovratnih sredstava]]*Ugovori_OPULJP[[#This Row],[STOPA NACIONALNOG SUFINANCIRANJA %]]</f>
        <v>115678.13400000001</v>
      </c>
      <c r="R3055" s="51">
        <f>Ugovori_OPULJP[[#This Row],[Bespovratna sredstva - Nacionalni dio - HRK]]/7.5345</f>
        <v>15353.12681664344</v>
      </c>
      <c r="S3055" s="50">
        <v>771187.56</v>
      </c>
      <c r="T3055" s="51">
        <f>Ugovori_OPULJP[[#This Row],[Bespovratna sredstva - Ukupno (EU+Nac) HRK
= Ukupna ugovorena vrijednost bespovratnih sredstava]]/7.5345</f>
        <v>102354.17877762293</v>
      </c>
      <c r="U3055" s="50">
        <v>67059.789999999921</v>
      </c>
      <c r="V3055" s="51">
        <f>Ugovori_OPULJP[[#This Row],[Javni doprinos korisnika - HRK]]/7.5345</f>
        <v>8900.3636604950443</v>
      </c>
      <c r="W3055" s="50">
        <v>0</v>
      </c>
      <c r="X3055" s="51">
        <f>Ugovori_OPULJP[[#This Row],[Privatni doprinos korisnika - HRK]]/7.5345</f>
        <v>0</v>
      </c>
      <c r="Y3055" s="52">
        <v>838247.35</v>
      </c>
      <c r="Z3055" s="53">
        <f>Ugovori_OPULJP[[#This Row],[UKUPNI PRIHVATLJIVI IZDACI
TOTAL ELIGIBLE EXPENDITURE
= Bespovratna sredstva ukupno + doprinos korisnika
= Ukupni prihvatljivi troškovi
= Ukupna ugovorena vrijednost projekta HRK]]/7.5345</f>
        <v>111254.54243811798</v>
      </c>
      <c r="AA3055" s="44" t="s">
        <v>10669</v>
      </c>
      <c r="AB3055" s="44" t="s">
        <v>10670</v>
      </c>
      <c r="AC3055" s="43" t="s">
        <v>11175</v>
      </c>
      <c r="AD3055" s="43" t="s">
        <v>11026</v>
      </c>
    </row>
    <row r="3056" spans="1:30" ht="66.75" customHeight="1" x14ac:dyDescent="0.2">
      <c r="A3056" s="41" t="s">
        <v>11176</v>
      </c>
      <c r="B3056" s="42" t="s">
        <v>10664</v>
      </c>
      <c r="C3056" s="43" t="s">
        <v>11022</v>
      </c>
      <c r="D3056" s="43" t="s">
        <v>11159</v>
      </c>
      <c r="E3056" s="44" t="s">
        <v>232</v>
      </c>
      <c r="F3056" s="45" t="s">
        <v>11177</v>
      </c>
      <c r="G3056" s="45" t="s">
        <v>1095</v>
      </c>
      <c r="H3056" s="47">
        <v>42607</v>
      </c>
      <c r="I3056" s="47">
        <v>42971</v>
      </c>
      <c r="J3056" s="48" t="str">
        <f>IF(Ugovori_OPULJP[[#This Row],[DATUM ZAVRŠETKA OPERACIJE]]&gt;DATE(2024,3,31),"u provedbi","završen")</f>
        <v>završen</v>
      </c>
      <c r="K3056" s="46" t="s">
        <v>200</v>
      </c>
      <c r="L3056" s="46" t="s">
        <v>200</v>
      </c>
      <c r="M3056" s="49">
        <v>0.85</v>
      </c>
      <c r="N3056" s="49">
        <v>0.15</v>
      </c>
      <c r="O3056" s="50">
        <f>Ugovori_OPULJP[[#This Row],[Bespovratna sredstva - Ukupno (EU+Nac) HRK
= Ukupna ugovorena vrijednost bespovratnih sredstava]]*Ugovori_OPULJP[[#This Row],[EU STOPA SUFINANCIRANJA %
EU CO-FINANCING RATE %]]</f>
        <v>1648939.7095000001</v>
      </c>
      <c r="P3056" s="51">
        <f>Ugovori_OPULJP[[#This Row],[Bespovratna sredstva - EU dio - HRK]]/7.5345</f>
        <v>218851.90915123763</v>
      </c>
      <c r="Q3056" s="50">
        <f>Ugovori_OPULJP[[#This Row],[Bespovratna sredstva - Ukupno (EU+Nac) HRK
= Ukupna ugovorena vrijednost bespovratnih sredstava]]*Ugovori_OPULJP[[#This Row],[STOPA NACIONALNOG SUFINANCIRANJA %]]</f>
        <v>290989.36050000001</v>
      </c>
      <c r="R3056" s="51">
        <f>Ugovori_OPULJP[[#This Row],[Bespovratna sredstva - Nacionalni dio - HRK]]/7.5345</f>
        <v>38620.925144336055</v>
      </c>
      <c r="S3056" s="50">
        <v>1939929.07</v>
      </c>
      <c r="T3056" s="51">
        <f>Ugovori_OPULJP[[#This Row],[Bespovratna sredstva - Ukupno (EU+Nac) HRK
= Ukupna ugovorena vrijednost bespovratnih sredstava]]/7.5345</f>
        <v>257472.8342955737</v>
      </c>
      <c r="U3056" s="50">
        <v>1828390.3299999998</v>
      </c>
      <c r="V3056" s="51">
        <f>Ugovori_OPULJP[[#This Row],[Javni doprinos korisnika - HRK]]/7.5345</f>
        <v>242669.09947574488</v>
      </c>
      <c r="W3056" s="50">
        <v>0</v>
      </c>
      <c r="X3056" s="51">
        <f>Ugovori_OPULJP[[#This Row],[Privatni doprinos korisnika - HRK]]/7.5345</f>
        <v>0</v>
      </c>
      <c r="Y3056" s="52">
        <v>3768319.4</v>
      </c>
      <c r="Z3056" s="53">
        <f>Ugovori_OPULJP[[#This Row],[UKUPNI PRIHVATLJIVI IZDACI
TOTAL ELIGIBLE EXPENDITURE
= Bespovratna sredstva ukupno + doprinos korisnika
= Ukupni prihvatljivi troškovi
= Ukupna ugovorena vrijednost projekta HRK]]/7.5345</f>
        <v>500141.93377131858</v>
      </c>
      <c r="AA3056" s="44" t="s">
        <v>10669</v>
      </c>
      <c r="AB3056" s="44" t="s">
        <v>10670</v>
      </c>
      <c r="AC3056" s="43" t="s">
        <v>11178</v>
      </c>
      <c r="AD3056" s="43" t="s">
        <v>11026</v>
      </c>
    </row>
    <row r="3057" spans="1:30" ht="66.75" customHeight="1" x14ac:dyDescent="0.2">
      <c r="A3057" s="41" t="s">
        <v>11179</v>
      </c>
      <c r="B3057" s="42" t="s">
        <v>10664</v>
      </c>
      <c r="C3057" s="43" t="s">
        <v>11022</v>
      </c>
      <c r="D3057" s="43" t="s">
        <v>11159</v>
      </c>
      <c r="E3057" s="44" t="s">
        <v>232</v>
      </c>
      <c r="F3057" s="45" t="s">
        <v>11089</v>
      </c>
      <c r="G3057" s="45" t="s">
        <v>825</v>
      </c>
      <c r="H3057" s="47">
        <v>42599</v>
      </c>
      <c r="I3057" s="47">
        <v>42963</v>
      </c>
      <c r="J3057" s="48" t="str">
        <f>IF(Ugovori_OPULJP[[#This Row],[DATUM ZAVRŠETKA OPERACIJE]]&gt;DATE(2024,3,31),"u provedbi","završen")</f>
        <v>završen</v>
      </c>
      <c r="K3057" s="46" t="s">
        <v>79</v>
      </c>
      <c r="L3057" s="46" t="s">
        <v>79</v>
      </c>
      <c r="M3057" s="49">
        <v>0.85</v>
      </c>
      <c r="N3057" s="49">
        <v>0.15</v>
      </c>
      <c r="O3057" s="50">
        <f>Ugovori_OPULJP[[#This Row],[Bespovratna sredstva - Ukupno (EU+Nac) HRK
= Ukupna ugovorena vrijednost bespovratnih sredstava]]*Ugovori_OPULJP[[#This Row],[EU STOPA SUFINANCIRANJA %
EU CO-FINANCING RATE %]]</f>
        <v>1413267.9104999998</v>
      </c>
      <c r="P3057" s="51">
        <f>Ugovori_OPULJP[[#This Row],[Bespovratna sredstva - EU dio - HRK]]/7.5345</f>
        <v>187572.88612383034</v>
      </c>
      <c r="Q3057" s="50">
        <f>Ugovori_OPULJP[[#This Row],[Bespovratna sredstva - Ukupno (EU+Nac) HRK
= Ukupna ugovorena vrijednost bespovratnih sredstava]]*Ugovori_OPULJP[[#This Row],[STOPA NACIONALNOG SUFINANCIRANJA %]]</f>
        <v>249400.21949999998</v>
      </c>
      <c r="R3057" s="51">
        <f>Ugovori_OPULJP[[#This Row],[Bespovratna sredstva - Nacionalni dio - HRK]]/7.5345</f>
        <v>33101.097551264182</v>
      </c>
      <c r="S3057" s="50">
        <v>1662668.13</v>
      </c>
      <c r="T3057" s="51">
        <f>Ugovori_OPULJP[[#This Row],[Bespovratna sredstva - Ukupno (EU+Nac) HRK
= Ukupna ugovorena vrijednost bespovratnih sredstava]]/7.5345</f>
        <v>220673.98367509453</v>
      </c>
      <c r="U3057" s="50">
        <v>293412.03000000003</v>
      </c>
      <c r="V3057" s="51">
        <f>Ugovori_OPULJP[[#This Row],[Javni doprinos korisnika - HRK]]/7.5345</f>
        <v>38942.468644236513</v>
      </c>
      <c r="W3057" s="50">
        <v>0</v>
      </c>
      <c r="X3057" s="51">
        <f>Ugovori_OPULJP[[#This Row],[Privatni doprinos korisnika - HRK]]/7.5345</f>
        <v>0</v>
      </c>
      <c r="Y3057" s="52">
        <v>1956080.16</v>
      </c>
      <c r="Z3057" s="53">
        <f>Ugovori_OPULJP[[#This Row],[UKUPNI PRIHVATLJIVI IZDACI
TOTAL ELIGIBLE EXPENDITURE
= Bespovratna sredstva ukupno + doprinos korisnika
= Ukupni prihvatljivi troškovi
= Ukupna ugovorena vrijednost projekta HRK]]/7.5345</f>
        <v>259616.45231933106</v>
      </c>
      <c r="AA3057" s="44" t="s">
        <v>10669</v>
      </c>
      <c r="AB3057" s="44" t="s">
        <v>10670</v>
      </c>
      <c r="AC3057" s="43" t="s">
        <v>11180</v>
      </c>
      <c r="AD3057" s="43" t="s">
        <v>11026</v>
      </c>
    </row>
    <row r="3058" spans="1:30" ht="66.75" customHeight="1" x14ac:dyDescent="0.2">
      <c r="A3058" s="41" t="s">
        <v>11181</v>
      </c>
      <c r="B3058" s="42" t="s">
        <v>10664</v>
      </c>
      <c r="C3058" s="43" t="s">
        <v>11022</v>
      </c>
      <c r="D3058" s="43" t="s">
        <v>11159</v>
      </c>
      <c r="E3058" s="44" t="s">
        <v>232</v>
      </c>
      <c r="F3058" s="45" t="s">
        <v>11182</v>
      </c>
      <c r="G3058" s="45" t="s">
        <v>11035</v>
      </c>
      <c r="H3058" s="47">
        <v>42613</v>
      </c>
      <c r="I3058" s="47">
        <v>42977</v>
      </c>
      <c r="J3058" s="48" t="str">
        <f>IF(Ugovori_OPULJP[[#This Row],[DATUM ZAVRŠETKA OPERACIJE]]&gt;DATE(2024,3,31),"u provedbi","završen")</f>
        <v>završen</v>
      </c>
      <c r="K3058" s="46" t="s">
        <v>79</v>
      </c>
      <c r="L3058" s="46" t="s">
        <v>79</v>
      </c>
      <c r="M3058" s="49">
        <v>0.85</v>
      </c>
      <c r="N3058" s="49">
        <v>0.15</v>
      </c>
      <c r="O3058" s="50">
        <f>Ugovori_OPULJP[[#This Row],[Bespovratna sredstva - Ukupno (EU+Nac) HRK
= Ukupna ugovorena vrijednost bespovratnih sredstava]]*Ugovori_OPULJP[[#This Row],[EU STOPA SUFINANCIRANJA %
EU CO-FINANCING RATE %]]</f>
        <v>1717480.08</v>
      </c>
      <c r="P3058" s="51">
        <f>Ugovori_OPULJP[[#This Row],[Bespovratna sredstva - EU dio - HRK]]/7.5345</f>
        <v>227948.77961377663</v>
      </c>
      <c r="Q3058" s="50">
        <f>Ugovori_OPULJP[[#This Row],[Bespovratna sredstva - Ukupno (EU+Nac) HRK
= Ukupna ugovorena vrijednost bespovratnih sredstava]]*Ugovori_OPULJP[[#This Row],[STOPA NACIONALNOG SUFINANCIRANJA %]]</f>
        <v>303084.71999999997</v>
      </c>
      <c r="R3058" s="51">
        <f>Ugovori_OPULJP[[#This Row],[Bespovratna sredstva - Nacionalni dio - HRK]]/7.5345</f>
        <v>40226.255225960573</v>
      </c>
      <c r="S3058" s="50">
        <v>2020564.8</v>
      </c>
      <c r="T3058" s="51">
        <f>Ugovori_OPULJP[[#This Row],[Bespovratna sredstva - Ukupno (EU+Nac) HRK
= Ukupna ugovorena vrijednost bespovratnih sredstava]]/7.5345</f>
        <v>268175.03483973723</v>
      </c>
      <c r="U3058" s="50">
        <v>505141.19999999995</v>
      </c>
      <c r="V3058" s="51">
        <f>Ugovori_OPULJP[[#This Row],[Javni doprinos korisnika - HRK]]/7.5345</f>
        <v>67043.758709934293</v>
      </c>
      <c r="W3058" s="50">
        <v>0</v>
      </c>
      <c r="X3058" s="51">
        <f>Ugovori_OPULJP[[#This Row],[Privatni doprinos korisnika - HRK]]/7.5345</f>
        <v>0</v>
      </c>
      <c r="Y3058" s="52">
        <v>2525706</v>
      </c>
      <c r="Z3058" s="53">
        <f>Ugovori_OPULJP[[#This Row],[UKUPNI PRIHVATLJIVI IZDACI
TOTAL ELIGIBLE EXPENDITURE
= Bespovratna sredstva ukupno + doprinos korisnika
= Ukupni prihvatljivi troškovi
= Ukupna ugovorena vrijednost projekta HRK]]/7.5345</f>
        <v>335218.79354967148</v>
      </c>
      <c r="AA3058" s="44" t="s">
        <v>10669</v>
      </c>
      <c r="AB3058" s="44" t="s">
        <v>10670</v>
      </c>
      <c r="AC3058" s="43" t="s">
        <v>11183</v>
      </c>
      <c r="AD3058" s="43" t="s">
        <v>11026</v>
      </c>
    </row>
    <row r="3059" spans="1:30" ht="66.75" customHeight="1" x14ac:dyDescent="0.2">
      <c r="A3059" s="41" t="s">
        <v>11184</v>
      </c>
      <c r="B3059" s="42" t="s">
        <v>10664</v>
      </c>
      <c r="C3059" s="43" t="s">
        <v>11022</v>
      </c>
      <c r="D3059" s="43" t="s">
        <v>11159</v>
      </c>
      <c r="E3059" s="44" t="s">
        <v>232</v>
      </c>
      <c r="F3059" s="45" t="s">
        <v>11185</v>
      </c>
      <c r="G3059" s="45" t="s">
        <v>2483</v>
      </c>
      <c r="H3059" s="47">
        <v>42613</v>
      </c>
      <c r="I3059" s="47">
        <v>42977</v>
      </c>
      <c r="J3059" s="48" t="str">
        <f>IF(Ugovori_OPULJP[[#This Row],[DATUM ZAVRŠETKA OPERACIJE]]&gt;DATE(2024,3,31),"u provedbi","završen")</f>
        <v>završen</v>
      </c>
      <c r="K3059" s="46" t="s">
        <v>333</v>
      </c>
      <c r="L3059" s="46" t="s">
        <v>333</v>
      </c>
      <c r="M3059" s="49">
        <v>0.85</v>
      </c>
      <c r="N3059" s="49">
        <v>0.15</v>
      </c>
      <c r="O3059" s="50">
        <f>Ugovori_OPULJP[[#This Row],[Bespovratna sredstva - Ukupno (EU+Nac) HRK
= Ukupna ugovorena vrijednost bespovratnih sredstava]]*Ugovori_OPULJP[[#This Row],[EU STOPA SUFINANCIRANJA %
EU CO-FINANCING RATE %]]</f>
        <v>1442011.9185000001</v>
      </c>
      <c r="P3059" s="51">
        <f>Ugovori_OPULJP[[#This Row],[Bespovratna sredstva - EU dio - HRK]]/7.5345</f>
        <v>191387.87159068286</v>
      </c>
      <c r="Q3059" s="50">
        <f>Ugovori_OPULJP[[#This Row],[Bespovratna sredstva - Ukupno (EU+Nac) HRK
= Ukupna ugovorena vrijednost bespovratnih sredstava]]*Ugovori_OPULJP[[#This Row],[STOPA NACIONALNOG SUFINANCIRANJA %]]</f>
        <v>254472.69150000002</v>
      </c>
      <c r="R3059" s="51">
        <f>Ugovori_OPULJP[[#This Row],[Bespovratna sredstva - Nacionalni dio - HRK]]/7.5345</f>
        <v>33774.330280708738</v>
      </c>
      <c r="S3059" s="50">
        <v>1696484.61</v>
      </c>
      <c r="T3059" s="51">
        <f>Ugovori_OPULJP[[#This Row],[Bespovratna sredstva - Ukupno (EU+Nac) HRK
= Ukupna ugovorena vrijednost bespovratnih sredstava]]/7.5345</f>
        <v>225162.20187139159</v>
      </c>
      <c r="U3059" s="50">
        <v>89288.669999999925</v>
      </c>
      <c r="V3059" s="51">
        <f>Ugovori_OPULJP[[#This Row],[Javni doprinos korisnika - HRK]]/7.5345</f>
        <v>11850.643042006759</v>
      </c>
      <c r="W3059" s="50">
        <v>0</v>
      </c>
      <c r="X3059" s="51">
        <f>Ugovori_OPULJP[[#This Row],[Privatni doprinos korisnika - HRK]]/7.5345</f>
        <v>0</v>
      </c>
      <c r="Y3059" s="52">
        <v>1785773.28</v>
      </c>
      <c r="Z3059" s="53">
        <f>Ugovori_OPULJP[[#This Row],[UKUPNI PRIHVATLJIVI IZDACI
TOTAL ELIGIBLE EXPENDITURE
= Bespovratna sredstva ukupno + doprinos korisnika
= Ukupni prihvatljivi troškovi
= Ukupna ugovorena vrijednost projekta HRK]]/7.5345</f>
        <v>237012.84491339835</v>
      </c>
      <c r="AA3059" s="44" t="s">
        <v>10669</v>
      </c>
      <c r="AB3059" s="44" t="s">
        <v>10670</v>
      </c>
      <c r="AC3059" s="43" t="s">
        <v>11186</v>
      </c>
      <c r="AD3059" s="43" t="s">
        <v>11026</v>
      </c>
    </row>
    <row r="3060" spans="1:30" ht="66.75" customHeight="1" x14ac:dyDescent="0.2">
      <c r="A3060" s="41" t="s">
        <v>11187</v>
      </c>
      <c r="B3060" s="42" t="s">
        <v>10664</v>
      </c>
      <c r="C3060" s="43" t="s">
        <v>11022</v>
      </c>
      <c r="D3060" s="43" t="s">
        <v>11159</v>
      </c>
      <c r="E3060" s="44" t="s">
        <v>232</v>
      </c>
      <c r="F3060" s="45" t="s">
        <v>11156</v>
      </c>
      <c r="G3060" s="45" t="s">
        <v>4324</v>
      </c>
      <c r="H3060" s="47">
        <v>42606</v>
      </c>
      <c r="I3060" s="47">
        <v>42970</v>
      </c>
      <c r="J3060" s="48" t="str">
        <f>IF(Ugovori_OPULJP[[#This Row],[DATUM ZAVRŠETKA OPERACIJE]]&gt;DATE(2024,3,31),"u provedbi","završen")</f>
        <v>završen</v>
      </c>
      <c r="K3060" s="46" t="s">
        <v>249</v>
      </c>
      <c r="L3060" s="46" t="s">
        <v>249</v>
      </c>
      <c r="M3060" s="49">
        <v>0.85</v>
      </c>
      <c r="N3060" s="49">
        <v>0.15</v>
      </c>
      <c r="O3060" s="50">
        <f>Ugovori_OPULJP[[#This Row],[Bespovratna sredstva - Ukupno (EU+Nac) HRK
= Ukupna ugovorena vrijednost bespovratnih sredstava]]*Ugovori_OPULJP[[#This Row],[EU STOPA SUFINANCIRANJA %
EU CO-FINANCING RATE %]]</f>
        <v>278854.995</v>
      </c>
      <c r="P3060" s="51">
        <f>Ugovori_OPULJP[[#This Row],[Bespovratna sredstva - EU dio - HRK]]/7.5345</f>
        <v>37010.418076846501</v>
      </c>
      <c r="Q3060" s="50">
        <f>Ugovori_OPULJP[[#This Row],[Bespovratna sredstva - Ukupno (EU+Nac) HRK
= Ukupna ugovorena vrijednost bespovratnih sredstava]]*Ugovori_OPULJP[[#This Row],[STOPA NACIONALNOG SUFINANCIRANJA %]]</f>
        <v>49209.705000000002</v>
      </c>
      <c r="R3060" s="51">
        <f>Ugovori_OPULJP[[#This Row],[Bespovratna sredstva - Nacionalni dio - HRK]]/7.5345</f>
        <v>6531.2502488552655</v>
      </c>
      <c r="S3060" s="50">
        <v>328064.7</v>
      </c>
      <c r="T3060" s="51">
        <f>Ugovori_OPULJP[[#This Row],[Bespovratna sredstva - Ukupno (EU+Nac) HRK
= Ukupna ugovorena vrijednost bespovratnih sredstava]]/7.5345</f>
        <v>43541.668325701772</v>
      </c>
      <c r="U3060" s="50">
        <v>58500</v>
      </c>
      <c r="V3060" s="51">
        <f>Ugovori_OPULJP[[#This Row],[Javni doprinos korisnika - HRK]]/7.5345</f>
        <v>7764.2842922556238</v>
      </c>
      <c r="W3060" s="50">
        <v>0</v>
      </c>
      <c r="X3060" s="51">
        <f>Ugovori_OPULJP[[#This Row],[Privatni doprinos korisnika - HRK]]/7.5345</f>
        <v>0</v>
      </c>
      <c r="Y3060" s="52">
        <v>386564.7</v>
      </c>
      <c r="Z3060" s="53">
        <f>Ugovori_OPULJP[[#This Row],[UKUPNI PRIHVATLJIVI IZDACI
TOTAL ELIGIBLE EXPENDITURE
= Bespovratna sredstva ukupno + doprinos korisnika
= Ukupni prihvatljivi troškovi
= Ukupna ugovorena vrijednost projekta HRK]]/7.5345</f>
        <v>51305.952617957395</v>
      </c>
      <c r="AA3060" s="44" t="s">
        <v>10669</v>
      </c>
      <c r="AB3060" s="44" t="s">
        <v>10670</v>
      </c>
      <c r="AC3060" s="114" t="s">
        <v>11188</v>
      </c>
      <c r="AD3060" s="43" t="s">
        <v>11026</v>
      </c>
    </row>
    <row r="3061" spans="1:30" ht="66.75" customHeight="1" x14ac:dyDescent="0.2">
      <c r="A3061" s="41" t="s">
        <v>11189</v>
      </c>
      <c r="B3061" s="42" t="s">
        <v>10664</v>
      </c>
      <c r="C3061" s="43" t="s">
        <v>11022</v>
      </c>
      <c r="D3061" s="43" t="s">
        <v>11159</v>
      </c>
      <c r="E3061" s="44" t="s">
        <v>232</v>
      </c>
      <c r="F3061" s="45" t="s">
        <v>11190</v>
      </c>
      <c r="G3061" s="45" t="s">
        <v>8524</v>
      </c>
      <c r="H3061" s="47">
        <v>42604</v>
      </c>
      <c r="I3061" s="47">
        <v>42968</v>
      </c>
      <c r="J3061" s="48" t="str">
        <f>IF(Ugovori_OPULJP[[#This Row],[DATUM ZAVRŠETKA OPERACIJE]]&gt;DATE(2024,3,31),"u provedbi","završen")</f>
        <v>završen</v>
      </c>
      <c r="K3061" s="46" t="s">
        <v>79</v>
      </c>
      <c r="L3061" s="46" t="s">
        <v>79</v>
      </c>
      <c r="M3061" s="49">
        <v>0.85</v>
      </c>
      <c r="N3061" s="49">
        <v>0.15</v>
      </c>
      <c r="O3061" s="50">
        <f>Ugovori_OPULJP[[#This Row],[Bespovratna sredstva - Ukupno (EU+Nac) HRK
= Ukupna ugovorena vrijednost bespovratnih sredstava]]*Ugovori_OPULJP[[#This Row],[EU STOPA SUFINANCIRANJA %
EU CO-FINANCING RATE %]]</f>
        <v>97092.150999999998</v>
      </c>
      <c r="P3061" s="51">
        <f>Ugovori_OPULJP[[#This Row],[Bespovratna sredstva - EU dio - HRK]]/7.5345</f>
        <v>12886.342955736942</v>
      </c>
      <c r="Q3061" s="50">
        <f>Ugovori_OPULJP[[#This Row],[Bespovratna sredstva - Ukupno (EU+Nac) HRK
= Ukupna ugovorena vrijednost bespovratnih sredstava]]*Ugovori_OPULJP[[#This Row],[STOPA NACIONALNOG SUFINANCIRANJA %]]</f>
        <v>17133.909</v>
      </c>
      <c r="R3061" s="51">
        <f>Ugovori_OPULJP[[#This Row],[Bespovratna sredstva - Nacionalni dio - HRK]]/7.5345</f>
        <v>2274.060521600637</v>
      </c>
      <c r="S3061" s="50">
        <v>114226.06</v>
      </c>
      <c r="T3061" s="51">
        <f>Ugovori_OPULJP[[#This Row],[Bespovratna sredstva - Ukupno (EU+Nac) HRK
= Ukupna ugovorena vrijednost bespovratnih sredstava]]/7.5345</f>
        <v>15160.403477337579</v>
      </c>
      <c r="U3061" s="50">
        <v>21742.679999999993</v>
      </c>
      <c r="V3061" s="51">
        <f>Ugovori_OPULJP[[#This Row],[Javni doprinos korisnika - HRK]]/7.5345</f>
        <v>2885.7495520605207</v>
      </c>
      <c r="W3061" s="50">
        <v>0</v>
      </c>
      <c r="X3061" s="51">
        <f>Ugovori_OPULJP[[#This Row],[Privatni doprinos korisnika - HRK]]/7.5345</f>
        <v>0</v>
      </c>
      <c r="Y3061" s="52">
        <v>135968.74</v>
      </c>
      <c r="Z3061" s="53">
        <f>Ugovori_OPULJP[[#This Row],[UKUPNI PRIHVATLJIVI IZDACI
TOTAL ELIGIBLE EXPENDITURE
= Bespovratna sredstva ukupno + doprinos korisnika
= Ukupni prihvatljivi troškovi
= Ukupna ugovorena vrijednost projekta HRK]]/7.5345</f>
        <v>18046.153029398101</v>
      </c>
      <c r="AA3061" s="44" t="s">
        <v>10669</v>
      </c>
      <c r="AB3061" s="44" t="s">
        <v>10670</v>
      </c>
      <c r="AC3061" s="114" t="s">
        <v>11191</v>
      </c>
      <c r="AD3061" s="43" t="s">
        <v>11026</v>
      </c>
    </row>
    <row r="3062" spans="1:30" ht="66.75" customHeight="1" x14ac:dyDescent="0.2">
      <c r="A3062" s="41" t="s">
        <v>11192</v>
      </c>
      <c r="B3062" s="42" t="s">
        <v>10664</v>
      </c>
      <c r="C3062" s="43" t="s">
        <v>11022</v>
      </c>
      <c r="D3062" s="43" t="s">
        <v>11159</v>
      </c>
      <c r="E3062" s="44" t="s">
        <v>232</v>
      </c>
      <c r="F3062" s="45" t="s">
        <v>11193</v>
      </c>
      <c r="G3062" s="45" t="s">
        <v>1079</v>
      </c>
      <c r="H3062" s="47">
        <v>42583</v>
      </c>
      <c r="I3062" s="47">
        <v>42947</v>
      </c>
      <c r="J3062" s="48" t="str">
        <f>IF(Ugovori_OPULJP[[#This Row],[DATUM ZAVRŠETKA OPERACIJE]]&gt;DATE(2024,3,31),"u provedbi","završen")</f>
        <v>završen</v>
      </c>
      <c r="K3062" s="46" t="s">
        <v>425</v>
      </c>
      <c r="L3062" s="46" t="s">
        <v>425</v>
      </c>
      <c r="M3062" s="49">
        <v>0.85</v>
      </c>
      <c r="N3062" s="49">
        <v>0.15</v>
      </c>
      <c r="O3062" s="50">
        <f>Ugovori_OPULJP[[#This Row],[Bespovratna sredstva - Ukupno (EU+Nac) HRK
= Ukupna ugovorena vrijednost bespovratnih sredstava]]*Ugovori_OPULJP[[#This Row],[EU STOPA SUFINANCIRANJA %
EU CO-FINANCING RATE %]]</f>
        <v>1509417.301</v>
      </c>
      <c r="P3062" s="51">
        <f>Ugovori_OPULJP[[#This Row],[Bespovratna sredstva - EU dio - HRK]]/7.5345</f>
        <v>200334.10325834493</v>
      </c>
      <c r="Q3062" s="50">
        <f>Ugovori_OPULJP[[#This Row],[Bespovratna sredstva - Ukupno (EU+Nac) HRK
= Ukupna ugovorena vrijednost bespovratnih sredstava]]*Ugovori_OPULJP[[#This Row],[STOPA NACIONALNOG SUFINANCIRANJA %]]</f>
        <v>266367.75900000002</v>
      </c>
      <c r="R3062" s="51">
        <f>Ugovori_OPULJP[[#This Row],[Bespovratna sredstva - Nacionalni dio - HRK]]/7.5345</f>
        <v>35353.077045590282</v>
      </c>
      <c r="S3062" s="50">
        <v>1775785.06</v>
      </c>
      <c r="T3062" s="51">
        <f>Ugovori_OPULJP[[#This Row],[Bespovratna sredstva - Ukupno (EU+Nac) HRK
= Ukupna ugovorena vrijednost bespovratnih sredstava]]/7.5345</f>
        <v>235687.18030393522</v>
      </c>
      <c r="U3062" s="50">
        <v>313373.83999999985</v>
      </c>
      <c r="V3062" s="51">
        <f>Ugovori_OPULJP[[#This Row],[Javni doprinos korisnika - HRK]]/7.5345</f>
        <v>41591.856128475658</v>
      </c>
      <c r="W3062" s="50">
        <v>0</v>
      </c>
      <c r="X3062" s="51">
        <f>Ugovori_OPULJP[[#This Row],[Privatni doprinos korisnika - HRK]]/7.5345</f>
        <v>0</v>
      </c>
      <c r="Y3062" s="52">
        <v>2089158.9</v>
      </c>
      <c r="Z3062" s="53">
        <f>Ugovori_OPULJP[[#This Row],[UKUPNI PRIHVATLJIVI IZDACI
TOTAL ELIGIBLE EXPENDITURE
= Bespovratna sredstva ukupno + doprinos korisnika
= Ukupni prihvatljivi troškovi
= Ukupna ugovorena vrijednost projekta HRK]]/7.5345</f>
        <v>277279.03643241088</v>
      </c>
      <c r="AA3062" s="44" t="s">
        <v>10669</v>
      </c>
      <c r="AB3062" s="44" t="s">
        <v>10670</v>
      </c>
      <c r="AC3062" s="114" t="s">
        <v>11194</v>
      </c>
      <c r="AD3062" s="43" t="s">
        <v>11026</v>
      </c>
    </row>
    <row r="3063" spans="1:30" ht="66.75" customHeight="1" x14ac:dyDescent="0.2">
      <c r="A3063" s="41" t="s">
        <v>11195</v>
      </c>
      <c r="B3063" s="42" t="s">
        <v>10664</v>
      </c>
      <c r="C3063" s="43" t="s">
        <v>11022</v>
      </c>
      <c r="D3063" s="43" t="s">
        <v>11159</v>
      </c>
      <c r="E3063" s="44" t="s">
        <v>232</v>
      </c>
      <c r="F3063" s="45" t="s">
        <v>11196</v>
      </c>
      <c r="G3063" s="45" t="s">
        <v>304</v>
      </c>
      <c r="H3063" s="47">
        <v>42607</v>
      </c>
      <c r="I3063" s="47">
        <v>42971</v>
      </c>
      <c r="J3063" s="48" t="str">
        <f>IF(Ugovori_OPULJP[[#This Row],[DATUM ZAVRŠETKA OPERACIJE]]&gt;DATE(2024,3,31),"u provedbi","završen")</f>
        <v>završen</v>
      </c>
      <c r="K3063" s="46" t="s">
        <v>200</v>
      </c>
      <c r="L3063" s="46" t="s">
        <v>200</v>
      </c>
      <c r="M3063" s="49">
        <v>0.85</v>
      </c>
      <c r="N3063" s="49">
        <v>0.15</v>
      </c>
      <c r="O3063" s="50">
        <f>Ugovori_OPULJP[[#This Row],[Bespovratna sredstva - Ukupno (EU+Nac) HRK
= Ukupna ugovorena vrijednost bespovratnih sredstava]]*Ugovori_OPULJP[[#This Row],[EU STOPA SUFINANCIRANJA %
EU CO-FINANCING RATE %]]</f>
        <v>1575753.2390000001</v>
      </c>
      <c r="P3063" s="51">
        <f>Ugovori_OPULJP[[#This Row],[Bespovratna sredstva - EU dio - HRK]]/7.5345</f>
        <v>209138.39524852345</v>
      </c>
      <c r="Q3063" s="50">
        <f>Ugovori_OPULJP[[#This Row],[Bespovratna sredstva - Ukupno (EU+Nac) HRK
= Ukupna ugovorena vrijednost bespovratnih sredstava]]*Ugovori_OPULJP[[#This Row],[STOPA NACIONALNOG SUFINANCIRANJA %]]</f>
        <v>278074.10100000002</v>
      </c>
      <c r="R3063" s="51">
        <f>Ugovori_OPULJP[[#This Row],[Bespovratna sredstva - Nacionalni dio - HRK]]/7.5345</f>
        <v>36906.775632092373</v>
      </c>
      <c r="S3063" s="50">
        <v>1853827.34</v>
      </c>
      <c r="T3063" s="51">
        <f>Ugovori_OPULJP[[#This Row],[Bespovratna sredstva - Ukupno (EU+Nac) HRK
= Ukupna ugovorena vrijednost bespovratnih sredstava]]/7.5345</f>
        <v>246045.17088061583</v>
      </c>
      <c r="U3063" s="50">
        <v>1174132.6599999999</v>
      </c>
      <c r="V3063" s="51">
        <f>Ugovori_OPULJP[[#This Row],[Javni doprinos korisnika - HRK]]/7.5345</f>
        <v>155834.18408653524</v>
      </c>
      <c r="W3063" s="50">
        <v>0</v>
      </c>
      <c r="X3063" s="51">
        <f>Ugovori_OPULJP[[#This Row],[Privatni doprinos korisnika - HRK]]/7.5345</f>
        <v>0</v>
      </c>
      <c r="Y3063" s="52">
        <v>3027960</v>
      </c>
      <c r="Z3063" s="53">
        <f>Ugovori_OPULJP[[#This Row],[UKUPNI PRIHVATLJIVI IZDACI
TOTAL ELIGIBLE EXPENDITURE
= Bespovratna sredstva ukupno + doprinos korisnika
= Ukupni prihvatljivi troškovi
= Ukupna ugovorena vrijednost projekta HRK]]/7.5345</f>
        <v>401879.35496715107</v>
      </c>
      <c r="AA3063" s="44" t="s">
        <v>10669</v>
      </c>
      <c r="AB3063" s="44" t="s">
        <v>10670</v>
      </c>
      <c r="AC3063" s="114" t="s">
        <v>11197</v>
      </c>
      <c r="AD3063" s="43" t="s">
        <v>11026</v>
      </c>
    </row>
    <row r="3064" spans="1:30" ht="66.75" customHeight="1" x14ac:dyDescent="0.2">
      <c r="A3064" s="41" t="s">
        <v>11198</v>
      </c>
      <c r="B3064" s="42" t="s">
        <v>10664</v>
      </c>
      <c r="C3064" s="43" t="s">
        <v>11022</v>
      </c>
      <c r="D3064" s="43" t="s">
        <v>11159</v>
      </c>
      <c r="E3064" s="44" t="s">
        <v>232</v>
      </c>
      <c r="F3064" s="45" t="s">
        <v>11199</v>
      </c>
      <c r="G3064" s="45" t="s">
        <v>2532</v>
      </c>
      <c r="H3064" s="47">
        <v>42607</v>
      </c>
      <c r="I3064" s="47">
        <v>42971</v>
      </c>
      <c r="J3064" s="48" t="str">
        <f>IF(Ugovori_OPULJP[[#This Row],[DATUM ZAVRŠETKA OPERACIJE]]&gt;DATE(2024,3,31),"u provedbi","završen")</f>
        <v>završen</v>
      </c>
      <c r="K3064" s="46" t="s">
        <v>155</v>
      </c>
      <c r="L3064" s="46" t="s">
        <v>155</v>
      </c>
      <c r="M3064" s="49">
        <v>0.85</v>
      </c>
      <c r="N3064" s="49">
        <v>0.15</v>
      </c>
      <c r="O3064" s="50">
        <f>Ugovori_OPULJP[[#This Row],[Bespovratna sredstva - Ukupno (EU+Nac) HRK
= Ukupna ugovorena vrijednost bespovratnih sredstava]]*Ugovori_OPULJP[[#This Row],[EU STOPA SUFINANCIRANJA %
EU CO-FINANCING RATE %]]</f>
        <v>727687.94099999999</v>
      </c>
      <c r="P3064" s="51">
        <f>Ugovori_OPULJP[[#This Row],[Bespovratna sredstva - EU dio - HRK]]/7.5345</f>
        <v>96580.787178976694</v>
      </c>
      <c r="Q3064" s="50">
        <f>Ugovori_OPULJP[[#This Row],[Bespovratna sredstva - Ukupno (EU+Nac) HRK
= Ukupna ugovorena vrijednost bespovratnih sredstava]]*Ugovori_OPULJP[[#This Row],[STOPA NACIONALNOG SUFINANCIRANJA %]]</f>
        <v>128415.51899999999</v>
      </c>
      <c r="R3064" s="51">
        <f>Ugovori_OPULJP[[#This Row],[Bespovratna sredstva - Nacionalni dio - HRK]]/7.5345</f>
        <v>17043.668325701768</v>
      </c>
      <c r="S3064" s="50">
        <v>856103.46</v>
      </c>
      <c r="T3064" s="51">
        <f>Ugovori_OPULJP[[#This Row],[Bespovratna sredstva - Ukupno (EU+Nac) HRK
= Ukupna ugovorena vrijednost bespovratnih sredstava]]/7.5345</f>
        <v>113624.45550467847</v>
      </c>
      <c r="U3064" s="50">
        <v>151077.10000000009</v>
      </c>
      <c r="V3064" s="51">
        <f>Ugovori_OPULJP[[#This Row],[Javni doprinos korisnika - HRK]]/7.5345</f>
        <v>20051.376999137312</v>
      </c>
      <c r="W3064" s="50">
        <v>0</v>
      </c>
      <c r="X3064" s="51">
        <f>Ugovori_OPULJP[[#This Row],[Privatni doprinos korisnika - HRK]]/7.5345</f>
        <v>0</v>
      </c>
      <c r="Y3064" s="52">
        <v>1007180.56</v>
      </c>
      <c r="Z3064" s="53">
        <f>Ugovori_OPULJP[[#This Row],[UKUPNI PRIHVATLJIVI IZDACI
TOTAL ELIGIBLE EXPENDITURE
= Bespovratna sredstva ukupno + doprinos korisnika
= Ukupni prihvatljivi troškovi
= Ukupna ugovorena vrijednost projekta HRK]]/7.5345</f>
        <v>133675.83250381579</v>
      </c>
      <c r="AA3064" s="44" t="s">
        <v>10669</v>
      </c>
      <c r="AB3064" s="44" t="s">
        <v>10670</v>
      </c>
      <c r="AC3064" s="114" t="s">
        <v>11200</v>
      </c>
      <c r="AD3064" s="43" t="s">
        <v>11026</v>
      </c>
    </row>
    <row r="3065" spans="1:30" ht="66.75" customHeight="1" x14ac:dyDescent="0.2">
      <c r="A3065" s="41" t="s">
        <v>11201</v>
      </c>
      <c r="B3065" s="42" t="s">
        <v>10664</v>
      </c>
      <c r="C3065" s="43" t="s">
        <v>11022</v>
      </c>
      <c r="D3065" s="43" t="s">
        <v>11159</v>
      </c>
      <c r="E3065" s="44" t="s">
        <v>232</v>
      </c>
      <c r="F3065" s="45" t="s">
        <v>3668</v>
      </c>
      <c r="G3065" s="45" t="s">
        <v>346</v>
      </c>
      <c r="H3065" s="47">
        <v>42599</v>
      </c>
      <c r="I3065" s="47">
        <v>42963</v>
      </c>
      <c r="J3065" s="48" t="str">
        <f>IF(Ugovori_OPULJP[[#This Row],[DATUM ZAVRŠETKA OPERACIJE]]&gt;DATE(2024,3,31),"u provedbi","završen")</f>
        <v>završen</v>
      </c>
      <c r="K3065" s="46" t="s">
        <v>130</v>
      </c>
      <c r="L3065" s="46" t="s">
        <v>130</v>
      </c>
      <c r="M3065" s="49">
        <v>0.85</v>
      </c>
      <c r="N3065" s="49">
        <v>0.15</v>
      </c>
      <c r="O3065" s="50">
        <f>Ugovori_OPULJP[[#This Row],[Bespovratna sredstva - Ukupno (EU+Nac) HRK
= Ukupna ugovorena vrijednost bespovratnih sredstava]]*Ugovori_OPULJP[[#This Row],[EU STOPA SUFINANCIRANJA %
EU CO-FINANCING RATE %]]</f>
        <v>1560922.2010000001</v>
      </c>
      <c r="P3065" s="51">
        <f>Ugovori_OPULJP[[#This Row],[Bespovratna sredstva - EU dio - HRK]]/7.5345</f>
        <v>207169.97823345943</v>
      </c>
      <c r="Q3065" s="50">
        <f>Ugovori_OPULJP[[#This Row],[Bespovratna sredstva - Ukupno (EU+Nac) HRK
= Ukupna ugovorena vrijednost bespovratnih sredstava]]*Ugovori_OPULJP[[#This Row],[STOPA NACIONALNOG SUFINANCIRANJA %]]</f>
        <v>275456.859</v>
      </c>
      <c r="R3065" s="51">
        <f>Ugovori_OPULJP[[#This Row],[Bespovratna sredstva - Nacionalni dio - HRK]]/7.5345</f>
        <v>36559.407923551662</v>
      </c>
      <c r="S3065" s="50">
        <v>1836379.06</v>
      </c>
      <c r="T3065" s="51">
        <f>Ugovori_OPULJP[[#This Row],[Bespovratna sredstva - Ukupno (EU+Nac) HRK
= Ukupna ugovorena vrijednost bespovratnih sredstava]]/7.5345</f>
        <v>243729.38615701109</v>
      </c>
      <c r="U3065" s="50">
        <v>159685.1399999999</v>
      </c>
      <c r="V3065" s="51">
        <f>Ugovori_OPULJP[[#This Row],[Javni doprinos korisnika - HRK]]/7.5345</f>
        <v>21193.860242882725</v>
      </c>
      <c r="W3065" s="50">
        <v>0</v>
      </c>
      <c r="X3065" s="51">
        <f>Ugovori_OPULJP[[#This Row],[Privatni doprinos korisnika - HRK]]/7.5345</f>
        <v>0</v>
      </c>
      <c r="Y3065" s="52">
        <v>1996064.2</v>
      </c>
      <c r="Z3065" s="53">
        <f>Ugovori_OPULJP[[#This Row],[UKUPNI PRIHVATLJIVI IZDACI
TOTAL ELIGIBLE EXPENDITURE
= Bespovratna sredstva ukupno + doprinos korisnika
= Ukupni prihvatljivi troškovi
= Ukupna ugovorena vrijednost projekta HRK]]/7.5345</f>
        <v>264923.24639989377</v>
      </c>
      <c r="AA3065" s="44" t="s">
        <v>10669</v>
      </c>
      <c r="AB3065" s="44" t="s">
        <v>10670</v>
      </c>
      <c r="AC3065" s="114" t="s">
        <v>11202</v>
      </c>
      <c r="AD3065" s="43" t="s">
        <v>11026</v>
      </c>
    </row>
    <row r="3066" spans="1:30" ht="66.75" customHeight="1" x14ac:dyDescent="0.2">
      <c r="A3066" s="41" t="s">
        <v>11203</v>
      </c>
      <c r="B3066" s="42" t="s">
        <v>10664</v>
      </c>
      <c r="C3066" s="43" t="s">
        <v>11022</v>
      </c>
      <c r="D3066" s="43" t="s">
        <v>11159</v>
      </c>
      <c r="E3066" s="44" t="s">
        <v>232</v>
      </c>
      <c r="F3066" s="45" t="s">
        <v>11054</v>
      </c>
      <c r="G3066" s="45" t="s">
        <v>11055</v>
      </c>
      <c r="H3066" s="47">
        <v>42569</v>
      </c>
      <c r="I3066" s="47">
        <v>42933</v>
      </c>
      <c r="J3066" s="48" t="str">
        <f>IF(Ugovori_OPULJP[[#This Row],[DATUM ZAVRŠETKA OPERACIJE]]&gt;DATE(2024,3,31),"u provedbi","završen")</f>
        <v>završen</v>
      </c>
      <c r="K3066" s="46" t="s">
        <v>155</v>
      </c>
      <c r="L3066" s="46" t="s">
        <v>155</v>
      </c>
      <c r="M3066" s="49">
        <v>0.85</v>
      </c>
      <c r="N3066" s="49">
        <v>0.15</v>
      </c>
      <c r="O3066" s="50">
        <f>Ugovori_OPULJP[[#This Row],[Bespovratna sredstva - Ukupno (EU+Nac) HRK
= Ukupna ugovorena vrijednost bespovratnih sredstava]]*Ugovori_OPULJP[[#This Row],[EU STOPA SUFINANCIRANJA %
EU CO-FINANCING RATE %]]</f>
        <v>1694408.4279999998</v>
      </c>
      <c r="P3066" s="51">
        <f>Ugovori_OPULJP[[#This Row],[Bespovratna sredstva - EU dio - HRK]]/7.5345</f>
        <v>224886.64516557168</v>
      </c>
      <c r="Q3066" s="50">
        <f>Ugovori_OPULJP[[#This Row],[Bespovratna sredstva - Ukupno (EU+Nac) HRK
= Ukupna ugovorena vrijednost bespovratnih sredstava]]*Ugovori_OPULJP[[#This Row],[STOPA NACIONALNOG SUFINANCIRANJA %]]</f>
        <v>299013.25199999998</v>
      </c>
      <c r="R3066" s="51">
        <f>Ugovori_OPULJP[[#This Row],[Bespovratna sredstva - Nacionalni dio - HRK]]/7.5345</f>
        <v>39685.878558630298</v>
      </c>
      <c r="S3066" s="50">
        <v>1993421.68</v>
      </c>
      <c r="T3066" s="51">
        <f>Ugovori_OPULJP[[#This Row],[Bespovratna sredstva - Ukupno (EU+Nac) HRK
= Ukupna ugovorena vrijednost bespovratnih sredstava]]/7.5345</f>
        <v>264572.52372420201</v>
      </c>
      <c r="U3066" s="50">
        <v>430878.34000000008</v>
      </c>
      <c r="V3066" s="51">
        <f>Ugovori_OPULJP[[#This Row],[Javni doprinos korisnika - HRK]]/7.5345</f>
        <v>57187.38336983211</v>
      </c>
      <c r="W3066" s="50">
        <v>0</v>
      </c>
      <c r="X3066" s="51">
        <f>Ugovori_OPULJP[[#This Row],[Privatni doprinos korisnika - HRK]]/7.5345</f>
        <v>0</v>
      </c>
      <c r="Y3066" s="52">
        <v>2424300.02</v>
      </c>
      <c r="Z3066" s="53">
        <f>Ugovori_OPULJP[[#This Row],[UKUPNI PRIHVATLJIVI IZDACI
TOTAL ELIGIBLE EXPENDITURE
= Bespovratna sredstva ukupno + doprinos korisnika
= Ukupni prihvatljivi troškovi
= Ukupna ugovorena vrijednost projekta HRK]]/7.5345</f>
        <v>321759.90709403408</v>
      </c>
      <c r="AA3066" s="44" t="s">
        <v>10669</v>
      </c>
      <c r="AB3066" s="44" t="s">
        <v>10670</v>
      </c>
      <c r="AC3066" s="114" t="s">
        <v>11204</v>
      </c>
      <c r="AD3066" s="43" t="s">
        <v>11026</v>
      </c>
    </row>
    <row r="3067" spans="1:30" ht="66.75" customHeight="1" x14ac:dyDescent="0.2">
      <c r="A3067" s="41" t="s">
        <v>11205</v>
      </c>
      <c r="B3067" s="42" t="s">
        <v>10664</v>
      </c>
      <c r="C3067" s="43" t="s">
        <v>11022</v>
      </c>
      <c r="D3067" s="43" t="s">
        <v>11159</v>
      </c>
      <c r="E3067" s="44" t="s">
        <v>232</v>
      </c>
      <c r="F3067" s="45" t="s">
        <v>11206</v>
      </c>
      <c r="G3067" s="45" t="s">
        <v>11076</v>
      </c>
      <c r="H3067" s="47">
        <v>42608</v>
      </c>
      <c r="I3067" s="47">
        <v>42972</v>
      </c>
      <c r="J3067" s="48" t="str">
        <f>IF(Ugovori_OPULJP[[#This Row],[DATUM ZAVRŠETKA OPERACIJE]]&gt;DATE(2024,3,31),"u provedbi","završen")</f>
        <v>završen</v>
      </c>
      <c r="K3067" s="46" t="s">
        <v>249</v>
      </c>
      <c r="L3067" s="46" t="s">
        <v>249</v>
      </c>
      <c r="M3067" s="49">
        <v>0.85</v>
      </c>
      <c r="N3067" s="49">
        <v>0.15</v>
      </c>
      <c r="O3067" s="50">
        <f>Ugovori_OPULJP[[#This Row],[Bespovratna sredstva - Ukupno (EU+Nac) HRK
= Ukupna ugovorena vrijednost bespovratnih sredstava]]*Ugovori_OPULJP[[#This Row],[EU STOPA SUFINANCIRANJA %
EU CO-FINANCING RATE %]]</f>
        <v>2125000</v>
      </c>
      <c r="P3067" s="51">
        <f>Ugovori_OPULJP[[#This Row],[Bespovratna sredstva - EU dio - HRK]]/7.5345</f>
        <v>282035.96788108035</v>
      </c>
      <c r="Q3067" s="50">
        <f>Ugovori_OPULJP[[#This Row],[Bespovratna sredstva - Ukupno (EU+Nac) HRK
= Ukupna ugovorena vrijednost bespovratnih sredstava]]*Ugovori_OPULJP[[#This Row],[STOPA NACIONALNOG SUFINANCIRANJA %]]</f>
        <v>375000</v>
      </c>
      <c r="R3067" s="51">
        <f>Ugovori_OPULJP[[#This Row],[Bespovratna sredstva - Nacionalni dio - HRK]]/7.5345</f>
        <v>49771.053155484769</v>
      </c>
      <c r="S3067" s="50">
        <v>2500000</v>
      </c>
      <c r="T3067" s="51">
        <f>Ugovori_OPULJP[[#This Row],[Bespovratna sredstva - Ukupno (EU+Nac) HRK
= Ukupna ugovorena vrijednost bespovratnih sredstava]]/7.5345</f>
        <v>331807.02103656513</v>
      </c>
      <c r="U3067" s="50">
        <v>1027163.8999999999</v>
      </c>
      <c r="V3067" s="51">
        <f>Ugovori_OPULJP[[#This Row],[Javni doprinos korisnika - HRK]]/7.5345</f>
        <v>136328.07751012009</v>
      </c>
      <c r="W3067" s="50">
        <v>0</v>
      </c>
      <c r="X3067" s="51">
        <f>Ugovori_OPULJP[[#This Row],[Privatni doprinos korisnika - HRK]]/7.5345</f>
        <v>0</v>
      </c>
      <c r="Y3067" s="52">
        <v>3527163.9</v>
      </c>
      <c r="Z3067" s="53">
        <f>Ugovori_OPULJP[[#This Row],[UKUPNI PRIHVATLJIVI IZDACI
TOTAL ELIGIBLE EXPENDITURE
= Bespovratna sredstva ukupno + doprinos korisnika
= Ukupni prihvatljivi troškovi
= Ukupna ugovorena vrijednost projekta HRK]]/7.5345</f>
        <v>468135.09854668519</v>
      </c>
      <c r="AA3067" s="44" t="s">
        <v>10669</v>
      </c>
      <c r="AB3067" s="44" t="s">
        <v>10670</v>
      </c>
      <c r="AC3067" s="114" t="s">
        <v>11207</v>
      </c>
      <c r="AD3067" s="43" t="s">
        <v>11026</v>
      </c>
    </row>
    <row r="3068" spans="1:30" ht="66.75" customHeight="1" x14ac:dyDescent="0.2">
      <c r="A3068" s="41" t="s">
        <v>11208</v>
      </c>
      <c r="B3068" s="42" t="s">
        <v>10664</v>
      </c>
      <c r="C3068" s="43" t="s">
        <v>11022</v>
      </c>
      <c r="D3068" s="43" t="s">
        <v>11159</v>
      </c>
      <c r="E3068" s="44" t="s">
        <v>232</v>
      </c>
      <c r="F3068" s="45" t="s">
        <v>11068</v>
      </c>
      <c r="G3068" s="45" t="s">
        <v>11069</v>
      </c>
      <c r="H3068" s="47">
        <v>42590</v>
      </c>
      <c r="I3068" s="47">
        <v>42954</v>
      </c>
      <c r="J3068" s="48" t="str">
        <f>IF(Ugovori_OPULJP[[#This Row],[DATUM ZAVRŠETKA OPERACIJE]]&gt;DATE(2024,3,31),"u provedbi","završen")</f>
        <v>završen</v>
      </c>
      <c r="K3068" s="46" t="s">
        <v>155</v>
      </c>
      <c r="L3068" s="46" t="s">
        <v>37</v>
      </c>
      <c r="M3068" s="49">
        <v>0.85</v>
      </c>
      <c r="N3068" s="49">
        <v>0.15</v>
      </c>
      <c r="O3068" s="50">
        <f>Ugovori_OPULJP[[#This Row],[Bespovratna sredstva - Ukupno (EU+Nac) HRK
= Ukupna ugovorena vrijednost bespovratnih sredstava]]*Ugovori_OPULJP[[#This Row],[EU STOPA SUFINANCIRANJA %
EU CO-FINANCING RATE %]]</f>
        <v>2125000</v>
      </c>
      <c r="P3068" s="51">
        <f>Ugovori_OPULJP[[#This Row],[Bespovratna sredstva - EU dio - HRK]]/7.5345</f>
        <v>282035.96788108035</v>
      </c>
      <c r="Q3068" s="50">
        <f>Ugovori_OPULJP[[#This Row],[Bespovratna sredstva - Ukupno (EU+Nac) HRK
= Ukupna ugovorena vrijednost bespovratnih sredstava]]*Ugovori_OPULJP[[#This Row],[STOPA NACIONALNOG SUFINANCIRANJA %]]</f>
        <v>375000</v>
      </c>
      <c r="R3068" s="51">
        <f>Ugovori_OPULJP[[#This Row],[Bespovratna sredstva - Nacionalni dio - HRK]]/7.5345</f>
        <v>49771.053155484769</v>
      </c>
      <c r="S3068" s="50">
        <v>2500000</v>
      </c>
      <c r="T3068" s="51">
        <f>Ugovori_OPULJP[[#This Row],[Bespovratna sredstva - Ukupno (EU+Nac) HRK
= Ukupna ugovorena vrijednost bespovratnih sredstava]]/7.5345</f>
        <v>331807.02103656513</v>
      </c>
      <c r="U3068" s="50">
        <v>1742152</v>
      </c>
      <c r="V3068" s="51">
        <f>Ugovori_OPULJP[[#This Row],[Javni doprinos korisnika - HRK]]/7.5345</f>
        <v>231223.3061251576</v>
      </c>
      <c r="W3068" s="50">
        <v>0</v>
      </c>
      <c r="X3068" s="51">
        <f>Ugovori_OPULJP[[#This Row],[Privatni doprinos korisnika - HRK]]/7.5345</f>
        <v>0</v>
      </c>
      <c r="Y3068" s="52">
        <v>4242152</v>
      </c>
      <c r="Z3068" s="53">
        <f>Ugovori_OPULJP[[#This Row],[UKUPNI PRIHVATLJIVI IZDACI
TOTAL ELIGIBLE EXPENDITURE
= Bespovratna sredstva ukupno + doprinos korisnika
= Ukupni prihvatljivi troškovi
= Ukupna ugovorena vrijednost projekta HRK]]/7.5345</f>
        <v>563030.3271617227</v>
      </c>
      <c r="AA3068" s="44" t="s">
        <v>10669</v>
      </c>
      <c r="AB3068" s="44" t="s">
        <v>10670</v>
      </c>
      <c r="AC3068" s="114" t="s">
        <v>11209</v>
      </c>
      <c r="AD3068" s="43" t="s">
        <v>11026</v>
      </c>
    </row>
    <row r="3069" spans="1:30" ht="66.75" customHeight="1" x14ac:dyDescent="0.2">
      <c r="A3069" s="41" t="s">
        <v>11210</v>
      </c>
      <c r="B3069" s="42" t="s">
        <v>10664</v>
      </c>
      <c r="C3069" s="43" t="s">
        <v>11022</v>
      </c>
      <c r="D3069" s="43" t="s">
        <v>11159</v>
      </c>
      <c r="E3069" s="44" t="s">
        <v>232</v>
      </c>
      <c r="F3069" s="45" t="s">
        <v>11211</v>
      </c>
      <c r="G3069" s="45" t="s">
        <v>11096</v>
      </c>
      <c r="H3069" s="47">
        <v>42608</v>
      </c>
      <c r="I3069" s="47">
        <v>42972</v>
      </c>
      <c r="J3069" s="48" t="str">
        <f>IF(Ugovori_OPULJP[[#This Row],[DATUM ZAVRŠETKA OPERACIJE]]&gt;DATE(2024,3,31),"u provedbi","završen")</f>
        <v>završen</v>
      </c>
      <c r="K3069" s="46" t="s">
        <v>271</v>
      </c>
      <c r="L3069" s="46" t="s">
        <v>271</v>
      </c>
      <c r="M3069" s="49">
        <v>0.85</v>
      </c>
      <c r="N3069" s="49">
        <v>0.15</v>
      </c>
      <c r="O3069" s="50">
        <f>Ugovori_OPULJP[[#This Row],[Bespovratna sredstva - Ukupno (EU+Nac) HRK
= Ukupna ugovorena vrijednost bespovratnih sredstava]]*Ugovori_OPULJP[[#This Row],[EU STOPA SUFINANCIRANJA %
EU CO-FINANCING RATE %]]</f>
        <v>1510383.105</v>
      </c>
      <c r="P3069" s="51">
        <f>Ugovori_OPULJP[[#This Row],[Bespovratna sredstva - EU dio - HRK]]/7.5345</f>
        <v>200462.28747760301</v>
      </c>
      <c r="Q3069" s="50">
        <f>Ugovori_OPULJP[[#This Row],[Bespovratna sredstva - Ukupno (EU+Nac) HRK
= Ukupna ugovorena vrijednost bespovratnih sredstava]]*Ugovori_OPULJP[[#This Row],[STOPA NACIONALNOG SUFINANCIRANJA %]]</f>
        <v>266538.19500000001</v>
      </c>
      <c r="R3069" s="51">
        <f>Ugovori_OPULJP[[#This Row],[Bespovratna sredstva - Nacionalni dio - HRK]]/7.5345</f>
        <v>35375.697790165235</v>
      </c>
      <c r="S3069" s="50">
        <v>1776921.3</v>
      </c>
      <c r="T3069" s="51">
        <f>Ugovori_OPULJP[[#This Row],[Bespovratna sredstva - Ukupno (EU+Nac) HRK
= Ukupna ugovorena vrijednost bespovratnih sredstava]]/7.5345</f>
        <v>235837.98526776826</v>
      </c>
      <c r="U3069" s="50">
        <v>93522.199999999953</v>
      </c>
      <c r="V3069" s="51">
        <f>Ugovori_OPULJP[[#This Row],[Javni doprinos korisnika - HRK]]/7.5345</f>
        <v>12412.529033114333</v>
      </c>
      <c r="W3069" s="50">
        <v>0</v>
      </c>
      <c r="X3069" s="51">
        <f>Ugovori_OPULJP[[#This Row],[Privatni doprinos korisnika - HRK]]/7.5345</f>
        <v>0</v>
      </c>
      <c r="Y3069" s="52">
        <v>1870443.5</v>
      </c>
      <c r="Z3069" s="53">
        <f>Ugovori_OPULJP[[#This Row],[UKUPNI PRIHVATLJIVI IZDACI
TOTAL ELIGIBLE EXPENDITURE
= Bespovratna sredstva ukupno + doprinos korisnika
= Ukupni prihvatljivi troškovi
= Ukupna ugovorena vrijednost projekta HRK]]/7.5345</f>
        <v>248250.51430088258</v>
      </c>
      <c r="AA3069" s="44" t="s">
        <v>10669</v>
      </c>
      <c r="AB3069" s="44" t="s">
        <v>10670</v>
      </c>
      <c r="AC3069" s="114" t="s">
        <v>11212</v>
      </c>
      <c r="AD3069" s="43" t="s">
        <v>11026</v>
      </c>
    </row>
    <row r="3070" spans="1:30" ht="66.75" customHeight="1" x14ac:dyDescent="0.2">
      <c r="A3070" s="41" t="s">
        <v>11213</v>
      </c>
      <c r="B3070" s="42" t="s">
        <v>10664</v>
      </c>
      <c r="C3070" s="43" t="s">
        <v>11022</v>
      </c>
      <c r="D3070" s="43" t="s">
        <v>11159</v>
      </c>
      <c r="E3070" s="44" t="s">
        <v>232</v>
      </c>
      <c r="F3070" s="45" t="s">
        <v>11214</v>
      </c>
      <c r="G3070" s="45" t="s">
        <v>11215</v>
      </c>
      <c r="H3070" s="47">
        <v>42600</v>
      </c>
      <c r="I3070" s="47">
        <v>42964</v>
      </c>
      <c r="J3070" s="48" t="str">
        <f>IF(Ugovori_OPULJP[[#This Row],[DATUM ZAVRŠETKA OPERACIJE]]&gt;DATE(2024,3,31),"u provedbi","završen")</f>
        <v>završen</v>
      </c>
      <c r="K3070" s="46" t="s">
        <v>155</v>
      </c>
      <c r="L3070" s="46" t="s">
        <v>155</v>
      </c>
      <c r="M3070" s="49">
        <v>0.85</v>
      </c>
      <c r="N3070" s="49">
        <v>0.15</v>
      </c>
      <c r="O3070" s="50">
        <f>Ugovori_OPULJP[[#This Row],[Bespovratna sredstva - Ukupno (EU+Nac) HRK
= Ukupna ugovorena vrijednost bespovratnih sredstava]]*Ugovori_OPULJP[[#This Row],[EU STOPA SUFINANCIRANJA %
EU CO-FINANCING RATE %]]</f>
        <v>691721.5</v>
      </c>
      <c r="P3070" s="51">
        <f>Ugovori_OPULJP[[#This Row],[Bespovratna sredstva - EU dio - HRK]]/7.5345</f>
        <v>91807.220120777754</v>
      </c>
      <c r="Q3070" s="50">
        <f>Ugovori_OPULJP[[#This Row],[Bespovratna sredstva - Ukupno (EU+Nac) HRK
= Ukupna ugovorena vrijednost bespovratnih sredstava]]*Ugovori_OPULJP[[#This Row],[STOPA NACIONALNOG SUFINANCIRANJA %]]</f>
        <v>122068.5</v>
      </c>
      <c r="R3070" s="51">
        <f>Ugovori_OPULJP[[#This Row],[Bespovratna sredstva - Nacionalni dio - HRK]]/7.5345</f>
        <v>16201.27413896078</v>
      </c>
      <c r="S3070" s="50">
        <v>813790</v>
      </c>
      <c r="T3070" s="51">
        <f>Ugovori_OPULJP[[#This Row],[Bespovratna sredstva - Ukupno (EU+Nac) HRK
= Ukupna ugovorena vrijednost bespovratnih sredstava]]/7.5345</f>
        <v>108008.49425973852</v>
      </c>
      <c r="U3070" s="50">
        <v>143610</v>
      </c>
      <c r="V3070" s="51">
        <f>Ugovori_OPULJP[[#This Row],[Javni doprinos korisnika - HRK]]/7.5345</f>
        <v>19060.322516424447</v>
      </c>
      <c r="W3070" s="50">
        <v>0</v>
      </c>
      <c r="X3070" s="51">
        <f>Ugovori_OPULJP[[#This Row],[Privatni doprinos korisnika - HRK]]/7.5345</f>
        <v>0</v>
      </c>
      <c r="Y3070" s="52">
        <v>957400</v>
      </c>
      <c r="Z3070" s="53">
        <f>Ugovori_OPULJP[[#This Row],[UKUPNI PRIHVATLJIVI IZDACI
TOTAL ELIGIBLE EXPENDITURE
= Bespovratna sredstva ukupno + doprinos korisnika
= Ukupni prihvatljivi troškovi
= Ukupna ugovorena vrijednost projekta HRK]]/7.5345</f>
        <v>127068.81677616297</v>
      </c>
      <c r="AA3070" s="44" t="s">
        <v>10669</v>
      </c>
      <c r="AB3070" s="44" t="s">
        <v>10670</v>
      </c>
      <c r="AC3070" s="114" t="s">
        <v>11216</v>
      </c>
      <c r="AD3070" s="43" t="s">
        <v>11026</v>
      </c>
    </row>
    <row r="3071" spans="1:30" ht="66.75" customHeight="1" x14ac:dyDescent="0.2">
      <c r="A3071" s="41" t="s">
        <v>11217</v>
      </c>
      <c r="B3071" s="42" t="s">
        <v>10664</v>
      </c>
      <c r="C3071" s="43" t="s">
        <v>11022</v>
      </c>
      <c r="D3071" s="43" t="s">
        <v>11159</v>
      </c>
      <c r="E3071" s="44" t="s">
        <v>232</v>
      </c>
      <c r="F3071" s="45" t="s">
        <v>11218</v>
      </c>
      <c r="G3071" s="45" t="s">
        <v>9752</v>
      </c>
      <c r="H3071" s="47">
        <v>42613</v>
      </c>
      <c r="I3071" s="47">
        <v>42977</v>
      </c>
      <c r="J3071" s="48" t="str">
        <f>IF(Ugovori_OPULJP[[#This Row],[DATUM ZAVRŠETKA OPERACIJE]]&gt;DATE(2024,3,31),"u provedbi","završen")</f>
        <v>završen</v>
      </c>
      <c r="K3071" s="46" t="s">
        <v>211</v>
      </c>
      <c r="L3071" s="46" t="s">
        <v>211</v>
      </c>
      <c r="M3071" s="49">
        <v>0.85</v>
      </c>
      <c r="N3071" s="49">
        <v>0.15</v>
      </c>
      <c r="O3071" s="50">
        <f>Ugovori_OPULJP[[#This Row],[Bespovratna sredstva - Ukupno (EU+Nac) HRK
= Ukupna ugovorena vrijednost bespovratnih sredstava]]*Ugovori_OPULJP[[#This Row],[EU STOPA SUFINANCIRANJA %
EU CO-FINANCING RATE %]]</f>
        <v>1433691.6255000001</v>
      </c>
      <c r="P3071" s="51">
        <f>Ugovori_OPULJP[[#This Row],[Bespovratna sredstva - EU dio - HRK]]/7.5345</f>
        <v>190283.57893689029</v>
      </c>
      <c r="Q3071" s="50">
        <f>Ugovori_OPULJP[[#This Row],[Bespovratna sredstva - Ukupno (EU+Nac) HRK
= Ukupna ugovorena vrijednost bespovratnih sredstava]]*Ugovori_OPULJP[[#This Row],[STOPA NACIONALNOG SUFINANCIRANJA %]]</f>
        <v>253004.4045</v>
      </c>
      <c r="R3071" s="51">
        <f>Ugovori_OPULJP[[#This Row],[Bespovratna sredstva - Nacionalni dio - HRK]]/7.5345</f>
        <v>33579.455106510053</v>
      </c>
      <c r="S3071" s="50">
        <v>1686696.03</v>
      </c>
      <c r="T3071" s="51">
        <f>Ugovori_OPULJP[[#This Row],[Bespovratna sredstva - Ukupno (EU+Nac) HRK
= Ukupna ugovorena vrijednost bespovratnih sredstava]]/7.5345</f>
        <v>223863.03404340034</v>
      </c>
      <c r="U3071" s="50">
        <v>148664.17999999993</v>
      </c>
      <c r="V3071" s="51">
        <f>Ugovori_OPULJP[[#This Row],[Javni doprinos korisnika - HRK]]/7.5345</f>
        <v>19731.127480257474</v>
      </c>
      <c r="W3071" s="50">
        <v>0</v>
      </c>
      <c r="X3071" s="51">
        <f>Ugovori_OPULJP[[#This Row],[Privatni doprinos korisnika - HRK]]/7.5345</f>
        <v>0</v>
      </c>
      <c r="Y3071" s="52">
        <v>1835360.21</v>
      </c>
      <c r="Z3071" s="53">
        <f>Ugovori_OPULJP[[#This Row],[UKUPNI PRIHVATLJIVI IZDACI
TOTAL ELIGIBLE EXPENDITURE
= Bespovratna sredstva ukupno + doprinos korisnika
= Ukupni prihvatljivi troškovi
= Ukupna ugovorena vrijednost projekta HRK]]/7.5345</f>
        <v>243594.16152365782</v>
      </c>
      <c r="AA3071" s="44" t="s">
        <v>10669</v>
      </c>
      <c r="AB3071" s="44" t="s">
        <v>10670</v>
      </c>
      <c r="AC3071" s="114" t="s">
        <v>11219</v>
      </c>
      <c r="AD3071" s="43" t="s">
        <v>11026</v>
      </c>
    </row>
    <row r="3072" spans="1:30" ht="66.75" customHeight="1" x14ac:dyDescent="0.2">
      <c r="A3072" s="41" t="s">
        <v>11220</v>
      </c>
      <c r="B3072" s="42" t="s">
        <v>10664</v>
      </c>
      <c r="C3072" s="43" t="s">
        <v>11022</v>
      </c>
      <c r="D3072" s="43" t="s">
        <v>11159</v>
      </c>
      <c r="E3072" s="44" t="s">
        <v>232</v>
      </c>
      <c r="F3072" s="45" t="s">
        <v>11221</v>
      </c>
      <c r="G3072" s="62" t="s">
        <v>9133</v>
      </c>
      <c r="H3072" s="47">
        <v>42565</v>
      </c>
      <c r="I3072" s="47">
        <v>42929</v>
      </c>
      <c r="J3072" s="48" t="str">
        <f>IF(Ugovori_OPULJP[[#This Row],[DATUM ZAVRŠETKA OPERACIJE]]&gt;DATE(2024,3,31),"u provedbi","završen")</f>
        <v>završen</v>
      </c>
      <c r="K3072" s="46" t="s">
        <v>173</v>
      </c>
      <c r="L3072" s="46" t="s">
        <v>173</v>
      </c>
      <c r="M3072" s="49">
        <v>0.85</v>
      </c>
      <c r="N3072" s="49">
        <v>0.15</v>
      </c>
      <c r="O3072" s="50">
        <f>Ugovori_OPULJP[[#This Row],[Bespovratna sredstva - Ukupno (EU+Nac) HRK
= Ukupna ugovorena vrijednost bespovratnih sredstava]]*Ugovori_OPULJP[[#This Row],[EU STOPA SUFINANCIRANJA %
EU CO-FINANCING RATE %]]</f>
        <v>1700000</v>
      </c>
      <c r="P3072" s="51">
        <f>Ugovori_OPULJP[[#This Row],[Bespovratna sredstva - EU dio - HRK]]/7.5345</f>
        <v>225628.77430486429</v>
      </c>
      <c r="Q3072" s="50">
        <f>Ugovori_OPULJP[[#This Row],[Bespovratna sredstva - Ukupno (EU+Nac) HRK
= Ukupna ugovorena vrijednost bespovratnih sredstava]]*Ugovori_OPULJP[[#This Row],[STOPA NACIONALNOG SUFINANCIRANJA %]]</f>
        <v>300000</v>
      </c>
      <c r="R3072" s="51">
        <f>Ugovori_OPULJP[[#This Row],[Bespovratna sredstva - Nacionalni dio - HRK]]/7.5345</f>
        <v>39816.842524387816</v>
      </c>
      <c r="S3072" s="50">
        <v>2000000</v>
      </c>
      <c r="T3072" s="51">
        <f>Ugovori_OPULJP[[#This Row],[Bespovratna sredstva - Ukupno (EU+Nac) HRK
= Ukupna ugovorena vrijednost bespovratnih sredstava]]/7.5345</f>
        <v>265445.6168292521</v>
      </c>
      <c r="U3072" s="50">
        <v>335843.33999999985</v>
      </c>
      <c r="V3072" s="51">
        <f>Ugovori_OPULJP[[#This Row],[Javni doprinos korisnika - HRK]]/7.5345</f>
        <v>44574.071272148096</v>
      </c>
      <c r="W3072" s="50">
        <v>0</v>
      </c>
      <c r="X3072" s="51">
        <f>Ugovori_OPULJP[[#This Row],[Privatni doprinos korisnika - HRK]]/7.5345</f>
        <v>0</v>
      </c>
      <c r="Y3072" s="52">
        <v>2335843.34</v>
      </c>
      <c r="Z3072" s="53">
        <f>Ugovori_OPULJP[[#This Row],[UKUPNI PRIHVATLJIVI IZDACI
TOTAL ELIGIBLE EXPENDITURE
= Bespovratna sredstva ukupno + doprinos korisnika
= Ukupni prihvatljivi troškovi
= Ukupna ugovorena vrijednost projekta HRK]]/7.5345</f>
        <v>310019.68810140021</v>
      </c>
      <c r="AA3072" s="44" t="s">
        <v>10669</v>
      </c>
      <c r="AB3072" s="44" t="s">
        <v>10670</v>
      </c>
      <c r="AC3072" s="43" t="s">
        <v>11222</v>
      </c>
      <c r="AD3072" s="43" t="s">
        <v>11026</v>
      </c>
    </row>
    <row r="3073" spans="1:30" ht="66.75" customHeight="1" x14ac:dyDescent="0.2">
      <c r="A3073" s="41" t="s">
        <v>11223</v>
      </c>
      <c r="B3073" s="42" t="s">
        <v>10664</v>
      </c>
      <c r="C3073" s="43" t="s">
        <v>11022</v>
      </c>
      <c r="D3073" s="43" t="s">
        <v>11159</v>
      </c>
      <c r="E3073" s="44" t="s">
        <v>232</v>
      </c>
      <c r="F3073" s="45" t="s">
        <v>11224</v>
      </c>
      <c r="G3073" s="45" t="s">
        <v>37</v>
      </c>
      <c r="H3073" s="47">
        <v>42565</v>
      </c>
      <c r="I3073" s="47">
        <v>42929</v>
      </c>
      <c r="J3073" s="48" t="str">
        <f>IF(Ugovori_OPULJP[[#This Row],[DATUM ZAVRŠETKA OPERACIJE]]&gt;DATE(2024,3,31),"u provedbi","završen")</f>
        <v>završen</v>
      </c>
      <c r="K3073" s="46" t="s">
        <v>37</v>
      </c>
      <c r="L3073" s="46" t="s">
        <v>37</v>
      </c>
      <c r="M3073" s="49">
        <v>0.85</v>
      </c>
      <c r="N3073" s="49">
        <v>0.15</v>
      </c>
      <c r="O3073" s="50">
        <f>Ugovori_OPULJP[[#This Row],[Bespovratna sredstva - Ukupno (EU+Nac) HRK
= Ukupna ugovorena vrijednost bespovratnih sredstava]]*Ugovori_OPULJP[[#This Row],[EU STOPA SUFINANCIRANJA %
EU CO-FINANCING RATE %]]</f>
        <v>4250000</v>
      </c>
      <c r="P3073" s="51">
        <f>Ugovori_OPULJP[[#This Row],[Bespovratna sredstva - EU dio - HRK]]/7.5345</f>
        <v>564071.93576216069</v>
      </c>
      <c r="Q3073" s="50">
        <f>Ugovori_OPULJP[[#This Row],[Bespovratna sredstva - Ukupno (EU+Nac) HRK
= Ukupna ugovorena vrijednost bespovratnih sredstava]]*Ugovori_OPULJP[[#This Row],[STOPA NACIONALNOG SUFINANCIRANJA %]]</f>
        <v>750000</v>
      </c>
      <c r="R3073" s="51">
        <f>Ugovori_OPULJP[[#This Row],[Bespovratna sredstva - Nacionalni dio - HRK]]/7.5345</f>
        <v>99542.106310969539</v>
      </c>
      <c r="S3073" s="50">
        <v>5000000</v>
      </c>
      <c r="T3073" s="51">
        <f>Ugovori_OPULJP[[#This Row],[Bespovratna sredstva - Ukupno (EU+Nac) HRK
= Ukupna ugovorena vrijednost bespovratnih sredstava]]/7.5345</f>
        <v>663614.04207313026</v>
      </c>
      <c r="U3073" s="50">
        <v>2057906.9000000004</v>
      </c>
      <c r="V3073" s="51">
        <f>Ugovori_OPULJP[[#This Row],[Javni doprinos korisnika - HRK]]/7.5345</f>
        <v>273131.18322383706</v>
      </c>
      <c r="W3073" s="50">
        <v>0</v>
      </c>
      <c r="X3073" s="51">
        <f>Ugovori_OPULJP[[#This Row],[Privatni doprinos korisnika - HRK]]/7.5345</f>
        <v>0</v>
      </c>
      <c r="Y3073" s="52">
        <v>7057906.9000000004</v>
      </c>
      <c r="Z3073" s="53">
        <f>Ugovori_OPULJP[[#This Row],[UKUPNI PRIHVATLJIVI IZDACI
TOTAL ELIGIBLE EXPENDITURE
= Bespovratna sredstva ukupno + doprinos korisnika
= Ukupni prihvatljivi troškovi
= Ukupna ugovorena vrijednost projekta HRK]]/7.5345</f>
        <v>936745.22529696731</v>
      </c>
      <c r="AA3073" s="44" t="s">
        <v>10669</v>
      </c>
      <c r="AB3073" s="44" t="s">
        <v>10670</v>
      </c>
      <c r="AC3073" s="43" t="s">
        <v>11225</v>
      </c>
      <c r="AD3073" s="43" t="s">
        <v>11026</v>
      </c>
    </row>
    <row r="3074" spans="1:30" ht="66.75" customHeight="1" x14ac:dyDescent="0.2">
      <c r="A3074" s="41" t="s">
        <v>11226</v>
      </c>
      <c r="B3074" s="42" t="s">
        <v>10664</v>
      </c>
      <c r="C3074" s="43" t="s">
        <v>11022</v>
      </c>
      <c r="D3074" s="43" t="s">
        <v>11159</v>
      </c>
      <c r="E3074" s="44" t="s">
        <v>232</v>
      </c>
      <c r="F3074" s="45" t="s">
        <v>11227</v>
      </c>
      <c r="G3074" s="45" t="s">
        <v>243</v>
      </c>
      <c r="H3074" s="47">
        <v>42599</v>
      </c>
      <c r="I3074" s="47">
        <v>42963</v>
      </c>
      <c r="J3074" s="48" t="str">
        <f>IF(Ugovori_OPULJP[[#This Row],[DATUM ZAVRŠETKA OPERACIJE]]&gt;DATE(2024,3,31),"u provedbi","završen")</f>
        <v>završen</v>
      </c>
      <c r="K3074" s="46" t="s">
        <v>244</v>
      </c>
      <c r="L3074" s="46" t="s">
        <v>244</v>
      </c>
      <c r="M3074" s="49">
        <v>0.85</v>
      </c>
      <c r="N3074" s="49">
        <v>0.15</v>
      </c>
      <c r="O3074" s="50">
        <f>Ugovori_OPULJP[[#This Row],[Bespovratna sredstva - Ukupno (EU+Nac) HRK
= Ukupna ugovorena vrijednost bespovratnih sredstava]]*Ugovori_OPULJP[[#This Row],[EU STOPA SUFINANCIRANJA %
EU CO-FINANCING RATE %]]</f>
        <v>1700000</v>
      </c>
      <c r="P3074" s="51">
        <f>Ugovori_OPULJP[[#This Row],[Bespovratna sredstva - EU dio - HRK]]/7.5345</f>
        <v>225628.77430486429</v>
      </c>
      <c r="Q3074" s="50">
        <f>Ugovori_OPULJP[[#This Row],[Bespovratna sredstva - Ukupno (EU+Nac) HRK
= Ukupna ugovorena vrijednost bespovratnih sredstava]]*Ugovori_OPULJP[[#This Row],[STOPA NACIONALNOG SUFINANCIRANJA %]]</f>
        <v>300000</v>
      </c>
      <c r="R3074" s="51">
        <f>Ugovori_OPULJP[[#This Row],[Bespovratna sredstva - Nacionalni dio - HRK]]/7.5345</f>
        <v>39816.842524387816</v>
      </c>
      <c r="S3074" s="50">
        <v>2000000</v>
      </c>
      <c r="T3074" s="51">
        <f>Ugovori_OPULJP[[#This Row],[Bespovratna sredstva - Ukupno (EU+Nac) HRK
= Ukupna ugovorena vrijednost bespovratnih sredstava]]/7.5345</f>
        <v>265445.6168292521</v>
      </c>
      <c r="U3074" s="50">
        <v>476900</v>
      </c>
      <c r="V3074" s="51">
        <f>Ugovori_OPULJP[[#This Row],[Javni doprinos korisnika - HRK]]/7.5345</f>
        <v>63295.507332935158</v>
      </c>
      <c r="W3074" s="50">
        <v>0</v>
      </c>
      <c r="X3074" s="51">
        <f>Ugovori_OPULJP[[#This Row],[Privatni doprinos korisnika - HRK]]/7.5345</f>
        <v>0</v>
      </c>
      <c r="Y3074" s="52">
        <v>2476900</v>
      </c>
      <c r="Z3074" s="53">
        <f>Ugovori_OPULJP[[#This Row],[UKUPNI PRIHVATLJIVI IZDACI
TOTAL ELIGIBLE EXPENDITURE
= Bespovratna sredstva ukupno + doprinos korisnika
= Ukupni prihvatljivi troškovi
= Ukupna ugovorena vrijednost projekta HRK]]/7.5345</f>
        <v>328741.12416218728</v>
      </c>
      <c r="AA3074" s="44" t="s">
        <v>10669</v>
      </c>
      <c r="AB3074" s="44" t="s">
        <v>10670</v>
      </c>
      <c r="AC3074" s="43" t="s">
        <v>11228</v>
      </c>
      <c r="AD3074" s="43" t="s">
        <v>11026</v>
      </c>
    </row>
    <row r="3075" spans="1:30" ht="66.75" customHeight="1" x14ac:dyDescent="0.2">
      <c r="A3075" s="41" t="s">
        <v>11229</v>
      </c>
      <c r="B3075" s="42" t="s">
        <v>10664</v>
      </c>
      <c r="C3075" s="43" t="s">
        <v>11022</v>
      </c>
      <c r="D3075" s="43" t="s">
        <v>11159</v>
      </c>
      <c r="E3075" s="44" t="s">
        <v>232</v>
      </c>
      <c r="F3075" s="45" t="s">
        <v>11230</v>
      </c>
      <c r="G3075" s="45" t="s">
        <v>1888</v>
      </c>
      <c r="H3075" s="47">
        <v>42613</v>
      </c>
      <c r="I3075" s="47">
        <v>42977</v>
      </c>
      <c r="J3075" s="48" t="str">
        <f>IF(Ugovori_OPULJP[[#This Row],[DATUM ZAVRŠETKA OPERACIJE]]&gt;DATE(2024,3,31),"u provedbi","završen")</f>
        <v>završen</v>
      </c>
      <c r="K3075" s="46" t="s">
        <v>99</v>
      </c>
      <c r="L3075" s="46" t="s">
        <v>99</v>
      </c>
      <c r="M3075" s="49">
        <v>0.85</v>
      </c>
      <c r="N3075" s="49">
        <v>0.15</v>
      </c>
      <c r="O3075" s="50">
        <f>Ugovori_OPULJP[[#This Row],[Bespovratna sredstva - Ukupno (EU+Nac) HRK
= Ukupna ugovorena vrijednost bespovratnih sredstava]]*Ugovori_OPULJP[[#This Row],[EU STOPA SUFINANCIRANJA %
EU CO-FINANCING RATE %]]</f>
        <v>2118200</v>
      </c>
      <c r="P3075" s="51">
        <f>Ugovori_OPULJP[[#This Row],[Bespovratna sredstva - EU dio - HRK]]/7.5345</f>
        <v>281133.45278386091</v>
      </c>
      <c r="Q3075" s="50">
        <f>Ugovori_OPULJP[[#This Row],[Bespovratna sredstva - Ukupno (EU+Nac) HRK
= Ukupna ugovorena vrijednost bespovratnih sredstava]]*Ugovori_OPULJP[[#This Row],[STOPA NACIONALNOG SUFINANCIRANJA %]]</f>
        <v>373800</v>
      </c>
      <c r="R3075" s="51">
        <f>Ugovori_OPULJP[[#This Row],[Bespovratna sredstva - Nacionalni dio - HRK]]/7.5345</f>
        <v>49611.785785387219</v>
      </c>
      <c r="S3075" s="50">
        <v>2492000</v>
      </c>
      <c r="T3075" s="51">
        <f>Ugovori_OPULJP[[#This Row],[Bespovratna sredstva - Ukupno (EU+Nac) HRK
= Ukupna ugovorena vrijednost bespovratnih sredstava]]/7.5345</f>
        <v>330745.23856924812</v>
      </c>
      <c r="U3075" s="50">
        <v>140842</v>
      </c>
      <c r="V3075" s="51">
        <f>Ugovori_OPULJP[[#This Row],[Javni doprinos korisnika - HRK]]/7.5345</f>
        <v>18692.945782732761</v>
      </c>
      <c r="W3075" s="50">
        <v>0</v>
      </c>
      <c r="X3075" s="51">
        <f>Ugovori_OPULJP[[#This Row],[Privatni doprinos korisnika - HRK]]/7.5345</f>
        <v>0</v>
      </c>
      <c r="Y3075" s="52">
        <v>2632842</v>
      </c>
      <c r="Z3075" s="53">
        <f>Ugovori_OPULJP[[#This Row],[UKUPNI PRIHVATLJIVI IZDACI
TOTAL ELIGIBLE EXPENDITURE
= Bespovratna sredstva ukupno + doprinos korisnika
= Ukupni prihvatljivi troškovi
= Ukupna ugovorena vrijednost projekta HRK]]/7.5345</f>
        <v>349438.18435198086</v>
      </c>
      <c r="AA3075" s="44" t="s">
        <v>10669</v>
      </c>
      <c r="AB3075" s="44" t="s">
        <v>10670</v>
      </c>
      <c r="AC3075" s="43" t="s">
        <v>11231</v>
      </c>
      <c r="AD3075" s="43" t="s">
        <v>11026</v>
      </c>
    </row>
    <row r="3076" spans="1:30" ht="66.75" customHeight="1" x14ac:dyDescent="0.2">
      <c r="A3076" s="41" t="s">
        <v>11232</v>
      </c>
      <c r="B3076" s="42" t="s">
        <v>10664</v>
      </c>
      <c r="C3076" s="43" t="s">
        <v>11022</v>
      </c>
      <c r="D3076" s="43" t="s">
        <v>11159</v>
      </c>
      <c r="E3076" s="44" t="s">
        <v>232</v>
      </c>
      <c r="F3076" s="45" t="s">
        <v>11233</v>
      </c>
      <c r="G3076" s="45" t="s">
        <v>6848</v>
      </c>
      <c r="H3076" s="47">
        <v>42598</v>
      </c>
      <c r="I3076" s="47">
        <v>42962</v>
      </c>
      <c r="J3076" s="48" t="str">
        <f>IF(Ugovori_OPULJP[[#This Row],[DATUM ZAVRŠETKA OPERACIJE]]&gt;DATE(2024,3,31),"u provedbi","završen")</f>
        <v>završen</v>
      </c>
      <c r="K3076" s="46" t="s">
        <v>371</v>
      </c>
      <c r="L3076" s="46" t="s">
        <v>371</v>
      </c>
      <c r="M3076" s="49">
        <v>0.85</v>
      </c>
      <c r="N3076" s="49">
        <v>0.15</v>
      </c>
      <c r="O3076" s="50">
        <f>Ugovori_OPULJP[[#This Row],[Bespovratna sredstva - Ukupno (EU+Nac) HRK
= Ukupna ugovorena vrijednost bespovratnih sredstava]]*Ugovori_OPULJP[[#This Row],[EU STOPA SUFINANCIRANJA %
EU CO-FINANCING RATE %]]</f>
        <v>1312140.9369999999</v>
      </c>
      <c r="P3076" s="51">
        <f>Ugovori_OPULJP[[#This Row],[Bespovratna sredstva - EU dio - HRK]]/7.5345</f>
        <v>174151.03019443891</v>
      </c>
      <c r="Q3076" s="50">
        <f>Ugovori_OPULJP[[#This Row],[Bespovratna sredstva - Ukupno (EU+Nac) HRK
= Ukupna ugovorena vrijednost bespovratnih sredstava]]*Ugovori_OPULJP[[#This Row],[STOPA NACIONALNOG SUFINANCIRANJA %]]</f>
        <v>231554.283</v>
      </c>
      <c r="R3076" s="51">
        <f>Ugovori_OPULJP[[#This Row],[Bespovratna sredstva - Nacionalni dio - HRK]]/7.5345</f>
        <v>30732.5347401951</v>
      </c>
      <c r="S3076" s="50">
        <v>1543695.22</v>
      </c>
      <c r="T3076" s="51">
        <f>Ugovori_OPULJP[[#This Row],[Bespovratna sredstva - Ukupno (EU+Nac) HRK
= Ukupna ugovorena vrijednost bespovratnih sredstava]]/7.5345</f>
        <v>204883.56493463399</v>
      </c>
      <c r="U3076" s="50">
        <v>82959.39000000013</v>
      </c>
      <c r="V3076" s="51">
        <f>Ugovori_OPULJP[[#This Row],[Javni doprinos korisnika - HRK]]/7.5345</f>
        <v>11010.603225164261</v>
      </c>
      <c r="W3076" s="50">
        <v>0</v>
      </c>
      <c r="X3076" s="51">
        <f>Ugovori_OPULJP[[#This Row],[Privatni doprinos korisnika - HRK]]/7.5345</f>
        <v>0</v>
      </c>
      <c r="Y3076" s="52">
        <v>1626654.61</v>
      </c>
      <c r="Z3076" s="53">
        <f>Ugovori_OPULJP[[#This Row],[UKUPNI PRIHVATLJIVI IZDACI
TOTAL ELIGIBLE EXPENDITURE
= Bespovratna sredstva ukupno + doprinos korisnika
= Ukupni prihvatljivi troškovi
= Ukupna ugovorena vrijednost projekta HRK]]/7.5345</f>
        <v>215894.16815979825</v>
      </c>
      <c r="AA3076" s="44" t="s">
        <v>10669</v>
      </c>
      <c r="AB3076" s="44" t="s">
        <v>10670</v>
      </c>
      <c r="AC3076" s="43" t="s">
        <v>11234</v>
      </c>
      <c r="AD3076" s="43" t="s">
        <v>11026</v>
      </c>
    </row>
    <row r="3077" spans="1:30" ht="66.75" customHeight="1" x14ac:dyDescent="0.2">
      <c r="A3077" s="41" t="s">
        <v>11235</v>
      </c>
      <c r="B3077" s="42" t="s">
        <v>10664</v>
      </c>
      <c r="C3077" s="43" t="s">
        <v>11022</v>
      </c>
      <c r="D3077" s="43" t="s">
        <v>11159</v>
      </c>
      <c r="E3077" s="44" t="s">
        <v>232</v>
      </c>
      <c r="F3077" s="45" t="s">
        <v>11236</v>
      </c>
      <c r="G3077" s="45" t="s">
        <v>837</v>
      </c>
      <c r="H3077" s="47">
        <v>42604</v>
      </c>
      <c r="I3077" s="47">
        <v>42968</v>
      </c>
      <c r="J3077" s="48" t="str">
        <f>IF(Ugovori_OPULJP[[#This Row],[DATUM ZAVRŠETKA OPERACIJE]]&gt;DATE(2024,3,31),"u provedbi","završen")</f>
        <v>završen</v>
      </c>
      <c r="K3077" s="46" t="s">
        <v>594</v>
      </c>
      <c r="L3077" s="46" t="s">
        <v>594</v>
      </c>
      <c r="M3077" s="49">
        <v>0.85</v>
      </c>
      <c r="N3077" s="49">
        <v>0.15</v>
      </c>
      <c r="O3077" s="50">
        <f>Ugovori_OPULJP[[#This Row],[Bespovratna sredstva - Ukupno (EU+Nac) HRK
= Ukupna ugovorena vrijednost bespovratnih sredstava]]*Ugovori_OPULJP[[#This Row],[EU STOPA SUFINANCIRANJA %
EU CO-FINANCING RATE %]]</f>
        <v>1969430.5520000001</v>
      </c>
      <c r="P3077" s="51">
        <f>Ugovori_OPULJP[[#This Row],[Bespovratna sredstva - EU dio - HRK]]/7.5345</f>
        <v>261388.35383900724</v>
      </c>
      <c r="Q3077" s="50">
        <f>Ugovori_OPULJP[[#This Row],[Bespovratna sredstva - Ukupno (EU+Nac) HRK
= Ukupna ugovorena vrijednost bespovratnih sredstava]]*Ugovori_OPULJP[[#This Row],[STOPA NACIONALNOG SUFINANCIRANJA %]]</f>
        <v>347546.56800000003</v>
      </c>
      <c r="R3077" s="51">
        <f>Ugovori_OPULJP[[#This Row],[Bespovratna sredstva - Nacionalni dio - HRK]]/7.5345</f>
        <v>46127.35655982481</v>
      </c>
      <c r="S3077" s="50">
        <v>2316977.12</v>
      </c>
      <c r="T3077" s="51">
        <f>Ugovori_OPULJP[[#This Row],[Bespovratna sredstva - Ukupno (EU+Nac) HRK
= Ukupna ugovorena vrijednost bespovratnih sredstava]]/7.5345</f>
        <v>307515.71039883205</v>
      </c>
      <c r="U3077" s="50">
        <v>122046.12000000011</v>
      </c>
      <c r="V3077" s="51">
        <f>Ugovori_OPULJP[[#This Row],[Javni doprinos korisnika - HRK]]/7.5345</f>
        <v>16198.303802508475</v>
      </c>
      <c r="W3077" s="50">
        <v>0</v>
      </c>
      <c r="X3077" s="51">
        <f>Ugovori_OPULJP[[#This Row],[Privatni doprinos korisnika - HRK]]/7.5345</f>
        <v>0</v>
      </c>
      <c r="Y3077" s="52">
        <v>2439023.2400000002</v>
      </c>
      <c r="Z3077" s="53">
        <f>Ugovori_OPULJP[[#This Row],[UKUPNI PRIHVATLJIVI IZDACI
TOTAL ELIGIBLE EXPENDITURE
= Bespovratna sredstva ukupno + doprinos korisnika
= Ukupni prihvatljivi troškovi
= Ukupna ugovorena vrijednost projekta HRK]]/7.5345</f>
        <v>323714.0142013405</v>
      </c>
      <c r="AA3077" s="44" t="s">
        <v>10669</v>
      </c>
      <c r="AB3077" s="44" t="s">
        <v>10670</v>
      </c>
      <c r="AC3077" s="43" t="s">
        <v>11237</v>
      </c>
      <c r="AD3077" s="43" t="s">
        <v>11026</v>
      </c>
    </row>
    <row r="3078" spans="1:30" ht="66.75" customHeight="1" x14ac:dyDescent="0.2">
      <c r="A3078" s="41" t="s">
        <v>11238</v>
      </c>
      <c r="B3078" s="42" t="s">
        <v>10664</v>
      </c>
      <c r="C3078" s="43" t="s">
        <v>11022</v>
      </c>
      <c r="D3078" s="43" t="s">
        <v>11159</v>
      </c>
      <c r="E3078" s="44" t="s">
        <v>232</v>
      </c>
      <c r="F3078" s="45" t="s">
        <v>11239</v>
      </c>
      <c r="G3078" s="62" t="s">
        <v>4496</v>
      </c>
      <c r="H3078" s="47">
        <v>42601</v>
      </c>
      <c r="I3078" s="47">
        <v>42965</v>
      </c>
      <c r="J3078" s="48" t="str">
        <f>IF(Ugovori_OPULJP[[#This Row],[DATUM ZAVRŠETKA OPERACIJE]]&gt;DATE(2024,3,31),"u provedbi","završen")</f>
        <v>završen</v>
      </c>
      <c r="K3078" s="46" t="s">
        <v>599</v>
      </c>
      <c r="L3078" s="46" t="s">
        <v>599</v>
      </c>
      <c r="M3078" s="49">
        <v>0.85</v>
      </c>
      <c r="N3078" s="49">
        <v>0.15</v>
      </c>
      <c r="O3078" s="50">
        <f>Ugovori_OPULJP[[#This Row],[Bespovratna sredstva - Ukupno (EU+Nac) HRK
= Ukupna ugovorena vrijednost bespovratnih sredstava]]*Ugovori_OPULJP[[#This Row],[EU STOPA SUFINANCIRANJA %
EU CO-FINANCING RATE %]]</f>
        <v>1398005.8459999999</v>
      </c>
      <c r="P3078" s="51">
        <f>Ugovori_OPULJP[[#This Row],[Bespovratna sredstva - EU dio - HRK]]/7.5345</f>
        <v>185547.2620611852</v>
      </c>
      <c r="Q3078" s="50">
        <f>Ugovori_OPULJP[[#This Row],[Bespovratna sredstva - Ukupno (EU+Nac) HRK
= Ukupna ugovorena vrijednost bespovratnih sredstava]]*Ugovori_OPULJP[[#This Row],[STOPA NACIONALNOG SUFINANCIRANJA %]]</f>
        <v>246706.91399999999</v>
      </c>
      <c r="R3078" s="51">
        <f>Ugovori_OPULJP[[#This Row],[Bespovratna sredstva - Nacionalni dio - HRK]]/7.5345</f>
        <v>32743.634481385623</v>
      </c>
      <c r="S3078" s="50">
        <v>1644712.76</v>
      </c>
      <c r="T3078" s="51">
        <f>Ugovori_OPULJP[[#This Row],[Bespovratna sredstva - Ukupno (EU+Nac) HRK
= Ukupna ugovorena vrijednost bespovratnih sredstava]]/7.5345</f>
        <v>218290.89654257082</v>
      </c>
      <c r="U3078" s="50">
        <v>86563.830000000075</v>
      </c>
      <c r="V3078" s="51">
        <f>Ugovori_OPULJP[[#This Row],[Javni doprinos korisnika - HRK]]/7.5345</f>
        <v>11488.994624726269</v>
      </c>
      <c r="W3078" s="50">
        <v>0</v>
      </c>
      <c r="X3078" s="51">
        <f>Ugovori_OPULJP[[#This Row],[Privatni doprinos korisnika - HRK]]/7.5345</f>
        <v>0</v>
      </c>
      <c r="Y3078" s="52">
        <v>1731276.59</v>
      </c>
      <c r="Z3078" s="53">
        <f>Ugovori_OPULJP[[#This Row],[UKUPNI PRIHVATLJIVI IZDACI
TOTAL ELIGIBLE EXPENDITURE
= Bespovratna sredstva ukupno + doprinos korisnika
= Ukupni prihvatljivi troškovi
= Ukupna ugovorena vrijednost projekta HRK]]/7.5345</f>
        <v>229779.89116729709</v>
      </c>
      <c r="AA3078" s="44" t="s">
        <v>10669</v>
      </c>
      <c r="AB3078" s="44" t="s">
        <v>10670</v>
      </c>
      <c r="AC3078" s="114" t="s">
        <v>11240</v>
      </c>
      <c r="AD3078" s="43" t="s">
        <v>11026</v>
      </c>
    </row>
    <row r="3079" spans="1:30" ht="66.75" customHeight="1" x14ac:dyDescent="0.2">
      <c r="A3079" s="41" t="s">
        <v>11241</v>
      </c>
      <c r="B3079" s="42" t="s">
        <v>10664</v>
      </c>
      <c r="C3079" s="43" t="s">
        <v>11022</v>
      </c>
      <c r="D3079" s="43" t="s">
        <v>11159</v>
      </c>
      <c r="E3079" s="44" t="s">
        <v>232</v>
      </c>
      <c r="F3079" s="45" t="s">
        <v>11242</v>
      </c>
      <c r="G3079" s="45" t="s">
        <v>1978</v>
      </c>
      <c r="H3079" s="47">
        <v>42599</v>
      </c>
      <c r="I3079" s="47">
        <v>42963</v>
      </c>
      <c r="J3079" s="48" t="str">
        <f>IF(Ugovori_OPULJP[[#This Row],[DATUM ZAVRŠETKA OPERACIJE]]&gt;DATE(2024,3,31),"u provedbi","završen")</f>
        <v>završen</v>
      </c>
      <c r="K3079" s="46" t="s">
        <v>599</v>
      </c>
      <c r="L3079" s="46" t="s">
        <v>599</v>
      </c>
      <c r="M3079" s="49">
        <v>0.85</v>
      </c>
      <c r="N3079" s="49">
        <v>0.15</v>
      </c>
      <c r="O3079" s="50">
        <f>Ugovori_OPULJP[[#This Row],[Bespovratna sredstva - Ukupno (EU+Nac) HRK
= Ukupna ugovorena vrijednost bespovratnih sredstava]]*Ugovori_OPULJP[[#This Row],[EU STOPA SUFINANCIRANJA %
EU CO-FINANCING RATE %]]</f>
        <v>362836.49949999998</v>
      </c>
      <c r="P3079" s="51">
        <f>Ugovori_OPULJP[[#This Row],[Bespovratna sredstva - EU dio - HRK]]/7.5345</f>
        <v>48156.679208972055</v>
      </c>
      <c r="Q3079" s="50">
        <f>Ugovori_OPULJP[[#This Row],[Bespovratna sredstva - Ukupno (EU+Nac) HRK
= Ukupna ugovorena vrijednost bespovratnih sredstava]]*Ugovori_OPULJP[[#This Row],[STOPA NACIONALNOG SUFINANCIRANJA %]]</f>
        <v>64029.970499999996</v>
      </c>
      <c r="R3079" s="51">
        <f>Ugovori_OPULJP[[#This Row],[Bespovratna sredstva - Nacionalni dio - HRK]]/7.5345</f>
        <v>8498.2375074656575</v>
      </c>
      <c r="S3079" s="50">
        <v>426866.47</v>
      </c>
      <c r="T3079" s="51">
        <f>Ugovori_OPULJP[[#This Row],[Bespovratna sredstva - Ukupno (EU+Nac) HRK
= Ukupna ugovorena vrijednost bespovratnih sredstava]]/7.5345</f>
        <v>56654.916716437714</v>
      </c>
      <c r="U3079" s="50">
        <v>37118.830000000016</v>
      </c>
      <c r="V3079" s="51">
        <f>Ugovori_OPULJP[[#This Row],[Javni doprinos korisnika - HRK]]/7.5345</f>
        <v>4926.5153626650763</v>
      </c>
      <c r="W3079" s="50">
        <v>0</v>
      </c>
      <c r="X3079" s="51">
        <f>Ugovori_OPULJP[[#This Row],[Privatni doprinos korisnika - HRK]]/7.5345</f>
        <v>0</v>
      </c>
      <c r="Y3079" s="52">
        <v>463985.3</v>
      </c>
      <c r="Z3079" s="53">
        <f>Ugovori_OPULJP[[#This Row],[UKUPNI PRIHVATLJIVI IZDACI
TOTAL ELIGIBLE EXPENDITURE
= Bespovratna sredstva ukupno + doprinos korisnika
= Ukupni prihvatljivi troškovi
= Ukupna ugovorena vrijednost projekta HRK]]/7.5345</f>
        <v>61581.432079102786</v>
      </c>
      <c r="AA3079" s="44" t="s">
        <v>10669</v>
      </c>
      <c r="AB3079" s="44" t="s">
        <v>10670</v>
      </c>
      <c r="AC3079" s="114" t="s">
        <v>11243</v>
      </c>
      <c r="AD3079" s="43" t="s">
        <v>11026</v>
      </c>
    </row>
    <row r="3080" spans="1:30" ht="66.75" customHeight="1" x14ac:dyDescent="0.2">
      <c r="A3080" s="41" t="s">
        <v>11244</v>
      </c>
      <c r="B3080" s="42" t="s">
        <v>10664</v>
      </c>
      <c r="C3080" s="43" t="s">
        <v>11022</v>
      </c>
      <c r="D3080" s="43" t="s">
        <v>11159</v>
      </c>
      <c r="E3080" s="44" t="s">
        <v>232</v>
      </c>
      <c r="F3080" s="45" t="s">
        <v>11245</v>
      </c>
      <c r="G3080" s="45" t="s">
        <v>11112</v>
      </c>
      <c r="H3080" s="47">
        <v>42599</v>
      </c>
      <c r="I3080" s="47">
        <v>42963</v>
      </c>
      <c r="J3080" s="48" t="str">
        <f>IF(Ugovori_OPULJP[[#This Row],[DATUM ZAVRŠETKA OPERACIJE]]&gt;DATE(2024,3,31),"u provedbi","završen")</f>
        <v>završen</v>
      </c>
      <c r="K3080" s="46" t="s">
        <v>338</v>
      </c>
      <c r="L3080" s="46" t="s">
        <v>338</v>
      </c>
      <c r="M3080" s="49">
        <v>0.85</v>
      </c>
      <c r="N3080" s="49">
        <v>0.15</v>
      </c>
      <c r="O3080" s="50">
        <f>Ugovori_OPULJP[[#This Row],[Bespovratna sredstva - Ukupno (EU+Nac) HRK
= Ukupna ugovorena vrijednost bespovratnih sredstava]]*Ugovori_OPULJP[[#This Row],[EU STOPA SUFINANCIRANJA %
EU CO-FINANCING RATE %]]</f>
        <v>709703.07149999996</v>
      </c>
      <c r="P3080" s="51">
        <f>Ugovori_OPULJP[[#This Row],[Bespovratna sredstva - EU dio - HRK]]/7.5345</f>
        <v>94193.784789966143</v>
      </c>
      <c r="Q3080" s="50">
        <f>Ugovori_OPULJP[[#This Row],[Bespovratna sredstva - Ukupno (EU+Nac) HRK
= Ukupna ugovorena vrijednost bespovratnih sredstava]]*Ugovori_OPULJP[[#This Row],[STOPA NACIONALNOG SUFINANCIRANJA %]]</f>
        <v>125241.7185</v>
      </c>
      <c r="R3080" s="51">
        <f>Ugovori_OPULJP[[#This Row],[Bespovratna sredstva - Nacionalni dio - HRK]]/7.5345</f>
        <v>16622.432609994026</v>
      </c>
      <c r="S3080" s="50">
        <v>834944.79</v>
      </c>
      <c r="T3080" s="51">
        <f>Ugovori_OPULJP[[#This Row],[Bespovratna sredstva - Ukupno (EU+Nac) HRK
= Ukupna ugovorena vrijednost bespovratnih sredstava]]/7.5345</f>
        <v>110816.21739996018</v>
      </c>
      <c r="U3080" s="50">
        <v>72603.899999999907</v>
      </c>
      <c r="V3080" s="51">
        <f>Ugovori_OPULJP[[#This Row],[Javni doprinos korisnika - HRK]]/7.5345</f>
        <v>9636.1935098546564</v>
      </c>
      <c r="W3080" s="50">
        <v>0</v>
      </c>
      <c r="X3080" s="51">
        <f>Ugovori_OPULJP[[#This Row],[Privatni doprinos korisnika - HRK]]/7.5345</f>
        <v>0</v>
      </c>
      <c r="Y3080" s="52">
        <v>907548.69</v>
      </c>
      <c r="Z3080" s="53">
        <f>Ugovori_OPULJP[[#This Row],[UKUPNI PRIHVATLJIVI IZDACI
TOTAL ELIGIBLE EXPENDITURE
= Bespovratna sredstva ukupno + doprinos korisnika
= Ukupni prihvatljivi troškovi
= Ukupna ugovorena vrijednost projekta HRK]]/7.5345</f>
        <v>120452.41090981483</v>
      </c>
      <c r="AA3080" s="44" t="s">
        <v>10669</v>
      </c>
      <c r="AB3080" s="44" t="s">
        <v>10670</v>
      </c>
      <c r="AC3080" s="114" t="s">
        <v>11246</v>
      </c>
      <c r="AD3080" s="43" t="s">
        <v>11026</v>
      </c>
    </row>
    <row r="3081" spans="1:30" ht="66.75" customHeight="1" x14ac:dyDescent="0.2">
      <c r="A3081" s="41" t="s">
        <v>11247</v>
      </c>
      <c r="B3081" s="42" t="s">
        <v>10664</v>
      </c>
      <c r="C3081" s="43" t="s">
        <v>11022</v>
      </c>
      <c r="D3081" s="43" t="s">
        <v>11159</v>
      </c>
      <c r="E3081" s="44" t="s">
        <v>232</v>
      </c>
      <c r="F3081" s="45" t="s">
        <v>11248</v>
      </c>
      <c r="G3081" s="45" t="s">
        <v>865</v>
      </c>
      <c r="H3081" s="47">
        <v>42606</v>
      </c>
      <c r="I3081" s="47">
        <v>42970</v>
      </c>
      <c r="J3081" s="48" t="str">
        <f>IF(Ugovori_OPULJP[[#This Row],[DATUM ZAVRŠETKA OPERACIJE]]&gt;DATE(2024,3,31),"u provedbi","završen")</f>
        <v>završen</v>
      </c>
      <c r="K3081" s="46" t="s">
        <v>104</v>
      </c>
      <c r="L3081" s="46" t="s">
        <v>104</v>
      </c>
      <c r="M3081" s="49">
        <v>0.85</v>
      </c>
      <c r="N3081" s="49">
        <v>0.15</v>
      </c>
      <c r="O3081" s="50">
        <f>Ugovori_OPULJP[[#This Row],[Bespovratna sredstva - Ukupno (EU+Nac) HRK
= Ukupna ugovorena vrijednost bespovratnih sredstava]]*Ugovori_OPULJP[[#This Row],[EU STOPA SUFINANCIRANJA %
EU CO-FINANCING RATE %]]</f>
        <v>717722.728</v>
      </c>
      <c r="P3081" s="51">
        <f>Ugovori_OPULJP[[#This Row],[Bespovratna sredstva - EU dio - HRK]]/7.5345</f>
        <v>95258.176123166762</v>
      </c>
      <c r="Q3081" s="50">
        <f>Ugovori_OPULJP[[#This Row],[Bespovratna sredstva - Ukupno (EU+Nac) HRK
= Ukupna ugovorena vrijednost bespovratnih sredstava]]*Ugovori_OPULJP[[#This Row],[STOPA NACIONALNOG SUFINANCIRANJA %]]</f>
        <v>126656.952</v>
      </c>
      <c r="R3081" s="51">
        <f>Ugovori_OPULJP[[#This Row],[Bespovratna sredstva - Nacionalni dio - HRK]]/7.5345</f>
        <v>16810.266374676488</v>
      </c>
      <c r="S3081" s="50">
        <v>844379.68</v>
      </c>
      <c r="T3081" s="51">
        <f>Ugovori_OPULJP[[#This Row],[Bespovratna sredstva - Ukupno (EU+Nac) HRK
= Ukupna ugovorena vrijednost bespovratnih sredstava]]/7.5345</f>
        <v>112068.44249784325</v>
      </c>
      <c r="U3081" s="50">
        <v>73424.319999999949</v>
      </c>
      <c r="V3081" s="51">
        <f>Ugovori_OPULJP[[#This Row],[Javni doprinos korisnika - HRK]]/7.5345</f>
        <v>9745.0819563341884</v>
      </c>
      <c r="W3081" s="50">
        <v>0</v>
      </c>
      <c r="X3081" s="51">
        <f>Ugovori_OPULJP[[#This Row],[Privatni doprinos korisnika - HRK]]/7.5345</f>
        <v>0</v>
      </c>
      <c r="Y3081" s="52">
        <v>917804</v>
      </c>
      <c r="Z3081" s="53">
        <f>Ugovori_OPULJP[[#This Row],[UKUPNI PRIHVATLJIVI IZDACI
TOTAL ELIGIBLE EXPENDITURE
= Bespovratna sredstva ukupno + doprinos korisnika
= Ukupni prihvatljivi troškovi
= Ukupna ugovorena vrijednost projekta HRK]]/7.5345</f>
        <v>121813.52445417744</v>
      </c>
      <c r="AA3081" s="44" t="s">
        <v>10669</v>
      </c>
      <c r="AB3081" s="44" t="s">
        <v>10670</v>
      </c>
      <c r="AC3081" s="114" t="s">
        <v>11249</v>
      </c>
      <c r="AD3081" s="43" t="s">
        <v>11026</v>
      </c>
    </row>
    <row r="3082" spans="1:30" ht="66.75" customHeight="1" x14ac:dyDescent="0.2">
      <c r="A3082" s="41" t="s">
        <v>11250</v>
      </c>
      <c r="B3082" s="42" t="s">
        <v>10664</v>
      </c>
      <c r="C3082" s="43" t="s">
        <v>11022</v>
      </c>
      <c r="D3082" s="43" t="s">
        <v>11159</v>
      </c>
      <c r="E3082" s="44" t="s">
        <v>232</v>
      </c>
      <c r="F3082" s="45" t="s">
        <v>11251</v>
      </c>
      <c r="G3082" s="45" t="s">
        <v>11045</v>
      </c>
      <c r="H3082" s="47">
        <v>42583</v>
      </c>
      <c r="I3082" s="47">
        <v>42947</v>
      </c>
      <c r="J3082" s="48" t="str">
        <f>IF(Ugovori_OPULJP[[#This Row],[DATUM ZAVRŠETKA OPERACIJE]]&gt;DATE(2024,3,31),"u provedbi","završen")</f>
        <v>završen</v>
      </c>
      <c r="K3082" s="46" t="s">
        <v>130</v>
      </c>
      <c r="L3082" s="46" t="s">
        <v>130</v>
      </c>
      <c r="M3082" s="49">
        <v>0.85</v>
      </c>
      <c r="N3082" s="49">
        <v>0.15</v>
      </c>
      <c r="O3082" s="50">
        <f>Ugovori_OPULJP[[#This Row],[Bespovratna sredstva - Ukupno (EU+Nac) HRK
= Ukupna ugovorena vrijednost bespovratnih sredstava]]*Ugovori_OPULJP[[#This Row],[EU STOPA SUFINANCIRANJA %
EU CO-FINANCING RATE %]]</f>
        <v>1179545</v>
      </c>
      <c r="P3082" s="51">
        <f>Ugovori_OPULJP[[#This Row],[Bespovratna sredstva - EU dio - HRK]]/7.5345</f>
        <v>156552.52505143007</v>
      </c>
      <c r="Q3082" s="50">
        <f>Ugovori_OPULJP[[#This Row],[Bespovratna sredstva - Ukupno (EU+Nac) HRK
= Ukupna ugovorena vrijednost bespovratnih sredstava]]*Ugovori_OPULJP[[#This Row],[STOPA NACIONALNOG SUFINANCIRANJA %]]</f>
        <v>208155</v>
      </c>
      <c r="R3082" s="51">
        <f>Ugovori_OPULJP[[#This Row],[Bespovratna sredstva - Nacionalni dio - HRK]]/7.5345</f>
        <v>27626.916185546484</v>
      </c>
      <c r="S3082" s="50">
        <v>1387700</v>
      </c>
      <c r="T3082" s="51">
        <f>Ugovori_OPULJP[[#This Row],[Bespovratna sredstva - Ukupno (EU+Nac) HRK
= Ukupna ugovorena vrijednost bespovratnih sredstava]]/7.5345</f>
        <v>184179.44123697656</v>
      </c>
      <c r="U3082" s="50">
        <v>244888.25</v>
      </c>
      <c r="V3082" s="51">
        <f>Ugovori_OPULJP[[#This Row],[Javni doprinos korisnika - HRK]]/7.5345</f>
        <v>32502.256287743046</v>
      </c>
      <c r="W3082" s="50">
        <v>0</v>
      </c>
      <c r="X3082" s="51">
        <f>Ugovori_OPULJP[[#This Row],[Privatni doprinos korisnika - HRK]]/7.5345</f>
        <v>0</v>
      </c>
      <c r="Y3082" s="52">
        <v>1632588.25</v>
      </c>
      <c r="Z3082" s="53">
        <f>Ugovori_OPULJP[[#This Row],[UKUPNI PRIHVATLJIVI IZDACI
TOTAL ELIGIBLE EXPENDITURE
= Bespovratna sredstva ukupno + doprinos korisnika
= Ukupni prihvatljivi troškovi
= Ukupna ugovorena vrijednost projekta HRK]]/7.5345</f>
        <v>216681.69752471961</v>
      </c>
      <c r="AA3082" s="44" t="s">
        <v>10669</v>
      </c>
      <c r="AB3082" s="44" t="s">
        <v>10670</v>
      </c>
      <c r="AC3082" s="114" t="s">
        <v>11252</v>
      </c>
      <c r="AD3082" s="43" t="s">
        <v>11026</v>
      </c>
    </row>
    <row r="3083" spans="1:30" ht="66.75" customHeight="1" x14ac:dyDescent="0.2">
      <c r="A3083" s="41" t="s">
        <v>11253</v>
      </c>
      <c r="B3083" s="42" t="s">
        <v>10664</v>
      </c>
      <c r="C3083" s="43" t="s">
        <v>11022</v>
      </c>
      <c r="D3083" s="43" t="s">
        <v>11159</v>
      </c>
      <c r="E3083" s="44" t="s">
        <v>232</v>
      </c>
      <c r="F3083" s="45" t="s">
        <v>11254</v>
      </c>
      <c r="G3083" s="45" t="s">
        <v>1171</v>
      </c>
      <c r="H3083" s="47">
        <v>42593</v>
      </c>
      <c r="I3083" s="47">
        <v>42957</v>
      </c>
      <c r="J3083" s="48" t="str">
        <f>IF(Ugovori_OPULJP[[#This Row],[DATUM ZAVRŠETKA OPERACIJE]]&gt;DATE(2024,3,31),"u provedbi","završen")</f>
        <v>završen</v>
      </c>
      <c r="K3083" s="46" t="s">
        <v>333</v>
      </c>
      <c r="L3083" s="46" t="s">
        <v>333</v>
      </c>
      <c r="M3083" s="49">
        <v>0.85</v>
      </c>
      <c r="N3083" s="49">
        <v>0.15</v>
      </c>
      <c r="O3083" s="50">
        <f>Ugovori_OPULJP[[#This Row],[Bespovratna sredstva - Ukupno (EU+Nac) HRK
= Ukupna ugovorena vrijednost bespovratnih sredstava]]*Ugovori_OPULJP[[#This Row],[EU STOPA SUFINANCIRANJA %
EU CO-FINANCING RATE %]]</f>
        <v>1176886.5399999998</v>
      </c>
      <c r="P3083" s="51">
        <f>Ugovori_OPULJP[[#This Row],[Bespovratna sredstva - EU dio - HRK]]/7.5345</f>
        <v>156199.68677417209</v>
      </c>
      <c r="Q3083" s="50">
        <f>Ugovori_OPULJP[[#This Row],[Bespovratna sredstva - Ukupno (EU+Nac) HRK
= Ukupna ugovorena vrijednost bespovratnih sredstava]]*Ugovori_OPULJP[[#This Row],[STOPA NACIONALNOG SUFINANCIRANJA %]]</f>
        <v>207685.86</v>
      </c>
      <c r="R3083" s="51">
        <f>Ugovori_OPULJP[[#This Row],[Bespovratna sredstva - Nacionalni dio - HRK]]/7.5345</f>
        <v>27564.650607206844</v>
      </c>
      <c r="S3083" s="50">
        <v>1384572.4</v>
      </c>
      <c r="T3083" s="51">
        <f>Ugovori_OPULJP[[#This Row],[Bespovratna sredstva - Ukupno (EU+Nac) HRK
= Ukupna ugovorena vrijednost bespovratnih sredstava]]/7.5345</f>
        <v>183764.33738137898</v>
      </c>
      <c r="U3083" s="50">
        <v>120397.60000000009</v>
      </c>
      <c r="V3083" s="51">
        <f>Ugovori_OPULJP[[#This Row],[Javni doprinos korisnika - HRK]]/7.5345</f>
        <v>15979.507598380793</v>
      </c>
      <c r="W3083" s="50">
        <v>0</v>
      </c>
      <c r="X3083" s="51">
        <f>Ugovori_OPULJP[[#This Row],[Privatni doprinos korisnika - HRK]]/7.5345</f>
        <v>0</v>
      </c>
      <c r="Y3083" s="52">
        <v>1504970</v>
      </c>
      <c r="Z3083" s="53">
        <f>Ugovori_OPULJP[[#This Row],[UKUPNI PRIHVATLJIVI IZDACI
TOTAL ELIGIBLE EXPENDITURE
= Bespovratna sredstva ukupno + doprinos korisnika
= Ukupni prihvatljivi troškovi
= Ukupna ugovorena vrijednost projekta HRK]]/7.5345</f>
        <v>199743.84497975977</v>
      </c>
      <c r="AA3083" s="44" t="s">
        <v>10669</v>
      </c>
      <c r="AB3083" s="44" t="s">
        <v>10670</v>
      </c>
      <c r="AC3083" s="114" t="s">
        <v>11255</v>
      </c>
      <c r="AD3083" s="43" t="s">
        <v>11026</v>
      </c>
    </row>
    <row r="3084" spans="1:30" ht="66.75" customHeight="1" x14ac:dyDescent="0.2">
      <c r="A3084" s="41" t="s">
        <v>11256</v>
      </c>
      <c r="B3084" s="42" t="s">
        <v>10664</v>
      </c>
      <c r="C3084" s="43" t="s">
        <v>11022</v>
      </c>
      <c r="D3084" s="43" t="s">
        <v>11159</v>
      </c>
      <c r="E3084" s="44" t="s">
        <v>232</v>
      </c>
      <c r="F3084" s="45" t="s">
        <v>11257</v>
      </c>
      <c r="G3084" s="45" t="s">
        <v>11258</v>
      </c>
      <c r="H3084" s="47">
        <v>42608</v>
      </c>
      <c r="I3084" s="47">
        <v>42972</v>
      </c>
      <c r="J3084" s="48" t="str">
        <f>IF(Ugovori_OPULJP[[#This Row],[DATUM ZAVRŠETKA OPERACIJE]]&gt;DATE(2024,3,31),"u provedbi","završen")</f>
        <v>završen</v>
      </c>
      <c r="K3084" s="46" t="s">
        <v>155</v>
      </c>
      <c r="L3084" s="46" t="s">
        <v>155</v>
      </c>
      <c r="M3084" s="49">
        <v>0.85</v>
      </c>
      <c r="N3084" s="49">
        <v>0.15</v>
      </c>
      <c r="O3084" s="50">
        <f>Ugovori_OPULJP[[#This Row],[Bespovratna sredstva - Ukupno (EU+Nac) HRK
= Ukupna ugovorena vrijednost bespovratnih sredstava]]*Ugovori_OPULJP[[#This Row],[EU STOPA SUFINANCIRANJA %
EU CO-FINANCING RATE %]]</f>
        <v>305333.92300000001</v>
      </c>
      <c r="P3084" s="51">
        <f>Ugovori_OPULJP[[#This Row],[Bespovratna sredstva - EU dio - HRK]]/7.5345</f>
        <v>40524.775764815182</v>
      </c>
      <c r="Q3084" s="50">
        <f>Ugovori_OPULJP[[#This Row],[Bespovratna sredstva - Ukupno (EU+Nac) HRK
= Ukupna ugovorena vrijednost bespovratnih sredstava]]*Ugovori_OPULJP[[#This Row],[STOPA NACIONALNOG SUFINANCIRANJA %]]</f>
        <v>53882.457000000002</v>
      </c>
      <c r="R3084" s="51">
        <f>Ugovori_OPULJP[[#This Row],[Bespovratna sredstva - Nacionalni dio - HRK]]/7.5345</f>
        <v>7151.4310173203266</v>
      </c>
      <c r="S3084" s="50">
        <v>359216.38</v>
      </c>
      <c r="T3084" s="51">
        <f>Ugovori_OPULJP[[#This Row],[Bespovratna sredstva - Ukupno (EU+Nac) HRK
= Ukupna ugovorena vrijednost bespovratnih sredstava]]/7.5345</f>
        <v>47676.206782135509</v>
      </c>
      <c r="U3084" s="50">
        <v>31237</v>
      </c>
      <c r="V3084" s="51">
        <f>Ugovori_OPULJP[[#This Row],[Javni doprinos korisnika - HRK]]/7.5345</f>
        <v>4145.8623664476736</v>
      </c>
      <c r="W3084" s="50">
        <v>0</v>
      </c>
      <c r="X3084" s="51">
        <f>Ugovori_OPULJP[[#This Row],[Privatni doprinos korisnika - HRK]]/7.5345</f>
        <v>0</v>
      </c>
      <c r="Y3084" s="52">
        <v>390453.38</v>
      </c>
      <c r="Z3084" s="53">
        <f>Ugovori_OPULJP[[#This Row],[UKUPNI PRIHVATLJIVI IZDACI
TOTAL ELIGIBLE EXPENDITURE
= Bespovratna sredstva ukupno + doprinos korisnika
= Ukupni prihvatljivi troškovi
= Ukupna ugovorena vrijednost projekta HRK]]/7.5345</f>
        <v>51822.069148583185</v>
      </c>
      <c r="AA3084" s="44" t="s">
        <v>10669</v>
      </c>
      <c r="AB3084" s="44" t="s">
        <v>10670</v>
      </c>
      <c r="AC3084" s="114" t="s">
        <v>11259</v>
      </c>
      <c r="AD3084" s="43" t="s">
        <v>11026</v>
      </c>
    </row>
    <row r="3085" spans="1:30" ht="66.75" customHeight="1" x14ac:dyDescent="0.2">
      <c r="A3085" s="41" t="s">
        <v>11260</v>
      </c>
      <c r="B3085" s="42" t="s">
        <v>10664</v>
      </c>
      <c r="C3085" s="43" t="s">
        <v>11022</v>
      </c>
      <c r="D3085" s="43" t="s">
        <v>11159</v>
      </c>
      <c r="E3085" s="44" t="s">
        <v>232</v>
      </c>
      <c r="F3085" s="45" t="s">
        <v>11261</v>
      </c>
      <c r="G3085" s="62" t="s">
        <v>3007</v>
      </c>
      <c r="H3085" s="47">
        <v>42606</v>
      </c>
      <c r="I3085" s="47">
        <v>42970</v>
      </c>
      <c r="J3085" s="48" t="str">
        <f>IF(Ugovori_OPULJP[[#This Row],[DATUM ZAVRŠETKA OPERACIJE]]&gt;DATE(2024,3,31),"u provedbi","završen")</f>
        <v>završen</v>
      </c>
      <c r="K3085" s="46" t="s">
        <v>79</v>
      </c>
      <c r="L3085" s="46" t="s">
        <v>79</v>
      </c>
      <c r="M3085" s="49">
        <v>0.85</v>
      </c>
      <c r="N3085" s="49">
        <v>0.15</v>
      </c>
      <c r="O3085" s="50">
        <f>Ugovori_OPULJP[[#This Row],[Bespovratna sredstva - Ukupno (EU+Nac) HRK
= Ukupna ugovorena vrijednost bespovratnih sredstava]]*Ugovori_OPULJP[[#This Row],[EU STOPA SUFINANCIRANJA %
EU CO-FINANCING RATE %]]</f>
        <v>59534</v>
      </c>
      <c r="P3085" s="51">
        <f>Ugovori_OPULJP[[#This Row],[Bespovratna sredstva - EU dio - HRK]]/7.5345</f>
        <v>7901.5196761563466</v>
      </c>
      <c r="Q3085" s="50">
        <f>Ugovori_OPULJP[[#This Row],[Bespovratna sredstva - Ukupno (EU+Nac) HRK
= Ukupna ugovorena vrijednost bespovratnih sredstava]]*Ugovori_OPULJP[[#This Row],[STOPA NACIONALNOG SUFINANCIRANJA %]]</f>
        <v>10506</v>
      </c>
      <c r="R3085" s="51">
        <f>Ugovori_OPULJP[[#This Row],[Bespovratna sredstva - Nacionalni dio - HRK]]/7.5345</f>
        <v>1394.3858252040613</v>
      </c>
      <c r="S3085" s="50">
        <v>70040</v>
      </c>
      <c r="T3085" s="51">
        <f>Ugovori_OPULJP[[#This Row],[Bespovratna sredstva - Ukupno (EU+Nac) HRK
= Ukupna ugovorena vrijednost bespovratnih sredstava]]/7.5345</f>
        <v>9295.9055013604084</v>
      </c>
      <c r="U3085" s="50">
        <v>17510</v>
      </c>
      <c r="V3085" s="51">
        <f>Ugovori_OPULJP[[#This Row],[Javni doprinos korisnika - HRK]]/7.5345</f>
        <v>2323.9763753401021</v>
      </c>
      <c r="W3085" s="50">
        <v>0</v>
      </c>
      <c r="X3085" s="51">
        <f>Ugovori_OPULJP[[#This Row],[Privatni doprinos korisnika - HRK]]/7.5345</f>
        <v>0</v>
      </c>
      <c r="Y3085" s="52">
        <v>87550</v>
      </c>
      <c r="Z3085" s="53">
        <f>Ugovori_OPULJP[[#This Row],[UKUPNI PRIHVATLJIVI IZDACI
TOTAL ELIGIBLE EXPENDITURE
= Bespovratna sredstva ukupno + doprinos korisnika
= Ukupni prihvatljivi troškovi
= Ukupna ugovorena vrijednost projekta HRK]]/7.5345</f>
        <v>11619.88187670051</v>
      </c>
      <c r="AA3085" s="44" t="s">
        <v>10669</v>
      </c>
      <c r="AB3085" s="44" t="s">
        <v>10670</v>
      </c>
      <c r="AC3085" s="114" t="s">
        <v>11262</v>
      </c>
      <c r="AD3085" s="43" t="s">
        <v>11026</v>
      </c>
    </row>
    <row r="3086" spans="1:30" ht="66.75" customHeight="1" x14ac:dyDescent="0.2">
      <c r="A3086" s="41" t="s">
        <v>11263</v>
      </c>
      <c r="B3086" s="42" t="s">
        <v>10664</v>
      </c>
      <c r="C3086" s="43" t="s">
        <v>11022</v>
      </c>
      <c r="D3086" s="43" t="s">
        <v>11159</v>
      </c>
      <c r="E3086" s="44" t="s">
        <v>232</v>
      </c>
      <c r="F3086" s="45" t="s">
        <v>11264</v>
      </c>
      <c r="G3086" s="62" t="s">
        <v>1498</v>
      </c>
      <c r="H3086" s="47">
        <v>42613</v>
      </c>
      <c r="I3086" s="47">
        <v>42977</v>
      </c>
      <c r="J3086" s="48" t="str">
        <f>IF(Ugovori_OPULJP[[#This Row],[DATUM ZAVRŠETKA OPERACIJE]]&gt;DATE(2024,3,31),"u provedbi","završen")</f>
        <v>završen</v>
      </c>
      <c r="K3086" s="46" t="s">
        <v>186</v>
      </c>
      <c r="L3086" s="46" t="s">
        <v>186</v>
      </c>
      <c r="M3086" s="49">
        <v>0.85</v>
      </c>
      <c r="N3086" s="49">
        <v>0.15</v>
      </c>
      <c r="O3086" s="50">
        <f>Ugovori_OPULJP[[#This Row],[Bespovratna sredstva - Ukupno (EU+Nac) HRK
= Ukupna ugovorena vrijednost bespovratnih sredstava]]*Ugovori_OPULJP[[#This Row],[EU STOPA SUFINANCIRANJA %
EU CO-FINANCING RATE %]]</f>
        <v>1561317.3574999999</v>
      </c>
      <c r="P3086" s="51">
        <f>Ugovori_OPULJP[[#This Row],[Bespovratna sredstva - EU dio - HRK]]/7.5345</f>
        <v>207222.42451390269</v>
      </c>
      <c r="Q3086" s="50">
        <f>Ugovori_OPULJP[[#This Row],[Bespovratna sredstva - Ukupno (EU+Nac) HRK
= Ukupna ugovorena vrijednost bespovratnih sredstava]]*Ugovori_OPULJP[[#This Row],[STOPA NACIONALNOG SUFINANCIRANJA %]]</f>
        <v>275526.59249999997</v>
      </c>
      <c r="R3086" s="51">
        <f>Ugovori_OPULJP[[#This Row],[Bespovratna sredstva - Nacionalni dio - HRK]]/7.5345</f>
        <v>36568.663149512235</v>
      </c>
      <c r="S3086" s="50">
        <v>1836843.95</v>
      </c>
      <c r="T3086" s="51">
        <f>Ugovori_OPULJP[[#This Row],[Bespovratna sredstva - Ukupno (EU+Nac) HRK
= Ukupna ugovorena vrijednost bespovratnih sredstava]]/7.5345</f>
        <v>243791.08766341495</v>
      </c>
      <c r="U3086" s="50">
        <v>96676.010000000009</v>
      </c>
      <c r="V3086" s="51">
        <f>Ugovori_OPULJP[[#This Row],[Javni doprinos korisnika - HRK]]/7.5345</f>
        <v>12831.111553520474</v>
      </c>
      <c r="W3086" s="50">
        <v>0</v>
      </c>
      <c r="X3086" s="51">
        <f>Ugovori_OPULJP[[#This Row],[Privatni doprinos korisnika - HRK]]/7.5345</f>
        <v>0</v>
      </c>
      <c r="Y3086" s="52">
        <v>1933519.96</v>
      </c>
      <c r="Z3086" s="53">
        <f>Ugovori_OPULJP[[#This Row],[UKUPNI PRIHVATLJIVI IZDACI
TOTAL ELIGIBLE EXPENDITURE
= Bespovratna sredstva ukupno + doprinos korisnika
= Ukupni prihvatljivi troškovi
= Ukupna ugovorena vrijednost projekta HRK]]/7.5345</f>
        <v>256622.19921693541</v>
      </c>
      <c r="AA3086" s="44" t="s">
        <v>10669</v>
      </c>
      <c r="AB3086" s="44" t="s">
        <v>10670</v>
      </c>
      <c r="AC3086" s="114" t="s">
        <v>11265</v>
      </c>
      <c r="AD3086" s="43" t="s">
        <v>11026</v>
      </c>
    </row>
    <row r="3087" spans="1:30" ht="66.75" customHeight="1" x14ac:dyDescent="0.2">
      <c r="A3087" s="41" t="s">
        <v>11266</v>
      </c>
      <c r="B3087" s="42" t="s">
        <v>10664</v>
      </c>
      <c r="C3087" s="43" t="s">
        <v>11022</v>
      </c>
      <c r="D3087" s="43" t="s">
        <v>11159</v>
      </c>
      <c r="E3087" s="44" t="s">
        <v>232</v>
      </c>
      <c r="F3087" s="45" t="s">
        <v>11267</v>
      </c>
      <c r="G3087" s="45" t="s">
        <v>1779</v>
      </c>
      <c r="H3087" s="47">
        <v>42601</v>
      </c>
      <c r="I3087" s="47">
        <v>42965</v>
      </c>
      <c r="J3087" s="48" t="str">
        <f>IF(Ugovori_OPULJP[[#This Row],[DATUM ZAVRŠETKA OPERACIJE]]&gt;DATE(2024,3,31),"u provedbi","završen")</f>
        <v>završen</v>
      </c>
      <c r="K3087" s="46" t="s">
        <v>94</v>
      </c>
      <c r="L3087" s="46" t="s">
        <v>94</v>
      </c>
      <c r="M3087" s="49">
        <v>0.85</v>
      </c>
      <c r="N3087" s="49">
        <v>0.15</v>
      </c>
      <c r="O3087" s="50">
        <f>Ugovori_OPULJP[[#This Row],[Bespovratna sredstva - Ukupno (EU+Nac) HRK
= Ukupna ugovorena vrijednost bespovratnih sredstava]]*Ugovori_OPULJP[[#This Row],[EU STOPA SUFINANCIRANJA %
EU CO-FINANCING RATE %]]</f>
        <v>1515956.0279999999</v>
      </c>
      <c r="P3087" s="51">
        <f>Ugovori_OPULJP[[#This Row],[Bespovratna sredstva - EU dio - HRK]]/7.5345</f>
        <v>201201.94146924146</v>
      </c>
      <c r="Q3087" s="50">
        <f>Ugovori_OPULJP[[#This Row],[Bespovratna sredstva - Ukupno (EU+Nac) HRK
= Ukupna ugovorena vrijednost bespovratnih sredstava]]*Ugovori_OPULJP[[#This Row],[STOPA NACIONALNOG SUFINANCIRANJA %]]</f>
        <v>267521.652</v>
      </c>
      <c r="R3087" s="51">
        <f>Ugovori_OPULJP[[#This Row],[Bespovratna sredstva - Nacionalni dio - HRK]]/7.5345</f>
        <v>35506.224965160261</v>
      </c>
      <c r="S3087" s="50">
        <v>1783477.68</v>
      </c>
      <c r="T3087" s="51">
        <f>Ugovori_OPULJP[[#This Row],[Bespovratna sredstva - Ukupno (EU+Nac) HRK
= Ukupna ugovorena vrijednost bespovratnih sredstava]]/7.5345</f>
        <v>236708.16643440173</v>
      </c>
      <c r="U3087" s="50">
        <v>155085.02000000002</v>
      </c>
      <c r="V3087" s="51">
        <f>Ugovori_OPULJP[[#This Row],[Javni doprinos korisnika - HRK]]/7.5345</f>
        <v>20583.319397438452</v>
      </c>
      <c r="W3087" s="50">
        <v>0</v>
      </c>
      <c r="X3087" s="51">
        <f>Ugovori_OPULJP[[#This Row],[Privatni doprinos korisnika - HRK]]/7.5345</f>
        <v>0</v>
      </c>
      <c r="Y3087" s="52">
        <v>1938562.7</v>
      </c>
      <c r="Z3087" s="53">
        <f>Ugovori_OPULJP[[#This Row],[UKUPNI PRIHVATLJIVI IZDACI
TOTAL ELIGIBLE EXPENDITURE
= Bespovratna sredstva ukupno + doprinos korisnika
= Ukupni prihvatljivi troškovi
= Ukupna ugovorena vrijednost projekta HRK]]/7.5345</f>
        <v>257291.48583184017</v>
      </c>
      <c r="AA3087" s="44" t="s">
        <v>10669</v>
      </c>
      <c r="AB3087" s="44" t="s">
        <v>10670</v>
      </c>
      <c r="AC3087" s="114" t="s">
        <v>11268</v>
      </c>
      <c r="AD3087" s="43" t="s">
        <v>11026</v>
      </c>
    </row>
    <row r="3088" spans="1:30" ht="66.75" customHeight="1" x14ac:dyDescent="0.2">
      <c r="A3088" s="41" t="s">
        <v>11269</v>
      </c>
      <c r="B3088" s="42" t="s">
        <v>10664</v>
      </c>
      <c r="C3088" s="43" t="s">
        <v>11022</v>
      </c>
      <c r="D3088" s="43" t="s">
        <v>11159</v>
      </c>
      <c r="E3088" s="44" t="s">
        <v>232</v>
      </c>
      <c r="F3088" s="45" t="s">
        <v>11128</v>
      </c>
      <c r="G3088" s="45" t="s">
        <v>11129</v>
      </c>
      <c r="H3088" s="47">
        <v>42607</v>
      </c>
      <c r="I3088" s="47">
        <v>42971</v>
      </c>
      <c r="J3088" s="48" t="str">
        <f>IF(Ugovori_OPULJP[[#This Row],[DATUM ZAVRŠETKA OPERACIJE]]&gt;DATE(2024,3,31),"u provedbi","završen")</f>
        <v>završen</v>
      </c>
      <c r="K3088" s="46" t="s">
        <v>104</v>
      </c>
      <c r="L3088" s="46" t="s">
        <v>104</v>
      </c>
      <c r="M3088" s="49">
        <v>0.85</v>
      </c>
      <c r="N3088" s="49">
        <v>0.15</v>
      </c>
      <c r="O3088" s="50">
        <f>Ugovori_OPULJP[[#This Row],[Bespovratna sredstva - Ukupno (EU+Nac) HRK
= Ukupna ugovorena vrijednost bespovratnih sredstava]]*Ugovori_OPULJP[[#This Row],[EU STOPA SUFINANCIRANJA %
EU CO-FINANCING RATE %]]</f>
        <v>1671089.1624999999</v>
      </c>
      <c r="P3088" s="51">
        <f>Ugovori_OPULJP[[#This Row],[Bespovratna sredstva - EU dio - HRK]]/7.5345</f>
        <v>221791.64675824536</v>
      </c>
      <c r="Q3088" s="50">
        <f>Ugovori_OPULJP[[#This Row],[Bespovratna sredstva - Ukupno (EU+Nac) HRK
= Ukupna ugovorena vrijednost bespovratnih sredstava]]*Ugovori_OPULJP[[#This Row],[STOPA NACIONALNOG SUFINANCIRANJA %]]</f>
        <v>294898.08749999997</v>
      </c>
      <c r="R3088" s="51">
        <f>Ugovori_OPULJP[[#This Row],[Bespovratna sredstva - Nacionalni dio - HRK]]/7.5345</f>
        <v>39139.702369102124</v>
      </c>
      <c r="S3088" s="50">
        <v>1965987.25</v>
      </c>
      <c r="T3088" s="51">
        <f>Ugovori_OPULJP[[#This Row],[Bespovratna sredstva - Ukupno (EU+Nac) HRK
= Ukupna ugovorena vrijednost bespovratnih sredstava]]/7.5345</f>
        <v>260931.34912734752</v>
      </c>
      <c r="U3088" s="50">
        <v>125488.55000000005</v>
      </c>
      <c r="V3088" s="51">
        <f>Ugovori_OPULJP[[#This Row],[Javni doprinos korisnika - HRK]]/7.5345</f>
        <v>16655.192779879228</v>
      </c>
      <c r="W3088" s="50">
        <v>0</v>
      </c>
      <c r="X3088" s="51">
        <f>Ugovori_OPULJP[[#This Row],[Privatni doprinos korisnika - HRK]]/7.5345</f>
        <v>0</v>
      </c>
      <c r="Y3088" s="52">
        <v>2091475.8</v>
      </c>
      <c r="Z3088" s="53">
        <f>Ugovori_OPULJP[[#This Row],[UKUPNI PRIHVATLJIVI IZDACI
TOTAL ELIGIBLE EXPENDITURE
= Bespovratna sredstva ukupno + doprinos korisnika
= Ukupni prihvatljivi troškovi
= Ukupna ugovorena vrijednost projekta HRK]]/7.5345</f>
        <v>277586.54190722673</v>
      </c>
      <c r="AA3088" s="44" t="s">
        <v>10669</v>
      </c>
      <c r="AB3088" s="44" t="s">
        <v>10670</v>
      </c>
      <c r="AC3088" s="114" t="s">
        <v>11270</v>
      </c>
      <c r="AD3088" s="43" t="s">
        <v>11026</v>
      </c>
    </row>
    <row r="3089" spans="1:30" ht="66.75" customHeight="1" x14ac:dyDescent="0.2">
      <c r="A3089" s="41" t="s">
        <v>11271</v>
      </c>
      <c r="B3089" s="42" t="s">
        <v>10664</v>
      </c>
      <c r="C3089" s="43" t="s">
        <v>11022</v>
      </c>
      <c r="D3089" s="43" t="s">
        <v>11159</v>
      </c>
      <c r="E3089" s="44" t="s">
        <v>232</v>
      </c>
      <c r="F3089" s="45" t="s">
        <v>11272</v>
      </c>
      <c r="G3089" s="45" t="s">
        <v>8490</v>
      </c>
      <c r="H3089" s="47">
        <v>42600</v>
      </c>
      <c r="I3089" s="47">
        <v>42964</v>
      </c>
      <c r="J3089" s="48" t="str">
        <f>IF(Ugovori_OPULJP[[#This Row],[DATUM ZAVRŠETKA OPERACIJE]]&gt;DATE(2024,3,31),"u provedbi","završen")</f>
        <v>završen</v>
      </c>
      <c r="K3089" s="46" t="s">
        <v>244</v>
      </c>
      <c r="L3089" s="46" t="s">
        <v>244</v>
      </c>
      <c r="M3089" s="49">
        <v>0.85</v>
      </c>
      <c r="N3089" s="49">
        <v>0.15</v>
      </c>
      <c r="O3089" s="50">
        <f>Ugovori_OPULJP[[#This Row],[Bespovratna sredstva - Ukupno (EU+Nac) HRK
= Ukupna ugovorena vrijednost bespovratnih sredstava]]*Ugovori_OPULJP[[#This Row],[EU STOPA SUFINANCIRANJA %
EU CO-FINANCING RATE %]]</f>
        <v>468433.3</v>
      </c>
      <c r="P3089" s="51">
        <f>Ugovori_OPULJP[[#This Row],[Bespovratna sredstva - EU dio - HRK]]/7.5345</f>
        <v>62171.783130931042</v>
      </c>
      <c r="Q3089" s="50">
        <f>Ugovori_OPULJP[[#This Row],[Bespovratna sredstva - Ukupno (EU+Nac) HRK
= Ukupna ugovorena vrijednost bespovratnih sredstava]]*Ugovori_OPULJP[[#This Row],[STOPA NACIONALNOG SUFINANCIRANJA %]]</f>
        <v>82664.7</v>
      </c>
      <c r="R3089" s="51">
        <f>Ugovori_OPULJP[[#This Row],[Bespovratna sredstva - Nacionalni dio - HRK]]/7.5345</f>
        <v>10971.491140752538</v>
      </c>
      <c r="S3089" s="50">
        <v>551098</v>
      </c>
      <c r="T3089" s="51">
        <f>Ugovori_OPULJP[[#This Row],[Bespovratna sredstva - Ukupno (EU+Nac) HRK
= Ukupna ugovorena vrijednost bespovratnih sredstava]]/7.5345</f>
        <v>73143.274271683578</v>
      </c>
      <c r="U3089" s="50">
        <v>137775.06999999995</v>
      </c>
      <c r="V3089" s="51">
        <f>Ugovori_OPULJP[[#This Row],[Javni doprinos korisnika - HRK]]/7.5345</f>
        <v>18285.894219921687</v>
      </c>
      <c r="W3089" s="50">
        <v>0</v>
      </c>
      <c r="X3089" s="51">
        <f>Ugovori_OPULJP[[#This Row],[Privatni doprinos korisnika - HRK]]/7.5345</f>
        <v>0</v>
      </c>
      <c r="Y3089" s="52">
        <v>688873.07</v>
      </c>
      <c r="Z3089" s="53">
        <f>Ugovori_OPULJP[[#This Row],[UKUPNI PRIHVATLJIVI IZDACI
TOTAL ELIGIBLE EXPENDITURE
= Bespovratna sredstva ukupno + doprinos korisnika
= Ukupni prihvatljivi troškovi
= Ukupna ugovorena vrijednost projekta HRK]]/7.5345</f>
        <v>91429.168491605276</v>
      </c>
      <c r="AA3089" s="44" t="s">
        <v>10669</v>
      </c>
      <c r="AB3089" s="44" t="s">
        <v>10670</v>
      </c>
      <c r="AC3089" s="114" t="s">
        <v>11273</v>
      </c>
      <c r="AD3089" s="43" t="s">
        <v>11026</v>
      </c>
    </row>
    <row r="3090" spans="1:30" ht="66.75" customHeight="1" x14ac:dyDescent="0.2">
      <c r="A3090" s="41" t="s">
        <v>11274</v>
      </c>
      <c r="B3090" s="42" t="s">
        <v>10664</v>
      </c>
      <c r="C3090" s="43" t="s">
        <v>11022</v>
      </c>
      <c r="D3090" s="43" t="s">
        <v>11159</v>
      </c>
      <c r="E3090" s="44" t="s">
        <v>232</v>
      </c>
      <c r="F3090" s="45" t="s">
        <v>11075</v>
      </c>
      <c r="G3090" s="45" t="s">
        <v>11275</v>
      </c>
      <c r="H3090" s="47">
        <v>42613</v>
      </c>
      <c r="I3090" s="47">
        <v>42977</v>
      </c>
      <c r="J3090" s="48" t="str">
        <f>IF(Ugovori_OPULJP[[#This Row],[DATUM ZAVRŠETKA OPERACIJE]]&gt;DATE(2024,3,31),"u provedbi","završen")</f>
        <v>završen</v>
      </c>
      <c r="K3090" s="46" t="s">
        <v>211</v>
      </c>
      <c r="L3090" s="46" t="s">
        <v>211</v>
      </c>
      <c r="M3090" s="49">
        <v>0.85</v>
      </c>
      <c r="N3090" s="49">
        <v>0.15</v>
      </c>
      <c r="O3090" s="50">
        <f>Ugovori_OPULJP[[#This Row],[Bespovratna sredstva - Ukupno (EU+Nac) HRK
= Ukupna ugovorena vrijednost bespovratnih sredstava]]*Ugovori_OPULJP[[#This Row],[EU STOPA SUFINANCIRANJA %
EU CO-FINANCING RATE %]]</f>
        <v>618316.91950000008</v>
      </c>
      <c r="P3090" s="51">
        <f>Ugovori_OPULJP[[#This Row],[Bespovratna sredstva - EU dio - HRK]]/7.5345</f>
        <v>82064.758046320261</v>
      </c>
      <c r="Q3090" s="50">
        <f>Ugovori_OPULJP[[#This Row],[Bespovratna sredstva - Ukupno (EU+Nac) HRK
= Ukupna ugovorena vrijednost bespovratnih sredstava]]*Ugovori_OPULJP[[#This Row],[STOPA NACIONALNOG SUFINANCIRANJA %]]</f>
        <v>109114.75050000001</v>
      </c>
      <c r="R3090" s="51">
        <f>Ugovori_OPULJP[[#This Row],[Bespovratna sredstva - Nacionalni dio - HRK]]/7.5345</f>
        <v>14482.016125821223</v>
      </c>
      <c r="S3090" s="50">
        <v>727431.67</v>
      </c>
      <c r="T3090" s="51">
        <f>Ugovori_OPULJP[[#This Row],[Bespovratna sredstva - Ukupno (EU+Nac) HRK
= Ukupna ugovorena vrijednost bespovratnih sredstava]]/7.5345</f>
        <v>96546.774172141479</v>
      </c>
      <c r="U3090" s="50">
        <v>63254.929999999935</v>
      </c>
      <c r="V3090" s="51">
        <f>Ugovori_OPULJP[[#This Row],[Javni doprinos korisnika - HRK]]/7.5345</f>
        <v>8395.3719556705728</v>
      </c>
      <c r="W3090" s="50">
        <v>0</v>
      </c>
      <c r="X3090" s="51">
        <f>Ugovori_OPULJP[[#This Row],[Privatni doprinos korisnika - HRK]]/7.5345</f>
        <v>0</v>
      </c>
      <c r="Y3090" s="52">
        <v>790686.6</v>
      </c>
      <c r="Z3090" s="53">
        <f>Ugovori_OPULJP[[#This Row],[UKUPNI PRIHVATLJIVI IZDACI
TOTAL ELIGIBLE EXPENDITURE
= Bespovratna sredstva ukupno + doprinos korisnika
= Ukupni prihvatljivi troškovi
= Ukupna ugovorena vrijednost projekta HRK]]/7.5345</f>
        <v>104942.14612781206</v>
      </c>
      <c r="AA3090" s="44" t="s">
        <v>10669</v>
      </c>
      <c r="AB3090" s="44" t="s">
        <v>10670</v>
      </c>
      <c r="AC3090" s="114" t="s">
        <v>11276</v>
      </c>
      <c r="AD3090" s="43" t="s">
        <v>11026</v>
      </c>
    </row>
    <row r="3091" spans="1:30" ht="66.75" customHeight="1" x14ac:dyDescent="0.2">
      <c r="A3091" s="41" t="s">
        <v>11277</v>
      </c>
      <c r="B3091" s="42" t="s">
        <v>10664</v>
      </c>
      <c r="C3091" s="43" t="s">
        <v>11022</v>
      </c>
      <c r="D3091" s="43" t="s">
        <v>11159</v>
      </c>
      <c r="E3091" s="44" t="s">
        <v>232</v>
      </c>
      <c r="F3091" s="45" t="s">
        <v>11278</v>
      </c>
      <c r="G3091" s="45" t="s">
        <v>1695</v>
      </c>
      <c r="H3091" s="47">
        <v>42601</v>
      </c>
      <c r="I3091" s="47">
        <v>42965</v>
      </c>
      <c r="J3091" s="48" t="str">
        <f>IF(Ugovori_OPULJP[[#This Row],[DATUM ZAVRŠETKA OPERACIJE]]&gt;DATE(2024,3,31),"u provedbi","završen")</f>
        <v>završen</v>
      </c>
      <c r="K3091" s="46" t="s">
        <v>338</v>
      </c>
      <c r="L3091" s="46" t="s">
        <v>338</v>
      </c>
      <c r="M3091" s="49">
        <v>0.85</v>
      </c>
      <c r="N3091" s="49">
        <v>0.15</v>
      </c>
      <c r="O3091" s="50">
        <f>Ugovori_OPULJP[[#This Row],[Bespovratna sredstva - Ukupno (EU+Nac) HRK
= Ukupna ugovorena vrijednost bespovratnih sredstava]]*Ugovori_OPULJP[[#This Row],[EU STOPA SUFINANCIRANJA %
EU CO-FINANCING RATE %]]</f>
        <v>216596.677</v>
      </c>
      <c r="P3091" s="51">
        <f>Ugovori_OPULJP[[#This Row],[Bespovratna sredstva - EU dio - HRK]]/7.5345</f>
        <v>28747.319264715639</v>
      </c>
      <c r="Q3091" s="50">
        <f>Ugovori_OPULJP[[#This Row],[Bespovratna sredstva - Ukupno (EU+Nac) HRK
= Ukupna ugovorena vrijednost bespovratnih sredstava]]*Ugovori_OPULJP[[#This Row],[STOPA NACIONALNOG SUFINANCIRANJA %]]</f>
        <v>38222.942999999999</v>
      </c>
      <c r="R3091" s="51">
        <f>Ugovori_OPULJP[[#This Row],[Bespovratna sredstva - Nacionalni dio - HRK]]/7.5345</f>
        <v>5073.0563408321714</v>
      </c>
      <c r="S3091" s="50">
        <v>254819.62</v>
      </c>
      <c r="T3091" s="51">
        <f>Ugovori_OPULJP[[#This Row],[Bespovratna sredstva - Ukupno (EU+Nac) HRK
= Ukupna ugovorena vrijednost bespovratnih sredstava]]/7.5345</f>
        <v>33820.375605547808</v>
      </c>
      <c r="U3091" s="50">
        <v>22158.229999999981</v>
      </c>
      <c r="V3091" s="51">
        <f>Ugovori_OPULJP[[#This Row],[Javni doprinos korisnika - HRK]]/7.5345</f>
        <v>2940.902515097217</v>
      </c>
      <c r="W3091" s="50">
        <v>0</v>
      </c>
      <c r="X3091" s="51">
        <f>Ugovori_OPULJP[[#This Row],[Privatni doprinos korisnika - HRK]]/7.5345</f>
        <v>0</v>
      </c>
      <c r="Y3091" s="52">
        <v>276977.84999999998</v>
      </c>
      <c r="Z3091" s="53">
        <f>Ugovori_OPULJP[[#This Row],[UKUPNI PRIHVATLJIVI IZDACI
TOTAL ELIGIBLE EXPENDITURE
= Bespovratna sredstva ukupno + doprinos korisnika
= Ukupni prihvatljivi troškovi
= Ukupna ugovorena vrijednost projekta HRK]]/7.5345</f>
        <v>36761.278120645031</v>
      </c>
      <c r="AA3091" s="44" t="s">
        <v>10669</v>
      </c>
      <c r="AB3091" s="44" t="s">
        <v>10670</v>
      </c>
      <c r="AC3091" s="114" t="s">
        <v>11279</v>
      </c>
      <c r="AD3091" s="43" t="s">
        <v>11026</v>
      </c>
    </row>
    <row r="3092" spans="1:30" ht="66.75" customHeight="1" x14ac:dyDescent="0.2">
      <c r="A3092" s="41" t="s">
        <v>11280</v>
      </c>
      <c r="B3092" s="42" t="s">
        <v>10664</v>
      </c>
      <c r="C3092" s="43" t="s">
        <v>11022</v>
      </c>
      <c r="D3092" s="43" t="s">
        <v>11159</v>
      </c>
      <c r="E3092" s="44" t="s">
        <v>232</v>
      </c>
      <c r="F3092" s="45" t="s">
        <v>11281</v>
      </c>
      <c r="G3092" s="62" t="s">
        <v>7221</v>
      </c>
      <c r="H3092" s="47">
        <v>42583</v>
      </c>
      <c r="I3092" s="47">
        <v>42947</v>
      </c>
      <c r="J3092" s="48" t="str">
        <f>IF(Ugovori_OPULJP[[#This Row],[DATUM ZAVRŠETKA OPERACIJE]]&gt;DATE(2024,3,31),"u provedbi","završen")</f>
        <v>završen</v>
      </c>
      <c r="K3092" s="46" t="s">
        <v>338</v>
      </c>
      <c r="L3092" s="46" t="s">
        <v>338</v>
      </c>
      <c r="M3092" s="49">
        <v>0.85</v>
      </c>
      <c r="N3092" s="49">
        <v>0.15</v>
      </c>
      <c r="O3092" s="50">
        <f>Ugovori_OPULJP[[#This Row],[Bespovratna sredstva - Ukupno (EU+Nac) HRK
= Ukupna ugovorena vrijednost bespovratnih sredstava]]*Ugovori_OPULJP[[#This Row],[EU STOPA SUFINANCIRANJA %
EU CO-FINANCING RATE %]]</f>
        <v>1642725.8694999998</v>
      </c>
      <c r="P3092" s="51">
        <f>Ugovori_OPULJP[[#This Row],[Bespovratna sredstva - EU dio - HRK]]/7.5345</f>
        <v>218027.19085539845</v>
      </c>
      <c r="Q3092" s="50">
        <f>Ugovori_OPULJP[[#This Row],[Bespovratna sredstva - Ukupno (EU+Nac) HRK
= Ukupna ugovorena vrijednost bespovratnih sredstava]]*Ugovori_OPULJP[[#This Row],[STOPA NACIONALNOG SUFINANCIRANJA %]]</f>
        <v>289892.80049999995</v>
      </c>
      <c r="R3092" s="51">
        <f>Ugovori_OPULJP[[#This Row],[Bespovratna sredstva - Nacionalni dio - HRK]]/7.5345</f>
        <v>38475.386621540907</v>
      </c>
      <c r="S3092" s="50">
        <v>1932618.67</v>
      </c>
      <c r="T3092" s="51">
        <f>Ugovori_OPULJP[[#This Row],[Bespovratna sredstva - Ukupno (EU+Nac) HRK
= Ukupna ugovorena vrijednost bespovratnih sredstava]]/7.5345</f>
        <v>256502.57747693939</v>
      </c>
      <c r="U3092" s="50">
        <v>101716.78000000003</v>
      </c>
      <c r="V3092" s="51">
        <f>Ugovori_OPULJP[[#This Row],[Javni doprinos korisnika - HRK]]/7.5345</f>
        <v>13500.13670449267</v>
      </c>
      <c r="W3092" s="50">
        <v>0</v>
      </c>
      <c r="X3092" s="51">
        <f>Ugovori_OPULJP[[#This Row],[Privatni doprinos korisnika - HRK]]/7.5345</f>
        <v>0</v>
      </c>
      <c r="Y3092" s="52">
        <v>2034335.45</v>
      </c>
      <c r="Z3092" s="53">
        <f>Ugovori_OPULJP[[#This Row],[UKUPNI PRIHVATLJIVI IZDACI
TOTAL ELIGIBLE EXPENDITURE
= Bespovratna sredstva ukupno + doprinos korisnika
= Ukupni prihvatljivi troškovi
= Ukupna ugovorena vrijednost projekta HRK]]/7.5345</f>
        <v>270002.71418143203</v>
      </c>
      <c r="AA3092" s="44" t="s">
        <v>10669</v>
      </c>
      <c r="AB3092" s="44" t="s">
        <v>10670</v>
      </c>
      <c r="AC3092" s="114" t="s">
        <v>11282</v>
      </c>
      <c r="AD3092" s="43" t="s">
        <v>11026</v>
      </c>
    </row>
    <row r="3093" spans="1:30" ht="66.75" customHeight="1" x14ac:dyDescent="0.2">
      <c r="A3093" s="41" t="s">
        <v>11283</v>
      </c>
      <c r="B3093" s="42" t="s">
        <v>10664</v>
      </c>
      <c r="C3093" s="43" t="s">
        <v>11022</v>
      </c>
      <c r="D3093" s="43" t="s">
        <v>11159</v>
      </c>
      <c r="E3093" s="44" t="s">
        <v>232</v>
      </c>
      <c r="F3093" s="45" t="s">
        <v>11284</v>
      </c>
      <c r="G3093" s="45" t="s">
        <v>11122</v>
      </c>
      <c r="H3093" s="47">
        <v>42613</v>
      </c>
      <c r="I3093" s="47">
        <v>42977</v>
      </c>
      <c r="J3093" s="48" t="str">
        <f>IF(Ugovori_OPULJP[[#This Row],[DATUM ZAVRŠETKA OPERACIJE]]&gt;DATE(2024,3,31),"u provedbi","završen")</f>
        <v>završen</v>
      </c>
      <c r="K3093" s="46" t="s">
        <v>94</v>
      </c>
      <c r="L3093" s="46" t="s">
        <v>94</v>
      </c>
      <c r="M3093" s="49">
        <v>0.85</v>
      </c>
      <c r="N3093" s="49">
        <v>0.15</v>
      </c>
      <c r="O3093" s="50">
        <f>Ugovori_OPULJP[[#This Row],[Bespovratna sredstva - Ukupno (EU+Nac) HRK
= Ukupna ugovorena vrijednost bespovratnih sredstava]]*Ugovori_OPULJP[[#This Row],[EU STOPA SUFINANCIRANJA %
EU CO-FINANCING RATE %]]</f>
        <v>1447125</v>
      </c>
      <c r="P3093" s="51">
        <f>Ugovori_OPULJP[[#This Row],[Bespovratna sredstva - EU dio - HRK]]/7.5345</f>
        <v>192066.49412701573</v>
      </c>
      <c r="Q3093" s="50">
        <f>Ugovori_OPULJP[[#This Row],[Bespovratna sredstva - Ukupno (EU+Nac) HRK
= Ukupna ugovorena vrijednost bespovratnih sredstava]]*Ugovori_OPULJP[[#This Row],[STOPA NACIONALNOG SUFINANCIRANJA %]]</f>
        <v>255375</v>
      </c>
      <c r="R3093" s="51">
        <f>Ugovori_OPULJP[[#This Row],[Bespovratna sredstva - Nacionalni dio - HRK]]/7.5345</f>
        <v>33894.087198885129</v>
      </c>
      <c r="S3093" s="50">
        <v>1702500</v>
      </c>
      <c r="T3093" s="51">
        <f>Ugovori_OPULJP[[#This Row],[Bespovratna sredstva - Ukupno (EU+Nac) HRK
= Ukupna ugovorena vrijednost bespovratnih sredstava]]/7.5345</f>
        <v>225960.58132590086</v>
      </c>
      <c r="U3093" s="50">
        <v>89981.229999999981</v>
      </c>
      <c r="V3093" s="51">
        <f>Ugovori_OPULJP[[#This Row],[Javni doprinos korisnika - HRK]]/7.5345</f>
        <v>11942.561550202399</v>
      </c>
      <c r="W3093" s="50">
        <v>0</v>
      </c>
      <c r="X3093" s="51">
        <f>Ugovori_OPULJP[[#This Row],[Privatni doprinos korisnika - HRK]]/7.5345</f>
        <v>0</v>
      </c>
      <c r="Y3093" s="52">
        <v>1792481.23</v>
      </c>
      <c r="Z3093" s="53">
        <f>Ugovori_OPULJP[[#This Row],[UKUPNI PRIHVATLJIVI IZDACI
TOTAL ELIGIBLE EXPENDITURE
= Bespovratna sredstva ukupno + doprinos korisnika
= Ukupni prihvatljivi troškovi
= Ukupna ugovorena vrijednost projekta HRK]]/7.5345</f>
        <v>237903.14287610323</v>
      </c>
      <c r="AA3093" s="44" t="s">
        <v>10669</v>
      </c>
      <c r="AB3093" s="44" t="s">
        <v>10670</v>
      </c>
      <c r="AC3093" s="114" t="s">
        <v>11285</v>
      </c>
      <c r="AD3093" s="43" t="s">
        <v>11026</v>
      </c>
    </row>
    <row r="3094" spans="1:30" ht="66.75" customHeight="1" x14ac:dyDescent="0.2">
      <c r="A3094" s="41" t="s">
        <v>11286</v>
      </c>
      <c r="B3094" s="42" t="s">
        <v>10664</v>
      </c>
      <c r="C3094" s="43" t="s">
        <v>11022</v>
      </c>
      <c r="D3094" s="43" t="s">
        <v>11159</v>
      </c>
      <c r="E3094" s="44" t="s">
        <v>232</v>
      </c>
      <c r="F3094" s="45" t="s">
        <v>11287</v>
      </c>
      <c r="G3094" s="45" t="s">
        <v>1950</v>
      </c>
      <c r="H3094" s="47">
        <v>42606</v>
      </c>
      <c r="I3094" s="47">
        <v>42970</v>
      </c>
      <c r="J3094" s="48" t="str">
        <f>IF(Ugovori_OPULJP[[#This Row],[DATUM ZAVRŠETKA OPERACIJE]]&gt;DATE(2024,3,31),"u provedbi","završen")</f>
        <v>završen</v>
      </c>
      <c r="K3094" s="46" t="s">
        <v>249</v>
      </c>
      <c r="L3094" s="46" t="s">
        <v>249</v>
      </c>
      <c r="M3094" s="49">
        <v>0.85</v>
      </c>
      <c r="N3094" s="49">
        <v>0.15</v>
      </c>
      <c r="O3094" s="50">
        <f>Ugovori_OPULJP[[#This Row],[Bespovratna sredstva - Ukupno (EU+Nac) HRK
= Ukupna ugovorena vrijednost bespovratnih sredstava]]*Ugovori_OPULJP[[#This Row],[EU STOPA SUFINANCIRANJA %
EU CO-FINANCING RATE %]]</f>
        <v>1690258.7534999999</v>
      </c>
      <c r="P3094" s="51">
        <f>Ugovori_OPULJP[[#This Row],[Bespovratna sredstva - EU dio - HRK]]/7.5345</f>
        <v>224335.8887119251</v>
      </c>
      <c r="Q3094" s="50">
        <f>Ugovori_OPULJP[[#This Row],[Bespovratna sredstva - Ukupno (EU+Nac) HRK
= Ukupna ugovorena vrijednost bespovratnih sredstava]]*Ugovori_OPULJP[[#This Row],[STOPA NACIONALNOG SUFINANCIRANJA %]]</f>
        <v>298280.95649999997</v>
      </c>
      <c r="R3094" s="51">
        <f>Ugovori_OPULJP[[#This Row],[Bespovratna sredstva - Nacionalni dio - HRK]]/7.5345</f>
        <v>39588.686243280899</v>
      </c>
      <c r="S3094" s="50">
        <v>1988539.71</v>
      </c>
      <c r="T3094" s="51">
        <f>Ugovori_OPULJP[[#This Row],[Bespovratna sredstva - Ukupno (EU+Nac) HRK
= Ukupna ugovorena vrijednost bespovratnih sredstava]]/7.5345</f>
        <v>263924.57495520602</v>
      </c>
      <c r="U3094" s="50">
        <v>1569045.69</v>
      </c>
      <c r="V3094" s="51">
        <f>Ugovori_OPULJP[[#This Row],[Javni doprinos korisnika - HRK]]/7.5345</f>
        <v>208248.15050766472</v>
      </c>
      <c r="W3094" s="50">
        <v>0</v>
      </c>
      <c r="X3094" s="51">
        <f>Ugovori_OPULJP[[#This Row],[Privatni doprinos korisnika - HRK]]/7.5345</f>
        <v>0</v>
      </c>
      <c r="Y3094" s="52">
        <v>3557585.4</v>
      </c>
      <c r="Z3094" s="53">
        <f>Ugovori_OPULJP[[#This Row],[UKUPNI PRIHVATLJIVI IZDACI
TOTAL ELIGIBLE EXPENDITURE
= Bespovratna sredstva ukupno + doprinos korisnika
= Ukupni prihvatljivi troškovi
= Ukupna ugovorena vrijednost projekta HRK]]/7.5345</f>
        <v>472172.72546287073</v>
      </c>
      <c r="AA3094" s="44" t="s">
        <v>10669</v>
      </c>
      <c r="AB3094" s="44" t="s">
        <v>10670</v>
      </c>
      <c r="AC3094" s="114" t="s">
        <v>11288</v>
      </c>
      <c r="AD3094" s="43" t="s">
        <v>11026</v>
      </c>
    </row>
    <row r="3095" spans="1:30" ht="66.75" customHeight="1" x14ac:dyDescent="0.2">
      <c r="A3095" s="41" t="s">
        <v>11289</v>
      </c>
      <c r="B3095" s="42" t="s">
        <v>10664</v>
      </c>
      <c r="C3095" s="43" t="s">
        <v>11022</v>
      </c>
      <c r="D3095" s="43" t="s">
        <v>11159</v>
      </c>
      <c r="E3095" s="44" t="s">
        <v>232</v>
      </c>
      <c r="F3095" s="45" t="s">
        <v>11290</v>
      </c>
      <c r="G3095" s="45" t="s">
        <v>11291</v>
      </c>
      <c r="H3095" s="47">
        <v>42594</v>
      </c>
      <c r="I3095" s="47">
        <v>42958</v>
      </c>
      <c r="J3095" s="48" t="str">
        <f>IF(Ugovori_OPULJP[[#This Row],[DATUM ZAVRŠETKA OPERACIJE]]&gt;DATE(2024,3,31),"u provedbi","završen")</f>
        <v>završen</v>
      </c>
      <c r="K3095" s="46" t="s">
        <v>84</v>
      </c>
      <c r="L3095" s="46" t="s">
        <v>84</v>
      </c>
      <c r="M3095" s="49">
        <v>0.85</v>
      </c>
      <c r="N3095" s="49">
        <v>0.15</v>
      </c>
      <c r="O3095" s="50">
        <f>Ugovori_OPULJP[[#This Row],[Bespovratna sredstva - Ukupno (EU+Nac) HRK
= Ukupna ugovorena vrijednost bespovratnih sredstava]]*Ugovori_OPULJP[[#This Row],[EU STOPA SUFINANCIRANJA %
EU CO-FINANCING RATE %]]</f>
        <v>722866.32449999999</v>
      </c>
      <c r="P3095" s="51">
        <f>Ugovori_OPULJP[[#This Row],[Bespovratna sredstva - EU dio - HRK]]/7.5345</f>
        <v>95940.8486959984</v>
      </c>
      <c r="Q3095" s="50">
        <f>Ugovori_OPULJP[[#This Row],[Bespovratna sredstva - Ukupno (EU+Nac) HRK
= Ukupna ugovorena vrijednost bespovratnih sredstava]]*Ugovori_OPULJP[[#This Row],[STOPA NACIONALNOG SUFINANCIRANJA %]]</f>
        <v>127564.64549999998</v>
      </c>
      <c r="R3095" s="51">
        <f>Ugovori_OPULJP[[#This Row],[Bespovratna sredstva - Nacionalni dio - HRK]]/7.5345</f>
        <v>16930.738005176187</v>
      </c>
      <c r="S3095" s="50">
        <v>850430.97</v>
      </c>
      <c r="T3095" s="51">
        <f>Ugovori_OPULJP[[#This Row],[Bespovratna sredstva - Ukupno (EU+Nac) HRK
= Ukupna ugovorena vrijednost bespovratnih sredstava]]/7.5345</f>
        <v>112871.58670117459</v>
      </c>
      <c r="U3095" s="50">
        <v>73950.520000000019</v>
      </c>
      <c r="V3095" s="51">
        <f>Ugovori_OPULJP[[#This Row],[Javni doprinos korisnika - HRK]]/7.5345</f>
        <v>9814.9206981219741</v>
      </c>
      <c r="W3095" s="50">
        <v>0</v>
      </c>
      <c r="X3095" s="51">
        <f>Ugovori_OPULJP[[#This Row],[Privatni doprinos korisnika - HRK]]/7.5345</f>
        <v>0</v>
      </c>
      <c r="Y3095" s="52">
        <v>924381.49</v>
      </c>
      <c r="Z3095" s="53">
        <f>Ugovori_OPULJP[[#This Row],[UKUPNI PRIHVATLJIVI IZDACI
TOTAL ELIGIBLE EXPENDITURE
= Bespovratna sredstva ukupno + doprinos korisnika
= Ukupni prihvatljivi troškovi
= Ukupna ugovorena vrijednost projekta HRK]]/7.5345</f>
        <v>122686.50739929656</v>
      </c>
      <c r="AA3095" s="44" t="s">
        <v>10669</v>
      </c>
      <c r="AB3095" s="44" t="s">
        <v>10670</v>
      </c>
      <c r="AC3095" s="114" t="s">
        <v>11292</v>
      </c>
      <c r="AD3095" s="43" t="s">
        <v>11026</v>
      </c>
    </row>
    <row r="3096" spans="1:30" ht="66.75" customHeight="1" x14ac:dyDescent="0.2">
      <c r="A3096" s="41" t="s">
        <v>11293</v>
      </c>
      <c r="B3096" s="42" t="s">
        <v>10664</v>
      </c>
      <c r="C3096" s="43" t="s">
        <v>11022</v>
      </c>
      <c r="D3096" s="43" t="s">
        <v>11159</v>
      </c>
      <c r="E3096" s="44" t="s">
        <v>232</v>
      </c>
      <c r="F3096" s="45" t="s">
        <v>11294</v>
      </c>
      <c r="G3096" s="45" t="s">
        <v>2385</v>
      </c>
      <c r="H3096" s="47">
        <v>42586</v>
      </c>
      <c r="I3096" s="47">
        <v>42950</v>
      </c>
      <c r="J3096" s="48" t="str">
        <f>IF(Ugovori_OPULJP[[#This Row],[DATUM ZAVRŠETKA OPERACIJE]]&gt;DATE(2024,3,31),"u provedbi","završen")</f>
        <v>završen</v>
      </c>
      <c r="K3096" s="46" t="s">
        <v>84</v>
      </c>
      <c r="L3096" s="46" t="s">
        <v>84</v>
      </c>
      <c r="M3096" s="49">
        <v>0.85</v>
      </c>
      <c r="N3096" s="49">
        <v>0.15</v>
      </c>
      <c r="O3096" s="50">
        <f>Ugovori_OPULJP[[#This Row],[Bespovratna sredstva - Ukupno (EU+Nac) HRK
= Ukupna ugovorena vrijednost bespovratnih sredstava]]*Ugovori_OPULJP[[#This Row],[EU STOPA SUFINANCIRANJA %
EU CO-FINANCING RATE %]]</f>
        <v>892500</v>
      </c>
      <c r="P3096" s="51">
        <f>Ugovori_OPULJP[[#This Row],[Bespovratna sredstva - EU dio - HRK]]/7.5345</f>
        <v>118455.10651005375</v>
      </c>
      <c r="Q3096" s="50">
        <f>Ugovori_OPULJP[[#This Row],[Bespovratna sredstva - Ukupno (EU+Nac) HRK
= Ukupna ugovorena vrijednost bespovratnih sredstava]]*Ugovori_OPULJP[[#This Row],[STOPA NACIONALNOG SUFINANCIRANJA %]]</f>
        <v>157500</v>
      </c>
      <c r="R3096" s="51">
        <f>Ugovori_OPULJP[[#This Row],[Bespovratna sredstva - Nacionalni dio - HRK]]/7.5345</f>
        <v>20903.842325303602</v>
      </c>
      <c r="S3096" s="50">
        <v>1050000</v>
      </c>
      <c r="T3096" s="51">
        <f>Ugovori_OPULJP[[#This Row],[Bespovratna sredstva - Ukupno (EU+Nac) HRK
= Ukupna ugovorena vrijednost bespovratnih sredstava]]/7.5345</f>
        <v>139358.94883535735</v>
      </c>
      <c r="U3096" s="50">
        <v>196271.60000000009</v>
      </c>
      <c r="V3096" s="51">
        <f>Ugovori_OPULJP[[#This Row],[Javni doprinos korisnika - HRK]]/7.5345</f>
        <v>26049.71796403213</v>
      </c>
      <c r="W3096" s="50">
        <v>0</v>
      </c>
      <c r="X3096" s="51">
        <f>Ugovori_OPULJP[[#This Row],[Privatni doprinos korisnika - HRK]]/7.5345</f>
        <v>0</v>
      </c>
      <c r="Y3096" s="52">
        <v>1246271.6000000001</v>
      </c>
      <c r="Z3096" s="53">
        <f>Ugovori_OPULJP[[#This Row],[UKUPNI PRIHVATLJIVI IZDACI
TOTAL ELIGIBLE EXPENDITURE
= Bespovratna sredstva ukupno + doprinos korisnika
= Ukupni prihvatljivi troškovi
= Ukupna ugovorena vrijednost projekta HRK]]/7.5345</f>
        <v>165408.66679938947</v>
      </c>
      <c r="AA3096" s="44" t="s">
        <v>10669</v>
      </c>
      <c r="AB3096" s="44" t="s">
        <v>10670</v>
      </c>
      <c r="AC3096" s="114" t="s">
        <v>11295</v>
      </c>
      <c r="AD3096" s="43" t="s">
        <v>11026</v>
      </c>
    </row>
    <row r="3097" spans="1:30" ht="66.75" customHeight="1" x14ac:dyDescent="0.2">
      <c r="A3097" s="41" t="s">
        <v>11296</v>
      </c>
      <c r="B3097" s="42" t="s">
        <v>10664</v>
      </c>
      <c r="C3097" s="43" t="s">
        <v>11022</v>
      </c>
      <c r="D3097" s="43" t="s">
        <v>11159</v>
      </c>
      <c r="E3097" s="44" t="s">
        <v>232</v>
      </c>
      <c r="F3097" s="45" t="s">
        <v>11297</v>
      </c>
      <c r="G3097" s="45" t="s">
        <v>10038</v>
      </c>
      <c r="H3097" s="47">
        <v>42583</v>
      </c>
      <c r="I3097" s="47">
        <v>42947</v>
      </c>
      <c r="J3097" s="48" t="str">
        <f>IF(Ugovori_OPULJP[[#This Row],[DATUM ZAVRŠETKA OPERACIJE]]&gt;DATE(2024,3,31),"u provedbi","završen")</f>
        <v>završen</v>
      </c>
      <c r="K3097" s="46" t="s">
        <v>338</v>
      </c>
      <c r="L3097" s="46" t="s">
        <v>338</v>
      </c>
      <c r="M3097" s="49">
        <v>0.85</v>
      </c>
      <c r="N3097" s="49">
        <v>0.15</v>
      </c>
      <c r="O3097" s="50">
        <f>Ugovori_OPULJP[[#This Row],[Bespovratna sredstva - Ukupno (EU+Nac) HRK
= Ukupna ugovorena vrijednost bespovratnih sredstava]]*Ugovori_OPULJP[[#This Row],[EU STOPA SUFINANCIRANJA %
EU CO-FINANCING RATE %]]</f>
        <v>998787.97799999989</v>
      </c>
      <c r="P3097" s="51">
        <f>Ugovori_OPULJP[[#This Row],[Bespovratna sredstva - EU dio - HRK]]/7.5345</f>
        <v>132561.9454509257</v>
      </c>
      <c r="Q3097" s="50">
        <f>Ugovori_OPULJP[[#This Row],[Bespovratna sredstva - Ukupno (EU+Nac) HRK
= Ukupna ugovorena vrijednost bespovratnih sredstava]]*Ugovori_OPULJP[[#This Row],[STOPA NACIONALNOG SUFINANCIRANJA %]]</f>
        <v>176256.70199999999</v>
      </c>
      <c r="R3097" s="51">
        <f>Ugovori_OPULJP[[#This Row],[Bespovratna sredstva - Nacionalni dio - HRK]]/7.5345</f>
        <v>23393.284491339833</v>
      </c>
      <c r="S3097" s="50">
        <v>1175044.68</v>
      </c>
      <c r="T3097" s="51">
        <f>Ugovori_OPULJP[[#This Row],[Bespovratna sredstva - Ukupno (EU+Nac) HRK
= Ukupna ugovorena vrijednost bespovratnih sredstava]]/7.5345</f>
        <v>155955.22994226555</v>
      </c>
      <c r="U3097" s="50">
        <v>207360.83000000007</v>
      </c>
      <c r="V3097" s="51">
        <f>Ugovori_OPULJP[[#This Row],[Javni doprinos korisnika - HRK]]/7.5345</f>
        <v>27521.511712787851</v>
      </c>
      <c r="W3097" s="50">
        <v>0</v>
      </c>
      <c r="X3097" s="51">
        <f>Ugovori_OPULJP[[#This Row],[Privatni doprinos korisnika - HRK]]/7.5345</f>
        <v>0</v>
      </c>
      <c r="Y3097" s="52">
        <v>1382405.51</v>
      </c>
      <c r="Z3097" s="53">
        <f>Ugovori_OPULJP[[#This Row],[UKUPNI PRIHVATLJIVI IZDACI
TOTAL ELIGIBLE EXPENDITURE
= Bespovratna sredstva ukupno + doprinos korisnika
= Ukupni prihvatljivi troškovi
= Ukupna ugovorena vrijednost projekta HRK]]/7.5345</f>
        <v>183476.74165505343</v>
      </c>
      <c r="AA3097" s="44" t="s">
        <v>10669</v>
      </c>
      <c r="AB3097" s="44" t="s">
        <v>10670</v>
      </c>
      <c r="AC3097" s="114" t="s">
        <v>11298</v>
      </c>
      <c r="AD3097" s="43" t="s">
        <v>11026</v>
      </c>
    </row>
    <row r="3098" spans="1:30" ht="66.75" customHeight="1" x14ac:dyDescent="0.2">
      <c r="A3098" s="41" t="s">
        <v>11299</v>
      </c>
      <c r="B3098" s="42" t="s">
        <v>10664</v>
      </c>
      <c r="C3098" s="43" t="s">
        <v>11022</v>
      </c>
      <c r="D3098" s="43" t="s">
        <v>11159</v>
      </c>
      <c r="E3098" s="44" t="s">
        <v>232</v>
      </c>
      <c r="F3098" s="45" t="s">
        <v>11300</v>
      </c>
      <c r="G3098" s="45" t="s">
        <v>3106</v>
      </c>
      <c r="H3098" s="47">
        <v>42599</v>
      </c>
      <c r="I3098" s="47">
        <v>42963</v>
      </c>
      <c r="J3098" s="48" t="str">
        <f>IF(Ugovori_OPULJP[[#This Row],[DATUM ZAVRŠETKA OPERACIJE]]&gt;DATE(2024,3,31),"u provedbi","završen")</f>
        <v>završen</v>
      </c>
      <c r="K3098" s="46" t="s">
        <v>99</v>
      </c>
      <c r="L3098" s="46" t="s">
        <v>99</v>
      </c>
      <c r="M3098" s="49">
        <v>0.85</v>
      </c>
      <c r="N3098" s="49">
        <v>0.15</v>
      </c>
      <c r="O3098" s="50">
        <f>Ugovori_OPULJP[[#This Row],[Bespovratna sredstva - Ukupno (EU+Nac) HRK
= Ukupna ugovorena vrijednost bespovratnih sredstava]]*Ugovori_OPULJP[[#This Row],[EU STOPA SUFINANCIRANJA %
EU CO-FINANCING RATE %]]</f>
        <v>1624349.0649999999</v>
      </c>
      <c r="P3098" s="51">
        <f>Ugovori_OPULJP[[#This Row],[Bespovratna sredstva - EU dio - HRK]]/7.5345</f>
        <v>215588.16975247193</v>
      </c>
      <c r="Q3098" s="50">
        <f>Ugovori_OPULJP[[#This Row],[Bespovratna sredstva - Ukupno (EU+Nac) HRK
= Ukupna ugovorena vrijednost bespovratnih sredstava]]*Ugovori_OPULJP[[#This Row],[STOPA NACIONALNOG SUFINANCIRANJA %]]</f>
        <v>286649.83499999996</v>
      </c>
      <c r="R3098" s="51">
        <f>Ugovori_OPULJP[[#This Row],[Bespovratna sredstva - Nacionalni dio - HRK]]/7.5345</f>
        <v>38044.971132789164</v>
      </c>
      <c r="S3098" s="50">
        <v>1910998.9</v>
      </c>
      <c r="T3098" s="51">
        <f>Ugovori_OPULJP[[#This Row],[Bespovratna sredstva - Ukupno (EU+Nac) HRK
= Ukupna ugovorena vrijednost bespovratnih sredstava]]/7.5345</f>
        <v>253633.14088526109</v>
      </c>
      <c r="U3098" s="50">
        <v>337235.10000000009</v>
      </c>
      <c r="V3098" s="51">
        <f>Ugovori_OPULJP[[#This Row],[Javni doprinos korisnika - HRK]]/7.5345</f>
        <v>44758.789567987267</v>
      </c>
      <c r="W3098" s="50">
        <v>0</v>
      </c>
      <c r="X3098" s="51">
        <f>Ugovori_OPULJP[[#This Row],[Privatni doprinos korisnika - HRK]]/7.5345</f>
        <v>0</v>
      </c>
      <c r="Y3098" s="52">
        <v>2248234</v>
      </c>
      <c r="Z3098" s="53">
        <f>Ugovori_OPULJP[[#This Row],[UKUPNI PRIHVATLJIVI IZDACI
TOTAL ELIGIBLE EXPENDITURE
= Bespovratna sredstva ukupno + doprinos korisnika
= Ukupni prihvatljivi troškovi
= Ukupna ugovorena vrijednost projekta HRK]]/7.5345</f>
        <v>298391.93045324838</v>
      </c>
      <c r="AA3098" s="44" t="s">
        <v>10669</v>
      </c>
      <c r="AB3098" s="44" t="s">
        <v>10670</v>
      </c>
      <c r="AC3098" s="114" t="s">
        <v>11301</v>
      </c>
      <c r="AD3098" s="43" t="s">
        <v>11026</v>
      </c>
    </row>
    <row r="3099" spans="1:30" ht="66.75" customHeight="1" x14ac:dyDescent="0.2">
      <c r="A3099" s="41" t="s">
        <v>11302</v>
      </c>
      <c r="B3099" s="42" t="s">
        <v>10664</v>
      </c>
      <c r="C3099" s="43" t="s">
        <v>11022</v>
      </c>
      <c r="D3099" s="43" t="s">
        <v>11303</v>
      </c>
      <c r="E3099" s="44" t="s">
        <v>232</v>
      </c>
      <c r="F3099" s="45" t="s">
        <v>11128</v>
      </c>
      <c r="G3099" s="45" t="s">
        <v>11129</v>
      </c>
      <c r="H3099" s="47">
        <v>42977</v>
      </c>
      <c r="I3099" s="47">
        <v>44437</v>
      </c>
      <c r="J3099" s="48" t="str">
        <f>IF(Ugovori_OPULJP[[#This Row],[DATUM ZAVRŠETKA OPERACIJE]]&gt;DATE(2024,3,31),"u provedbi","završen")</f>
        <v>završen</v>
      </c>
      <c r="K3099" s="46" t="s">
        <v>104</v>
      </c>
      <c r="L3099" s="46" t="s">
        <v>104</v>
      </c>
      <c r="M3099" s="49">
        <v>0.85</v>
      </c>
      <c r="N3099" s="49">
        <v>0.15</v>
      </c>
      <c r="O3099" s="50">
        <f>Ugovori_OPULJP[[#This Row],[Bespovratna sredstva - Ukupno (EU+Nac) HRK
= Ukupna ugovorena vrijednost bespovratnih sredstava]]*Ugovori_OPULJP[[#This Row],[EU STOPA SUFINANCIRANJA %
EU CO-FINANCING RATE %]]</f>
        <v>7608889.2400000002</v>
      </c>
      <c r="P3099" s="51">
        <f>Ugovori_OPULJP[[#This Row],[Bespovratna sredstva - EU dio - HRK]]/7.5345</f>
        <v>1009873.1488486296</v>
      </c>
      <c r="Q3099" s="50">
        <f>Ugovori_OPULJP[[#This Row],[Bespovratna sredstva - Ukupno (EU+Nac) HRK
= Ukupna ugovorena vrijednost bespovratnih sredstava]]*Ugovori_OPULJP[[#This Row],[STOPA NACIONALNOG SUFINANCIRANJA %]]</f>
        <v>1342745.16</v>
      </c>
      <c r="R3099" s="51">
        <f>Ugovori_OPULJP[[#This Row],[Bespovratna sredstva - Nacionalni dio - HRK]]/7.5345</f>
        <v>178212.9086203464</v>
      </c>
      <c r="S3099" s="50">
        <v>8951634.4000000004</v>
      </c>
      <c r="T3099" s="51">
        <f>Ugovori_OPULJP[[#This Row],[Bespovratna sredstva - Ukupno (EU+Nac) HRK
= Ukupna ugovorena vrijednost bespovratnih sredstava]]/7.5345</f>
        <v>1188086.0574689761</v>
      </c>
      <c r="U3099" s="50">
        <v>471140</v>
      </c>
      <c r="V3099" s="51">
        <f>Ugovori_OPULJP[[#This Row],[Javni doprinos korisnika - HRK]]/7.5345</f>
        <v>62531.023956466917</v>
      </c>
      <c r="W3099" s="50">
        <v>0</v>
      </c>
      <c r="X3099" s="51">
        <f>Ugovori_OPULJP[[#This Row],[Privatni doprinos korisnika - HRK]]/7.5345</f>
        <v>0</v>
      </c>
      <c r="Y3099" s="52">
        <v>9422774.4000000004</v>
      </c>
      <c r="Z3099" s="53">
        <f>Ugovori_OPULJP[[#This Row],[UKUPNI PRIHVATLJIVI IZDACI
TOTAL ELIGIBLE EXPENDITURE
= Bespovratna sredstva ukupno + doprinos korisnika
= Ukupni prihvatljivi troškovi
= Ukupna ugovorena vrijednost projekta HRK]]/7.5345</f>
        <v>1250617.0814254428</v>
      </c>
      <c r="AA3099" s="44" t="s">
        <v>10669</v>
      </c>
      <c r="AB3099" s="44" t="s">
        <v>10670</v>
      </c>
      <c r="AC3099" s="114" t="s">
        <v>11304</v>
      </c>
      <c r="AD3099" s="43" t="s">
        <v>11026</v>
      </c>
    </row>
    <row r="3100" spans="1:30" ht="66.75" customHeight="1" x14ac:dyDescent="0.2">
      <c r="A3100" s="41" t="s">
        <v>11305</v>
      </c>
      <c r="B3100" s="42" t="s">
        <v>10664</v>
      </c>
      <c r="C3100" s="43" t="s">
        <v>11022</v>
      </c>
      <c r="D3100" s="43" t="s">
        <v>11303</v>
      </c>
      <c r="E3100" s="44" t="s">
        <v>232</v>
      </c>
      <c r="F3100" s="45" t="s">
        <v>11306</v>
      </c>
      <c r="G3100" s="45" t="s">
        <v>1695</v>
      </c>
      <c r="H3100" s="47">
        <v>42956</v>
      </c>
      <c r="I3100" s="47">
        <v>44416</v>
      </c>
      <c r="J3100" s="48" t="str">
        <f>IF(Ugovori_OPULJP[[#This Row],[DATUM ZAVRŠETKA OPERACIJE]]&gt;DATE(2024,3,31),"u provedbi","završen")</f>
        <v>završen</v>
      </c>
      <c r="K3100" s="46" t="s">
        <v>338</v>
      </c>
      <c r="L3100" s="46" t="s">
        <v>338</v>
      </c>
      <c r="M3100" s="49">
        <v>0.85</v>
      </c>
      <c r="N3100" s="49">
        <v>0.15</v>
      </c>
      <c r="O3100" s="50">
        <f>Ugovori_OPULJP[[#This Row],[Bespovratna sredstva - Ukupno (EU+Nac) HRK
= Ukupna ugovorena vrijednost bespovratnih sredstava]]*Ugovori_OPULJP[[#This Row],[EU STOPA SUFINANCIRANJA %
EU CO-FINANCING RATE %]]</f>
        <v>1700448.358</v>
      </c>
      <c r="P3100" s="51">
        <f>Ugovori_OPULJP[[#This Row],[Bespovratna sredstva - EU dio - HRK]]/7.5345</f>
        <v>225688.28163779943</v>
      </c>
      <c r="Q3100" s="50">
        <f>Ugovori_OPULJP[[#This Row],[Bespovratna sredstva - Ukupno (EU+Nac) HRK
= Ukupna ugovorena vrijednost bespovratnih sredstava]]*Ugovori_OPULJP[[#This Row],[STOPA NACIONALNOG SUFINANCIRANJA %]]</f>
        <v>300079.12199999997</v>
      </c>
      <c r="R3100" s="51">
        <f>Ugovori_OPULJP[[#This Row],[Bespovratna sredstva - Nacionalni dio - HRK]]/7.5345</f>
        <v>39827.343818435191</v>
      </c>
      <c r="S3100" s="50">
        <v>2000527.48</v>
      </c>
      <c r="T3100" s="51">
        <f>Ugovori_OPULJP[[#This Row],[Bespovratna sredstva - Ukupno (EU+Nac) HRK
= Ukupna ugovorena vrijednost bespovratnih sredstava]]/7.5345</f>
        <v>265515.62545623461</v>
      </c>
      <c r="U3100" s="50">
        <v>173958.91999999993</v>
      </c>
      <c r="V3100" s="51">
        <f>Ugovori_OPULJP[[#This Row],[Javni doprinos korisnika - HRK]]/7.5345</f>
        <v>23088.316411175249</v>
      </c>
      <c r="W3100" s="50">
        <v>0</v>
      </c>
      <c r="X3100" s="51">
        <f>Ugovori_OPULJP[[#This Row],[Privatni doprinos korisnika - HRK]]/7.5345</f>
        <v>0</v>
      </c>
      <c r="Y3100" s="52">
        <v>2174486.4</v>
      </c>
      <c r="Z3100" s="53">
        <f>Ugovori_OPULJP[[#This Row],[UKUPNI PRIHVATLJIVI IZDACI
TOTAL ELIGIBLE EXPENDITURE
= Bespovratna sredstva ukupno + doprinos korisnika
= Ukupni prihvatljivi troškovi
= Ukupna ugovorena vrijednost projekta HRK]]/7.5345</f>
        <v>288603.94186740991</v>
      </c>
      <c r="AA3100" s="44" t="s">
        <v>10669</v>
      </c>
      <c r="AB3100" s="44" t="s">
        <v>10670</v>
      </c>
      <c r="AC3100" s="114" t="s">
        <v>11307</v>
      </c>
      <c r="AD3100" s="43" t="s">
        <v>11026</v>
      </c>
    </row>
    <row r="3101" spans="1:30" ht="66.75" customHeight="1" x14ac:dyDescent="0.2">
      <c r="A3101" s="41" t="s">
        <v>11308</v>
      </c>
      <c r="B3101" s="42" t="s">
        <v>10664</v>
      </c>
      <c r="C3101" s="43" t="s">
        <v>11022</v>
      </c>
      <c r="D3101" s="43" t="s">
        <v>11303</v>
      </c>
      <c r="E3101" s="44" t="s">
        <v>232</v>
      </c>
      <c r="F3101" s="45" t="s">
        <v>11309</v>
      </c>
      <c r="G3101" s="62" t="s">
        <v>7221</v>
      </c>
      <c r="H3101" s="47">
        <v>42948</v>
      </c>
      <c r="I3101" s="47">
        <v>44408</v>
      </c>
      <c r="J3101" s="48" t="str">
        <f>IF(Ugovori_OPULJP[[#This Row],[DATUM ZAVRŠETKA OPERACIJE]]&gt;DATE(2024,3,31),"u provedbi","završen")</f>
        <v>završen</v>
      </c>
      <c r="K3101" s="46" t="s">
        <v>338</v>
      </c>
      <c r="L3101" s="46" t="s">
        <v>338</v>
      </c>
      <c r="M3101" s="49">
        <v>0.85</v>
      </c>
      <c r="N3101" s="49">
        <v>0.15</v>
      </c>
      <c r="O3101" s="50">
        <f>Ugovori_OPULJP[[#This Row],[Bespovratna sredstva - Ukupno (EU+Nac) HRK
= Ukupna ugovorena vrijednost bespovratnih sredstava]]*Ugovori_OPULJP[[#This Row],[EU STOPA SUFINANCIRANJA %
EU CO-FINANCING RATE %]]</f>
        <v>8194189.5839999989</v>
      </c>
      <c r="P3101" s="51">
        <f>Ugovori_OPULJP[[#This Row],[Bespovratna sredstva - EU dio - HRK]]/7.5345</f>
        <v>1087555.8542703562</v>
      </c>
      <c r="Q3101" s="50">
        <f>Ugovori_OPULJP[[#This Row],[Bespovratna sredstva - Ukupno (EU+Nac) HRK
= Ukupna ugovorena vrijednost bespovratnih sredstava]]*Ugovori_OPULJP[[#This Row],[STOPA NACIONALNOG SUFINANCIRANJA %]]</f>
        <v>1446033.4559999998</v>
      </c>
      <c r="R3101" s="51">
        <f>Ugovori_OPULJP[[#This Row],[Bespovratna sredstva - Nacionalni dio - HRK]]/7.5345</f>
        <v>191921.62134182756</v>
      </c>
      <c r="S3101" s="50">
        <v>9640223.0399999991</v>
      </c>
      <c r="T3101" s="51">
        <f>Ugovori_OPULJP[[#This Row],[Bespovratna sredstva - Ukupno (EU+Nac) HRK
= Ukupna ugovorena vrijednost bespovratnih sredstava]]/7.5345</f>
        <v>1279477.4756121838</v>
      </c>
      <c r="U3101" s="50">
        <v>507380.16000000015</v>
      </c>
      <c r="V3101" s="51">
        <f>Ugovori_OPULJP[[#This Row],[Javni doprinos korisnika - HRK]]/7.5345</f>
        <v>67340.919769062326</v>
      </c>
      <c r="W3101" s="50">
        <v>0</v>
      </c>
      <c r="X3101" s="51">
        <f>Ugovori_OPULJP[[#This Row],[Privatni doprinos korisnika - HRK]]/7.5345</f>
        <v>0</v>
      </c>
      <c r="Y3101" s="52">
        <v>10147603.199999999</v>
      </c>
      <c r="Z3101" s="53">
        <f>Ugovori_OPULJP[[#This Row],[UKUPNI PRIHVATLJIVI IZDACI
TOTAL ELIGIBLE EXPENDITURE
= Bespovratna sredstva ukupno + doprinos korisnika
= Ukupni prihvatljivi troškovi
= Ukupna ugovorena vrijednost projekta HRK]]/7.5345</f>
        <v>1346818.395381246</v>
      </c>
      <c r="AA3101" s="44" t="s">
        <v>10669</v>
      </c>
      <c r="AB3101" s="44" t="s">
        <v>10670</v>
      </c>
      <c r="AC3101" s="114" t="s">
        <v>11310</v>
      </c>
      <c r="AD3101" s="43" t="s">
        <v>11026</v>
      </c>
    </row>
    <row r="3102" spans="1:30" ht="66.75" customHeight="1" x14ac:dyDescent="0.2">
      <c r="A3102" s="41" t="s">
        <v>11311</v>
      </c>
      <c r="B3102" s="42" t="s">
        <v>10664</v>
      </c>
      <c r="C3102" s="43" t="s">
        <v>11022</v>
      </c>
      <c r="D3102" s="43" t="s">
        <v>11303</v>
      </c>
      <c r="E3102" s="44" t="s">
        <v>232</v>
      </c>
      <c r="F3102" s="45" t="s">
        <v>11214</v>
      </c>
      <c r="G3102" s="45" t="s">
        <v>11215</v>
      </c>
      <c r="H3102" s="47">
        <v>42969</v>
      </c>
      <c r="I3102" s="47">
        <v>44429</v>
      </c>
      <c r="J3102" s="48" t="str">
        <f>IF(Ugovori_OPULJP[[#This Row],[DATUM ZAVRŠETKA OPERACIJE]]&gt;DATE(2024,3,31),"u provedbi","završen")</f>
        <v>završen</v>
      </c>
      <c r="K3102" s="46" t="s">
        <v>155</v>
      </c>
      <c r="L3102" s="46" t="s">
        <v>155</v>
      </c>
      <c r="M3102" s="49">
        <v>0.85</v>
      </c>
      <c r="N3102" s="49">
        <v>0.15</v>
      </c>
      <c r="O3102" s="50">
        <f>Ugovori_OPULJP[[#This Row],[Bespovratna sredstva - Ukupno (EU+Nac) HRK
= Ukupna ugovorena vrijednost bespovratnih sredstava]]*Ugovori_OPULJP[[#This Row],[EU STOPA SUFINANCIRANJA %
EU CO-FINANCING RATE %]]</f>
        <v>2880288.4440000001</v>
      </c>
      <c r="P3102" s="51">
        <f>Ugovori_OPULJP[[#This Row],[Bespovratna sredstva - EU dio - HRK]]/7.5345</f>
        <v>382279.97133187338</v>
      </c>
      <c r="Q3102" s="50">
        <f>Ugovori_OPULJP[[#This Row],[Bespovratna sredstva - Ukupno (EU+Nac) HRK
= Ukupna ugovorena vrijednost bespovratnih sredstava]]*Ugovori_OPULJP[[#This Row],[STOPA NACIONALNOG SUFINANCIRANJA %]]</f>
        <v>508286.196</v>
      </c>
      <c r="R3102" s="51">
        <f>Ugovori_OPULJP[[#This Row],[Bespovratna sredstva - Nacionalni dio - HRK]]/7.5345</f>
        <v>67461.171411507064</v>
      </c>
      <c r="S3102" s="50">
        <v>3388574.64</v>
      </c>
      <c r="T3102" s="51">
        <f>Ugovori_OPULJP[[#This Row],[Bespovratna sredstva - Ukupno (EU+Nac) HRK
= Ukupna ugovorena vrijednost bespovratnih sredstava]]/7.5345</f>
        <v>449741.14274338045</v>
      </c>
      <c r="U3102" s="50">
        <v>597983.75999999978</v>
      </c>
      <c r="V3102" s="51">
        <f>Ugovori_OPULJP[[#This Row],[Javni doprinos korisnika - HRK]]/7.5345</f>
        <v>79366.084013537693</v>
      </c>
      <c r="W3102" s="50">
        <v>0</v>
      </c>
      <c r="X3102" s="51">
        <f>Ugovori_OPULJP[[#This Row],[Privatni doprinos korisnika - HRK]]/7.5345</f>
        <v>0</v>
      </c>
      <c r="Y3102" s="52">
        <v>3986558.4</v>
      </c>
      <c r="Z3102" s="53">
        <f>Ugovori_OPULJP[[#This Row],[UKUPNI PRIHVATLJIVI IZDACI
TOTAL ELIGIBLE EXPENDITURE
= Bespovratna sredstva ukupno + doprinos korisnika
= Ukupni prihvatljivi troškovi
= Ukupna ugovorena vrijednost projekta HRK]]/7.5345</f>
        <v>529107.22675691813</v>
      </c>
      <c r="AA3102" s="44" t="s">
        <v>10669</v>
      </c>
      <c r="AB3102" s="44" t="s">
        <v>10670</v>
      </c>
      <c r="AC3102" s="114" t="s">
        <v>11312</v>
      </c>
      <c r="AD3102" s="43" t="s">
        <v>11026</v>
      </c>
    </row>
    <row r="3103" spans="1:30" ht="66.75" customHeight="1" x14ac:dyDescent="0.2">
      <c r="A3103" s="41" t="s">
        <v>11313</v>
      </c>
      <c r="B3103" s="42" t="s">
        <v>10664</v>
      </c>
      <c r="C3103" s="43" t="s">
        <v>11022</v>
      </c>
      <c r="D3103" s="43" t="s">
        <v>11303</v>
      </c>
      <c r="E3103" s="44" t="s">
        <v>232</v>
      </c>
      <c r="F3103" s="45" t="s">
        <v>11314</v>
      </c>
      <c r="G3103" s="45" t="s">
        <v>2532</v>
      </c>
      <c r="H3103" s="47">
        <v>42961</v>
      </c>
      <c r="I3103" s="47">
        <v>44421</v>
      </c>
      <c r="J3103" s="48" t="str">
        <f>IF(Ugovori_OPULJP[[#This Row],[DATUM ZAVRŠETKA OPERACIJE]]&gt;DATE(2024,3,31),"u provedbi","završen")</f>
        <v>završen</v>
      </c>
      <c r="K3103" s="46" t="s">
        <v>155</v>
      </c>
      <c r="L3103" s="46" t="s">
        <v>155</v>
      </c>
      <c r="M3103" s="49">
        <v>0.85</v>
      </c>
      <c r="N3103" s="49">
        <v>0.15</v>
      </c>
      <c r="O3103" s="50">
        <f>Ugovori_OPULJP[[#This Row],[Bespovratna sredstva - Ukupno (EU+Nac) HRK
= Ukupna ugovorena vrijednost bespovratnih sredstava]]*Ugovori_OPULJP[[#This Row],[EU STOPA SUFINANCIRANJA %
EU CO-FINANCING RATE %]]</f>
        <v>4058588.2619999996</v>
      </c>
      <c r="P3103" s="51">
        <f>Ugovori_OPULJP[[#This Row],[Bespovratna sredstva - EU dio - HRK]]/7.5345</f>
        <v>538667.23233127606</v>
      </c>
      <c r="Q3103" s="50">
        <f>Ugovori_OPULJP[[#This Row],[Bespovratna sredstva - Ukupno (EU+Nac) HRK
= Ukupna ugovorena vrijednost bespovratnih sredstava]]*Ugovori_OPULJP[[#This Row],[STOPA NACIONALNOG SUFINANCIRANJA %]]</f>
        <v>716221.45799999998</v>
      </c>
      <c r="R3103" s="51">
        <f>Ugovori_OPULJP[[#This Row],[Bespovratna sredstva - Nacionalni dio - HRK]]/7.5345</f>
        <v>95058.923352578131</v>
      </c>
      <c r="S3103" s="50">
        <v>4774809.72</v>
      </c>
      <c r="T3103" s="51">
        <f>Ugovori_OPULJP[[#This Row],[Bespovratna sredstva - Ukupno (EU+Nac) HRK
= Ukupna ugovorena vrijednost bespovratnih sredstava]]/7.5345</f>
        <v>633726.15568385425</v>
      </c>
      <c r="U3103" s="50">
        <v>842613.48000000045</v>
      </c>
      <c r="V3103" s="51">
        <f>Ugovori_OPULJP[[#This Row],[Javni doprinos korisnika - HRK]]/7.5345</f>
        <v>111834.02747362139</v>
      </c>
      <c r="W3103" s="50">
        <v>0</v>
      </c>
      <c r="X3103" s="51">
        <f>Ugovori_OPULJP[[#This Row],[Privatni doprinos korisnika - HRK]]/7.5345</f>
        <v>0</v>
      </c>
      <c r="Y3103" s="52">
        <v>5617423.2000000002</v>
      </c>
      <c r="Z3103" s="53">
        <f>Ugovori_OPULJP[[#This Row],[UKUPNI PRIHVATLJIVI IZDACI
TOTAL ELIGIBLE EXPENDITURE
= Bespovratna sredstva ukupno + doprinos korisnika
= Ukupni prihvatljivi troškovi
= Ukupna ugovorena vrijednost projekta HRK]]/7.5345</f>
        <v>745560.18315747555</v>
      </c>
      <c r="AA3103" s="44" t="s">
        <v>10669</v>
      </c>
      <c r="AB3103" s="44" t="s">
        <v>10670</v>
      </c>
      <c r="AC3103" s="114" t="s">
        <v>11315</v>
      </c>
      <c r="AD3103" s="43" t="s">
        <v>11026</v>
      </c>
    </row>
    <row r="3104" spans="1:30" ht="66.75" customHeight="1" x14ac:dyDescent="0.2">
      <c r="A3104" s="41" t="s">
        <v>11316</v>
      </c>
      <c r="B3104" s="42" t="s">
        <v>10664</v>
      </c>
      <c r="C3104" s="43" t="s">
        <v>11022</v>
      </c>
      <c r="D3104" s="43" t="s">
        <v>11303</v>
      </c>
      <c r="E3104" s="44" t="s">
        <v>232</v>
      </c>
      <c r="F3104" s="45" t="s">
        <v>11089</v>
      </c>
      <c r="G3104" s="45" t="s">
        <v>825</v>
      </c>
      <c r="H3104" s="47">
        <v>42955</v>
      </c>
      <c r="I3104" s="47">
        <v>44415</v>
      </c>
      <c r="J3104" s="48" t="str">
        <f>IF(Ugovori_OPULJP[[#This Row],[DATUM ZAVRŠETKA OPERACIJE]]&gt;DATE(2024,3,31),"u provedbi","završen")</f>
        <v>završen</v>
      </c>
      <c r="K3104" s="46" t="s">
        <v>79</v>
      </c>
      <c r="L3104" s="46" t="s">
        <v>79</v>
      </c>
      <c r="M3104" s="49">
        <v>0.85</v>
      </c>
      <c r="N3104" s="49">
        <v>0.15</v>
      </c>
      <c r="O3104" s="50">
        <f>Ugovori_OPULJP[[#This Row],[Bespovratna sredstva - Ukupno (EU+Nac) HRK
= Ukupna ugovorena vrijednost bespovratnih sredstava]]*Ugovori_OPULJP[[#This Row],[EU STOPA SUFINANCIRANJA %
EU CO-FINANCING RATE %]]</f>
        <v>7069798.9079999998</v>
      </c>
      <c r="P3104" s="51">
        <f>Ugovori_OPULJP[[#This Row],[Bespovratna sredstva - EU dio - HRK]]/7.5345</f>
        <v>938323.56599641638</v>
      </c>
      <c r="Q3104" s="50">
        <f>Ugovori_OPULJP[[#This Row],[Bespovratna sredstva - Ukupno (EU+Nac) HRK
= Ukupna ugovorena vrijednost bespovratnih sredstava]]*Ugovori_OPULJP[[#This Row],[STOPA NACIONALNOG SUFINANCIRANJA %]]</f>
        <v>1247611.5719999999</v>
      </c>
      <c r="R3104" s="51">
        <f>Ugovori_OPULJP[[#This Row],[Bespovratna sredstva - Nacionalni dio - HRK]]/7.5345</f>
        <v>165586.51164642643</v>
      </c>
      <c r="S3104" s="50">
        <v>8317410.4800000004</v>
      </c>
      <c r="T3104" s="51">
        <f>Ugovori_OPULJP[[#This Row],[Bespovratna sredstva - Ukupno (EU+Nac) HRK
= Ukupna ugovorena vrijednost bespovratnih sredstava]]/7.5345</f>
        <v>1103910.0776428429</v>
      </c>
      <c r="U3104" s="50">
        <v>1467778.3200000003</v>
      </c>
      <c r="V3104" s="51">
        <f>Ugovori_OPULJP[[#This Row],[Javni doprinos korisnika - HRK]]/7.5345</f>
        <v>194807.66076050172</v>
      </c>
      <c r="W3104" s="50">
        <v>0</v>
      </c>
      <c r="X3104" s="51">
        <f>Ugovori_OPULJP[[#This Row],[Privatni doprinos korisnika - HRK]]/7.5345</f>
        <v>0</v>
      </c>
      <c r="Y3104" s="52">
        <v>9785188.8000000007</v>
      </c>
      <c r="Z3104" s="53">
        <f>Ugovori_OPULJP[[#This Row],[UKUPNI PRIHVATLJIVI IZDACI
TOTAL ELIGIBLE EXPENDITURE
= Bespovratna sredstva ukupno + doprinos korisnika
= Ukupni prihvatljivi troškovi
= Ukupna ugovorena vrijednost projekta HRK]]/7.5345</f>
        <v>1298717.7384033445</v>
      </c>
      <c r="AA3104" s="44" t="s">
        <v>10669</v>
      </c>
      <c r="AB3104" s="44" t="s">
        <v>10670</v>
      </c>
      <c r="AC3104" s="114" t="s">
        <v>11317</v>
      </c>
      <c r="AD3104" s="43" t="s">
        <v>11026</v>
      </c>
    </row>
    <row r="3105" spans="1:30" ht="66.75" customHeight="1" x14ac:dyDescent="0.2">
      <c r="A3105" s="41" t="s">
        <v>11318</v>
      </c>
      <c r="B3105" s="42" t="s">
        <v>10664</v>
      </c>
      <c r="C3105" s="43" t="s">
        <v>11022</v>
      </c>
      <c r="D3105" s="43" t="s">
        <v>11303</v>
      </c>
      <c r="E3105" s="44" t="s">
        <v>232</v>
      </c>
      <c r="F3105" s="45" t="s">
        <v>11319</v>
      </c>
      <c r="G3105" s="45" t="s">
        <v>804</v>
      </c>
      <c r="H3105" s="47">
        <v>42979</v>
      </c>
      <c r="I3105" s="47">
        <v>44439</v>
      </c>
      <c r="J3105" s="48" t="str">
        <f>IF(Ugovori_OPULJP[[#This Row],[DATUM ZAVRŠETKA OPERACIJE]]&gt;DATE(2024,3,31),"u provedbi","završen")</f>
        <v>završen</v>
      </c>
      <c r="K3105" s="46" t="s">
        <v>594</v>
      </c>
      <c r="L3105" s="46" t="s">
        <v>594</v>
      </c>
      <c r="M3105" s="49">
        <v>0.85</v>
      </c>
      <c r="N3105" s="49">
        <v>0.15</v>
      </c>
      <c r="O3105" s="50">
        <f>Ugovori_OPULJP[[#This Row],[Bespovratna sredstva - Ukupno (EU+Nac) HRK
= Ukupna ugovorena vrijednost bespovratnih sredstava]]*Ugovori_OPULJP[[#This Row],[EU STOPA SUFINANCIRANJA %
EU CO-FINANCING RATE %]]</f>
        <v>5891499.0899999999</v>
      </c>
      <c r="P3105" s="51">
        <f>Ugovori_OPULJP[[#This Row],[Bespovratna sredstva - EU dio - HRK]]/7.5345</f>
        <v>781936.30499701365</v>
      </c>
      <c r="Q3105" s="50">
        <f>Ugovori_OPULJP[[#This Row],[Bespovratna sredstva - Ukupno (EU+Nac) HRK
= Ukupna ugovorena vrijednost bespovratnih sredstava]]*Ugovori_OPULJP[[#This Row],[STOPA NACIONALNOG SUFINANCIRANJA %]]</f>
        <v>1039676.31</v>
      </c>
      <c r="R3105" s="51">
        <f>Ugovori_OPULJP[[#This Row],[Bespovratna sredstva - Nacionalni dio - HRK]]/7.5345</f>
        <v>137988.75970535536</v>
      </c>
      <c r="S3105" s="50">
        <v>6931175.4000000004</v>
      </c>
      <c r="T3105" s="51">
        <f>Ugovori_OPULJP[[#This Row],[Bespovratna sredstva - Ukupno (EU+Nac) HRK
= Ukupna ugovorena vrijednost bespovratnih sredstava]]/7.5345</f>
        <v>919925.06470236916</v>
      </c>
      <c r="U3105" s="50">
        <v>1223148.5999999996</v>
      </c>
      <c r="V3105" s="51">
        <f>Ugovori_OPULJP[[#This Row],[Javni doprinos korisnika - HRK]]/7.5345</f>
        <v>162339.71730041801</v>
      </c>
      <c r="W3105" s="50">
        <v>0</v>
      </c>
      <c r="X3105" s="51">
        <f>Ugovori_OPULJP[[#This Row],[Privatni doprinos korisnika - HRK]]/7.5345</f>
        <v>0</v>
      </c>
      <c r="Y3105" s="52">
        <v>8154324</v>
      </c>
      <c r="Z3105" s="53">
        <f>Ugovori_OPULJP[[#This Row],[UKUPNI PRIHVATLJIVI IZDACI
TOTAL ELIGIBLE EXPENDITURE
= Bespovratna sredstva ukupno + doprinos korisnika
= Ukupni prihvatljivi troškovi
= Ukupna ugovorena vrijednost projekta HRK]]/7.5345</f>
        <v>1082264.7820027871</v>
      </c>
      <c r="AA3105" s="44" t="s">
        <v>10669</v>
      </c>
      <c r="AB3105" s="44" t="s">
        <v>10670</v>
      </c>
      <c r="AC3105" s="114" t="s">
        <v>11320</v>
      </c>
      <c r="AD3105" s="43" t="s">
        <v>11026</v>
      </c>
    </row>
    <row r="3106" spans="1:30" ht="66.75" customHeight="1" x14ac:dyDescent="0.2">
      <c r="A3106" s="41" t="s">
        <v>11321</v>
      </c>
      <c r="B3106" s="42" t="s">
        <v>10664</v>
      </c>
      <c r="C3106" s="43" t="s">
        <v>11022</v>
      </c>
      <c r="D3106" s="43" t="s">
        <v>11303</v>
      </c>
      <c r="E3106" s="44" t="s">
        <v>232</v>
      </c>
      <c r="F3106" s="45" t="s">
        <v>11322</v>
      </c>
      <c r="G3106" s="45" t="s">
        <v>37</v>
      </c>
      <c r="H3106" s="47">
        <v>42940</v>
      </c>
      <c r="I3106" s="47">
        <v>44400</v>
      </c>
      <c r="J3106" s="48" t="str">
        <f>IF(Ugovori_OPULJP[[#This Row],[DATUM ZAVRŠETKA OPERACIJE]]&gt;DATE(2024,3,31),"u provedbi","završen")</f>
        <v>završen</v>
      </c>
      <c r="K3106" s="46" t="s">
        <v>37</v>
      </c>
      <c r="L3106" s="46" t="s">
        <v>37</v>
      </c>
      <c r="M3106" s="49">
        <v>0.85</v>
      </c>
      <c r="N3106" s="49">
        <v>0.15</v>
      </c>
      <c r="O3106" s="50">
        <f>Ugovori_OPULJP[[#This Row],[Bespovratna sredstva - Ukupno (EU+Nac) HRK
= Ukupna ugovorena vrijednost bespovratnih sredstava]]*Ugovori_OPULJP[[#This Row],[EU STOPA SUFINANCIRANJA %
EU CO-FINANCING RATE %]]</f>
        <v>17000000</v>
      </c>
      <c r="P3106" s="51">
        <f>Ugovori_OPULJP[[#This Row],[Bespovratna sredstva - EU dio - HRK]]/7.5345</f>
        <v>2256287.7430486428</v>
      </c>
      <c r="Q3106" s="50">
        <f>Ugovori_OPULJP[[#This Row],[Bespovratna sredstva - Ukupno (EU+Nac) HRK
= Ukupna ugovorena vrijednost bespovratnih sredstava]]*Ugovori_OPULJP[[#This Row],[STOPA NACIONALNOG SUFINANCIRANJA %]]</f>
        <v>3000000</v>
      </c>
      <c r="R3106" s="51">
        <f>Ugovori_OPULJP[[#This Row],[Bespovratna sredstva - Nacionalni dio - HRK]]/7.5345</f>
        <v>398168.42524387816</v>
      </c>
      <c r="S3106" s="50">
        <v>20000000</v>
      </c>
      <c r="T3106" s="51">
        <f>Ugovori_OPULJP[[#This Row],[Bespovratna sredstva - Ukupno (EU+Nac) HRK
= Ukupna ugovorena vrijednost bespovratnih sredstava]]/7.5345</f>
        <v>2654456.168292521</v>
      </c>
      <c r="U3106" s="50">
        <v>11711260</v>
      </c>
      <c r="V3106" s="51">
        <f>Ugovori_OPULJP[[#This Row],[Javni doprinos korisnika - HRK]]/7.5345</f>
        <v>1554351.3172738734</v>
      </c>
      <c r="W3106" s="50">
        <v>0</v>
      </c>
      <c r="X3106" s="51">
        <f>Ugovori_OPULJP[[#This Row],[Privatni doprinos korisnika - HRK]]/7.5345</f>
        <v>0</v>
      </c>
      <c r="Y3106" s="52">
        <v>31711260</v>
      </c>
      <c r="Z3106" s="53">
        <f>Ugovori_OPULJP[[#This Row],[UKUPNI PRIHVATLJIVI IZDACI
TOTAL ELIGIBLE EXPENDITURE
= Bespovratna sredstva ukupno + doprinos korisnika
= Ukupni prihvatljivi troškovi
= Ukupna ugovorena vrijednost projekta HRK]]/7.5345</f>
        <v>4208807.4855663944</v>
      </c>
      <c r="AA3106" s="44" t="s">
        <v>10669</v>
      </c>
      <c r="AB3106" s="44" t="s">
        <v>10670</v>
      </c>
      <c r="AC3106" s="114" t="s">
        <v>11323</v>
      </c>
      <c r="AD3106" s="43" t="s">
        <v>11026</v>
      </c>
    </row>
    <row r="3107" spans="1:30" ht="66.75" customHeight="1" x14ac:dyDescent="0.2">
      <c r="A3107" s="41" t="s">
        <v>11324</v>
      </c>
      <c r="B3107" s="42" t="s">
        <v>10664</v>
      </c>
      <c r="C3107" s="43" t="s">
        <v>11022</v>
      </c>
      <c r="D3107" s="43" t="s">
        <v>11303</v>
      </c>
      <c r="E3107" s="44" t="s">
        <v>232</v>
      </c>
      <c r="F3107" s="45" t="s">
        <v>11325</v>
      </c>
      <c r="G3107" s="45" t="s">
        <v>1095</v>
      </c>
      <c r="H3107" s="47">
        <v>42964</v>
      </c>
      <c r="I3107" s="47">
        <v>44424</v>
      </c>
      <c r="J3107" s="48" t="str">
        <f>IF(Ugovori_OPULJP[[#This Row],[DATUM ZAVRŠETKA OPERACIJE]]&gt;DATE(2024,3,31),"u provedbi","završen")</f>
        <v>završen</v>
      </c>
      <c r="K3107" s="46" t="s">
        <v>200</v>
      </c>
      <c r="L3107" s="46" t="s">
        <v>200</v>
      </c>
      <c r="M3107" s="49">
        <v>0.85</v>
      </c>
      <c r="N3107" s="49">
        <v>0.15</v>
      </c>
      <c r="O3107" s="50">
        <f>Ugovori_OPULJP[[#This Row],[Bespovratna sredstva - Ukupno (EU+Nac) HRK
= Ukupna ugovorena vrijednost bespovratnih sredstava]]*Ugovori_OPULJP[[#This Row],[EU STOPA SUFINANCIRANJA %
EU CO-FINANCING RATE %]]</f>
        <v>6800000</v>
      </c>
      <c r="P3107" s="51">
        <f>Ugovori_OPULJP[[#This Row],[Bespovratna sredstva - EU dio - HRK]]/7.5345</f>
        <v>902515.09721945715</v>
      </c>
      <c r="Q3107" s="50">
        <f>Ugovori_OPULJP[[#This Row],[Bespovratna sredstva - Ukupno (EU+Nac) HRK
= Ukupna ugovorena vrijednost bespovratnih sredstava]]*Ugovori_OPULJP[[#This Row],[STOPA NACIONALNOG SUFINANCIRANJA %]]</f>
        <v>1200000</v>
      </c>
      <c r="R3107" s="51">
        <f>Ugovori_OPULJP[[#This Row],[Bespovratna sredstva - Nacionalni dio - HRK]]/7.5345</f>
        <v>159267.37009755126</v>
      </c>
      <c r="S3107" s="50">
        <v>8000000</v>
      </c>
      <c r="T3107" s="51">
        <f>Ugovori_OPULJP[[#This Row],[Bespovratna sredstva - Ukupno (EU+Nac) HRK
= Ukupna ugovorena vrijednost bespovratnih sredstava]]/7.5345</f>
        <v>1061782.4673170084</v>
      </c>
      <c r="U3107" s="50">
        <v>4684504</v>
      </c>
      <c r="V3107" s="51">
        <f>Ugovori_OPULJP[[#This Row],[Javni doprinos korisnika - HRK]]/7.5345</f>
        <v>621740.52690954937</v>
      </c>
      <c r="W3107" s="50">
        <v>0</v>
      </c>
      <c r="X3107" s="51">
        <f>Ugovori_OPULJP[[#This Row],[Privatni doprinos korisnika - HRK]]/7.5345</f>
        <v>0</v>
      </c>
      <c r="Y3107" s="52">
        <v>12684504</v>
      </c>
      <c r="Z3107" s="53">
        <f>Ugovori_OPULJP[[#This Row],[UKUPNI PRIHVATLJIVI IZDACI
TOTAL ELIGIBLE EXPENDITURE
= Bespovratna sredstva ukupno + doprinos korisnika
= Ukupni prihvatljivi troškovi
= Ukupna ugovorena vrijednost projekta HRK]]/7.5345</f>
        <v>1683522.9942265577</v>
      </c>
      <c r="AA3107" s="44" t="s">
        <v>10669</v>
      </c>
      <c r="AB3107" s="44" t="s">
        <v>10670</v>
      </c>
      <c r="AC3107" s="114" t="s">
        <v>11326</v>
      </c>
      <c r="AD3107" s="43" t="s">
        <v>11026</v>
      </c>
    </row>
    <row r="3108" spans="1:30" ht="66.75" customHeight="1" x14ac:dyDescent="0.2">
      <c r="A3108" s="41" t="s">
        <v>11327</v>
      </c>
      <c r="B3108" s="42" t="s">
        <v>10664</v>
      </c>
      <c r="C3108" s="43" t="s">
        <v>11022</v>
      </c>
      <c r="D3108" s="43" t="s">
        <v>11303</v>
      </c>
      <c r="E3108" s="44" t="s">
        <v>232</v>
      </c>
      <c r="F3108" s="45" t="s">
        <v>11328</v>
      </c>
      <c r="G3108" s="45" t="s">
        <v>1079</v>
      </c>
      <c r="H3108" s="47">
        <v>42948</v>
      </c>
      <c r="I3108" s="47">
        <v>44408</v>
      </c>
      <c r="J3108" s="48" t="str">
        <f>IF(Ugovori_OPULJP[[#This Row],[DATUM ZAVRŠETKA OPERACIJE]]&gt;DATE(2024,3,31),"u provedbi","završen")</f>
        <v>završen</v>
      </c>
      <c r="K3108" s="46" t="s">
        <v>425</v>
      </c>
      <c r="L3108" s="46" t="s">
        <v>425</v>
      </c>
      <c r="M3108" s="49">
        <v>0.85</v>
      </c>
      <c r="N3108" s="49">
        <v>0.15</v>
      </c>
      <c r="O3108" s="50">
        <f>Ugovori_OPULJP[[#This Row],[Bespovratna sredstva - Ukupno (EU+Nac) HRK
= Ukupna ugovorena vrijednost bespovratnih sredstava]]*Ugovori_OPULJP[[#This Row],[EU STOPA SUFINANCIRANJA %
EU CO-FINANCING RATE %]]</f>
        <v>6677032.3020000001</v>
      </c>
      <c r="P3108" s="51">
        <f>Ugovori_OPULJP[[#This Row],[Bespovratna sredstva - EU dio - HRK]]/7.5345</f>
        <v>886194.47899661551</v>
      </c>
      <c r="Q3108" s="50">
        <f>Ugovori_OPULJP[[#This Row],[Bespovratna sredstva - Ukupno (EU+Nac) HRK
= Ukupna ugovorena vrijednost bespovratnih sredstava]]*Ugovori_OPULJP[[#This Row],[STOPA NACIONALNOG SUFINANCIRANJA %]]</f>
        <v>1178299.818</v>
      </c>
      <c r="R3108" s="51">
        <f>Ugovori_OPULJP[[#This Row],[Bespovratna sredstva - Nacionalni dio - HRK]]/7.5345</f>
        <v>156387.26099940273</v>
      </c>
      <c r="S3108" s="50">
        <v>7855332.1200000001</v>
      </c>
      <c r="T3108" s="51">
        <f>Ugovori_OPULJP[[#This Row],[Bespovratna sredstva - Ukupno (EU+Nac) HRK
= Ukupna ugovorena vrijednost bespovratnih sredstava]]/7.5345</f>
        <v>1042581.7399960182</v>
      </c>
      <c r="U3108" s="50">
        <v>1386235.0799999991</v>
      </c>
      <c r="V3108" s="51">
        <f>Ugovori_OPULJP[[#This Row],[Javni doprinos korisnika - HRK]]/7.5345</f>
        <v>183985.01294047371</v>
      </c>
      <c r="W3108" s="50">
        <v>0</v>
      </c>
      <c r="X3108" s="51">
        <f>Ugovori_OPULJP[[#This Row],[Privatni doprinos korisnika - HRK]]/7.5345</f>
        <v>0</v>
      </c>
      <c r="Y3108" s="52">
        <v>9241567.1999999993</v>
      </c>
      <c r="Z3108" s="53">
        <f>Ugovori_OPULJP[[#This Row],[UKUPNI PRIHVATLJIVI IZDACI
TOTAL ELIGIBLE EXPENDITURE
= Bespovratna sredstva ukupno + doprinos korisnika
= Ukupni prihvatljivi troškovi
= Ukupna ugovorena vrijednost projekta HRK]]/7.5345</f>
        <v>1226566.752936492</v>
      </c>
      <c r="AA3108" s="44" t="s">
        <v>10669</v>
      </c>
      <c r="AB3108" s="44" t="s">
        <v>10670</v>
      </c>
      <c r="AC3108" s="114" t="s">
        <v>11329</v>
      </c>
      <c r="AD3108" s="43" t="s">
        <v>11026</v>
      </c>
    </row>
    <row r="3109" spans="1:30" ht="66.75" customHeight="1" x14ac:dyDescent="0.2">
      <c r="A3109" s="41" t="s">
        <v>11330</v>
      </c>
      <c r="B3109" s="42" t="s">
        <v>10664</v>
      </c>
      <c r="C3109" s="43" t="s">
        <v>11022</v>
      </c>
      <c r="D3109" s="43" t="s">
        <v>11303</v>
      </c>
      <c r="E3109" s="44" t="s">
        <v>232</v>
      </c>
      <c r="F3109" s="45" t="s">
        <v>11331</v>
      </c>
      <c r="G3109" s="62" t="s">
        <v>1498</v>
      </c>
      <c r="H3109" s="47">
        <v>42979</v>
      </c>
      <c r="I3109" s="47">
        <v>44439</v>
      </c>
      <c r="J3109" s="48" t="str">
        <f>IF(Ugovori_OPULJP[[#This Row],[DATUM ZAVRŠETKA OPERACIJE]]&gt;DATE(2024,3,31),"u provedbi","završen")</f>
        <v>završen</v>
      </c>
      <c r="K3109" s="46" t="s">
        <v>186</v>
      </c>
      <c r="L3109" s="46" t="s">
        <v>186</v>
      </c>
      <c r="M3109" s="49">
        <v>0.85</v>
      </c>
      <c r="N3109" s="49">
        <v>0.15</v>
      </c>
      <c r="O3109" s="50">
        <f>Ugovori_OPULJP[[#This Row],[Bespovratna sredstva - Ukupno (EU+Nac) HRK
= Ukupna ugovorena vrijednost bespovratnih sredstava]]*Ugovori_OPULJP[[#This Row],[EU STOPA SUFINANCIRANJA %
EU CO-FINANCING RATE %]]</f>
        <v>7901539.9559999993</v>
      </c>
      <c r="P3109" s="51">
        <f>Ugovori_OPULJP[[#This Row],[Bespovratna sredstva - EU dio - HRK]]/7.5345</f>
        <v>1048714.5737607006</v>
      </c>
      <c r="Q3109" s="50">
        <f>Ugovori_OPULJP[[#This Row],[Bespovratna sredstva - Ukupno (EU+Nac) HRK
= Ukupna ugovorena vrijednost bespovratnih sredstava]]*Ugovori_OPULJP[[#This Row],[STOPA NACIONALNOG SUFINANCIRANJA %]]</f>
        <v>1394389.4039999999</v>
      </c>
      <c r="R3109" s="51">
        <f>Ugovori_OPULJP[[#This Row],[Bespovratna sredstva - Nacionalni dio - HRK]]/7.5345</f>
        <v>185067.27772247657</v>
      </c>
      <c r="S3109" s="50">
        <v>9295929.3599999994</v>
      </c>
      <c r="T3109" s="51">
        <f>Ugovori_OPULJP[[#This Row],[Bespovratna sredstva - Ukupno (EU+Nac) HRK
= Ukupna ugovorena vrijednost bespovratnih sredstava]]/7.5345</f>
        <v>1233781.8514831772</v>
      </c>
      <c r="U3109" s="50">
        <v>489259.44000000134</v>
      </c>
      <c r="V3109" s="51">
        <f>Ugovori_OPULJP[[#This Row],[Javni doprinos korisnika - HRK]]/7.5345</f>
        <v>64935.886920167402</v>
      </c>
      <c r="W3109" s="50">
        <v>0</v>
      </c>
      <c r="X3109" s="51">
        <f>Ugovori_OPULJP[[#This Row],[Privatni doprinos korisnika - HRK]]/7.5345</f>
        <v>0</v>
      </c>
      <c r="Y3109" s="52">
        <v>9785188.8000000007</v>
      </c>
      <c r="Z3109" s="53">
        <f>Ugovori_OPULJP[[#This Row],[UKUPNI PRIHVATLJIVI IZDACI
TOTAL ELIGIBLE EXPENDITURE
= Bespovratna sredstva ukupno + doprinos korisnika
= Ukupni prihvatljivi troškovi
= Ukupna ugovorena vrijednost projekta HRK]]/7.5345</f>
        <v>1298717.7384033445</v>
      </c>
      <c r="AA3109" s="44" t="s">
        <v>10669</v>
      </c>
      <c r="AB3109" s="44" t="s">
        <v>10670</v>
      </c>
      <c r="AC3109" s="114" t="s">
        <v>11332</v>
      </c>
      <c r="AD3109" s="43" t="s">
        <v>11026</v>
      </c>
    </row>
    <row r="3110" spans="1:30" ht="66.75" customHeight="1" x14ac:dyDescent="0.2">
      <c r="A3110" s="41" t="s">
        <v>11333</v>
      </c>
      <c r="B3110" s="42" t="s">
        <v>10664</v>
      </c>
      <c r="C3110" s="43" t="s">
        <v>11022</v>
      </c>
      <c r="D3110" s="43" t="s">
        <v>11303</v>
      </c>
      <c r="E3110" s="44" t="s">
        <v>232</v>
      </c>
      <c r="F3110" s="45" t="s">
        <v>11334</v>
      </c>
      <c r="G3110" s="45" t="s">
        <v>11112</v>
      </c>
      <c r="H3110" s="47">
        <v>42963</v>
      </c>
      <c r="I3110" s="47">
        <v>44423</v>
      </c>
      <c r="J3110" s="48" t="str">
        <f>IF(Ugovori_OPULJP[[#This Row],[DATUM ZAVRŠETKA OPERACIJE]]&gt;DATE(2024,3,31),"u provedbi","završen")</f>
        <v>završen</v>
      </c>
      <c r="K3110" s="46" t="s">
        <v>338</v>
      </c>
      <c r="L3110" s="46" t="s">
        <v>338</v>
      </c>
      <c r="M3110" s="49">
        <v>0.85</v>
      </c>
      <c r="N3110" s="49">
        <v>0.15</v>
      </c>
      <c r="O3110" s="50">
        <f>Ugovori_OPULJP[[#This Row],[Bespovratna sredstva - Ukupno (EU+Nac) HRK
= Ukupna ugovorena vrijednost bespovratnih sredstava]]*Ugovori_OPULJP[[#This Row],[EU STOPA SUFINANCIRANJA %
EU CO-FINANCING RATE %]]</f>
        <v>3826008.8139999998</v>
      </c>
      <c r="P3110" s="51">
        <f>Ugovori_OPULJP[[#This Row],[Bespovratna sredstva - EU dio - HRK]]/7.5345</f>
        <v>507798.63481319259</v>
      </c>
      <c r="Q3110" s="50">
        <f>Ugovori_OPULJP[[#This Row],[Bespovratna sredstva - Ukupno (EU+Nac) HRK
= Ukupna ugovorena vrijednost bespovratnih sredstava]]*Ugovori_OPULJP[[#This Row],[STOPA NACIONALNOG SUFINANCIRANJA %]]</f>
        <v>675178.02599999995</v>
      </c>
      <c r="R3110" s="51">
        <f>Ugovori_OPULJP[[#This Row],[Bespovratna sredstva - Nacionalni dio - HRK]]/7.5345</f>
        <v>89611.523790563399</v>
      </c>
      <c r="S3110" s="50">
        <v>4501186.84</v>
      </c>
      <c r="T3110" s="51">
        <f>Ugovori_OPULJP[[#This Row],[Bespovratna sredstva - Ukupno (EU+Nac) HRK
= Ukupna ugovorena vrijednost bespovratnih sredstava]]/7.5345</f>
        <v>597410.15860375599</v>
      </c>
      <c r="U3110" s="50">
        <v>391407.56000000052</v>
      </c>
      <c r="V3110" s="51">
        <f>Ugovori_OPULJP[[#This Row],[Javni doprinos korisnika - HRK]]/7.5345</f>
        <v>51948.710597916317</v>
      </c>
      <c r="W3110" s="50">
        <v>0</v>
      </c>
      <c r="X3110" s="51">
        <f>Ugovori_OPULJP[[#This Row],[Privatni doprinos korisnika - HRK]]/7.5345</f>
        <v>0</v>
      </c>
      <c r="Y3110" s="52">
        <v>4892594.4000000004</v>
      </c>
      <c r="Z3110" s="53">
        <f>Ugovori_OPULJP[[#This Row],[UKUPNI PRIHVATLJIVI IZDACI
TOTAL ELIGIBLE EXPENDITURE
= Bespovratna sredstva ukupno + doprinos korisnika
= Ukupni prihvatljivi troškovi
= Ukupna ugovorena vrijednost projekta HRK]]/7.5345</f>
        <v>649358.86920167226</v>
      </c>
      <c r="AA3110" s="44" t="s">
        <v>10669</v>
      </c>
      <c r="AB3110" s="44" t="s">
        <v>10670</v>
      </c>
      <c r="AC3110" s="114" t="s">
        <v>11335</v>
      </c>
      <c r="AD3110" s="43" t="s">
        <v>11026</v>
      </c>
    </row>
    <row r="3111" spans="1:30" ht="66.75" customHeight="1" x14ac:dyDescent="0.2">
      <c r="A3111" s="41" t="s">
        <v>11336</v>
      </c>
      <c r="B3111" s="42" t="s">
        <v>10664</v>
      </c>
      <c r="C3111" s="43" t="s">
        <v>11022</v>
      </c>
      <c r="D3111" s="43" t="s">
        <v>11303</v>
      </c>
      <c r="E3111" s="44" t="s">
        <v>232</v>
      </c>
      <c r="F3111" s="45" t="s">
        <v>11337</v>
      </c>
      <c r="G3111" s="45" t="s">
        <v>11086</v>
      </c>
      <c r="H3111" s="47">
        <v>42965</v>
      </c>
      <c r="I3111" s="47">
        <v>44425</v>
      </c>
      <c r="J3111" s="48" t="str">
        <f>IF(Ugovori_OPULJP[[#This Row],[DATUM ZAVRŠETKA OPERACIJE]]&gt;DATE(2024,3,31),"u provedbi","završen")</f>
        <v>završen</v>
      </c>
      <c r="K3111" s="46" t="s">
        <v>371</v>
      </c>
      <c r="L3111" s="46" t="s">
        <v>371</v>
      </c>
      <c r="M3111" s="49">
        <v>0.85</v>
      </c>
      <c r="N3111" s="49">
        <v>0.15</v>
      </c>
      <c r="O3111" s="50">
        <f>Ugovori_OPULJP[[#This Row],[Bespovratna sredstva - Ukupno (EU+Nac) HRK
= Ukupna ugovorena vrijednost bespovratnih sredstava]]*Ugovori_OPULJP[[#This Row],[EU STOPA SUFINANCIRANJA %
EU CO-FINANCING RATE %]]</f>
        <v>4676233.0014999993</v>
      </c>
      <c r="P3111" s="51">
        <f>Ugovori_OPULJP[[#This Row],[Bespovratna sredstva - EU dio - HRK]]/7.5345</f>
        <v>620642.77676023613</v>
      </c>
      <c r="Q3111" s="50">
        <f>Ugovori_OPULJP[[#This Row],[Bespovratna sredstva - Ukupno (EU+Nac) HRK
= Ukupna ugovorena vrijednost bespovratnih sredstava]]*Ugovori_OPULJP[[#This Row],[STOPA NACIONALNOG SUFINANCIRANJA %]]</f>
        <v>825217.58849999995</v>
      </c>
      <c r="R3111" s="51">
        <f>Ugovori_OPULJP[[#This Row],[Bespovratna sredstva - Nacionalni dio - HRK]]/7.5345</f>
        <v>109525.1958988652</v>
      </c>
      <c r="S3111" s="50">
        <v>5501450.5899999999</v>
      </c>
      <c r="T3111" s="51">
        <f>Ugovori_OPULJP[[#This Row],[Bespovratna sredstva - Ukupno (EU+Nac) HRK
= Ukupna ugovorena vrijednost bespovratnih sredstava]]/7.5345</f>
        <v>730167.97265910136</v>
      </c>
      <c r="U3111" s="50">
        <v>478387.00999999978</v>
      </c>
      <c r="V3111" s="51">
        <f>Ugovori_OPULJP[[#This Row],[Javni doprinos korisnika - HRK]]/7.5345</f>
        <v>63492.867476275766</v>
      </c>
      <c r="W3111" s="50">
        <v>0</v>
      </c>
      <c r="X3111" s="51">
        <f>Ugovori_OPULJP[[#This Row],[Privatni doprinos korisnika - HRK]]/7.5345</f>
        <v>0</v>
      </c>
      <c r="Y3111" s="52">
        <v>5979837.5999999996</v>
      </c>
      <c r="Z3111" s="53">
        <f>Ugovori_OPULJP[[#This Row],[UKUPNI PRIHVATLJIVI IZDACI
TOTAL ELIGIBLE EXPENDITURE
= Bespovratna sredstva ukupno + doprinos korisnika
= Ukupni prihvatljivi troškovi
= Ukupna ugovorena vrijednost projekta HRK]]/7.5345</f>
        <v>793660.84013537713</v>
      </c>
      <c r="AA3111" s="44" t="s">
        <v>10669</v>
      </c>
      <c r="AB3111" s="44" t="s">
        <v>10670</v>
      </c>
      <c r="AC3111" s="114" t="s">
        <v>11338</v>
      </c>
      <c r="AD3111" s="43" t="s">
        <v>11026</v>
      </c>
    </row>
    <row r="3112" spans="1:30" ht="66.75" customHeight="1" x14ac:dyDescent="0.2">
      <c r="A3112" s="41" t="s">
        <v>11339</v>
      </c>
      <c r="B3112" s="42" t="s">
        <v>10664</v>
      </c>
      <c r="C3112" s="43" t="s">
        <v>11022</v>
      </c>
      <c r="D3112" s="43" t="s">
        <v>11303</v>
      </c>
      <c r="E3112" s="44" t="s">
        <v>232</v>
      </c>
      <c r="F3112" s="45" t="s">
        <v>11340</v>
      </c>
      <c r="G3112" s="45" t="s">
        <v>1978</v>
      </c>
      <c r="H3112" s="47">
        <v>42956</v>
      </c>
      <c r="I3112" s="47">
        <v>44416</v>
      </c>
      <c r="J3112" s="48" t="str">
        <f>IF(Ugovori_OPULJP[[#This Row],[DATUM ZAVRŠETKA OPERACIJE]]&gt;DATE(2024,3,31),"u provedbi","završen")</f>
        <v>završen</v>
      </c>
      <c r="K3112" s="46" t="s">
        <v>599</v>
      </c>
      <c r="L3112" s="46" t="s">
        <v>599</v>
      </c>
      <c r="M3112" s="49">
        <v>0.85</v>
      </c>
      <c r="N3112" s="49">
        <v>0.15</v>
      </c>
      <c r="O3112" s="50">
        <f>Ugovori_OPULJP[[#This Row],[Bespovratna sredstva - Ukupno (EU+Nac) HRK
= Ukupna ugovorena vrijednost bespovratnih sredstava]]*Ugovori_OPULJP[[#This Row],[EU STOPA SUFINANCIRANJA %
EU CO-FINANCING RATE %]]</f>
        <v>2266950</v>
      </c>
      <c r="P3112" s="51">
        <f>Ugovori_OPULJP[[#This Row],[Bespovratna sredstva - EU dio - HRK]]/7.5345</f>
        <v>300875.97053553653</v>
      </c>
      <c r="Q3112" s="50">
        <f>Ugovori_OPULJP[[#This Row],[Bespovratna sredstva - Ukupno (EU+Nac) HRK
= Ukupna ugovorena vrijednost bespovratnih sredstava]]*Ugovori_OPULJP[[#This Row],[STOPA NACIONALNOG SUFINANCIRANJA %]]</f>
        <v>400050</v>
      </c>
      <c r="R3112" s="51">
        <f>Ugovori_OPULJP[[#This Row],[Bespovratna sredstva - Nacionalni dio - HRK]]/7.5345</f>
        <v>53095.759506271148</v>
      </c>
      <c r="S3112" s="50">
        <v>2667000</v>
      </c>
      <c r="T3112" s="51">
        <f>Ugovori_OPULJP[[#This Row],[Bespovratna sredstva - Ukupno (EU+Nac) HRK
= Ukupna ugovorena vrijednost bespovratnih sredstava]]/7.5345</f>
        <v>353971.73004180769</v>
      </c>
      <c r="U3112" s="50">
        <v>232315.20000000019</v>
      </c>
      <c r="V3112" s="51">
        <f>Ugovori_OPULJP[[#This Row],[Javni doprinos korisnika - HRK]]/7.5345</f>
        <v>30833.525781405559</v>
      </c>
      <c r="W3112" s="50">
        <v>0</v>
      </c>
      <c r="X3112" s="51">
        <f>Ugovori_OPULJP[[#This Row],[Privatni doprinos korisnika - HRK]]/7.5345</f>
        <v>0</v>
      </c>
      <c r="Y3112" s="52">
        <v>2899315.2</v>
      </c>
      <c r="Z3112" s="53">
        <f>Ugovori_OPULJP[[#This Row],[UKUPNI PRIHVATLJIVI IZDACI
TOTAL ELIGIBLE EXPENDITURE
= Bespovratna sredstva ukupno + doprinos korisnika
= Ukupni prihvatljivi troškovi
= Ukupna ugovorena vrijednost projekta HRK]]/7.5345</f>
        <v>384805.2558232132</v>
      </c>
      <c r="AA3112" s="44" t="s">
        <v>10669</v>
      </c>
      <c r="AB3112" s="44" t="s">
        <v>10670</v>
      </c>
      <c r="AC3112" s="114" t="s">
        <v>11341</v>
      </c>
      <c r="AD3112" s="43" t="s">
        <v>11026</v>
      </c>
    </row>
    <row r="3113" spans="1:30" ht="66.75" customHeight="1" x14ac:dyDescent="0.2">
      <c r="A3113" s="41" t="s">
        <v>11342</v>
      </c>
      <c r="B3113" s="42" t="s">
        <v>10664</v>
      </c>
      <c r="C3113" s="43" t="s">
        <v>11022</v>
      </c>
      <c r="D3113" s="43" t="s">
        <v>11303</v>
      </c>
      <c r="E3113" s="44" t="s">
        <v>232</v>
      </c>
      <c r="F3113" s="45" t="s">
        <v>11343</v>
      </c>
      <c r="G3113" s="45" t="s">
        <v>865</v>
      </c>
      <c r="H3113" s="47">
        <v>42968</v>
      </c>
      <c r="I3113" s="47">
        <v>44428</v>
      </c>
      <c r="J3113" s="48" t="str">
        <f>IF(Ugovori_OPULJP[[#This Row],[DATUM ZAVRŠETKA OPERACIJE]]&gt;DATE(2024,3,31),"u provedbi","završen")</f>
        <v>završen</v>
      </c>
      <c r="K3113" s="46" t="s">
        <v>104</v>
      </c>
      <c r="L3113" s="46" t="s">
        <v>104</v>
      </c>
      <c r="M3113" s="49">
        <v>0.85</v>
      </c>
      <c r="N3113" s="49">
        <v>0.15</v>
      </c>
      <c r="O3113" s="50">
        <f>Ugovori_OPULJP[[#This Row],[Bespovratna sredstva - Ukupno (EU+Nac) HRK
= Ukupna ugovorena vrijednost bespovratnih sredstava]]*Ugovori_OPULJP[[#This Row],[EU STOPA SUFINANCIRANJA %
EU CO-FINANCING RATE %]]</f>
        <v>4534528.9744999995</v>
      </c>
      <c r="P3113" s="51">
        <f>Ugovori_OPULJP[[#This Row],[Bespovratna sredstva - EU dio - HRK]]/7.5345</f>
        <v>601835.42033313413</v>
      </c>
      <c r="Q3113" s="50">
        <f>Ugovori_OPULJP[[#This Row],[Bespovratna sredstva - Ukupno (EU+Nac) HRK
= Ukupna ugovorena vrijednost bespovratnih sredstava]]*Ugovori_OPULJP[[#This Row],[STOPA NACIONALNOG SUFINANCIRANJA %]]</f>
        <v>800210.99549999996</v>
      </c>
      <c r="R3113" s="51">
        <f>Ugovori_OPULJP[[#This Row],[Bespovratna sredstva - Nacionalni dio - HRK]]/7.5345</f>
        <v>106206.25064702368</v>
      </c>
      <c r="S3113" s="50">
        <v>5334739.97</v>
      </c>
      <c r="T3113" s="51">
        <f>Ugovori_OPULJP[[#This Row],[Bespovratna sredstva - Ukupno (EU+Nac) HRK
= Ukupna ugovorena vrijednost bespovratnih sredstava]]/7.5345</f>
        <v>708041.67098015791</v>
      </c>
      <c r="U3113" s="50">
        <v>463890.43000000063</v>
      </c>
      <c r="V3113" s="51">
        <f>Ugovori_OPULJP[[#This Row],[Javni doprinos korisnika - HRK]]/7.5345</f>
        <v>61568.840666268581</v>
      </c>
      <c r="W3113" s="50">
        <v>0</v>
      </c>
      <c r="X3113" s="51">
        <f>Ugovori_OPULJP[[#This Row],[Privatni doprinos korisnika - HRK]]/7.5345</f>
        <v>0</v>
      </c>
      <c r="Y3113" s="52">
        <v>5798630.4000000004</v>
      </c>
      <c r="Z3113" s="53">
        <f>Ugovori_OPULJP[[#This Row],[UKUPNI PRIHVATLJIVI IZDACI
TOTAL ELIGIBLE EXPENDITURE
= Bespovratna sredstva ukupno + doprinos korisnika
= Ukupni prihvatljivi troškovi
= Ukupna ugovorena vrijednost projekta HRK]]/7.5345</f>
        <v>769610.5116464264</v>
      </c>
      <c r="AA3113" s="44" t="s">
        <v>10669</v>
      </c>
      <c r="AB3113" s="44" t="s">
        <v>10670</v>
      </c>
      <c r="AC3113" s="114" t="s">
        <v>11344</v>
      </c>
      <c r="AD3113" s="43" t="s">
        <v>11026</v>
      </c>
    </row>
    <row r="3114" spans="1:30" ht="66.75" customHeight="1" x14ac:dyDescent="0.2">
      <c r="A3114" s="41" t="s">
        <v>11345</v>
      </c>
      <c r="B3114" s="42" t="s">
        <v>10664</v>
      </c>
      <c r="C3114" s="43" t="s">
        <v>11022</v>
      </c>
      <c r="D3114" s="43" t="s">
        <v>11303</v>
      </c>
      <c r="E3114" s="44" t="s">
        <v>232</v>
      </c>
      <c r="F3114" s="45" t="s">
        <v>11346</v>
      </c>
      <c r="G3114" s="45" t="s">
        <v>1171</v>
      </c>
      <c r="H3114" s="47">
        <v>42963</v>
      </c>
      <c r="I3114" s="47">
        <v>44423</v>
      </c>
      <c r="J3114" s="48" t="str">
        <f>IF(Ugovori_OPULJP[[#This Row],[DATUM ZAVRŠETKA OPERACIJE]]&gt;DATE(2024,3,31),"u provedbi","završen")</f>
        <v>završen</v>
      </c>
      <c r="K3114" s="46" t="s">
        <v>333</v>
      </c>
      <c r="L3114" s="46" t="s">
        <v>333</v>
      </c>
      <c r="M3114" s="49">
        <v>0.85</v>
      </c>
      <c r="N3114" s="49">
        <v>0.15</v>
      </c>
      <c r="O3114" s="50">
        <f>Ugovori_OPULJP[[#This Row],[Bespovratna sredstva - Ukupno (EU+Nac) HRK
= Ukupna ugovorena vrijednost bespovratnih sredstava]]*Ugovori_OPULJP[[#This Row],[EU STOPA SUFINANCIRANJA %
EU CO-FINANCING RATE %]]</f>
        <v>4959641.0639999993</v>
      </c>
      <c r="P3114" s="51">
        <f>Ugovori_OPULJP[[#This Row],[Bespovratna sredstva - EU dio - HRK]]/7.5345</f>
        <v>658257.49074258399</v>
      </c>
      <c r="Q3114" s="50">
        <f>Ugovori_OPULJP[[#This Row],[Bespovratna sredstva - Ukupno (EU+Nac) HRK
= Ukupna ugovorena vrijednost bespovratnih sredstava]]*Ugovori_OPULJP[[#This Row],[STOPA NACIONALNOG SUFINANCIRANJA %]]</f>
        <v>875230.77599999995</v>
      </c>
      <c r="R3114" s="51">
        <f>Ugovori_OPULJP[[#This Row],[Bespovratna sredstva - Nacionalni dio - HRK]]/7.5345</f>
        <v>116163.08660163247</v>
      </c>
      <c r="S3114" s="50">
        <v>5834871.8399999999</v>
      </c>
      <c r="T3114" s="51">
        <f>Ugovori_OPULJP[[#This Row],[Bespovratna sredstva - Ukupno (EU+Nac) HRK
= Ukupna ugovorena vrijednost bespovratnih sredstava]]/7.5345</f>
        <v>774420.57734421652</v>
      </c>
      <c r="U3114" s="50">
        <v>507380.16000000015</v>
      </c>
      <c r="V3114" s="51">
        <f>Ugovori_OPULJP[[#This Row],[Javni doprinos korisnika - HRK]]/7.5345</f>
        <v>67340.919769062326</v>
      </c>
      <c r="W3114" s="50">
        <v>0</v>
      </c>
      <c r="X3114" s="51">
        <f>Ugovori_OPULJP[[#This Row],[Privatni doprinos korisnika - HRK]]/7.5345</f>
        <v>0</v>
      </c>
      <c r="Y3114" s="52">
        <v>6342252</v>
      </c>
      <c r="Z3114" s="53">
        <f>Ugovori_OPULJP[[#This Row],[UKUPNI PRIHVATLJIVI IZDACI
TOTAL ELIGIBLE EXPENDITURE
= Bespovratna sredstva ukupno + doprinos korisnika
= Ukupni prihvatljivi troškovi
= Ukupna ugovorena vrijednost projekta HRK]]/7.5345</f>
        <v>841761.49711327883</v>
      </c>
      <c r="AA3114" s="44" t="s">
        <v>10669</v>
      </c>
      <c r="AB3114" s="44" t="s">
        <v>10670</v>
      </c>
      <c r="AC3114" s="114" t="s">
        <v>11347</v>
      </c>
      <c r="AD3114" s="43" t="s">
        <v>11026</v>
      </c>
    </row>
    <row r="3115" spans="1:30" ht="66.75" customHeight="1" x14ac:dyDescent="0.2">
      <c r="A3115" s="41" t="s">
        <v>11348</v>
      </c>
      <c r="B3115" s="42" t="s">
        <v>10664</v>
      </c>
      <c r="C3115" s="43" t="s">
        <v>11022</v>
      </c>
      <c r="D3115" s="43" t="s">
        <v>11303</v>
      </c>
      <c r="E3115" s="44" t="s">
        <v>232</v>
      </c>
      <c r="F3115" s="45" t="s">
        <v>11349</v>
      </c>
      <c r="G3115" s="45" t="s">
        <v>2483</v>
      </c>
      <c r="H3115" s="47">
        <v>42968</v>
      </c>
      <c r="I3115" s="47">
        <v>44428</v>
      </c>
      <c r="J3115" s="48" t="str">
        <f>IF(Ugovori_OPULJP[[#This Row],[DATUM ZAVRŠETKA OPERACIJE]]&gt;DATE(2024,3,31),"u provedbi","završen")</f>
        <v>završen</v>
      </c>
      <c r="K3115" s="46" t="s">
        <v>333</v>
      </c>
      <c r="L3115" s="46" t="s">
        <v>333</v>
      </c>
      <c r="M3115" s="49">
        <v>0.85</v>
      </c>
      <c r="N3115" s="49">
        <v>0.15</v>
      </c>
      <c r="O3115" s="50">
        <f>Ugovori_OPULJP[[#This Row],[Bespovratna sredstva - Ukupno (EU+Nac) HRK
= Ukupna ugovorena vrijednost bespovratnih sredstava]]*Ugovori_OPULJP[[#This Row],[EU STOPA SUFINANCIRANJA %
EU CO-FINANCING RATE %]]</f>
        <v>6730941.4439999992</v>
      </c>
      <c r="P3115" s="51">
        <f>Ugovori_OPULJP[[#This Row],[Bespovratna sredstva - EU dio - HRK]]/7.5345</f>
        <v>893349.45172207826</v>
      </c>
      <c r="Q3115" s="50">
        <f>Ugovori_OPULJP[[#This Row],[Bespovratna sredstva - Ukupno (EU+Nac) HRK
= Ukupna ugovorena vrijednost bespovratnih sredstava]]*Ugovori_OPULJP[[#This Row],[STOPA NACIONALNOG SUFINANCIRANJA %]]</f>
        <v>1187813.196</v>
      </c>
      <c r="R3115" s="51">
        <f>Ugovori_OPULJP[[#This Row],[Bespovratna sredstva - Nacionalni dio - HRK]]/7.5345</f>
        <v>157649.90324507267</v>
      </c>
      <c r="S3115" s="50">
        <v>7918754.6399999997</v>
      </c>
      <c r="T3115" s="51">
        <f>Ugovori_OPULJP[[#This Row],[Bespovratna sredstva - Ukupno (EU+Nac) HRK
= Ukupna ugovorena vrijednost bespovratnih sredstava]]/7.5345</f>
        <v>1050999.3549671511</v>
      </c>
      <c r="U3115" s="50">
        <v>416776.56000000052</v>
      </c>
      <c r="V3115" s="51">
        <f>Ugovori_OPULJP[[#This Row],[Javni doprinos korisnika - HRK]]/7.5345</f>
        <v>55315.755524586966</v>
      </c>
      <c r="W3115" s="50">
        <v>0</v>
      </c>
      <c r="X3115" s="51">
        <f>Ugovori_OPULJP[[#This Row],[Privatni doprinos korisnika - HRK]]/7.5345</f>
        <v>0</v>
      </c>
      <c r="Y3115" s="52">
        <v>8335531.2000000002</v>
      </c>
      <c r="Z3115" s="53">
        <f>Ugovori_OPULJP[[#This Row],[UKUPNI PRIHVATLJIVI IZDACI
TOTAL ELIGIBLE EXPENDITURE
= Bespovratna sredstva ukupno + doprinos korisnika
= Ukupni prihvatljivi troškovi
= Ukupna ugovorena vrijednost projekta HRK]]/7.5345</f>
        <v>1106315.110491738</v>
      </c>
      <c r="AA3115" s="44" t="s">
        <v>10669</v>
      </c>
      <c r="AB3115" s="44" t="s">
        <v>10670</v>
      </c>
      <c r="AC3115" s="114" t="s">
        <v>11350</v>
      </c>
      <c r="AD3115" s="43" t="s">
        <v>11026</v>
      </c>
    </row>
    <row r="3116" spans="1:30" ht="66.75" customHeight="1" x14ac:dyDescent="0.2">
      <c r="A3116" s="41" t="s">
        <v>11351</v>
      </c>
      <c r="B3116" s="42" t="s">
        <v>10664</v>
      </c>
      <c r="C3116" s="43" t="s">
        <v>11022</v>
      </c>
      <c r="D3116" s="43" t="s">
        <v>11303</v>
      </c>
      <c r="E3116" s="44" t="s">
        <v>232</v>
      </c>
      <c r="F3116" s="45" t="s">
        <v>11054</v>
      </c>
      <c r="G3116" s="45" t="s">
        <v>11055</v>
      </c>
      <c r="H3116" s="47">
        <v>42940</v>
      </c>
      <c r="I3116" s="47">
        <v>44400</v>
      </c>
      <c r="J3116" s="48" t="str">
        <f>IF(Ugovori_OPULJP[[#This Row],[DATUM ZAVRŠETKA OPERACIJE]]&gt;DATE(2024,3,31),"u provedbi","završen")</f>
        <v>završen</v>
      </c>
      <c r="K3116" s="46" t="s">
        <v>155</v>
      </c>
      <c r="L3116" s="46" t="s">
        <v>155</v>
      </c>
      <c r="M3116" s="49">
        <v>0.85</v>
      </c>
      <c r="N3116" s="49">
        <v>0.15</v>
      </c>
      <c r="O3116" s="50">
        <f>Ugovori_OPULJP[[#This Row],[Bespovratna sredstva - Ukupno (EU+Nac) HRK
= Ukupna ugovorena vrijednost bespovratnih sredstava]]*Ugovori_OPULJP[[#This Row],[EU STOPA SUFINANCIRANJA %
EU CO-FINANCING RATE %]]</f>
        <v>6807954.5039999997</v>
      </c>
      <c r="P3116" s="51">
        <f>Ugovori_OPULJP[[#This Row],[Bespovratna sredstva - EU dio - HRK]]/7.5345</f>
        <v>903570.8413298825</v>
      </c>
      <c r="Q3116" s="50">
        <f>Ugovori_OPULJP[[#This Row],[Bespovratna sredstva - Ukupno (EU+Nac) HRK
= Ukupna ugovorena vrijednost bespovratnih sredstava]]*Ugovori_OPULJP[[#This Row],[STOPA NACIONALNOG SUFINANCIRANJA %]]</f>
        <v>1201403.736</v>
      </c>
      <c r="R3116" s="51">
        <f>Ugovori_OPULJP[[#This Row],[Bespovratna sredstva - Nacionalni dio - HRK]]/7.5345</f>
        <v>159453.67788174396</v>
      </c>
      <c r="S3116" s="50">
        <v>8009358.2400000002</v>
      </c>
      <c r="T3116" s="51">
        <f>Ugovori_OPULJP[[#This Row],[Bespovratna sredstva - Ukupno (EU+Nac) HRK
= Ukupna ugovorena vrijednost bespovratnih sredstava]]/7.5345</f>
        <v>1063024.5192116264</v>
      </c>
      <c r="U3116" s="50">
        <v>1413416.1600000001</v>
      </c>
      <c r="V3116" s="51">
        <f>Ugovori_OPULJP[[#This Row],[Javni doprinos korisnika - HRK]]/7.5345</f>
        <v>187592.56221381645</v>
      </c>
      <c r="W3116" s="50">
        <v>0</v>
      </c>
      <c r="X3116" s="51">
        <f>Ugovori_OPULJP[[#This Row],[Privatni doprinos korisnika - HRK]]/7.5345</f>
        <v>0</v>
      </c>
      <c r="Y3116" s="52">
        <v>9422774.4000000004</v>
      </c>
      <c r="Z3116" s="53">
        <f>Ugovori_OPULJP[[#This Row],[UKUPNI PRIHVATLJIVI IZDACI
TOTAL ELIGIBLE EXPENDITURE
= Bespovratna sredstva ukupno + doprinos korisnika
= Ukupni prihvatljivi troškovi
= Ukupna ugovorena vrijednost projekta HRK]]/7.5345</f>
        <v>1250617.0814254428</v>
      </c>
      <c r="AA3116" s="44" t="s">
        <v>10669</v>
      </c>
      <c r="AB3116" s="44" t="s">
        <v>10670</v>
      </c>
      <c r="AC3116" s="114" t="s">
        <v>11352</v>
      </c>
      <c r="AD3116" s="43" t="s">
        <v>11026</v>
      </c>
    </row>
    <row r="3117" spans="1:30" ht="66.75" customHeight="1" x14ac:dyDescent="0.2">
      <c r="A3117" s="41" t="s">
        <v>11353</v>
      </c>
      <c r="B3117" s="42" t="s">
        <v>10664</v>
      </c>
      <c r="C3117" s="43" t="s">
        <v>11022</v>
      </c>
      <c r="D3117" s="43" t="s">
        <v>11303</v>
      </c>
      <c r="E3117" s="44" t="s">
        <v>232</v>
      </c>
      <c r="F3117" s="45" t="s">
        <v>11068</v>
      </c>
      <c r="G3117" s="45" t="s">
        <v>11069</v>
      </c>
      <c r="H3117" s="47">
        <v>42948</v>
      </c>
      <c r="I3117" s="47">
        <v>44408</v>
      </c>
      <c r="J3117" s="48" t="str">
        <f>IF(Ugovori_OPULJP[[#This Row],[DATUM ZAVRŠETKA OPERACIJE]]&gt;DATE(2024,3,31),"u provedbi","završen")</f>
        <v>završen</v>
      </c>
      <c r="K3117" s="46" t="s">
        <v>155</v>
      </c>
      <c r="L3117" s="46" t="s">
        <v>37</v>
      </c>
      <c r="M3117" s="49">
        <v>0.85</v>
      </c>
      <c r="N3117" s="49">
        <v>0.15</v>
      </c>
      <c r="O3117" s="50">
        <f>Ugovori_OPULJP[[#This Row],[Bespovratna sredstva - Ukupno (EU+Nac) HRK
= Ukupna ugovorena vrijednost bespovratnih sredstava]]*Ugovori_OPULJP[[#This Row],[EU STOPA SUFINANCIRANJA %
EU CO-FINANCING RATE %]]</f>
        <v>8500000</v>
      </c>
      <c r="P3117" s="51">
        <f>Ugovori_OPULJP[[#This Row],[Bespovratna sredstva - EU dio - HRK]]/7.5345</f>
        <v>1128143.8715243214</v>
      </c>
      <c r="Q3117" s="50">
        <f>Ugovori_OPULJP[[#This Row],[Bespovratna sredstva - Ukupno (EU+Nac) HRK
= Ukupna ugovorena vrijednost bespovratnih sredstava]]*Ugovori_OPULJP[[#This Row],[STOPA NACIONALNOG SUFINANCIRANJA %]]</f>
        <v>1500000</v>
      </c>
      <c r="R3117" s="51">
        <f>Ugovori_OPULJP[[#This Row],[Bespovratna sredstva - Nacionalni dio - HRK]]/7.5345</f>
        <v>199084.21262193908</v>
      </c>
      <c r="S3117" s="50">
        <v>10000000</v>
      </c>
      <c r="T3117" s="51">
        <f>Ugovori_OPULJP[[#This Row],[Bespovratna sredstva - Ukupno (EU+Nac) HRK
= Ukupna ugovorena vrijednost bespovratnih sredstava]]/7.5345</f>
        <v>1327228.0841462605</v>
      </c>
      <c r="U3117" s="50">
        <v>8845548.8000000007</v>
      </c>
      <c r="V3117" s="51">
        <f>Ugovori_OPULJP[[#This Row],[Javni doprinos korisnika - HRK]]/7.5345</f>
        <v>1174006.0787046254</v>
      </c>
      <c r="W3117" s="50">
        <v>0</v>
      </c>
      <c r="X3117" s="51">
        <f>Ugovori_OPULJP[[#This Row],[Privatni doprinos korisnika - HRK]]/7.5345</f>
        <v>0</v>
      </c>
      <c r="Y3117" s="52">
        <v>18845548.800000001</v>
      </c>
      <c r="Z3117" s="53">
        <f>Ugovori_OPULJP[[#This Row],[UKUPNI PRIHVATLJIVI IZDACI
TOTAL ELIGIBLE EXPENDITURE
= Bespovratna sredstva ukupno + doprinos korisnika
= Ukupni prihvatljivi troškovi
= Ukupna ugovorena vrijednost projekta HRK]]/7.5345</f>
        <v>2501234.1628508857</v>
      </c>
      <c r="AA3117" s="44" t="s">
        <v>10669</v>
      </c>
      <c r="AB3117" s="44" t="s">
        <v>10670</v>
      </c>
      <c r="AC3117" s="114" t="s">
        <v>11354</v>
      </c>
      <c r="AD3117" s="43" t="s">
        <v>11026</v>
      </c>
    </row>
    <row r="3118" spans="1:30" ht="66.75" customHeight="1" x14ac:dyDescent="0.2">
      <c r="A3118" s="41" t="s">
        <v>11355</v>
      </c>
      <c r="B3118" s="42" t="s">
        <v>10664</v>
      </c>
      <c r="C3118" s="43" t="s">
        <v>11022</v>
      </c>
      <c r="D3118" s="43" t="s">
        <v>11303</v>
      </c>
      <c r="E3118" s="44" t="s">
        <v>232</v>
      </c>
      <c r="F3118" s="45" t="s">
        <v>11356</v>
      </c>
      <c r="G3118" s="45" t="s">
        <v>11076</v>
      </c>
      <c r="H3118" s="47">
        <v>42968</v>
      </c>
      <c r="I3118" s="47">
        <v>44428</v>
      </c>
      <c r="J3118" s="48" t="str">
        <f>IF(Ugovori_OPULJP[[#This Row],[DATUM ZAVRŠETKA OPERACIJE]]&gt;DATE(2024,3,31),"u provedbi","završen")</f>
        <v>završen</v>
      </c>
      <c r="K3118" s="46" t="s">
        <v>249</v>
      </c>
      <c r="L3118" s="46" t="s">
        <v>249</v>
      </c>
      <c r="M3118" s="49">
        <v>0.85</v>
      </c>
      <c r="N3118" s="49">
        <v>0.15</v>
      </c>
      <c r="O3118" s="50">
        <f>Ugovori_OPULJP[[#This Row],[Bespovratna sredstva - Ukupno (EU+Nac) HRK
= Ukupna ugovorena vrijednost bespovratnih sredstava]]*Ugovori_OPULJP[[#This Row],[EU STOPA SUFINANCIRANJA %
EU CO-FINANCING RATE %]]</f>
        <v>8500000</v>
      </c>
      <c r="P3118" s="51">
        <f>Ugovori_OPULJP[[#This Row],[Bespovratna sredstva - EU dio - HRK]]/7.5345</f>
        <v>1128143.8715243214</v>
      </c>
      <c r="Q3118" s="50">
        <f>Ugovori_OPULJP[[#This Row],[Bespovratna sredstva - Ukupno (EU+Nac) HRK
= Ukupna ugovorena vrijednost bespovratnih sredstava]]*Ugovori_OPULJP[[#This Row],[STOPA NACIONALNOG SUFINANCIRANJA %]]</f>
        <v>1500000</v>
      </c>
      <c r="R3118" s="51">
        <f>Ugovori_OPULJP[[#This Row],[Bespovratna sredstva - Nacionalni dio - HRK]]/7.5345</f>
        <v>199084.21262193908</v>
      </c>
      <c r="S3118" s="50">
        <v>10000000</v>
      </c>
      <c r="T3118" s="51">
        <f>Ugovori_OPULJP[[#This Row],[Bespovratna sredstva - Ukupno (EU+Nac) HRK
= Ukupna ugovorena vrijednost bespovratnih sredstava]]/7.5345</f>
        <v>1327228.0841462605</v>
      </c>
      <c r="U3118" s="50">
        <v>23523332</v>
      </c>
      <c r="V3118" s="51">
        <f>Ugovori_OPULJP[[#This Row],[Javni doprinos korisnika - HRK]]/7.5345</f>
        <v>3122082.6863096422</v>
      </c>
      <c r="W3118" s="50">
        <v>0</v>
      </c>
      <c r="X3118" s="51">
        <f>Ugovori_OPULJP[[#This Row],[Privatni doprinos korisnika - HRK]]/7.5345</f>
        <v>0</v>
      </c>
      <c r="Y3118" s="52">
        <v>33523332</v>
      </c>
      <c r="Z3118" s="53">
        <f>Ugovori_OPULJP[[#This Row],[UKUPNI PRIHVATLJIVI IZDACI
TOTAL ELIGIBLE EXPENDITURE
= Bespovratna sredstva ukupno + doprinos korisnika
= Ukupni prihvatljivi troškovi
= Ukupna ugovorena vrijednost projekta HRK]]/7.5345</f>
        <v>4449310.7704559024</v>
      </c>
      <c r="AA3118" s="44" t="s">
        <v>10669</v>
      </c>
      <c r="AB3118" s="44" t="s">
        <v>10670</v>
      </c>
      <c r="AC3118" s="114" t="s">
        <v>11357</v>
      </c>
      <c r="AD3118" s="43" t="s">
        <v>11026</v>
      </c>
    </row>
    <row r="3119" spans="1:30" ht="66.75" customHeight="1" x14ac:dyDescent="0.2">
      <c r="A3119" s="41" t="s">
        <v>11358</v>
      </c>
      <c r="B3119" s="42" t="s">
        <v>10664</v>
      </c>
      <c r="C3119" s="43" t="s">
        <v>11022</v>
      </c>
      <c r="D3119" s="43" t="s">
        <v>11303</v>
      </c>
      <c r="E3119" s="44" t="s">
        <v>232</v>
      </c>
      <c r="F3119" s="45" t="s">
        <v>11359</v>
      </c>
      <c r="G3119" s="45" t="s">
        <v>11035</v>
      </c>
      <c r="H3119" s="47">
        <v>42951</v>
      </c>
      <c r="I3119" s="47">
        <v>44411</v>
      </c>
      <c r="J3119" s="48" t="str">
        <f>IF(Ugovori_OPULJP[[#This Row],[DATUM ZAVRŠETKA OPERACIJE]]&gt;DATE(2024,3,31),"u provedbi","završen")</f>
        <v>završen</v>
      </c>
      <c r="K3119" s="46" t="s">
        <v>79</v>
      </c>
      <c r="L3119" s="46" t="s">
        <v>79</v>
      </c>
      <c r="M3119" s="49">
        <v>0.85</v>
      </c>
      <c r="N3119" s="49">
        <v>0.15</v>
      </c>
      <c r="O3119" s="50">
        <f>Ugovori_OPULJP[[#This Row],[Bespovratna sredstva - Ukupno (EU+Nac) HRK
= Ukupna ugovorena vrijednost bespovratnih sredstava]]*Ugovori_OPULJP[[#This Row],[EU STOPA SUFINANCIRANJA %
EU CO-FINANCING RATE %]]</f>
        <v>8500000</v>
      </c>
      <c r="P3119" s="51">
        <f>Ugovori_OPULJP[[#This Row],[Bespovratna sredstva - EU dio - HRK]]/7.5345</f>
        <v>1128143.8715243214</v>
      </c>
      <c r="Q3119" s="50">
        <f>Ugovori_OPULJP[[#This Row],[Bespovratna sredstva - Ukupno (EU+Nac) HRK
= Ukupna ugovorena vrijednost bespovratnih sredstava]]*Ugovori_OPULJP[[#This Row],[STOPA NACIONALNOG SUFINANCIRANJA %]]</f>
        <v>1500000</v>
      </c>
      <c r="R3119" s="51">
        <f>Ugovori_OPULJP[[#This Row],[Bespovratna sredstva - Nacionalni dio - HRK]]/7.5345</f>
        <v>199084.21262193908</v>
      </c>
      <c r="S3119" s="50">
        <v>10000000</v>
      </c>
      <c r="T3119" s="51">
        <f>Ugovori_OPULJP[[#This Row],[Bespovratna sredstva - Ukupno (EU+Nac) HRK
= Ukupna ugovorena vrijednost bespovratnih sredstava]]/7.5345</f>
        <v>1327228.0841462605</v>
      </c>
      <c r="U3119" s="50">
        <v>4677783.1999999993</v>
      </c>
      <c r="V3119" s="51">
        <f>Ugovori_OPULJP[[#This Row],[Javni doprinos korisnika - HRK]]/7.5345</f>
        <v>620848.52345875627</v>
      </c>
      <c r="W3119" s="50">
        <v>0</v>
      </c>
      <c r="X3119" s="51">
        <f>Ugovori_OPULJP[[#This Row],[Privatni doprinos korisnika - HRK]]/7.5345</f>
        <v>0</v>
      </c>
      <c r="Y3119" s="52">
        <v>14677783.199999999</v>
      </c>
      <c r="Z3119" s="53">
        <f>Ugovori_OPULJP[[#This Row],[UKUPNI PRIHVATLJIVI IZDACI
TOTAL ELIGIBLE EXPENDITURE
= Bespovratna sredstva ukupno + doprinos korisnika
= Ukupni prihvatljivi troškovi
= Ukupna ugovorena vrijednost projekta HRK]]/7.5345</f>
        <v>1948076.6076050168</v>
      </c>
      <c r="AA3119" s="44" t="s">
        <v>10669</v>
      </c>
      <c r="AB3119" s="44" t="s">
        <v>10670</v>
      </c>
      <c r="AC3119" s="114" t="s">
        <v>11360</v>
      </c>
      <c r="AD3119" s="43" t="s">
        <v>11026</v>
      </c>
    </row>
    <row r="3120" spans="1:30" ht="66.75" customHeight="1" x14ac:dyDescent="0.2">
      <c r="A3120" s="41" t="s">
        <v>11361</v>
      </c>
      <c r="B3120" s="42" t="s">
        <v>10664</v>
      </c>
      <c r="C3120" s="43" t="s">
        <v>11022</v>
      </c>
      <c r="D3120" s="43" t="s">
        <v>11303</v>
      </c>
      <c r="E3120" s="44" t="s">
        <v>232</v>
      </c>
      <c r="F3120" s="45" t="s">
        <v>11211</v>
      </c>
      <c r="G3120" s="45" t="s">
        <v>11096</v>
      </c>
      <c r="H3120" s="47">
        <v>42975</v>
      </c>
      <c r="I3120" s="47">
        <v>44435</v>
      </c>
      <c r="J3120" s="48" t="str">
        <f>IF(Ugovori_OPULJP[[#This Row],[DATUM ZAVRŠETKA OPERACIJE]]&gt;DATE(2024,3,31),"u provedbi","završen")</f>
        <v>završen</v>
      </c>
      <c r="K3120" s="46" t="s">
        <v>271</v>
      </c>
      <c r="L3120" s="46" t="s">
        <v>271</v>
      </c>
      <c r="M3120" s="49">
        <v>0.85</v>
      </c>
      <c r="N3120" s="49">
        <v>0.15</v>
      </c>
      <c r="O3120" s="50">
        <f>Ugovori_OPULJP[[#This Row],[Bespovratna sredstva - Ukupno (EU+Nac) HRK
= Ukupna ugovorena vrijednost bespovratnih sredstava]]*Ugovori_OPULJP[[#This Row],[EU STOPA SUFINANCIRANJA %
EU CO-FINANCING RATE %]]</f>
        <v>6800000</v>
      </c>
      <c r="P3120" s="51">
        <f>Ugovori_OPULJP[[#This Row],[Bespovratna sredstva - EU dio - HRK]]/7.5345</f>
        <v>902515.09721945715</v>
      </c>
      <c r="Q3120" s="50">
        <f>Ugovori_OPULJP[[#This Row],[Bespovratna sredstva - Ukupno (EU+Nac) HRK
= Ukupna ugovorena vrijednost bespovratnih sredstava]]*Ugovori_OPULJP[[#This Row],[STOPA NACIONALNOG SUFINANCIRANJA %]]</f>
        <v>1200000</v>
      </c>
      <c r="R3120" s="51">
        <f>Ugovori_OPULJP[[#This Row],[Bespovratna sredstva - Nacionalni dio - HRK]]/7.5345</f>
        <v>159267.37009755126</v>
      </c>
      <c r="S3120" s="50">
        <v>8000000</v>
      </c>
      <c r="T3120" s="51">
        <f>Ugovori_OPULJP[[#This Row],[Bespovratna sredstva - Ukupno (EU+Nac) HRK
= Ukupna ugovorena vrijednost bespovratnih sredstava]]/7.5345</f>
        <v>1061782.4673170084</v>
      </c>
      <c r="U3120" s="50">
        <v>1603981.5999999996</v>
      </c>
      <c r="V3120" s="51">
        <f>Ugovori_OPULJP[[#This Row],[Javni doprinos korisnika - HRK]]/7.5345</f>
        <v>212884.94259738529</v>
      </c>
      <c r="W3120" s="50">
        <v>0</v>
      </c>
      <c r="X3120" s="51">
        <f>Ugovori_OPULJP[[#This Row],[Privatni doprinos korisnika - HRK]]/7.5345</f>
        <v>0</v>
      </c>
      <c r="Y3120" s="52">
        <v>9603981.5999999996</v>
      </c>
      <c r="Z3120" s="53">
        <f>Ugovori_OPULJP[[#This Row],[UKUPNI PRIHVATLJIVI IZDACI
TOTAL ELIGIBLE EXPENDITURE
= Bespovratna sredstva ukupno + doprinos korisnika
= Ukupni prihvatljivi troškovi
= Ukupna ugovorena vrijednost projekta HRK]]/7.5345</f>
        <v>1274667.4099143937</v>
      </c>
      <c r="AA3120" s="44" t="s">
        <v>10669</v>
      </c>
      <c r="AB3120" s="44" t="s">
        <v>10670</v>
      </c>
      <c r="AC3120" s="114" t="s">
        <v>11362</v>
      </c>
      <c r="AD3120" s="43" t="s">
        <v>11026</v>
      </c>
    </row>
    <row r="3121" spans="1:30" ht="66.75" customHeight="1" x14ac:dyDescent="0.2">
      <c r="A3121" s="41" t="s">
        <v>11363</v>
      </c>
      <c r="B3121" s="42" t="s">
        <v>10664</v>
      </c>
      <c r="C3121" s="43" t="s">
        <v>11022</v>
      </c>
      <c r="D3121" s="43" t="s">
        <v>11303</v>
      </c>
      <c r="E3121" s="44" t="s">
        <v>232</v>
      </c>
      <c r="F3121" s="45" t="s">
        <v>11364</v>
      </c>
      <c r="G3121" s="45" t="s">
        <v>2441</v>
      </c>
      <c r="H3121" s="47">
        <v>42975</v>
      </c>
      <c r="I3121" s="47">
        <v>44435</v>
      </c>
      <c r="J3121" s="48" t="str">
        <f>IF(Ugovori_OPULJP[[#This Row],[DATUM ZAVRŠETKA OPERACIJE]]&gt;DATE(2024,3,31),"u provedbi","završen")</f>
        <v>završen</v>
      </c>
      <c r="K3121" s="46" t="s">
        <v>271</v>
      </c>
      <c r="L3121" s="46" t="s">
        <v>271</v>
      </c>
      <c r="M3121" s="49">
        <v>0.85</v>
      </c>
      <c r="N3121" s="49">
        <v>0.15</v>
      </c>
      <c r="O3121" s="50">
        <f>Ugovori_OPULJP[[#This Row],[Bespovratna sredstva - Ukupno (EU+Nac) HRK
= Ukupna ugovorena vrijednost bespovratnih sredstava]]*Ugovori_OPULJP[[#This Row],[EU STOPA SUFINANCIRANJA %
EU CO-FINANCING RATE %]]</f>
        <v>6376681.3679999998</v>
      </c>
      <c r="P3121" s="51">
        <f>Ugovori_OPULJP[[#This Row],[Bespovratna sredstva - EU dio - HRK]]/7.5345</f>
        <v>846331.05952617945</v>
      </c>
      <c r="Q3121" s="50">
        <f>Ugovori_OPULJP[[#This Row],[Bespovratna sredstva - Ukupno (EU+Nac) HRK
= Ukupna ugovorena vrijednost bespovratnih sredstava]]*Ugovori_OPULJP[[#This Row],[STOPA NACIONALNOG SUFINANCIRANJA %]]</f>
        <v>1125296.7120000001</v>
      </c>
      <c r="R3121" s="51">
        <f>Ugovori_OPULJP[[#This Row],[Bespovratna sredstva - Nacionalni dio - HRK]]/7.5345</f>
        <v>149352.53991638462</v>
      </c>
      <c r="S3121" s="50">
        <v>7501978.0800000001</v>
      </c>
      <c r="T3121" s="51">
        <f>Ugovori_OPULJP[[#This Row],[Bespovratna sredstva - Ukupno (EU+Nac) HRK
= Ukupna ugovorena vrijednost bespovratnih sredstava]]/7.5345</f>
        <v>995683.59944256418</v>
      </c>
      <c r="U3121" s="50">
        <v>652345.91999999993</v>
      </c>
      <c r="V3121" s="51">
        <f>Ugovori_OPULJP[[#This Row],[Javni doprinos korisnika - HRK]]/7.5345</f>
        <v>86581.182560222966</v>
      </c>
      <c r="W3121" s="50">
        <v>0</v>
      </c>
      <c r="X3121" s="51">
        <f>Ugovori_OPULJP[[#This Row],[Privatni doprinos korisnika - HRK]]/7.5345</f>
        <v>0</v>
      </c>
      <c r="Y3121" s="52">
        <v>8154324</v>
      </c>
      <c r="Z3121" s="53">
        <f>Ugovori_OPULJP[[#This Row],[UKUPNI PRIHVATLJIVI IZDACI
TOTAL ELIGIBLE EXPENDITURE
= Bespovratna sredstva ukupno + doprinos korisnika
= Ukupni prihvatljivi troškovi
= Ukupna ugovorena vrijednost projekta HRK]]/7.5345</f>
        <v>1082264.7820027871</v>
      </c>
      <c r="AA3121" s="44" t="s">
        <v>10669</v>
      </c>
      <c r="AB3121" s="44" t="s">
        <v>10670</v>
      </c>
      <c r="AC3121" s="114" t="s">
        <v>11365</v>
      </c>
      <c r="AD3121" s="43" t="s">
        <v>11026</v>
      </c>
    </row>
    <row r="3122" spans="1:30" ht="66.75" customHeight="1" x14ac:dyDescent="0.2">
      <c r="A3122" s="41" t="s">
        <v>11366</v>
      </c>
      <c r="B3122" s="42" t="s">
        <v>10664</v>
      </c>
      <c r="C3122" s="43" t="s">
        <v>11022</v>
      </c>
      <c r="D3122" s="43" t="s">
        <v>11303</v>
      </c>
      <c r="E3122" s="44" t="s">
        <v>232</v>
      </c>
      <c r="F3122" s="45" t="s">
        <v>11367</v>
      </c>
      <c r="G3122" s="45" t="s">
        <v>9752</v>
      </c>
      <c r="H3122" s="47">
        <v>42968</v>
      </c>
      <c r="I3122" s="47">
        <v>44428</v>
      </c>
      <c r="J3122" s="48" t="str">
        <f>IF(Ugovori_OPULJP[[#This Row],[DATUM ZAVRŠETKA OPERACIJE]]&gt;DATE(2024,3,31),"u provedbi","završen")</f>
        <v>završen</v>
      </c>
      <c r="K3122" s="46" t="s">
        <v>211</v>
      </c>
      <c r="L3122" s="46" t="s">
        <v>211</v>
      </c>
      <c r="M3122" s="49">
        <v>0.85</v>
      </c>
      <c r="N3122" s="49">
        <v>0.15</v>
      </c>
      <c r="O3122" s="50">
        <f>Ugovori_OPULJP[[#This Row],[Bespovratna sredstva - Ukupno (EU+Nac) HRK
= Ukupna ugovorena vrijednost bespovratnih sredstava]]*Ugovori_OPULJP[[#This Row],[EU STOPA SUFINANCIRANJA %
EU CO-FINANCING RATE %]]</f>
        <v>6800000</v>
      </c>
      <c r="P3122" s="51">
        <f>Ugovori_OPULJP[[#This Row],[Bespovratna sredstva - EU dio - HRK]]/7.5345</f>
        <v>902515.09721945715</v>
      </c>
      <c r="Q3122" s="50">
        <f>Ugovori_OPULJP[[#This Row],[Bespovratna sredstva - Ukupno (EU+Nac) HRK
= Ukupna ugovorena vrijednost bespovratnih sredstava]]*Ugovori_OPULJP[[#This Row],[STOPA NACIONALNOG SUFINANCIRANJA %]]</f>
        <v>1200000</v>
      </c>
      <c r="R3122" s="51">
        <f>Ugovori_OPULJP[[#This Row],[Bespovratna sredstva - Nacionalni dio - HRK]]/7.5345</f>
        <v>159267.37009755126</v>
      </c>
      <c r="S3122" s="50">
        <v>8000000</v>
      </c>
      <c r="T3122" s="51">
        <f>Ugovori_OPULJP[[#This Row],[Bespovratna sredstva - Ukupno (EU+Nac) HRK
= Ukupna ugovorena vrijednost bespovratnih sredstava]]/7.5345</f>
        <v>1061782.4673170084</v>
      </c>
      <c r="U3122" s="50">
        <v>1060360</v>
      </c>
      <c r="V3122" s="51">
        <f>Ugovori_OPULJP[[#This Row],[Javni doprinos korisnika - HRK]]/7.5345</f>
        <v>140733.95713053289</v>
      </c>
      <c r="W3122" s="50">
        <v>0</v>
      </c>
      <c r="X3122" s="51">
        <f>Ugovori_OPULJP[[#This Row],[Privatni doprinos korisnika - HRK]]/7.5345</f>
        <v>0</v>
      </c>
      <c r="Y3122" s="52">
        <v>9060360</v>
      </c>
      <c r="Z3122" s="53">
        <f>Ugovori_OPULJP[[#This Row],[UKUPNI PRIHVATLJIVI IZDACI
TOTAL ELIGIBLE EXPENDITURE
= Bespovratna sredstva ukupno + doprinos korisnika
= Ukupni prihvatljivi troškovi
= Ukupna ugovorena vrijednost projekta HRK]]/7.5345</f>
        <v>1202516.4244475414</v>
      </c>
      <c r="AA3122" s="44" t="s">
        <v>10669</v>
      </c>
      <c r="AB3122" s="44" t="s">
        <v>10670</v>
      </c>
      <c r="AC3122" s="114" t="s">
        <v>11368</v>
      </c>
      <c r="AD3122" s="43" t="s">
        <v>11026</v>
      </c>
    </row>
    <row r="3123" spans="1:30" ht="66.75" customHeight="1" x14ac:dyDescent="0.2">
      <c r="A3123" s="41" t="s">
        <v>11369</v>
      </c>
      <c r="B3123" s="42" t="s">
        <v>10664</v>
      </c>
      <c r="C3123" s="43" t="s">
        <v>11022</v>
      </c>
      <c r="D3123" s="43" t="s">
        <v>11303</v>
      </c>
      <c r="E3123" s="44" t="s">
        <v>232</v>
      </c>
      <c r="F3123" s="45" t="s">
        <v>11370</v>
      </c>
      <c r="G3123" s="45" t="s">
        <v>11045</v>
      </c>
      <c r="H3123" s="47">
        <v>42948</v>
      </c>
      <c r="I3123" s="47">
        <v>44408</v>
      </c>
      <c r="J3123" s="48" t="str">
        <f>IF(Ugovori_OPULJP[[#This Row],[DATUM ZAVRŠETKA OPERACIJE]]&gt;DATE(2024,3,31),"u provedbi","završen")</f>
        <v>završen</v>
      </c>
      <c r="K3123" s="46" t="s">
        <v>130</v>
      </c>
      <c r="L3123" s="46" t="s">
        <v>130</v>
      </c>
      <c r="M3123" s="49">
        <v>0.85</v>
      </c>
      <c r="N3123" s="49">
        <v>0.15</v>
      </c>
      <c r="O3123" s="50">
        <f>Ugovori_OPULJP[[#This Row],[Bespovratna sredstva - Ukupno (EU+Nac) HRK
= Ukupna ugovorena vrijednost bespovratnih sredstava]]*Ugovori_OPULJP[[#This Row],[EU STOPA SUFINANCIRANJA %
EU CO-FINANCING RATE %]]</f>
        <v>6800000</v>
      </c>
      <c r="P3123" s="51">
        <f>Ugovori_OPULJP[[#This Row],[Bespovratna sredstva - EU dio - HRK]]/7.5345</f>
        <v>902515.09721945715</v>
      </c>
      <c r="Q3123" s="50">
        <f>Ugovori_OPULJP[[#This Row],[Bespovratna sredstva - Ukupno (EU+Nac) HRK
= Ukupna ugovorena vrijednost bespovratnih sredstava]]*Ugovori_OPULJP[[#This Row],[STOPA NACIONALNOG SUFINANCIRANJA %]]</f>
        <v>1200000</v>
      </c>
      <c r="R3123" s="51">
        <f>Ugovori_OPULJP[[#This Row],[Bespovratna sredstva - Nacionalni dio - HRK]]/7.5345</f>
        <v>159267.37009755126</v>
      </c>
      <c r="S3123" s="50">
        <v>8000000</v>
      </c>
      <c r="T3123" s="51">
        <f>Ugovori_OPULJP[[#This Row],[Bespovratna sredstva - Ukupno (EU+Nac) HRK
= Ukupna ugovorena vrijednost bespovratnih sredstava]]/7.5345</f>
        <v>1061782.4673170084</v>
      </c>
      <c r="U3123" s="50">
        <v>1422774.4000000004</v>
      </c>
      <c r="V3123" s="51">
        <f>Ugovori_OPULJP[[#This Row],[Javni doprinos korisnika - HRK]]/7.5345</f>
        <v>188834.61410843459</v>
      </c>
      <c r="W3123" s="50">
        <v>0</v>
      </c>
      <c r="X3123" s="51">
        <f>Ugovori_OPULJP[[#This Row],[Privatni doprinos korisnika - HRK]]/7.5345</f>
        <v>0</v>
      </c>
      <c r="Y3123" s="52">
        <v>9422774.4000000004</v>
      </c>
      <c r="Z3123" s="53">
        <f>Ugovori_OPULJP[[#This Row],[UKUPNI PRIHVATLJIVI IZDACI
TOTAL ELIGIBLE EXPENDITURE
= Bespovratna sredstva ukupno + doprinos korisnika
= Ukupni prihvatljivi troškovi
= Ukupna ugovorena vrijednost projekta HRK]]/7.5345</f>
        <v>1250617.0814254428</v>
      </c>
      <c r="AA3123" s="44" t="s">
        <v>10669</v>
      </c>
      <c r="AB3123" s="44" t="s">
        <v>10670</v>
      </c>
      <c r="AC3123" s="114" t="s">
        <v>11371</v>
      </c>
      <c r="AD3123" s="43" t="s">
        <v>11026</v>
      </c>
    </row>
    <row r="3124" spans="1:30" ht="66.75" customHeight="1" x14ac:dyDescent="0.2">
      <c r="A3124" s="41" t="s">
        <v>11372</v>
      </c>
      <c r="B3124" s="42" t="s">
        <v>10664</v>
      </c>
      <c r="C3124" s="43" t="s">
        <v>11022</v>
      </c>
      <c r="D3124" s="43" t="s">
        <v>11303</v>
      </c>
      <c r="E3124" s="44" t="s">
        <v>232</v>
      </c>
      <c r="F3124" s="45" t="s">
        <v>11373</v>
      </c>
      <c r="G3124" s="45" t="s">
        <v>11374</v>
      </c>
      <c r="H3124" s="47">
        <v>42965</v>
      </c>
      <c r="I3124" s="47">
        <v>44425</v>
      </c>
      <c r="J3124" s="48" t="str">
        <f>IF(Ugovori_OPULJP[[#This Row],[DATUM ZAVRŠETKA OPERACIJE]]&gt;DATE(2024,3,31),"u provedbi","završen")</f>
        <v>završen</v>
      </c>
      <c r="K3124" s="46" t="s">
        <v>200</v>
      </c>
      <c r="L3124" s="46" t="s">
        <v>200</v>
      </c>
      <c r="M3124" s="49">
        <v>0.85</v>
      </c>
      <c r="N3124" s="49">
        <v>0.15</v>
      </c>
      <c r="O3124" s="50">
        <f>Ugovori_OPULJP[[#This Row],[Bespovratna sredstva - Ukupno (EU+Nac) HRK
= Ukupna ugovorena vrijednost bespovratnih sredstava]]*Ugovori_OPULJP[[#This Row],[EU STOPA SUFINANCIRANJA %
EU CO-FINANCING RATE %]]</f>
        <v>6800000</v>
      </c>
      <c r="P3124" s="51">
        <f>Ugovori_OPULJP[[#This Row],[Bespovratna sredstva - EU dio - HRK]]/7.5345</f>
        <v>902515.09721945715</v>
      </c>
      <c r="Q3124" s="50">
        <f>Ugovori_OPULJP[[#This Row],[Bespovratna sredstva - Ukupno (EU+Nac) HRK
= Ukupna ugovorena vrijednost bespovratnih sredstava]]*Ugovori_OPULJP[[#This Row],[STOPA NACIONALNOG SUFINANCIRANJA %]]</f>
        <v>1200000</v>
      </c>
      <c r="R3124" s="51">
        <f>Ugovori_OPULJP[[#This Row],[Bespovratna sredstva - Nacionalni dio - HRK]]/7.5345</f>
        <v>159267.37009755126</v>
      </c>
      <c r="S3124" s="50">
        <v>8000000</v>
      </c>
      <c r="T3124" s="51">
        <f>Ugovori_OPULJP[[#This Row],[Bespovratna sredstva - Ukupno (EU+Nac) HRK
= Ukupna ugovorena vrijednost bespovratnih sredstava]]/7.5345</f>
        <v>1061782.4673170084</v>
      </c>
      <c r="U3124" s="50">
        <v>1422774.4000000004</v>
      </c>
      <c r="V3124" s="51">
        <f>Ugovori_OPULJP[[#This Row],[Javni doprinos korisnika - HRK]]/7.5345</f>
        <v>188834.61410843459</v>
      </c>
      <c r="W3124" s="50">
        <v>0</v>
      </c>
      <c r="X3124" s="51">
        <f>Ugovori_OPULJP[[#This Row],[Privatni doprinos korisnika - HRK]]/7.5345</f>
        <v>0</v>
      </c>
      <c r="Y3124" s="52">
        <v>9422774.4000000004</v>
      </c>
      <c r="Z3124" s="53">
        <f>Ugovori_OPULJP[[#This Row],[UKUPNI PRIHVATLJIVI IZDACI
TOTAL ELIGIBLE EXPENDITURE
= Bespovratna sredstva ukupno + doprinos korisnika
= Ukupni prihvatljivi troškovi
= Ukupna ugovorena vrijednost projekta HRK]]/7.5345</f>
        <v>1250617.0814254428</v>
      </c>
      <c r="AA3124" s="44" t="s">
        <v>10669</v>
      </c>
      <c r="AB3124" s="44" t="s">
        <v>10670</v>
      </c>
      <c r="AC3124" s="114" t="s">
        <v>11375</v>
      </c>
      <c r="AD3124" s="43" t="s">
        <v>11026</v>
      </c>
    </row>
    <row r="3125" spans="1:30" ht="66.75" customHeight="1" x14ac:dyDescent="0.2">
      <c r="A3125" s="41" t="s">
        <v>11376</v>
      </c>
      <c r="B3125" s="42" t="s">
        <v>10664</v>
      </c>
      <c r="C3125" s="43" t="s">
        <v>11022</v>
      </c>
      <c r="D3125" s="43" t="s">
        <v>11303</v>
      </c>
      <c r="E3125" s="44" t="s">
        <v>232</v>
      </c>
      <c r="F3125" s="45" t="s">
        <v>11377</v>
      </c>
      <c r="G3125" s="45" t="s">
        <v>11291</v>
      </c>
      <c r="H3125" s="47">
        <v>42961</v>
      </c>
      <c r="I3125" s="47">
        <v>44421</v>
      </c>
      <c r="J3125" s="48" t="str">
        <f>IF(Ugovori_OPULJP[[#This Row],[DATUM ZAVRŠETKA OPERACIJE]]&gt;DATE(2024,3,31),"u provedbi","završen")</f>
        <v>završen</v>
      </c>
      <c r="K3125" s="46" t="s">
        <v>84</v>
      </c>
      <c r="L3125" s="46" t="s">
        <v>84</v>
      </c>
      <c r="M3125" s="49">
        <v>0.85</v>
      </c>
      <c r="N3125" s="49">
        <v>0.15</v>
      </c>
      <c r="O3125" s="50">
        <f>Ugovori_OPULJP[[#This Row],[Bespovratna sredstva - Ukupno (EU+Nac) HRK
= Ukupna ugovorena vrijednost bespovratnih sredstava]]*Ugovori_OPULJP[[#This Row],[EU STOPA SUFINANCIRANJA %
EU CO-FINANCING RATE %]]</f>
        <v>5101345.091</v>
      </c>
      <c r="P3125" s="51">
        <f>Ugovori_OPULJP[[#This Row],[Bespovratna sredstva - EU dio - HRK]]/7.5345</f>
        <v>677064.84716968611</v>
      </c>
      <c r="Q3125" s="50">
        <f>Ugovori_OPULJP[[#This Row],[Bespovratna sredstva - Ukupno (EU+Nac) HRK
= Ukupna ugovorena vrijednost bespovratnih sredstava]]*Ugovori_OPULJP[[#This Row],[STOPA NACIONALNOG SUFINANCIRANJA %]]</f>
        <v>900237.36899999995</v>
      </c>
      <c r="R3125" s="51">
        <f>Ugovori_OPULJP[[#This Row],[Bespovratna sredstva - Nacionalni dio - HRK]]/7.5345</f>
        <v>119482.03185347401</v>
      </c>
      <c r="S3125" s="50">
        <v>6001582.46</v>
      </c>
      <c r="T3125" s="51">
        <f>Ugovori_OPULJP[[#This Row],[Bespovratna sredstva - Ukupno (EU+Nac) HRK
= Ukupna ugovorena vrijednost bespovratnih sredstava]]/7.5345</f>
        <v>796546.87902316009</v>
      </c>
      <c r="U3125" s="50">
        <v>521876.74000000022</v>
      </c>
      <c r="V3125" s="51">
        <f>Ugovori_OPULJP[[#This Row],[Javni doprinos korisnika - HRK]]/7.5345</f>
        <v>69264.946579069641</v>
      </c>
      <c r="W3125" s="50">
        <v>0</v>
      </c>
      <c r="X3125" s="51">
        <f>Ugovori_OPULJP[[#This Row],[Privatni doprinos korisnika - HRK]]/7.5345</f>
        <v>0</v>
      </c>
      <c r="Y3125" s="52">
        <v>6523459.2000000002</v>
      </c>
      <c r="Z3125" s="53">
        <f>Ugovori_OPULJP[[#This Row],[UKUPNI PRIHVATLJIVI IZDACI
TOTAL ELIGIBLE EXPENDITURE
= Bespovratna sredstva ukupno + doprinos korisnika
= Ukupni prihvatljivi troškovi
= Ukupna ugovorena vrijednost projekta HRK]]/7.5345</f>
        <v>865811.82560222968</v>
      </c>
      <c r="AA3125" s="44" t="s">
        <v>10669</v>
      </c>
      <c r="AB3125" s="44" t="s">
        <v>10670</v>
      </c>
      <c r="AC3125" s="114" t="s">
        <v>11378</v>
      </c>
      <c r="AD3125" s="43" t="s">
        <v>11026</v>
      </c>
    </row>
    <row r="3126" spans="1:30" ht="66.75" customHeight="1" x14ac:dyDescent="0.2">
      <c r="A3126" s="41" t="s">
        <v>11379</v>
      </c>
      <c r="B3126" s="42" t="s">
        <v>10664</v>
      </c>
      <c r="C3126" s="43" t="s">
        <v>11022</v>
      </c>
      <c r="D3126" s="43" t="s">
        <v>11303</v>
      </c>
      <c r="E3126" s="44" t="s">
        <v>232</v>
      </c>
      <c r="F3126" s="45" t="s">
        <v>11380</v>
      </c>
      <c r="G3126" s="45" t="s">
        <v>11122</v>
      </c>
      <c r="H3126" s="47">
        <v>42956</v>
      </c>
      <c r="I3126" s="47">
        <v>44416</v>
      </c>
      <c r="J3126" s="48" t="str">
        <f>IF(Ugovori_OPULJP[[#This Row],[DATUM ZAVRŠETKA OPERACIJE]]&gt;DATE(2024,3,31),"u provedbi","završen")</f>
        <v>završen</v>
      </c>
      <c r="K3126" s="46" t="s">
        <v>94</v>
      </c>
      <c r="L3126" s="46" t="s">
        <v>94</v>
      </c>
      <c r="M3126" s="49">
        <v>0.85</v>
      </c>
      <c r="N3126" s="49">
        <v>0.15</v>
      </c>
      <c r="O3126" s="50">
        <f>Ugovori_OPULJP[[#This Row],[Bespovratna sredstva - Ukupno (EU+Nac) HRK
= Ukupna ugovorena vrijednost bespovratnih sredstava]]*Ugovori_OPULJP[[#This Row],[EU STOPA SUFINANCIRANJA %
EU CO-FINANCING RATE %]]</f>
        <v>6800000</v>
      </c>
      <c r="P3126" s="51">
        <f>Ugovori_OPULJP[[#This Row],[Bespovratna sredstva - EU dio - HRK]]/7.5345</f>
        <v>902515.09721945715</v>
      </c>
      <c r="Q3126" s="50">
        <f>Ugovori_OPULJP[[#This Row],[Bespovratna sredstva - Ukupno (EU+Nac) HRK
= Ukupna ugovorena vrijednost bespovratnih sredstava]]*Ugovori_OPULJP[[#This Row],[STOPA NACIONALNOG SUFINANCIRANJA %]]</f>
        <v>1200000</v>
      </c>
      <c r="R3126" s="51">
        <f>Ugovori_OPULJP[[#This Row],[Bespovratna sredstva - Nacionalni dio - HRK]]/7.5345</f>
        <v>159267.37009755126</v>
      </c>
      <c r="S3126" s="50">
        <v>8000000</v>
      </c>
      <c r="T3126" s="51">
        <f>Ugovori_OPULJP[[#This Row],[Bespovratna sredstva - Ukupno (EU+Nac) HRK
= Ukupna ugovorena vrijednost bespovratnih sredstava]]/7.5345</f>
        <v>1061782.4673170084</v>
      </c>
      <c r="U3126" s="50">
        <v>1785188.8000000007</v>
      </c>
      <c r="V3126" s="51">
        <f>Ugovori_OPULJP[[#This Row],[Javni doprinos korisnika - HRK]]/7.5345</f>
        <v>236935.27108633626</v>
      </c>
      <c r="W3126" s="50">
        <v>0</v>
      </c>
      <c r="X3126" s="51">
        <f>Ugovori_OPULJP[[#This Row],[Privatni doprinos korisnika - HRK]]/7.5345</f>
        <v>0</v>
      </c>
      <c r="Y3126" s="52">
        <v>9785188.8000000007</v>
      </c>
      <c r="Z3126" s="53">
        <f>Ugovori_OPULJP[[#This Row],[UKUPNI PRIHVATLJIVI IZDACI
TOTAL ELIGIBLE EXPENDITURE
= Bespovratna sredstva ukupno + doprinos korisnika
= Ukupni prihvatljivi troškovi
= Ukupna ugovorena vrijednost projekta HRK]]/7.5345</f>
        <v>1298717.7384033445</v>
      </c>
      <c r="AA3126" s="44" t="s">
        <v>10669</v>
      </c>
      <c r="AB3126" s="44" t="s">
        <v>10670</v>
      </c>
      <c r="AC3126" s="114" t="s">
        <v>11381</v>
      </c>
      <c r="AD3126" s="43" t="s">
        <v>11026</v>
      </c>
    </row>
    <row r="3127" spans="1:30" ht="66.75" customHeight="1" x14ac:dyDescent="0.2">
      <c r="A3127" s="41" t="s">
        <v>11382</v>
      </c>
      <c r="B3127" s="42" t="s">
        <v>10664</v>
      </c>
      <c r="C3127" s="43" t="s">
        <v>11022</v>
      </c>
      <c r="D3127" s="43" t="s">
        <v>11303</v>
      </c>
      <c r="E3127" s="44" t="s">
        <v>232</v>
      </c>
      <c r="F3127" s="45" t="s">
        <v>11383</v>
      </c>
      <c r="G3127" s="45" t="s">
        <v>1950</v>
      </c>
      <c r="H3127" s="47">
        <v>42948</v>
      </c>
      <c r="I3127" s="47">
        <v>44408</v>
      </c>
      <c r="J3127" s="48" t="str">
        <f>IF(Ugovori_OPULJP[[#This Row],[DATUM ZAVRŠETKA OPERACIJE]]&gt;DATE(2024,3,31),"u provedbi","završen")</f>
        <v>završen</v>
      </c>
      <c r="K3127" s="46" t="s">
        <v>249</v>
      </c>
      <c r="L3127" s="46" t="s">
        <v>249</v>
      </c>
      <c r="M3127" s="49">
        <v>0.85</v>
      </c>
      <c r="N3127" s="49">
        <v>0.15</v>
      </c>
      <c r="O3127" s="50">
        <f>Ugovori_OPULJP[[#This Row],[Bespovratna sredstva - Ukupno (EU+Nac) HRK
= Ukupna ugovorena vrijednost bespovratnih sredstava]]*Ugovori_OPULJP[[#This Row],[EU STOPA SUFINANCIRANJA %
EU CO-FINANCING RATE %]]</f>
        <v>8500000</v>
      </c>
      <c r="P3127" s="51">
        <f>Ugovori_OPULJP[[#This Row],[Bespovratna sredstva - EU dio - HRK]]/7.5345</f>
        <v>1128143.8715243214</v>
      </c>
      <c r="Q3127" s="50">
        <f>Ugovori_OPULJP[[#This Row],[Bespovratna sredstva - Ukupno (EU+Nac) HRK
= Ukupna ugovorena vrijednost bespovratnih sredstava]]*Ugovori_OPULJP[[#This Row],[STOPA NACIONALNOG SUFINANCIRANJA %]]</f>
        <v>1500000</v>
      </c>
      <c r="R3127" s="51">
        <f>Ugovori_OPULJP[[#This Row],[Bespovratna sredstva - Nacionalni dio - HRK]]/7.5345</f>
        <v>199084.21262193908</v>
      </c>
      <c r="S3127" s="50">
        <v>10000000</v>
      </c>
      <c r="T3127" s="51">
        <f>Ugovori_OPULJP[[#This Row],[Bespovratna sredstva - Ukupno (EU+Nac) HRK
= Ukupna ugovorena vrijednost bespovratnih sredstava]]/7.5345</f>
        <v>1327228.0841462605</v>
      </c>
      <c r="U3127" s="50">
        <v>6308648</v>
      </c>
      <c r="V3127" s="51">
        <f>Ugovori_OPULJP[[#This Row],[Javni doprinos korisnika - HRK]]/7.5345</f>
        <v>837301.47985931381</v>
      </c>
      <c r="W3127" s="50">
        <v>0</v>
      </c>
      <c r="X3127" s="51">
        <f>Ugovori_OPULJP[[#This Row],[Privatni doprinos korisnika - HRK]]/7.5345</f>
        <v>0</v>
      </c>
      <c r="Y3127" s="52">
        <v>16308648</v>
      </c>
      <c r="Z3127" s="53">
        <f>Ugovori_OPULJP[[#This Row],[UKUPNI PRIHVATLJIVI IZDACI
TOTAL ELIGIBLE EXPENDITURE
= Bespovratna sredstva ukupno + doprinos korisnika
= Ukupni prihvatljivi troškovi
= Ukupna ugovorena vrijednost projekta HRK]]/7.5345</f>
        <v>2164529.5640055742</v>
      </c>
      <c r="AA3127" s="44" t="s">
        <v>10669</v>
      </c>
      <c r="AB3127" s="44" t="s">
        <v>10670</v>
      </c>
      <c r="AC3127" s="114" t="s">
        <v>11384</v>
      </c>
      <c r="AD3127" s="43" t="s">
        <v>11026</v>
      </c>
    </row>
    <row r="3128" spans="1:30" ht="66.75" customHeight="1" x14ac:dyDescent="0.2">
      <c r="A3128" s="41" t="s">
        <v>11385</v>
      </c>
      <c r="B3128" s="42" t="s">
        <v>10664</v>
      </c>
      <c r="C3128" s="43" t="s">
        <v>11022</v>
      </c>
      <c r="D3128" s="43" t="s">
        <v>11303</v>
      </c>
      <c r="E3128" s="44" t="s">
        <v>232</v>
      </c>
      <c r="F3128" s="62" t="s">
        <v>11386</v>
      </c>
      <c r="G3128" s="45" t="s">
        <v>6848</v>
      </c>
      <c r="H3128" s="47">
        <v>42958</v>
      </c>
      <c r="I3128" s="47">
        <v>44418</v>
      </c>
      <c r="J3128" s="48" t="str">
        <f>IF(Ugovori_OPULJP[[#This Row],[DATUM ZAVRŠETKA OPERACIJE]]&gt;DATE(2024,3,31),"u provedbi","završen")</f>
        <v>završen</v>
      </c>
      <c r="K3128" s="46" t="s">
        <v>371</v>
      </c>
      <c r="L3128" s="46" t="s">
        <v>371</v>
      </c>
      <c r="M3128" s="49">
        <v>0.85</v>
      </c>
      <c r="N3128" s="49">
        <v>0.15</v>
      </c>
      <c r="O3128" s="50">
        <f>Ugovori_OPULJP[[#This Row],[Bespovratna sredstva - Ukupno (EU+Nac) HRK
= Ukupna ugovorena vrijednost bespovratnih sredstava]]*Ugovori_OPULJP[[#This Row],[EU STOPA SUFINANCIRANJA %
EU CO-FINANCING RATE %]]</f>
        <v>6431514.6469999999</v>
      </c>
      <c r="P3128" s="51">
        <f>Ugovori_OPULJP[[#This Row],[Bespovratna sredstva - EU dio - HRK]]/7.5345</f>
        <v>853608.68630964227</v>
      </c>
      <c r="Q3128" s="50">
        <f>Ugovori_OPULJP[[#This Row],[Bespovratna sredstva - Ukupno (EU+Nac) HRK
= Ukupna ugovorena vrijednost bespovratnih sredstava]]*Ugovori_OPULJP[[#This Row],[STOPA NACIONALNOG SUFINANCIRANJA %]]</f>
        <v>1134973.173</v>
      </c>
      <c r="R3128" s="51">
        <f>Ugovori_OPULJP[[#This Row],[Bespovratna sredstva - Nacionalni dio - HRK]]/7.5345</f>
        <v>150636.82699581922</v>
      </c>
      <c r="S3128" s="50">
        <v>7566487.8200000003</v>
      </c>
      <c r="T3128" s="51">
        <f>Ugovori_OPULJP[[#This Row],[Bespovratna sredstva - Ukupno (EU+Nac) HRK
= Ukupna ugovorena vrijednost bespovratnih sredstava]]/7.5345</f>
        <v>1004245.5133054615</v>
      </c>
      <c r="U3128" s="50">
        <v>406628.97999999952</v>
      </c>
      <c r="V3128" s="51">
        <f>Ugovori_OPULJP[[#This Row],[Javni doprinos korisnika - HRK]]/7.5345</f>
        <v>53968.940208374741</v>
      </c>
      <c r="W3128" s="50">
        <v>0</v>
      </c>
      <c r="X3128" s="51">
        <f>Ugovori_OPULJP[[#This Row],[Privatni doprinos korisnika - HRK]]/7.5345</f>
        <v>0</v>
      </c>
      <c r="Y3128" s="52">
        <v>7973116.7999999998</v>
      </c>
      <c r="Z3128" s="53">
        <f>Ugovori_OPULJP[[#This Row],[UKUPNI PRIHVATLJIVI IZDACI
TOTAL ELIGIBLE EXPENDITURE
= Bespovratna sredstva ukupno + doprinos korisnika
= Ukupni prihvatljivi troškovi
= Ukupna ugovorena vrijednost projekta HRK]]/7.5345</f>
        <v>1058214.4535138363</v>
      </c>
      <c r="AA3128" s="44" t="s">
        <v>10669</v>
      </c>
      <c r="AB3128" s="44" t="s">
        <v>10670</v>
      </c>
      <c r="AC3128" s="114" t="s">
        <v>11387</v>
      </c>
      <c r="AD3128" s="43" t="s">
        <v>11026</v>
      </c>
    </row>
    <row r="3129" spans="1:30" ht="66.75" customHeight="1" x14ac:dyDescent="0.2">
      <c r="A3129" s="41" t="s">
        <v>11388</v>
      </c>
      <c r="B3129" s="42" t="s">
        <v>10664</v>
      </c>
      <c r="C3129" s="43" t="s">
        <v>11022</v>
      </c>
      <c r="D3129" s="43" t="s">
        <v>11303</v>
      </c>
      <c r="E3129" s="44" t="s">
        <v>232</v>
      </c>
      <c r="F3129" s="45" t="s">
        <v>11162</v>
      </c>
      <c r="G3129" s="45" t="s">
        <v>771</v>
      </c>
      <c r="H3129" s="47">
        <v>42968</v>
      </c>
      <c r="I3129" s="47">
        <v>44428</v>
      </c>
      <c r="J3129" s="48" t="str">
        <f>IF(Ugovori_OPULJP[[#This Row],[DATUM ZAVRŠETKA OPERACIJE]]&gt;DATE(2024,3,31),"u provedbi","završen")</f>
        <v>završen</v>
      </c>
      <c r="K3129" s="46" t="s">
        <v>425</v>
      </c>
      <c r="L3129" s="46" t="s">
        <v>425</v>
      </c>
      <c r="M3129" s="49">
        <v>0.85</v>
      </c>
      <c r="N3129" s="49">
        <v>0.15</v>
      </c>
      <c r="O3129" s="50">
        <f>Ugovori_OPULJP[[#This Row],[Bespovratna sredstva - Ukupno (EU+Nac) HRK
= Ukupna ugovorena vrijednost bespovratnih sredstava]]*Ugovori_OPULJP[[#This Row],[EU STOPA SUFINANCIRANJA %
EU CO-FINANCING RATE %]]</f>
        <v>6800000</v>
      </c>
      <c r="P3129" s="51">
        <f>Ugovori_OPULJP[[#This Row],[Bespovratna sredstva - EU dio - HRK]]/7.5345</f>
        <v>902515.09721945715</v>
      </c>
      <c r="Q3129" s="50">
        <f>Ugovori_OPULJP[[#This Row],[Bespovratna sredstva - Ukupno (EU+Nac) HRK
= Ukupna ugovorena vrijednost bespovratnih sredstava]]*Ugovori_OPULJP[[#This Row],[STOPA NACIONALNOG SUFINANCIRANJA %]]</f>
        <v>1200000</v>
      </c>
      <c r="R3129" s="51">
        <f>Ugovori_OPULJP[[#This Row],[Bespovratna sredstva - Nacionalni dio - HRK]]/7.5345</f>
        <v>159267.37009755126</v>
      </c>
      <c r="S3129" s="50">
        <v>8000000</v>
      </c>
      <c r="T3129" s="51">
        <f>Ugovori_OPULJP[[#This Row],[Bespovratna sredstva - Ukupno (EU+Nac) HRK
= Ukupna ugovorena vrijednost bespovratnih sredstava]]/7.5345</f>
        <v>1061782.4673170084</v>
      </c>
      <c r="U3129" s="50">
        <v>4684504</v>
      </c>
      <c r="V3129" s="51">
        <f>Ugovori_OPULJP[[#This Row],[Javni doprinos korisnika - HRK]]/7.5345</f>
        <v>621740.52690954937</v>
      </c>
      <c r="W3129" s="50">
        <v>0</v>
      </c>
      <c r="X3129" s="51">
        <f>Ugovori_OPULJP[[#This Row],[Privatni doprinos korisnika - HRK]]/7.5345</f>
        <v>0</v>
      </c>
      <c r="Y3129" s="52">
        <v>12684504</v>
      </c>
      <c r="Z3129" s="53">
        <f>Ugovori_OPULJP[[#This Row],[UKUPNI PRIHVATLJIVI IZDACI
TOTAL ELIGIBLE EXPENDITURE
= Bespovratna sredstva ukupno + doprinos korisnika
= Ukupni prihvatljivi troškovi
= Ukupna ugovorena vrijednost projekta HRK]]/7.5345</f>
        <v>1683522.9942265577</v>
      </c>
      <c r="AA3129" s="44" t="s">
        <v>10669</v>
      </c>
      <c r="AB3129" s="44" t="s">
        <v>10670</v>
      </c>
      <c r="AC3129" s="114" t="s">
        <v>11389</v>
      </c>
      <c r="AD3129" s="43" t="s">
        <v>11026</v>
      </c>
    </row>
    <row r="3130" spans="1:30" ht="66.75" customHeight="1" x14ac:dyDescent="0.2">
      <c r="A3130" s="41" t="s">
        <v>11390</v>
      </c>
      <c r="B3130" s="42" t="s">
        <v>10664</v>
      </c>
      <c r="C3130" s="43" t="s">
        <v>11022</v>
      </c>
      <c r="D3130" s="43" t="s">
        <v>11303</v>
      </c>
      <c r="E3130" s="44" t="s">
        <v>232</v>
      </c>
      <c r="F3130" s="45" t="s">
        <v>11391</v>
      </c>
      <c r="G3130" s="45" t="s">
        <v>10038</v>
      </c>
      <c r="H3130" s="47">
        <v>42948</v>
      </c>
      <c r="I3130" s="47">
        <v>44408</v>
      </c>
      <c r="J3130" s="48" t="str">
        <f>IF(Ugovori_OPULJP[[#This Row],[DATUM ZAVRŠETKA OPERACIJE]]&gt;DATE(2024,3,31),"u provedbi","završen")</f>
        <v>završen</v>
      </c>
      <c r="K3130" s="46" t="s">
        <v>338</v>
      </c>
      <c r="L3130" s="46" t="s">
        <v>338</v>
      </c>
      <c r="M3130" s="49">
        <v>0.85</v>
      </c>
      <c r="N3130" s="49">
        <v>0.15</v>
      </c>
      <c r="O3130" s="50">
        <f>Ugovori_OPULJP[[#This Row],[Bespovratna sredstva - Ukupno (EU+Nac) HRK
= Ukupna ugovorena vrijednost bespovratnih sredstava]]*Ugovori_OPULJP[[#This Row],[EU STOPA SUFINANCIRANJA %
EU CO-FINANCING RATE %]]</f>
        <v>4582277.07</v>
      </c>
      <c r="P3130" s="51">
        <f>Ugovori_OPULJP[[#This Row],[Bespovratna sredstva - EU dio - HRK]]/7.5345</f>
        <v>608172.68166434404</v>
      </c>
      <c r="Q3130" s="50">
        <f>Ugovori_OPULJP[[#This Row],[Bespovratna sredstva - Ukupno (EU+Nac) HRK
= Ukupna ugovorena vrijednost bespovratnih sredstava]]*Ugovori_OPULJP[[#This Row],[STOPA NACIONALNOG SUFINANCIRANJA %]]</f>
        <v>808637.13</v>
      </c>
      <c r="R3130" s="51">
        <f>Ugovori_OPULJP[[#This Row],[Bespovratna sredstva - Nacionalni dio - HRK]]/7.5345</f>
        <v>107324.59088194306</v>
      </c>
      <c r="S3130" s="50">
        <v>5390914.2000000002</v>
      </c>
      <c r="T3130" s="51">
        <f>Ugovori_OPULJP[[#This Row],[Bespovratna sredstva - Ukupno (EU+Nac) HRK
= Ukupna ugovorena vrijednost bespovratnih sredstava]]/7.5345</f>
        <v>715497.27254628704</v>
      </c>
      <c r="U3130" s="50">
        <v>951337.79999999981</v>
      </c>
      <c r="V3130" s="51">
        <f>Ugovori_OPULJP[[#This Row],[Javni doprinos korisnika - HRK]]/7.5345</f>
        <v>126264.2245669918</v>
      </c>
      <c r="W3130" s="50">
        <v>0</v>
      </c>
      <c r="X3130" s="51">
        <f>Ugovori_OPULJP[[#This Row],[Privatni doprinos korisnika - HRK]]/7.5345</f>
        <v>0</v>
      </c>
      <c r="Y3130" s="52">
        <v>6342252</v>
      </c>
      <c r="Z3130" s="53">
        <f>Ugovori_OPULJP[[#This Row],[UKUPNI PRIHVATLJIVI IZDACI
TOTAL ELIGIBLE EXPENDITURE
= Bespovratna sredstva ukupno + doprinos korisnika
= Ukupni prihvatljivi troškovi
= Ukupna ugovorena vrijednost projekta HRK]]/7.5345</f>
        <v>841761.49711327883</v>
      </c>
      <c r="AA3130" s="44" t="s">
        <v>10669</v>
      </c>
      <c r="AB3130" s="44" t="s">
        <v>10670</v>
      </c>
      <c r="AC3130" s="114" t="s">
        <v>11392</v>
      </c>
      <c r="AD3130" s="43" t="s">
        <v>11026</v>
      </c>
    </row>
    <row r="3131" spans="1:30" ht="66.75" customHeight="1" x14ac:dyDescent="0.2">
      <c r="A3131" s="41" t="s">
        <v>11393</v>
      </c>
      <c r="B3131" s="42" t="s">
        <v>10664</v>
      </c>
      <c r="C3131" s="43" t="s">
        <v>11022</v>
      </c>
      <c r="D3131" s="43" t="s">
        <v>11303</v>
      </c>
      <c r="E3131" s="44" t="s">
        <v>232</v>
      </c>
      <c r="F3131" s="45" t="s">
        <v>11206</v>
      </c>
      <c r="G3131" s="45" t="s">
        <v>11275</v>
      </c>
      <c r="H3131" s="47">
        <v>42979</v>
      </c>
      <c r="I3131" s="47">
        <v>44439</v>
      </c>
      <c r="J3131" s="48" t="str">
        <f>IF(Ugovori_OPULJP[[#This Row],[DATUM ZAVRŠETKA OPERACIJE]]&gt;DATE(2024,3,31),"u provedbi","završen")</f>
        <v>završen</v>
      </c>
      <c r="K3131" s="46" t="s">
        <v>211</v>
      </c>
      <c r="L3131" s="46" t="s">
        <v>211</v>
      </c>
      <c r="M3131" s="49">
        <v>0.85</v>
      </c>
      <c r="N3131" s="49">
        <v>0.15</v>
      </c>
      <c r="O3131" s="50">
        <f>Ugovori_OPULJP[[#This Row],[Bespovratna sredstva - Ukupno (EU+Nac) HRK
= Ukupna ugovorena vrijednost bespovratnih sredstava]]*Ugovori_OPULJP[[#This Row],[EU STOPA SUFINANCIRANJA %
EU CO-FINANCING RATE %]]</f>
        <v>3826008.8224999998</v>
      </c>
      <c r="P3131" s="51">
        <f>Ugovori_OPULJP[[#This Row],[Bespovratna sredstva - EU dio - HRK]]/7.5345</f>
        <v>507798.63594133646</v>
      </c>
      <c r="Q3131" s="50">
        <f>Ugovori_OPULJP[[#This Row],[Bespovratna sredstva - Ukupno (EU+Nac) HRK
= Ukupna ugovorena vrijednost bespovratnih sredstava]]*Ugovori_OPULJP[[#This Row],[STOPA NACIONALNOG SUFINANCIRANJA %]]</f>
        <v>675178.02749999997</v>
      </c>
      <c r="R3131" s="51">
        <f>Ugovori_OPULJP[[#This Row],[Bespovratna sredstva - Nacionalni dio - HRK]]/7.5345</f>
        <v>89611.523989647612</v>
      </c>
      <c r="S3131" s="50">
        <v>4501186.8499999996</v>
      </c>
      <c r="T3131" s="51">
        <f>Ugovori_OPULJP[[#This Row],[Bespovratna sredstva - Ukupno (EU+Nac) HRK
= Ukupna ugovorena vrijednost bespovratnih sredstava]]/7.5345</f>
        <v>597410.15993098402</v>
      </c>
      <c r="U3131" s="50">
        <v>391407.55000000075</v>
      </c>
      <c r="V3131" s="51">
        <f>Ugovori_OPULJP[[#This Row],[Javni doprinos korisnika - HRK]]/7.5345</f>
        <v>51948.709270688261</v>
      </c>
      <c r="W3131" s="50">
        <v>0</v>
      </c>
      <c r="X3131" s="51">
        <f>Ugovori_OPULJP[[#This Row],[Privatni doprinos korisnika - HRK]]/7.5345</f>
        <v>0</v>
      </c>
      <c r="Y3131" s="52">
        <v>4892594.4000000004</v>
      </c>
      <c r="Z3131" s="53">
        <f>Ugovori_OPULJP[[#This Row],[UKUPNI PRIHVATLJIVI IZDACI
TOTAL ELIGIBLE EXPENDITURE
= Bespovratna sredstva ukupno + doprinos korisnika
= Ukupni prihvatljivi troškovi
= Ukupna ugovorena vrijednost projekta HRK]]/7.5345</f>
        <v>649358.86920167226</v>
      </c>
      <c r="AA3131" s="44" t="s">
        <v>10669</v>
      </c>
      <c r="AB3131" s="44" t="s">
        <v>10670</v>
      </c>
      <c r="AC3131" s="114" t="s">
        <v>11394</v>
      </c>
      <c r="AD3131" s="43" t="s">
        <v>11026</v>
      </c>
    </row>
    <row r="3132" spans="1:30" ht="66.75" customHeight="1" x14ac:dyDescent="0.2">
      <c r="A3132" s="41" t="s">
        <v>11395</v>
      </c>
      <c r="B3132" s="42" t="s">
        <v>10664</v>
      </c>
      <c r="C3132" s="43" t="s">
        <v>11022</v>
      </c>
      <c r="D3132" s="43" t="s">
        <v>11303</v>
      </c>
      <c r="E3132" s="44" t="s">
        <v>232</v>
      </c>
      <c r="F3132" s="45" t="s">
        <v>11396</v>
      </c>
      <c r="G3132" s="45" t="s">
        <v>346</v>
      </c>
      <c r="H3132" s="47">
        <v>42963</v>
      </c>
      <c r="I3132" s="47">
        <v>44423</v>
      </c>
      <c r="J3132" s="48" t="str">
        <f>IF(Ugovori_OPULJP[[#This Row],[DATUM ZAVRŠETKA OPERACIJE]]&gt;DATE(2024,3,31),"u provedbi","završen")</f>
        <v>završen</v>
      </c>
      <c r="K3132" s="46" t="s">
        <v>130</v>
      </c>
      <c r="L3132" s="46" t="s">
        <v>130</v>
      </c>
      <c r="M3132" s="49">
        <v>0.85</v>
      </c>
      <c r="N3132" s="49">
        <v>0.15</v>
      </c>
      <c r="O3132" s="50">
        <f>Ugovori_OPULJP[[#This Row],[Bespovratna sredstva - Ukupno (EU+Nac) HRK
= Ukupna ugovorena vrijednost bespovratnih sredstava]]*Ugovori_OPULJP[[#This Row],[EU STOPA SUFINANCIRANJA %
EU CO-FINANCING RATE %]]</f>
        <v>8360537.7970000003</v>
      </c>
      <c r="P3132" s="51">
        <f>Ugovori_OPULJP[[#This Row],[Bespovratna sredstva - EU dio - HRK]]/7.5345</f>
        <v>1109634.0562744706</v>
      </c>
      <c r="Q3132" s="50">
        <f>Ugovori_OPULJP[[#This Row],[Bespovratna sredstva - Ukupno (EU+Nac) HRK
= Ukupna ugovorena vrijednost bespovratnih sredstava]]*Ugovori_OPULJP[[#This Row],[STOPA NACIONALNOG SUFINANCIRANJA %]]</f>
        <v>1475389.023</v>
      </c>
      <c r="R3132" s="51">
        <f>Ugovori_OPULJP[[#This Row],[Bespovratna sredstva - Nacionalni dio - HRK]]/7.5345</f>
        <v>195817.7746366713</v>
      </c>
      <c r="S3132" s="50">
        <v>9835926.8200000003</v>
      </c>
      <c r="T3132" s="51">
        <f>Ugovori_OPULJP[[#This Row],[Bespovratna sredstva - Ukupno (EU+Nac) HRK
= Ukupna ugovorena vrijednost bespovratnih sredstava]]/7.5345</f>
        <v>1305451.8309111421</v>
      </c>
      <c r="U3132" s="50">
        <v>855297.98000000045</v>
      </c>
      <c r="V3132" s="51">
        <f>Ugovori_OPULJP[[#This Row],[Javni doprinos korisnika - HRK]]/7.5345</f>
        <v>113517.54993695673</v>
      </c>
      <c r="W3132" s="50">
        <v>0</v>
      </c>
      <c r="X3132" s="51">
        <f>Ugovori_OPULJP[[#This Row],[Privatni doprinos korisnika - HRK]]/7.5345</f>
        <v>0</v>
      </c>
      <c r="Y3132" s="52">
        <v>10691224.800000001</v>
      </c>
      <c r="Z3132" s="53">
        <f>Ugovori_OPULJP[[#This Row],[UKUPNI PRIHVATLJIVI IZDACI
TOTAL ELIGIBLE EXPENDITURE
= Bespovratna sredstva ukupno + doprinos korisnika
= Ukupni prihvatljivi troškovi
= Ukupna ugovorena vrijednost projekta HRK]]/7.5345</f>
        <v>1418969.3808480988</v>
      </c>
      <c r="AA3132" s="44" t="s">
        <v>10669</v>
      </c>
      <c r="AB3132" s="44" t="s">
        <v>10670</v>
      </c>
      <c r="AC3132" s="114" t="s">
        <v>11397</v>
      </c>
      <c r="AD3132" s="43" t="s">
        <v>11026</v>
      </c>
    </row>
    <row r="3133" spans="1:30" ht="66.75" customHeight="1" x14ac:dyDescent="0.2">
      <c r="A3133" s="41" t="s">
        <v>11398</v>
      </c>
      <c r="B3133" s="42" t="s">
        <v>10664</v>
      </c>
      <c r="C3133" s="43" t="s">
        <v>11022</v>
      </c>
      <c r="D3133" s="43" t="s">
        <v>11303</v>
      </c>
      <c r="E3133" s="44" t="s">
        <v>232</v>
      </c>
      <c r="F3133" s="45" t="s">
        <v>11399</v>
      </c>
      <c r="G3133" s="45" t="s">
        <v>304</v>
      </c>
      <c r="H3133" s="47">
        <v>42965</v>
      </c>
      <c r="I3133" s="47">
        <v>44425</v>
      </c>
      <c r="J3133" s="48" t="str">
        <f>IF(Ugovori_OPULJP[[#This Row],[DATUM ZAVRŠETKA OPERACIJE]]&gt;DATE(2024,3,31),"u provedbi","završen")</f>
        <v>završen</v>
      </c>
      <c r="K3133" s="46" t="s">
        <v>200</v>
      </c>
      <c r="L3133" s="46" t="s">
        <v>200</v>
      </c>
      <c r="M3133" s="49">
        <v>0.85</v>
      </c>
      <c r="N3133" s="49">
        <v>0.15</v>
      </c>
      <c r="O3133" s="50">
        <f>Ugovori_OPULJP[[#This Row],[Bespovratna sredstva - Ukupno (EU+Nac) HRK
= Ukupna ugovorena vrijednost bespovratnih sredstava]]*Ugovori_OPULJP[[#This Row],[EU STOPA SUFINANCIRANJA %
EU CO-FINANCING RATE %]]</f>
        <v>6800000</v>
      </c>
      <c r="P3133" s="51">
        <f>Ugovori_OPULJP[[#This Row],[Bespovratna sredstva - EU dio - HRK]]/7.5345</f>
        <v>902515.09721945715</v>
      </c>
      <c r="Q3133" s="50">
        <f>Ugovori_OPULJP[[#This Row],[Bespovratna sredstva - Ukupno (EU+Nac) HRK
= Ukupna ugovorena vrijednost bespovratnih sredstava]]*Ugovori_OPULJP[[#This Row],[STOPA NACIONALNOG SUFINANCIRANJA %]]</f>
        <v>1200000</v>
      </c>
      <c r="R3133" s="51">
        <f>Ugovori_OPULJP[[#This Row],[Bespovratna sredstva - Nacionalni dio - HRK]]/7.5345</f>
        <v>159267.37009755126</v>
      </c>
      <c r="S3133" s="50">
        <v>8000000</v>
      </c>
      <c r="T3133" s="51">
        <f>Ugovori_OPULJP[[#This Row],[Bespovratna sredstva - Ukupno (EU+Nac) HRK
= Ukupna ugovorena vrijednost bespovratnih sredstava]]/7.5345</f>
        <v>1061782.4673170084</v>
      </c>
      <c r="U3133" s="50">
        <v>6315368.8000000007</v>
      </c>
      <c r="V3133" s="51">
        <f>Ugovori_OPULJP[[#This Row],[Javni doprinos korisnika - HRK]]/7.5345</f>
        <v>838193.48331010691</v>
      </c>
      <c r="W3133" s="50">
        <v>0</v>
      </c>
      <c r="X3133" s="51">
        <f>Ugovori_OPULJP[[#This Row],[Privatni doprinos korisnika - HRK]]/7.5345</f>
        <v>0</v>
      </c>
      <c r="Y3133" s="52">
        <v>14315368.800000001</v>
      </c>
      <c r="Z3133" s="53">
        <f>Ugovori_OPULJP[[#This Row],[UKUPNI PRIHVATLJIVI IZDACI
TOTAL ELIGIBLE EXPENDITURE
= Bespovratna sredstva ukupno + doprinos korisnika
= Ukupni prihvatljivi troškovi
= Ukupna ugovorena vrijednost projekta HRK]]/7.5345</f>
        <v>1899975.9506271153</v>
      </c>
      <c r="AA3133" s="44" t="s">
        <v>10669</v>
      </c>
      <c r="AB3133" s="44" t="s">
        <v>10670</v>
      </c>
      <c r="AC3133" s="114" t="s">
        <v>11400</v>
      </c>
      <c r="AD3133" s="43" t="s">
        <v>11026</v>
      </c>
    </row>
    <row r="3134" spans="1:30" ht="66.75" customHeight="1" x14ac:dyDescent="0.2">
      <c r="A3134" s="41" t="s">
        <v>11401</v>
      </c>
      <c r="B3134" s="42" t="s">
        <v>10664</v>
      </c>
      <c r="C3134" s="43" t="s">
        <v>11022</v>
      </c>
      <c r="D3134" s="43" t="s">
        <v>11303</v>
      </c>
      <c r="E3134" s="44" t="s">
        <v>232</v>
      </c>
      <c r="F3134" s="45" t="s">
        <v>11402</v>
      </c>
      <c r="G3134" s="62" t="s">
        <v>4496</v>
      </c>
      <c r="H3134" s="47">
        <v>42963</v>
      </c>
      <c r="I3134" s="47">
        <v>44423</v>
      </c>
      <c r="J3134" s="48" t="str">
        <f>IF(Ugovori_OPULJP[[#This Row],[DATUM ZAVRŠETKA OPERACIJE]]&gt;DATE(2024,3,31),"u provedbi","završen")</f>
        <v>završen</v>
      </c>
      <c r="K3134" s="46" t="s">
        <v>599</v>
      </c>
      <c r="L3134" s="46" t="s">
        <v>599</v>
      </c>
      <c r="M3134" s="49">
        <v>0.85</v>
      </c>
      <c r="N3134" s="49">
        <v>0.15</v>
      </c>
      <c r="O3134" s="50">
        <f>Ugovori_OPULJP[[#This Row],[Bespovratna sredstva - Ukupno (EU+Nac) HRK
= Ukupna ugovorena vrijednost bespovratnih sredstava]]*Ugovori_OPULJP[[#This Row],[EU STOPA SUFINANCIRANJA %
EU CO-FINANCING RATE %]]</f>
        <v>6438291.8159999996</v>
      </c>
      <c r="P3134" s="51">
        <f>Ugovori_OPULJP[[#This Row],[Bespovratna sredstva - EU dio - HRK]]/7.5345</f>
        <v>854508.17121242278</v>
      </c>
      <c r="Q3134" s="50">
        <f>Ugovori_OPULJP[[#This Row],[Bespovratna sredstva - Ukupno (EU+Nac) HRK
= Ukupna ugovorena vrijednost bespovratnih sredstava]]*Ugovori_OPULJP[[#This Row],[STOPA NACIONALNOG SUFINANCIRANJA %]]</f>
        <v>1136169.1439999999</v>
      </c>
      <c r="R3134" s="51">
        <f>Ugovori_OPULJP[[#This Row],[Bespovratna sredstva - Nacionalni dio - HRK]]/7.5345</f>
        <v>150795.55962572165</v>
      </c>
      <c r="S3134" s="50">
        <v>7574460.96</v>
      </c>
      <c r="T3134" s="51">
        <f>Ugovori_OPULJP[[#This Row],[Bespovratna sredstva - Ukupno (EU+Nac) HRK
= Ukupna ugovorena vrijednost bespovratnih sredstava]]/7.5345</f>
        <v>1005303.7308381444</v>
      </c>
      <c r="U3134" s="50">
        <v>398655.83999999985</v>
      </c>
      <c r="V3134" s="51">
        <f>Ugovori_OPULJP[[#This Row],[Javni doprinos korisnika - HRK]]/7.5345</f>
        <v>52910.722675691795</v>
      </c>
      <c r="W3134" s="50">
        <v>0</v>
      </c>
      <c r="X3134" s="51">
        <f>Ugovori_OPULJP[[#This Row],[Privatni doprinos korisnika - HRK]]/7.5345</f>
        <v>0</v>
      </c>
      <c r="Y3134" s="52">
        <v>7973116.7999999998</v>
      </c>
      <c r="Z3134" s="53">
        <f>Ugovori_OPULJP[[#This Row],[UKUPNI PRIHVATLJIVI IZDACI
TOTAL ELIGIBLE EXPENDITURE
= Bespovratna sredstva ukupno + doprinos korisnika
= Ukupni prihvatljivi troškovi
= Ukupna ugovorena vrijednost projekta HRK]]/7.5345</f>
        <v>1058214.4535138363</v>
      </c>
      <c r="AA3134" s="44" t="s">
        <v>10669</v>
      </c>
      <c r="AB3134" s="44" t="s">
        <v>10670</v>
      </c>
      <c r="AC3134" s="114" t="s">
        <v>11403</v>
      </c>
      <c r="AD3134" s="43" t="s">
        <v>11026</v>
      </c>
    </row>
    <row r="3135" spans="1:30" ht="66.75" customHeight="1" x14ac:dyDescent="0.2">
      <c r="A3135" s="41" t="s">
        <v>11404</v>
      </c>
      <c r="B3135" s="42" t="s">
        <v>10664</v>
      </c>
      <c r="C3135" s="43" t="s">
        <v>11022</v>
      </c>
      <c r="D3135" s="43" t="s">
        <v>11303</v>
      </c>
      <c r="E3135" s="44" t="s">
        <v>232</v>
      </c>
      <c r="F3135" s="45" t="s">
        <v>11405</v>
      </c>
      <c r="G3135" s="45" t="s">
        <v>837</v>
      </c>
      <c r="H3135" s="47">
        <v>42979</v>
      </c>
      <c r="I3135" s="47">
        <v>44439</v>
      </c>
      <c r="J3135" s="48" t="str">
        <f>IF(Ugovori_OPULJP[[#This Row],[DATUM ZAVRŠETKA OPERACIJE]]&gt;DATE(2024,3,31),"u provedbi","završen")</f>
        <v>završen</v>
      </c>
      <c r="K3135" s="46" t="s">
        <v>594</v>
      </c>
      <c r="L3135" s="46" t="s">
        <v>594</v>
      </c>
      <c r="M3135" s="49">
        <v>0.85</v>
      </c>
      <c r="N3135" s="49">
        <v>0.15</v>
      </c>
      <c r="O3135" s="50">
        <f>Ugovori_OPULJP[[#This Row],[Bespovratna sredstva - Ukupno (EU+Nac) HRK
= Ukupna ugovorena vrijednost bespovratnih sredstava]]*Ugovori_OPULJP[[#This Row],[EU STOPA SUFINANCIRANJA %
EU CO-FINANCING RATE %]]</f>
        <v>8500000</v>
      </c>
      <c r="P3135" s="51">
        <f>Ugovori_OPULJP[[#This Row],[Bespovratna sredstva - EU dio - HRK]]/7.5345</f>
        <v>1128143.8715243214</v>
      </c>
      <c r="Q3135" s="50">
        <f>Ugovori_OPULJP[[#This Row],[Bespovratna sredstva - Ukupno (EU+Nac) HRK
= Ukupna ugovorena vrijednost bespovratnih sredstava]]*Ugovori_OPULJP[[#This Row],[STOPA NACIONALNOG SUFINANCIRANJA %]]</f>
        <v>1500000</v>
      </c>
      <c r="R3135" s="51">
        <f>Ugovori_OPULJP[[#This Row],[Bespovratna sredstva - Nacionalni dio - HRK]]/7.5345</f>
        <v>199084.21262193908</v>
      </c>
      <c r="S3135" s="50">
        <v>10000000</v>
      </c>
      <c r="T3135" s="51">
        <f>Ugovori_OPULJP[[#This Row],[Bespovratna sredstva - Ukupno (EU+Nac) HRK
= Ukupna ugovorena vrijednost bespovratnih sredstava]]/7.5345</f>
        <v>1327228.0841462605</v>
      </c>
      <c r="U3135" s="50">
        <v>691224.80000000075</v>
      </c>
      <c r="V3135" s="51">
        <f>Ugovori_OPULJP[[#This Row],[Javni doprinos korisnika - HRK]]/7.5345</f>
        <v>91741.296701838306</v>
      </c>
      <c r="W3135" s="50">
        <v>0</v>
      </c>
      <c r="X3135" s="51">
        <f>Ugovori_OPULJP[[#This Row],[Privatni doprinos korisnika - HRK]]/7.5345</f>
        <v>0</v>
      </c>
      <c r="Y3135" s="52">
        <v>10691224.800000001</v>
      </c>
      <c r="Z3135" s="53">
        <f>Ugovori_OPULJP[[#This Row],[UKUPNI PRIHVATLJIVI IZDACI
TOTAL ELIGIBLE EXPENDITURE
= Bespovratna sredstva ukupno + doprinos korisnika
= Ukupni prihvatljivi troškovi
= Ukupna ugovorena vrijednost projekta HRK]]/7.5345</f>
        <v>1418969.3808480988</v>
      </c>
      <c r="AA3135" s="44" t="s">
        <v>10669</v>
      </c>
      <c r="AB3135" s="44" t="s">
        <v>10670</v>
      </c>
      <c r="AC3135" s="114" t="s">
        <v>11406</v>
      </c>
      <c r="AD3135" s="43" t="s">
        <v>11026</v>
      </c>
    </row>
    <row r="3136" spans="1:30" ht="66.75" customHeight="1" x14ac:dyDescent="0.2">
      <c r="A3136" s="41" t="s">
        <v>11407</v>
      </c>
      <c r="B3136" s="42" t="s">
        <v>10664</v>
      </c>
      <c r="C3136" s="43" t="s">
        <v>11022</v>
      </c>
      <c r="D3136" s="43" t="s">
        <v>11303</v>
      </c>
      <c r="E3136" s="44" t="s">
        <v>232</v>
      </c>
      <c r="F3136" s="45" t="s">
        <v>11408</v>
      </c>
      <c r="G3136" s="62" t="s">
        <v>9133</v>
      </c>
      <c r="H3136" s="47">
        <v>42940</v>
      </c>
      <c r="I3136" s="47">
        <v>44400</v>
      </c>
      <c r="J3136" s="48" t="str">
        <f>IF(Ugovori_OPULJP[[#This Row],[DATUM ZAVRŠETKA OPERACIJE]]&gt;DATE(2024,3,31),"u provedbi","završen")</f>
        <v>završen</v>
      </c>
      <c r="K3136" s="46" t="s">
        <v>173</v>
      </c>
      <c r="L3136" s="46" t="s">
        <v>173</v>
      </c>
      <c r="M3136" s="49">
        <v>0.85</v>
      </c>
      <c r="N3136" s="49">
        <v>0.15</v>
      </c>
      <c r="O3136" s="50">
        <f>Ugovori_OPULJP[[#This Row],[Bespovratna sredstva - Ukupno (EU+Nac) HRK
= Ukupna ugovorena vrijednost bespovratnih sredstava]]*Ugovori_OPULJP[[#This Row],[EU STOPA SUFINANCIRANJA %
EU CO-FINANCING RATE %]]</f>
        <v>8500000</v>
      </c>
      <c r="P3136" s="51">
        <f>Ugovori_OPULJP[[#This Row],[Bespovratna sredstva - EU dio - HRK]]/7.5345</f>
        <v>1128143.8715243214</v>
      </c>
      <c r="Q3136" s="50">
        <f>Ugovori_OPULJP[[#This Row],[Bespovratna sredstva - Ukupno (EU+Nac) HRK
= Ukupna ugovorena vrijednost bespovratnih sredstava]]*Ugovori_OPULJP[[#This Row],[STOPA NACIONALNOG SUFINANCIRANJA %]]</f>
        <v>1500000</v>
      </c>
      <c r="R3136" s="51">
        <f>Ugovori_OPULJP[[#This Row],[Bespovratna sredstva - Nacionalni dio - HRK]]/7.5345</f>
        <v>199084.21262193908</v>
      </c>
      <c r="S3136" s="50">
        <v>10000000</v>
      </c>
      <c r="T3136" s="51">
        <f>Ugovori_OPULJP[[#This Row],[Bespovratna sredstva - Ukupno (EU+Nac) HRK
= Ukupna ugovorena vrijednost bespovratnih sredstava]]/7.5345</f>
        <v>1327228.0841462605</v>
      </c>
      <c r="U3136" s="50">
        <v>872432</v>
      </c>
      <c r="V3136" s="51">
        <f>Ugovori_OPULJP[[#This Row],[Javni doprinos korisnika - HRK]]/7.5345</f>
        <v>115791.62519078903</v>
      </c>
      <c r="W3136" s="50">
        <v>0</v>
      </c>
      <c r="X3136" s="51">
        <f>Ugovori_OPULJP[[#This Row],[Privatni doprinos korisnika - HRK]]/7.5345</f>
        <v>0</v>
      </c>
      <c r="Y3136" s="52">
        <v>10872432</v>
      </c>
      <c r="Z3136" s="53">
        <f>Ugovori_OPULJP[[#This Row],[UKUPNI PRIHVATLJIVI IZDACI
TOTAL ELIGIBLE EXPENDITURE
= Bespovratna sredstva ukupno + doprinos korisnika
= Ukupni prihvatljivi troškovi
= Ukupna ugovorena vrijednost projekta HRK]]/7.5345</f>
        <v>1443019.7093370494</v>
      </c>
      <c r="AA3136" s="44" t="s">
        <v>10669</v>
      </c>
      <c r="AB3136" s="44" t="s">
        <v>10670</v>
      </c>
      <c r="AC3136" s="114" t="s">
        <v>11409</v>
      </c>
      <c r="AD3136" s="43" t="s">
        <v>11026</v>
      </c>
    </row>
    <row r="3137" spans="1:30" ht="66.75" customHeight="1" x14ac:dyDescent="0.2">
      <c r="A3137" s="41" t="s">
        <v>11410</v>
      </c>
      <c r="B3137" s="42" t="s">
        <v>10664</v>
      </c>
      <c r="C3137" s="43" t="s">
        <v>11022</v>
      </c>
      <c r="D3137" s="43" t="s">
        <v>11303</v>
      </c>
      <c r="E3137" s="44" t="s">
        <v>232</v>
      </c>
      <c r="F3137" s="45" t="s">
        <v>11411</v>
      </c>
      <c r="G3137" s="45" t="s">
        <v>3106</v>
      </c>
      <c r="H3137" s="47">
        <v>42963</v>
      </c>
      <c r="I3137" s="47">
        <v>44423</v>
      </c>
      <c r="J3137" s="48" t="str">
        <f>IF(Ugovori_OPULJP[[#This Row],[DATUM ZAVRŠETKA OPERACIJE]]&gt;DATE(2024,3,31),"u provedbi","završen")</f>
        <v>završen</v>
      </c>
      <c r="K3137" s="46" t="s">
        <v>99</v>
      </c>
      <c r="L3137" s="46" t="s">
        <v>99</v>
      </c>
      <c r="M3137" s="49">
        <v>0.85</v>
      </c>
      <c r="N3137" s="49">
        <v>0.15</v>
      </c>
      <c r="O3137" s="50">
        <f>Ugovori_OPULJP[[#This Row],[Bespovratna sredstva - Ukupno (EU+Nac) HRK
= Ukupna ugovorena vrijednost bespovratnih sredstava]]*Ugovori_OPULJP[[#This Row],[EU STOPA SUFINANCIRANJA %
EU CO-FINANCING RATE %]]</f>
        <v>7986254.3219999997</v>
      </c>
      <c r="P3137" s="51">
        <f>Ugovori_OPULJP[[#This Row],[Bespovratna sredstva - EU dio - HRK]]/7.5345</f>
        <v>1059958.1023292851</v>
      </c>
      <c r="Q3137" s="50">
        <f>Ugovori_OPULJP[[#This Row],[Bespovratna sredstva - Ukupno (EU+Nac) HRK
= Ukupna ugovorena vrijednost bespovratnih sredstava]]*Ugovori_OPULJP[[#This Row],[STOPA NACIONALNOG SUFINANCIRANJA %]]</f>
        <v>1409338.9979999999</v>
      </c>
      <c r="R3137" s="51">
        <f>Ugovori_OPULJP[[#This Row],[Bespovratna sredstva - Nacionalni dio - HRK]]/7.5345</f>
        <v>187051.42982281503</v>
      </c>
      <c r="S3137" s="50">
        <v>9395593.3200000003</v>
      </c>
      <c r="T3137" s="51">
        <f>Ugovori_OPULJP[[#This Row],[Bespovratna sredstva - Ukupno (EU+Nac) HRK
= Ukupna ugovorena vrijednost bespovratnih sredstava]]/7.5345</f>
        <v>1247009.5321521002</v>
      </c>
      <c r="U3137" s="50">
        <v>1658045.879999999</v>
      </c>
      <c r="V3137" s="51">
        <f>Ugovori_OPULJP[[#This Row],[Javni doprinos korisnika - HRK]]/7.5345</f>
        <v>220060.5056738999</v>
      </c>
      <c r="W3137" s="50">
        <v>0</v>
      </c>
      <c r="X3137" s="51">
        <f>Ugovori_OPULJP[[#This Row],[Privatni doprinos korisnika - HRK]]/7.5345</f>
        <v>0</v>
      </c>
      <c r="Y3137" s="52">
        <v>11053639.199999999</v>
      </c>
      <c r="Z3137" s="53">
        <f>Ugovori_OPULJP[[#This Row],[UKUPNI PRIHVATLJIVI IZDACI
TOTAL ELIGIBLE EXPENDITURE
= Bespovratna sredstva ukupno + doprinos korisnika
= Ukupni prihvatljivi troškovi
= Ukupna ugovorena vrijednost projekta HRK]]/7.5345</f>
        <v>1467070.0378260002</v>
      </c>
      <c r="AA3137" s="44" t="s">
        <v>10669</v>
      </c>
      <c r="AB3137" s="44" t="s">
        <v>10670</v>
      </c>
      <c r="AC3137" s="114" t="s">
        <v>11412</v>
      </c>
      <c r="AD3137" s="43" t="s">
        <v>11026</v>
      </c>
    </row>
    <row r="3138" spans="1:30" ht="66.75" customHeight="1" x14ac:dyDescent="0.2">
      <c r="A3138" s="41" t="s">
        <v>11413</v>
      </c>
      <c r="B3138" s="42" t="s">
        <v>10664</v>
      </c>
      <c r="C3138" s="43" t="s">
        <v>11022</v>
      </c>
      <c r="D3138" s="43" t="s">
        <v>11303</v>
      </c>
      <c r="E3138" s="44" t="s">
        <v>232</v>
      </c>
      <c r="F3138" s="45" t="s">
        <v>11156</v>
      </c>
      <c r="G3138" s="45" t="s">
        <v>4324</v>
      </c>
      <c r="H3138" s="47">
        <v>42964</v>
      </c>
      <c r="I3138" s="47">
        <v>44424</v>
      </c>
      <c r="J3138" s="48" t="str">
        <f>IF(Ugovori_OPULJP[[#This Row],[DATUM ZAVRŠETKA OPERACIJE]]&gt;DATE(2024,3,31),"u provedbi","završen")</f>
        <v>završen</v>
      </c>
      <c r="K3138" s="46" t="s">
        <v>249</v>
      </c>
      <c r="L3138" s="46" t="s">
        <v>249</v>
      </c>
      <c r="M3138" s="49">
        <v>0.85</v>
      </c>
      <c r="N3138" s="49">
        <v>0.15</v>
      </c>
      <c r="O3138" s="50">
        <f>Ugovori_OPULJP[[#This Row],[Bespovratna sredstva - Ukupno (EU+Nac) HRK
= Ukupna ugovorena vrijednost bespovratnih sredstava]]*Ugovori_OPULJP[[#This Row],[EU STOPA SUFINANCIRANJA %
EU CO-FINANCING RATE %]]</f>
        <v>1701988.6259999999</v>
      </c>
      <c r="P3138" s="51">
        <f>Ugovori_OPULJP[[#This Row],[Bespovratna sredstva - EU dio - HRK]]/7.5345</f>
        <v>225892.71033247063</v>
      </c>
      <c r="Q3138" s="50">
        <f>Ugovori_OPULJP[[#This Row],[Bespovratna sredstva - Ukupno (EU+Nac) HRK
= Ukupna ugovorena vrijednost bespovratnih sredstava]]*Ugovori_OPULJP[[#This Row],[STOPA NACIONALNOG SUFINANCIRANJA %]]</f>
        <v>300350.93400000001</v>
      </c>
      <c r="R3138" s="51">
        <f>Ugovori_OPULJP[[#This Row],[Bespovratna sredstva - Nacionalni dio - HRK]]/7.5345</f>
        <v>39863.419470435991</v>
      </c>
      <c r="S3138" s="50">
        <v>2002339.56</v>
      </c>
      <c r="T3138" s="51">
        <f>Ugovori_OPULJP[[#This Row],[Bespovratna sredstva - Ukupno (EU+Nac) HRK
= Ukupna ugovorena vrijednost bespovratnih sredstava]]/7.5345</f>
        <v>265756.12980290659</v>
      </c>
      <c r="U3138" s="50">
        <v>353354.04000000004</v>
      </c>
      <c r="V3138" s="51">
        <f>Ugovori_OPULJP[[#This Row],[Javni doprinos korisnika - HRK]]/7.5345</f>
        <v>46898.140553454112</v>
      </c>
      <c r="W3138" s="50">
        <v>0</v>
      </c>
      <c r="X3138" s="51">
        <f>Ugovori_OPULJP[[#This Row],[Privatni doprinos korisnika - HRK]]/7.5345</f>
        <v>0</v>
      </c>
      <c r="Y3138" s="52">
        <v>2355693.6</v>
      </c>
      <c r="Z3138" s="53">
        <f>Ugovori_OPULJP[[#This Row],[UKUPNI PRIHVATLJIVI IZDACI
TOTAL ELIGIBLE EXPENDITURE
= Bespovratna sredstva ukupno + doprinos korisnika
= Ukupni prihvatljivi troškovi
= Ukupna ugovorena vrijednost projekta HRK]]/7.5345</f>
        <v>312654.27035636071</v>
      </c>
      <c r="AA3138" s="44" t="s">
        <v>10669</v>
      </c>
      <c r="AB3138" s="44" t="s">
        <v>10670</v>
      </c>
      <c r="AC3138" s="114" t="s">
        <v>11414</v>
      </c>
      <c r="AD3138" s="43" t="s">
        <v>11026</v>
      </c>
    </row>
    <row r="3139" spans="1:30" ht="66.75" customHeight="1" x14ac:dyDescent="0.2">
      <c r="A3139" s="41" t="s">
        <v>11415</v>
      </c>
      <c r="B3139" s="42" t="s">
        <v>10664</v>
      </c>
      <c r="C3139" s="43" t="s">
        <v>11022</v>
      </c>
      <c r="D3139" s="43" t="s">
        <v>11303</v>
      </c>
      <c r="E3139" s="44" t="s">
        <v>232</v>
      </c>
      <c r="F3139" s="45" t="s">
        <v>11102</v>
      </c>
      <c r="G3139" s="45" t="s">
        <v>1443</v>
      </c>
      <c r="H3139" s="47">
        <v>42938</v>
      </c>
      <c r="I3139" s="47">
        <v>44398</v>
      </c>
      <c r="J3139" s="48" t="str">
        <f>IF(Ugovori_OPULJP[[#This Row],[DATUM ZAVRŠETKA OPERACIJE]]&gt;DATE(2024,3,31),"u provedbi","završen")</f>
        <v>završen</v>
      </c>
      <c r="K3139" s="46" t="s">
        <v>186</v>
      </c>
      <c r="L3139" s="46" t="s">
        <v>186</v>
      </c>
      <c r="M3139" s="49">
        <v>0.85</v>
      </c>
      <c r="N3139" s="49">
        <v>0.15</v>
      </c>
      <c r="O3139" s="50">
        <f>Ugovori_OPULJP[[#This Row],[Bespovratna sredstva - Ukupno (EU+Nac) HRK
= Ukupna ugovorena vrijednost bespovratnih sredstava]]*Ugovori_OPULJP[[#This Row],[EU STOPA SUFINANCIRANJA %
EU CO-FINANCING RATE %]]</f>
        <v>5668161.216</v>
      </c>
      <c r="P3139" s="51">
        <f>Ugovori_OPULJP[[#This Row],[Bespovratna sredstva - EU dio - HRK]]/7.5345</f>
        <v>752294.27513438184</v>
      </c>
      <c r="Q3139" s="50">
        <f>Ugovori_OPULJP[[#This Row],[Bespovratna sredstva - Ukupno (EU+Nac) HRK
= Ukupna ugovorena vrijednost bespovratnih sredstava]]*Ugovori_OPULJP[[#This Row],[STOPA NACIONALNOG SUFINANCIRANJA %]]</f>
        <v>1000263.7439999999</v>
      </c>
      <c r="R3139" s="51">
        <f>Ugovori_OPULJP[[#This Row],[Bespovratna sredstva - Nacionalni dio - HRK]]/7.5345</f>
        <v>132757.81325900854</v>
      </c>
      <c r="S3139" s="50">
        <v>6668424.96</v>
      </c>
      <c r="T3139" s="51">
        <f>Ugovori_OPULJP[[#This Row],[Bespovratna sredstva - Ukupno (EU+Nac) HRK
= Ukupna ugovorena vrijednost bespovratnih sredstava]]/7.5345</f>
        <v>885052.0883933903</v>
      </c>
      <c r="U3139" s="50">
        <v>579863.04000000004</v>
      </c>
      <c r="V3139" s="51">
        <f>Ugovori_OPULJP[[#This Row],[Javni doprinos korisnika - HRK]]/7.5345</f>
        <v>76961.051164642646</v>
      </c>
      <c r="W3139" s="50">
        <v>0</v>
      </c>
      <c r="X3139" s="51">
        <f>Ugovori_OPULJP[[#This Row],[Privatni doprinos korisnika - HRK]]/7.5345</f>
        <v>0</v>
      </c>
      <c r="Y3139" s="52">
        <v>7248288</v>
      </c>
      <c r="Z3139" s="53">
        <f>Ugovori_OPULJP[[#This Row],[UKUPNI PRIHVATLJIVI IZDACI
TOTAL ELIGIBLE EXPENDITURE
= Bespovratna sredstva ukupno + doprinos korisnika
= Ukupni prihvatljivi troškovi
= Ukupna ugovorena vrijednost projekta HRK]]/7.5345</f>
        <v>962013.13955803297</v>
      </c>
      <c r="AA3139" s="44" t="s">
        <v>10669</v>
      </c>
      <c r="AB3139" s="44" t="s">
        <v>10670</v>
      </c>
      <c r="AC3139" s="114" t="s">
        <v>11416</v>
      </c>
      <c r="AD3139" s="43" t="s">
        <v>11026</v>
      </c>
    </row>
    <row r="3140" spans="1:30" ht="66.75" customHeight="1" x14ac:dyDescent="0.2">
      <c r="A3140" s="41" t="s">
        <v>11417</v>
      </c>
      <c r="B3140" s="42" t="s">
        <v>10664</v>
      </c>
      <c r="C3140" s="43" t="s">
        <v>11022</v>
      </c>
      <c r="D3140" s="43" t="s">
        <v>11303</v>
      </c>
      <c r="E3140" s="44" t="s">
        <v>232</v>
      </c>
      <c r="F3140" s="45" t="s">
        <v>11418</v>
      </c>
      <c r="G3140" s="45" t="s">
        <v>8524</v>
      </c>
      <c r="H3140" s="47">
        <v>42972</v>
      </c>
      <c r="I3140" s="47">
        <v>44432</v>
      </c>
      <c r="J3140" s="48" t="str">
        <f>IF(Ugovori_OPULJP[[#This Row],[DATUM ZAVRŠETKA OPERACIJE]]&gt;DATE(2024,3,31),"u provedbi","završen")</f>
        <v>završen</v>
      </c>
      <c r="K3140" s="46" t="s">
        <v>79</v>
      </c>
      <c r="L3140" s="46" t="s">
        <v>79</v>
      </c>
      <c r="M3140" s="49">
        <v>0.85</v>
      </c>
      <c r="N3140" s="49">
        <v>0.15</v>
      </c>
      <c r="O3140" s="50">
        <f>Ugovori_OPULJP[[#This Row],[Bespovratna sredstva - Ukupno (EU+Nac) HRK
= Ukupna ugovorena vrijednost bespovratnih sredstava]]*Ugovori_OPULJP[[#This Row],[EU STOPA SUFINANCIRANJA %
EU CO-FINANCING RATE %]]</f>
        <v>1571066.4239999999</v>
      </c>
      <c r="P3140" s="51">
        <f>Ugovori_OPULJP[[#This Row],[Bespovratna sredstva - EU dio - HRK]]/7.5345</f>
        <v>208516.34799920363</v>
      </c>
      <c r="Q3140" s="50">
        <f>Ugovori_OPULJP[[#This Row],[Bespovratna sredstva - Ukupno (EU+Nac) HRK
= Ukupna ugovorena vrijednost bespovratnih sredstava]]*Ugovori_OPULJP[[#This Row],[STOPA NACIONALNOG SUFINANCIRANJA %]]</f>
        <v>277247.016</v>
      </c>
      <c r="R3140" s="51">
        <f>Ugovori_OPULJP[[#This Row],[Bespovratna sredstva - Nacionalni dio - HRK]]/7.5345</f>
        <v>36797.002588094765</v>
      </c>
      <c r="S3140" s="50">
        <v>1848313.44</v>
      </c>
      <c r="T3140" s="51">
        <f>Ugovori_OPULJP[[#This Row],[Bespovratna sredstva - Ukupno (EU+Nac) HRK
= Ukupna ugovorena vrijednost bespovratnih sredstava]]/7.5345</f>
        <v>245313.3505872984</v>
      </c>
      <c r="U3140" s="50">
        <v>326172.96000000002</v>
      </c>
      <c r="V3140" s="51">
        <f>Ugovori_OPULJP[[#This Row],[Javni doprinos korisnika - HRK]]/7.5345</f>
        <v>43290.59128011149</v>
      </c>
      <c r="W3140" s="50">
        <v>0</v>
      </c>
      <c r="X3140" s="51">
        <f>Ugovori_OPULJP[[#This Row],[Privatni doprinos korisnika - HRK]]/7.5345</f>
        <v>0</v>
      </c>
      <c r="Y3140" s="52">
        <v>2174486.4</v>
      </c>
      <c r="Z3140" s="53">
        <f>Ugovori_OPULJP[[#This Row],[UKUPNI PRIHVATLJIVI IZDACI
TOTAL ELIGIBLE EXPENDITURE
= Bespovratna sredstva ukupno + doprinos korisnika
= Ukupni prihvatljivi troškovi
= Ukupna ugovorena vrijednost projekta HRK]]/7.5345</f>
        <v>288603.94186740991</v>
      </c>
      <c r="AA3140" s="44" t="s">
        <v>10669</v>
      </c>
      <c r="AB3140" s="44" t="s">
        <v>10670</v>
      </c>
      <c r="AC3140" s="114" t="s">
        <v>11419</v>
      </c>
      <c r="AD3140" s="43" t="s">
        <v>11026</v>
      </c>
    </row>
    <row r="3141" spans="1:30" ht="66.75" customHeight="1" x14ac:dyDescent="0.2">
      <c r="A3141" s="41" t="s">
        <v>11420</v>
      </c>
      <c r="B3141" s="42" t="s">
        <v>10664</v>
      </c>
      <c r="C3141" s="43" t="s">
        <v>11022</v>
      </c>
      <c r="D3141" s="43" t="s">
        <v>11303</v>
      </c>
      <c r="E3141" s="44" t="s">
        <v>232</v>
      </c>
      <c r="F3141" s="45" t="s">
        <v>11421</v>
      </c>
      <c r="G3141" s="45" t="s">
        <v>2385</v>
      </c>
      <c r="H3141" s="47">
        <v>42947</v>
      </c>
      <c r="I3141" s="47">
        <v>44407</v>
      </c>
      <c r="J3141" s="48" t="str">
        <f>IF(Ugovori_OPULJP[[#This Row],[DATUM ZAVRŠETKA OPERACIJE]]&gt;DATE(2024,3,31),"u provedbi","završen")</f>
        <v>završen</v>
      </c>
      <c r="K3141" s="46" t="s">
        <v>84</v>
      </c>
      <c r="L3141" s="46" t="s">
        <v>84</v>
      </c>
      <c r="M3141" s="49">
        <v>0.85</v>
      </c>
      <c r="N3141" s="49">
        <v>0.15</v>
      </c>
      <c r="O3141" s="50">
        <f>Ugovori_OPULJP[[#This Row],[Bespovratna sredstva - Ukupno (EU+Nac) HRK
= Ukupna ugovorena vrijednost bespovratnih sredstava]]*Ugovori_OPULJP[[#This Row],[EU STOPA SUFINANCIRANJA %
EU CO-FINANCING RATE %]]</f>
        <v>3665821.656</v>
      </c>
      <c r="P3141" s="51">
        <f>Ugovori_OPULJP[[#This Row],[Bespovratna sredstva - EU dio - HRK]]/7.5345</f>
        <v>486538.14533147519</v>
      </c>
      <c r="Q3141" s="50">
        <f>Ugovori_OPULJP[[#This Row],[Bespovratna sredstva - Ukupno (EU+Nac) HRK
= Ukupna ugovorena vrijednost bespovratnih sredstava]]*Ugovori_OPULJP[[#This Row],[STOPA NACIONALNOG SUFINANCIRANJA %]]</f>
        <v>646909.70400000003</v>
      </c>
      <c r="R3141" s="51">
        <f>Ugovori_OPULJP[[#This Row],[Bespovratna sredstva - Nacionalni dio - HRK]]/7.5345</f>
        <v>85859.672705554447</v>
      </c>
      <c r="S3141" s="50">
        <v>4312731.3600000003</v>
      </c>
      <c r="T3141" s="51">
        <f>Ugovori_OPULJP[[#This Row],[Bespovratna sredstva - Ukupno (EU+Nac) HRK
= Ukupna ugovorena vrijednost bespovratnih sredstava]]/7.5345</f>
        <v>572397.81803702971</v>
      </c>
      <c r="U3141" s="50">
        <v>761070.23999999929</v>
      </c>
      <c r="V3141" s="51">
        <f>Ugovori_OPULJP[[#This Row],[Javni doprinos korisnika - HRK]]/7.5345</f>
        <v>101011.37965359337</v>
      </c>
      <c r="W3141" s="50">
        <v>0</v>
      </c>
      <c r="X3141" s="51">
        <f>Ugovori_OPULJP[[#This Row],[Privatni doprinos korisnika - HRK]]/7.5345</f>
        <v>0</v>
      </c>
      <c r="Y3141" s="52">
        <v>5073801.5999999996</v>
      </c>
      <c r="Z3141" s="53">
        <f>Ugovori_OPULJP[[#This Row],[UKUPNI PRIHVATLJIVI IZDACI
TOTAL ELIGIBLE EXPENDITURE
= Bespovratna sredstva ukupno + doprinos korisnika
= Ukupni prihvatljivi troškovi
= Ukupna ugovorena vrijednost projekta HRK]]/7.5345</f>
        <v>673409.197690623</v>
      </c>
      <c r="AA3141" s="44" t="s">
        <v>10669</v>
      </c>
      <c r="AB3141" s="44" t="s">
        <v>10670</v>
      </c>
      <c r="AC3141" s="114" t="s">
        <v>11422</v>
      </c>
      <c r="AD3141" s="43" t="s">
        <v>11026</v>
      </c>
    </row>
    <row r="3142" spans="1:30" ht="66.75" customHeight="1" x14ac:dyDescent="0.2">
      <c r="A3142" s="41" t="s">
        <v>11423</v>
      </c>
      <c r="B3142" s="42" t="s">
        <v>10664</v>
      </c>
      <c r="C3142" s="43" t="s">
        <v>11022</v>
      </c>
      <c r="D3142" s="43" t="s">
        <v>11303</v>
      </c>
      <c r="E3142" s="44" t="s">
        <v>232</v>
      </c>
      <c r="F3142" s="45" t="s">
        <v>11261</v>
      </c>
      <c r="G3142" s="62" t="s">
        <v>3007</v>
      </c>
      <c r="H3142" s="47">
        <v>42968</v>
      </c>
      <c r="I3142" s="47">
        <v>44428</v>
      </c>
      <c r="J3142" s="48" t="str">
        <f>IF(Ugovori_OPULJP[[#This Row],[DATUM ZAVRŠETKA OPERACIJE]]&gt;DATE(2024,3,31),"u provedbi","završen")</f>
        <v>završen</v>
      </c>
      <c r="K3142" s="46" t="s">
        <v>79</v>
      </c>
      <c r="L3142" s="46" t="s">
        <v>79</v>
      </c>
      <c r="M3142" s="49">
        <v>0.85</v>
      </c>
      <c r="N3142" s="49">
        <v>0.15</v>
      </c>
      <c r="O3142" s="50">
        <f>Ugovori_OPULJP[[#This Row],[Bespovratna sredstva - Ukupno (EU+Nac) HRK
= Ukupna ugovorena vrijednost bespovratnih sredstava]]*Ugovori_OPULJP[[#This Row],[EU STOPA SUFINANCIRANJA %
EU CO-FINANCING RATE %]]</f>
        <v>123220.89600000001</v>
      </c>
      <c r="P3142" s="51">
        <f>Ugovori_OPULJP[[#This Row],[Bespovratna sredstva - EU dio - HRK]]/7.5345</f>
        <v>16354.223372486562</v>
      </c>
      <c r="Q3142" s="50">
        <f>Ugovori_OPULJP[[#This Row],[Bespovratna sredstva - Ukupno (EU+Nac) HRK
= Ukupna ugovorena vrijednost bespovratnih sredstava]]*Ugovori_OPULJP[[#This Row],[STOPA NACIONALNOG SUFINANCIRANJA %]]</f>
        <v>21744.864000000001</v>
      </c>
      <c r="R3142" s="51">
        <f>Ugovori_OPULJP[[#This Row],[Bespovratna sredstva - Nacionalni dio - HRK]]/7.5345</f>
        <v>2886.0394186740991</v>
      </c>
      <c r="S3142" s="50">
        <v>144965.76000000001</v>
      </c>
      <c r="T3142" s="51">
        <f>Ugovori_OPULJP[[#This Row],[Bespovratna sredstva - Ukupno (EU+Nac) HRK
= Ukupna ugovorena vrijednost bespovratnih sredstava]]/7.5345</f>
        <v>19240.262791160661</v>
      </c>
      <c r="U3142" s="50">
        <v>36241.440000000002</v>
      </c>
      <c r="V3142" s="51">
        <f>Ugovori_OPULJP[[#This Row],[Javni doprinos korisnika - HRK]]/7.5345</f>
        <v>4810.0656977901654</v>
      </c>
      <c r="W3142" s="50">
        <v>0</v>
      </c>
      <c r="X3142" s="51">
        <f>Ugovori_OPULJP[[#This Row],[Privatni doprinos korisnika - HRK]]/7.5345</f>
        <v>0</v>
      </c>
      <c r="Y3142" s="52">
        <v>181207.2</v>
      </c>
      <c r="Z3142" s="53">
        <f>Ugovori_OPULJP[[#This Row],[UKUPNI PRIHVATLJIVI IZDACI
TOTAL ELIGIBLE EXPENDITURE
= Bespovratna sredstva ukupno + doprinos korisnika
= Ukupni prihvatljivi troškovi
= Ukupna ugovorena vrijednost projekta HRK]]/7.5345</f>
        <v>24050.328488950825</v>
      </c>
      <c r="AA3142" s="44" t="s">
        <v>10669</v>
      </c>
      <c r="AB3142" s="44" t="s">
        <v>10670</v>
      </c>
      <c r="AC3142" s="114" t="s">
        <v>11424</v>
      </c>
      <c r="AD3142" s="43" t="s">
        <v>11026</v>
      </c>
    </row>
    <row r="3143" spans="1:30" ht="66.75" customHeight="1" x14ac:dyDescent="0.2">
      <c r="A3143" s="41" t="s">
        <v>11425</v>
      </c>
      <c r="B3143" s="42" t="s">
        <v>10664</v>
      </c>
      <c r="C3143" s="43" t="s">
        <v>11022</v>
      </c>
      <c r="D3143" s="43" t="s">
        <v>11303</v>
      </c>
      <c r="E3143" s="44" t="s">
        <v>232</v>
      </c>
      <c r="F3143" s="45" t="s">
        <v>11426</v>
      </c>
      <c r="G3143" s="45" t="s">
        <v>1779</v>
      </c>
      <c r="H3143" s="47">
        <v>42943</v>
      </c>
      <c r="I3143" s="47">
        <v>44403</v>
      </c>
      <c r="J3143" s="48" t="str">
        <f>IF(Ugovori_OPULJP[[#This Row],[DATUM ZAVRŠETKA OPERACIJE]]&gt;DATE(2024,3,31),"u provedbi","završen")</f>
        <v>završen</v>
      </c>
      <c r="K3143" s="46" t="s">
        <v>94</v>
      </c>
      <c r="L3143" s="46" t="s">
        <v>94</v>
      </c>
      <c r="M3143" s="49">
        <v>0.85</v>
      </c>
      <c r="N3143" s="49">
        <v>0.15</v>
      </c>
      <c r="O3143" s="50">
        <f>Ugovori_OPULJP[[#This Row],[Bespovratna sredstva - Ukupno (EU+Nac) HRK
= Ukupna ugovorena vrijednost bespovratnih sredstava]]*Ugovori_OPULJP[[#This Row],[EU STOPA SUFINANCIRANJA %
EU CO-FINANCING RATE %]]</f>
        <v>6800000</v>
      </c>
      <c r="P3143" s="51">
        <f>Ugovori_OPULJP[[#This Row],[Bespovratna sredstva - EU dio - HRK]]/7.5345</f>
        <v>902515.09721945715</v>
      </c>
      <c r="Q3143" s="50">
        <f>Ugovori_OPULJP[[#This Row],[Bespovratna sredstva - Ukupno (EU+Nac) HRK
= Ukupna ugovorena vrijednost bespovratnih sredstava]]*Ugovori_OPULJP[[#This Row],[STOPA NACIONALNOG SUFINANCIRANJA %]]</f>
        <v>1200000</v>
      </c>
      <c r="R3143" s="51">
        <f>Ugovori_OPULJP[[#This Row],[Bespovratna sredstva - Nacionalni dio - HRK]]/7.5345</f>
        <v>159267.37009755126</v>
      </c>
      <c r="S3143" s="50">
        <v>8000000</v>
      </c>
      <c r="T3143" s="51">
        <f>Ugovori_OPULJP[[#This Row],[Bespovratna sredstva - Ukupno (EU+Nac) HRK
= Ukupna ugovorena vrijednost bespovratnih sredstava]]/7.5345</f>
        <v>1061782.4673170084</v>
      </c>
      <c r="U3143" s="50">
        <v>1241567.1999999993</v>
      </c>
      <c r="V3143" s="51">
        <f>Ugovori_OPULJP[[#This Row],[Javni doprinos korisnika - HRK]]/7.5345</f>
        <v>164784.28561948359</v>
      </c>
      <c r="W3143" s="50">
        <v>0</v>
      </c>
      <c r="X3143" s="51">
        <f>Ugovori_OPULJP[[#This Row],[Privatni doprinos korisnika - HRK]]/7.5345</f>
        <v>0</v>
      </c>
      <c r="Y3143" s="52">
        <v>9241567.1999999993</v>
      </c>
      <c r="Z3143" s="53">
        <f>Ugovori_OPULJP[[#This Row],[UKUPNI PRIHVATLJIVI IZDACI
TOTAL ELIGIBLE EXPENDITURE
= Bespovratna sredstva ukupno + doprinos korisnika
= Ukupni prihvatljivi troškovi
= Ukupna ugovorena vrijednost projekta HRK]]/7.5345</f>
        <v>1226566.752936492</v>
      </c>
      <c r="AA3143" s="44" t="s">
        <v>10669</v>
      </c>
      <c r="AB3143" s="44" t="s">
        <v>10670</v>
      </c>
      <c r="AC3143" s="114" t="s">
        <v>11427</v>
      </c>
      <c r="AD3143" s="43" t="s">
        <v>11026</v>
      </c>
    </row>
    <row r="3144" spans="1:30" ht="66.75" customHeight="1" x14ac:dyDescent="0.2">
      <c r="A3144" s="41" t="s">
        <v>11428</v>
      </c>
      <c r="B3144" s="42" t="s">
        <v>10664</v>
      </c>
      <c r="C3144" s="43" t="s">
        <v>11022</v>
      </c>
      <c r="D3144" s="43" t="s">
        <v>11303</v>
      </c>
      <c r="E3144" s="44" t="s">
        <v>232</v>
      </c>
      <c r="F3144" s="45" t="s">
        <v>11429</v>
      </c>
      <c r="G3144" s="45" t="s">
        <v>11065</v>
      </c>
      <c r="H3144" s="47">
        <v>42965</v>
      </c>
      <c r="I3144" s="47">
        <v>44425</v>
      </c>
      <c r="J3144" s="48" t="str">
        <f>IF(Ugovori_OPULJP[[#This Row],[DATUM ZAVRŠETKA OPERACIJE]]&gt;DATE(2024,3,31),"u provedbi","završen")</f>
        <v>završen</v>
      </c>
      <c r="K3144" s="46" t="s">
        <v>211</v>
      </c>
      <c r="L3144" s="46" t="s">
        <v>211</v>
      </c>
      <c r="M3144" s="49">
        <v>0.85</v>
      </c>
      <c r="N3144" s="49">
        <v>0.15</v>
      </c>
      <c r="O3144" s="50">
        <f>Ugovori_OPULJP[[#This Row],[Bespovratna sredstva - Ukupno (EU+Nac) HRK
= Ukupna ugovorena vrijednost bespovratnih sredstava]]*Ugovori_OPULJP[[#This Row],[EU STOPA SUFINANCIRANJA %
EU CO-FINANCING RATE %]]</f>
        <v>8345135.1849999996</v>
      </c>
      <c r="P3144" s="51">
        <f>Ugovori_OPULJP[[#This Row],[Bespovratna sredstva - EU dio - HRK]]/7.5345</f>
        <v>1107589.7783529097</v>
      </c>
      <c r="Q3144" s="50">
        <f>Ugovori_OPULJP[[#This Row],[Bespovratna sredstva - Ukupno (EU+Nac) HRK
= Ukupna ugovorena vrijednost bespovratnih sredstava]]*Ugovori_OPULJP[[#This Row],[STOPA NACIONALNOG SUFINANCIRANJA %]]</f>
        <v>1472670.9149999998</v>
      </c>
      <c r="R3144" s="51">
        <f>Ugovori_OPULJP[[#This Row],[Bespovratna sredstva - Nacionalni dio - HRK]]/7.5345</f>
        <v>195457.01970933701</v>
      </c>
      <c r="S3144" s="50">
        <v>9817806.0999999996</v>
      </c>
      <c r="T3144" s="51">
        <f>Ugovori_OPULJP[[#This Row],[Bespovratna sredstva - Ukupno (EU+Nac) HRK
= Ukupna ugovorena vrijednost bespovratnih sredstava]]/7.5345</f>
        <v>1303046.798062247</v>
      </c>
      <c r="U3144" s="50">
        <v>1598247.5</v>
      </c>
      <c r="V3144" s="51">
        <f>Ugovori_OPULJP[[#This Row],[Javni doprinos korisnika - HRK]]/7.5345</f>
        <v>212123.89674165504</v>
      </c>
      <c r="W3144" s="50">
        <v>0</v>
      </c>
      <c r="X3144" s="51">
        <f>Ugovori_OPULJP[[#This Row],[Privatni doprinos korisnika - HRK]]/7.5345</f>
        <v>0</v>
      </c>
      <c r="Y3144" s="52">
        <v>11416053.6</v>
      </c>
      <c r="Z3144" s="53">
        <f>Ugovori_OPULJP[[#This Row],[UKUPNI PRIHVATLJIVI IZDACI
TOTAL ELIGIBLE EXPENDITURE
= Bespovratna sredstva ukupno + doprinos korisnika
= Ukupni prihvatljivi troškovi
= Ukupna ugovorena vrijednost projekta HRK]]/7.5345</f>
        <v>1515170.6948039019</v>
      </c>
      <c r="AA3144" s="44" t="s">
        <v>10669</v>
      </c>
      <c r="AB3144" s="44" t="s">
        <v>10670</v>
      </c>
      <c r="AC3144" s="114" t="s">
        <v>11430</v>
      </c>
      <c r="AD3144" s="43" t="s">
        <v>11026</v>
      </c>
    </row>
    <row r="3145" spans="1:30" ht="66.75" customHeight="1" x14ac:dyDescent="0.2">
      <c r="A3145" s="41" t="s">
        <v>11431</v>
      </c>
      <c r="B3145" s="42" t="s">
        <v>10664</v>
      </c>
      <c r="C3145" s="43" t="s">
        <v>11022</v>
      </c>
      <c r="D3145" s="43" t="s">
        <v>11303</v>
      </c>
      <c r="E3145" s="44" t="s">
        <v>232</v>
      </c>
      <c r="F3145" s="45" t="s">
        <v>11432</v>
      </c>
      <c r="G3145" s="45" t="s">
        <v>8490</v>
      </c>
      <c r="H3145" s="47">
        <v>42948</v>
      </c>
      <c r="I3145" s="47">
        <v>44408</v>
      </c>
      <c r="J3145" s="48" t="str">
        <f>IF(Ugovori_OPULJP[[#This Row],[DATUM ZAVRŠETKA OPERACIJE]]&gt;DATE(2024,3,31),"u provedbi","završen")</f>
        <v>završen</v>
      </c>
      <c r="K3145" s="46" t="s">
        <v>244</v>
      </c>
      <c r="L3145" s="46" t="s">
        <v>244</v>
      </c>
      <c r="M3145" s="49">
        <v>0.85</v>
      </c>
      <c r="N3145" s="49">
        <v>0.15</v>
      </c>
      <c r="O3145" s="50">
        <f>Ugovori_OPULJP[[#This Row],[Bespovratna sredstva - Ukupno (EU+Nac) HRK
= Ukupna ugovorena vrijednost bespovratnih sredstava]]*Ugovori_OPULJP[[#This Row],[EU STOPA SUFINANCIRANJA %
EU CO-FINANCING RATE %]]</f>
        <v>4805614.9439999992</v>
      </c>
      <c r="P3145" s="51">
        <f>Ugovori_OPULJP[[#This Row],[Bespovratna sredstva - EU dio - HRK]]/7.5345</f>
        <v>637814.71152697573</v>
      </c>
      <c r="Q3145" s="50">
        <f>Ugovori_OPULJP[[#This Row],[Bespovratna sredstva - Ukupno (EU+Nac) HRK
= Ukupna ugovorena vrijednost bespovratnih sredstava]]*Ugovori_OPULJP[[#This Row],[STOPA NACIONALNOG SUFINANCIRANJA %]]</f>
        <v>848049.69599999988</v>
      </c>
      <c r="R3145" s="51">
        <f>Ugovori_OPULJP[[#This Row],[Bespovratna sredstva - Nacionalni dio - HRK]]/7.5345</f>
        <v>112555.53732828985</v>
      </c>
      <c r="S3145" s="50">
        <v>5653664.6399999997</v>
      </c>
      <c r="T3145" s="51">
        <f>Ugovori_OPULJP[[#This Row],[Bespovratna sredstva - Ukupno (EU+Nac) HRK
= Ukupna ugovorena vrijednost bespovratnih sredstava]]/7.5345</f>
        <v>750370.24885526567</v>
      </c>
      <c r="U3145" s="50">
        <v>1413416.1600000001</v>
      </c>
      <c r="V3145" s="51">
        <f>Ugovori_OPULJP[[#This Row],[Javni doprinos korisnika - HRK]]/7.5345</f>
        <v>187592.56221381645</v>
      </c>
      <c r="W3145" s="50">
        <v>0</v>
      </c>
      <c r="X3145" s="51">
        <f>Ugovori_OPULJP[[#This Row],[Privatni doprinos korisnika - HRK]]/7.5345</f>
        <v>0</v>
      </c>
      <c r="Y3145" s="52">
        <v>7067080.7999999998</v>
      </c>
      <c r="Z3145" s="53">
        <f>Ugovori_OPULJP[[#This Row],[UKUPNI PRIHVATLJIVI IZDACI
TOTAL ELIGIBLE EXPENDITURE
= Bespovratna sredstva ukupno + doprinos korisnika
= Ukupni prihvatljivi troškovi
= Ukupna ugovorena vrijednost projekta HRK]]/7.5345</f>
        <v>937962.81106908212</v>
      </c>
      <c r="AA3145" s="44" t="s">
        <v>10669</v>
      </c>
      <c r="AB3145" s="44" t="s">
        <v>10670</v>
      </c>
      <c r="AC3145" s="114" t="s">
        <v>11433</v>
      </c>
      <c r="AD3145" s="43" t="s">
        <v>11026</v>
      </c>
    </row>
    <row r="3146" spans="1:30" ht="66.75" customHeight="1" x14ac:dyDescent="0.2">
      <c r="A3146" s="41" t="s">
        <v>11434</v>
      </c>
      <c r="B3146" s="42" t="s">
        <v>10664</v>
      </c>
      <c r="C3146" s="43" t="s">
        <v>11022</v>
      </c>
      <c r="D3146" s="43" t="s">
        <v>11303</v>
      </c>
      <c r="E3146" s="44" t="s">
        <v>232</v>
      </c>
      <c r="F3146" s="45" t="s">
        <v>11257</v>
      </c>
      <c r="G3146" s="45" t="s">
        <v>11258</v>
      </c>
      <c r="H3146" s="47">
        <v>42954</v>
      </c>
      <c r="I3146" s="47">
        <v>44414</v>
      </c>
      <c r="J3146" s="48" t="str">
        <f>IF(Ugovori_OPULJP[[#This Row],[DATUM ZAVRŠETKA OPERACIJE]]&gt;DATE(2024,3,31),"u provedbi","završen")</f>
        <v>završen</v>
      </c>
      <c r="K3146" s="46" t="s">
        <v>155</v>
      </c>
      <c r="L3146" s="46" t="s">
        <v>155</v>
      </c>
      <c r="M3146" s="49">
        <v>0.85</v>
      </c>
      <c r="N3146" s="49">
        <v>0.15</v>
      </c>
      <c r="O3146" s="50">
        <f>Ugovori_OPULJP[[#This Row],[Bespovratna sredstva - Ukupno (EU+Nac) HRK
= Ukupna ugovorena vrijednost bespovratnih sredstava]]*Ugovori_OPULJP[[#This Row],[EU STOPA SUFINANCIRANJA %
EU CO-FINANCING RATE %]]</f>
        <v>1983856.4205</v>
      </c>
      <c r="P3146" s="51">
        <f>Ugovori_OPULJP[[#This Row],[Bespovratna sredstva - EU dio - HRK]]/7.5345</f>
        <v>263302.99562014733</v>
      </c>
      <c r="Q3146" s="50">
        <f>Ugovori_OPULJP[[#This Row],[Bespovratna sredstva - Ukupno (EU+Nac) HRK
= Ukupna ugovorena vrijednost bespovratnih sredstava]]*Ugovori_OPULJP[[#This Row],[STOPA NACIONALNOG SUFINANCIRANJA %]]</f>
        <v>350092.30949999997</v>
      </c>
      <c r="R3146" s="51">
        <f>Ugovori_OPULJP[[#This Row],[Bespovratna sredstva - Nacionalni dio - HRK]]/7.5345</f>
        <v>46465.234521202459</v>
      </c>
      <c r="S3146" s="50">
        <v>2333948.73</v>
      </c>
      <c r="T3146" s="51">
        <f>Ugovori_OPULJP[[#This Row],[Bespovratna sredstva - Ukupno (EU+Nac) HRK
= Ukupna ugovorena vrijednost bespovratnih sredstava]]/7.5345</f>
        <v>309768.23014134978</v>
      </c>
      <c r="U3146" s="50">
        <v>202952.06999999983</v>
      </c>
      <c r="V3146" s="51">
        <f>Ugovori_OPULJP[[#This Row],[Javni doprinos korisnika - HRK]]/7.5345</f>
        <v>26936.368703961751</v>
      </c>
      <c r="W3146" s="50">
        <v>0</v>
      </c>
      <c r="X3146" s="51">
        <f>Ugovori_OPULJP[[#This Row],[Privatni doprinos korisnika - HRK]]/7.5345</f>
        <v>0</v>
      </c>
      <c r="Y3146" s="52">
        <v>2536900.7999999998</v>
      </c>
      <c r="Z3146" s="53">
        <f>Ugovori_OPULJP[[#This Row],[UKUPNI PRIHVATLJIVI IZDACI
TOTAL ELIGIBLE EXPENDITURE
= Bespovratna sredstva ukupno + doprinos korisnika
= Ukupni prihvatljivi troškovi
= Ukupna ugovorena vrijednost projekta HRK]]/7.5345</f>
        <v>336704.5988453115</v>
      </c>
      <c r="AA3146" s="44" t="s">
        <v>10669</v>
      </c>
      <c r="AB3146" s="44" t="s">
        <v>10670</v>
      </c>
      <c r="AC3146" s="114" t="s">
        <v>11435</v>
      </c>
      <c r="AD3146" s="43" t="s">
        <v>11026</v>
      </c>
    </row>
    <row r="3147" spans="1:30" ht="66.75" customHeight="1" x14ac:dyDescent="0.2">
      <c r="A3147" s="41" t="s">
        <v>11436</v>
      </c>
      <c r="B3147" s="42" t="s">
        <v>10664</v>
      </c>
      <c r="C3147" s="43" t="s">
        <v>11022</v>
      </c>
      <c r="D3147" s="43" t="s">
        <v>11303</v>
      </c>
      <c r="E3147" s="44" t="s">
        <v>232</v>
      </c>
      <c r="F3147" s="45" t="s">
        <v>11437</v>
      </c>
      <c r="G3147" s="45" t="s">
        <v>1888</v>
      </c>
      <c r="H3147" s="47">
        <v>42948</v>
      </c>
      <c r="I3147" s="47">
        <v>44408</v>
      </c>
      <c r="J3147" s="48" t="str">
        <f>IF(Ugovori_OPULJP[[#This Row],[DATUM ZAVRŠETKA OPERACIJE]]&gt;DATE(2024,3,31),"u provedbi","završen")</f>
        <v>završen</v>
      </c>
      <c r="K3147" s="46" t="s">
        <v>99</v>
      </c>
      <c r="L3147" s="46" t="s">
        <v>99</v>
      </c>
      <c r="M3147" s="49">
        <v>0.85</v>
      </c>
      <c r="N3147" s="49">
        <v>0.15</v>
      </c>
      <c r="O3147" s="50">
        <f>Ugovori_OPULJP[[#This Row],[Bespovratna sredstva - Ukupno (EU+Nac) HRK
= Ukupna ugovorena vrijednost bespovratnih sredstava]]*Ugovori_OPULJP[[#This Row],[EU STOPA SUFINANCIRANJA %
EU CO-FINANCING RATE %]]</f>
        <v>8500000</v>
      </c>
      <c r="P3147" s="51">
        <f>Ugovori_OPULJP[[#This Row],[Bespovratna sredstva - EU dio - HRK]]/7.5345</f>
        <v>1128143.8715243214</v>
      </c>
      <c r="Q3147" s="50">
        <f>Ugovori_OPULJP[[#This Row],[Bespovratna sredstva - Ukupno (EU+Nac) HRK
= Ukupna ugovorena vrijednost bespovratnih sredstava]]*Ugovori_OPULJP[[#This Row],[STOPA NACIONALNOG SUFINANCIRANJA %]]</f>
        <v>1500000</v>
      </c>
      <c r="R3147" s="51">
        <f>Ugovori_OPULJP[[#This Row],[Bespovratna sredstva - Nacionalni dio - HRK]]/7.5345</f>
        <v>199084.21262193908</v>
      </c>
      <c r="S3147" s="50">
        <v>10000000</v>
      </c>
      <c r="T3147" s="51">
        <f>Ugovori_OPULJP[[#This Row],[Bespovratna sredstva - Ukupno (EU+Nac) HRK
= Ukupna ugovorena vrijednost bespovratnih sredstava]]/7.5345</f>
        <v>1327228.0841462605</v>
      </c>
      <c r="U3147" s="50">
        <v>872432</v>
      </c>
      <c r="V3147" s="51">
        <f>Ugovori_OPULJP[[#This Row],[Javni doprinos korisnika - HRK]]/7.5345</f>
        <v>115791.62519078903</v>
      </c>
      <c r="W3147" s="50">
        <v>0</v>
      </c>
      <c r="X3147" s="51">
        <f>Ugovori_OPULJP[[#This Row],[Privatni doprinos korisnika - HRK]]/7.5345</f>
        <v>0</v>
      </c>
      <c r="Y3147" s="52">
        <v>10872432</v>
      </c>
      <c r="Z3147" s="53">
        <f>Ugovori_OPULJP[[#This Row],[UKUPNI PRIHVATLJIVI IZDACI
TOTAL ELIGIBLE EXPENDITURE
= Bespovratna sredstva ukupno + doprinos korisnika
= Ukupni prihvatljivi troškovi
= Ukupna ugovorena vrijednost projekta HRK]]/7.5345</f>
        <v>1443019.7093370494</v>
      </c>
      <c r="AA3147" s="44" t="s">
        <v>10669</v>
      </c>
      <c r="AB3147" s="44" t="s">
        <v>10670</v>
      </c>
      <c r="AC3147" s="114" t="s">
        <v>11438</v>
      </c>
      <c r="AD3147" s="43" t="s">
        <v>11026</v>
      </c>
    </row>
    <row r="3148" spans="1:30" ht="66.75" customHeight="1" x14ac:dyDescent="0.2">
      <c r="A3148" s="41" t="s">
        <v>11439</v>
      </c>
      <c r="B3148" s="42" t="s">
        <v>10664</v>
      </c>
      <c r="C3148" s="43" t="s">
        <v>11022</v>
      </c>
      <c r="D3148" s="43" t="s">
        <v>11303</v>
      </c>
      <c r="E3148" s="44" t="s">
        <v>232</v>
      </c>
      <c r="F3148" s="45" t="s">
        <v>11440</v>
      </c>
      <c r="G3148" s="45" t="s">
        <v>243</v>
      </c>
      <c r="H3148" s="47">
        <v>42948</v>
      </c>
      <c r="I3148" s="47">
        <v>44408</v>
      </c>
      <c r="J3148" s="48" t="str">
        <f>IF(Ugovori_OPULJP[[#This Row],[DATUM ZAVRŠETKA OPERACIJE]]&gt;DATE(2024,3,31),"u provedbi","završen")</f>
        <v>završen</v>
      </c>
      <c r="K3148" s="46" t="s">
        <v>244</v>
      </c>
      <c r="L3148" s="46" t="s">
        <v>244</v>
      </c>
      <c r="M3148" s="49">
        <v>0.85</v>
      </c>
      <c r="N3148" s="49">
        <v>0.15</v>
      </c>
      <c r="O3148" s="50">
        <f>Ugovori_OPULJP[[#This Row],[Bespovratna sredstva - Ukupno (EU+Nac) HRK
= Ukupna ugovorena vrijednost bespovratnih sredstava]]*Ugovori_OPULJP[[#This Row],[EU STOPA SUFINANCIRANJA %
EU CO-FINANCING RATE %]]</f>
        <v>6800000</v>
      </c>
      <c r="P3148" s="51">
        <f>Ugovori_OPULJP[[#This Row],[Bespovratna sredstva - EU dio - HRK]]/7.5345</f>
        <v>902515.09721945715</v>
      </c>
      <c r="Q3148" s="50">
        <f>Ugovori_OPULJP[[#This Row],[Bespovratna sredstva - Ukupno (EU+Nac) HRK
= Ukupna ugovorena vrijednost bespovratnih sredstava]]*Ugovori_OPULJP[[#This Row],[STOPA NACIONALNOG SUFINANCIRANJA %]]</f>
        <v>1200000</v>
      </c>
      <c r="R3148" s="51">
        <f>Ugovori_OPULJP[[#This Row],[Bespovratna sredstva - Nacionalni dio - HRK]]/7.5345</f>
        <v>159267.37009755126</v>
      </c>
      <c r="S3148" s="50">
        <v>8000000</v>
      </c>
      <c r="T3148" s="51">
        <f>Ugovori_OPULJP[[#This Row],[Bespovratna sredstva - Ukupno (EU+Nac) HRK
= Ukupna ugovorena vrijednost bespovratnih sredstava]]/7.5345</f>
        <v>1061782.4673170084</v>
      </c>
      <c r="U3148" s="50">
        <v>4684504</v>
      </c>
      <c r="V3148" s="51">
        <f>Ugovori_OPULJP[[#This Row],[Javni doprinos korisnika - HRK]]/7.5345</f>
        <v>621740.52690954937</v>
      </c>
      <c r="W3148" s="50">
        <v>0</v>
      </c>
      <c r="X3148" s="51">
        <f>Ugovori_OPULJP[[#This Row],[Privatni doprinos korisnika - HRK]]/7.5345</f>
        <v>0</v>
      </c>
      <c r="Y3148" s="52">
        <v>12684504</v>
      </c>
      <c r="Z3148" s="53">
        <f>Ugovori_OPULJP[[#This Row],[UKUPNI PRIHVATLJIVI IZDACI
TOTAL ELIGIBLE EXPENDITURE
= Bespovratna sredstva ukupno + doprinos korisnika
= Ukupni prihvatljivi troškovi
= Ukupna ugovorena vrijednost projekta HRK]]/7.5345</f>
        <v>1683522.9942265577</v>
      </c>
      <c r="AA3148" s="44" t="s">
        <v>10669</v>
      </c>
      <c r="AB3148" s="44" t="s">
        <v>10670</v>
      </c>
      <c r="AC3148" s="114" t="s">
        <v>11441</v>
      </c>
      <c r="AD3148" s="43" t="s">
        <v>11026</v>
      </c>
    </row>
    <row r="3149" spans="1:30" ht="66.75" customHeight="1" x14ac:dyDescent="0.2">
      <c r="A3149" s="41" t="s">
        <v>11442</v>
      </c>
      <c r="B3149" s="42" t="s">
        <v>10664</v>
      </c>
      <c r="C3149" s="43" t="s">
        <v>11022</v>
      </c>
      <c r="D3149" s="43" t="s">
        <v>11443</v>
      </c>
      <c r="E3149" s="44" t="s">
        <v>232</v>
      </c>
      <c r="F3149" s="45" t="s">
        <v>11444</v>
      </c>
      <c r="G3149" s="45" t="s">
        <v>1695</v>
      </c>
      <c r="H3149" s="47">
        <v>43342</v>
      </c>
      <c r="I3149" s="47">
        <v>43799</v>
      </c>
      <c r="J3149" s="48" t="str">
        <f>IF(Ugovori_OPULJP[[#This Row],[DATUM ZAVRŠETKA OPERACIJE]]&gt;DATE(2024,3,31),"u provedbi","završen")</f>
        <v>završen</v>
      </c>
      <c r="K3149" s="46" t="s">
        <v>338</v>
      </c>
      <c r="L3149" s="46" t="s">
        <v>338</v>
      </c>
      <c r="M3149" s="49">
        <v>0.85</v>
      </c>
      <c r="N3149" s="49">
        <v>0.15</v>
      </c>
      <c r="O3149" s="50">
        <f>Ugovori_OPULJP[[#This Row],[Bespovratna sredstva - Ukupno (EU+Nac) HRK
= Ukupna ugovorena vrijednost bespovratnih sredstava]]*Ugovori_OPULJP[[#This Row],[EU STOPA SUFINANCIRANJA %
EU CO-FINANCING RATE %]]</f>
        <v>538612.08799999999</v>
      </c>
      <c r="P3149" s="51">
        <f>Ugovori_OPULJP[[#This Row],[Bespovratna sredstva - EU dio - HRK]]/7.5345</f>
        <v>71486.108965425708</v>
      </c>
      <c r="Q3149" s="50">
        <f>Ugovori_OPULJP[[#This Row],[Bespovratna sredstva - Ukupno (EU+Nac) HRK
= Ukupna ugovorena vrijednost bespovratnih sredstava]]*Ugovori_OPULJP[[#This Row],[STOPA NACIONALNOG SUFINANCIRANJA %]]</f>
        <v>95049.191999999995</v>
      </c>
      <c r="R3149" s="51">
        <f>Ugovori_OPULJP[[#This Row],[Bespovratna sredstva - Nacionalni dio - HRK]]/7.5345</f>
        <v>12615.195699781007</v>
      </c>
      <c r="S3149" s="50">
        <v>633661.28</v>
      </c>
      <c r="T3149" s="51">
        <f>Ugovori_OPULJP[[#This Row],[Bespovratna sredstva - Ukupno (EU+Nac) HRK
= Ukupna ugovorena vrijednost bespovratnih sredstava]]/7.5345</f>
        <v>84101.304665206713</v>
      </c>
      <c r="U3149" s="50">
        <v>0</v>
      </c>
      <c r="V3149" s="51">
        <f>Ugovori_OPULJP[[#This Row],[Javni doprinos korisnika - HRK]]/7.5345</f>
        <v>0</v>
      </c>
      <c r="W3149" s="50">
        <v>0</v>
      </c>
      <c r="X3149" s="51">
        <f>Ugovori_OPULJP[[#This Row],[Privatni doprinos korisnika - HRK]]/7.5345</f>
        <v>0</v>
      </c>
      <c r="Y3149" s="52">
        <v>633661.28</v>
      </c>
      <c r="Z3149" s="53">
        <f>Ugovori_OPULJP[[#This Row],[UKUPNI PRIHVATLJIVI IZDACI
TOTAL ELIGIBLE EXPENDITURE
= Bespovratna sredstva ukupno + doprinos korisnika
= Ukupni prihvatljivi troškovi
= Ukupna ugovorena vrijednost projekta HRK]]/7.5345</f>
        <v>84101.304665206713</v>
      </c>
      <c r="AA3149" s="44" t="s">
        <v>10669</v>
      </c>
      <c r="AB3149" s="44" t="s">
        <v>10670</v>
      </c>
      <c r="AC3149" s="114" t="s">
        <v>11445</v>
      </c>
      <c r="AD3149" s="43" t="s">
        <v>11026</v>
      </c>
    </row>
    <row r="3150" spans="1:30" ht="66.75" customHeight="1" x14ac:dyDescent="0.2">
      <c r="A3150" s="41" t="s">
        <v>11446</v>
      </c>
      <c r="B3150" s="42" t="s">
        <v>10664</v>
      </c>
      <c r="C3150" s="43" t="s">
        <v>11022</v>
      </c>
      <c r="D3150" s="43" t="s">
        <v>11443</v>
      </c>
      <c r="E3150" s="44" t="s">
        <v>232</v>
      </c>
      <c r="F3150" s="45" t="s">
        <v>11447</v>
      </c>
      <c r="G3150" s="45" t="s">
        <v>11275</v>
      </c>
      <c r="H3150" s="47">
        <v>43342</v>
      </c>
      <c r="I3150" s="47">
        <v>43799</v>
      </c>
      <c r="J3150" s="48" t="str">
        <f>IF(Ugovori_OPULJP[[#This Row],[DATUM ZAVRŠETKA OPERACIJE]]&gt;DATE(2024,3,31),"u provedbi","završen")</f>
        <v>završen</v>
      </c>
      <c r="K3150" s="46" t="s">
        <v>211</v>
      </c>
      <c r="L3150" s="46" t="s">
        <v>211</v>
      </c>
      <c r="M3150" s="49">
        <v>0.85</v>
      </c>
      <c r="N3150" s="49">
        <v>0.15</v>
      </c>
      <c r="O3150" s="50">
        <f>Ugovori_OPULJP[[#This Row],[Bespovratna sredstva - Ukupno (EU+Nac) HRK
= Ukupna ugovorena vrijednost bespovratnih sredstava]]*Ugovori_OPULJP[[#This Row],[EU STOPA SUFINANCIRANJA %
EU CO-FINANCING RATE %]]</f>
        <v>1256884.1880000001</v>
      </c>
      <c r="P3150" s="51">
        <f>Ugovori_OPULJP[[#This Row],[Bespovratna sredstva - EU dio - HRK]]/7.5345</f>
        <v>166817.19928329682</v>
      </c>
      <c r="Q3150" s="50">
        <f>Ugovori_OPULJP[[#This Row],[Bespovratna sredstva - Ukupno (EU+Nac) HRK
= Ukupna ugovorena vrijednost bespovratnih sredstava]]*Ugovori_OPULJP[[#This Row],[STOPA NACIONALNOG SUFINANCIRANJA %]]</f>
        <v>221803.092</v>
      </c>
      <c r="R3150" s="51">
        <f>Ugovori_OPULJP[[#This Row],[Bespovratna sredstva - Nacionalni dio - HRK]]/7.5345</f>
        <v>29438.329285287677</v>
      </c>
      <c r="S3150" s="50">
        <v>1478687.28</v>
      </c>
      <c r="T3150" s="51">
        <f>Ugovori_OPULJP[[#This Row],[Bespovratna sredstva - Ukupno (EU+Nac) HRK
= Ukupna ugovorena vrijednost bespovratnih sredstava]]/7.5345</f>
        <v>196255.5285685845</v>
      </c>
      <c r="U3150" s="50">
        <v>0</v>
      </c>
      <c r="V3150" s="51">
        <f>Ugovori_OPULJP[[#This Row],[Javni doprinos korisnika - HRK]]/7.5345</f>
        <v>0</v>
      </c>
      <c r="W3150" s="50">
        <v>0</v>
      </c>
      <c r="X3150" s="51">
        <f>Ugovori_OPULJP[[#This Row],[Privatni doprinos korisnika - HRK]]/7.5345</f>
        <v>0</v>
      </c>
      <c r="Y3150" s="52">
        <v>1478687.28</v>
      </c>
      <c r="Z3150" s="53">
        <f>Ugovori_OPULJP[[#This Row],[UKUPNI PRIHVATLJIVI IZDACI
TOTAL ELIGIBLE EXPENDITURE
= Bespovratna sredstva ukupno + doprinos korisnika
= Ukupni prihvatljivi troškovi
= Ukupna ugovorena vrijednost projekta HRK]]/7.5345</f>
        <v>196255.5285685845</v>
      </c>
      <c r="AA3150" s="44" t="s">
        <v>10669</v>
      </c>
      <c r="AB3150" s="44" t="s">
        <v>10670</v>
      </c>
      <c r="AC3150" s="114" t="s">
        <v>11448</v>
      </c>
      <c r="AD3150" s="43" t="s">
        <v>11026</v>
      </c>
    </row>
    <row r="3151" spans="1:30" ht="66.75" customHeight="1" x14ac:dyDescent="0.2">
      <c r="A3151" s="41" t="s">
        <v>11449</v>
      </c>
      <c r="B3151" s="42" t="s">
        <v>10664</v>
      </c>
      <c r="C3151" s="43" t="s">
        <v>11022</v>
      </c>
      <c r="D3151" s="43" t="s">
        <v>11443</v>
      </c>
      <c r="E3151" s="44" t="s">
        <v>232</v>
      </c>
      <c r="F3151" s="45" t="s">
        <v>11450</v>
      </c>
      <c r="G3151" s="45" t="s">
        <v>1779</v>
      </c>
      <c r="H3151" s="47">
        <v>43342</v>
      </c>
      <c r="I3151" s="47">
        <v>43799</v>
      </c>
      <c r="J3151" s="48" t="str">
        <f>IF(Ugovori_OPULJP[[#This Row],[DATUM ZAVRŠETKA OPERACIJE]]&gt;DATE(2024,3,31),"u provedbi","završen")</f>
        <v>završen</v>
      </c>
      <c r="K3151" s="46" t="s">
        <v>94</v>
      </c>
      <c r="L3151" s="46" t="s">
        <v>94</v>
      </c>
      <c r="M3151" s="49">
        <v>0.85</v>
      </c>
      <c r="N3151" s="49">
        <v>0.15</v>
      </c>
      <c r="O3151" s="50">
        <f>Ugovori_OPULJP[[#This Row],[Bespovratna sredstva - Ukupno (EU+Nac) HRK
= Ukupna ugovorena vrijednost bespovratnih sredstava]]*Ugovori_OPULJP[[#This Row],[EU STOPA SUFINANCIRANJA %
EU CO-FINANCING RATE %]]</f>
        <v>1360000</v>
      </c>
      <c r="P3151" s="51">
        <f>Ugovori_OPULJP[[#This Row],[Bespovratna sredstva - EU dio - HRK]]/7.5345</f>
        <v>180503.01944389142</v>
      </c>
      <c r="Q3151" s="50">
        <f>Ugovori_OPULJP[[#This Row],[Bespovratna sredstva - Ukupno (EU+Nac) HRK
= Ukupna ugovorena vrijednost bespovratnih sredstava]]*Ugovori_OPULJP[[#This Row],[STOPA NACIONALNOG SUFINANCIRANJA %]]</f>
        <v>240000</v>
      </c>
      <c r="R3151" s="51">
        <f>Ugovori_OPULJP[[#This Row],[Bespovratna sredstva - Nacionalni dio - HRK]]/7.5345</f>
        <v>31853.474019510249</v>
      </c>
      <c r="S3151" s="50">
        <v>1600000</v>
      </c>
      <c r="T3151" s="51">
        <f>Ugovori_OPULJP[[#This Row],[Bespovratna sredstva - Ukupno (EU+Nac) HRK
= Ukupna ugovorena vrijednost bespovratnih sredstava]]/7.5345</f>
        <v>212356.49346340168</v>
      </c>
      <c r="U3151" s="50">
        <v>0</v>
      </c>
      <c r="V3151" s="51">
        <f>Ugovori_OPULJP[[#This Row],[Javni doprinos korisnika - HRK]]/7.5345</f>
        <v>0</v>
      </c>
      <c r="W3151" s="50">
        <v>0</v>
      </c>
      <c r="X3151" s="51">
        <f>Ugovori_OPULJP[[#This Row],[Privatni doprinos korisnika - HRK]]/7.5345</f>
        <v>0</v>
      </c>
      <c r="Y3151" s="52">
        <v>1600000</v>
      </c>
      <c r="Z3151" s="53">
        <f>Ugovori_OPULJP[[#This Row],[UKUPNI PRIHVATLJIVI IZDACI
TOTAL ELIGIBLE EXPENDITURE
= Bespovratna sredstva ukupno + doprinos korisnika
= Ukupni prihvatljivi troškovi
= Ukupna ugovorena vrijednost projekta HRK]]/7.5345</f>
        <v>212356.49346340168</v>
      </c>
      <c r="AA3151" s="44" t="s">
        <v>10669</v>
      </c>
      <c r="AB3151" s="44" t="s">
        <v>10670</v>
      </c>
      <c r="AC3151" s="114" t="s">
        <v>11451</v>
      </c>
      <c r="AD3151" s="43" t="s">
        <v>11026</v>
      </c>
    </row>
    <row r="3152" spans="1:30" ht="66.75" customHeight="1" x14ac:dyDescent="0.2">
      <c r="A3152" s="41" t="s">
        <v>11452</v>
      </c>
      <c r="B3152" s="42" t="s">
        <v>10664</v>
      </c>
      <c r="C3152" s="43" t="s">
        <v>11022</v>
      </c>
      <c r="D3152" s="43" t="s">
        <v>11443</v>
      </c>
      <c r="E3152" s="44" t="s">
        <v>232</v>
      </c>
      <c r="F3152" s="45" t="s">
        <v>11453</v>
      </c>
      <c r="G3152" s="45" t="s">
        <v>11045</v>
      </c>
      <c r="H3152" s="47">
        <v>43342</v>
      </c>
      <c r="I3152" s="47">
        <v>43799</v>
      </c>
      <c r="J3152" s="48" t="str">
        <f>IF(Ugovori_OPULJP[[#This Row],[DATUM ZAVRŠETKA OPERACIJE]]&gt;DATE(2024,3,31),"u provedbi","završen")</f>
        <v>završen</v>
      </c>
      <c r="K3152" s="46" t="s">
        <v>130</v>
      </c>
      <c r="L3152" s="46" t="s">
        <v>130</v>
      </c>
      <c r="M3152" s="49">
        <v>0.85</v>
      </c>
      <c r="N3152" s="49">
        <v>0.15</v>
      </c>
      <c r="O3152" s="50">
        <f>Ugovori_OPULJP[[#This Row],[Bespovratna sredstva - Ukupno (EU+Nac) HRK
= Ukupna ugovorena vrijednost bespovratnih sredstava]]*Ugovori_OPULJP[[#This Row],[EU STOPA SUFINANCIRANJA %
EU CO-FINANCING RATE %]]</f>
        <v>511780.65649999998</v>
      </c>
      <c r="P3152" s="51">
        <f>Ugovori_OPULJP[[#This Row],[Bespovratna sredstva - EU dio - HRK]]/7.5345</f>
        <v>67924.966022961045</v>
      </c>
      <c r="Q3152" s="50">
        <f>Ugovori_OPULJP[[#This Row],[Bespovratna sredstva - Ukupno (EU+Nac) HRK
= Ukupna ugovorena vrijednost bespovratnih sredstava]]*Ugovori_OPULJP[[#This Row],[STOPA NACIONALNOG SUFINANCIRANJA %]]</f>
        <v>90314.233500000002</v>
      </c>
      <c r="R3152" s="51">
        <f>Ugovori_OPULJP[[#This Row],[Bespovratna sredstva - Nacionalni dio - HRK]]/7.5345</f>
        <v>11986.758709934302</v>
      </c>
      <c r="S3152" s="50">
        <v>602094.89</v>
      </c>
      <c r="T3152" s="51">
        <f>Ugovori_OPULJP[[#This Row],[Bespovratna sredstva - Ukupno (EU+Nac) HRK
= Ukupna ugovorena vrijednost bespovratnih sredstava]]/7.5345</f>
        <v>79911.724732895353</v>
      </c>
      <c r="U3152" s="50">
        <v>0</v>
      </c>
      <c r="V3152" s="51">
        <f>Ugovori_OPULJP[[#This Row],[Javni doprinos korisnika - HRK]]/7.5345</f>
        <v>0</v>
      </c>
      <c r="W3152" s="50">
        <v>0</v>
      </c>
      <c r="X3152" s="51">
        <f>Ugovori_OPULJP[[#This Row],[Privatni doprinos korisnika - HRK]]/7.5345</f>
        <v>0</v>
      </c>
      <c r="Y3152" s="52">
        <v>602094.89</v>
      </c>
      <c r="Z3152" s="53">
        <f>Ugovori_OPULJP[[#This Row],[UKUPNI PRIHVATLJIVI IZDACI
TOTAL ELIGIBLE EXPENDITURE
= Bespovratna sredstva ukupno + doprinos korisnika
= Ukupni prihvatljivi troškovi
= Ukupna ugovorena vrijednost projekta HRK]]/7.5345</f>
        <v>79911.724732895353</v>
      </c>
      <c r="AA3152" s="44" t="s">
        <v>10669</v>
      </c>
      <c r="AB3152" s="44" t="s">
        <v>10670</v>
      </c>
      <c r="AC3152" s="114" t="s">
        <v>11454</v>
      </c>
      <c r="AD3152" s="43" t="s">
        <v>11026</v>
      </c>
    </row>
    <row r="3153" spans="1:30" ht="66.75" customHeight="1" x14ac:dyDescent="0.2">
      <c r="A3153" s="41" t="s">
        <v>11455</v>
      </c>
      <c r="B3153" s="42" t="s">
        <v>10664</v>
      </c>
      <c r="C3153" s="43" t="s">
        <v>11022</v>
      </c>
      <c r="D3153" s="43" t="s">
        <v>11443</v>
      </c>
      <c r="E3153" s="44" t="s">
        <v>232</v>
      </c>
      <c r="F3153" s="45" t="s">
        <v>11456</v>
      </c>
      <c r="G3153" s="45" t="s">
        <v>346</v>
      </c>
      <c r="H3153" s="47">
        <v>43342</v>
      </c>
      <c r="I3153" s="47">
        <v>43799</v>
      </c>
      <c r="J3153" s="48" t="str">
        <f>IF(Ugovori_OPULJP[[#This Row],[DATUM ZAVRŠETKA OPERACIJE]]&gt;DATE(2024,3,31),"u provedbi","završen")</f>
        <v>završen</v>
      </c>
      <c r="K3153" s="46" t="s">
        <v>130</v>
      </c>
      <c r="L3153" s="46" t="s">
        <v>130</v>
      </c>
      <c r="M3153" s="49">
        <v>0.85</v>
      </c>
      <c r="N3153" s="49">
        <v>0.15</v>
      </c>
      <c r="O3153" s="50">
        <f>Ugovori_OPULJP[[#This Row],[Bespovratna sredstva - Ukupno (EU+Nac) HRK
= Ukupna ugovorena vrijednost bespovratnih sredstava]]*Ugovori_OPULJP[[#This Row],[EU STOPA SUFINANCIRANJA %
EU CO-FINANCING RATE %]]</f>
        <v>849379.95050000004</v>
      </c>
      <c r="P3153" s="51">
        <f>Ugovori_OPULJP[[#This Row],[Bespovratna sredstva - EU dio - HRK]]/7.5345</f>
        <v>112732.09244143606</v>
      </c>
      <c r="Q3153" s="50">
        <f>Ugovori_OPULJP[[#This Row],[Bespovratna sredstva - Ukupno (EU+Nac) HRK
= Ukupna ugovorena vrijednost bespovratnih sredstava]]*Ugovori_OPULJP[[#This Row],[STOPA NACIONALNOG SUFINANCIRANJA %]]</f>
        <v>149890.57949999999</v>
      </c>
      <c r="R3153" s="51">
        <f>Ugovori_OPULJP[[#This Row],[Bespovratna sredstva - Nacionalni dio - HRK]]/7.5345</f>
        <v>19893.898666135774</v>
      </c>
      <c r="S3153" s="50">
        <v>999270.53</v>
      </c>
      <c r="T3153" s="51">
        <f>Ugovori_OPULJP[[#This Row],[Bespovratna sredstva - Ukupno (EU+Nac) HRK
= Ukupna ugovorena vrijednost bespovratnih sredstava]]/7.5345</f>
        <v>132625.99110757184</v>
      </c>
      <c r="U3153" s="50">
        <v>0</v>
      </c>
      <c r="V3153" s="51">
        <f>Ugovori_OPULJP[[#This Row],[Javni doprinos korisnika - HRK]]/7.5345</f>
        <v>0</v>
      </c>
      <c r="W3153" s="50">
        <v>0</v>
      </c>
      <c r="X3153" s="51">
        <f>Ugovori_OPULJP[[#This Row],[Privatni doprinos korisnika - HRK]]/7.5345</f>
        <v>0</v>
      </c>
      <c r="Y3153" s="52">
        <v>999270.53</v>
      </c>
      <c r="Z3153" s="53">
        <f>Ugovori_OPULJP[[#This Row],[UKUPNI PRIHVATLJIVI IZDACI
TOTAL ELIGIBLE EXPENDITURE
= Bespovratna sredstva ukupno + doprinos korisnika
= Ukupni prihvatljivi troškovi
= Ukupna ugovorena vrijednost projekta HRK]]/7.5345</f>
        <v>132625.99110757184</v>
      </c>
      <c r="AA3153" s="44" t="s">
        <v>10669</v>
      </c>
      <c r="AB3153" s="44" t="s">
        <v>10670</v>
      </c>
      <c r="AC3153" s="114" t="s">
        <v>11457</v>
      </c>
      <c r="AD3153" s="43" t="s">
        <v>11026</v>
      </c>
    </row>
    <row r="3154" spans="1:30" ht="66.75" customHeight="1" x14ac:dyDescent="0.2">
      <c r="A3154" s="41" t="s">
        <v>11458</v>
      </c>
      <c r="B3154" s="42" t="s">
        <v>10664</v>
      </c>
      <c r="C3154" s="43" t="s">
        <v>11022</v>
      </c>
      <c r="D3154" s="43" t="s">
        <v>11443</v>
      </c>
      <c r="E3154" s="44" t="s">
        <v>232</v>
      </c>
      <c r="F3154" s="45" t="s">
        <v>11075</v>
      </c>
      <c r="G3154" s="45" t="s">
        <v>11065</v>
      </c>
      <c r="H3154" s="47">
        <v>43342</v>
      </c>
      <c r="I3154" s="47">
        <v>43799</v>
      </c>
      <c r="J3154" s="48" t="str">
        <f>IF(Ugovori_OPULJP[[#This Row],[DATUM ZAVRŠETKA OPERACIJE]]&gt;DATE(2024,3,31),"u provedbi","završen")</f>
        <v>završen</v>
      </c>
      <c r="K3154" s="46" t="s">
        <v>211</v>
      </c>
      <c r="L3154" s="46" t="s">
        <v>211</v>
      </c>
      <c r="M3154" s="49">
        <v>0.85</v>
      </c>
      <c r="N3154" s="49">
        <v>0.15</v>
      </c>
      <c r="O3154" s="50">
        <f>Ugovori_OPULJP[[#This Row],[Bespovratna sredstva - Ukupno (EU+Nac) HRK
= Ukupna ugovorena vrijednost bespovratnih sredstava]]*Ugovori_OPULJP[[#This Row],[EU STOPA SUFINANCIRANJA %
EU CO-FINANCING RATE %]]</f>
        <v>519979.68000000005</v>
      </c>
      <c r="P3154" s="51">
        <f>Ugovori_OPULJP[[#This Row],[Bespovratna sredstva - EU dio - HRK]]/7.5345</f>
        <v>69013.16344813857</v>
      </c>
      <c r="Q3154" s="50">
        <f>Ugovori_OPULJP[[#This Row],[Bespovratna sredstva - Ukupno (EU+Nac) HRK
= Ukupna ugovorena vrijednost bespovratnih sredstava]]*Ugovori_OPULJP[[#This Row],[STOPA NACIONALNOG SUFINANCIRANJA %]]</f>
        <v>91761.12000000001</v>
      </c>
      <c r="R3154" s="51">
        <f>Ugovori_OPULJP[[#This Row],[Bespovratna sredstva - Nacionalni dio - HRK]]/7.5345</f>
        <v>12178.793549671511</v>
      </c>
      <c r="S3154" s="50">
        <v>611740.80000000005</v>
      </c>
      <c r="T3154" s="51">
        <f>Ugovori_OPULJP[[#This Row],[Bespovratna sredstva - Ukupno (EU+Nac) HRK
= Ukupna ugovorena vrijednost bespovratnih sredstava]]/7.5345</f>
        <v>81191.956997810077</v>
      </c>
      <c r="U3154" s="50">
        <v>0</v>
      </c>
      <c r="V3154" s="51">
        <f>Ugovori_OPULJP[[#This Row],[Javni doprinos korisnika - HRK]]/7.5345</f>
        <v>0</v>
      </c>
      <c r="W3154" s="50">
        <v>0</v>
      </c>
      <c r="X3154" s="51">
        <f>Ugovori_OPULJP[[#This Row],[Privatni doprinos korisnika - HRK]]/7.5345</f>
        <v>0</v>
      </c>
      <c r="Y3154" s="52">
        <v>611740.80000000005</v>
      </c>
      <c r="Z3154" s="53">
        <f>Ugovori_OPULJP[[#This Row],[UKUPNI PRIHVATLJIVI IZDACI
TOTAL ELIGIBLE EXPENDITURE
= Bespovratna sredstva ukupno + doprinos korisnika
= Ukupni prihvatljivi troškovi
= Ukupna ugovorena vrijednost projekta HRK]]/7.5345</f>
        <v>81191.956997810077</v>
      </c>
      <c r="AA3154" s="44" t="s">
        <v>10669</v>
      </c>
      <c r="AB3154" s="44" t="s">
        <v>10670</v>
      </c>
      <c r="AC3154" s="114" t="s">
        <v>11459</v>
      </c>
      <c r="AD3154" s="43" t="s">
        <v>11026</v>
      </c>
    </row>
    <row r="3155" spans="1:30" ht="66.75" customHeight="1" x14ac:dyDescent="0.2">
      <c r="A3155" s="41" t="s">
        <v>11460</v>
      </c>
      <c r="B3155" s="42" t="s">
        <v>10664</v>
      </c>
      <c r="C3155" s="43" t="s">
        <v>11022</v>
      </c>
      <c r="D3155" s="43" t="s">
        <v>11443</v>
      </c>
      <c r="E3155" s="44" t="s">
        <v>232</v>
      </c>
      <c r="F3155" s="45" t="s">
        <v>11461</v>
      </c>
      <c r="G3155" s="45" t="s">
        <v>837</v>
      </c>
      <c r="H3155" s="47">
        <v>43342</v>
      </c>
      <c r="I3155" s="47">
        <v>43799</v>
      </c>
      <c r="J3155" s="48" t="str">
        <f>IF(Ugovori_OPULJP[[#This Row],[DATUM ZAVRŠETKA OPERACIJE]]&gt;DATE(2024,3,31),"u provedbi","završen")</f>
        <v>završen</v>
      </c>
      <c r="K3155" s="46" t="s">
        <v>594</v>
      </c>
      <c r="L3155" s="46" t="s">
        <v>594</v>
      </c>
      <c r="M3155" s="49">
        <v>0.85</v>
      </c>
      <c r="N3155" s="49">
        <v>0.15</v>
      </c>
      <c r="O3155" s="50">
        <f>Ugovori_OPULJP[[#This Row],[Bespovratna sredstva - Ukupno (EU+Nac) HRK
= Ukupna ugovorena vrijednost bespovratnih sredstava]]*Ugovori_OPULJP[[#This Row],[EU STOPA SUFINANCIRANJA %
EU CO-FINANCING RATE %]]</f>
        <v>1415676.2409999999</v>
      </c>
      <c r="P3155" s="51">
        <f>Ugovori_OPULJP[[#This Row],[Bespovratna sredstva - EU dio - HRK]]/7.5345</f>
        <v>187892.52651138097</v>
      </c>
      <c r="Q3155" s="50">
        <f>Ugovori_OPULJP[[#This Row],[Bespovratna sredstva - Ukupno (EU+Nac) HRK
= Ukupna ugovorena vrijednost bespovratnih sredstava]]*Ugovori_OPULJP[[#This Row],[STOPA NACIONALNOG SUFINANCIRANJA %]]</f>
        <v>249825.21899999998</v>
      </c>
      <c r="R3155" s="51">
        <f>Ugovori_OPULJP[[#This Row],[Bespovratna sredstva - Nacionalni dio - HRK]]/7.5345</f>
        <v>33157.504678478996</v>
      </c>
      <c r="S3155" s="50">
        <v>1665501.46</v>
      </c>
      <c r="T3155" s="51">
        <f>Ugovori_OPULJP[[#This Row],[Bespovratna sredstva - Ukupno (EU+Nac) HRK
= Ukupna ugovorena vrijednost bespovratnih sredstava]]/7.5345</f>
        <v>221050.03118985996</v>
      </c>
      <c r="U3155" s="50">
        <v>0</v>
      </c>
      <c r="V3155" s="51">
        <f>Ugovori_OPULJP[[#This Row],[Javni doprinos korisnika - HRK]]/7.5345</f>
        <v>0</v>
      </c>
      <c r="W3155" s="50">
        <v>0</v>
      </c>
      <c r="X3155" s="51">
        <f>Ugovori_OPULJP[[#This Row],[Privatni doprinos korisnika - HRK]]/7.5345</f>
        <v>0</v>
      </c>
      <c r="Y3155" s="52">
        <v>1665501.46</v>
      </c>
      <c r="Z3155" s="53">
        <f>Ugovori_OPULJP[[#This Row],[UKUPNI PRIHVATLJIVI IZDACI
TOTAL ELIGIBLE EXPENDITURE
= Bespovratna sredstva ukupno + doprinos korisnika
= Ukupni prihvatljivi troškovi
= Ukupna ugovorena vrijednost projekta HRK]]/7.5345</f>
        <v>221050.03118985996</v>
      </c>
      <c r="AA3155" s="44" t="s">
        <v>10669</v>
      </c>
      <c r="AB3155" s="44" t="s">
        <v>10670</v>
      </c>
      <c r="AC3155" s="114" t="s">
        <v>11462</v>
      </c>
      <c r="AD3155" s="43" t="s">
        <v>11026</v>
      </c>
    </row>
    <row r="3156" spans="1:30" ht="66.75" customHeight="1" x14ac:dyDescent="0.2">
      <c r="A3156" s="41" t="s">
        <v>11463</v>
      </c>
      <c r="B3156" s="42" t="s">
        <v>10664</v>
      </c>
      <c r="C3156" s="43" t="s">
        <v>11022</v>
      </c>
      <c r="D3156" s="43" t="s">
        <v>11443</v>
      </c>
      <c r="E3156" s="44" t="s">
        <v>232</v>
      </c>
      <c r="F3156" s="45" t="s">
        <v>11464</v>
      </c>
      <c r="G3156" s="45" t="s">
        <v>804</v>
      </c>
      <c r="H3156" s="47">
        <v>43342</v>
      </c>
      <c r="I3156" s="47">
        <v>43799</v>
      </c>
      <c r="J3156" s="48" t="str">
        <f>IF(Ugovori_OPULJP[[#This Row],[DATUM ZAVRŠETKA OPERACIJE]]&gt;DATE(2024,3,31),"u provedbi","završen")</f>
        <v>završen</v>
      </c>
      <c r="K3156" s="46" t="s">
        <v>594</v>
      </c>
      <c r="L3156" s="46" t="s">
        <v>594</v>
      </c>
      <c r="M3156" s="49">
        <v>0.85</v>
      </c>
      <c r="N3156" s="49">
        <v>0.15</v>
      </c>
      <c r="O3156" s="50">
        <f>Ugovori_OPULJP[[#This Row],[Bespovratna sredstva - Ukupno (EU+Nac) HRK
= Ukupna ugovorena vrijednost bespovratnih sredstava]]*Ugovori_OPULJP[[#This Row],[EU STOPA SUFINANCIRANJA %
EU CO-FINANCING RATE %]]</f>
        <v>686344.179</v>
      </c>
      <c r="P3156" s="51">
        <f>Ugovori_OPULJP[[#This Row],[Bespovratna sredstva - EU dio - HRK]]/7.5345</f>
        <v>91093.526975910805</v>
      </c>
      <c r="Q3156" s="50">
        <f>Ugovori_OPULJP[[#This Row],[Bespovratna sredstva - Ukupno (EU+Nac) HRK
= Ukupna ugovorena vrijednost bespovratnih sredstava]]*Ugovori_OPULJP[[#This Row],[STOPA NACIONALNOG SUFINANCIRANJA %]]</f>
        <v>121119.56099999999</v>
      </c>
      <c r="R3156" s="51">
        <f>Ugovori_OPULJP[[#This Row],[Bespovratna sredstva - Nacionalni dio - HRK]]/7.5345</f>
        <v>16075.328289866611</v>
      </c>
      <c r="S3156" s="50">
        <v>807463.74</v>
      </c>
      <c r="T3156" s="51">
        <f>Ugovori_OPULJP[[#This Row],[Bespovratna sredstva - Ukupno (EU+Nac) HRK
= Ukupna ugovorena vrijednost bespovratnih sredstava]]/7.5345</f>
        <v>107168.85526577741</v>
      </c>
      <c r="U3156" s="50">
        <v>0</v>
      </c>
      <c r="V3156" s="51">
        <f>Ugovori_OPULJP[[#This Row],[Javni doprinos korisnika - HRK]]/7.5345</f>
        <v>0</v>
      </c>
      <c r="W3156" s="50">
        <v>0</v>
      </c>
      <c r="X3156" s="51">
        <f>Ugovori_OPULJP[[#This Row],[Privatni doprinos korisnika - HRK]]/7.5345</f>
        <v>0</v>
      </c>
      <c r="Y3156" s="52">
        <v>807463.74</v>
      </c>
      <c r="Z3156" s="53">
        <f>Ugovori_OPULJP[[#This Row],[UKUPNI PRIHVATLJIVI IZDACI
TOTAL ELIGIBLE EXPENDITURE
= Bespovratna sredstva ukupno + doprinos korisnika
= Ukupni prihvatljivi troškovi
= Ukupna ugovorena vrijednost projekta HRK]]/7.5345</f>
        <v>107168.85526577741</v>
      </c>
      <c r="AA3156" s="44" t="s">
        <v>10669</v>
      </c>
      <c r="AB3156" s="44" t="s">
        <v>10670</v>
      </c>
      <c r="AC3156" s="114" t="s">
        <v>11465</v>
      </c>
      <c r="AD3156" s="43" t="s">
        <v>11026</v>
      </c>
    </row>
    <row r="3157" spans="1:30" ht="66.75" customHeight="1" x14ac:dyDescent="0.2">
      <c r="A3157" s="61" t="s">
        <v>11466</v>
      </c>
      <c r="B3157" s="55" t="s">
        <v>10664</v>
      </c>
      <c r="C3157" s="56" t="s">
        <v>11022</v>
      </c>
      <c r="D3157" s="56" t="s">
        <v>11467</v>
      </c>
      <c r="E3157" s="57" t="s">
        <v>232</v>
      </c>
      <c r="F3157" s="62" t="s">
        <v>11468</v>
      </c>
      <c r="G3157" s="62" t="s">
        <v>37</v>
      </c>
      <c r="H3157" s="59">
        <v>44075</v>
      </c>
      <c r="I3157" s="59">
        <v>44805</v>
      </c>
      <c r="J3157" s="48" t="str">
        <f>IF(Ugovori_OPULJP[[#This Row],[DATUM ZAVRŠETKA OPERACIJE]]&gt;DATE(2024,3,31),"u provedbi","završen")</f>
        <v>završen</v>
      </c>
      <c r="K3157" s="58" t="s">
        <v>37</v>
      </c>
      <c r="L3157" s="58" t="s">
        <v>37</v>
      </c>
      <c r="M3157" s="49">
        <v>0.85</v>
      </c>
      <c r="N3157" s="49">
        <v>0.15</v>
      </c>
      <c r="O3157" s="50">
        <f>Ugovori_OPULJP[[#This Row],[Bespovratna sredstva - Ukupno (EU+Nac) HRK
= Ukupna ugovorena vrijednost bespovratnih sredstava]]*Ugovori_OPULJP[[#This Row],[EU STOPA SUFINANCIRANJA %
EU CO-FINANCING RATE %]]</f>
        <v>1178866.1305</v>
      </c>
      <c r="P3157" s="51">
        <f>Ugovori_OPULJP[[#This Row],[Bespovratna sredstva - EU dio - HRK]]/7.5345</f>
        <v>156462.42358484305</v>
      </c>
      <c r="Q3157" s="50">
        <f>Ugovori_OPULJP[[#This Row],[Bespovratna sredstva - Ukupno (EU+Nac) HRK
= Ukupna ugovorena vrijednost bespovratnih sredstava]]*Ugovori_OPULJP[[#This Row],[STOPA NACIONALNOG SUFINANCIRANJA %]]</f>
        <v>208035.19950000002</v>
      </c>
      <c r="R3157" s="51">
        <f>Ugovori_OPULJP[[#This Row],[Bespovratna sredstva - Nacionalni dio - HRK]]/7.5345</f>
        <v>27611.015926737011</v>
      </c>
      <c r="S3157" s="52">
        <v>1386901.33</v>
      </c>
      <c r="T3157" s="53">
        <f>Ugovori_OPULJP[[#This Row],[Bespovratna sredstva - Ukupno (EU+Nac) HRK
= Ukupna ugovorena vrijednost bespovratnih sredstava]]/7.5345</f>
        <v>184073.43951158007</v>
      </c>
      <c r="U3157" s="52">
        <v>1386901.33</v>
      </c>
      <c r="V3157" s="53">
        <f>Ugovori_OPULJP[[#This Row],[Javni doprinos korisnika - HRK]]/7.5345</f>
        <v>184073.43951158007</v>
      </c>
      <c r="W3157" s="50">
        <v>0</v>
      </c>
      <c r="X3157" s="51">
        <f>Ugovori_OPULJP[[#This Row],[Privatni doprinos korisnika - HRK]]/7.5345</f>
        <v>0</v>
      </c>
      <c r="Y3157" s="52">
        <v>2773802.66</v>
      </c>
      <c r="Z3157" s="53">
        <f>Ugovori_OPULJP[[#This Row],[UKUPNI PRIHVATLJIVI IZDACI
TOTAL ELIGIBLE EXPENDITURE
= Bespovratna sredstva ukupno + doprinos korisnika
= Ukupni prihvatljivi troškovi
= Ukupna ugovorena vrijednost projekta HRK]]/7.5345</f>
        <v>368146.87902316015</v>
      </c>
      <c r="AA3157" s="44" t="s">
        <v>10669</v>
      </c>
      <c r="AB3157" s="57" t="s">
        <v>10670</v>
      </c>
      <c r="AC3157" s="107" t="s">
        <v>11469</v>
      </c>
      <c r="AD3157" s="63" t="s">
        <v>11026</v>
      </c>
    </row>
    <row r="3158" spans="1:30" ht="66.75" customHeight="1" x14ac:dyDescent="0.2">
      <c r="A3158" s="61" t="s">
        <v>11470</v>
      </c>
      <c r="B3158" s="55" t="s">
        <v>10664</v>
      </c>
      <c r="C3158" s="56" t="s">
        <v>11022</v>
      </c>
      <c r="D3158" s="56" t="s">
        <v>11467</v>
      </c>
      <c r="E3158" s="57" t="s">
        <v>232</v>
      </c>
      <c r="F3158" s="62" t="s">
        <v>11471</v>
      </c>
      <c r="G3158" s="62" t="s">
        <v>11472</v>
      </c>
      <c r="H3158" s="59">
        <v>44075</v>
      </c>
      <c r="I3158" s="59">
        <v>44805</v>
      </c>
      <c r="J3158" s="48" t="str">
        <f>IF(Ugovori_OPULJP[[#This Row],[DATUM ZAVRŠETKA OPERACIJE]]&gt;DATE(2024,3,31),"u provedbi","završen")</f>
        <v>završen</v>
      </c>
      <c r="K3158" s="58" t="s">
        <v>371</v>
      </c>
      <c r="L3158" s="58" t="s">
        <v>371</v>
      </c>
      <c r="M3158" s="49">
        <v>0.85</v>
      </c>
      <c r="N3158" s="49">
        <v>0.15</v>
      </c>
      <c r="O3158" s="50">
        <f>Ugovori_OPULJP[[#This Row],[Bespovratna sredstva - Ukupno (EU+Nac) HRK
= Ukupna ugovorena vrijednost bespovratnih sredstava]]*Ugovori_OPULJP[[#This Row],[EU STOPA SUFINANCIRANJA %
EU CO-FINANCING RATE %]]</f>
        <v>331500</v>
      </c>
      <c r="P3158" s="51">
        <f>Ugovori_OPULJP[[#This Row],[Bespovratna sredstva - EU dio - HRK]]/7.5345</f>
        <v>43997.610989448534</v>
      </c>
      <c r="Q3158" s="50">
        <f>Ugovori_OPULJP[[#This Row],[Bespovratna sredstva - Ukupno (EU+Nac) HRK
= Ukupna ugovorena vrijednost bespovratnih sredstava]]*Ugovori_OPULJP[[#This Row],[STOPA NACIONALNOG SUFINANCIRANJA %]]</f>
        <v>58500</v>
      </c>
      <c r="R3158" s="51">
        <f>Ugovori_OPULJP[[#This Row],[Bespovratna sredstva - Nacionalni dio - HRK]]/7.5345</f>
        <v>7764.2842922556238</v>
      </c>
      <c r="S3158" s="52">
        <v>390000</v>
      </c>
      <c r="T3158" s="53">
        <f>Ugovori_OPULJP[[#This Row],[Bespovratna sredstva - Ukupno (EU+Nac) HRK
= Ukupna ugovorena vrijednost bespovratnih sredstava]]/7.5345</f>
        <v>51761.895281704157</v>
      </c>
      <c r="U3158" s="50">
        <v>43368.56</v>
      </c>
      <c r="V3158" s="51">
        <f>Ugovori_OPULJP[[#This Row],[Javni doprinos korisnika - HRK]]/7.5345</f>
        <v>5755.9970800982146</v>
      </c>
      <c r="W3158" s="50">
        <v>0</v>
      </c>
      <c r="X3158" s="51">
        <f>Ugovori_OPULJP[[#This Row],[Privatni doprinos korisnika - HRK]]/7.5345</f>
        <v>0</v>
      </c>
      <c r="Y3158" s="52">
        <v>433368.56</v>
      </c>
      <c r="Z3158" s="53">
        <f>Ugovori_OPULJP[[#This Row],[UKUPNI PRIHVATLJIVI IZDACI
TOTAL ELIGIBLE EXPENDITURE
= Bespovratna sredstva ukupno + doprinos korisnika
= Ukupni prihvatljivi troškovi
= Ukupna ugovorena vrijednost projekta HRK]]/7.5345</f>
        <v>57517.892361802369</v>
      </c>
      <c r="AA3158" s="44" t="s">
        <v>10669</v>
      </c>
      <c r="AB3158" s="57" t="s">
        <v>10670</v>
      </c>
      <c r="AC3158" s="107" t="s">
        <v>11473</v>
      </c>
      <c r="AD3158" s="63" t="s">
        <v>11026</v>
      </c>
    </row>
    <row r="3159" spans="1:30" ht="66.75" customHeight="1" x14ac:dyDescent="0.2">
      <c r="A3159" s="66" t="s">
        <v>11474</v>
      </c>
      <c r="B3159" s="55" t="s">
        <v>10664</v>
      </c>
      <c r="C3159" s="56" t="s">
        <v>11022</v>
      </c>
      <c r="D3159" s="88" t="s">
        <v>11475</v>
      </c>
      <c r="E3159" s="57" t="s">
        <v>232</v>
      </c>
      <c r="F3159" s="62" t="s">
        <v>11476</v>
      </c>
      <c r="G3159" s="62" t="s">
        <v>2385</v>
      </c>
      <c r="H3159" s="59">
        <v>44386</v>
      </c>
      <c r="I3159" s="59">
        <v>44753</v>
      </c>
      <c r="J3159" s="48" t="str">
        <f>IF(Ugovori_OPULJP[[#This Row],[DATUM ZAVRŠETKA OPERACIJE]]&gt;DATE(2024,3,31),"u provedbi","završen")</f>
        <v>završen</v>
      </c>
      <c r="K3159" s="67" t="s">
        <v>84</v>
      </c>
      <c r="L3159" s="46" t="s">
        <v>84</v>
      </c>
      <c r="M3159" s="49">
        <v>0.85</v>
      </c>
      <c r="N3159" s="49">
        <v>0.15</v>
      </c>
      <c r="O3159" s="50">
        <f>Ugovori_OPULJP[[#This Row],[Bespovratna sredstva - Ukupno (EU+Nac) HRK
= Ukupna ugovorena vrijednost bespovratnih sredstava]]*Ugovori_OPULJP[[#This Row],[EU STOPA SUFINANCIRANJA %
EU CO-FINANCING RATE %]]</f>
        <v>1374683.121</v>
      </c>
      <c r="P3159" s="51">
        <f>Ugovori_OPULJP[[#This Row],[Bespovratna sredstva - EU dio - HRK]]/7.5345</f>
        <v>182451.80449930319</v>
      </c>
      <c r="Q3159" s="50">
        <f>Ugovori_OPULJP[[#This Row],[Bespovratna sredstva - Ukupno (EU+Nac) HRK
= Ukupna ugovorena vrijednost bespovratnih sredstava]]*Ugovori_OPULJP[[#This Row],[STOPA NACIONALNOG SUFINANCIRANJA %]]</f>
        <v>242591.139</v>
      </c>
      <c r="R3159" s="51">
        <f>Ugovori_OPULJP[[#This Row],[Bespovratna sredstva - Nacionalni dio - HRK]]/7.5345</f>
        <v>32197.377264582916</v>
      </c>
      <c r="S3159" s="52">
        <v>1617274.26</v>
      </c>
      <c r="T3159" s="53">
        <f>Ugovori_OPULJP[[#This Row],[Bespovratna sredstva - Ukupno (EU+Nac) HRK
= Ukupna ugovorena vrijednost bespovratnih sredstava]]/7.5345</f>
        <v>214649.18176388612</v>
      </c>
      <c r="U3159" s="50">
        <v>285401.34000000008</v>
      </c>
      <c r="V3159" s="51">
        <f>Ugovori_OPULJP[[#This Row],[Javni doprinos korisnika - HRK]]/7.5345</f>
        <v>37879.267370097557</v>
      </c>
      <c r="W3159" s="50">
        <v>0</v>
      </c>
      <c r="X3159" s="51">
        <f>Ugovori_OPULJP[[#This Row],[Privatni doprinos korisnika - HRK]]/7.5345</f>
        <v>0</v>
      </c>
      <c r="Y3159" s="52">
        <v>1902675.6</v>
      </c>
      <c r="Z3159" s="53">
        <f>Ugovori_OPULJP[[#This Row],[UKUPNI PRIHVATLJIVI IZDACI
TOTAL ELIGIBLE EXPENDITURE
= Bespovratna sredstva ukupno + doprinos korisnika
= Ukupni prihvatljivi troškovi
= Ukupna ugovorena vrijednost projekta HRK]]/7.5345</f>
        <v>252528.44913398367</v>
      </c>
      <c r="AA3159" s="57" t="s">
        <v>10669</v>
      </c>
      <c r="AB3159" s="57" t="s">
        <v>10670</v>
      </c>
      <c r="AC3159" s="107" t="s">
        <v>11477</v>
      </c>
      <c r="AD3159" s="63" t="s">
        <v>11026</v>
      </c>
    </row>
    <row r="3160" spans="1:30" ht="66.75" customHeight="1" x14ac:dyDescent="0.2">
      <c r="A3160" s="61" t="s">
        <v>11478</v>
      </c>
      <c r="B3160" s="55" t="s">
        <v>10664</v>
      </c>
      <c r="C3160" s="56" t="s">
        <v>11022</v>
      </c>
      <c r="D3160" s="88" t="s">
        <v>11475</v>
      </c>
      <c r="E3160" s="57" t="s">
        <v>232</v>
      </c>
      <c r="F3160" s="62" t="s">
        <v>11479</v>
      </c>
      <c r="G3160" s="62" t="s">
        <v>1695</v>
      </c>
      <c r="H3160" s="59">
        <v>44440</v>
      </c>
      <c r="I3160" s="59">
        <v>44805</v>
      </c>
      <c r="J3160" s="48" t="str">
        <f>IF(Ugovori_OPULJP[[#This Row],[DATUM ZAVRŠETKA OPERACIJE]]&gt;DATE(2024,3,31),"u provedbi","završen")</f>
        <v>završen</v>
      </c>
      <c r="K3160" s="67" t="s">
        <v>338</v>
      </c>
      <c r="L3160" s="67" t="s">
        <v>338</v>
      </c>
      <c r="M3160" s="49">
        <v>0.85</v>
      </c>
      <c r="N3160" s="49">
        <v>0.15</v>
      </c>
      <c r="O3160" s="50">
        <f>Ugovori_OPULJP[[#This Row],[Bespovratna sredstva - Ukupno (EU+Nac) HRK
= Ukupna ugovorena vrijednost bespovratnih sredstava]]*Ugovori_OPULJP[[#This Row],[EU STOPA SUFINANCIRANJA %
EU CO-FINANCING RATE %]]</f>
        <v>554494.03200000001</v>
      </c>
      <c r="P3160" s="51">
        <f>Ugovori_OPULJP[[#This Row],[Bespovratna sredstva - EU dio - HRK]]/7.5345</f>
        <v>73594.00517618953</v>
      </c>
      <c r="Q3160" s="50">
        <f>Ugovori_OPULJP[[#This Row],[Bespovratna sredstva - Ukupno (EU+Nac) HRK
= Ukupna ugovorena vrijednost bespovratnih sredstava]]*Ugovori_OPULJP[[#This Row],[STOPA NACIONALNOG SUFINANCIRANJA %]]</f>
        <v>97851.888000000006</v>
      </c>
      <c r="R3160" s="51">
        <f>Ugovori_OPULJP[[#This Row],[Bespovratna sredstva - Nacionalni dio - HRK]]/7.5345</f>
        <v>12987.177384033446</v>
      </c>
      <c r="S3160" s="52">
        <v>652345.92000000004</v>
      </c>
      <c r="T3160" s="53">
        <f>Ugovori_OPULJP[[#This Row],[Bespovratna sredstva - Ukupno (EU+Nac) HRK
= Ukupna ugovorena vrijednost bespovratnih sredstava]]/7.5345</f>
        <v>86581.18256022298</v>
      </c>
      <c r="U3160" s="50">
        <v>72482.880000000005</v>
      </c>
      <c r="V3160" s="51">
        <f>Ugovori_OPULJP[[#This Row],[Javni doprinos korisnika - HRK]]/7.5345</f>
        <v>9620.1313955803307</v>
      </c>
      <c r="W3160" s="50">
        <v>0</v>
      </c>
      <c r="X3160" s="51">
        <f>Ugovori_OPULJP[[#This Row],[Privatni doprinos korisnika - HRK]]/7.5345</f>
        <v>0</v>
      </c>
      <c r="Y3160" s="52">
        <v>724828.8</v>
      </c>
      <c r="Z3160" s="53">
        <f>Ugovori_OPULJP[[#This Row],[UKUPNI PRIHVATLJIVI IZDACI
TOTAL ELIGIBLE EXPENDITURE
= Bespovratna sredstva ukupno + doprinos korisnika
= Ukupni prihvatljivi troškovi
= Ukupna ugovorena vrijednost projekta HRK]]/7.5345</f>
        <v>96201.3139558033</v>
      </c>
      <c r="AA3160" s="57" t="s">
        <v>10669</v>
      </c>
      <c r="AB3160" s="57" t="s">
        <v>10670</v>
      </c>
      <c r="AC3160" s="107" t="s">
        <v>11480</v>
      </c>
      <c r="AD3160" s="63" t="s">
        <v>11026</v>
      </c>
    </row>
    <row r="3161" spans="1:30" ht="66.75" customHeight="1" x14ac:dyDescent="0.2">
      <c r="A3161" s="61" t="s">
        <v>11481</v>
      </c>
      <c r="B3161" s="55" t="s">
        <v>10664</v>
      </c>
      <c r="C3161" s="56" t="s">
        <v>11022</v>
      </c>
      <c r="D3161" s="88" t="s">
        <v>11475</v>
      </c>
      <c r="E3161" s="57" t="s">
        <v>232</v>
      </c>
      <c r="F3161" s="62" t="s">
        <v>11482</v>
      </c>
      <c r="G3161" s="45" t="s">
        <v>1079</v>
      </c>
      <c r="H3161" s="59">
        <v>44421</v>
      </c>
      <c r="I3161" s="59">
        <v>44789</v>
      </c>
      <c r="J3161" s="48" t="str">
        <f>IF(Ugovori_OPULJP[[#This Row],[DATUM ZAVRŠETKA OPERACIJE]]&gt;DATE(2024,3,31),"u provedbi","završen")</f>
        <v>završen</v>
      </c>
      <c r="K3161" s="67" t="s">
        <v>425</v>
      </c>
      <c r="L3161" s="46" t="s">
        <v>425</v>
      </c>
      <c r="M3161" s="49">
        <v>0.85</v>
      </c>
      <c r="N3161" s="49">
        <v>0.15</v>
      </c>
      <c r="O3161" s="50">
        <f>Ugovori_OPULJP[[#This Row],[Bespovratna sredstva - Ukupno (EU+Nac) HRK
= Ukupna ugovorena vrijednost bespovratnih sredstava]]*Ugovori_OPULJP[[#This Row],[EU STOPA SUFINANCIRANJA %
EU CO-FINANCING RATE %]]</f>
        <v>3273055.05</v>
      </c>
      <c r="P3161" s="51">
        <f>Ugovori_OPULJP[[#This Row],[Bespovratna sredstva - EU dio - HRK]]/7.5345</f>
        <v>434409.05833167426</v>
      </c>
      <c r="Q3161" s="50">
        <f>Ugovori_OPULJP[[#This Row],[Bespovratna sredstva - Ukupno (EU+Nac) HRK
= Ukupna ugovorena vrijednost bespovratnih sredstava]]*Ugovori_OPULJP[[#This Row],[STOPA NACIONALNOG SUFINANCIRANJA %]]</f>
        <v>577597.94999999995</v>
      </c>
      <c r="R3161" s="51">
        <f>Ugovori_OPULJP[[#This Row],[Bespovratna sredstva - Nacionalni dio - HRK]]/7.5345</f>
        <v>76660.422058530748</v>
      </c>
      <c r="S3161" s="52">
        <v>3850653</v>
      </c>
      <c r="T3161" s="53">
        <f>Ugovori_OPULJP[[#This Row],[Bespovratna sredstva - Ukupno (EU+Nac) HRK
= Ukupna ugovorena vrijednost bespovratnih sredstava]]/7.5345</f>
        <v>511069.48039020505</v>
      </c>
      <c r="U3161" s="50">
        <v>679527</v>
      </c>
      <c r="V3161" s="51">
        <f>Ugovori_OPULJP[[#This Row],[Javni doprinos korisnika - HRK]]/7.5345</f>
        <v>90188.731833565587</v>
      </c>
      <c r="W3161" s="50">
        <v>0</v>
      </c>
      <c r="X3161" s="51">
        <f>Ugovori_OPULJP[[#This Row],[Privatni doprinos korisnika - HRK]]/7.5345</f>
        <v>0</v>
      </c>
      <c r="Y3161" s="52">
        <v>4530180</v>
      </c>
      <c r="Z3161" s="53">
        <f>Ugovori_OPULJP[[#This Row],[UKUPNI PRIHVATLJIVI IZDACI
TOTAL ELIGIBLE EXPENDITURE
= Bespovratna sredstva ukupno + doprinos korisnika
= Ukupni prihvatljivi troškovi
= Ukupna ugovorena vrijednost projekta HRK]]/7.5345</f>
        <v>601258.21222377068</v>
      </c>
      <c r="AA3161" s="57" t="s">
        <v>10669</v>
      </c>
      <c r="AB3161" s="57" t="s">
        <v>10670</v>
      </c>
      <c r="AC3161" s="107" t="s">
        <v>11483</v>
      </c>
      <c r="AD3161" s="63" t="s">
        <v>11026</v>
      </c>
    </row>
    <row r="3162" spans="1:30" ht="66.75" customHeight="1" x14ac:dyDescent="0.2">
      <c r="A3162" s="61" t="s">
        <v>11484</v>
      </c>
      <c r="B3162" s="55" t="s">
        <v>10664</v>
      </c>
      <c r="C3162" s="56" t="s">
        <v>11022</v>
      </c>
      <c r="D3162" s="88" t="s">
        <v>11475</v>
      </c>
      <c r="E3162" s="57" t="s">
        <v>232</v>
      </c>
      <c r="F3162" s="45" t="s">
        <v>11214</v>
      </c>
      <c r="G3162" s="45" t="s">
        <v>11215</v>
      </c>
      <c r="H3162" s="59">
        <v>44433</v>
      </c>
      <c r="I3162" s="59">
        <v>44798</v>
      </c>
      <c r="J3162" s="48" t="str">
        <f>IF(Ugovori_OPULJP[[#This Row],[DATUM ZAVRŠETKA OPERACIJE]]&gt;DATE(2024,3,31),"u provedbi","završen")</f>
        <v>završen</v>
      </c>
      <c r="K3162" s="58" t="s">
        <v>155</v>
      </c>
      <c r="L3162" s="46" t="s">
        <v>155</v>
      </c>
      <c r="M3162" s="49">
        <v>0.85</v>
      </c>
      <c r="N3162" s="49">
        <v>0.15</v>
      </c>
      <c r="O3162" s="50">
        <f>Ugovori_OPULJP[[#This Row],[Bespovratna sredstva - Ukupno (EU+Nac) HRK
= Ukupna ugovorena vrijednost bespovratnih sredstava]]*Ugovori_OPULJP[[#This Row],[EU STOPA SUFINANCIRANJA %
EU CO-FINANCING RATE %]]</f>
        <v>752802.66149999993</v>
      </c>
      <c r="P3162" s="51">
        <f>Ugovori_OPULJP[[#This Row],[Bespovratna sredstva - EU dio - HRK]]/7.5345</f>
        <v>99914.083416285081</v>
      </c>
      <c r="Q3162" s="50">
        <f>Ugovori_OPULJP[[#This Row],[Bespovratna sredstva - Ukupno (EU+Nac) HRK
= Ukupna ugovorena vrijednost bespovratnih sredstava]]*Ugovori_OPULJP[[#This Row],[STOPA NACIONALNOG SUFINANCIRANJA %]]</f>
        <v>132847.52849999999</v>
      </c>
      <c r="R3162" s="51">
        <f>Ugovori_OPULJP[[#This Row],[Bespovratna sredstva - Nacionalni dio - HRK]]/7.5345</f>
        <v>17631.897073462071</v>
      </c>
      <c r="S3162" s="52">
        <v>885650.19</v>
      </c>
      <c r="T3162" s="53">
        <f>Ugovori_OPULJP[[#This Row],[Bespovratna sredstva - Ukupno (EU+Nac) HRK
= Ukupna ugovorena vrijednost bespovratnih sredstava]]/7.5345</f>
        <v>117545.98048974715</v>
      </c>
      <c r="U3162" s="50">
        <v>156291.21000000008</v>
      </c>
      <c r="V3162" s="51">
        <f>Ugovori_OPULJP[[#This Row],[Javni doprinos korisnika - HRK]]/7.5345</f>
        <v>20743.408321720097</v>
      </c>
      <c r="W3162" s="50">
        <v>0</v>
      </c>
      <c r="X3162" s="51">
        <f>Ugovori_OPULJP[[#This Row],[Privatni doprinos korisnika - HRK]]/7.5345</f>
        <v>0</v>
      </c>
      <c r="Y3162" s="52">
        <v>1041941.4</v>
      </c>
      <c r="Z3162" s="53">
        <f>Ugovori_OPULJP[[#This Row],[UKUPNI PRIHVATLJIVI IZDACI
TOTAL ELIGIBLE EXPENDITURE
= Bespovratna sredstva ukupno + doprinos korisnika
= Ukupni prihvatljivi troškovi
= Ukupna ugovorena vrijednost projekta HRK]]/7.5345</f>
        <v>138289.38881146724</v>
      </c>
      <c r="AA3162" s="57" t="s">
        <v>10669</v>
      </c>
      <c r="AB3162" s="57" t="s">
        <v>10670</v>
      </c>
      <c r="AC3162" s="107" t="s">
        <v>11485</v>
      </c>
      <c r="AD3162" s="63" t="s">
        <v>11026</v>
      </c>
    </row>
    <row r="3163" spans="1:30" ht="66.75" customHeight="1" x14ac:dyDescent="0.2">
      <c r="A3163" s="61" t="s">
        <v>11486</v>
      </c>
      <c r="B3163" s="55" t="s">
        <v>10664</v>
      </c>
      <c r="C3163" s="56" t="s">
        <v>11022</v>
      </c>
      <c r="D3163" s="88" t="s">
        <v>11475</v>
      </c>
      <c r="E3163" s="57" t="s">
        <v>232</v>
      </c>
      <c r="F3163" s="62" t="s">
        <v>11487</v>
      </c>
      <c r="G3163" s="62" t="s">
        <v>11275</v>
      </c>
      <c r="H3163" s="59">
        <v>44438</v>
      </c>
      <c r="I3163" s="59">
        <v>44803</v>
      </c>
      <c r="J3163" s="48" t="str">
        <f>IF(Ugovori_OPULJP[[#This Row],[DATUM ZAVRŠETKA OPERACIJE]]&gt;DATE(2024,3,31),"u provedbi","završen")</f>
        <v>završen</v>
      </c>
      <c r="K3163" s="58" t="s">
        <v>211</v>
      </c>
      <c r="L3163" s="58" t="s">
        <v>211</v>
      </c>
      <c r="M3163" s="49">
        <v>0.85</v>
      </c>
      <c r="N3163" s="49">
        <v>0.15</v>
      </c>
      <c r="O3163" s="50">
        <f>Ugovori_OPULJP[[#This Row],[Bespovratna sredstva - Ukupno (EU+Nac) HRK
= Ukupna ugovorena vrijednost bespovratnih sredstava]]*Ugovori_OPULJP[[#This Row],[EU STOPA SUFINANCIRANJA %
EU CO-FINANCING RATE %]]</f>
        <v>1074332.1869999999</v>
      </c>
      <c r="P3163" s="51">
        <f>Ugovori_OPULJP[[#This Row],[Bespovratna sredstva - EU dio - HRK]]/7.5345</f>
        <v>142588.3850288672</v>
      </c>
      <c r="Q3163" s="50">
        <f>Ugovori_OPULJP[[#This Row],[Bespovratna sredstva - Ukupno (EU+Nac) HRK
= Ukupna ugovorena vrijednost bespovratnih sredstava]]*Ugovori_OPULJP[[#This Row],[STOPA NACIONALNOG SUFINANCIRANJA %]]</f>
        <v>189588.033</v>
      </c>
      <c r="R3163" s="51">
        <f>Ugovori_OPULJP[[#This Row],[Bespovratna sredstva - Nacionalni dio - HRK]]/7.5345</f>
        <v>25162.656181564798</v>
      </c>
      <c r="S3163" s="52">
        <v>1263920.22</v>
      </c>
      <c r="T3163" s="53">
        <f>Ugovori_OPULJP[[#This Row],[Bespovratna sredstva - Ukupno (EU+Nac) HRK
= Ukupna ugovorena vrijednost bespovratnih sredstava]]/7.5345</f>
        <v>167751.04121043201</v>
      </c>
      <c r="U3163" s="50">
        <v>140435.58000000007</v>
      </c>
      <c r="V3163" s="51">
        <f>Ugovori_OPULJP[[#This Row],[Javni doprinos korisnika - HRK]]/7.5345</f>
        <v>18639.0045789369</v>
      </c>
      <c r="W3163" s="50">
        <v>0</v>
      </c>
      <c r="X3163" s="51">
        <f>Ugovori_OPULJP[[#This Row],[Privatni doprinos korisnika - HRK]]/7.5345</f>
        <v>0</v>
      </c>
      <c r="Y3163" s="52">
        <v>1404355.8</v>
      </c>
      <c r="Z3163" s="53">
        <f>Ugovori_OPULJP[[#This Row],[UKUPNI PRIHVATLJIVI IZDACI
TOTAL ELIGIBLE EXPENDITURE
= Bespovratna sredstva ukupno + doprinos korisnika
= Ukupni prihvatljivi troškovi
= Ukupna ugovorena vrijednost projekta HRK]]/7.5345</f>
        <v>186390.04578936889</v>
      </c>
      <c r="AA3163" s="57" t="s">
        <v>10669</v>
      </c>
      <c r="AB3163" s="57" t="s">
        <v>10670</v>
      </c>
      <c r="AC3163" s="107" t="s">
        <v>11488</v>
      </c>
      <c r="AD3163" s="63" t="s">
        <v>11026</v>
      </c>
    </row>
    <row r="3164" spans="1:30" ht="66.75" customHeight="1" x14ac:dyDescent="0.2">
      <c r="A3164" s="61" t="s">
        <v>11489</v>
      </c>
      <c r="B3164" s="55" t="s">
        <v>10664</v>
      </c>
      <c r="C3164" s="56" t="s">
        <v>11022</v>
      </c>
      <c r="D3164" s="88" t="s">
        <v>11475</v>
      </c>
      <c r="E3164" s="57" t="s">
        <v>232</v>
      </c>
      <c r="F3164" s="62" t="s">
        <v>11490</v>
      </c>
      <c r="G3164" s="45" t="s">
        <v>8524</v>
      </c>
      <c r="H3164" s="59">
        <v>44410</v>
      </c>
      <c r="I3164" s="59">
        <v>44775</v>
      </c>
      <c r="J3164" s="48" t="str">
        <f>IF(Ugovori_OPULJP[[#This Row],[DATUM ZAVRŠETKA OPERACIJE]]&gt;DATE(2024,3,31),"u provedbi","završen")</f>
        <v>završen</v>
      </c>
      <c r="K3164" s="58" t="s">
        <v>79</v>
      </c>
      <c r="L3164" s="58" t="s">
        <v>79</v>
      </c>
      <c r="M3164" s="49">
        <v>0.85</v>
      </c>
      <c r="N3164" s="49">
        <v>0.15</v>
      </c>
      <c r="O3164" s="50">
        <f>Ugovori_OPULJP[[#This Row],[Bespovratna sredstva - Ukupno (EU+Nac) HRK
= Ukupna ugovorena vrijednost bespovratnih sredstava]]*Ugovori_OPULJP[[#This Row],[EU STOPA SUFINANCIRANJA %
EU CO-FINANCING RATE %]]</f>
        <v>327305.505</v>
      </c>
      <c r="P3164" s="51">
        <f>Ugovori_OPULJP[[#This Row],[Bespovratna sredstva - EU dio - HRK]]/7.5345</f>
        <v>43440.905833167431</v>
      </c>
      <c r="Q3164" s="50">
        <f>Ugovori_OPULJP[[#This Row],[Bespovratna sredstva - Ukupno (EU+Nac) HRK
= Ukupna ugovorena vrijednost bespovratnih sredstava]]*Ugovori_OPULJP[[#This Row],[STOPA NACIONALNOG SUFINANCIRANJA %]]</f>
        <v>57759.794999999998</v>
      </c>
      <c r="R3164" s="51">
        <f>Ugovori_OPULJP[[#This Row],[Bespovratna sredstva - Nacionalni dio - HRK]]/7.5345</f>
        <v>7666.0422058530748</v>
      </c>
      <c r="S3164" s="52">
        <v>385065.3</v>
      </c>
      <c r="T3164" s="53">
        <f>Ugovori_OPULJP[[#This Row],[Bespovratna sredstva - Ukupno (EU+Nac) HRK
= Ukupna ugovorena vrijednost bespovratnih sredstava]]/7.5345</f>
        <v>51106.948039020499</v>
      </c>
      <c r="U3164" s="50">
        <f>67952.7</f>
        <v>67952.7</v>
      </c>
      <c r="V3164" s="51">
        <f>Ugovori_OPULJP[[#This Row],[Javni doprinos korisnika - HRK]]/7.5345</f>
        <v>9018.8731833565598</v>
      </c>
      <c r="W3164" s="50">
        <v>0</v>
      </c>
      <c r="X3164" s="51">
        <f>Ugovori_OPULJP[[#This Row],[Privatni doprinos korisnika - HRK]]/7.5345</f>
        <v>0</v>
      </c>
      <c r="Y3164" s="52">
        <v>453018</v>
      </c>
      <c r="Z3164" s="53">
        <f>Ugovori_OPULJP[[#This Row],[UKUPNI PRIHVATLJIVI IZDACI
TOTAL ELIGIBLE EXPENDITURE
= Bespovratna sredstva ukupno + doprinos korisnika
= Ukupni prihvatljivi troškovi
= Ukupna ugovorena vrijednost projekta HRK]]/7.5345</f>
        <v>60125.821222377061</v>
      </c>
      <c r="AA3164" s="57" t="s">
        <v>10669</v>
      </c>
      <c r="AB3164" s="57" t="s">
        <v>10670</v>
      </c>
      <c r="AC3164" s="107" t="s">
        <v>11491</v>
      </c>
      <c r="AD3164" s="63" t="s">
        <v>11026</v>
      </c>
    </row>
    <row r="3165" spans="1:30" ht="66.75" customHeight="1" x14ac:dyDescent="0.2">
      <c r="A3165" s="61" t="s">
        <v>11492</v>
      </c>
      <c r="B3165" s="55" t="s">
        <v>10664</v>
      </c>
      <c r="C3165" s="56" t="s">
        <v>11022</v>
      </c>
      <c r="D3165" s="88" t="s">
        <v>11475</v>
      </c>
      <c r="E3165" s="57" t="s">
        <v>232</v>
      </c>
      <c r="F3165" s="62" t="s">
        <v>11493</v>
      </c>
      <c r="G3165" s="45" t="s">
        <v>1978</v>
      </c>
      <c r="H3165" s="59">
        <v>44419</v>
      </c>
      <c r="I3165" s="59">
        <v>44784</v>
      </c>
      <c r="J3165" s="48" t="str">
        <f>IF(Ugovori_OPULJP[[#This Row],[DATUM ZAVRŠETKA OPERACIJE]]&gt;DATE(2024,3,31),"u provedbi","završen")</f>
        <v>završen</v>
      </c>
      <c r="K3165" s="58" t="s">
        <v>599</v>
      </c>
      <c r="L3165" s="67" t="s">
        <v>599</v>
      </c>
      <c r="M3165" s="49">
        <v>0.85</v>
      </c>
      <c r="N3165" s="49">
        <v>0.15</v>
      </c>
      <c r="O3165" s="50">
        <f>Ugovori_OPULJP[[#This Row],[Bespovratna sredstva - Ukupno (EU+Nac) HRK
= Ukupna ugovorena vrijednost bespovratnih sredstava]]*Ugovori_OPULJP[[#This Row],[EU STOPA SUFINANCIRANJA %
EU CO-FINANCING RATE %]]</f>
        <v>554494.03200000001</v>
      </c>
      <c r="P3165" s="51">
        <f>Ugovori_OPULJP[[#This Row],[Bespovratna sredstva - EU dio - HRK]]/7.5345</f>
        <v>73594.00517618953</v>
      </c>
      <c r="Q3165" s="50">
        <f>Ugovori_OPULJP[[#This Row],[Bespovratna sredstva - Ukupno (EU+Nac) HRK
= Ukupna ugovorena vrijednost bespovratnih sredstava]]*Ugovori_OPULJP[[#This Row],[STOPA NACIONALNOG SUFINANCIRANJA %]]</f>
        <v>97851.888000000006</v>
      </c>
      <c r="R3165" s="51">
        <f>Ugovori_OPULJP[[#This Row],[Bespovratna sredstva - Nacionalni dio - HRK]]/7.5345</f>
        <v>12987.177384033446</v>
      </c>
      <c r="S3165" s="52">
        <v>652345.92000000004</v>
      </c>
      <c r="T3165" s="53">
        <f>Ugovori_OPULJP[[#This Row],[Bespovratna sredstva - Ukupno (EU+Nac) HRK
= Ukupna ugovorena vrijednost bespovratnih sredstava]]/7.5345</f>
        <v>86581.18256022298</v>
      </c>
      <c r="U3165" s="50">
        <v>72482.880000000005</v>
      </c>
      <c r="V3165" s="51">
        <f>Ugovori_OPULJP[[#This Row],[Javni doprinos korisnika - HRK]]/7.5345</f>
        <v>9620.1313955803307</v>
      </c>
      <c r="W3165" s="50">
        <v>0</v>
      </c>
      <c r="X3165" s="51">
        <f>Ugovori_OPULJP[[#This Row],[Privatni doprinos korisnika - HRK]]/7.5345</f>
        <v>0</v>
      </c>
      <c r="Y3165" s="52">
        <v>724828.8</v>
      </c>
      <c r="Z3165" s="53">
        <f>Ugovori_OPULJP[[#This Row],[UKUPNI PRIHVATLJIVI IZDACI
TOTAL ELIGIBLE EXPENDITURE
= Bespovratna sredstva ukupno + doprinos korisnika
= Ukupni prihvatljivi troškovi
= Ukupna ugovorena vrijednost projekta HRK]]/7.5345</f>
        <v>96201.3139558033</v>
      </c>
      <c r="AA3165" s="57" t="s">
        <v>10669</v>
      </c>
      <c r="AB3165" s="57" t="s">
        <v>10670</v>
      </c>
      <c r="AC3165" s="107" t="s">
        <v>11494</v>
      </c>
      <c r="AD3165" s="63" t="s">
        <v>11026</v>
      </c>
    </row>
    <row r="3166" spans="1:30" ht="66.75" customHeight="1" x14ac:dyDescent="0.2">
      <c r="A3166" s="61" t="s">
        <v>11495</v>
      </c>
      <c r="B3166" s="55" t="s">
        <v>10664</v>
      </c>
      <c r="C3166" s="56" t="s">
        <v>11022</v>
      </c>
      <c r="D3166" s="88" t="s">
        <v>11475</v>
      </c>
      <c r="E3166" s="57" t="s">
        <v>232</v>
      </c>
      <c r="F3166" s="62" t="s">
        <v>11102</v>
      </c>
      <c r="G3166" s="62" t="s">
        <v>1443</v>
      </c>
      <c r="H3166" s="59">
        <v>44397</v>
      </c>
      <c r="I3166" s="59">
        <v>44762</v>
      </c>
      <c r="J3166" s="48" t="str">
        <f>IF(Ugovori_OPULJP[[#This Row],[DATUM ZAVRŠETKA OPERACIJE]]&gt;DATE(2024,3,31),"u provedbi","završen")</f>
        <v>završen</v>
      </c>
      <c r="K3166" s="58" t="s">
        <v>186</v>
      </c>
      <c r="L3166" s="67" t="s">
        <v>186</v>
      </c>
      <c r="M3166" s="49">
        <v>0.85</v>
      </c>
      <c r="N3166" s="49">
        <v>0.15</v>
      </c>
      <c r="O3166" s="50">
        <f>Ugovori_OPULJP[[#This Row],[Bespovratna sredstva - Ukupno (EU+Nac) HRK
= Ukupna ugovorena vrijednost bespovratnih sredstava]]*Ugovori_OPULJP[[#This Row],[EU STOPA SUFINANCIRANJA %
EU CO-FINANCING RATE %]]</f>
        <v>1700000</v>
      </c>
      <c r="P3166" s="51">
        <f>Ugovori_OPULJP[[#This Row],[Bespovratna sredstva - EU dio - HRK]]/7.5345</f>
        <v>225628.77430486429</v>
      </c>
      <c r="Q3166" s="50">
        <f>Ugovori_OPULJP[[#This Row],[Bespovratna sredstva - Ukupno (EU+Nac) HRK
= Ukupna ugovorena vrijednost bespovratnih sredstava]]*Ugovori_OPULJP[[#This Row],[STOPA NACIONALNOG SUFINANCIRANJA %]]</f>
        <v>300000</v>
      </c>
      <c r="R3166" s="51">
        <f>Ugovori_OPULJP[[#This Row],[Bespovratna sredstva - Nacionalni dio - HRK]]/7.5345</f>
        <v>39816.842524387816</v>
      </c>
      <c r="S3166" s="52">
        <v>2000000</v>
      </c>
      <c r="T3166" s="53">
        <f>Ugovori_OPULJP[[#This Row],[Bespovratna sredstva - Ukupno (EU+Nac) HRK
= Ukupna ugovorena vrijednost bespovratnih sredstava]]/7.5345</f>
        <v>265445.6168292521</v>
      </c>
      <c r="U3166" s="50">
        <v>446297.20000000019</v>
      </c>
      <c r="V3166" s="51">
        <f>Ugovori_OPULJP[[#This Row],[Javni doprinos korisnika - HRK]]/7.5345</f>
        <v>59233.817771584065</v>
      </c>
      <c r="W3166" s="50">
        <v>0</v>
      </c>
      <c r="X3166" s="51">
        <f>Ugovori_OPULJP[[#This Row],[Privatni doprinos korisnika - HRK]]/7.5345</f>
        <v>0</v>
      </c>
      <c r="Y3166" s="52">
        <v>2446297.2000000002</v>
      </c>
      <c r="Z3166" s="53">
        <f>Ugovori_OPULJP[[#This Row],[UKUPNI PRIHVATLJIVI IZDACI
TOTAL ELIGIBLE EXPENDITURE
= Bespovratna sredstva ukupno + doprinos korisnika
= Ukupni prihvatljivi troškovi
= Ukupna ugovorena vrijednost projekta HRK]]/7.5345</f>
        <v>324679.43460083613</v>
      </c>
      <c r="AA3166" s="57" t="s">
        <v>10669</v>
      </c>
      <c r="AB3166" s="57" t="s">
        <v>10670</v>
      </c>
      <c r="AC3166" s="107" t="s">
        <v>11496</v>
      </c>
      <c r="AD3166" s="63" t="s">
        <v>11026</v>
      </c>
    </row>
    <row r="3167" spans="1:30" ht="66.75" customHeight="1" x14ac:dyDescent="0.2">
      <c r="A3167" s="61" t="s">
        <v>11497</v>
      </c>
      <c r="B3167" s="55" t="s">
        <v>10664</v>
      </c>
      <c r="C3167" s="56" t="s">
        <v>11022</v>
      </c>
      <c r="D3167" s="88" t="s">
        <v>11475</v>
      </c>
      <c r="E3167" s="57" t="s">
        <v>232</v>
      </c>
      <c r="F3167" s="62" t="s">
        <v>11498</v>
      </c>
      <c r="G3167" s="62" t="s">
        <v>11129</v>
      </c>
      <c r="H3167" s="59">
        <v>44440</v>
      </c>
      <c r="I3167" s="59">
        <v>44805</v>
      </c>
      <c r="J3167" s="48" t="str">
        <f>IF(Ugovori_OPULJP[[#This Row],[DATUM ZAVRŠETKA OPERACIJE]]&gt;DATE(2024,3,31),"u provedbi","završen")</f>
        <v>završen</v>
      </c>
      <c r="K3167" s="58" t="s">
        <v>104</v>
      </c>
      <c r="L3167" s="58" t="s">
        <v>104</v>
      </c>
      <c r="M3167" s="49">
        <v>0.85</v>
      </c>
      <c r="N3167" s="49">
        <v>0.15</v>
      </c>
      <c r="O3167" s="50">
        <f>Ugovori_OPULJP[[#This Row],[Bespovratna sredstva - Ukupno (EU+Nac) HRK
= Ukupna ugovorena vrijednost bespovratnih sredstava]]*Ugovori_OPULJP[[#This Row],[EU STOPA SUFINANCIRANJA %
EU CO-FINANCING RATE %]]</f>
        <v>1938803.7854999998</v>
      </c>
      <c r="P3167" s="51">
        <f>Ugovori_OPULJP[[#This Row],[Bespovratna sredstva - EU dio - HRK]]/7.5345</f>
        <v>257323.48337646821</v>
      </c>
      <c r="Q3167" s="50">
        <f>Ugovori_OPULJP[[#This Row],[Bespovratna sredstva - Ukupno (EU+Nac) HRK
= Ukupna ugovorena vrijednost bespovratnih sredstava]]*Ugovori_OPULJP[[#This Row],[STOPA NACIONALNOG SUFINANCIRANJA %]]</f>
        <v>342141.84449999995</v>
      </c>
      <c r="R3167" s="51">
        <f>Ugovori_OPULJP[[#This Row],[Bespovratna sredstva - Nacionalni dio - HRK]]/7.5345</f>
        <v>45410.026478200271</v>
      </c>
      <c r="S3167" s="52">
        <v>2280945.63</v>
      </c>
      <c r="T3167" s="53">
        <f>Ugovori_OPULJP[[#This Row],[Bespovratna sredstva - Ukupno (EU+Nac) HRK
= Ukupna ugovorena vrijednost bespovratnih sredstava]]/7.5345</f>
        <v>302733.50985466852</v>
      </c>
      <c r="U3167" s="50">
        <v>120049.77000000002</v>
      </c>
      <c r="V3167" s="51">
        <f>Ugovori_OPULJP[[#This Row],[Javni doprinos korisnika - HRK]]/7.5345</f>
        <v>15933.342623929924</v>
      </c>
      <c r="W3167" s="50">
        <v>0</v>
      </c>
      <c r="X3167" s="51">
        <f>Ugovori_OPULJP[[#This Row],[Privatni doprinos korisnika - HRK]]/7.5345</f>
        <v>0</v>
      </c>
      <c r="Y3167" s="52">
        <v>2400995.4</v>
      </c>
      <c r="Z3167" s="53">
        <f>Ugovori_OPULJP[[#This Row],[UKUPNI PRIHVATLJIVI IZDACI
TOTAL ELIGIBLE EXPENDITURE
= Bespovratna sredstva ukupno + doprinos korisnika
= Ukupni prihvatljivi troškovi
= Ukupna ugovorena vrijednost projekta HRK]]/7.5345</f>
        <v>318666.85247859842</v>
      </c>
      <c r="AA3167" s="57" t="s">
        <v>10669</v>
      </c>
      <c r="AB3167" s="57" t="s">
        <v>10670</v>
      </c>
      <c r="AC3167" s="107" t="s">
        <v>11499</v>
      </c>
      <c r="AD3167" s="63" t="s">
        <v>11026</v>
      </c>
    </row>
    <row r="3168" spans="1:30" ht="66.75" customHeight="1" x14ac:dyDescent="0.2">
      <c r="A3168" s="61" t="s">
        <v>11500</v>
      </c>
      <c r="B3168" s="55" t="s">
        <v>10664</v>
      </c>
      <c r="C3168" s="56" t="s">
        <v>11022</v>
      </c>
      <c r="D3168" s="88" t="s">
        <v>11475</v>
      </c>
      <c r="E3168" s="57" t="s">
        <v>232</v>
      </c>
      <c r="F3168" s="62" t="s">
        <v>11501</v>
      </c>
      <c r="G3168" s="62" t="s">
        <v>1171</v>
      </c>
      <c r="H3168" s="59">
        <v>44425</v>
      </c>
      <c r="I3168" s="59">
        <v>44790</v>
      </c>
      <c r="J3168" s="48" t="str">
        <f>IF(Ugovori_OPULJP[[#This Row],[DATUM ZAVRŠETKA OPERACIJE]]&gt;DATE(2024,3,31),"u provedbi","završen")</f>
        <v>završen</v>
      </c>
      <c r="K3168" s="58" t="s">
        <v>333</v>
      </c>
      <c r="L3168" s="58" t="s">
        <v>333</v>
      </c>
      <c r="M3168" s="49">
        <v>0.85</v>
      </c>
      <c r="N3168" s="49">
        <v>0.15</v>
      </c>
      <c r="O3168" s="50">
        <f>Ugovori_OPULJP[[#This Row],[Bespovratna sredstva - Ukupno (EU+Nac) HRK
= Ukupna ugovorena vrijednost bespovratnih sredstava]]*Ugovori_OPULJP[[#This Row],[EU STOPA SUFINANCIRANJA %
EU CO-FINANCING RATE %]]</f>
        <v>1524858.588</v>
      </c>
      <c r="P3168" s="51">
        <f>Ugovori_OPULJP[[#This Row],[Bespovratna sredstva - EU dio - HRK]]/7.5345</f>
        <v>202383.51423452119</v>
      </c>
      <c r="Q3168" s="50">
        <f>Ugovori_OPULJP[[#This Row],[Bespovratna sredstva - Ukupno (EU+Nac) HRK
= Ukupna ugovorena vrijednost bespovratnih sredstava]]*Ugovori_OPULJP[[#This Row],[STOPA NACIONALNOG SUFINANCIRANJA %]]</f>
        <v>269092.69199999998</v>
      </c>
      <c r="R3168" s="51">
        <f>Ugovori_OPULJP[[#This Row],[Bespovratna sredstva - Nacionalni dio - HRK]]/7.5345</f>
        <v>35714.737806091973</v>
      </c>
      <c r="S3168" s="52">
        <v>1793951.28</v>
      </c>
      <c r="T3168" s="53">
        <f>Ugovori_OPULJP[[#This Row],[Bespovratna sredstva - Ukupno (EU+Nac) HRK
= Ukupna ugovorena vrijednost bespovratnih sredstava]]/7.5345</f>
        <v>238098.25204061318</v>
      </c>
      <c r="U3168" s="50">
        <v>199327.91999999993</v>
      </c>
      <c r="V3168" s="51">
        <f>Ugovori_OPULJP[[#This Row],[Javni doprinos korisnika - HRK]]/7.5345</f>
        <v>26455.361337845898</v>
      </c>
      <c r="W3168" s="50">
        <v>0</v>
      </c>
      <c r="X3168" s="51">
        <f>Ugovori_OPULJP[[#This Row],[Privatni doprinos korisnika - HRK]]/7.5345</f>
        <v>0</v>
      </c>
      <c r="Y3168" s="52">
        <v>1993279.2</v>
      </c>
      <c r="Z3168" s="53">
        <f>Ugovori_OPULJP[[#This Row],[UKUPNI PRIHVATLJIVI IZDACI
TOTAL ELIGIBLE EXPENDITURE
= Bespovratna sredstva ukupno + doprinos korisnika
= Ukupni prihvatljivi troškovi
= Ukupna ugovorena vrijednost projekta HRK]]/7.5345</f>
        <v>264553.61337845906</v>
      </c>
      <c r="AA3168" s="57" t="s">
        <v>10669</v>
      </c>
      <c r="AB3168" s="57" t="s">
        <v>10670</v>
      </c>
      <c r="AC3168" s="107" t="s">
        <v>11502</v>
      </c>
      <c r="AD3168" s="63" t="s">
        <v>11026</v>
      </c>
    </row>
    <row r="3169" spans="1:30" ht="66.75" customHeight="1" x14ac:dyDescent="0.2">
      <c r="A3169" s="61" t="s">
        <v>11503</v>
      </c>
      <c r="B3169" s="55" t="s">
        <v>10664</v>
      </c>
      <c r="C3169" s="56" t="s">
        <v>11022</v>
      </c>
      <c r="D3169" s="88" t="s">
        <v>11475</v>
      </c>
      <c r="E3169" s="57" t="s">
        <v>232</v>
      </c>
      <c r="F3169" s="62" t="s">
        <v>11504</v>
      </c>
      <c r="G3169" s="62" t="s">
        <v>10038</v>
      </c>
      <c r="H3169" s="59">
        <v>44410</v>
      </c>
      <c r="I3169" s="59">
        <v>44775</v>
      </c>
      <c r="J3169" s="48" t="str">
        <f>IF(Ugovori_OPULJP[[#This Row],[DATUM ZAVRŠETKA OPERACIJE]]&gt;DATE(2024,3,31),"u provedbi","završen")</f>
        <v>završen</v>
      </c>
      <c r="K3169" s="58" t="s">
        <v>338</v>
      </c>
      <c r="L3169" s="67" t="s">
        <v>3770</v>
      </c>
      <c r="M3169" s="49">
        <v>0.85</v>
      </c>
      <c r="N3169" s="49">
        <v>0.15</v>
      </c>
      <c r="O3169" s="50">
        <f>Ugovori_OPULJP[[#This Row],[Bespovratna sredstva - Ukupno (EU+Nac) HRK
= Ukupna ugovorena vrijednost bespovratnih sredstava]]*Ugovori_OPULJP[[#This Row],[EU STOPA SUFINANCIRANJA %
EU CO-FINANCING RATE %]]</f>
        <v>1309222.02</v>
      </c>
      <c r="P3169" s="51">
        <f>Ugovori_OPULJP[[#This Row],[Bespovratna sredstva - EU dio - HRK]]/7.5345</f>
        <v>173763.62333266973</v>
      </c>
      <c r="Q3169" s="50">
        <f>Ugovori_OPULJP[[#This Row],[Bespovratna sredstva - Ukupno (EU+Nac) HRK
= Ukupna ugovorena vrijednost bespovratnih sredstava]]*Ugovori_OPULJP[[#This Row],[STOPA NACIONALNOG SUFINANCIRANJA %]]</f>
        <v>231039.18</v>
      </c>
      <c r="R3169" s="51">
        <f>Ugovori_OPULJP[[#This Row],[Bespovratna sredstva - Nacionalni dio - HRK]]/7.5345</f>
        <v>30664.168823412299</v>
      </c>
      <c r="S3169" s="52">
        <v>1540261.2</v>
      </c>
      <c r="T3169" s="53">
        <f>Ugovori_OPULJP[[#This Row],[Bespovratna sredstva - Ukupno (EU+Nac) HRK
= Ukupna ugovorena vrijednost bespovratnih sredstava]]/7.5345</f>
        <v>204427.792156082</v>
      </c>
      <c r="U3169" s="50">
        <v>271810.80000000005</v>
      </c>
      <c r="V3169" s="51">
        <f>Ugovori_OPULJP[[#This Row],[Javni doprinos korisnika - HRK]]/7.5345</f>
        <v>36075.492733426247</v>
      </c>
      <c r="W3169" s="50">
        <v>0</v>
      </c>
      <c r="X3169" s="51">
        <f>Ugovori_OPULJP[[#This Row],[Privatni doprinos korisnika - HRK]]/7.5345</f>
        <v>0</v>
      </c>
      <c r="Y3169" s="52">
        <v>1812072</v>
      </c>
      <c r="Z3169" s="53">
        <f>Ugovori_OPULJP[[#This Row],[UKUPNI PRIHVATLJIVI IZDACI
TOTAL ELIGIBLE EXPENDITURE
= Bespovratna sredstva ukupno + doprinos korisnika
= Ukupni prihvatljivi troškovi
= Ukupna ugovorena vrijednost projekta HRK]]/7.5345</f>
        <v>240503.28488950824</v>
      </c>
      <c r="AA3169" s="57" t="s">
        <v>10669</v>
      </c>
      <c r="AB3169" s="57" t="s">
        <v>10670</v>
      </c>
      <c r="AC3169" s="107" t="s">
        <v>11505</v>
      </c>
      <c r="AD3169" s="63" t="s">
        <v>11026</v>
      </c>
    </row>
    <row r="3170" spans="1:30" ht="66.75" customHeight="1" x14ac:dyDescent="0.2">
      <c r="A3170" s="61" t="s">
        <v>11506</v>
      </c>
      <c r="B3170" s="55" t="s">
        <v>10664</v>
      </c>
      <c r="C3170" s="56" t="s">
        <v>11022</v>
      </c>
      <c r="D3170" s="88" t="s">
        <v>11475</v>
      </c>
      <c r="E3170" s="57" t="s">
        <v>232</v>
      </c>
      <c r="F3170" s="62" t="s">
        <v>11507</v>
      </c>
      <c r="G3170" s="62" t="s">
        <v>7221</v>
      </c>
      <c r="H3170" s="59">
        <v>44424</v>
      </c>
      <c r="I3170" s="59">
        <v>44789</v>
      </c>
      <c r="J3170" s="48" t="str">
        <f>IF(Ugovori_OPULJP[[#This Row],[DATUM ZAVRŠETKA OPERACIJE]]&gt;DATE(2024,3,31),"u provedbi","završen")</f>
        <v>završen</v>
      </c>
      <c r="K3170" s="58" t="s">
        <v>338</v>
      </c>
      <c r="L3170" s="58" t="s">
        <v>3770</v>
      </c>
      <c r="M3170" s="49">
        <v>0.85</v>
      </c>
      <c r="N3170" s="49">
        <v>0.15</v>
      </c>
      <c r="O3170" s="50">
        <f>Ugovori_OPULJP[[#This Row],[Bespovratna sredstva - Ukupno (EU+Nac) HRK
= Ukupna ugovorena vrijednost bespovratnih sredstava]]*Ugovori_OPULJP[[#This Row],[EU STOPA SUFINANCIRANJA %
EU CO-FINANCING RATE %]]</f>
        <v>2085128.5995</v>
      </c>
      <c r="P3170" s="51">
        <f>Ugovori_OPULJP[[#This Row],[Bespovratna sredstva - EU dio - HRK]]/7.5345</f>
        <v>276744.12363129604</v>
      </c>
      <c r="Q3170" s="50">
        <f>Ugovori_OPULJP[[#This Row],[Bespovratna sredstva - Ukupno (EU+Nac) HRK
= Ukupna ugovorena vrijednost bespovratnih sredstava]]*Ugovori_OPULJP[[#This Row],[STOPA NACIONALNOG SUFINANCIRANJA %]]</f>
        <v>367963.87050000002</v>
      </c>
      <c r="R3170" s="51">
        <f>Ugovori_OPULJP[[#This Row],[Bespovratna sredstva - Nacionalni dio - HRK]]/7.5345</f>
        <v>48837.19828787577</v>
      </c>
      <c r="S3170" s="52">
        <v>2453092.4700000002</v>
      </c>
      <c r="T3170" s="53">
        <f>Ugovori_OPULJP[[#This Row],[Bespovratna sredstva - Ukupno (EU+Nac) HRK
= Ukupna ugovorena vrijednost bespovratnih sredstava]]/7.5345</f>
        <v>325581.32191917184</v>
      </c>
      <c r="U3170" s="50">
        <v>129110.12999999989</v>
      </c>
      <c r="V3170" s="51">
        <f>Ugovori_OPULJP[[#This Row],[Javni doprinos korisnika - HRK]]/7.5345</f>
        <v>17135.85904837745</v>
      </c>
      <c r="W3170" s="50">
        <v>0</v>
      </c>
      <c r="X3170" s="51">
        <f>Ugovori_OPULJP[[#This Row],[Privatni doprinos korisnika - HRK]]/7.5345</f>
        <v>0</v>
      </c>
      <c r="Y3170" s="52">
        <v>2582202.6</v>
      </c>
      <c r="Z3170" s="53">
        <f>Ugovori_OPULJP[[#This Row],[UKUPNI PRIHVATLJIVI IZDACI
TOTAL ELIGIBLE EXPENDITURE
= Bespovratna sredstva ukupno + doprinos korisnika
= Ukupni prihvatljivi troškovi
= Ukupna ugovorena vrijednost projekta HRK]]/7.5345</f>
        <v>342717.18096754927</v>
      </c>
      <c r="AA3170" s="57" t="s">
        <v>10669</v>
      </c>
      <c r="AB3170" s="57" t="s">
        <v>10670</v>
      </c>
      <c r="AC3170" s="107" t="s">
        <v>11508</v>
      </c>
      <c r="AD3170" s="63" t="s">
        <v>11026</v>
      </c>
    </row>
    <row r="3171" spans="1:30" ht="66.75" customHeight="1" x14ac:dyDescent="0.2">
      <c r="A3171" s="61" t="s">
        <v>11509</v>
      </c>
      <c r="B3171" s="55" t="s">
        <v>10664</v>
      </c>
      <c r="C3171" s="56" t="s">
        <v>11022</v>
      </c>
      <c r="D3171" s="88" t="s">
        <v>11475</v>
      </c>
      <c r="E3171" s="57" t="s">
        <v>232</v>
      </c>
      <c r="F3171" s="62" t="s">
        <v>11510</v>
      </c>
      <c r="G3171" s="62" t="s">
        <v>804</v>
      </c>
      <c r="H3171" s="59">
        <v>44440</v>
      </c>
      <c r="I3171" s="59">
        <v>44805</v>
      </c>
      <c r="J3171" s="48" t="str">
        <f>IF(Ugovori_OPULJP[[#This Row],[DATUM ZAVRŠETKA OPERACIJE]]&gt;DATE(2024,3,31),"u provedbi","završen")</f>
        <v>završen</v>
      </c>
      <c r="K3171" s="58" t="s">
        <v>594</v>
      </c>
      <c r="L3171" s="67" t="s">
        <v>594</v>
      </c>
      <c r="M3171" s="49">
        <v>0.85</v>
      </c>
      <c r="N3171" s="49">
        <v>0.15</v>
      </c>
      <c r="O3171" s="50">
        <f>Ugovori_OPULJP[[#This Row],[Bespovratna sredstva - Ukupno (EU+Nac) HRK
= Ukupna ugovorena vrijednost bespovratnih sredstava]]*Ugovori_OPULJP[[#This Row],[EU STOPA SUFINANCIRANJA %
EU CO-FINANCING RATE %]]</f>
        <v>1472874.7725</v>
      </c>
      <c r="P3171" s="51">
        <f>Ugovori_OPULJP[[#This Row],[Bespovratna sredstva - EU dio - HRK]]/7.5345</f>
        <v>195484.07624925341</v>
      </c>
      <c r="Q3171" s="50">
        <f>Ugovori_OPULJP[[#This Row],[Bespovratna sredstva - Ukupno (EU+Nac) HRK
= Ukupna ugovorena vrijednost bespovratnih sredstava]]*Ugovori_OPULJP[[#This Row],[STOPA NACIONALNOG SUFINANCIRANJA %]]</f>
        <v>259919.07750000001</v>
      </c>
      <c r="R3171" s="51">
        <f>Ugovori_OPULJP[[#This Row],[Bespovratna sredstva - Nacionalni dio - HRK]]/7.5345</f>
        <v>34497.18992633884</v>
      </c>
      <c r="S3171" s="52">
        <v>1732793.85</v>
      </c>
      <c r="T3171" s="53">
        <f>Ugovori_OPULJP[[#This Row],[Bespovratna sredstva - Ukupno (EU+Nac) HRK
= Ukupna ugovorena vrijednost bespovratnih sredstava]]/7.5345</f>
        <v>229981.26617559229</v>
      </c>
      <c r="U3171" s="50">
        <v>305787.14999999991</v>
      </c>
      <c r="V3171" s="51">
        <f>Ugovori_OPULJP[[#This Row],[Javni doprinos korisnika - HRK]]/7.5345</f>
        <v>40584.929325104502</v>
      </c>
      <c r="W3171" s="50">
        <v>0</v>
      </c>
      <c r="X3171" s="51">
        <f>Ugovori_OPULJP[[#This Row],[Privatni doprinos korisnika - HRK]]/7.5345</f>
        <v>0</v>
      </c>
      <c r="Y3171" s="52">
        <v>2038581</v>
      </c>
      <c r="Z3171" s="53">
        <f>Ugovori_OPULJP[[#This Row],[UKUPNI PRIHVATLJIVI IZDACI
TOTAL ELIGIBLE EXPENDITURE
= Bespovratna sredstva ukupno + doprinos korisnika
= Ukupni prihvatljivi troškovi
= Ukupna ugovorena vrijednost projekta HRK]]/7.5345</f>
        <v>270566.19550069678</v>
      </c>
      <c r="AA3171" s="57" t="s">
        <v>10669</v>
      </c>
      <c r="AB3171" s="57" t="s">
        <v>10670</v>
      </c>
      <c r="AC3171" s="107" t="s">
        <v>11511</v>
      </c>
      <c r="AD3171" s="63" t="s">
        <v>11026</v>
      </c>
    </row>
    <row r="3172" spans="1:30" ht="66.75" customHeight="1" x14ac:dyDescent="0.2">
      <c r="A3172" s="61" t="s">
        <v>11512</v>
      </c>
      <c r="B3172" s="55" t="s">
        <v>10664</v>
      </c>
      <c r="C3172" s="56" t="s">
        <v>11022</v>
      </c>
      <c r="D3172" s="88" t="s">
        <v>11475</v>
      </c>
      <c r="E3172" s="57" t="s">
        <v>232</v>
      </c>
      <c r="F3172" s="62" t="s">
        <v>11513</v>
      </c>
      <c r="G3172" s="62" t="s">
        <v>1498</v>
      </c>
      <c r="H3172" s="59">
        <v>44440</v>
      </c>
      <c r="I3172" s="59">
        <v>44805</v>
      </c>
      <c r="J3172" s="48" t="str">
        <f>IF(Ugovori_OPULJP[[#This Row],[DATUM ZAVRŠETKA OPERACIJE]]&gt;DATE(2024,3,31),"u provedbi","završen")</f>
        <v>završen</v>
      </c>
      <c r="K3172" s="58" t="s">
        <v>186</v>
      </c>
      <c r="L3172" s="58" t="s">
        <v>186</v>
      </c>
      <c r="M3172" s="49">
        <v>0.85</v>
      </c>
      <c r="N3172" s="49">
        <v>0.15</v>
      </c>
      <c r="O3172" s="50">
        <f>Ugovori_OPULJP[[#This Row],[Bespovratna sredstva - Ukupno (EU+Nac) HRK
= Ukupna ugovorena vrijednost bespovratnih sredstava]]*Ugovori_OPULJP[[#This Row],[EU STOPA SUFINANCIRANJA %
EU CO-FINANCING RATE %]]</f>
        <v>2121709.8030000003</v>
      </c>
      <c r="P3172" s="51">
        <f>Ugovori_OPULJP[[#This Row],[Bespovratna sredstva - EU dio - HRK]]/7.5345</f>
        <v>281599.28369500302</v>
      </c>
      <c r="Q3172" s="50">
        <f>Ugovori_OPULJP[[#This Row],[Bespovratna sredstva - Ukupno (EU+Nac) HRK
= Ukupna ugovorena vrijednost bespovratnih sredstava]]*Ugovori_OPULJP[[#This Row],[STOPA NACIONALNOG SUFINANCIRANJA %]]</f>
        <v>374419.37700000004</v>
      </c>
      <c r="R3172" s="51">
        <f>Ugovori_OPULJP[[#This Row],[Bespovratna sredstva - Nacionalni dio - HRK]]/7.5345</f>
        <v>49693.99124029465</v>
      </c>
      <c r="S3172" s="52">
        <v>2496129.1800000002</v>
      </c>
      <c r="T3172" s="53">
        <f>Ugovori_OPULJP[[#This Row],[Bespovratna sredstva - Ukupno (EU+Nac) HRK
= Ukupna ugovorena vrijednost bespovratnih sredstava]]/7.5345</f>
        <v>331293.27493529761</v>
      </c>
      <c r="U3172" s="50">
        <v>131375.21999999974</v>
      </c>
      <c r="V3172" s="51">
        <f>Ugovori_OPULJP[[#This Row],[Javni doprinos korisnika - HRK]]/7.5345</f>
        <v>17436.488154489314</v>
      </c>
      <c r="W3172" s="50">
        <v>0</v>
      </c>
      <c r="X3172" s="51">
        <f>Ugovori_OPULJP[[#This Row],[Privatni doprinos korisnika - HRK]]/7.5345</f>
        <v>0</v>
      </c>
      <c r="Y3172" s="52">
        <v>2627504.4</v>
      </c>
      <c r="Z3172" s="53">
        <f>Ugovori_OPULJP[[#This Row],[UKUPNI PRIHVATLJIVI IZDACI
TOTAL ELIGIBLE EXPENDITURE
= Bespovratna sredstva ukupno + doprinos korisnika
= Ukupni prihvatljivi troškovi
= Ukupna ugovorena vrijednost projekta HRK]]/7.5345</f>
        <v>348729.76308978692</v>
      </c>
      <c r="AA3172" s="57" t="s">
        <v>10669</v>
      </c>
      <c r="AB3172" s="57" t="s">
        <v>10670</v>
      </c>
      <c r="AC3172" s="107" t="s">
        <v>11514</v>
      </c>
      <c r="AD3172" s="63" t="s">
        <v>11026</v>
      </c>
    </row>
    <row r="3173" spans="1:30" ht="66.75" customHeight="1" x14ac:dyDescent="0.2">
      <c r="A3173" s="66" t="s">
        <v>11515</v>
      </c>
      <c r="B3173" s="55" t="s">
        <v>10664</v>
      </c>
      <c r="C3173" s="56" t="s">
        <v>11022</v>
      </c>
      <c r="D3173" s="88" t="s">
        <v>11475</v>
      </c>
      <c r="E3173" s="57" t="s">
        <v>232</v>
      </c>
      <c r="F3173" s="62" t="s">
        <v>11516</v>
      </c>
      <c r="G3173" s="62" t="s">
        <v>11069</v>
      </c>
      <c r="H3173" s="59">
        <v>44418</v>
      </c>
      <c r="I3173" s="59">
        <v>44783</v>
      </c>
      <c r="J3173" s="48" t="str">
        <f>IF(Ugovori_OPULJP[[#This Row],[DATUM ZAVRŠETKA OPERACIJE]]&gt;DATE(2024,3,31),"u provedbi","završen")</f>
        <v>završen</v>
      </c>
      <c r="K3173" s="67" t="s">
        <v>155</v>
      </c>
      <c r="L3173" s="67" t="s">
        <v>37</v>
      </c>
      <c r="M3173" s="49">
        <v>0.85</v>
      </c>
      <c r="N3173" s="49">
        <v>0.15</v>
      </c>
      <c r="O3173" s="50">
        <f>Ugovori_OPULJP[[#This Row],[Bespovratna sredstva - Ukupno (EU+Nac) HRK
= Ukupna ugovorena vrijednost bespovratnih sredstava]]*Ugovori_OPULJP[[#This Row],[EU STOPA SUFINANCIRANJA %
EU CO-FINANCING RATE %]]</f>
        <v>5950000</v>
      </c>
      <c r="P3173" s="51">
        <f>Ugovori_OPULJP[[#This Row],[Bespovratna sredstva - EU dio - HRK]]/7.5345</f>
        <v>789700.71006702492</v>
      </c>
      <c r="Q3173" s="50">
        <f>Ugovori_OPULJP[[#This Row],[Bespovratna sredstva - Ukupno (EU+Nac) HRK
= Ukupna ugovorena vrijednost bespovratnih sredstava]]*Ugovori_OPULJP[[#This Row],[STOPA NACIONALNOG SUFINANCIRANJA %]]</f>
        <v>1050000</v>
      </c>
      <c r="R3173" s="51">
        <f>Ugovori_OPULJP[[#This Row],[Bespovratna sredstva - Nacionalni dio - HRK]]/7.5345</f>
        <v>139358.94883535735</v>
      </c>
      <c r="S3173" s="52">
        <v>7000000</v>
      </c>
      <c r="T3173" s="53">
        <f>Ugovori_OPULJP[[#This Row],[Bespovratna sredstva - Ukupno (EU+Nac) HRK
= Ukupna ugovorena vrijednost bespovratnih sredstava]]/7.5345</f>
        <v>929059.65890238236</v>
      </c>
      <c r="U3173" s="50">
        <v>1244927.5999999996</v>
      </c>
      <c r="V3173" s="51">
        <f>Ugovori_OPULJP[[#This Row],[Javni doprinos korisnika - HRK]]/7.5345</f>
        <v>165230.28734488017</v>
      </c>
      <c r="W3173" s="50">
        <v>0</v>
      </c>
      <c r="X3173" s="51">
        <f>Ugovori_OPULJP[[#This Row],[Privatni doprinos korisnika - HRK]]/7.5345</f>
        <v>0</v>
      </c>
      <c r="Y3173" s="52">
        <v>8244927.5999999996</v>
      </c>
      <c r="Z3173" s="53">
        <f>Ugovori_OPULJP[[#This Row],[UKUPNI PRIHVATLJIVI IZDACI
TOTAL ELIGIBLE EXPENDITURE
= Bespovratna sredstva ukupno + doprinos korisnika
= Ukupni prihvatljivi troškovi
= Ukupna ugovorena vrijednost projekta HRK]]/7.5345</f>
        <v>1094289.9462472624</v>
      </c>
      <c r="AA3173" s="57" t="s">
        <v>10669</v>
      </c>
      <c r="AB3173" s="57" t="s">
        <v>10670</v>
      </c>
      <c r="AC3173" s="107" t="s">
        <v>11517</v>
      </c>
      <c r="AD3173" s="63" t="s">
        <v>11026</v>
      </c>
    </row>
    <row r="3174" spans="1:30" ht="66.75" customHeight="1" x14ac:dyDescent="0.2">
      <c r="A3174" s="61" t="s">
        <v>11518</v>
      </c>
      <c r="B3174" s="55" t="s">
        <v>10664</v>
      </c>
      <c r="C3174" s="56" t="s">
        <v>11022</v>
      </c>
      <c r="D3174" s="88" t="s">
        <v>11475</v>
      </c>
      <c r="E3174" s="57" t="s">
        <v>232</v>
      </c>
      <c r="F3174" s="62" t="s">
        <v>11519</v>
      </c>
      <c r="G3174" s="62" t="s">
        <v>11035</v>
      </c>
      <c r="H3174" s="59">
        <v>44412</v>
      </c>
      <c r="I3174" s="59">
        <v>44777</v>
      </c>
      <c r="J3174" s="48" t="str">
        <f>IF(Ugovori_OPULJP[[#This Row],[DATUM ZAVRŠETKA OPERACIJE]]&gt;DATE(2024,3,31),"u provedbi","završen")</f>
        <v>završen</v>
      </c>
      <c r="K3174" s="58" t="s">
        <v>79</v>
      </c>
      <c r="L3174" s="67" t="s">
        <v>79</v>
      </c>
      <c r="M3174" s="49">
        <v>0.85</v>
      </c>
      <c r="N3174" s="49">
        <v>0.15</v>
      </c>
      <c r="O3174" s="50">
        <f>Ugovori_OPULJP[[#This Row],[Bespovratna sredstva - Ukupno (EU+Nac) HRK
= Ukupna ugovorena vrijednost bespovratnih sredstava]]*Ugovori_OPULJP[[#This Row],[EU STOPA SUFINANCIRANJA %
EU CO-FINANCING RATE %]]</f>
        <v>2975000</v>
      </c>
      <c r="P3174" s="51">
        <f>Ugovori_OPULJP[[#This Row],[Bespovratna sredstva - EU dio - HRK]]/7.5345</f>
        <v>394850.35503351246</v>
      </c>
      <c r="Q3174" s="50">
        <f>Ugovori_OPULJP[[#This Row],[Bespovratna sredstva - Ukupno (EU+Nac) HRK
= Ukupna ugovorena vrijednost bespovratnih sredstava]]*Ugovori_OPULJP[[#This Row],[STOPA NACIONALNOG SUFINANCIRANJA %]]</f>
        <v>525000</v>
      </c>
      <c r="R3174" s="51">
        <f>Ugovori_OPULJP[[#This Row],[Bespovratna sredstva - Nacionalni dio - HRK]]/7.5345</f>
        <v>69679.474417678677</v>
      </c>
      <c r="S3174" s="52">
        <v>3500000</v>
      </c>
      <c r="T3174" s="53">
        <f>Ugovori_OPULJP[[#This Row],[Bespovratna sredstva - Ukupno (EU+Nac) HRK
= Ukupna ugovorena vrijednost bespovratnih sredstava]]/7.5345</f>
        <v>464529.82945119118</v>
      </c>
      <c r="U3174" s="50">
        <v>713067.40000000037</v>
      </c>
      <c r="V3174" s="51">
        <f>Ugovori_OPULJP[[#This Row],[Javni doprinos korisnika - HRK]]/7.5345</f>
        <v>94640.307916915568</v>
      </c>
      <c r="W3174" s="50">
        <v>0</v>
      </c>
      <c r="X3174" s="51">
        <f>Ugovori_OPULJP[[#This Row],[Privatni doprinos korisnika - HRK]]/7.5345</f>
        <v>0</v>
      </c>
      <c r="Y3174" s="52">
        <v>4213067.4000000004</v>
      </c>
      <c r="Z3174" s="53">
        <f>Ugovori_OPULJP[[#This Row],[UKUPNI PRIHVATLJIVI IZDACI
TOTAL ELIGIBLE EXPENDITURE
= Bespovratna sredstva ukupno + doprinos korisnika
= Ukupni prihvatljivi troškovi
= Ukupna ugovorena vrijednost projekta HRK]]/7.5345</f>
        <v>559170.13736810675</v>
      </c>
      <c r="AA3174" s="57" t="s">
        <v>10669</v>
      </c>
      <c r="AB3174" s="57" t="s">
        <v>10670</v>
      </c>
      <c r="AC3174" s="107" t="s">
        <v>11520</v>
      </c>
      <c r="AD3174" s="63" t="s">
        <v>11026</v>
      </c>
    </row>
    <row r="3175" spans="1:30" ht="66.75" customHeight="1" x14ac:dyDescent="0.2">
      <c r="A3175" s="61" t="s">
        <v>11521</v>
      </c>
      <c r="B3175" s="55" t="s">
        <v>10664</v>
      </c>
      <c r="C3175" s="56" t="s">
        <v>11022</v>
      </c>
      <c r="D3175" s="88" t="s">
        <v>11475</v>
      </c>
      <c r="E3175" s="57" t="s">
        <v>232</v>
      </c>
      <c r="F3175" s="62" t="s">
        <v>11522</v>
      </c>
      <c r="G3175" s="62" t="s">
        <v>11374</v>
      </c>
      <c r="H3175" s="59">
        <v>44426</v>
      </c>
      <c r="I3175" s="59">
        <v>44791</v>
      </c>
      <c r="J3175" s="48" t="str">
        <f>IF(Ugovori_OPULJP[[#This Row],[DATUM ZAVRŠETKA OPERACIJE]]&gt;DATE(2024,3,31),"u provedbi","završen")</f>
        <v>završen</v>
      </c>
      <c r="K3175" s="58" t="s">
        <v>200</v>
      </c>
      <c r="L3175" s="67" t="s">
        <v>200</v>
      </c>
      <c r="M3175" s="49">
        <v>0.85</v>
      </c>
      <c r="N3175" s="49">
        <v>0.15</v>
      </c>
      <c r="O3175" s="50">
        <f>Ugovori_OPULJP[[#This Row],[Bespovratna sredstva - Ukupno (EU+Nac) HRK
= Ukupna ugovorena vrijednost bespovratnih sredstava]]*Ugovori_OPULJP[[#This Row],[EU STOPA SUFINANCIRANJA %
EU CO-FINANCING RATE %]]</f>
        <v>589149.62</v>
      </c>
      <c r="P3175" s="51">
        <f>Ugovori_OPULJP[[#This Row],[Bespovratna sredstva - EU dio - HRK]]/7.5345</f>
        <v>78193.592142809735</v>
      </c>
      <c r="Q3175" s="50">
        <f>Ugovori_OPULJP[[#This Row],[Bespovratna sredstva - Ukupno (EU+Nac) HRK
= Ukupna ugovorena vrijednost bespovratnih sredstava]]*Ugovori_OPULJP[[#This Row],[STOPA NACIONALNOG SUFINANCIRANJA %]]</f>
        <v>103967.57999999999</v>
      </c>
      <c r="R3175" s="51">
        <f>Ugovori_OPULJP[[#This Row],[Bespovratna sredstva - Nacionalni dio - HRK]]/7.5345</f>
        <v>13798.869201672305</v>
      </c>
      <c r="S3175" s="52">
        <v>693117.2</v>
      </c>
      <c r="T3175" s="53">
        <f>Ugovori_OPULJP[[#This Row],[Bespovratna sredstva - Ukupno (EU+Nac) HRK
= Ukupna ugovorena vrijednost bespovratnih sredstava]]/7.5345</f>
        <v>91992.461344482042</v>
      </c>
      <c r="U3175" s="50">
        <v>122314.80000000005</v>
      </c>
      <c r="V3175" s="51">
        <f>Ugovori_OPULJP[[#This Row],[Javni doprinos korisnika - HRK]]/7.5345</f>
        <v>16233.963766673309</v>
      </c>
      <c r="W3175" s="50">
        <v>0</v>
      </c>
      <c r="X3175" s="51">
        <f>Ugovori_OPULJP[[#This Row],[Privatni doprinos korisnika - HRK]]/7.5345</f>
        <v>0</v>
      </c>
      <c r="Y3175" s="52">
        <v>815432</v>
      </c>
      <c r="Z3175" s="53">
        <f>Ugovori_OPULJP[[#This Row],[UKUPNI PRIHVATLJIVI IZDACI
TOTAL ELIGIBLE EXPENDITURE
= Bespovratna sredstva ukupno + doprinos korisnika
= Ukupni prihvatljivi troškovi
= Ukupna ugovorena vrijednost projekta HRK]]/7.5345</f>
        <v>108226.42511115535</v>
      </c>
      <c r="AA3175" s="57" t="s">
        <v>10669</v>
      </c>
      <c r="AB3175" s="57" t="s">
        <v>10670</v>
      </c>
      <c r="AC3175" s="107" t="s">
        <v>11523</v>
      </c>
      <c r="AD3175" s="63" t="s">
        <v>11026</v>
      </c>
    </row>
    <row r="3176" spans="1:30" ht="66.75" customHeight="1" x14ac:dyDescent="0.2">
      <c r="A3176" s="61" t="s">
        <v>11524</v>
      </c>
      <c r="B3176" s="55" t="s">
        <v>10664</v>
      </c>
      <c r="C3176" s="56" t="s">
        <v>11022</v>
      </c>
      <c r="D3176" s="88" t="s">
        <v>11475</v>
      </c>
      <c r="E3176" s="57" t="s">
        <v>232</v>
      </c>
      <c r="F3176" s="62" t="s">
        <v>11525</v>
      </c>
      <c r="G3176" s="62" t="s">
        <v>11045</v>
      </c>
      <c r="H3176" s="59">
        <v>44409</v>
      </c>
      <c r="I3176" s="59">
        <v>44774</v>
      </c>
      <c r="J3176" s="48" t="str">
        <f>IF(Ugovori_OPULJP[[#This Row],[DATUM ZAVRŠETKA OPERACIJE]]&gt;DATE(2024,3,31),"u provedbi","završen")</f>
        <v>završen</v>
      </c>
      <c r="K3176" s="58" t="s">
        <v>130</v>
      </c>
      <c r="L3176" s="67" t="s">
        <v>130</v>
      </c>
      <c r="M3176" s="49">
        <v>0.85</v>
      </c>
      <c r="N3176" s="49">
        <v>0.15</v>
      </c>
      <c r="O3176" s="50">
        <f>Ugovori_OPULJP[[#This Row],[Bespovratna sredstva - Ukupno (EU+Nac) HRK
= Ukupna ugovorena vrijednost bespovratnih sredstava]]*Ugovori_OPULJP[[#This Row],[EU STOPA SUFINANCIRANJA %
EU CO-FINANCING RATE %]]</f>
        <v>1963833.0299999998</v>
      </c>
      <c r="P3176" s="51">
        <f>Ugovori_OPULJP[[#This Row],[Bespovratna sredstva - EU dio - HRK]]/7.5345</f>
        <v>260645.43499900453</v>
      </c>
      <c r="Q3176" s="50">
        <f>Ugovori_OPULJP[[#This Row],[Bespovratna sredstva - Ukupno (EU+Nac) HRK
= Ukupna ugovorena vrijednost bespovratnih sredstava]]*Ugovori_OPULJP[[#This Row],[STOPA NACIONALNOG SUFINANCIRANJA %]]</f>
        <v>346558.76999999996</v>
      </c>
      <c r="R3176" s="51">
        <f>Ugovori_OPULJP[[#This Row],[Bespovratna sredstva - Nacionalni dio - HRK]]/7.5345</f>
        <v>45996.253235118449</v>
      </c>
      <c r="S3176" s="52">
        <v>2310391.7999999998</v>
      </c>
      <c r="T3176" s="53">
        <f>Ugovori_OPULJP[[#This Row],[Bespovratna sredstva - Ukupno (EU+Nac) HRK
= Ukupna ugovorena vrijednost bespovratnih sredstava]]/7.5345</f>
        <v>306641.68823412299</v>
      </c>
      <c r="U3176" s="50">
        <v>407716.20000000019</v>
      </c>
      <c r="V3176" s="51">
        <f>Ugovori_OPULJP[[#This Row],[Javni doprinos korisnika - HRK]]/7.5345</f>
        <v>54113.239100139377</v>
      </c>
      <c r="W3176" s="50">
        <v>0</v>
      </c>
      <c r="X3176" s="51">
        <f>Ugovori_OPULJP[[#This Row],[Privatni doprinos korisnika - HRK]]/7.5345</f>
        <v>0</v>
      </c>
      <c r="Y3176" s="52">
        <v>2718108</v>
      </c>
      <c r="Z3176" s="53">
        <f>Ugovori_OPULJP[[#This Row],[UKUPNI PRIHVATLJIVI IZDACI
TOTAL ELIGIBLE EXPENDITURE
= Bespovratna sredstva ukupno + doprinos korisnika
= Ukupni prihvatljivi troškovi
= Ukupna ugovorena vrijednost projekta HRK]]/7.5345</f>
        <v>360754.92733426235</v>
      </c>
      <c r="AA3176" s="57" t="s">
        <v>10669</v>
      </c>
      <c r="AB3176" s="57" t="s">
        <v>10670</v>
      </c>
      <c r="AC3176" s="107" t="s">
        <v>11526</v>
      </c>
      <c r="AD3176" s="63" t="s">
        <v>11026</v>
      </c>
    </row>
    <row r="3177" spans="1:30" ht="66.75" customHeight="1" x14ac:dyDescent="0.2">
      <c r="A3177" s="61" t="s">
        <v>11527</v>
      </c>
      <c r="B3177" s="55" t="s">
        <v>10664</v>
      </c>
      <c r="C3177" s="56" t="s">
        <v>11022</v>
      </c>
      <c r="D3177" s="88" t="s">
        <v>11475</v>
      </c>
      <c r="E3177" s="57" t="s">
        <v>232</v>
      </c>
      <c r="F3177" s="62" t="s">
        <v>11528</v>
      </c>
      <c r="G3177" s="62" t="s">
        <v>1779</v>
      </c>
      <c r="H3177" s="59">
        <v>44431</v>
      </c>
      <c r="I3177" s="59">
        <v>44796</v>
      </c>
      <c r="J3177" s="48" t="str">
        <f>IF(Ugovori_OPULJP[[#This Row],[DATUM ZAVRŠETKA OPERACIJE]]&gt;DATE(2024,3,31),"u provedbi","završen")</f>
        <v>završen</v>
      </c>
      <c r="K3177" s="58" t="s">
        <v>94</v>
      </c>
      <c r="L3177" s="67" t="s">
        <v>94</v>
      </c>
      <c r="M3177" s="49">
        <v>0.85</v>
      </c>
      <c r="N3177" s="49">
        <v>0.15</v>
      </c>
      <c r="O3177" s="50">
        <f>Ugovori_OPULJP[[#This Row],[Bespovratna sredstva - Ukupno (EU+Nac) HRK
= Ukupna ugovorena vrijednost bespovratnih sredstava]]*Ugovori_OPULJP[[#This Row],[EU STOPA SUFINANCIRANJA %
EU CO-FINANCING RATE %]]</f>
        <v>2287287.8819999998</v>
      </c>
      <c r="P3177" s="51">
        <f>Ugovori_OPULJP[[#This Row],[Bespovratna sredstva - EU dio - HRK]]/7.5345</f>
        <v>303575.27135178173</v>
      </c>
      <c r="Q3177" s="50">
        <f>Ugovori_OPULJP[[#This Row],[Bespovratna sredstva - Ukupno (EU+Nac) HRK
= Ukupna ugovorena vrijednost bespovratnih sredstava]]*Ugovori_OPULJP[[#This Row],[STOPA NACIONALNOG SUFINANCIRANJA %]]</f>
        <v>403639.038</v>
      </c>
      <c r="R3177" s="51">
        <f>Ugovori_OPULJP[[#This Row],[Bespovratna sredstva - Nacionalni dio - HRK]]/7.5345</f>
        <v>53572.106709137959</v>
      </c>
      <c r="S3177" s="52">
        <v>2690926.92</v>
      </c>
      <c r="T3177" s="53">
        <f>Ugovori_OPULJP[[#This Row],[Bespovratna sredstva - Ukupno (EU+Nac) HRK
= Ukupna ugovorena vrijednost bespovratnih sredstava]]/7.5345</f>
        <v>357147.37806091976</v>
      </c>
      <c r="U3177" s="50">
        <v>298991.87999999989</v>
      </c>
      <c r="V3177" s="51">
        <f>Ugovori_OPULJP[[#This Row],[Javni doprinos korisnika - HRK]]/7.5345</f>
        <v>39683.042006768846</v>
      </c>
      <c r="W3177" s="50">
        <v>0</v>
      </c>
      <c r="X3177" s="51">
        <f>Ugovori_OPULJP[[#This Row],[Privatni doprinos korisnika - HRK]]/7.5345</f>
        <v>0</v>
      </c>
      <c r="Y3177" s="52">
        <v>2989918.8</v>
      </c>
      <c r="Z3177" s="53">
        <f>Ugovori_OPULJP[[#This Row],[UKUPNI PRIHVATLJIVI IZDACI
TOTAL ELIGIBLE EXPENDITURE
= Bespovratna sredstva ukupno + doprinos korisnika
= Ukupni prihvatljivi troškovi
= Ukupna ugovorena vrijednost projekta HRK]]/7.5345</f>
        <v>396830.42006768857</v>
      </c>
      <c r="AA3177" s="57" t="s">
        <v>10669</v>
      </c>
      <c r="AB3177" s="57" t="s">
        <v>10670</v>
      </c>
      <c r="AC3177" s="107" t="s">
        <v>11529</v>
      </c>
      <c r="AD3177" s="63" t="s">
        <v>11026</v>
      </c>
    </row>
    <row r="3178" spans="1:30" ht="66.75" customHeight="1" x14ac:dyDescent="0.2">
      <c r="A3178" s="61" t="s">
        <v>11530</v>
      </c>
      <c r="B3178" s="55" t="s">
        <v>10664</v>
      </c>
      <c r="C3178" s="56" t="s">
        <v>11022</v>
      </c>
      <c r="D3178" s="88" t="s">
        <v>11475</v>
      </c>
      <c r="E3178" s="57" t="s">
        <v>232</v>
      </c>
      <c r="F3178" s="62" t="s">
        <v>11531</v>
      </c>
      <c r="G3178" s="62" t="s">
        <v>1950</v>
      </c>
      <c r="H3178" s="59">
        <v>44440</v>
      </c>
      <c r="I3178" s="59">
        <v>44805</v>
      </c>
      <c r="J3178" s="48" t="str">
        <f>IF(Ugovori_OPULJP[[#This Row],[DATUM ZAVRŠETKA OPERACIJE]]&gt;DATE(2024,3,31),"u provedbi","završen")</f>
        <v>završen</v>
      </c>
      <c r="K3178" s="58" t="s">
        <v>249</v>
      </c>
      <c r="L3178" s="58" t="s">
        <v>249</v>
      </c>
      <c r="M3178" s="49">
        <v>0.85</v>
      </c>
      <c r="N3178" s="49">
        <v>0.15</v>
      </c>
      <c r="O3178" s="50">
        <f>Ugovori_OPULJP[[#This Row],[Bespovratna sredstva - Ukupno (EU+Nac) HRK
= Ukupna ugovorena vrijednost bespovratnih sredstava]]*Ugovori_OPULJP[[#This Row],[EU STOPA SUFINANCIRANJA %
EU CO-FINANCING RATE %]]</f>
        <v>5950000</v>
      </c>
      <c r="P3178" s="51">
        <f>Ugovori_OPULJP[[#This Row],[Bespovratna sredstva - EU dio - HRK]]/7.5345</f>
        <v>789700.71006702492</v>
      </c>
      <c r="Q3178" s="50">
        <f>Ugovori_OPULJP[[#This Row],[Bespovratna sredstva - Ukupno (EU+Nac) HRK
= Ukupna ugovorena vrijednost bespovratnih sredstava]]*Ugovori_OPULJP[[#This Row],[STOPA NACIONALNOG SUFINANCIRANJA %]]</f>
        <v>1050000</v>
      </c>
      <c r="R3178" s="51">
        <f>Ugovori_OPULJP[[#This Row],[Bespovratna sredstva - Nacionalni dio - HRK]]/7.5345</f>
        <v>139358.94883535735</v>
      </c>
      <c r="S3178" s="52">
        <v>7000000</v>
      </c>
      <c r="T3178" s="53">
        <f>Ugovori_OPULJP[[#This Row],[Bespovratna sredstva - Ukupno (EU+Nac) HRK
= Ukupna ugovorena vrijednost bespovratnih sredstava]]/7.5345</f>
        <v>929059.65890238236</v>
      </c>
      <c r="U3178" s="50">
        <v>1924454.5999999996</v>
      </c>
      <c r="V3178" s="51">
        <f>Ugovori_OPULJP[[#This Row],[Javni doprinos korisnika - HRK]]/7.5345</f>
        <v>255419.01917844574</v>
      </c>
      <c r="W3178" s="50">
        <v>0</v>
      </c>
      <c r="X3178" s="51">
        <f>Ugovori_OPULJP[[#This Row],[Privatni doprinos korisnika - HRK]]/7.5345</f>
        <v>0</v>
      </c>
      <c r="Y3178" s="52">
        <v>8924454.5999999996</v>
      </c>
      <c r="Z3178" s="53">
        <f>Ugovori_OPULJP[[#This Row],[UKUPNI PRIHVATLJIVI IZDACI
TOTAL ELIGIBLE EXPENDITURE
= Bespovratna sredstva ukupno + doprinos korisnika
= Ukupni prihvatljivi troškovi
= Ukupna ugovorena vrijednost projekta HRK]]/7.5345</f>
        <v>1184478.6780808282</v>
      </c>
      <c r="AA3178" s="57" t="s">
        <v>10669</v>
      </c>
      <c r="AB3178" s="57" t="s">
        <v>10670</v>
      </c>
      <c r="AC3178" s="107" t="s">
        <v>11532</v>
      </c>
      <c r="AD3178" s="63" t="s">
        <v>11026</v>
      </c>
    </row>
    <row r="3179" spans="1:30" ht="66.75" customHeight="1" x14ac:dyDescent="0.2">
      <c r="A3179" s="61" t="s">
        <v>11533</v>
      </c>
      <c r="B3179" s="55" t="s">
        <v>10664</v>
      </c>
      <c r="C3179" s="56" t="s">
        <v>11022</v>
      </c>
      <c r="D3179" s="88" t="s">
        <v>11475</v>
      </c>
      <c r="E3179" s="57" t="s">
        <v>232</v>
      </c>
      <c r="F3179" s="62" t="s">
        <v>11534</v>
      </c>
      <c r="G3179" s="62" t="s">
        <v>11086</v>
      </c>
      <c r="H3179" s="59">
        <v>44439</v>
      </c>
      <c r="I3179" s="59">
        <v>44804</v>
      </c>
      <c r="J3179" s="48" t="str">
        <f>IF(Ugovori_OPULJP[[#This Row],[DATUM ZAVRŠETKA OPERACIJE]]&gt;DATE(2024,3,31),"u provedbi","završen")</f>
        <v>završen</v>
      </c>
      <c r="K3179" s="58" t="s">
        <v>371</v>
      </c>
      <c r="L3179" s="67" t="s">
        <v>371</v>
      </c>
      <c r="M3179" s="49">
        <v>0.85</v>
      </c>
      <c r="N3179" s="49">
        <v>0.15</v>
      </c>
      <c r="O3179" s="50">
        <f>Ugovori_OPULJP[[#This Row],[Bespovratna sredstva - Ukupno (EU+Nac) HRK
= Ukupna ugovorena vrijednost bespovratnih sredstava]]*Ugovori_OPULJP[[#This Row],[EU STOPA SUFINANCIRANJA %
EU CO-FINANCING RATE %]]</f>
        <v>1178299.818</v>
      </c>
      <c r="P3179" s="51">
        <f>Ugovori_OPULJP[[#This Row],[Bespovratna sredstva - EU dio - HRK]]/7.5345</f>
        <v>156387.26099940273</v>
      </c>
      <c r="Q3179" s="50">
        <f>Ugovori_OPULJP[[#This Row],[Bespovratna sredstva - Ukupno (EU+Nac) HRK
= Ukupna ugovorena vrijednost bespovratnih sredstava]]*Ugovori_OPULJP[[#This Row],[STOPA NACIONALNOG SUFINANCIRANJA %]]</f>
        <v>207935.26200000002</v>
      </c>
      <c r="R3179" s="51">
        <f>Ugovori_OPULJP[[#This Row],[Bespovratna sredstva - Nacionalni dio - HRK]]/7.5345</f>
        <v>27597.751941071074</v>
      </c>
      <c r="S3179" s="52">
        <v>1386235.08</v>
      </c>
      <c r="T3179" s="53">
        <f>Ugovori_OPULJP[[#This Row],[Bespovratna sredstva - Ukupno (EU+Nac) HRK
= Ukupna ugovorena vrijednost bespovratnih sredstava]]/7.5345</f>
        <v>183985.01294047383</v>
      </c>
      <c r="U3179" s="50">
        <v>154026.11999999988</v>
      </c>
      <c r="V3179" s="51">
        <f>Ugovori_OPULJP[[#This Row],[Javni doprinos korisnika - HRK]]/7.5345</f>
        <v>20442.779215608185</v>
      </c>
      <c r="W3179" s="50">
        <v>0</v>
      </c>
      <c r="X3179" s="51">
        <f>Ugovori_OPULJP[[#This Row],[Privatni doprinos korisnika - HRK]]/7.5345</f>
        <v>0</v>
      </c>
      <c r="Y3179" s="52">
        <v>1540261.2</v>
      </c>
      <c r="Z3179" s="53">
        <f>Ugovori_OPULJP[[#This Row],[UKUPNI PRIHVATLJIVI IZDACI
TOTAL ELIGIBLE EXPENDITURE
= Bespovratna sredstva ukupno + doprinos korisnika
= Ukupni prihvatljivi troškovi
= Ukupna ugovorena vrijednost projekta HRK]]/7.5345</f>
        <v>204427.792156082</v>
      </c>
      <c r="AA3179" s="57" t="s">
        <v>10669</v>
      </c>
      <c r="AB3179" s="57" t="s">
        <v>10670</v>
      </c>
      <c r="AC3179" s="107" t="s">
        <v>11535</v>
      </c>
      <c r="AD3179" s="63" t="s">
        <v>11026</v>
      </c>
    </row>
    <row r="3180" spans="1:30" ht="66.75" customHeight="1" x14ac:dyDescent="0.2">
      <c r="A3180" s="66" t="s">
        <v>11536</v>
      </c>
      <c r="B3180" s="55" t="s">
        <v>10664</v>
      </c>
      <c r="C3180" s="56" t="s">
        <v>11022</v>
      </c>
      <c r="D3180" s="88" t="s">
        <v>11475</v>
      </c>
      <c r="E3180" s="57" t="s">
        <v>232</v>
      </c>
      <c r="F3180" s="62" t="s">
        <v>11537</v>
      </c>
      <c r="G3180" s="62" t="s">
        <v>304</v>
      </c>
      <c r="H3180" s="59">
        <v>44426</v>
      </c>
      <c r="I3180" s="59">
        <v>44791</v>
      </c>
      <c r="J3180" s="48" t="str">
        <f>IF(Ugovori_OPULJP[[#This Row],[DATUM ZAVRŠETKA OPERACIJE]]&gt;DATE(2024,3,31),"u provedbi","završen")</f>
        <v>završen</v>
      </c>
      <c r="K3180" s="67" t="s">
        <v>200</v>
      </c>
      <c r="L3180" s="67" t="s">
        <v>200</v>
      </c>
      <c r="M3180" s="49">
        <v>0.85</v>
      </c>
      <c r="N3180" s="49">
        <v>0.15</v>
      </c>
      <c r="O3180" s="50">
        <f>Ugovori_OPULJP[[#This Row],[Bespovratna sredstva - Ukupno (EU+Nac) HRK
= Ukupna ugovorena vrijednost bespovratnih sredstava]]*Ugovori_OPULJP[[#This Row],[EU STOPA SUFINANCIRANJA %
EU CO-FINANCING RATE %]]</f>
        <v>3400000</v>
      </c>
      <c r="P3180" s="51">
        <f>Ugovori_OPULJP[[#This Row],[Bespovratna sredstva - EU dio - HRK]]/7.5345</f>
        <v>451257.54860972858</v>
      </c>
      <c r="Q3180" s="50">
        <f>Ugovori_OPULJP[[#This Row],[Bespovratna sredstva - Ukupno (EU+Nac) HRK
= Ukupna ugovorena vrijednost bespovratnih sredstava]]*Ugovori_OPULJP[[#This Row],[STOPA NACIONALNOG SUFINANCIRANJA %]]</f>
        <v>600000</v>
      </c>
      <c r="R3180" s="51">
        <f>Ugovori_OPULJP[[#This Row],[Bespovratna sredstva - Nacionalni dio - HRK]]/7.5345</f>
        <v>79633.685048775631</v>
      </c>
      <c r="S3180" s="52">
        <v>4000000</v>
      </c>
      <c r="T3180" s="53">
        <f>Ugovori_OPULJP[[#This Row],[Bespovratna sredstva - Ukupno (EU+Nac) HRK
= Ukupna ugovorena vrijednost bespovratnih sredstava]]/7.5345</f>
        <v>530891.23365850421</v>
      </c>
      <c r="U3180" s="50">
        <v>711387.20000000019</v>
      </c>
      <c r="V3180" s="51">
        <f>Ugovori_OPULJP[[#This Row],[Javni doprinos korisnika - HRK]]/7.5345</f>
        <v>94417.307054217294</v>
      </c>
      <c r="W3180" s="50">
        <v>0</v>
      </c>
      <c r="X3180" s="51">
        <f>Ugovori_OPULJP[[#This Row],[Privatni doprinos korisnika - HRK]]/7.5345</f>
        <v>0</v>
      </c>
      <c r="Y3180" s="52">
        <v>4711387.2</v>
      </c>
      <c r="Z3180" s="53">
        <f>Ugovori_OPULJP[[#This Row],[UKUPNI PRIHVATLJIVI IZDACI
TOTAL ELIGIBLE EXPENDITURE
= Bespovratna sredstva ukupno + doprinos korisnika
= Ukupni prihvatljivi troškovi
= Ukupna ugovorena vrijednost projekta HRK]]/7.5345</f>
        <v>625308.54071272141</v>
      </c>
      <c r="AA3180" s="57" t="s">
        <v>10669</v>
      </c>
      <c r="AB3180" s="57" t="s">
        <v>10670</v>
      </c>
      <c r="AC3180" s="107" t="s">
        <v>11538</v>
      </c>
      <c r="AD3180" s="63" t="s">
        <v>11026</v>
      </c>
    </row>
    <row r="3181" spans="1:30" ht="66.75" customHeight="1" x14ac:dyDescent="0.2">
      <c r="A3181" s="61" t="s">
        <v>11539</v>
      </c>
      <c r="B3181" s="55" t="s">
        <v>10664</v>
      </c>
      <c r="C3181" s="56" t="s">
        <v>11022</v>
      </c>
      <c r="D3181" s="88" t="s">
        <v>11475</v>
      </c>
      <c r="E3181" s="57" t="s">
        <v>232</v>
      </c>
      <c r="F3181" s="62" t="s">
        <v>11540</v>
      </c>
      <c r="G3181" s="62" t="s">
        <v>320</v>
      </c>
      <c r="H3181" s="59">
        <v>44419</v>
      </c>
      <c r="I3181" s="59">
        <v>44784</v>
      </c>
      <c r="J3181" s="48" t="str">
        <f>IF(Ugovori_OPULJP[[#This Row],[DATUM ZAVRŠETKA OPERACIJE]]&gt;DATE(2024,3,31),"u provedbi","završen")</f>
        <v>završen</v>
      </c>
      <c r="K3181" s="58" t="s">
        <v>200</v>
      </c>
      <c r="L3181" s="67" t="s">
        <v>200</v>
      </c>
      <c r="M3181" s="49">
        <v>0.85</v>
      </c>
      <c r="N3181" s="49">
        <v>0.15</v>
      </c>
      <c r="O3181" s="50">
        <f>Ugovori_OPULJP[[#This Row],[Bespovratna sredstva - Ukupno (EU+Nac) HRK
= Ukupna ugovorena vrijednost bespovratnih sredstava]]*Ugovori_OPULJP[[#This Row],[EU STOPA SUFINANCIRANJA %
EU CO-FINANCING RATE %]]</f>
        <v>1700000</v>
      </c>
      <c r="P3181" s="51">
        <f>Ugovori_OPULJP[[#This Row],[Bespovratna sredstva - EU dio - HRK]]/7.5345</f>
        <v>225628.77430486429</v>
      </c>
      <c r="Q3181" s="50">
        <f>Ugovori_OPULJP[[#This Row],[Bespovratna sredstva - Ukupno (EU+Nac) HRK
= Ukupna ugovorena vrijednost bespovratnih sredstava]]*Ugovori_OPULJP[[#This Row],[STOPA NACIONALNOG SUFINANCIRANJA %]]</f>
        <v>300000</v>
      </c>
      <c r="R3181" s="51">
        <f>Ugovori_OPULJP[[#This Row],[Bespovratna sredstva - Nacionalni dio - HRK]]/7.5345</f>
        <v>39816.842524387816</v>
      </c>
      <c r="S3181" s="52">
        <v>2000000</v>
      </c>
      <c r="T3181" s="53">
        <f>Ugovori_OPULJP[[#This Row],[Bespovratna sredstva - Ukupno (EU+Nac) HRK
= Ukupna ugovorena vrijednost bespovratnih sredstava]]/7.5345</f>
        <v>265445.6168292521</v>
      </c>
      <c r="U3181" s="50">
        <v>536900.79999999981</v>
      </c>
      <c r="V3181" s="51">
        <f>Ugovori_OPULJP[[#This Row],[Javni doprinos korisnika - HRK]]/7.5345</f>
        <v>71258.982016059424</v>
      </c>
      <c r="W3181" s="50">
        <v>0</v>
      </c>
      <c r="X3181" s="51">
        <f>Ugovori_OPULJP[[#This Row],[Privatni doprinos korisnika - HRK]]/7.5345</f>
        <v>0</v>
      </c>
      <c r="Y3181" s="52">
        <v>2536900.7999999998</v>
      </c>
      <c r="Z3181" s="53">
        <f>Ugovori_OPULJP[[#This Row],[UKUPNI PRIHVATLJIVI IZDACI
TOTAL ELIGIBLE EXPENDITURE
= Bespovratna sredstva ukupno + doprinos korisnika
= Ukupni prihvatljivi troškovi
= Ukupna ugovorena vrijednost projekta HRK]]/7.5345</f>
        <v>336704.5988453115</v>
      </c>
      <c r="AA3181" s="57" t="s">
        <v>10669</v>
      </c>
      <c r="AB3181" s="57" t="s">
        <v>10670</v>
      </c>
      <c r="AC3181" s="107" t="s">
        <v>11541</v>
      </c>
      <c r="AD3181" s="63" t="s">
        <v>11026</v>
      </c>
    </row>
    <row r="3182" spans="1:30" ht="66.75" customHeight="1" x14ac:dyDescent="0.2">
      <c r="A3182" s="61" t="s">
        <v>11542</v>
      </c>
      <c r="B3182" s="55" t="s">
        <v>10664</v>
      </c>
      <c r="C3182" s="56" t="s">
        <v>11022</v>
      </c>
      <c r="D3182" s="88" t="s">
        <v>11475</v>
      </c>
      <c r="E3182" s="57" t="s">
        <v>232</v>
      </c>
      <c r="F3182" s="45" t="s">
        <v>11054</v>
      </c>
      <c r="G3182" s="62" t="s">
        <v>11055</v>
      </c>
      <c r="H3182" s="59">
        <v>44393</v>
      </c>
      <c r="I3182" s="59">
        <v>44760</v>
      </c>
      <c r="J3182" s="48" t="str">
        <f>IF(Ugovori_OPULJP[[#This Row],[DATUM ZAVRŠETKA OPERACIJE]]&gt;DATE(2024,3,31),"u provedbi","završen")</f>
        <v>završen</v>
      </c>
      <c r="K3182" s="58" t="s">
        <v>155</v>
      </c>
      <c r="L3182" s="46" t="s">
        <v>155</v>
      </c>
      <c r="M3182" s="49">
        <v>0.85</v>
      </c>
      <c r="N3182" s="49">
        <v>0.15</v>
      </c>
      <c r="O3182" s="50">
        <f>Ugovori_OPULJP[[#This Row],[Bespovratna sredstva - Ukupno (EU+Nac) HRK
= Ukupna ugovorena vrijednost bespovratnih sredstava]]*Ugovori_OPULJP[[#This Row],[EU STOPA SUFINANCIRANJA %
EU CO-FINANCING RATE %]]</f>
        <v>2125000</v>
      </c>
      <c r="P3182" s="51">
        <f>Ugovori_OPULJP[[#This Row],[Bespovratna sredstva - EU dio - HRK]]/7.5345</f>
        <v>282035.96788108035</v>
      </c>
      <c r="Q3182" s="50">
        <f>Ugovori_OPULJP[[#This Row],[Bespovratna sredstva - Ukupno (EU+Nac) HRK
= Ukupna ugovorena vrijednost bespovratnih sredstava]]*Ugovori_OPULJP[[#This Row],[STOPA NACIONALNOG SUFINANCIRANJA %]]</f>
        <v>375000</v>
      </c>
      <c r="R3182" s="51">
        <f>Ugovori_OPULJP[[#This Row],[Bespovratna sredstva - Nacionalni dio - HRK]]/7.5345</f>
        <v>49771.053155484769</v>
      </c>
      <c r="S3182" s="52">
        <v>2500000</v>
      </c>
      <c r="T3182" s="53">
        <f>Ugovori_OPULJP[[#This Row],[Bespovratna sredstva - Ukupno (EU+Nac) HRK
= Ukupna ugovorena vrijednost bespovratnih sredstava]]/7.5345</f>
        <v>331807.02103656513</v>
      </c>
      <c r="U3182" s="50">
        <v>444617</v>
      </c>
      <c r="V3182" s="51">
        <f>Ugovori_OPULJP[[#This Row],[Javni doprinos korisnika - HRK]]/7.5345</f>
        <v>59010.81690888579</v>
      </c>
      <c r="W3182" s="50">
        <v>0</v>
      </c>
      <c r="X3182" s="51">
        <f>Ugovori_OPULJP[[#This Row],[Privatni doprinos korisnika - HRK]]/7.5345</f>
        <v>0</v>
      </c>
      <c r="Y3182" s="52">
        <v>2944617</v>
      </c>
      <c r="Z3182" s="53">
        <f>Ugovori_OPULJP[[#This Row],[UKUPNI PRIHVATLJIVI IZDACI
TOTAL ELIGIBLE EXPENDITURE
= Bespovratna sredstva ukupno + doprinos korisnika
= Ukupni prihvatljivi troškovi
= Ukupna ugovorena vrijednost projekta HRK]]/7.5345</f>
        <v>390817.83794545091</v>
      </c>
      <c r="AA3182" s="57" t="s">
        <v>10669</v>
      </c>
      <c r="AB3182" s="57" t="s">
        <v>10670</v>
      </c>
      <c r="AC3182" s="107" t="s">
        <v>11543</v>
      </c>
      <c r="AD3182" s="63" t="s">
        <v>11026</v>
      </c>
    </row>
    <row r="3183" spans="1:30" ht="66.75" customHeight="1" x14ac:dyDescent="0.2">
      <c r="A3183" s="61" t="s">
        <v>11544</v>
      </c>
      <c r="B3183" s="55" t="s">
        <v>10664</v>
      </c>
      <c r="C3183" s="56" t="s">
        <v>11022</v>
      </c>
      <c r="D3183" s="88" t="s">
        <v>11475</v>
      </c>
      <c r="E3183" s="57" t="s">
        <v>232</v>
      </c>
      <c r="F3183" s="62" t="s">
        <v>11545</v>
      </c>
      <c r="G3183" s="62" t="s">
        <v>2441</v>
      </c>
      <c r="H3183" s="59">
        <v>44435</v>
      </c>
      <c r="I3183" s="59">
        <v>44802</v>
      </c>
      <c r="J3183" s="48" t="str">
        <f>IF(Ugovori_OPULJP[[#This Row],[DATUM ZAVRŠETKA OPERACIJE]]&gt;DATE(2024,3,31),"u provedbi","završen")</f>
        <v>završen</v>
      </c>
      <c r="K3183" s="58" t="s">
        <v>271</v>
      </c>
      <c r="L3183" s="67" t="s">
        <v>271</v>
      </c>
      <c r="M3183" s="49">
        <v>0.85</v>
      </c>
      <c r="N3183" s="49">
        <v>0.15</v>
      </c>
      <c r="O3183" s="50">
        <f>Ugovori_OPULJP[[#This Row],[Bespovratna sredstva - Ukupno (EU+Nac) HRK
= Ukupna ugovorena vrijednost bespovratnih sredstava]]*Ugovori_OPULJP[[#This Row],[EU STOPA SUFINANCIRANJA %
EU CO-FINANCING RATE %]]</f>
        <v>1538335.8735</v>
      </c>
      <c r="P3183" s="51">
        <f>Ugovori_OPULJP[[#This Row],[Bespovratna sredstva - EU dio - HRK]]/7.5345</f>
        <v>204172.25741588691</v>
      </c>
      <c r="Q3183" s="50">
        <f>Ugovori_OPULJP[[#This Row],[Bespovratna sredstva - Ukupno (EU+Nac) HRK
= Ukupna ugovorena vrijednost bespovratnih sredstava]]*Ugovori_OPULJP[[#This Row],[STOPA NACIONALNOG SUFINANCIRANJA %]]</f>
        <v>271471.03649999999</v>
      </c>
      <c r="R3183" s="51">
        <f>Ugovori_OPULJP[[#This Row],[Bespovratna sredstva - Nacionalni dio - HRK]]/7.5345</f>
        <v>36030.39836750945</v>
      </c>
      <c r="S3183" s="52">
        <v>1809806.91</v>
      </c>
      <c r="T3183" s="53">
        <f>Ugovori_OPULJP[[#This Row],[Bespovratna sredstva - Ukupno (EU+Nac) HRK
= Ukupna ugovorena vrijednost bespovratnih sredstava]]/7.5345</f>
        <v>240202.65578339636</v>
      </c>
      <c r="U3183" s="50">
        <v>319377.69000000018</v>
      </c>
      <c r="V3183" s="51">
        <f>Ugovori_OPULJP[[#This Row],[Javni doprinos korisnika - HRK]]/7.5345</f>
        <v>42388.703961775849</v>
      </c>
      <c r="W3183" s="50">
        <v>0</v>
      </c>
      <c r="X3183" s="51">
        <f>Ugovori_OPULJP[[#This Row],[Privatni doprinos korisnika - HRK]]/7.5345</f>
        <v>0</v>
      </c>
      <c r="Y3183" s="52">
        <v>2129184.6</v>
      </c>
      <c r="Z3183" s="53">
        <f>Ugovori_OPULJP[[#This Row],[UKUPNI PRIHVATLJIVI IZDACI
TOTAL ELIGIBLE EXPENDITURE
= Bespovratna sredstva ukupno + doprinos korisnika
= Ukupni prihvatljivi troškovi
= Ukupna ugovorena vrijednost projekta HRK]]/7.5345</f>
        <v>282591.3597451722</v>
      </c>
      <c r="AA3183" s="57" t="s">
        <v>10669</v>
      </c>
      <c r="AB3183" s="57" t="s">
        <v>10670</v>
      </c>
      <c r="AC3183" s="107" t="s">
        <v>11546</v>
      </c>
      <c r="AD3183" s="63" t="s">
        <v>11026</v>
      </c>
    </row>
    <row r="3184" spans="1:30" ht="66.75" customHeight="1" x14ac:dyDescent="0.2">
      <c r="A3184" s="61" t="s">
        <v>11547</v>
      </c>
      <c r="B3184" s="55" t="s">
        <v>10664</v>
      </c>
      <c r="C3184" s="56" t="s">
        <v>11022</v>
      </c>
      <c r="D3184" s="88" t="s">
        <v>11475</v>
      </c>
      <c r="E3184" s="57" t="s">
        <v>232</v>
      </c>
      <c r="F3184" s="62" t="s">
        <v>11548</v>
      </c>
      <c r="G3184" s="62" t="s">
        <v>37</v>
      </c>
      <c r="H3184" s="59">
        <v>44409</v>
      </c>
      <c r="I3184" s="59">
        <v>44774</v>
      </c>
      <c r="J3184" s="48" t="str">
        <f>IF(Ugovori_OPULJP[[#This Row],[DATUM ZAVRŠETKA OPERACIJE]]&gt;DATE(2024,3,31),"u provedbi","završen")</f>
        <v>završen</v>
      </c>
      <c r="K3184" s="58" t="s">
        <v>37</v>
      </c>
      <c r="L3184" s="58" t="s">
        <v>37</v>
      </c>
      <c r="M3184" s="49">
        <v>0.85</v>
      </c>
      <c r="N3184" s="49">
        <v>0.15</v>
      </c>
      <c r="O3184" s="50">
        <f>Ugovori_OPULJP[[#This Row],[Bespovratna sredstva - Ukupno (EU+Nac) HRK
= Ukupna ugovorena vrijednost bespovratnih sredstava]]*Ugovori_OPULJP[[#This Row],[EU STOPA SUFINANCIRANJA %
EU CO-FINANCING RATE %]]</f>
        <v>14025000</v>
      </c>
      <c r="P3184" s="51">
        <f>Ugovori_OPULJP[[#This Row],[Bespovratna sredstva - EU dio - HRK]]/7.5345</f>
        <v>1861437.3880151303</v>
      </c>
      <c r="Q3184" s="50">
        <f>Ugovori_OPULJP[[#This Row],[Bespovratna sredstva - Ukupno (EU+Nac) HRK
= Ukupna ugovorena vrijednost bespovratnih sredstava]]*Ugovori_OPULJP[[#This Row],[STOPA NACIONALNOG SUFINANCIRANJA %]]</f>
        <v>2475000</v>
      </c>
      <c r="R3184" s="51">
        <f>Ugovori_OPULJP[[#This Row],[Bespovratna sredstva - Nacionalni dio - HRK]]/7.5345</f>
        <v>328488.95082619949</v>
      </c>
      <c r="S3184" s="52">
        <v>16500000</v>
      </c>
      <c r="T3184" s="53">
        <f>Ugovori_OPULJP[[#This Row],[Bespovratna sredstva - Ukupno (EU+Nac) HRK
= Ukupna ugovorena vrijednost bespovratnih sredstava]]/7.5345</f>
        <v>2189926.3388413298</v>
      </c>
      <c r="U3184" s="50">
        <v>3523395.6</v>
      </c>
      <c r="V3184" s="51">
        <f>Ugovori_OPULJP[[#This Row],[Javni doprinos korisnika - HRK]]/7.5345</f>
        <v>467634.95918773639</v>
      </c>
      <c r="W3184" s="50">
        <v>0</v>
      </c>
      <c r="X3184" s="51">
        <f>Ugovori_OPULJP[[#This Row],[Privatni doprinos korisnika - HRK]]/7.5345</f>
        <v>0</v>
      </c>
      <c r="Y3184" s="52">
        <v>20023395.600000001</v>
      </c>
      <c r="Z3184" s="53">
        <f>Ugovori_OPULJP[[#This Row],[UKUPNI PRIHVATLJIVI IZDACI
TOTAL ELIGIBLE EXPENDITURE
= Bespovratna sredstva ukupno + doprinos korisnika
= Ukupni prihvatljivi troškovi
= Ukupna ugovorena vrijednost projekta HRK]]/7.5345</f>
        <v>2657561.2980290665</v>
      </c>
      <c r="AA3184" s="57" t="s">
        <v>10669</v>
      </c>
      <c r="AB3184" s="57" t="s">
        <v>10670</v>
      </c>
      <c r="AC3184" s="107" t="s">
        <v>11549</v>
      </c>
      <c r="AD3184" s="56" t="s">
        <v>11026</v>
      </c>
    </row>
    <row r="3185" spans="1:30" ht="66.75" customHeight="1" x14ac:dyDescent="0.2">
      <c r="A3185" s="61" t="s">
        <v>11550</v>
      </c>
      <c r="B3185" s="55" t="s">
        <v>10664</v>
      </c>
      <c r="C3185" s="56" t="s">
        <v>11022</v>
      </c>
      <c r="D3185" s="88" t="s">
        <v>11475</v>
      </c>
      <c r="E3185" s="57" t="s">
        <v>232</v>
      </c>
      <c r="F3185" s="62" t="s">
        <v>11551</v>
      </c>
      <c r="G3185" s="62" t="s">
        <v>9752</v>
      </c>
      <c r="H3185" s="59">
        <v>44438</v>
      </c>
      <c r="I3185" s="59">
        <v>44803</v>
      </c>
      <c r="J3185" s="48" t="str">
        <f>IF(Ugovori_OPULJP[[#This Row],[DATUM ZAVRŠETKA OPERACIJE]]&gt;DATE(2024,3,31),"u provedbi","završen")</f>
        <v>završen</v>
      </c>
      <c r="K3185" s="58" t="s">
        <v>211</v>
      </c>
      <c r="L3185" s="58" t="s">
        <v>211</v>
      </c>
      <c r="M3185" s="49">
        <v>0.85</v>
      </c>
      <c r="N3185" s="49">
        <v>0.15</v>
      </c>
      <c r="O3185" s="50">
        <f>Ugovori_OPULJP[[#This Row],[Bespovratna sredstva - Ukupno (EU+Nac) HRK
= Ukupna ugovorena vrijednost bespovratnih sredstava]]*Ugovori_OPULJP[[#This Row],[EU STOPA SUFINANCIRANJA %
EU CO-FINANCING RATE %]]</f>
        <v>2125000</v>
      </c>
      <c r="P3185" s="51">
        <f>Ugovori_OPULJP[[#This Row],[Bespovratna sredstva - EU dio - HRK]]/7.5345</f>
        <v>282035.96788108035</v>
      </c>
      <c r="Q3185" s="50">
        <f>Ugovori_OPULJP[[#This Row],[Bespovratna sredstva - Ukupno (EU+Nac) HRK
= Ukupna ugovorena vrijednost bespovratnih sredstava]]*Ugovori_OPULJP[[#This Row],[STOPA NACIONALNOG SUFINANCIRANJA %]]</f>
        <v>375000</v>
      </c>
      <c r="R3185" s="51">
        <f>Ugovori_OPULJP[[#This Row],[Bespovratna sredstva - Nacionalni dio - HRK]]/7.5345</f>
        <v>49771.053155484769</v>
      </c>
      <c r="S3185" s="52">
        <v>2500000</v>
      </c>
      <c r="T3185" s="53">
        <f>Ugovori_OPULJP[[#This Row],[Bespovratna sredstva - Ukupno (EU+Nac) HRK
= Ukupna ugovorena vrijednost bespovratnih sredstava]]/7.5345</f>
        <v>331807.02103656513</v>
      </c>
      <c r="U3185" s="50">
        <v>1124144</v>
      </c>
      <c r="V3185" s="51">
        <f>Ugovori_OPULJP[[#This Row],[Javni doprinos korisnika - HRK]]/7.5345</f>
        <v>149199.54874245138</v>
      </c>
      <c r="W3185" s="50">
        <v>0</v>
      </c>
      <c r="X3185" s="51">
        <f>Ugovori_OPULJP[[#This Row],[Privatni doprinos korisnika - HRK]]/7.5345</f>
        <v>0</v>
      </c>
      <c r="Y3185" s="52">
        <v>3624144</v>
      </c>
      <c r="Z3185" s="53">
        <f>Ugovori_OPULJP[[#This Row],[UKUPNI PRIHVATLJIVI IZDACI
TOTAL ELIGIBLE EXPENDITURE
= Bespovratna sredstva ukupno + doprinos korisnika
= Ukupni prihvatljivi troškovi
= Ukupna ugovorena vrijednost projekta HRK]]/7.5345</f>
        <v>481006.56977901648</v>
      </c>
      <c r="AA3185" s="57" t="s">
        <v>10669</v>
      </c>
      <c r="AB3185" s="57" t="s">
        <v>10670</v>
      </c>
      <c r="AC3185" s="107" t="s">
        <v>11552</v>
      </c>
      <c r="AD3185" s="63" t="s">
        <v>11026</v>
      </c>
    </row>
    <row r="3186" spans="1:30" ht="66.75" customHeight="1" x14ac:dyDescent="0.2">
      <c r="A3186" s="61" t="s">
        <v>11553</v>
      </c>
      <c r="B3186" s="55" t="s">
        <v>10664</v>
      </c>
      <c r="C3186" s="56" t="s">
        <v>11022</v>
      </c>
      <c r="D3186" s="88" t="s">
        <v>11475</v>
      </c>
      <c r="E3186" s="57" t="s">
        <v>232</v>
      </c>
      <c r="F3186" s="62" t="s">
        <v>11554</v>
      </c>
      <c r="G3186" s="62" t="s">
        <v>11112</v>
      </c>
      <c r="H3186" s="59">
        <v>44432</v>
      </c>
      <c r="I3186" s="59">
        <v>44797</v>
      </c>
      <c r="J3186" s="48" t="str">
        <f>IF(Ugovori_OPULJP[[#This Row],[DATUM ZAVRŠETKA OPERACIJE]]&gt;DATE(2024,3,31),"u provedbi","završen")</f>
        <v>završen</v>
      </c>
      <c r="K3186" s="58" t="s">
        <v>338</v>
      </c>
      <c r="L3186" s="67" t="s">
        <v>338</v>
      </c>
      <c r="M3186" s="49">
        <v>0.85</v>
      </c>
      <c r="N3186" s="49">
        <v>0.15</v>
      </c>
      <c r="O3186" s="50">
        <f>Ugovori_OPULJP[[#This Row],[Bespovratna sredstva - Ukupno (EU+Nac) HRK
= Ukupna ugovorena vrijednost bespovratnih sredstava]]*Ugovori_OPULJP[[#This Row],[EU STOPA SUFINANCIRANJA %
EU CO-FINANCING RATE %]]</f>
        <v>935708.679</v>
      </c>
      <c r="P3186" s="51">
        <f>Ugovori_OPULJP[[#This Row],[Bespovratna sredstva - EU dio - HRK]]/7.5345</f>
        <v>124189.88373481983</v>
      </c>
      <c r="Q3186" s="50">
        <f>Ugovori_OPULJP[[#This Row],[Bespovratna sredstva - Ukupno (EU+Nac) HRK
= Ukupna ugovorena vrijednost bespovratnih sredstava]]*Ugovori_OPULJP[[#This Row],[STOPA NACIONALNOG SUFINANCIRANJA %]]</f>
        <v>165125.06099999999</v>
      </c>
      <c r="R3186" s="51">
        <f>Ugovori_OPULJP[[#This Row],[Bespovratna sredstva - Nacionalni dio - HRK]]/7.5345</f>
        <v>21915.861835556436</v>
      </c>
      <c r="S3186" s="52">
        <v>1100833.74</v>
      </c>
      <c r="T3186" s="53">
        <f>Ugovori_OPULJP[[#This Row],[Bespovratna sredstva - Ukupno (EU+Nac) HRK
= Ukupna ugovorena vrijednost bespovratnih sredstava]]/7.5345</f>
        <v>146105.74557037625</v>
      </c>
      <c r="U3186" s="50">
        <v>122314.8600000001</v>
      </c>
      <c r="V3186" s="51">
        <f>Ugovori_OPULJP[[#This Row],[Javni doprinos korisnika - HRK]]/7.5345</f>
        <v>16233.97173004182</v>
      </c>
      <c r="W3186" s="50">
        <v>0</v>
      </c>
      <c r="X3186" s="51">
        <f>Ugovori_OPULJP[[#This Row],[Privatni doprinos korisnika - HRK]]/7.5345</f>
        <v>0</v>
      </c>
      <c r="Y3186" s="52">
        <v>1223148.6000000001</v>
      </c>
      <c r="Z3186" s="53">
        <f>Ugovori_OPULJP[[#This Row],[UKUPNI PRIHVATLJIVI IZDACI
TOTAL ELIGIBLE EXPENDITURE
= Bespovratna sredstva ukupno + doprinos korisnika
= Ukupni prihvatljivi troškovi
= Ukupna ugovorena vrijednost projekta HRK]]/7.5345</f>
        <v>162339.71730041807</v>
      </c>
      <c r="AA3186" s="57" t="s">
        <v>10669</v>
      </c>
      <c r="AB3186" s="57" t="s">
        <v>10670</v>
      </c>
      <c r="AC3186" s="107" t="s">
        <v>11555</v>
      </c>
      <c r="AD3186" s="63" t="s">
        <v>11026</v>
      </c>
    </row>
    <row r="3187" spans="1:30" ht="66.75" customHeight="1" x14ac:dyDescent="0.2">
      <c r="A3187" s="61" t="s">
        <v>11556</v>
      </c>
      <c r="B3187" s="55" t="s">
        <v>10664</v>
      </c>
      <c r="C3187" s="56" t="s">
        <v>11022</v>
      </c>
      <c r="D3187" s="88" t="s">
        <v>11475</v>
      </c>
      <c r="E3187" s="57" t="s">
        <v>232</v>
      </c>
      <c r="F3187" s="62" t="s">
        <v>11557</v>
      </c>
      <c r="G3187" s="62" t="s">
        <v>3106</v>
      </c>
      <c r="H3187" s="59">
        <v>44416</v>
      </c>
      <c r="I3187" s="59">
        <v>44781</v>
      </c>
      <c r="J3187" s="48" t="str">
        <f>IF(Ugovori_OPULJP[[#This Row],[DATUM ZAVRŠETKA OPERACIJE]]&gt;DATE(2024,3,31),"u provedbi","završen")</f>
        <v>završen</v>
      </c>
      <c r="K3187" s="58" t="s">
        <v>99</v>
      </c>
      <c r="L3187" s="67" t="s">
        <v>99</v>
      </c>
      <c r="M3187" s="49">
        <v>0.85</v>
      </c>
      <c r="N3187" s="49">
        <v>0.15</v>
      </c>
      <c r="O3187" s="50">
        <f>Ugovori_OPULJP[[#This Row],[Bespovratna sredstva - Ukupno (EU+Nac) HRK
= Ukupna ugovorena vrijednost bespovratnih sredstava]]*Ugovori_OPULJP[[#This Row],[EU STOPA SUFINANCIRANJA %
EU CO-FINANCING RATE %]]</f>
        <v>3305785.6004999997</v>
      </c>
      <c r="P3187" s="51">
        <f>Ugovori_OPULJP[[#This Row],[Bespovratna sredstva - EU dio - HRK]]/7.5345</f>
        <v>438753.148914991</v>
      </c>
      <c r="Q3187" s="50">
        <f>Ugovori_OPULJP[[#This Row],[Bespovratna sredstva - Ukupno (EU+Nac) HRK
= Ukupna ugovorena vrijednost bespovratnih sredstava]]*Ugovori_OPULJP[[#This Row],[STOPA NACIONALNOG SUFINANCIRANJA %]]</f>
        <v>583373.92949999997</v>
      </c>
      <c r="R3187" s="51">
        <f>Ugovori_OPULJP[[#This Row],[Bespovratna sredstva - Nacionalni dio - HRK]]/7.5345</f>
        <v>77427.026279116064</v>
      </c>
      <c r="S3187" s="52">
        <v>3889159.53</v>
      </c>
      <c r="T3187" s="53">
        <f>Ugovori_OPULJP[[#This Row],[Bespovratna sredstva - Ukupno (EU+Nac) HRK
= Ukupna ugovorena vrijednost bespovratnih sredstava]]/7.5345</f>
        <v>516180.17519410705</v>
      </c>
      <c r="U3187" s="50">
        <v>686322.27</v>
      </c>
      <c r="V3187" s="51">
        <f>Ugovori_OPULJP[[#This Row],[Javni doprinos korisnika - HRK]]/7.5345</f>
        <v>91090.61915190125</v>
      </c>
      <c r="W3187" s="50">
        <v>0</v>
      </c>
      <c r="X3187" s="51">
        <f>Ugovori_OPULJP[[#This Row],[Privatni doprinos korisnika - HRK]]/7.5345</f>
        <v>0</v>
      </c>
      <c r="Y3187" s="52">
        <v>4575481.8</v>
      </c>
      <c r="Z3187" s="53">
        <f>Ugovori_OPULJP[[#This Row],[UKUPNI PRIHVATLJIVI IZDACI
TOTAL ELIGIBLE EXPENDITURE
= Bespovratna sredstva ukupno + doprinos korisnika
= Ukupni prihvatljivi troškovi
= Ukupna ugovorena vrijednost projekta HRK]]/7.5345</f>
        <v>607270.79434600833</v>
      </c>
      <c r="AA3187" s="57" t="s">
        <v>10669</v>
      </c>
      <c r="AB3187" s="57" t="s">
        <v>10670</v>
      </c>
      <c r="AC3187" s="107" t="s">
        <v>11558</v>
      </c>
      <c r="AD3187" s="63" t="s">
        <v>11026</v>
      </c>
    </row>
    <row r="3188" spans="1:30" ht="66.75" customHeight="1" x14ac:dyDescent="0.2">
      <c r="A3188" s="61" t="s">
        <v>11559</v>
      </c>
      <c r="B3188" s="55" t="s">
        <v>10664</v>
      </c>
      <c r="C3188" s="56" t="s">
        <v>11022</v>
      </c>
      <c r="D3188" s="88" t="s">
        <v>11475</v>
      </c>
      <c r="E3188" s="57" t="s">
        <v>232</v>
      </c>
      <c r="F3188" s="45" t="s">
        <v>11560</v>
      </c>
      <c r="G3188" s="45" t="s">
        <v>1095</v>
      </c>
      <c r="H3188" s="59">
        <v>44425</v>
      </c>
      <c r="I3188" s="59">
        <v>44790</v>
      </c>
      <c r="J3188" s="48" t="str">
        <f>IF(Ugovori_OPULJP[[#This Row],[DATUM ZAVRŠETKA OPERACIJE]]&gt;DATE(2024,3,31),"u provedbi","završen")</f>
        <v>završen</v>
      </c>
      <c r="K3188" s="58" t="s">
        <v>200</v>
      </c>
      <c r="L3188" s="67" t="s">
        <v>200</v>
      </c>
      <c r="M3188" s="49">
        <v>0.85</v>
      </c>
      <c r="N3188" s="49">
        <v>0.15</v>
      </c>
      <c r="O3188" s="50">
        <f>Ugovori_OPULJP[[#This Row],[Bespovratna sredstva - Ukupno (EU+Nac) HRK
= Ukupna ugovorena vrijednost bespovratnih sredstava]]*Ugovori_OPULJP[[#This Row],[EU STOPA SUFINANCIRANJA %
EU CO-FINANCING RATE %]]</f>
        <v>2550000</v>
      </c>
      <c r="P3188" s="51">
        <f>Ugovori_OPULJP[[#This Row],[Bespovratna sredstva - EU dio - HRK]]/7.5345</f>
        <v>338443.1614572964</v>
      </c>
      <c r="Q3188" s="50">
        <f>Ugovori_OPULJP[[#This Row],[Bespovratna sredstva - Ukupno (EU+Nac) HRK
= Ukupna ugovorena vrijednost bespovratnih sredstava]]*Ugovori_OPULJP[[#This Row],[STOPA NACIONALNOG SUFINANCIRANJA %]]</f>
        <v>450000</v>
      </c>
      <c r="R3188" s="51">
        <f>Ugovori_OPULJP[[#This Row],[Bespovratna sredstva - Nacionalni dio - HRK]]/7.5345</f>
        <v>59725.263786581723</v>
      </c>
      <c r="S3188" s="52">
        <v>3000000</v>
      </c>
      <c r="T3188" s="53">
        <f>Ugovori_OPULJP[[#This Row],[Bespovratna sredstva - Ukupno (EU+Nac) HRK
= Ukupna ugovorena vrijednost bespovratnih sredstava]]/7.5345</f>
        <v>398168.42524387816</v>
      </c>
      <c r="U3188" s="50">
        <v>714747.60000000009</v>
      </c>
      <c r="V3188" s="51">
        <f>Ugovori_OPULJP[[#This Row],[Javni doprinos korisnika - HRK]]/7.5345</f>
        <v>94863.308779613784</v>
      </c>
      <c r="W3188" s="50">
        <v>0</v>
      </c>
      <c r="X3188" s="51">
        <f>Ugovori_OPULJP[[#This Row],[Privatni doprinos korisnika - HRK]]/7.5345</f>
        <v>0</v>
      </c>
      <c r="Y3188" s="52">
        <v>3714747.6</v>
      </c>
      <c r="Z3188" s="53">
        <f>Ugovori_OPULJP[[#This Row],[UKUPNI PRIHVATLJIVI IZDACI
TOTAL ELIGIBLE EXPENDITURE
= Bespovratna sredstva ukupno + doprinos korisnika
= Ukupni prihvatljivi troškovi
= Ukupna ugovorena vrijednost projekta HRK]]/7.5345</f>
        <v>493031.73402349191</v>
      </c>
      <c r="AA3188" s="57" t="s">
        <v>10669</v>
      </c>
      <c r="AB3188" s="57" t="s">
        <v>10670</v>
      </c>
      <c r="AC3188" s="107" t="s">
        <v>11561</v>
      </c>
      <c r="AD3188" s="63" t="s">
        <v>11026</v>
      </c>
    </row>
    <row r="3189" spans="1:30" ht="66.75" customHeight="1" x14ac:dyDescent="0.2">
      <c r="A3189" s="61" t="s">
        <v>11562</v>
      </c>
      <c r="B3189" s="55" t="s">
        <v>10664</v>
      </c>
      <c r="C3189" s="56" t="s">
        <v>11022</v>
      </c>
      <c r="D3189" s="88" t="s">
        <v>11475</v>
      </c>
      <c r="E3189" s="57" t="s">
        <v>232</v>
      </c>
      <c r="F3189" s="45" t="s">
        <v>11089</v>
      </c>
      <c r="G3189" s="62" t="s">
        <v>825</v>
      </c>
      <c r="H3189" s="59">
        <v>44440</v>
      </c>
      <c r="I3189" s="59">
        <v>44805</v>
      </c>
      <c r="J3189" s="48" t="str">
        <f>IF(Ugovori_OPULJP[[#This Row],[DATUM ZAVRŠETKA OPERACIJE]]&gt;DATE(2024,3,31),"u provedbi","završen")</f>
        <v>završen</v>
      </c>
      <c r="K3189" s="58" t="s">
        <v>79</v>
      </c>
      <c r="L3189" s="67" t="s">
        <v>79</v>
      </c>
      <c r="M3189" s="49">
        <v>0.85</v>
      </c>
      <c r="N3189" s="49">
        <v>0.15</v>
      </c>
      <c r="O3189" s="50">
        <f>Ugovori_OPULJP[[#This Row],[Bespovratna sredstva - Ukupno (EU+Nac) HRK
= Ukupna ugovorena vrijednost bespovratnih sredstava]]*Ugovori_OPULJP[[#This Row],[EU STOPA SUFINANCIRANJA %
EU CO-FINANCING RATE %]]</f>
        <v>2062024.6814999999</v>
      </c>
      <c r="P3189" s="51">
        <f>Ugovori_OPULJP[[#This Row],[Bespovratna sredstva - EU dio - HRK]]/7.5345</f>
        <v>273677.70674895478</v>
      </c>
      <c r="Q3189" s="50">
        <f>Ugovori_OPULJP[[#This Row],[Bespovratna sredstva - Ukupno (EU+Nac) HRK
= Ukupna ugovorena vrijednost bespovratnih sredstava]]*Ugovori_OPULJP[[#This Row],[STOPA NACIONALNOG SUFINANCIRANJA %]]</f>
        <v>363886.70850000001</v>
      </c>
      <c r="R3189" s="51">
        <f>Ugovori_OPULJP[[#This Row],[Bespovratna sredstva - Nacionalni dio - HRK]]/7.5345</f>
        <v>48296.065896874374</v>
      </c>
      <c r="S3189" s="52">
        <v>2425911.39</v>
      </c>
      <c r="T3189" s="53">
        <f>Ugovori_OPULJP[[#This Row],[Bespovratna sredstva - Ukupno (EU+Nac) HRK
= Ukupna ugovorena vrijednost bespovratnih sredstava]]/7.5345</f>
        <v>321973.77264582919</v>
      </c>
      <c r="U3189" s="50">
        <v>428102.00999999978</v>
      </c>
      <c r="V3189" s="51">
        <f>Ugovori_OPULJP[[#This Row],[Javni doprinos korisnika - HRK]]/7.5345</f>
        <v>56818.901055146292</v>
      </c>
      <c r="W3189" s="50">
        <v>0</v>
      </c>
      <c r="X3189" s="51">
        <f>Ugovori_OPULJP[[#This Row],[Privatni doprinos korisnika - HRK]]/7.5345</f>
        <v>0</v>
      </c>
      <c r="Y3189" s="52">
        <v>2854013.4</v>
      </c>
      <c r="Z3189" s="53">
        <f>Ugovori_OPULJP[[#This Row],[UKUPNI PRIHVATLJIVI IZDACI
TOTAL ELIGIBLE EXPENDITURE
= Bespovratna sredstva ukupno + doprinos korisnika
= Ukupni prihvatljivi troškovi
= Ukupna ugovorena vrijednost projekta HRK]]/7.5345</f>
        <v>378792.67370097549</v>
      </c>
      <c r="AA3189" s="57" t="s">
        <v>10669</v>
      </c>
      <c r="AB3189" s="57" t="s">
        <v>10670</v>
      </c>
      <c r="AC3189" s="107" t="s">
        <v>11563</v>
      </c>
      <c r="AD3189" s="63" t="s">
        <v>11026</v>
      </c>
    </row>
    <row r="3190" spans="1:30" ht="66.75" customHeight="1" x14ac:dyDescent="0.2">
      <c r="A3190" s="61" t="s">
        <v>11564</v>
      </c>
      <c r="B3190" s="55" t="s">
        <v>10664</v>
      </c>
      <c r="C3190" s="56" t="s">
        <v>11022</v>
      </c>
      <c r="D3190" s="88" t="s">
        <v>11475</v>
      </c>
      <c r="E3190" s="57" t="s">
        <v>232</v>
      </c>
      <c r="F3190" s="45" t="s">
        <v>11565</v>
      </c>
      <c r="G3190" s="62" t="s">
        <v>11291</v>
      </c>
      <c r="H3190" s="59">
        <v>44440</v>
      </c>
      <c r="I3190" s="59">
        <v>44805</v>
      </c>
      <c r="J3190" s="48" t="str">
        <f>IF(Ugovori_OPULJP[[#This Row],[DATUM ZAVRŠETKA OPERACIJE]]&gt;DATE(2024,3,31),"u provedbi","završen")</f>
        <v>završen</v>
      </c>
      <c r="K3190" s="58" t="s">
        <v>84</v>
      </c>
      <c r="L3190" s="46" t="s">
        <v>84</v>
      </c>
      <c r="M3190" s="49">
        <v>0.85</v>
      </c>
      <c r="N3190" s="49">
        <v>0.15</v>
      </c>
      <c r="O3190" s="50">
        <f>Ugovori_OPULJP[[#This Row],[Bespovratna sredstva - Ukupno (EU+Nac) HRK
= Ukupna ugovorena vrijednost bespovratnih sredstava]]*Ugovori_OPULJP[[#This Row],[EU STOPA SUFINANCIRANJA %
EU CO-FINANCING RATE %]]</f>
        <v>1682735.3609999998</v>
      </c>
      <c r="P3190" s="51">
        <f>Ugovori_OPULJP[[#This Row],[Bespovratna sredstva - EU dio - HRK]]/7.5345</f>
        <v>223337.36293051956</v>
      </c>
      <c r="Q3190" s="50">
        <f>Ugovori_OPULJP[[#This Row],[Bespovratna sredstva - Ukupno (EU+Nac) HRK
= Ukupna ugovorena vrijednost bespovratnih sredstava]]*Ugovori_OPULJP[[#This Row],[STOPA NACIONALNOG SUFINANCIRANJA %]]</f>
        <v>296953.299</v>
      </c>
      <c r="R3190" s="51">
        <f>Ugovori_OPULJP[[#This Row],[Bespovratna sredstva - Nacionalni dio - HRK]]/7.5345</f>
        <v>39412.475811268167</v>
      </c>
      <c r="S3190" s="52">
        <v>1979688.66</v>
      </c>
      <c r="T3190" s="53">
        <f>Ugovori_OPULJP[[#This Row],[Bespovratna sredstva - Ukupno (EU+Nac) HRK
= Ukupna ugovorena vrijednost bespovratnih sredstava]]/7.5345</f>
        <v>262749.83874178777</v>
      </c>
      <c r="U3190" s="50">
        <v>104194.14000000013</v>
      </c>
      <c r="V3190" s="51">
        <f>Ugovori_OPULJP[[#This Row],[Javni doprinos korisnika - HRK]]/7.5345</f>
        <v>13828.938881146742</v>
      </c>
      <c r="W3190" s="50">
        <v>0</v>
      </c>
      <c r="X3190" s="51">
        <f>Ugovori_OPULJP[[#This Row],[Privatni doprinos korisnika - HRK]]/7.5345</f>
        <v>0</v>
      </c>
      <c r="Y3190" s="52">
        <v>2083882.8</v>
      </c>
      <c r="Z3190" s="53">
        <f>Ugovori_OPULJP[[#This Row],[UKUPNI PRIHVATLJIVI IZDACI
TOTAL ELIGIBLE EXPENDITURE
= Bespovratna sredstva ukupno + doprinos korisnika
= Ukupni prihvatljivi troškovi
= Ukupna ugovorena vrijednost projekta HRK]]/7.5345</f>
        <v>276578.77762293449</v>
      </c>
      <c r="AA3190" s="57" t="s">
        <v>10669</v>
      </c>
      <c r="AB3190" s="57" t="s">
        <v>10670</v>
      </c>
      <c r="AC3190" s="107" t="s">
        <v>11566</v>
      </c>
      <c r="AD3190" s="63" t="s">
        <v>11026</v>
      </c>
    </row>
    <row r="3191" spans="1:30" ht="66.75" customHeight="1" x14ac:dyDescent="0.2">
      <c r="A3191" s="61" t="s">
        <v>11567</v>
      </c>
      <c r="B3191" s="55" t="s">
        <v>10664</v>
      </c>
      <c r="C3191" s="56" t="s">
        <v>11022</v>
      </c>
      <c r="D3191" s="88" t="s">
        <v>11475</v>
      </c>
      <c r="E3191" s="57" t="s">
        <v>232</v>
      </c>
      <c r="F3191" s="45" t="s">
        <v>11261</v>
      </c>
      <c r="G3191" s="62" t="s">
        <v>3007</v>
      </c>
      <c r="H3191" s="59">
        <v>44435</v>
      </c>
      <c r="I3191" s="59">
        <v>44802</v>
      </c>
      <c r="J3191" s="48" t="str">
        <f>IF(Ugovori_OPULJP[[#This Row],[DATUM ZAVRŠETKA OPERACIJE]]&gt;DATE(2024,3,31),"u provedbi","završen")</f>
        <v>završen</v>
      </c>
      <c r="K3191" s="58" t="s">
        <v>79</v>
      </c>
      <c r="L3191" s="67" t="s">
        <v>79</v>
      </c>
      <c r="M3191" s="49">
        <v>0.85</v>
      </c>
      <c r="N3191" s="49">
        <v>0.15</v>
      </c>
      <c r="O3191" s="50">
        <f>Ugovori_OPULJP[[#This Row],[Bespovratna sredstva - Ukupno (EU+Nac) HRK
= Ukupna ugovorena vrijednost bespovratnih sredstava]]*Ugovori_OPULJP[[#This Row],[EU STOPA SUFINANCIRANJA %
EU CO-FINANCING RATE %]]</f>
        <v>294574.95449999999</v>
      </c>
      <c r="P3191" s="51">
        <f>Ugovori_OPULJP[[#This Row],[Bespovratna sredstva - EU dio - HRK]]/7.5345</f>
        <v>39096.815249850682</v>
      </c>
      <c r="Q3191" s="50">
        <f>Ugovori_OPULJP[[#This Row],[Bespovratna sredstva - Ukupno (EU+Nac) HRK
= Ukupna ugovorena vrijednost bespovratnih sredstava]]*Ugovori_OPULJP[[#This Row],[STOPA NACIONALNOG SUFINANCIRANJA %]]</f>
        <v>51983.815500000004</v>
      </c>
      <c r="R3191" s="51">
        <f>Ugovori_OPULJP[[#This Row],[Bespovratna sredstva - Nacionalni dio - HRK]]/7.5345</f>
        <v>6899.4379852677685</v>
      </c>
      <c r="S3191" s="52">
        <v>346558.77</v>
      </c>
      <c r="T3191" s="53">
        <f>Ugovori_OPULJP[[#This Row],[Bespovratna sredstva - Ukupno (EU+Nac) HRK
= Ukupna ugovorena vrijednost bespovratnih sredstava]]/7.5345</f>
        <v>45996.253235118456</v>
      </c>
      <c r="U3191" s="50">
        <v>61157.429999999993</v>
      </c>
      <c r="V3191" s="51">
        <f>Ugovori_OPULJP[[#This Row],[Javni doprinos korisnika - HRK]]/7.5345</f>
        <v>8116.9858650209026</v>
      </c>
      <c r="W3191" s="50">
        <v>0</v>
      </c>
      <c r="X3191" s="51">
        <f>Ugovori_OPULJP[[#This Row],[Privatni doprinos korisnika - HRK]]/7.5345</f>
        <v>0</v>
      </c>
      <c r="Y3191" s="52">
        <v>407716.2</v>
      </c>
      <c r="Z3191" s="53">
        <f>Ugovori_OPULJP[[#This Row],[UKUPNI PRIHVATLJIVI IZDACI
TOTAL ELIGIBLE EXPENDITURE
= Bespovratna sredstva ukupno + doprinos korisnika
= Ukupni prihvatljivi troškovi
= Ukupna ugovorena vrijednost projekta HRK]]/7.5345</f>
        <v>54113.239100139355</v>
      </c>
      <c r="AA3191" s="57" t="s">
        <v>10669</v>
      </c>
      <c r="AB3191" s="57" t="s">
        <v>10670</v>
      </c>
      <c r="AC3191" s="107" t="s">
        <v>11568</v>
      </c>
      <c r="AD3191" s="63" t="s">
        <v>11026</v>
      </c>
    </row>
    <row r="3192" spans="1:30" ht="66.75" customHeight="1" x14ac:dyDescent="0.2">
      <c r="A3192" s="61" t="s">
        <v>11569</v>
      </c>
      <c r="B3192" s="55" t="s">
        <v>10664</v>
      </c>
      <c r="C3192" s="56" t="s">
        <v>11022</v>
      </c>
      <c r="D3192" s="88" t="s">
        <v>11475</v>
      </c>
      <c r="E3192" s="57" t="s">
        <v>232</v>
      </c>
      <c r="F3192" s="62" t="s">
        <v>11570</v>
      </c>
      <c r="G3192" s="45" t="s">
        <v>1888</v>
      </c>
      <c r="H3192" s="59">
        <v>44405</v>
      </c>
      <c r="I3192" s="59">
        <v>44770</v>
      </c>
      <c r="J3192" s="48" t="str">
        <f>IF(Ugovori_OPULJP[[#This Row],[DATUM ZAVRŠETKA OPERACIJE]]&gt;DATE(2024,3,31),"u provedbi","završen")</f>
        <v>završen</v>
      </c>
      <c r="K3192" s="58" t="s">
        <v>99</v>
      </c>
      <c r="L3192" s="67" t="s">
        <v>99</v>
      </c>
      <c r="M3192" s="49">
        <v>0.85</v>
      </c>
      <c r="N3192" s="49">
        <v>0.15</v>
      </c>
      <c r="O3192" s="50">
        <f>Ugovori_OPULJP[[#This Row],[Bespovratna sredstva - Ukupno (EU+Nac) HRK
= Ukupna ugovorena vrijednost bespovratnih sredstava]]*Ugovori_OPULJP[[#This Row],[EU STOPA SUFINANCIRANJA %
EU CO-FINANCING RATE %]]</f>
        <v>5633505.3389999997</v>
      </c>
      <c r="P3192" s="51">
        <f>Ugovori_OPULJP[[#This Row],[Bespovratna sredstva - EU dio - HRK]]/7.5345</f>
        <v>747694.64981086995</v>
      </c>
      <c r="Q3192" s="50">
        <f>Ugovori_OPULJP[[#This Row],[Bespovratna sredstva - Ukupno (EU+Nac) HRK
= Ukupna ugovorena vrijednost bespovratnih sredstava]]*Ugovori_OPULJP[[#This Row],[STOPA NACIONALNOG SUFINANCIRANJA %]]</f>
        <v>994148.00099999993</v>
      </c>
      <c r="R3192" s="51">
        <f>Ugovori_OPULJP[[#This Row],[Bespovratna sredstva - Nacionalni dio - HRK]]/7.5345</f>
        <v>131946.11467250646</v>
      </c>
      <c r="S3192" s="52">
        <v>6627653.3399999999</v>
      </c>
      <c r="T3192" s="53">
        <f>Ugovori_OPULJP[[#This Row],[Bespovratna sredstva - Ukupno (EU+Nac) HRK
= Ukupna ugovorena vrijednost bespovratnih sredstava]]/7.5345</f>
        <v>879640.76448337641</v>
      </c>
      <c r="U3192" s="50">
        <v>348823.86000000034</v>
      </c>
      <c r="V3192" s="51">
        <f>Ugovori_OPULJP[[#This Row],[Javni doprinos korisnika - HRK]]/7.5345</f>
        <v>46296.882341230383</v>
      </c>
      <c r="W3192" s="50">
        <v>0</v>
      </c>
      <c r="X3192" s="51">
        <f>Ugovori_OPULJP[[#This Row],[Privatni doprinos korisnika - HRK]]/7.5345</f>
        <v>0</v>
      </c>
      <c r="Y3192" s="52">
        <v>6976477.2000000002</v>
      </c>
      <c r="Z3192" s="53">
        <f>Ugovori_OPULJP[[#This Row],[UKUPNI PRIHVATLJIVI IZDACI
TOTAL ELIGIBLE EXPENDITURE
= Bespovratna sredstva ukupno + doprinos korisnika
= Ukupni prihvatljivi troškovi
= Ukupna ugovorena vrijednost projekta HRK]]/7.5345</f>
        <v>925937.64682460681</v>
      </c>
      <c r="AA3192" s="57" t="s">
        <v>10669</v>
      </c>
      <c r="AB3192" s="57" t="s">
        <v>10670</v>
      </c>
      <c r="AC3192" s="107" t="s">
        <v>11571</v>
      </c>
      <c r="AD3192" s="63" t="s">
        <v>11026</v>
      </c>
    </row>
    <row r="3193" spans="1:30" ht="66.75" customHeight="1" x14ac:dyDescent="0.2">
      <c r="A3193" s="61" t="s">
        <v>11572</v>
      </c>
      <c r="B3193" s="55" t="s">
        <v>10664</v>
      </c>
      <c r="C3193" s="56" t="s">
        <v>11022</v>
      </c>
      <c r="D3193" s="88" t="s">
        <v>11475</v>
      </c>
      <c r="E3193" s="57" t="s">
        <v>232</v>
      </c>
      <c r="F3193" s="62" t="s">
        <v>11573</v>
      </c>
      <c r="G3193" s="62" t="s">
        <v>2483</v>
      </c>
      <c r="H3193" s="59">
        <v>44424</v>
      </c>
      <c r="I3193" s="59">
        <v>44789</v>
      </c>
      <c r="J3193" s="48" t="str">
        <f>IF(Ugovori_OPULJP[[#This Row],[DATUM ZAVRŠETKA OPERACIJE]]&gt;DATE(2024,3,31),"u provedbi","završen")</f>
        <v>završen</v>
      </c>
      <c r="K3193" s="58" t="s">
        <v>333</v>
      </c>
      <c r="L3193" s="67" t="s">
        <v>333</v>
      </c>
      <c r="M3193" s="49">
        <v>0.85</v>
      </c>
      <c r="N3193" s="49">
        <v>0.15</v>
      </c>
      <c r="O3193" s="50">
        <f>Ugovori_OPULJP[[#This Row],[Bespovratna sredstva - Ukupno (EU+Nac) HRK
= Ukupna ugovorena vrijednost bespovratnih sredstava]]*Ugovori_OPULJP[[#This Row],[EU STOPA SUFINANCIRANJA %
EU CO-FINANCING RATE %]]</f>
        <v>2048547.3959999997</v>
      </c>
      <c r="P3193" s="51">
        <f>Ugovori_OPULJP[[#This Row],[Bespovratna sredstva - EU dio - HRK]]/7.5345</f>
        <v>271888.96356758906</v>
      </c>
      <c r="Q3193" s="50">
        <f>Ugovori_OPULJP[[#This Row],[Bespovratna sredstva - Ukupno (EU+Nac) HRK
= Ukupna ugovorena vrijednost bespovratnih sredstava]]*Ugovori_OPULJP[[#This Row],[STOPA NACIONALNOG SUFINANCIRANJA %]]</f>
        <v>361508.36399999994</v>
      </c>
      <c r="R3193" s="51">
        <f>Ugovori_OPULJP[[#This Row],[Bespovratna sredstva - Nacionalni dio - HRK]]/7.5345</f>
        <v>47980.40533545689</v>
      </c>
      <c r="S3193" s="52">
        <v>2410055.7599999998</v>
      </c>
      <c r="T3193" s="53">
        <f>Ugovori_OPULJP[[#This Row],[Bespovratna sredstva - Ukupno (EU+Nac) HRK
= Ukupna ugovorena vrijednost bespovratnih sredstava]]/7.5345</f>
        <v>319869.36890304595</v>
      </c>
      <c r="U3193" s="50">
        <v>126845.04000000004</v>
      </c>
      <c r="V3193" s="51">
        <f>Ugovori_OPULJP[[#This Row],[Javni doprinos korisnika - HRK]]/7.5345</f>
        <v>16835.229942265581</v>
      </c>
      <c r="W3193" s="50">
        <v>0</v>
      </c>
      <c r="X3193" s="51">
        <f>Ugovori_OPULJP[[#This Row],[Privatni doprinos korisnika - HRK]]/7.5345</f>
        <v>0</v>
      </c>
      <c r="Y3193" s="52">
        <v>2536900.7999999998</v>
      </c>
      <c r="Z3193" s="53">
        <f>Ugovori_OPULJP[[#This Row],[UKUPNI PRIHVATLJIVI IZDACI
TOTAL ELIGIBLE EXPENDITURE
= Bespovratna sredstva ukupno + doprinos korisnika
= Ukupni prihvatljivi troškovi
= Ukupna ugovorena vrijednost projekta HRK]]/7.5345</f>
        <v>336704.5988453115</v>
      </c>
      <c r="AA3193" s="57" t="s">
        <v>10669</v>
      </c>
      <c r="AB3193" s="57" t="s">
        <v>10670</v>
      </c>
      <c r="AC3193" s="107" t="s">
        <v>11574</v>
      </c>
      <c r="AD3193" s="63" t="s">
        <v>11026</v>
      </c>
    </row>
    <row r="3194" spans="1:30" ht="66.75" customHeight="1" x14ac:dyDescent="0.2">
      <c r="A3194" s="61" t="s">
        <v>11575</v>
      </c>
      <c r="B3194" s="55" t="s">
        <v>10664</v>
      </c>
      <c r="C3194" s="56" t="s">
        <v>11022</v>
      </c>
      <c r="D3194" s="88" t="s">
        <v>11475</v>
      </c>
      <c r="E3194" s="57" t="s">
        <v>232</v>
      </c>
      <c r="F3194" s="62" t="s">
        <v>11576</v>
      </c>
      <c r="G3194" s="62" t="s">
        <v>837</v>
      </c>
      <c r="H3194" s="59">
        <v>44440</v>
      </c>
      <c r="I3194" s="59">
        <v>44805</v>
      </c>
      <c r="J3194" s="48" t="str">
        <f>IF(Ugovori_OPULJP[[#This Row],[DATUM ZAVRŠETKA OPERACIJE]]&gt;DATE(2024,3,31),"u provedbi","završen")</f>
        <v>završen</v>
      </c>
      <c r="K3194" s="58" t="s">
        <v>594</v>
      </c>
      <c r="L3194" s="67" t="s">
        <v>594</v>
      </c>
      <c r="M3194" s="49">
        <v>0.85</v>
      </c>
      <c r="N3194" s="49">
        <v>0.15</v>
      </c>
      <c r="O3194" s="50">
        <f>Ugovori_OPULJP[[#This Row],[Bespovratna sredstva - Ukupno (EU+Nac) HRK
= Ukupna ugovorena vrijednost bespovratnih sredstava]]*Ugovori_OPULJP[[#This Row],[EU STOPA SUFINANCIRANJA %
EU CO-FINANCING RATE %]]</f>
        <v>2079352.62</v>
      </c>
      <c r="P3194" s="51">
        <f>Ugovori_OPULJP[[#This Row],[Bespovratna sredstva - EU dio - HRK]]/7.5345</f>
        <v>275977.51941071072</v>
      </c>
      <c r="Q3194" s="50">
        <f>Ugovori_OPULJP[[#This Row],[Bespovratna sredstva - Ukupno (EU+Nac) HRK
= Ukupna ugovorena vrijednost bespovratnih sredstava]]*Ugovori_OPULJP[[#This Row],[STOPA NACIONALNOG SUFINANCIRANJA %]]</f>
        <v>366944.58</v>
      </c>
      <c r="R3194" s="51">
        <f>Ugovori_OPULJP[[#This Row],[Bespovratna sredstva - Nacionalni dio - HRK]]/7.5345</f>
        <v>48701.915190125423</v>
      </c>
      <c r="S3194" s="52">
        <v>2446297.2000000002</v>
      </c>
      <c r="T3194" s="53">
        <f>Ugovori_OPULJP[[#This Row],[Bespovratna sredstva - Ukupno (EU+Nac) HRK
= Ukupna ugovorena vrijednost bespovratnih sredstava]]/7.5345</f>
        <v>324679.43460083613</v>
      </c>
      <c r="U3194" s="50">
        <v>271810.79999999981</v>
      </c>
      <c r="V3194" s="51">
        <f>Ugovori_OPULJP[[#This Row],[Javni doprinos korisnika - HRK]]/7.5345</f>
        <v>36075.49273342621</v>
      </c>
      <c r="W3194" s="50">
        <v>0</v>
      </c>
      <c r="X3194" s="51">
        <f>Ugovori_OPULJP[[#This Row],[Privatni doprinos korisnika - HRK]]/7.5345</f>
        <v>0</v>
      </c>
      <c r="Y3194" s="52">
        <v>2718108</v>
      </c>
      <c r="Z3194" s="53">
        <f>Ugovori_OPULJP[[#This Row],[UKUPNI PRIHVATLJIVI IZDACI
TOTAL ELIGIBLE EXPENDITURE
= Bespovratna sredstva ukupno + doprinos korisnika
= Ukupni prihvatljivi troškovi
= Ukupna ugovorena vrijednost projekta HRK]]/7.5345</f>
        <v>360754.92733426235</v>
      </c>
      <c r="AA3194" s="57" t="s">
        <v>10669</v>
      </c>
      <c r="AB3194" s="57" t="s">
        <v>10670</v>
      </c>
      <c r="AC3194" s="107" t="s">
        <v>11577</v>
      </c>
      <c r="AD3194" s="63" t="s">
        <v>11026</v>
      </c>
    </row>
    <row r="3195" spans="1:30" ht="66.75" customHeight="1" x14ac:dyDescent="0.2">
      <c r="A3195" s="61" t="s">
        <v>11578</v>
      </c>
      <c r="B3195" s="55" t="s">
        <v>10664</v>
      </c>
      <c r="C3195" s="56" t="s">
        <v>11022</v>
      </c>
      <c r="D3195" s="88" t="s">
        <v>11475</v>
      </c>
      <c r="E3195" s="57" t="s">
        <v>232</v>
      </c>
      <c r="F3195" s="62" t="s">
        <v>11579</v>
      </c>
      <c r="G3195" s="62" t="s">
        <v>771</v>
      </c>
      <c r="H3195" s="59">
        <v>44440</v>
      </c>
      <c r="I3195" s="59">
        <v>44805</v>
      </c>
      <c r="J3195" s="48" t="str">
        <f>IF(Ugovori_OPULJP[[#This Row],[DATUM ZAVRŠETKA OPERACIJE]]&gt;DATE(2024,3,31),"u provedbi","završen")</f>
        <v>završen</v>
      </c>
      <c r="K3195" s="58" t="s">
        <v>425</v>
      </c>
      <c r="L3195" s="46" t="s">
        <v>425</v>
      </c>
      <c r="M3195" s="49">
        <v>0.85</v>
      </c>
      <c r="N3195" s="49">
        <v>0.15</v>
      </c>
      <c r="O3195" s="50">
        <f>Ugovori_OPULJP[[#This Row],[Bespovratna sredstva - Ukupno (EU+Nac) HRK
= Ukupna ugovorena vrijednost bespovratnih sredstava]]*Ugovori_OPULJP[[#This Row],[EU STOPA SUFINANCIRANJA %
EU CO-FINANCING RATE %]]</f>
        <v>3361620.0690000001</v>
      </c>
      <c r="P3195" s="51">
        <f>Ugovori_OPULJP[[#This Row],[Bespovratna sredstva - EU dio - HRK]]/7.5345</f>
        <v>446163.65638064902</v>
      </c>
      <c r="Q3195" s="50">
        <f>Ugovori_OPULJP[[#This Row],[Bespovratna sredstva - Ukupno (EU+Nac) HRK
= Ukupna ugovorena vrijednost bespovratnih sredstava]]*Ugovori_OPULJP[[#This Row],[STOPA NACIONALNOG SUFINANCIRANJA %]]</f>
        <v>593227.071</v>
      </c>
      <c r="R3195" s="51">
        <f>Ugovori_OPULJP[[#This Row],[Bespovratna sredstva - Nacionalni dio - HRK]]/7.5345</f>
        <v>78734.762890702768</v>
      </c>
      <c r="S3195" s="52">
        <v>3954847.14</v>
      </c>
      <c r="T3195" s="53">
        <f>Ugovori_OPULJP[[#This Row],[Bespovratna sredstva - Ukupno (EU+Nac) HRK
= Ukupna ugovorena vrijednost bespovratnih sredstava]]/7.5345</f>
        <v>524898.41927135177</v>
      </c>
      <c r="U3195" s="50">
        <v>439427.4599999995</v>
      </c>
      <c r="V3195" s="51">
        <f>Ugovori_OPULJP[[#This Row],[Javni doprinos korisnika - HRK]]/7.5345</f>
        <v>58322.046585705684</v>
      </c>
      <c r="W3195" s="50">
        <v>0</v>
      </c>
      <c r="X3195" s="51">
        <f>Ugovori_OPULJP[[#This Row],[Privatni doprinos korisnika - HRK]]/7.5345</f>
        <v>0</v>
      </c>
      <c r="Y3195" s="52">
        <v>4394274.5999999996</v>
      </c>
      <c r="Z3195" s="53">
        <f>Ugovori_OPULJP[[#This Row],[UKUPNI PRIHVATLJIVI IZDACI
TOTAL ELIGIBLE EXPENDITURE
= Bespovratna sredstva ukupno + doprinos korisnika
= Ukupni prihvatljivi troškovi
= Ukupna ugovorena vrijednost projekta HRK]]/7.5345</f>
        <v>583220.46585705748</v>
      </c>
      <c r="AA3195" s="57" t="s">
        <v>10669</v>
      </c>
      <c r="AB3195" s="57" t="s">
        <v>10670</v>
      </c>
      <c r="AC3195" s="107" t="s">
        <v>11580</v>
      </c>
      <c r="AD3195" s="63" t="s">
        <v>11026</v>
      </c>
    </row>
    <row r="3196" spans="1:30" ht="66.75" customHeight="1" x14ac:dyDescent="0.2">
      <c r="A3196" s="61" t="s">
        <v>11581</v>
      </c>
      <c r="B3196" s="55" t="s">
        <v>10664</v>
      </c>
      <c r="C3196" s="56" t="s">
        <v>11022</v>
      </c>
      <c r="D3196" s="88" t="s">
        <v>11475</v>
      </c>
      <c r="E3196" s="57" t="s">
        <v>232</v>
      </c>
      <c r="F3196" s="62" t="s">
        <v>11582</v>
      </c>
      <c r="G3196" s="62" t="s">
        <v>9133</v>
      </c>
      <c r="H3196" s="59">
        <v>44389</v>
      </c>
      <c r="I3196" s="59">
        <v>44754</v>
      </c>
      <c r="J3196" s="48" t="str">
        <f>IF(Ugovori_OPULJP[[#This Row],[DATUM ZAVRŠETKA OPERACIJE]]&gt;DATE(2024,3,31),"u provedbi","završen")</f>
        <v>završen</v>
      </c>
      <c r="K3196" s="58" t="s">
        <v>173</v>
      </c>
      <c r="L3196" s="67" t="s">
        <v>173</v>
      </c>
      <c r="M3196" s="49">
        <v>0.85</v>
      </c>
      <c r="N3196" s="49">
        <v>0.15</v>
      </c>
      <c r="O3196" s="50">
        <f>Ugovori_OPULJP[[#This Row],[Bespovratna sredstva - Ukupno (EU+Nac) HRK
= Ukupna ugovorena vrijednost bespovratnih sredstava]]*Ugovori_OPULJP[[#This Row],[EU STOPA SUFINANCIRANJA %
EU CO-FINANCING RATE %]]</f>
        <v>2926496.28</v>
      </c>
      <c r="P3196" s="51">
        <f>Ugovori_OPULJP[[#This Row],[Bespovratna sredstva - EU dio - HRK]]/7.5345</f>
        <v>388412.80509655579</v>
      </c>
      <c r="Q3196" s="50">
        <f>Ugovori_OPULJP[[#This Row],[Bespovratna sredstva - Ukupno (EU+Nac) HRK
= Ukupna ugovorena vrijednost bespovratnih sredstava]]*Ugovori_OPULJP[[#This Row],[STOPA NACIONALNOG SUFINANCIRANJA %]]</f>
        <v>516440.51999999996</v>
      </c>
      <c r="R3196" s="51">
        <f>Ugovori_OPULJP[[#This Row],[Bespovratna sredstva - Nacionalni dio - HRK]]/7.5345</f>
        <v>68543.436193509842</v>
      </c>
      <c r="S3196" s="52">
        <v>3442936.8</v>
      </c>
      <c r="T3196" s="53">
        <f>Ugovori_OPULJP[[#This Row],[Bespovratna sredstva - Ukupno (EU+Nac) HRK
= Ukupna ugovorena vrijednost bespovratnih sredstava]]/7.5345</f>
        <v>456956.24129006563</v>
      </c>
      <c r="U3196" s="50">
        <v>181207.20000000019</v>
      </c>
      <c r="V3196" s="51">
        <f>Ugovori_OPULJP[[#This Row],[Javni doprinos korisnika - HRK]]/7.5345</f>
        <v>24050.32848895085</v>
      </c>
      <c r="W3196" s="50">
        <v>0</v>
      </c>
      <c r="X3196" s="51">
        <f>Ugovori_OPULJP[[#This Row],[Privatni doprinos korisnika - HRK]]/7.5345</f>
        <v>0</v>
      </c>
      <c r="Y3196" s="52">
        <v>3624144</v>
      </c>
      <c r="Z3196" s="53">
        <f>Ugovori_OPULJP[[#This Row],[UKUPNI PRIHVATLJIVI IZDACI
TOTAL ELIGIBLE EXPENDITURE
= Bespovratna sredstva ukupno + doprinos korisnika
= Ukupni prihvatljivi troškovi
= Ukupna ugovorena vrijednost projekta HRK]]/7.5345</f>
        <v>481006.56977901648</v>
      </c>
      <c r="AA3196" s="57" t="s">
        <v>10669</v>
      </c>
      <c r="AB3196" s="57" t="s">
        <v>10670</v>
      </c>
      <c r="AC3196" s="107" t="s">
        <v>11583</v>
      </c>
      <c r="AD3196" s="63" t="s">
        <v>11026</v>
      </c>
    </row>
    <row r="3197" spans="1:30" ht="66.75" customHeight="1" x14ac:dyDescent="0.2">
      <c r="A3197" s="61" t="s">
        <v>11584</v>
      </c>
      <c r="B3197" s="55" t="s">
        <v>10664</v>
      </c>
      <c r="C3197" s="56" t="s">
        <v>11022</v>
      </c>
      <c r="D3197" s="88" t="s">
        <v>11475</v>
      </c>
      <c r="E3197" s="57" t="s">
        <v>232</v>
      </c>
      <c r="F3197" s="62" t="s">
        <v>11257</v>
      </c>
      <c r="G3197" s="62" t="s">
        <v>11258</v>
      </c>
      <c r="H3197" s="59">
        <v>44440</v>
      </c>
      <c r="I3197" s="59">
        <v>44805</v>
      </c>
      <c r="J3197" s="48" t="str">
        <f>IF(Ugovori_OPULJP[[#This Row],[DATUM ZAVRŠETKA OPERACIJE]]&gt;DATE(2024,3,31),"u provedbi","završen")</f>
        <v>završen</v>
      </c>
      <c r="K3197" s="58" t="s">
        <v>155</v>
      </c>
      <c r="L3197" s="46" t="s">
        <v>155</v>
      </c>
      <c r="M3197" s="49">
        <v>0.85</v>
      </c>
      <c r="N3197" s="49">
        <v>0.15</v>
      </c>
      <c r="O3197" s="50">
        <f>Ugovori_OPULJP[[#This Row],[Bespovratna sredstva - Ukupno (EU+Nac) HRK
= Ukupna ugovorena vrijednost bespovratnih sredstava]]*Ugovori_OPULJP[[#This Row],[EU STOPA SUFINANCIRANJA %
EU CO-FINANCING RATE %]]</f>
        <v>554494.03200000001</v>
      </c>
      <c r="P3197" s="51">
        <f>Ugovori_OPULJP[[#This Row],[Bespovratna sredstva - EU dio - HRK]]/7.5345</f>
        <v>73594.00517618953</v>
      </c>
      <c r="Q3197" s="50">
        <f>Ugovori_OPULJP[[#This Row],[Bespovratna sredstva - Ukupno (EU+Nac) HRK
= Ukupna ugovorena vrijednost bespovratnih sredstava]]*Ugovori_OPULJP[[#This Row],[STOPA NACIONALNOG SUFINANCIRANJA %]]</f>
        <v>97851.888000000006</v>
      </c>
      <c r="R3197" s="51">
        <f>Ugovori_OPULJP[[#This Row],[Bespovratna sredstva - Nacionalni dio - HRK]]/7.5345</f>
        <v>12987.177384033446</v>
      </c>
      <c r="S3197" s="52">
        <v>652345.92000000004</v>
      </c>
      <c r="T3197" s="53">
        <f>Ugovori_OPULJP[[#This Row],[Bespovratna sredstva - Ukupno (EU+Nac) HRK
= Ukupna ugovorena vrijednost bespovratnih sredstava]]/7.5345</f>
        <v>86581.18256022298</v>
      </c>
      <c r="U3197" s="50">
        <v>72482.880000000005</v>
      </c>
      <c r="V3197" s="51">
        <f>Ugovori_OPULJP[[#This Row],[Javni doprinos korisnika - HRK]]/7.5345</f>
        <v>9620.1313955803307</v>
      </c>
      <c r="W3197" s="50">
        <v>0</v>
      </c>
      <c r="X3197" s="51">
        <f>Ugovori_OPULJP[[#This Row],[Privatni doprinos korisnika - HRK]]/7.5345</f>
        <v>0</v>
      </c>
      <c r="Y3197" s="52">
        <v>724828.8</v>
      </c>
      <c r="Z3197" s="53">
        <f>Ugovori_OPULJP[[#This Row],[UKUPNI PRIHVATLJIVI IZDACI
TOTAL ELIGIBLE EXPENDITURE
= Bespovratna sredstva ukupno + doprinos korisnika
= Ukupni prihvatljivi troškovi
= Ukupna ugovorena vrijednost projekta HRK]]/7.5345</f>
        <v>96201.3139558033</v>
      </c>
      <c r="AA3197" s="57" t="s">
        <v>10669</v>
      </c>
      <c r="AB3197" s="57" t="s">
        <v>10670</v>
      </c>
      <c r="AC3197" s="107" t="s">
        <v>11585</v>
      </c>
      <c r="AD3197" s="63" t="s">
        <v>11026</v>
      </c>
    </row>
    <row r="3198" spans="1:30" ht="66.75" customHeight="1" x14ac:dyDescent="0.2">
      <c r="A3198" s="61" t="s">
        <v>11586</v>
      </c>
      <c r="B3198" s="55" t="s">
        <v>10664</v>
      </c>
      <c r="C3198" s="56" t="s">
        <v>11022</v>
      </c>
      <c r="D3198" s="88" t="s">
        <v>11475</v>
      </c>
      <c r="E3198" s="57" t="s">
        <v>232</v>
      </c>
      <c r="F3198" s="62" t="s">
        <v>11587</v>
      </c>
      <c r="G3198" s="62" t="s">
        <v>346</v>
      </c>
      <c r="H3198" s="59">
        <v>44424</v>
      </c>
      <c r="I3198" s="59">
        <v>44789</v>
      </c>
      <c r="J3198" s="48" t="str">
        <f>IF(Ugovori_OPULJP[[#This Row],[DATUM ZAVRŠETKA OPERACIJE]]&gt;DATE(2024,3,31),"u provedbi","završen")</f>
        <v>završen</v>
      </c>
      <c r="K3198" s="58" t="s">
        <v>130</v>
      </c>
      <c r="L3198" s="67" t="s">
        <v>130</v>
      </c>
      <c r="M3198" s="49">
        <v>0.85</v>
      </c>
      <c r="N3198" s="49">
        <v>0.15</v>
      </c>
      <c r="O3198" s="50">
        <f>Ugovori_OPULJP[[#This Row],[Bespovratna sredstva - Ukupno (EU+Nac) HRK
= Ukupna ugovorena vrijednost bespovratnih sredstava]]*Ugovori_OPULJP[[#This Row],[EU STOPA SUFINANCIRANJA %
EU CO-FINANCING RATE %]]</f>
        <v>3326964.1919999998</v>
      </c>
      <c r="P3198" s="51">
        <f>Ugovori_OPULJP[[#This Row],[Bespovratna sredstva - EU dio - HRK]]/7.5345</f>
        <v>441564.03105713712</v>
      </c>
      <c r="Q3198" s="50">
        <f>Ugovori_OPULJP[[#This Row],[Bespovratna sredstva - Ukupno (EU+Nac) HRK
= Ukupna ugovorena vrijednost bespovratnih sredstava]]*Ugovori_OPULJP[[#This Row],[STOPA NACIONALNOG SUFINANCIRANJA %]]</f>
        <v>587111.32799999998</v>
      </c>
      <c r="R3198" s="51">
        <f>Ugovori_OPULJP[[#This Row],[Bespovratna sredstva - Nacionalni dio - HRK]]/7.5345</f>
        <v>77923.06430420067</v>
      </c>
      <c r="S3198" s="52">
        <v>3914075.52</v>
      </c>
      <c r="T3198" s="53">
        <f>Ugovori_OPULJP[[#This Row],[Bespovratna sredstva - Ukupno (EU+Nac) HRK
= Ukupna ugovorena vrijednost bespovratnih sredstava]]/7.5345</f>
        <v>519487.09536133782</v>
      </c>
      <c r="U3198" s="50">
        <v>434897.2799999998</v>
      </c>
      <c r="V3198" s="51">
        <f>Ugovori_OPULJP[[#This Row],[Javni doprinos korisnika - HRK]]/7.5345</f>
        <v>57720.788373481955</v>
      </c>
      <c r="W3198" s="50">
        <v>0</v>
      </c>
      <c r="X3198" s="51">
        <f>Ugovori_OPULJP[[#This Row],[Privatni doprinos korisnika - HRK]]/7.5345</f>
        <v>0</v>
      </c>
      <c r="Y3198" s="52">
        <v>4348972.8</v>
      </c>
      <c r="Z3198" s="53">
        <f>Ugovori_OPULJP[[#This Row],[UKUPNI PRIHVATLJIVI IZDACI
TOTAL ELIGIBLE EXPENDITURE
= Bespovratna sredstva ukupno + doprinos korisnika
= Ukupni prihvatljivi troškovi
= Ukupna ugovorena vrijednost projekta HRK]]/7.5345</f>
        <v>577207.88373481983</v>
      </c>
      <c r="AA3198" s="57" t="s">
        <v>10669</v>
      </c>
      <c r="AB3198" s="57" t="s">
        <v>10670</v>
      </c>
      <c r="AC3198" s="107" t="s">
        <v>11397</v>
      </c>
      <c r="AD3198" s="63" t="s">
        <v>11026</v>
      </c>
    </row>
    <row r="3199" spans="1:30" ht="66.75" customHeight="1" x14ac:dyDescent="0.2">
      <c r="A3199" s="61" t="s">
        <v>11588</v>
      </c>
      <c r="B3199" s="55" t="s">
        <v>10664</v>
      </c>
      <c r="C3199" s="56" t="s">
        <v>11022</v>
      </c>
      <c r="D3199" s="88" t="s">
        <v>11475</v>
      </c>
      <c r="E3199" s="57" t="s">
        <v>232</v>
      </c>
      <c r="F3199" s="62" t="s">
        <v>11589</v>
      </c>
      <c r="G3199" s="62" t="s">
        <v>11122</v>
      </c>
      <c r="H3199" s="59">
        <v>44438</v>
      </c>
      <c r="I3199" s="59">
        <v>44803</v>
      </c>
      <c r="J3199" s="48" t="str">
        <f>IF(Ugovori_OPULJP[[#This Row],[DATUM ZAVRŠETKA OPERACIJE]]&gt;DATE(2024,3,31),"u provedbi","završen")</f>
        <v>završen</v>
      </c>
      <c r="K3199" s="58" t="s">
        <v>94</v>
      </c>
      <c r="L3199" s="67" t="s">
        <v>94</v>
      </c>
      <c r="M3199" s="49">
        <v>0.85</v>
      </c>
      <c r="N3199" s="49">
        <v>0.15</v>
      </c>
      <c r="O3199" s="50">
        <f>Ugovori_OPULJP[[#This Row],[Bespovratna sredstva - Ukupno (EU+Nac) HRK
= Ukupna ugovorena vrijednost bespovratnih sredstava]]*Ugovori_OPULJP[[#This Row],[EU STOPA SUFINANCIRANJA %
EU CO-FINANCING RATE %]]</f>
        <v>2125000</v>
      </c>
      <c r="P3199" s="51">
        <f>Ugovori_OPULJP[[#This Row],[Bespovratna sredstva - EU dio - HRK]]/7.5345</f>
        <v>282035.96788108035</v>
      </c>
      <c r="Q3199" s="50">
        <f>Ugovori_OPULJP[[#This Row],[Bespovratna sredstva - Ukupno (EU+Nac) HRK
= Ukupna ugovorena vrijednost bespovratnih sredstava]]*Ugovori_OPULJP[[#This Row],[STOPA NACIONALNOG SUFINANCIRANJA %]]</f>
        <v>375000</v>
      </c>
      <c r="R3199" s="51">
        <f>Ugovori_OPULJP[[#This Row],[Bespovratna sredstva - Nacionalni dio - HRK]]/7.5345</f>
        <v>49771.053155484769</v>
      </c>
      <c r="S3199" s="52">
        <v>2500000</v>
      </c>
      <c r="T3199" s="53">
        <f>Ugovori_OPULJP[[#This Row],[Bespovratna sredstva - Ukupno (EU+Nac) HRK
= Ukupna ugovorena vrijednost bespovratnih sredstava]]/7.5345</f>
        <v>331807.02103656513</v>
      </c>
      <c r="U3199" s="50">
        <v>671126</v>
      </c>
      <c r="V3199" s="51">
        <f>Ugovori_OPULJP[[#This Row],[Javni doprinos korisnika - HRK]]/7.5345</f>
        <v>89073.727520074317</v>
      </c>
      <c r="W3199" s="50">
        <v>0</v>
      </c>
      <c r="X3199" s="51">
        <f>Ugovori_OPULJP[[#This Row],[Privatni doprinos korisnika - HRK]]/7.5345</f>
        <v>0</v>
      </c>
      <c r="Y3199" s="52">
        <v>3171126</v>
      </c>
      <c r="Z3199" s="53">
        <f>Ugovori_OPULJP[[#This Row],[UKUPNI PRIHVATLJIVI IZDACI
TOTAL ELIGIBLE EXPENDITURE
= Bespovratna sredstva ukupno + doprinos korisnika
= Ukupni prihvatljivi troškovi
= Ukupna ugovorena vrijednost projekta HRK]]/7.5345</f>
        <v>420880.74855663942</v>
      </c>
      <c r="AA3199" s="57" t="s">
        <v>10669</v>
      </c>
      <c r="AB3199" s="57" t="s">
        <v>10670</v>
      </c>
      <c r="AC3199" s="107" t="s">
        <v>11590</v>
      </c>
      <c r="AD3199" s="63" t="s">
        <v>11026</v>
      </c>
    </row>
    <row r="3200" spans="1:30" ht="66.75" customHeight="1" x14ac:dyDescent="0.2">
      <c r="A3200" s="61" t="s">
        <v>11591</v>
      </c>
      <c r="B3200" s="55" t="s">
        <v>10664</v>
      </c>
      <c r="C3200" s="56" t="s">
        <v>11022</v>
      </c>
      <c r="D3200" s="88" t="s">
        <v>11475</v>
      </c>
      <c r="E3200" s="57" t="s">
        <v>232</v>
      </c>
      <c r="F3200" s="62" t="s">
        <v>11592</v>
      </c>
      <c r="G3200" s="45" t="s">
        <v>11076</v>
      </c>
      <c r="H3200" s="59">
        <v>44432</v>
      </c>
      <c r="I3200" s="59">
        <v>44797</v>
      </c>
      <c r="J3200" s="48" t="str">
        <f>IF(Ugovori_OPULJP[[#This Row],[DATUM ZAVRŠETKA OPERACIJE]]&gt;DATE(2024,3,31),"u provedbi","završen")</f>
        <v>završen</v>
      </c>
      <c r="K3200" s="58" t="s">
        <v>249</v>
      </c>
      <c r="L3200" s="67" t="s">
        <v>249</v>
      </c>
      <c r="M3200" s="49">
        <v>0.85</v>
      </c>
      <c r="N3200" s="49">
        <v>0.15</v>
      </c>
      <c r="O3200" s="50">
        <f>Ugovori_OPULJP[[#This Row],[Bespovratna sredstva - Ukupno (EU+Nac) HRK
= Ukupna ugovorena vrijednost bespovratnih sredstava]]*Ugovori_OPULJP[[#This Row],[EU STOPA SUFINANCIRANJA %
EU CO-FINANCING RATE %]]</f>
        <v>8075000</v>
      </c>
      <c r="P3200" s="51">
        <f>Ugovori_OPULJP[[#This Row],[Bespovratna sredstva - EU dio - HRK]]/7.5345</f>
        <v>1071736.6779481054</v>
      </c>
      <c r="Q3200" s="50">
        <f>Ugovori_OPULJP[[#This Row],[Bespovratna sredstva - Ukupno (EU+Nac) HRK
= Ukupna ugovorena vrijednost bespovratnih sredstava]]*Ugovori_OPULJP[[#This Row],[STOPA NACIONALNOG SUFINANCIRANJA %]]</f>
        <v>1425000</v>
      </c>
      <c r="R3200" s="51">
        <f>Ugovori_OPULJP[[#This Row],[Bespovratna sredstva - Nacionalni dio - HRK]]/7.5345</f>
        <v>189130.00199084211</v>
      </c>
      <c r="S3200" s="52">
        <v>9500000</v>
      </c>
      <c r="T3200" s="53">
        <f>Ugovori_OPULJP[[#This Row],[Bespovratna sredstva - Ukupno (EU+Nac) HRK
= Ukupna ugovorena vrijednost bespovratnih sredstava]]/7.5345</f>
        <v>1260866.6799389475</v>
      </c>
      <c r="U3200" s="50">
        <v>1825450</v>
      </c>
      <c r="V3200" s="51">
        <f>Ugovori_OPULJP[[#This Row],[Javni doprinos korisnika - HRK]]/7.5345</f>
        <v>242278.85062047912</v>
      </c>
      <c r="W3200" s="50">
        <v>0</v>
      </c>
      <c r="X3200" s="51">
        <f>Ugovori_OPULJP[[#This Row],[Privatni doprinos korisnika - HRK]]/7.5345</f>
        <v>0</v>
      </c>
      <c r="Y3200" s="52">
        <v>11325450</v>
      </c>
      <c r="Z3200" s="53">
        <f>Ugovori_OPULJP[[#This Row],[UKUPNI PRIHVATLJIVI IZDACI
TOTAL ELIGIBLE EXPENDITURE
= Bespovratna sredstva ukupno + doprinos korisnika
= Ukupni prihvatljivi troškovi
= Ukupna ugovorena vrijednost projekta HRK]]/7.5345</f>
        <v>1503145.5305594266</v>
      </c>
      <c r="AA3200" s="57" t="s">
        <v>10669</v>
      </c>
      <c r="AB3200" s="57" t="s">
        <v>10670</v>
      </c>
      <c r="AC3200" s="107" t="s">
        <v>11593</v>
      </c>
      <c r="AD3200" s="63" t="s">
        <v>11026</v>
      </c>
    </row>
    <row r="3201" spans="1:30" ht="66.75" customHeight="1" x14ac:dyDescent="0.2">
      <c r="A3201" s="61" t="s">
        <v>11594</v>
      </c>
      <c r="B3201" s="55" t="s">
        <v>10664</v>
      </c>
      <c r="C3201" s="56" t="s">
        <v>11022</v>
      </c>
      <c r="D3201" s="88" t="s">
        <v>11475</v>
      </c>
      <c r="E3201" s="57" t="s">
        <v>232</v>
      </c>
      <c r="F3201" s="62" t="s">
        <v>11386</v>
      </c>
      <c r="G3201" s="62" t="s">
        <v>6848</v>
      </c>
      <c r="H3201" s="59">
        <v>44440</v>
      </c>
      <c r="I3201" s="59">
        <v>44805</v>
      </c>
      <c r="J3201" s="48" t="str">
        <f>IF(Ugovori_OPULJP[[#This Row],[DATUM ZAVRŠETKA OPERACIJE]]&gt;DATE(2024,3,31),"u provedbi","završen")</f>
        <v>završen</v>
      </c>
      <c r="K3201" s="58" t="s">
        <v>371</v>
      </c>
      <c r="L3201" s="67" t="s">
        <v>371</v>
      </c>
      <c r="M3201" s="49">
        <v>0.85</v>
      </c>
      <c r="N3201" s="49">
        <v>0.15</v>
      </c>
      <c r="O3201" s="50">
        <f>Ugovori_OPULJP[[#This Row],[Bespovratna sredstva - Ukupno (EU+Nac) HRK
= Ukupna ugovorena vrijednost bespovratnih sredstava]]*Ugovori_OPULJP[[#This Row],[EU STOPA SUFINANCIRANJA %
EU CO-FINANCING RATE %]]</f>
        <v>1829060.175</v>
      </c>
      <c r="P3201" s="51">
        <f>Ugovori_OPULJP[[#This Row],[Bespovratna sredstva - EU dio - HRK]]/7.5345</f>
        <v>242758.00318534739</v>
      </c>
      <c r="Q3201" s="50">
        <f>Ugovori_OPULJP[[#This Row],[Bespovratna sredstva - Ukupno (EU+Nac) HRK
= Ukupna ugovorena vrijednost bespovratnih sredstava]]*Ugovori_OPULJP[[#This Row],[STOPA NACIONALNOG SUFINANCIRANJA %]]</f>
        <v>322775.32500000001</v>
      </c>
      <c r="R3201" s="51">
        <f>Ugovori_OPULJP[[#This Row],[Bespovratna sredstva - Nacionalni dio - HRK]]/7.5345</f>
        <v>42839.647620943659</v>
      </c>
      <c r="S3201" s="52">
        <v>2151835.5</v>
      </c>
      <c r="T3201" s="53">
        <f>Ugovori_OPULJP[[#This Row],[Bespovratna sredstva - Ukupno (EU+Nac) HRK
= Ukupna ugovorena vrijednost bespovratnih sredstava]]/7.5345</f>
        <v>285597.65080629103</v>
      </c>
      <c r="U3201" s="50">
        <v>113254.5</v>
      </c>
      <c r="V3201" s="51">
        <f>Ugovori_OPULJP[[#This Row],[Javni doprinos korisnika - HRK]]/7.5345</f>
        <v>15031.455305594265</v>
      </c>
      <c r="W3201" s="50">
        <v>0</v>
      </c>
      <c r="X3201" s="51">
        <f>Ugovori_OPULJP[[#This Row],[Privatni doprinos korisnika - HRK]]/7.5345</f>
        <v>0</v>
      </c>
      <c r="Y3201" s="52">
        <v>2265090</v>
      </c>
      <c r="Z3201" s="53">
        <f>Ugovori_OPULJP[[#This Row],[UKUPNI PRIHVATLJIVI IZDACI
TOTAL ELIGIBLE EXPENDITURE
= Bespovratna sredstva ukupno + doprinos korisnika
= Ukupni prihvatljivi troškovi
= Ukupna ugovorena vrijednost projekta HRK]]/7.5345</f>
        <v>300629.10611188534</v>
      </c>
      <c r="AA3201" s="57" t="s">
        <v>10669</v>
      </c>
      <c r="AB3201" s="57" t="s">
        <v>10670</v>
      </c>
      <c r="AC3201" s="107" t="s">
        <v>11595</v>
      </c>
      <c r="AD3201" s="63" t="s">
        <v>11026</v>
      </c>
    </row>
    <row r="3202" spans="1:30" ht="66.75" customHeight="1" x14ac:dyDescent="0.2">
      <c r="A3202" s="61" t="s">
        <v>11596</v>
      </c>
      <c r="B3202" s="55" t="s">
        <v>10664</v>
      </c>
      <c r="C3202" s="56" t="s">
        <v>11022</v>
      </c>
      <c r="D3202" s="88" t="s">
        <v>11475</v>
      </c>
      <c r="E3202" s="57" t="s">
        <v>232</v>
      </c>
      <c r="F3202" s="62" t="s">
        <v>11211</v>
      </c>
      <c r="G3202" s="62" t="s">
        <v>11096</v>
      </c>
      <c r="H3202" s="59">
        <v>44435</v>
      </c>
      <c r="I3202" s="59">
        <v>44802</v>
      </c>
      <c r="J3202" s="48" t="str">
        <f>IF(Ugovori_OPULJP[[#This Row],[DATUM ZAVRŠETKA OPERACIJE]]&gt;DATE(2024,3,31),"u provedbi","završen")</f>
        <v>završen</v>
      </c>
      <c r="K3202" s="58" t="s">
        <v>271</v>
      </c>
      <c r="L3202" s="67" t="s">
        <v>271</v>
      </c>
      <c r="M3202" s="49">
        <v>0.85</v>
      </c>
      <c r="N3202" s="49">
        <v>0.15</v>
      </c>
      <c r="O3202" s="50">
        <f>Ugovori_OPULJP[[#This Row],[Bespovratna sredstva - Ukupno (EU+Nac) HRK
= Ukupna ugovorena vrijednost bespovratnih sredstava]]*Ugovori_OPULJP[[#This Row],[EU STOPA SUFINANCIRANJA %
EU CO-FINANCING RATE %]]</f>
        <v>1792478.9715</v>
      </c>
      <c r="P3202" s="51">
        <f>Ugovori_OPULJP[[#This Row],[Bespovratna sredstva - EU dio - HRK]]/7.5345</f>
        <v>237902.84312164044</v>
      </c>
      <c r="Q3202" s="50">
        <f>Ugovori_OPULJP[[#This Row],[Bespovratna sredstva - Ukupno (EU+Nac) HRK
= Ukupna ugovorena vrijednost bespovratnih sredstava]]*Ugovori_OPULJP[[#This Row],[STOPA NACIONALNOG SUFINANCIRANJA %]]</f>
        <v>316319.81849999999</v>
      </c>
      <c r="R3202" s="51">
        <f>Ugovori_OPULJP[[#This Row],[Bespovratna sredstva - Nacionalni dio - HRK]]/7.5345</f>
        <v>41982.854668524786</v>
      </c>
      <c r="S3202" s="52">
        <v>2108798.79</v>
      </c>
      <c r="T3202" s="53">
        <f>Ugovori_OPULJP[[#This Row],[Bespovratna sredstva - Ukupno (EU+Nac) HRK
= Ukupna ugovorena vrijednost bespovratnih sredstava]]/7.5345</f>
        <v>279885.69779016526</v>
      </c>
      <c r="U3202" s="50">
        <v>110989.41000000015</v>
      </c>
      <c r="V3202" s="51">
        <f>Ugovori_OPULJP[[#This Row],[Javni doprinos korisnika - HRK]]/7.5345</f>
        <v>14730.826199482401</v>
      </c>
      <c r="W3202" s="50">
        <v>0</v>
      </c>
      <c r="X3202" s="51">
        <f>Ugovori_OPULJP[[#This Row],[Privatni doprinos korisnika - HRK]]/7.5345</f>
        <v>0</v>
      </c>
      <c r="Y3202" s="52">
        <v>2219788.2000000002</v>
      </c>
      <c r="Z3202" s="53">
        <f>Ugovori_OPULJP[[#This Row],[UKUPNI PRIHVATLJIVI IZDACI
TOTAL ELIGIBLE EXPENDITURE
= Bespovratna sredstva ukupno + doprinos korisnika
= Ukupni prihvatljivi troškovi
= Ukupna ugovorena vrijednost projekta HRK]]/7.5345</f>
        <v>294616.52398964763</v>
      </c>
      <c r="AA3202" s="57" t="s">
        <v>10669</v>
      </c>
      <c r="AB3202" s="57" t="s">
        <v>10670</v>
      </c>
      <c r="AC3202" s="107" t="s">
        <v>11597</v>
      </c>
      <c r="AD3202" s="63" t="s">
        <v>11026</v>
      </c>
    </row>
    <row r="3203" spans="1:30" ht="66.75" customHeight="1" x14ac:dyDescent="0.2">
      <c r="A3203" s="61" t="s">
        <v>11598</v>
      </c>
      <c r="B3203" s="55" t="s">
        <v>10664</v>
      </c>
      <c r="C3203" s="56" t="s">
        <v>11022</v>
      </c>
      <c r="D3203" s="88" t="s">
        <v>11475</v>
      </c>
      <c r="E3203" s="57" t="s">
        <v>232</v>
      </c>
      <c r="F3203" s="45" t="s">
        <v>11599</v>
      </c>
      <c r="G3203" s="62" t="s">
        <v>2532</v>
      </c>
      <c r="H3203" s="59">
        <v>44425</v>
      </c>
      <c r="I3203" s="59">
        <v>44790</v>
      </c>
      <c r="J3203" s="48" t="str">
        <f>IF(Ugovori_OPULJP[[#This Row],[DATUM ZAVRŠETKA OPERACIJE]]&gt;DATE(2024,3,31),"u provedbi","završen")</f>
        <v>završen</v>
      </c>
      <c r="K3203" s="58" t="s">
        <v>155</v>
      </c>
      <c r="L3203" s="46" t="s">
        <v>155</v>
      </c>
      <c r="M3203" s="49">
        <v>0.85</v>
      </c>
      <c r="N3203" s="49">
        <v>0.15</v>
      </c>
      <c r="O3203" s="50">
        <f>Ugovori_OPULJP[[#This Row],[Bespovratna sredstva - Ukupno (EU+Nac) HRK
= Ukupna ugovorena vrijednost bespovratnih sredstava]]*Ugovori_OPULJP[[#This Row],[EU STOPA SUFINANCIRANJA %
EU CO-FINANCING RATE %]]</f>
        <v>1700000</v>
      </c>
      <c r="P3203" s="51">
        <f>Ugovori_OPULJP[[#This Row],[Bespovratna sredstva - EU dio - HRK]]/7.5345</f>
        <v>225628.77430486429</v>
      </c>
      <c r="Q3203" s="50">
        <f>Ugovori_OPULJP[[#This Row],[Bespovratna sredstva - Ukupno (EU+Nac) HRK
= Ukupna ugovorena vrijednost bespovratnih sredstava]]*Ugovori_OPULJP[[#This Row],[STOPA NACIONALNOG SUFINANCIRANJA %]]</f>
        <v>300000</v>
      </c>
      <c r="R3203" s="51">
        <f>Ugovori_OPULJP[[#This Row],[Bespovratna sredstva - Nacionalni dio - HRK]]/7.5345</f>
        <v>39816.842524387816</v>
      </c>
      <c r="S3203" s="52">
        <v>2000000</v>
      </c>
      <c r="T3203" s="53">
        <f>Ugovori_OPULJP[[#This Row],[Bespovratna sredstva - Ukupno (EU+Nac) HRK
= Ukupna ugovorena vrijednost bespovratnih sredstava]]/7.5345</f>
        <v>265445.6168292521</v>
      </c>
      <c r="U3203" s="50">
        <v>491599</v>
      </c>
      <c r="V3203" s="51">
        <f>Ugovori_OPULJP[[#This Row],[Javni doprinos korisnika - HRK]]/7.5345</f>
        <v>65246.399893821748</v>
      </c>
      <c r="W3203" s="50">
        <v>0</v>
      </c>
      <c r="X3203" s="51">
        <f>Ugovori_OPULJP[[#This Row],[Privatni doprinos korisnika - HRK]]/7.5345</f>
        <v>0</v>
      </c>
      <c r="Y3203" s="52">
        <v>2491599</v>
      </c>
      <c r="Z3203" s="53">
        <f>Ugovori_OPULJP[[#This Row],[UKUPNI PRIHVATLJIVI IZDACI
TOTAL ELIGIBLE EXPENDITURE
= Bespovratna sredstva ukupno + doprinos korisnika
= Ukupni prihvatljivi troškovi
= Ukupna ugovorena vrijednost projekta HRK]]/7.5345</f>
        <v>330692.01672307384</v>
      </c>
      <c r="AA3203" s="57" t="s">
        <v>10669</v>
      </c>
      <c r="AB3203" s="57" t="s">
        <v>10670</v>
      </c>
      <c r="AC3203" s="107" t="s">
        <v>11600</v>
      </c>
      <c r="AD3203" s="63" t="s">
        <v>11026</v>
      </c>
    </row>
    <row r="3204" spans="1:30" ht="66.75" customHeight="1" x14ac:dyDescent="0.2">
      <c r="A3204" s="61" t="s">
        <v>11601</v>
      </c>
      <c r="B3204" s="55" t="s">
        <v>10664</v>
      </c>
      <c r="C3204" s="56" t="s">
        <v>11022</v>
      </c>
      <c r="D3204" s="88" t="s">
        <v>11475</v>
      </c>
      <c r="E3204" s="57" t="s">
        <v>232</v>
      </c>
      <c r="F3204" s="62" t="s">
        <v>11602</v>
      </c>
      <c r="G3204" s="45" t="s">
        <v>4324</v>
      </c>
      <c r="H3204" s="59">
        <v>44440</v>
      </c>
      <c r="I3204" s="59">
        <v>44805</v>
      </c>
      <c r="J3204" s="48" t="str">
        <f>IF(Ugovori_OPULJP[[#This Row],[DATUM ZAVRŠETKA OPERACIJE]]&gt;DATE(2024,3,31),"u provedbi","završen")</f>
        <v>završen</v>
      </c>
      <c r="K3204" s="58" t="s">
        <v>249</v>
      </c>
      <c r="L3204" s="67" t="s">
        <v>249</v>
      </c>
      <c r="M3204" s="49">
        <v>0.85</v>
      </c>
      <c r="N3204" s="49">
        <v>0.15</v>
      </c>
      <c r="O3204" s="50">
        <f>Ugovori_OPULJP[[#This Row],[Bespovratna sredstva - Ukupno (EU+Nac) HRK
= Ukupna ugovorena vrijednost bespovratnih sredstava]]*Ugovori_OPULJP[[#This Row],[EU STOPA SUFINANCIRANJA %
EU CO-FINANCING RATE %]]</f>
        <v>589149.90899999999</v>
      </c>
      <c r="P3204" s="51">
        <f>Ugovori_OPULJP[[#This Row],[Bespovratna sredstva - EU dio - HRK]]/7.5345</f>
        <v>78193.630499701365</v>
      </c>
      <c r="Q3204" s="50">
        <f>Ugovori_OPULJP[[#This Row],[Bespovratna sredstva - Ukupno (EU+Nac) HRK
= Ukupna ugovorena vrijednost bespovratnih sredstava]]*Ugovori_OPULJP[[#This Row],[STOPA NACIONALNOG SUFINANCIRANJA %]]</f>
        <v>103967.63100000001</v>
      </c>
      <c r="R3204" s="51">
        <f>Ugovori_OPULJP[[#This Row],[Bespovratna sredstva - Nacionalni dio - HRK]]/7.5345</f>
        <v>13798.875970535537</v>
      </c>
      <c r="S3204" s="52">
        <v>693117.54</v>
      </c>
      <c r="T3204" s="53">
        <f>Ugovori_OPULJP[[#This Row],[Bespovratna sredstva - Ukupno (EU+Nac) HRK
= Ukupna ugovorena vrijednost bespovratnih sredstava]]/7.5345</f>
        <v>91992.506470236913</v>
      </c>
      <c r="U3204" s="50">
        <v>122314.85999999999</v>
      </c>
      <c r="V3204" s="51">
        <f>Ugovori_OPULJP[[#This Row],[Javni doprinos korisnika - HRK]]/7.5345</f>
        <v>16233.971730041805</v>
      </c>
      <c r="W3204" s="50">
        <v>0</v>
      </c>
      <c r="X3204" s="51">
        <f>Ugovori_OPULJP[[#This Row],[Privatni doprinos korisnika - HRK]]/7.5345</f>
        <v>0</v>
      </c>
      <c r="Y3204" s="52">
        <v>815432.4</v>
      </c>
      <c r="Z3204" s="53">
        <f>Ugovori_OPULJP[[#This Row],[UKUPNI PRIHVATLJIVI IZDACI
TOTAL ELIGIBLE EXPENDITURE
= Bespovratna sredstva ukupno + doprinos korisnika
= Ukupni prihvatljivi troškovi
= Ukupna ugovorena vrijednost projekta HRK]]/7.5345</f>
        <v>108226.47820027871</v>
      </c>
      <c r="AA3204" s="57" t="s">
        <v>10669</v>
      </c>
      <c r="AB3204" s="57" t="s">
        <v>10670</v>
      </c>
      <c r="AC3204" s="107" t="s">
        <v>11603</v>
      </c>
      <c r="AD3204" s="63" t="s">
        <v>11026</v>
      </c>
    </row>
    <row r="3205" spans="1:30" ht="66.75" customHeight="1" x14ac:dyDescent="0.2">
      <c r="A3205" s="61" t="s">
        <v>11604</v>
      </c>
      <c r="B3205" s="55" t="s">
        <v>10664</v>
      </c>
      <c r="C3205" s="56" t="s">
        <v>11022</v>
      </c>
      <c r="D3205" s="88" t="s">
        <v>11475</v>
      </c>
      <c r="E3205" s="57" t="s">
        <v>232</v>
      </c>
      <c r="F3205" s="62" t="s">
        <v>11177</v>
      </c>
      <c r="G3205" s="62" t="s">
        <v>11065</v>
      </c>
      <c r="H3205" s="59">
        <v>44431</v>
      </c>
      <c r="I3205" s="59">
        <v>44796</v>
      </c>
      <c r="J3205" s="48" t="str">
        <f>IF(Ugovori_OPULJP[[#This Row],[DATUM ZAVRŠETKA OPERACIJE]]&gt;DATE(2024,3,31),"u provedbi","završen")</f>
        <v>završen</v>
      </c>
      <c r="K3205" s="58" t="s">
        <v>211</v>
      </c>
      <c r="L3205" s="58" t="s">
        <v>211</v>
      </c>
      <c r="M3205" s="49">
        <v>0.85</v>
      </c>
      <c r="N3205" s="49">
        <v>0.15</v>
      </c>
      <c r="O3205" s="50">
        <f>Ugovori_OPULJP[[#This Row],[Bespovratna sredstva - Ukupno (EU+Nac) HRK
= Ukupna ugovorena vrijednost bespovratnih sredstava]]*Ugovori_OPULJP[[#This Row],[EU STOPA SUFINANCIRANJA %
EU CO-FINANCING RATE %]]</f>
        <v>3825000</v>
      </c>
      <c r="P3205" s="51">
        <f>Ugovori_OPULJP[[#This Row],[Bespovratna sredstva - EU dio - HRK]]/7.5345</f>
        <v>507664.74218594463</v>
      </c>
      <c r="Q3205" s="50">
        <f>Ugovori_OPULJP[[#This Row],[Bespovratna sredstva - Ukupno (EU+Nac) HRK
= Ukupna ugovorena vrijednost bespovratnih sredstava]]*Ugovori_OPULJP[[#This Row],[STOPA NACIONALNOG SUFINANCIRANJA %]]</f>
        <v>675000</v>
      </c>
      <c r="R3205" s="51">
        <f>Ugovori_OPULJP[[#This Row],[Bespovratna sredstva - Nacionalni dio - HRK]]/7.5345</f>
        <v>89587.895679872585</v>
      </c>
      <c r="S3205" s="52">
        <v>4500000</v>
      </c>
      <c r="T3205" s="53">
        <f>Ugovori_OPULJP[[#This Row],[Bespovratna sredstva - Ukupno (EU+Nac) HRK
= Ukupna ugovorena vrijednost bespovratnih sredstava]]/7.5345</f>
        <v>597252.63786581717</v>
      </c>
      <c r="U3205" s="50">
        <v>1117423.2000000002</v>
      </c>
      <c r="V3205" s="51">
        <f>Ugovori_OPULJP[[#This Row],[Javni doprinos korisnika - HRK]]/7.5345</f>
        <v>148307.54529165837</v>
      </c>
      <c r="W3205" s="50">
        <v>0</v>
      </c>
      <c r="X3205" s="51">
        <f>Ugovori_OPULJP[[#This Row],[Privatni doprinos korisnika - HRK]]/7.5345</f>
        <v>0</v>
      </c>
      <c r="Y3205" s="52">
        <v>5617423.2000000002</v>
      </c>
      <c r="Z3205" s="53">
        <f>Ugovori_OPULJP[[#This Row],[UKUPNI PRIHVATLJIVI IZDACI
TOTAL ELIGIBLE EXPENDITURE
= Bespovratna sredstva ukupno + doprinos korisnika
= Ukupni prihvatljivi troškovi
= Ukupna ugovorena vrijednost projekta HRK]]/7.5345</f>
        <v>745560.18315747555</v>
      </c>
      <c r="AA3205" s="57" t="s">
        <v>10669</v>
      </c>
      <c r="AB3205" s="57" t="s">
        <v>10670</v>
      </c>
      <c r="AC3205" s="107" t="s">
        <v>11605</v>
      </c>
      <c r="AD3205" s="63" t="s">
        <v>11026</v>
      </c>
    </row>
    <row r="3206" spans="1:30" ht="66.75" customHeight="1" x14ac:dyDescent="0.2">
      <c r="A3206" s="61" t="s">
        <v>11606</v>
      </c>
      <c r="B3206" s="55" t="s">
        <v>10664</v>
      </c>
      <c r="C3206" s="56" t="s">
        <v>11022</v>
      </c>
      <c r="D3206" s="88" t="s">
        <v>11475</v>
      </c>
      <c r="E3206" s="57" t="s">
        <v>232</v>
      </c>
      <c r="F3206" s="62" t="s">
        <v>11607</v>
      </c>
      <c r="G3206" s="62" t="s">
        <v>4496</v>
      </c>
      <c r="H3206" s="59">
        <v>44424</v>
      </c>
      <c r="I3206" s="59">
        <v>44789</v>
      </c>
      <c r="J3206" s="48" t="str">
        <f>IF(Ugovori_OPULJP[[#This Row],[DATUM ZAVRŠETKA OPERACIJE]]&gt;DATE(2024,3,31),"u provedbi","završen")</f>
        <v>završen</v>
      </c>
      <c r="K3206" s="58" t="s">
        <v>599</v>
      </c>
      <c r="L3206" s="67" t="s">
        <v>599</v>
      </c>
      <c r="M3206" s="49">
        <v>0.85</v>
      </c>
      <c r="N3206" s="49">
        <v>0.15</v>
      </c>
      <c r="O3206" s="50">
        <f>Ugovori_OPULJP[[#This Row],[Bespovratna sredstva - Ukupno (EU+Nac) HRK
= Ukupna ugovorena vrijednost bespovratnih sredstava]]*Ugovori_OPULJP[[#This Row],[EU STOPA SUFINANCIRANJA %
EU CO-FINANCING RATE %]]</f>
        <v>1536410.547</v>
      </c>
      <c r="P3206" s="51">
        <f>Ugovori_OPULJP[[#This Row],[Bespovratna sredstva - EU dio - HRK]]/7.5345</f>
        <v>203916.7226756918</v>
      </c>
      <c r="Q3206" s="50">
        <f>Ugovori_OPULJP[[#This Row],[Bespovratna sredstva - Ukupno (EU+Nac) HRK
= Ukupna ugovorena vrijednost bespovratnih sredstava]]*Ugovori_OPULJP[[#This Row],[STOPA NACIONALNOG SUFINANCIRANJA %]]</f>
        <v>271131.27299999999</v>
      </c>
      <c r="R3206" s="51">
        <f>Ugovori_OPULJP[[#This Row],[Bespovratna sredstva - Nacionalni dio - HRK]]/7.5345</f>
        <v>35985.304001592667</v>
      </c>
      <c r="S3206" s="52">
        <v>1807541.82</v>
      </c>
      <c r="T3206" s="53">
        <f>Ugovori_OPULJP[[#This Row],[Bespovratna sredstva - Ukupno (EU+Nac) HRK
= Ukupna ugovorena vrijednost bespovratnih sredstava]]/7.5345</f>
        <v>239902.02667728448</v>
      </c>
      <c r="U3206" s="50">
        <v>95133.780000000028</v>
      </c>
      <c r="V3206" s="51">
        <f>Ugovori_OPULJP[[#This Row],[Javni doprinos korisnika - HRK]]/7.5345</f>
        <v>12626.422456699187</v>
      </c>
      <c r="W3206" s="50">
        <v>0</v>
      </c>
      <c r="X3206" s="51">
        <f>Ugovori_OPULJP[[#This Row],[Privatni doprinos korisnika - HRK]]/7.5345</f>
        <v>0</v>
      </c>
      <c r="Y3206" s="52">
        <v>1902675.6</v>
      </c>
      <c r="Z3206" s="53">
        <f>Ugovori_OPULJP[[#This Row],[UKUPNI PRIHVATLJIVI IZDACI
TOTAL ELIGIBLE EXPENDITURE
= Bespovratna sredstva ukupno + doprinos korisnika
= Ukupni prihvatljivi troškovi
= Ukupna ugovorena vrijednost projekta HRK]]/7.5345</f>
        <v>252528.44913398367</v>
      </c>
      <c r="AA3206" s="57" t="s">
        <v>10669</v>
      </c>
      <c r="AB3206" s="57" t="s">
        <v>10670</v>
      </c>
      <c r="AC3206" s="107" t="s">
        <v>11608</v>
      </c>
      <c r="AD3206" s="63" t="s">
        <v>11026</v>
      </c>
    </row>
    <row r="3207" spans="1:30" ht="66.75" customHeight="1" x14ac:dyDescent="0.2">
      <c r="A3207" s="61" t="s">
        <v>11609</v>
      </c>
      <c r="B3207" s="55" t="s">
        <v>10664</v>
      </c>
      <c r="C3207" s="56" t="s">
        <v>11022</v>
      </c>
      <c r="D3207" s="88" t="s">
        <v>11475</v>
      </c>
      <c r="E3207" s="57" t="s">
        <v>232</v>
      </c>
      <c r="F3207" s="62" t="s">
        <v>11610</v>
      </c>
      <c r="G3207" s="62" t="s">
        <v>11611</v>
      </c>
      <c r="H3207" s="59">
        <v>44440</v>
      </c>
      <c r="I3207" s="59">
        <v>44805</v>
      </c>
      <c r="J3207" s="48" t="str">
        <f>IF(Ugovori_OPULJP[[#This Row],[DATUM ZAVRŠETKA OPERACIJE]]&gt;DATE(2024,3,31),"u provedbi","završen")</f>
        <v>završen</v>
      </c>
      <c r="K3207" s="58" t="s">
        <v>200</v>
      </c>
      <c r="L3207" s="67" t="s">
        <v>200</v>
      </c>
      <c r="M3207" s="49">
        <v>0.85</v>
      </c>
      <c r="N3207" s="49">
        <v>0.15</v>
      </c>
      <c r="O3207" s="50">
        <f>Ugovori_OPULJP[[#This Row],[Bespovratna sredstva - Ukupno (EU+Nac) HRK
= Ukupna ugovorena vrijednost bespovratnih sredstava]]*Ugovori_OPULJP[[#This Row],[EU STOPA SUFINANCIRANJA %
EU CO-FINANCING RATE %]]</f>
        <v>589149.90899999999</v>
      </c>
      <c r="P3207" s="51">
        <f>Ugovori_OPULJP[[#This Row],[Bespovratna sredstva - EU dio - HRK]]/7.5345</f>
        <v>78193.630499701365</v>
      </c>
      <c r="Q3207" s="50">
        <f>Ugovori_OPULJP[[#This Row],[Bespovratna sredstva - Ukupno (EU+Nac) HRK
= Ukupna ugovorena vrijednost bespovratnih sredstava]]*Ugovori_OPULJP[[#This Row],[STOPA NACIONALNOG SUFINANCIRANJA %]]</f>
        <v>103967.63100000001</v>
      </c>
      <c r="R3207" s="51">
        <f>Ugovori_OPULJP[[#This Row],[Bespovratna sredstva - Nacionalni dio - HRK]]/7.5345</f>
        <v>13798.875970535537</v>
      </c>
      <c r="S3207" s="52">
        <v>693117.54</v>
      </c>
      <c r="T3207" s="53">
        <f>Ugovori_OPULJP[[#This Row],[Bespovratna sredstva - Ukupno (EU+Nac) HRK
= Ukupna ugovorena vrijednost bespovratnih sredstava]]/7.5345</f>
        <v>91992.506470236913</v>
      </c>
      <c r="U3207" s="50">
        <v>122314.85999999999</v>
      </c>
      <c r="V3207" s="51">
        <f>Ugovori_OPULJP[[#This Row],[Javni doprinos korisnika - HRK]]/7.5345</f>
        <v>16233.971730041805</v>
      </c>
      <c r="W3207" s="50">
        <v>0</v>
      </c>
      <c r="X3207" s="51">
        <f>Ugovori_OPULJP[[#This Row],[Privatni doprinos korisnika - HRK]]/7.5345</f>
        <v>0</v>
      </c>
      <c r="Y3207" s="52">
        <v>815432.4</v>
      </c>
      <c r="Z3207" s="53">
        <f>Ugovori_OPULJP[[#This Row],[UKUPNI PRIHVATLJIVI IZDACI
TOTAL ELIGIBLE EXPENDITURE
= Bespovratna sredstva ukupno + doprinos korisnika
= Ukupni prihvatljivi troškovi
= Ukupna ugovorena vrijednost projekta HRK]]/7.5345</f>
        <v>108226.47820027871</v>
      </c>
      <c r="AA3207" s="57" t="s">
        <v>10669</v>
      </c>
      <c r="AB3207" s="57" t="s">
        <v>10670</v>
      </c>
      <c r="AC3207" s="107" t="s">
        <v>11612</v>
      </c>
      <c r="AD3207" s="63" t="s">
        <v>11026</v>
      </c>
    </row>
    <row r="3208" spans="1:30" ht="66.75" customHeight="1" x14ac:dyDescent="0.2">
      <c r="A3208" s="61" t="s">
        <v>11613</v>
      </c>
      <c r="B3208" s="55" t="s">
        <v>10664</v>
      </c>
      <c r="C3208" s="56" t="s">
        <v>11022</v>
      </c>
      <c r="D3208" s="88" t="s">
        <v>11475</v>
      </c>
      <c r="E3208" s="57" t="s">
        <v>232</v>
      </c>
      <c r="F3208" s="62" t="s">
        <v>11614</v>
      </c>
      <c r="G3208" s="45" t="s">
        <v>8490</v>
      </c>
      <c r="H3208" s="59">
        <v>44409</v>
      </c>
      <c r="I3208" s="59">
        <v>44774</v>
      </c>
      <c r="J3208" s="48" t="str">
        <f>IF(Ugovori_OPULJP[[#This Row],[DATUM ZAVRŠETKA OPERACIJE]]&gt;DATE(2024,3,31),"u provedbi","završen")</f>
        <v>završen</v>
      </c>
      <c r="K3208" s="58" t="s">
        <v>244</v>
      </c>
      <c r="L3208" s="67" t="s">
        <v>244</v>
      </c>
      <c r="M3208" s="49">
        <v>0.85</v>
      </c>
      <c r="N3208" s="49">
        <v>0.15</v>
      </c>
      <c r="O3208" s="50">
        <f>Ugovori_OPULJP[[#This Row],[Bespovratna sredstva - Ukupno (EU+Nac) HRK
= Ukupna ugovorena vrijednost bespovratnih sredstava]]*Ugovori_OPULJP[[#This Row],[EU STOPA SUFINANCIRANJA %
EU CO-FINANCING RATE %]]</f>
        <v>1603796.9745</v>
      </c>
      <c r="P3208" s="51">
        <f>Ugovori_OPULJP[[#This Row],[Bespovratna sredstva - EU dio - HRK]]/7.5345</f>
        <v>212860.43858252041</v>
      </c>
      <c r="Q3208" s="50">
        <f>Ugovori_OPULJP[[#This Row],[Bespovratna sredstva - Ukupno (EU+Nac) HRK
= Ukupna ugovorena vrijednost bespovratnih sredstava]]*Ugovori_OPULJP[[#This Row],[STOPA NACIONALNOG SUFINANCIRANJA %]]</f>
        <v>283022.99549999996</v>
      </c>
      <c r="R3208" s="51">
        <f>Ugovori_OPULJP[[#This Row],[Bespovratna sredstva - Nacionalni dio - HRK]]/7.5345</f>
        <v>37563.606808680066</v>
      </c>
      <c r="S3208" s="52">
        <v>1886819.97</v>
      </c>
      <c r="T3208" s="53">
        <f>Ugovori_OPULJP[[#This Row],[Bespovratna sredstva - Ukupno (EU+Nac) HRK
= Ukupna ugovorena vrijednost bespovratnih sredstava]]/7.5345</f>
        <v>250424.04539120046</v>
      </c>
      <c r="U3208" s="50">
        <v>332968.23000000021</v>
      </c>
      <c r="V3208" s="51">
        <f>Ugovori_OPULJP[[#This Row],[Javni doprinos korisnika - HRK]]/7.5345</f>
        <v>44192.478598447167</v>
      </c>
      <c r="W3208" s="50">
        <v>0</v>
      </c>
      <c r="X3208" s="51">
        <f>Ugovori_OPULJP[[#This Row],[Privatni doprinos korisnika - HRK]]/7.5345</f>
        <v>0</v>
      </c>
      <c r="Y3208" s="52">
        <v>2219788.2000000002</v>
      </c>
      <c r="Z3208" s="53">
        <f>Ugovori_OPULJP[[#This Row],[UKUPNI PRIHVATLJIVI IZDACI
TOTAL ELIGIBLE EXPENDITURE
= Bespovratna sredstva ukupno + doprinos korisnika
= Ukupni prihvatljivi troškovi
= Ukupna ugovorena vrijednost projekta HRK]]/7.5345</f>
        <v>294616.52398964763</v>
      </c>
      <c r="AA3208" s="57" t="s">
        <v>10669</v>
      </c>
      <c r="AB3208" s="57" t="s">
        <v>10670</v>
      </c>
      <c r="AC3208" s="107" t="s">
        <v>11615</v>
      </c>
      <c r="AD3208" s="63" t="s">
        <v>11026</v>
      </c>
    </row>
    <row r="3209" spans="1:30" ht="66.75" customHeight="1" x14ac:dyDescent="0.2">
      <c r="A3209" s="61" t="s">
        <v>11616</v>
      </c>
      <c r="B3209" s="55" t="s">
        <v>10664</v>
      </c>
      <c r="C3209" s="56" t="s">
        <v>11022</v>
      </c>
      <c r="D3209" s="88" t="s">
        <v>11475</v>
      </c>
      <c r="E3209" s="57" t="s">
        <v>232</v>
      </c>
      <c r="F3209" s="62" t="s">
        <v>11617</v>
      </c>
      <c r="G3209" s="45" t="s">
        <v>243</v>
      </c>
      <c r="H3209" s="59">
        <v>44424</v>
      </c>
      <c r="I3209" s="59">
        <v>44789</v>
      </c>
      <c r="J3209" s="48" t="str">
        <f>IF(Ugovori_OPULJP[[#This Row],[DATUM ZAVRŠETKA OPERACIJE]]&gt;DATE(2024,3,31),"u provedbi","završen")</f>
        <v>završen</v>
      </c>
      <c r="K3209" s="58" t="s">
        <v>244</v>
      </c>
      <c r="L3209" s="58" t="s">
        <v>244</v>
      </c>
      <c r="M3209" s="49">
        <v>0.85</v>
      </c>
      <c r="N3209" s="49">
        <v>0.15</v>
      </c>
      <c r="O3209" s="50">
        <f>Ugovori_OPULJP[[#This Row],[Bespovratna sredstva - Ukupno (EU+Nac) HRK
= Ukupna ugovorena vrijednost bespovratnih sredstava]]*Ugovori_OPULJP[[#This Row],[EU STOPA SUFINANCIRANJA %
EU CO-FINANCING RATE %]]</f>
        <v>2550000</v>
      </c>
      <c r="P3209" s="51">
        <f>Ugovori_OPULJP[[#This Row],[Bespovratna sredstva - EU dio - HRK]]/7.5345</f>
        <v>338443.1614572964</v>
      </c>
      <c r="Q3209" s="50">
        <f>Ugovori_OPULJP[[#This Row],[Bespovratna sredstva - Ukupno (EU+Nac) HRK
= Ukupna ugovorena vrijednost bespovratnih sredstava]]*Ugovori_OPULJP[[#This Row],[STOPA NACIONALNOG SUFINANCIRANJA %]]</f>
        <v>450000</v>
      </c>
      <c r="R3209" s="51">
        <f>Ugovori_OPULJP[[#This Row],[Bespovratna sredstva - Nacionalni dio - HRK]]/7.5345</f>
        <v>59725.263786581723</v>
      </c>
      <c r="S3209" s="52">
        <v>3000000</v>
      </c>
      <c r="T3209" s="53">
        <f>Ugovori_OPULJP[[#This Row],[Bespovratna sredstva - Ukupno (EU+Nac) HRK
= Ukupna ugovorena vrijednost bespovratnih sredstava]]/7.5345</f>
        <v>398168.42524387816</v>
      </c>
      <c r="U3209" s="50">
        <v>1122463.7999999998</v>
      </c>
      <c r="V3209" s="51">
        <f>Ugovori_OPULJP[[#This Row],[Javni doprinos korisnika - HRK]]/7.5345</f>
        <v>148976.54787975311</v>
      </c>
      <c r="W3209" s="50">
        <v>0</v>
      </c>
      <c r="X3209" s="51">
        <f>Ugovori_OPULJP[[#This Row],[Privatni doprinos korisnika - HRK]]/7.5345</f>
        <v>0</v>
      </c>
      <c r="Y3209" s="52">
        <v>4122463.8</v>
      </c>
      <c r="Z3209" s="53">
        <f>Ugovori_OPULJP[[#This Row],[UKUPNI PRIHVATLJIVI IZDACI
TOTAL ELIGIBLE EXPENDITURE
= Bespovratna sredstva ukupno + doprinos korisnika
= Ukupni prihvatljivi troškovi
= Ukupna ugovorena vrijednost projekta HRK]]/7.5345</f>
        <v>547144.97312363121</v>
      </c>
      <c r="AA3209" s="57" t="s">
        <v>10669</v>
      </c>
      <c r="AB3209" s="57" t="s">
        <v>10670</v>
      </c>
      <c r="AC3209" s="107" t="s">
        <v>11618</v>
      </c>
      <c r="AD3209" s="63" t="s">
        <v>11026</v>
      </c>
    </row>
    <row r="3210" spans="1:30" ht="66.75" customHeight="1" x14ac:dyDescent="0.2">
      <c r="A3210" s="61" t="s">
        <v>11619</v>
      </c>
      <c r="B3210" s="55" t="s">
        <v>10664</v>
      </c>
      <c r="C3210" s="56" t="s">
        <v>11022</v>
      </c>
      <c r="D3210" s="88" t="s">
        <v>11475</v>
      </c>
      <c r="E3210" s="57" t="s">
        <v>232</v>
      </c>
      <c r="F3210" s="62" t="s">
        <v>11620</v>
      </c>
      <c r="G3210" s="45" t="s">
        <v>865</v>
      </c>
      <c r="H3210" s="59">
        <v>44421</v>
      </c>
      <c r="I3210" s="59">
        <v>44789</v>
      </c>
      <c r="J3210" s="48" t="str">
        <f>IF(Ugovori_OPULJP[[#This Row],[DATUM ZAVRŠETKA OPERACIJE]]&gt;DATE(2024,3,31),"u provedbi","završen")</f>
        <v>završen</v>
      </c>
      <c r="K3210" s="58" t="s">
        <v>104</v>
      </c>
      <c r="L3210" s="67" t="s">
        <v>104</v>
      </c>
      <c r="M3210" s="49">
        <v>0.85</v>
      </c>
      <c r="N3210" s="49">
        <v>0.15</v>
      </c>
      <c r="O3210" s="50">
        <f>Ugovori_OPULJP[[#This Row],[Bespovratna sredstva - Ukupno (EU+Nac) HRK
= Ukupna ugovorena vrijednost bespovratnih sredstava]]*Ugovori_OPULJP[[#This Row],[EU STOPA SUFINANCIRANJA %
EU CO-FINANCING RATE %]]</f>
        <v>1282267.449</v>
      </c>
      <c r="P3210" s="51">
        <f>Ugovori_OPULJP[[#This Row],[Bespovratna sredstva - EU dio - HRK]]/7.5345</f>
        <v>170186.13696993826</v>
      </c>
      <c r="Q3210" s="50">
        <f>Ugovori_OPULJP[[#This Row],[Bespovratna sredstva - Ukupno (EU+Nac) HRK
= Ukupna ugovorena vrijednost bespovratnih sredstava]]*Ugovori_OPULJP[[#This Row],[STOPA NACIONALNOG SUFINANCIRANJA %]]</f>
        <v>226282.49099999998</v>
      </c>
      <c r="R3210" s="51">
        <f>Ugovori_OPULJP[[#This Row],[Bespovratna sredstva - Nacionalni dio - HRK]]/7.5345</f>
        <v>30032.847700577338</v>
      </c>
      <c r="S3210" s="52">
        <v>1508549.94</v>
      </c>
      <c r="T3210" s="53">
        <f>Ugovori_OPULJP[[#This Row],[Bespovratna sredstva - Ukupno (EU+Nac) HRK
= Ukupna ugovorena vrijednost bespovratnih sredstava]]/7.5345</f>
        <v>200218.98467051561</v>
      </c>
      <c r="U3210" s="50">
        <v>167616.66000000015</v>
      </c>
      <c r="V3210" s="51">
        <f>Ugovori_OPULJP[[#This Row],[Javni doprinos korisnika - HRK]]/7.5345</f>
        <v>22246.553852279532</v>
      </c>
      <c r="W3210" s="50">
        <v>0</v>
      </c>
      <c r="X3210" s="51">
        <f>Ugovori_OPULJP[[#This Row],[Privatni doprinos korisnika - HRK]]/7.5345</f>
        <v>0</v>
      </c>
      <c r="Y3210" s="52">
        <v>1676166.6</v>
      </c>
      <c r="Z3210" s="53">
        <f>Ugovori_OPULJP[[#This Row],[UKUPNI PRIHVATLJIVI IZDACI
TOTAL ELIGIBLE EXPENDITURE
= Bespovratna sredstva ukupno + doprinos korisnika
= Ukupni prihvatljivi troškovi
= Ukupna ugovorena vrijednost projekta HRK]]/7.5345</f>
        <v>222465.53852279513</v>
      </c>
      <c r="AA3210" s="57" t="s">
        <v>10669</v>
      </c>
      <c r="AB3210" s="57" t="s">
        <v>10670</v>
      </c>
      <c r="AC3210" s="107" t="s">
        <v>11621</v>
      </c>
      <c r="AD3210" s="63" t="s">
        <v>11026</v>
      </c>
    </row>
    <row r="3211" spans="1:30" ht="66.75" customHeight="1" x14ac:dyDescent="0.2">
      <c r="A3211" s="61" t="s">
        <v>11622</v>
      </c>
      <c r="B3211" s="55" t="s">
        <v>10664</v>
      </c>
      <c r="C3211" s="56" t="s">
        <v>11022</v>
      </c>
      <c r="D3211" s="88" t="s">
        <v>11623</v>
      </c>
      <c r="E3211" s="57" t="s">
        <v>232</v>
      </c>
      <c r="F3211" s="62" t="s">
        <v>11624</v>
      </c>
      <c r="G3211" s="62" t="s">
        <v>2385</v>
      </c>
      <c r="H3211" s="59">
        <v>44747</v>
      </c>
      <c r="I3211" s="59">
        <v>45112</v>
      </c>
      <c r="J3211" s="48" t="str">
        <f>IF(Ugovori_OPULJP[[#This Row],[DATUM ZAVRŠETKA OPERACIJE]]&gt;DATE(2024,3,31),"u provedbi","završen")</f>
        <v>završen</v>
      </c>
      <c r="K3211" s="58" t="s">
        <v>89</v>
      </c>
      <c r="L3211" s="58" t="s">
        <v>84</v>
      </c>
      <c r="M3211" s="49">
        <v>0.85</v>
      </c>
      <c r="N3211" s="49">
        <v>0.15</v>
      </c>
      <c r="O3211" s="50">
        <f>Ugovori_OPULJP[[#This Row],[Bespovratna sredstva - Ukupno (EU+Nac) HRK
= Ukupna ugovorena vrijednost bespovratnih sredstava]]*Ugovori_OPULJP[[#This Row],[EU STOPA SUFINANCIRANJA %
EU CO-FINANCING RATE %]]</f>
        <v>1636527.5249999999</v>
      </c>
      <c r="P3211" s="51">
        <f>Ugovori_OPULJP[[#This Row],[Bespovratna sredstva - EU dio - HRK]]/7.5345</f>
        <v>217204.52916583713</v>
      </c>
      <c r="Q3211" s="50">
        <f>Ugovori_OPULJP[[#This Row],[Bespovratna sredstva - Ukupno (EU+Nac) HRK
= Ukupna ugovorena vrijednost bespovratnih sredstava]]*Ugovori_OPULJP[[#This Row],[STOPA NACIONALNOG SUFINANCIRANJA %]]</f>
        <v>288798.97499999998</v>
      </c>
      <c r="R3211" s="51">
        <f>Ugovori_OPULJP[[#This Row],[Bespovratna sredstva - Nacionalni dio - HRK]]/7.5345</f>
        <v>38330.211029265374</v>
      </c>
      <c r="S3211" s="52">
        <v>1925326.5</v>
      </c>
      <c r="T3211" s="51">
        <f>Ugovori_OPULJP[[#This Row],[Bespovratna sredstva - Ukupno (EU+Nac) HRK
= Ukupna ugovorena vrijednost bespovratnih sredstava]]/7.5345</f>
        <v>255534.74019510252</v>
      </c>
      <c r="U3211" s="50">
        <v>339763.5</v>
      </c>
      <c r="V3211" s="51">
        <f>Ugovori_OPULJP[[#This Row],[Javni doprinos korisnika - HRK]]/7.5345</f>
        <v>45094.365916782794</v>
      </c>
      <c r="W3211" s="50">
        <v>0</v>
      </c>
      <c r="X3211" s="51">
        <f>Ugovori_OPULJP[[#This Row],[Privatni doprinos korisnika - HRK]]/7.5345</f>
        <v>0</v>
      </c>
      <c r="Y3211" s="52">
        <v>2265090</v>
      </c>
      <c r="Z3211" s="53">
        <f>Ugovori_OPULJP[[#This Row],[UKUPNI PRIHVATLJIVI IZDACI
TOTAL ELIGIBLE EXPENDITURE
= Bespovratna sredstva ukupno + doprinos korisnika
= Ukupni prihvatljivi troškovi
= Ukupna ugovorena vrijednost projekta HRK]]/7.5345</f>
        <v>300629.10611188534</v>
      </c>
      <c r="AA3211" s="57" t="s">
        <v>10669</v>
      </c>
      <c r="AB3211" s="57" t="s">
        <v>10670</v>
      </c>
      <c r="AC3211" s="107" t="s">
        <v>11625</v>
      </c>
      <c r="AD3211" s="63" t="s">
        <v>11026</v>
      </c>
    </row>
    <row r="3212" spans="1:30" ht="66.75" customHeight="1" x14ac:dyDescent="0.2">
      <c r="A3212" s="61" t="s">
        <v>11626</v>
      </c>
      <c r="B3212" s="55" t="s">
        <v>10664</v>
      </c>
      <c r="C3212" s="56" t="s">
        <v>11022</v>
      </c>
      <c r="D3212" s="88" t="s">
        <v>11623</v>
      </c>
      <c r="E3212" s="57" t="s">
        <v>232</v>
      </c>
      <c r="F3212" s="62" t="s">
        <v>11627</v>
      </c>
      <c r="G3212" s="62" t="s">
        <v>1695</v>
      </c>
      <c r="H3212" s="59">
        <v>44777</v>
      </c>
      <c r="I3212" s="59">
        <v>45142</v>
      </c>
      <c r="J3212" s="48" t="str">
        <f>IF(Ugovori_OPULJP[[#This Row],[DATUM ZAVRŠETKA OPERACIJE]]&gt;DATE(2024,3,31),"u provedbi","završen")</f>
        <v>završen</v>
      </c>
      <c r="K3212" s="46" t="s">
        <v>338</v>
      </c>
      <c r="L3212" s="46" t="s">
        <v>338</v>
      </c>
      <c r="M3212" s="49">
        <v>0.85</v>
      </c>
      <c r="N3212" s="49">
        <v>0.15</v>
      </c>
      <c r="O3212" s="50">
        <f>Ugovori_OPULJP[[#This Row],[Bespovratna sredstva - Ukupno (EU+Nac) HRK
= Ukupna ugovorena vrijednost bespovratnih sredstava]]*Ugovori_OPULJP[[#This Row],[EU STOPA SUFINANCIRANJA %
EU CO-FINANCING RATE %]]</f>
        <v>589149.90899999999</v>
      </c>
      <c r="P3212" s="51">
        <f>Ugovori_OPULJP[[#This Row],[Bespovratna sredstva - EU dio - HRK]]/7.5345</f>
        <v>78193.630499701365</v>
      </c>
      <c r="Q3212" s="50">
        <f>Ugovori_OPULJP[[#This Row],[Bespovratna sredstva - Ukupno (EU+Nac) HRK
= Ukupna ugovorena vrijednost bespovratnih sredstava]]*Ugovori_OPULJP[[#This Row],[STOPA NACIONALNOG SUFINANCIRANJA %]]</f>
        <v>103967.63100000001</v>
      </c>
      <c r="R3212" s="51">
        <f>Ugovori_OPULJP[[#This Row],[Bespovratna sredstva - Nacionalni dio - HRK]]/7.5345</f>
        <v>13798.875970535537</v>
      </c>
      <c r="S3212" s="52">
        <v>693117.54</v>
      </c>
      <c r="T3212" s="51">
        <f>Ugovori_OPULJP[[#This Row],[Bespovratna sredstva - Ukupno (EU+Nac) HRK
= Ukupna ugovorena vrijednost bespovratnih sredstava]]/7.5345</f>
        <v>91992.506470236913</v>
      </c>
      <c r="U3212" s="50">
        <v>77013.059999999939</v>
      </c>
      <c r="V3212" s="51">
        <f>Ugovori_OPULJP[[#This Row],[Javni doprinos korisnika - HRK]]/7.5345</f>
        <v>10221.389607804093</v>
      </c>
      <c r="W3212" s="50">
        <v>0</v>
      </c>
      <c r="X3212" s="51">
        <f>Ugovori_OPULJP[[#This Row],[Privatni doprinos korisnika - HRK]]/7.5345</f>
        <v>0</v>
      </c>
      <c r="Y3212" s="52">
        <v>770130.6</v>
      </c>
      <c r="Z3212" s="53">
        <f>Ugovori_OPULJP[[#This Row],[UKUPNI PRIHVATLJIVI IZDACI
TOTAL ELIGIBLE EXPENDITURE
= Bespovratna sredstva ukupno + doprinos korisnika
= Ukupni prihvatljivi troškovi
= Ukupna ugovorena vrijednost projekta HRK]]/7.5345</f>
        <v>102213.896078041</v>
      </c>
      <c r="AA3212" s="57" t="s">
        <v>10669</v>
      </c>
      <c r="AB3212" s="57" t="s">
        <v>10670</v>
      </c>
      <c r="AC3212" s="107" t="s">
        <v>11480</v>
      </c>
      <c r="AD3212" s="63" t="s">
        <v>11026</v>
      </c>
    </row>
    <row r="3213" spans="1:30" ht="66.75" customHeight="1" x14ac:dyDescent="0.2">
      <c r="A3213" s="61" t="s">
        <v>11628</v>
      </c>
      <c r="B3213" s="55" t="s">
        <v>10664</v>
      </c>
      <c r="C3213" s="56" t="s">
        <v>11022</v>
      </c>
      <c r="D3213" s="88" t="s">
        <v>11623</v>
      </c>
      <c r="E3213" s="57" t="s">
        <v>232</v>
      </c>
      <c r="F3213" s="62" t="s">
        <v>11629</v>
      </c>
      <c r="G3213" s="62" t="s">
        <v>11374</v>
      </c>
      <c r="H3213" s="59">
        <v>44792</v>
      </c>
      <c r="I3213" s="59">
        <v>45159</v>
      </c>
      <c r="J3213" s="48" t="str">
        <f>IF(Ugovori_OPULJP[[#This Row],[DATUM ZAVRŠETKA OPERACIJE]]&gt;DATE(2024,3,31),"u provedbi","završen")</f>
        <v>završen</v>
      </c>
      <c r="K3213" s="46" t="s">
        <v>200</v>
      </c>
      <c r="L3213" s="46" t="s">
        <v>200</v>
      </c>
      <c r="M3213" s="49">
        <v>0.85</v>
      </c>
      <c r="N3213" s="49">
        <v>0.15</v>
      </c>
      <c r="O3213" s="50">
        <f>Ugovori_OPULJP[[#This Row],[Bespovratna sredstva - Ukupno (EU+Nac) HRK
= Ukupna ugovorena vrijednost bespovratnih sredstava]]*Ugovori_OPULJP[[#This Row],[EU STOPA SUFINANCIRANJA %
EU CO-FINANCING RATE %]]</f>
        <v>621880.4595</v>
      </c>
      <c r="P3213" s="51">
        <f>Ugovori_OPULJP[[#This Row],[Bespovratna sredstva - EU dio - HRK]]/7.5345</f>
        <v>82537.721083018114</v>
      </c>
      <c r="Q3213" s="50">
        <f>Ugovori_OPULJP[[#This Row],[Bespovratna sredstva - Ukupno (EU+Nac) HRK
= Ukupna ugovorena vrijednost bespovratnih sredstava]]*Ugovori_OPULJP[[#This Row],[STOPA NACIONALNOG SUFINANCIRANJA %]]</f>
        <v>109743.6105</v>
      </c>
      <c r="R3213" s="51">
        <f>Ugovori_OPULJP[[#This Row],[Bespovratna sredstva - Nacionalni dio - HRK]]/7.5345</f>
        <v>14565.480191120843</v>
      </c>
      <c r="S3213" s="52">
        <v>731624.07</v>
      </c>
      <c r="T3213" s="51">
        <f>Ugovori_OPULJP[[#This Row],[Bespovratna sredstva - Ukupno (EU+Nac) HRK
= Ukupna ugovorena vrijednost bespovratnih sredstava]]/7.5345</f>
        <v>97103.201274138948</v>
      </c>
      <c r="U3213" s="50">
        <v>129110.13</v>
      </c>
      <c r="V3213" s="51">
        <f>Ugovori_OPULJP[[#This Row],[Javni doprinos korisnika - HRK]]/7.5345</f>
        <v>17135.859048377464</v>
      </c>
      <c r="W3213" s="50">
        <v>0</v>
      </c>
      <c r="X3213" s="51">
        <f>Ugovori_OPULJP[[#This Row],[Privatni doprinos korisnika - HRK]]/7.5345</f>
        <v>0</v>
      </c>
      <c r="Y3213" s="52">
        <v>860734.2</v>
      </c>
      <c r="Z3213" s="53">
        <f>Ugovori_OPULJP[[#This Row],[UKUPNI PRIHVATLJIVI IZDACI
TOTAL ELIGIBLE EXPENDITURE
= Bespovratna sredstva ukupno + doprinos korisnika
= Ukupni prihvatljivi troškovi
= Ukupna ugovorena vrijednost projekta HRK]]/7.5345</f>
        <v>114239.06032251641</v>
      </c>
      <c r="AA3213" s="57" t="s">
        <v>10669</v>
      </c>
      <c r="AB3213" s="57" t="s">
        <v>10670</v>
      </c>
      <c r="AC3213" s="107" t="s">
        <v>11630</v>
      </c>
      <c r="AD3213" s="63" t="s">
        <v>11026</v>
      </c>
    </row>
    <row r="3214" spans="1:30" ht="66.75" customHeight="1" x14ac:dyDescent="0.2">
      <c r="A3214" s="61" t="s">
        <v>11631</v>
      </c>
      <c r="B3214" s="55" t="s">
        <v>10664</v>
      </c>
      <c r="C3214" s="56" t="s">
        <v>11022</v>
      </c>
      <c r="D3214" s="88" t="s">
        <v>11623</v>
      </c>
      <c r="E3214" s="57" t="s">
        <v>232</v>
      </c>
      <c r="F3214" s="62" t="s">
        <v>11632</v>
      </c>
      <c r="G3214" s="62" t="s">
        <v>865</v>
      </c>
      <c r="H3214" s="59">
        <v>44785</v>
      </c>
      <c r="I3214" s="59">
        <v>45152</v>
      </c>
      <c r="J3214" s="48" t="str">
        <f>IF(Ugovori_OPULJP[[#This Row],[DATUM ZAVRŠETKA OPERACIJE]]&gt;DATE(2024,3,31),"u provedbi","završen")</f>
        <v>završen</v>
      </c>
      <c r="K3214" s="58" t="s">
        <v>104</v>
      </c>
      <c r="L3214" s="58" t="s">
        <v>104</v>
      </c>
      <c r="M3214" s="49">
        <v>0.85</v>
      </c>
      <c r="N3214" s="49">
        <v>0.15</v>
      </c>
      <c r="O3214" s="50">
        <f>Ugovori_OPULJP[[#This Row],[Bespovratna sredstva - Ukupno (EU+Nac) HRK
= Ukupna ugovorena vrijednost bespovratnih sredstava]]*Ugovori_OPULJP[[#This Row],[EU STOPA SUFINANCIRANJA %
EU CO-FINANCING RATE %]]</f>
        <v>1524858.588</v>
      </c>
      <c r="P3214" s="51">
        <f>Ugovori_OPULJP[[#This Row],[Bespovratna sredstva - EU dio - HRK]]/7.5345</f>
        <v>202383.51423452119</v>
      </c>
      <c r="Q3214" s="50">
        <f>Ugovori_OPULJP[[#This Row],[Bespovratna sredstva - Ukupno (EU+Nac) HRK
= Ukupna ugovorena vrijednost bespovratnih sredstava]]*Ugovori_OPULJP[[#This Row],[STOPA NACIONALNOG SUFINANCIRANJA %]]</f>
        <v>269092.69199999998</v>
      </c>
      <c r="R3214" s="51">
        <f>Ugovori_OPULJP[[#This Row],[Bespovratna sredstva - Nacionalni dio - HRK]]/7.5345</f>
        <v>35714.737806091973</v>
      </c>
      <c r="S3214" s="52">
        <v>1793951.28</v>
      </c>
      <c r="T3214" s="51">
        <f>Ugovori_OPULJP[[#This Row],[Bespovratna sredstva - Ukupno (EU+Nac) HRK
= Ukupna ugovorena vrijednost bespovratnih sredstava]]/7.5345</f>
        <v>238098.25204061318</v>
      </c>
      <c r="U3214" s="50">
        <v>199327.91999999993</v>
      </c>
      <c r="V3214" s="51">
        <f>Ugovori_OPULJP[[#This Row],[Javni doprinos korisnika - HRK]]/7.5345</f>
        <v>26455.361337845898</v>
      </c>
      <c r="W3214" s="50">
        <v>0</v>
      </c>
      <c r="X3214" s="51">
        <f>Ugovori_OPULJP[[#This Row],[Privatni doprinos korisnika - HRK]]/7.5345</f>
        <v>0</v>
      </c>
      <c r="Y3214" s="52">
        <v>1993279.2</v>
      </c>
      <c r="Z3214" s="53">
        <f>Ugovori_OPULJP[[#This Row],[UKUPNI PRIHVATLJIVI IZDACI
TOTAL ELIGIBLE EXPENDITURE
= Bespovratna sredstva ukupno + doprinos korisnika
= Ukupni prihvatljivi troškovi
= Ukupna ugovorena vrijednost projekta HRK]]/7.5345</f>
        <v>264553.61337845906</v>
      </c>
      <c r="AA3214" s="57" t="s">
        <v>10669</v>
      </c>
      <c r="AB3214" s="57" t="s">
        <v>10670</v>
      </c>
      <c r="AC3214" s="107" t="s">
        <v>11633</v>
      </c>
      <c r="AD3214" s="63" t="s">
        <v>11026</v>
      </c>
    </row>
    <row r="3215" spans="1:30" ht="66.75" customHeight="1" x14ac:dyDescent="0.2">
      <c r="A3215" s="61" t="s">
        <v>11634</v>
      </c>
      <c r="B3215" s="55" t="s">
        <v>10664</v>
      </c>
      <c r="C3215" s="56" t="s">
        <v>11022</v>
      </c>
      <c r="D3215" s="88" t="s">
        <v>11623</v>
      </c>
      <c r="E3215" s="57" t="s">
        <v>232</v>
      </c>
      <c r="F3215" s="62" t="s">
        <v>11635</v>
      </c>
      <c r="G3215" s="62" t="s">
        <v>1779</v>
      </c>
      <c r="H3215" s="59">
        <v>44774</v>
      </c>
      <c r="I3215" s="59">
        <v>45139</v>
      </c>
      <c r="J3215" s="48" t="str">
        <f>IF(Ugovori_OPULJP[[#This Row],[DATUM ZAVRŠETKA OPERACIJE]]&gt;DATE(2024,3,31),"u provedbi","završen")</f>
        <v>završen</v>
      </c>
      <c r="K3215" s="46" t="s">
        <v>94</v>
      </c>
      <c r="L3215" s="46" t="s">
        <v>94</v>
      </c>
      <c r="M3215" s="49">
        <v>0.85</v>
      </c>
      <c r="N3215" s="49">
        <v>0.15</v>
      </c>
      <c r="O3215" s="50">
        <f>Ugovori_OPULJP[[#This Row],[Bespovratna sredstva - Ukupno (EU+Nac) HRK
= Ukupna ugovorena vrijednost bespovratnih sredstava]]*Ugovori_OPULJP[[#This Row],[EU STOPA SUFINANCIRANJA %
EU CO-FINANCING RATE %]]</f>
        <v>2495223.1439999999</v>
      </c>
      <c r="P3215" s="51">
        <f>Ugovori_OPULJP[[#This Row],[Bespovratna sredstva - EU dio - HRK]]/7.5345</f>
        <v>331173.02329285286</v>
      </c>
      <c r="Q3215" s="50">
        <f>Ugovori_OPULJP[[#This Row],[Bespovratna sredstva - Ukupno (EU+Nac) HRK
= Ukupna ugovorena vrijednost bespovratnih sredstava]]*Ugovori_OPULJP[[#This Row],[STOPA NACIONALNOG SUFINANCIRANJA %]]</f>
        <v>440333.49599999998</v>
      </c>
      <c r="R3215" s="51">
        <f>Ugovori_OPULJP[[#This Row],[Bespovratna sredstva - Nacionalni dio - HRK]]/7.5345</f>
        <v>58442.298228150503</v>
      </c>
      <c r="S3215" s="52">
        <v>2935556.64</v>
      </c>
      <c r="T3215" s="51">
        <f>Ugovori_OPULJP[[#This Row],[Bespovratna sredstva - Ukupno (EU+Nac) HRK
= Ukupna ugovorena vrijednost bespovratnih sredstava]]/7.5345</f>
        <v>389615.32152100338</v>
      </c>
      <c r="U3215" s="50">
        <v>326172.95999999996</v>
      </c>
      <c r="V3215" s="51">
        <f>Ugovori_OPULJP[[#This Row],[Javni doprinos korisnika - HRK]]/7.5345</f>
        <v>43290.591280111483</v>
      </c>
      <c r="W3215" s="50">
        <v>0</v>
      </c>
      <c r="X3215" s="51">
        <f>Ugovori_OPULJP[[#This Row],[Privatni doprinos korisnika - HRK]]/7.5345</f>
        <v>0</v>
      </c>
      <c r="Y3215" s="52">
        <v>3261729.6</v>
      </c>
      <c r="Z3215" s="53">
        <f>Ugovori_OPULJP[[#This Row],[UKUPNI PRIHVATLJIVI IZDACI
TOTAL ELIGIBLE EXPENDITURE
= Bespovratna sredstva ukupno + doprinos korisnika
= Ukupni prihvatljivi troškovi
= Ukupna ugovorena vrijednost projekta HRK]]/7.5345</f>
        <v>432905.91280111484</v>
      </c>
      <c r="AA3215" s="57" t="s">
        <v>10669</v>
      </c>
      <c r="AB3215" s="57" t="s">
        <v>10670</v>
      </c>
      <c r="AC3215" s="107" t="s">
        <v>11636</v>
      </c>
      <c r="AD3215" s="63" t="s">
        <v>11026</v>
      </c>
    </row>
    <row r="3216" spans="1:30" ht="66.75" customHeight="1" x14ac:dyDescent="0.2">
      <c r="A3216" s="61" t="s">
        <v>11637</v>
      </c>
      <c r="B3216" s="55" t="s">
        <v>10664</v>
      </c>
      <c r="C3216" s="56" t="s">
        <v>11022</v>
      </c>
      <c r="D3216" s="88" t="s">
        <v>11623</v>
      </c>
      <c r="E3216" s="57" t="s">
        <v>232</v>
      </c>
      <c r="F3216" s="62" t="s">
        <v>11638</v>
      </c>
      <c r="G3216" s="62" t="s">
        <v>7221</v>
      </c>
      <c r="H3216" s="59">
        <v>44790</v>
      </c>
      <c r="I3216" s="59">
        <v>45155</v>
      </c>
      <c r="J3216" s="48" t="str">
        <f>IF(Ugovori_OPULJP[[#This Row],[DATUM ZAVRŠETKA OPERACIJE]]&gt;DATE(2024,3,31),"u provedbi","završen")</f>
        <v>završen</v>
      </c>
      <c r="K3216" s="46" t="s">
        <v>338</v>
      </c>
      <c r="L3216" s="46" t="s">
        <v>338</v>
      </c>
      <c r="M3216" s="49">
        <v>0.85</v>
      </c>
      <c r="N3216" s="49">
        <v>0.15</v>
      </c>
      <c r="O3216" s="50">
        <f>Ugovori_OPULJP[[#This Row],[Bespovratna sredstva - Ukupno (EU+Nac) HRK
= Ukupna ugovorena vrijednost bespovratnih sredstava]]*Ugovori_OPULJP[[#This Row],[EU STOPA SUFINANCIRANJA %
EU CO-FINANCING RATE %]]</f>
        <v>2085128.5995</v>
      </c>
      <c r="P3216" s="51">
        <f>Ugovori_OPULJP[[#This Row],[Bespovratna sredstva - EU dio - HRK]]/7.5345</f>
        <v>276744.12363129604</v>
      </c>
      <c r="Q3216" s="50">
        <f>Ugovori_OPULJP[[#This Row],[Bespovratna sredstva - Ukupno (EU+Nac) HRK
= Ukupna ugovorena vrijednost bespovratnih sredstava]]*Ugovori_OPULJP[[#This Row],[STOPA NACIONALNOG SUFINANCIRANJA %]]</f>
        <v>367963.87050000002</v>
      </c>
      <c r="R3216" s="51">
        <f>Ugovori_OPULJP[[#This Row],[Bespovratna sredstva - Nacionalni dio - HRK]]/7.5345</f>
        <v>48837.19828787577</v>
      </c>
      <c r="S3216" s="52">
        <v>2453092.4700000002</v>
      </c>
      <c r="T3216" s="51">
        <f>Ugovori_OPULJP[[#This Row],[Bespovratna sredstva - Ukupno (EU+Nac) HRK
= Ukupna ugovorena vrijednost bespovratnih sredstava]]/7.5345</f>
        <v>325581.32191917184</v>
      </c>
      <c r="U3216" s="50">
        <v>129110.12999999989</v>
      </c>
      <c r="V3216" s="51">
        <f>Ugovori_OPULJP[[#This Row],[Javni doprinos korisnika - HRK]]/7.5345</f>
        <v>17135.85904837745</v>
      </c>
      <c r="W3216" s="50">
        <v>0</v>
      </c>
      <c r="X3216" s="51">
        <f>Ugovori_OPULJP[[#This Row],[Privatni doprinos korisnika - HRK]]/7.5345</f>
        <v>0</v>
      </c>
      <c r="Y3216" s="52">
        <v>2582202.6</v>
      </c>
      <c r="Z3216" s="53">
        <f>Ugovori_OPULJP[[#This Row],[UKUPNI PRIHVATLJIVI IZDACI
TOTAL ELIGIBLE EXPENDITURE
= Bespovratna sredstva ukupno + doprinos korisnika
= Ukupni prihvatljivi troškovi
= Ukupna ugovorena vrijednost projekta HRK]]/7.5345</f>
        <v>342717.18096754927</v>
      </c>
      <c r="AA3216" s="57" t="s">
        <v>10669</v>
      </c>
      <c r="AB3216" s="57" t="s">
        <v>10670</v>
      </c>
      <c r="AC3216" s="107" t="s">
        <v>11639</v>
      </c>
      <c r="AD3216" s="63" t="s">
        <v>11026</v>
      </c>
    </row>
    <row r="3217" spans="1:30" ht="66.75" customHeight="1" x14ac:dyDescent="0.2">
      <c r="A3217" s="61" t="s">
        <v>11640</v>
      </c>
      <c r="B3217" s="55" t="s">
        <v>10664</v>
      </c>
      <c r="C3217" s="56" t="s">
        <v>11022</v>
      </c>
      <c r="D3217" s="88" t="s">
        <v>11623</v>
      </c>
      <c r="E3217" s="57" t="s">
        <v>232</v>
      </c>
      <c r="F3217" s="62" t="s">
        <v>11641</v>
      </c>
      <c r="G3217" s="62" t="s">
        <v>10038</v>
      </c>
      <c r="H3217" s="59">
        <v>44774</v>
      </c>
      <c r="I3217" s="59">
        <v>45139</v>
      </c>
      <c r="J3217" s="48" t="str">
        <f>IF(Ugovori_OPULJP[[#This Row],[DATUM ZAVRŠETKA OPERACIJE]]&gt;DATE(2024,3,31),"u provedbi","završen")</f>
        <v>završen</v>
      </c>
      <c r="K3217" s="46" t="s">
        <v>338</v>
      </c>
      <c r="L3217" s="46" t="s">
        <v>338</v>
      </c>
      <c r="M3217" s="49">
        <v>0.85</v>
      </c>
      <c r="N3217" s="49">
        <v>0.15</v>
      </c>
      <c r="O3217" s="50">
        <f>Ugovori_OPULJP[[#This Row],[Bespovratna sredstva - Ukupno (EU+Nac) HRK
= Ukupna ugovorena vrijednost bespovratnih sredstava]]*Ugovori_OPULJP[[#This Row],[EU STOPA SUFINANCIRANJA %
EU CO-FINANCING RATE %]]</f>
        <v>1407413.6714999999</v>
      </c>
      <c r="P3217" s="51">
        <f>Ugovori_OPULJP[[#This Row],[Bespovratna sredstva - EU dio - HRK]]/7.5345</f>
        <v>186795.89508261994</v>
      </c>
      <c r="Q3217" s="50">
        <f>Ugovori_OPULJP[[#This Row],[Bespovratna sredstva - Ukupno (EU+Nac) HRK
= Ukupna ugovorena vrijednost bespovratnih sredstava]]*Ugovori_OPULJP[[#This Row],[STOPA NACIONALNOG SUFINANCIRANJA %]]</f>
        <v>248367.11849999998</v>
      </c>
      <c r="R3217" s="51">
        <f>Ugovori_OPULJP[[#This Row],[Bespovratna sredstva - Nacionalni dio - HRK]]/7.5345</f>
        <v>32963.981485168224</v>
      </c>
      <c r="S3217" s="52">
        <v>1655780.79</v>
      </c>
      <c r="T3217" s="51">
        <f>Ugovori_OPULJP[[#This Row],[Bespovratna sredstva - Ukupno (EU+Nac) HRK
= Ukupna ugovorena vrijednost bespovratnih sredstava]]/7.5345</f>
        <v>219759.87656778816</v>
      </c>
      <c r="U3217" s="50">
        <v>292196.60999999987</v>
      </c>
      <c r="V3217" s="51">
        <f>Ugovori_OPULJP[[#This Row],[Javni doprinos korisnika - HRK]]/7.5345</f>
        <v>38781.154688433191</v>
      </c>
      <c r="W3217" s="50">
        <v>0</v>
      </c>
      <c r="X3217" s="51">
        <f>Ugovori_OPULJP[[#This Row],[Privatni doprinos korisnika - HRK]]/7.5345</f>
        <v>0</v>
      </c>
      <c r="Y3217" s="52">
        <v>1947977.4</v>
      </c>
      <c r="Z3217" s="53">
        <f>Ugovori_OPULJP[[#This Row],[UKUPNI PRIHVATLJIVI IZDACI
TOTAL ELIGIBLE EXPENDITURE
= Bespovratna sredstva ukupno + doprinos korisnika
= Ukupni prihvatljivi troškovi
= Ukupna ugovorena vrijednost projekta HRK]]/7.5345</f>
        <v>258541.03125622135</v>
      </c>
      <c r="AA3217" s="57" t="s">
        <v>10669</v>
      </c>
      <c r="AB3217" s="57" t="s">
        <v>10670</v>
      </c>
      <c r="AC3217" s="107" t="s">
        <v>11642</v>
      </c>
      <c r="AD3217" s="63" t="s">
        <v>11026</v>
      </c>
    </row>
    <row r="3218" spans="1:30" ht="66.75" customHeight="1" x14ac:dyDescent="0.2">
      <c r="A3218" s="61" t="s">
        <v>11643</v>
      </c>
      <c r="B3218" s="55" t="s">
        <v>10664</v>
      </c>
      <c r="C3218" s="56" t="s">
        <v>11022</v>
      </c>
      <c r="D3218" s="88" t="s">
        <v>11623</v>
      </c>
      <c r="E3218" s="57" t="s">
        <v>232</v>
      </c>
      <c r="F3218" s="62" t="s">
        <v>11644</v>
      </c>
      <c r="G3218" s="62" t="s">
        <v>11275</v>
      </c>
      <c r="H3218" s="59">
        <v>44795</v>
      </c>
      <c r="I3218" s="59">
        <v>45160</v>
      </c>
      <c r="J3218" s="48" t="str">
        <f>IF(Ugovori_OPULJP[[#This Row],[DATUM ZAVRŠETKA OPERACIJE]]&gt;DATE(2024,3,31),"u provedbi","završen")</f>
        <v>završen</v>
      </c>
      <c r="K3218" s="46" t="s">
        <v>211</v>
      </c>
      <c r="L3218" s="46" t="s">
        <v>211</v>
      </c>
      <c r="M3218" s="49">
        <v>0.85</v>
      </c>
      <c r="N3218" s="49">
        <v>0.15</v>
      </c>
      <c r="O3218" s="50">
        <f>Ugovori_OPULJP[[#This Row],[Bespovratna sredstva - Ukupno (EU+Nac) HRK
= Ukupna ugovorena vrijednost bespovratnih sredstava]]*Ugovori_OPULJP[[#This Row],[EU STOPA SUFINANCIRANJA %
EU CO-FINANCING RATE %]]</f>
        <v>1178299.818</v>
      </c>
      <c r="P3218" s="51">
        <f>Ugovori_OPULJP[[#This Row],[Bespovratna sredstva - EU dio - HRK]]/7.5345</f>
        <v>156387.26099940273</v>
      </c>
      <c r="Q3218" s="50">
        <f>Ugovori_OPULJP[[#This Row],[Bespovratna sredstva - Ukupno (EU+Nac) HRK
= Ukupna ugovorena vrijednost bespovratnih sredstava]]*Ugovori_OPULJP[[#This Row],[STOPA NACIONALNOG SUFINANCIRANJA %]]</f>
        <v>207935.26200000002</v>
      </c>
      <c r="R3218" s="51">
        <f>Ugovori_OPULJP[[#This Row],[Bespovratna sredstva - Nacionalni dio - HRK]]/7.5345</f>
        <v>27597.751941071074</v>
      </c>
      <c r="S3218" s="52">
        <v>1386235.08</v>
      </c>
      <c r="T3218" s="51">
        <f>Ugovori_OPULJP[[#This Row],[Bespovratna sredstva - Ukupno (EU+Nac) HRK
= Ukupna ugovorena vrijednost bespovratnih sredstava]]/7.5345</f>
        <v>183985.01294047383</v>
      </c>
      <c r="U3218" s="50">
        <v>154026.11999999988</v>
      </c>
      <c r="V3218" s="51">
        <f>Ugovori_OPULJP[[#This Row],[Javni doprinos korisnika - HRK]]/7.5345</f>
        <v>20442.779215608185</v>
      </c>
      <c r="W3218" s="50">
        <v>0</v>
      </c>
      <c r="X3218" s="51">
        <f>Ugovori_OPULJP[[#This Row],[Privatni doprinos korisnika - HRK]]/7.5345</f>
        <v>0</v>
      </c>
      <c r="Y3218" s="52">
        <v>1540261.2</v>
      </c>
      <c r="Z3218" s="53">
        <f>Ugovori_OPULJP[[#This Row],[UKUPNI PRIHVATLJIVI IZDACI
TOTAL ELIGIBLE EXPENDITURE
= Bespovratna sredstva ukupno + doprinos korisnika
= Ukupni prihvatljivi troškovi
= Ukupna ugovorena vrijednost projekta HRK]]/7.5345</f>
        <v>204427.792156082</v>
      </c>
      <c r="AA3218" s="57" t="s">
        <v>10669</v>
      </c>
      <c r="AB3218" s="57" t="s">
        <v>10670</v>
      </c>
      <c r="AC3218" s="107" t="s">
        <v>11645</v>
      </c>
      <c r="AD3218" s="63" t="s">
        <v>11026</v>
      </c>
    </row>
    <row r="3219" spans="1:30" ht="66.75" customHeight="1" x14ac:dyDescent="0.2">
      <c r="A3219" s="61" t="s">
        <v>11646</v>
      </c>
      <c r="B3219" s="55" t="s">
        <v>10664</v>
      </c>
      <c r="C3219" s="56" t="s">
        <v>11022</v>
      </c>
      <c r="D3219" s="88" t="s">
        <v>11623</v>
      </c>
      <c r="E3219" s="57" t="s">
        <v>232</v>
      </c>
      <c r="F3219" s="62" t="s">
        <v>11647</v>
      </c>
      <c r="G3219" s="62" t="s">
        <v>320</v>
      </c>
      <c r="H3219" s="59">
        <v>44782</v>
      </c>
      <c r="I3219" s="59">
        <v>45147</v>
      </c>
      <c r="J3219" s="48" t="str">
        <f>IF(Ugovori_OPULJP[[#This Row],[DATUM ZAVRŠETKA OPERACIJE]]&gt;DATE(2024,3,31),"u provedbi","završen")</f>
        <v>završen</v>
      </c>
      <c r="K3219" s="46" t="s">
        <v>200</v>
      </c>
      <c r="L3219" s="46" t="s">
        <v>200</v>
      </c>
      <c r="M3219" s="49">
        <v>0.85</v>
      </c>
      <c r="N3219" s="49">
        <v>0.15</v>
      </c>
      <c r="O3219" s="50">
        <f>Ugovori_OPULJP[[#This Row],[Bespovratna sredstva - Ukupno (EU+Nac) HRK
= Ukupna ugovorena vrijednost bespovratnih sredstava]]*Ugovori_OPULJP[[#This Row],[EU STOPA SUFINANCIRANJA %
EU CO-FINANCING RATE %]]</f>
        <v>556419.35849999997</v>
      </c>
      <c r="P3219" s="51">
        <f>Ugovori_OPULJP[[#This Row],[Bespovratna sredstva - EU dio - HRK]]/7.5345</f>
        <v>73849.539916384616</v>
      </c>
      <c r="Q3219" s="50">
        <f>Ugovori_OPULJP[[#This Row],[Bespovratna sredstva - Ukupno (EU+Nac) HRK
= Ukupna ugovorena vrijednost bespovratnih sredstava]]*Ugovori_OPULJP[[#This Row],[STOPA NACIONALNOG SUFINANCIRANJA %]]</f>
        <v>98191.651499999993</v>
      </c>
      <c r="R3219" s="51">
        <f>Ugovori_OPULJP[[#This Row],[Bespovratna sredstva - Nacionalni dio - HRK]]/7.5345</f>
        <v>13032.271749950227</v>
      </c>
      <c r="S3219" s="52">
        <v>654611.01</v>
      </c>
      <c r="T3219" s="51">
        <f>Ugovori_OPULJP[[#This Row],[Bespovratna sredstva - Ukupno (EU+Nac) HRK
= Ukupna ugovorena vrijednost bespovratnih sredstava]]/7.5345</f>
        <v>86881.811666334863</v>
      </c>
      <c r="U3219" s="50">
        <v>115519.58999999997</v>
      </c>
      <c r="V3219" s="51">
        <f>Ugovori_OPULJP[[#This Row],[Javni doprinos korisnika - HRK]]/7.5345</f>
        <v>15332.084411706146</v>
      </c>
      <c r="W3219" s="50">
        <v>0</v>
      </c>
      <c r="X3219" s="51">
        <f>Ugovori_OPULJP[[#This Row],[Privatni doprinos korisnika - HRK]]/7.5345</f>
        <v>0</v>
      </c>
      <c r="Y3219" s="52">
        <v>770130.6</v>
      </c>
      <c r="Z3219" s="53">
        <f>Ugovori_OPULJP[[#This Row],[UKUPNI PRIHVATLJIVI IZDACI
TOTAL ELIGIBLE EXPENDITURE
= Bespovratna sredstva ukupno + doprinos korisnika
= Ukupni prihvatljivi troškovi
= Ukupna ugovorena vrijednost projekta HRK]]/7.5345</f>
        <v>102213.896078041</v>
      </c>
      <c r="AA3219" s="57" t="s">
        <v>10669</v>
      </c>
      <c r="AB3219" s="57" t="s">
        <v>10670</v>
      </c>
      <c r="AC3219" s="107" t="s">
        <v>11648</v>
      </c>
      <c r="AD3219" s="63" t="s">
        <v>11026</v>
      </c>
    </row>
    <row r="3220" spans="1:30" ht="66.75" customHeight="1" x14ac:dyDescent="0.2">
      <c r="A3220" s="61" t="s">
        <v>11649</v>
      </c>
      <c r="B3220" s="55" t="s">
        <v>10664</v>
      </c>
      <c r="C3220" s="56" t="s">
        <v>11022</v>
      </c>
      <c r="D3220" s="88" t="s">
        <v>11623</v>
      </c>
      <c r="E3220" s="57" t="s">
        <v>232</v>
      </c>
      <c r="F3220" s="62" t="s">
        <v>11650</v>
      </c>
      <c r="G3220" s="62" t="s">
        <v>8524</v>
      </c>
      <c r="H3220" s="59">
        <v>44783</v>
      </c>
      <c r="I3220" s="59">
        <v>45148</v>
      </c>
      <c r="J3220" s="48" t="str">
        <f>IF(Ugovori_OPULJP[[#This Row],[DATUM ZAVRŠETKA OPERACIJE]]&gt;DATE(2024,3,31),"u provedbi","završen")</f>
        <v>završen</v>
      </c>
      <c r="K3220" s="46" t="s">
        <v>79</v>
      </c>
      <c r="L3220" s="46" t="s">
        <v>79</v>
      </c>
      <c r="M3220" s="49">
        <v>0.85</v>
      </c>
      <c r="N3220" s="49">
        <v>0.15</v>
      </c>
      <c r="O3220" s="50">
        <f>Ugovori_OPULJP[[#This Row],[Bespovratna sredstva - Ukupno (EU+Nac) HRK
= Ukupna ugovorena vrijednost bespovratnih sredstava]]*Ugovori_OPULJP[[#This Row],[EU STOPA SUFINANCIRANJA %
EU CO-FINANCING RATE %]]</f>
        <v>392766.60599999997</v>
      </c>
      <c r="P3220" s="51">
        <f>Ugovori_OPULJP[[#This Row],[Bespovratna sredstva - EU dio - HRK]]/7.5345</f>
        <v>52129.086999800908</v>
      </c>
      <c r="Q3220" s="50">
        <f>Ugovori_OPULJP[[#This Row],[Bespovratna sredstva - Ukupno (EU+Nac) HRK
= Ukupna ugovorena vrijednost bespovratnih sredstava]]*Ugovori_OPULJP[[#This Row],[STOPA NACIONALNOG SUFINANCIRANJA %]]</f>
        <v>69311.754000000001</v>
      </c>
      <c r="R3220" s="51">
        <f>Ugovori_OPULJP[[#This Row],[Bespovratna sredstva - Nacionalni dio - HRK]]/7.5345</f>
        <v>9199.2506470236913</v>
      </c>
      <c r="S3220" s="52">
        <v>462078.36</v>
      </c>
      <c r="T3220" s="51">
        <f>Ugovori_OPULJP[[#This Row],[Bespovratna sredstva - Ukupno (EU+Nac) HRK
= Ukupna ugovorena vrijednost bespovratnih sredstava]]/7.5345</f>
        <v>61328.337646824599</v>
      </c>
      <c r="U3220" s="50">
        <v>81543.239999999991</v>
      </c>
      <c r="V3220" s="51">
        <f>Ugovori_OPULJP[[#This Row],[Javni doprinos korisnika - HRK]]/7.5345</f>
        <v>10822.647820027871</v>
      </c>
      <c r="W3220" s="50">
        <v>0</v>
      </c>
      <c r="X3220" s="51">
        <f>Ugovori_OPULJP[[#This Row],[Privatni doprinos korisnika - HRK]]/7.5345</f>
        <v>0</v>
      </c>
      <c r="Y3220" s="52">
        <v>543621.6</v>
      </c>
      <c r="Z3220" s="53">
        <f>Ugovori_OPULJP[[#This Row],[UKUPNI PRIHVATLJIVI IZDACI
TOTAL ELIGIBLE EXPENDITURE
= Bespovratna sredstva ukupno + doprinos korisnika
= Ukupni prihvatljivi troškovi
= Ukupna ugovorena vrijednost projekta HRK]]/7.5345</f>
        <v>72150.985466852479</v>
      </c>
      <c r="AA3220" s="57" t="s">
        <v>10669</v>
      </c>
      <c r="AB3220" s="57" t="s">
        <v>10670</v>
      </c>
      <c r="AC3220" s="107" t="s">
        <v>11651</v>
      </c>
      <c r="AD3220" s="63" t="s">
        <v>11026</v>
      </c>
    </row>
    <row r="3221" spans="1:30" ht="66.75" customHeight="1" x14ac:dyDescent="0.2">
      <c r="A3221" s="61" t="s">
        <v>11652</v>
      </c>
      <c r="B3221" s="55" t="s">
        <v>10664</v>
      </c>
      <c r="C3221" s="56" t="s">
        <v>11022</v>
      </c>
      <c r="D3221" s="88" t="s">
        <v>11623</v>
      </c>
      <c r="E3221" s="57" t="s">
        <v>232</v>
      </c>
      <c r="F3221" s="62" t="s">
        <v>11653</v>
      </c>
      <c r="G3221" s="62" t="s">
        <v>1498</v>
      </c>
      <c r="H3221" s="59">
        <v>44805</v>
      </c>
      <c r="I3221" s="59">
        <v>45170</v>
      </c>
      <c r="J3221" s="48" t="str">
        <f>IF(Ugovori_OPULJP[[#This Row],[DATUM ZAVRŠETKA OPERACIJE]]&gt;DATE(2024,3,31),"u provedbi","završen")</f>
        <v>završen</v>
      </c>
      <c r="K3221" s="46" t="s">
        <v>186</v>
      </c>
      <c r="L3221" s="46" t="s">
        <v>186</v>
      </c>
      <c r="M3221" s="49">
        <v>0.85</v>
      </c>
      <c r="N3221" s="49">
        <v>0.15</v>
      </c>
      <c r="O3221" s="50">
        <f>Ugovori_OPULJP[[#This Row],[Bespovratna sredstva - Ukupno (EU+Nac) HRK
= Ukupna ugovorena vrijednost bespovratnih sredstava]]*Ugovori_OPULJP[[#This Row],[EU STOPA SUFINANCIRANJA %
EU CO-FINANCING RATE %]]</f>
        <v>2121709.8030000003</v>
      </c>
      <c r="P3221" s="51">
        <f>Ugovori_OPULJP[[#This Row],[Bespovratna sredstva - EU dio - HRK]]/7.5345</f>
        <v>281599.28369500302</v>
      </c>
      <c r="Q3221" s="50">
        <f>Ugovori_OPULJP[[#This Row],[Bespovratna sredstva - Ukupno (EU+Nac) HRK
= Ukupna ugovorena vrijednost bespovratnih sredstava]]*Ugovori_OPULJP[[#This Row],[STOPA NACIONALNOG SUFINANCIRANJA %]]</f>
        <v>374419.37700000004</v>
      </c>
      <c r="R3221" s="51">
        <f>Ugovori_OPULJP[[#This Row],[Bespovratna sredstva - Nacionalni dio - HRK]]/7.5345</f>
        <v>49693.99124029465</v>
      </c>
      <c r="S3221" s="52">
        <v>2496129.1800000002</v>
      </c>
      <c r="T3221" s="51">
        <f>Ugovori_OPULJP[[#This Row],[Bespovratna sredstva - Ukupno (EU+Nac) HRK
= Ukupna ugovorena vrijednost bespovratnih sredstava]]/7.5345</f>
        <v>331293.27493529761</v>
      </c>
      <c r="U3221" s="50">
        <v>131375.21999999974</v>
      </c>
      <c r="V3221" s="51">
        <f>Ugovori_OPULJP[[#This Row],[Javni doprinos korisnika - HRK]]/7.5345</f>
        <v>17436.488154489314</v>
      </c>
      <c r="W3221" s="50">
        <v>0</v>
      </c>
      <c r="X3221" s="51">
        <f>Ugovori_OPULJP[[#This Row],[Privatni doprinos korisnika - HRK]]/7.5345</f>
        <v>0</v>
      </c>
      <c r="Y3221" s="52">
        <v>2627504.4</v>
      </c>
      <c r="Z3221" s="53">
        <f>Ugovori_OPULJP[[#This Row],[UKUPNI PRIHVATLJIVI IZDACI
TOTAL ELIGIBLE EXPENDITURE
= Bespovratna sredstva ukupno + doprinos korisnika
= Ukupni prihvatljivi troškovi
= Ukupna ugovorena vrijednost projekta HRK]]/7.5345</f>
        <v>348729.76308978692</v>
      </c>
      <c r="AA3221" s="57" t="s">
        <v>10669</v>
      </c>
      <c r="AB3221" s="57" t="s">
        <v>10670</v>
      </c>
      <c r="AC3221" s="107" t="s">
        <v>11654</v>
      </c>
      <c r="AD3221" s="63" t="s">
        <v>11026</v>
      </c>
    </row>
    <row r="3222" spans="1:30" ht="66.75" customHeight="1" x14ac:dyDescent="0.2">
      <c r="A3222" s="61" t="s">
        <v>11655</v>
      </c>
      <c r="B3222" s="55" t="s">
        <v>10664</v>
      </c>
      <c r="C3222" s="56" t="s">
        <v>11022</v>
      </c>
      <c r="D3222" s="88" t="s">
        <v>11623</v>
      </c>
      <c r="E3222" s="57" t="s">
        <v>232</v>
      </c>
      <c r="F3222" s="62" t="s">
        <v>11102</v>
      </c>
      <c r="G3222" s="62" t="s">
        <v>1443</v>
      </c>
      <c r="H3222" s="59">
        <v>44760</v>
      </c>
      <c r="I3222" s="59">
        <v>45125</v>
      </c>
      <c r="J3222" s="48" t="str">
        <f>IF(Ugovori_OPULJP[[#This Row],[DATUM ZAVRŠETKA OPERACIJE]]&gt;DATE(2024,3,31),"u provedbi","završen")</f>
        <v>završen</v>
      </c>
      <c r="K3222" s="46" t="s">
        <v>186</v>
      </c>
      <c r="L3222" s="46" t="s">
        <v>186</v>
      </c>
      <c r="M3222" s="49">
        <v>0.85</v>
      </c>
      <c r="N3222" s="49">
        <v>0.15</v>
      </c>
      <c r="O3222" s="50">
        <f>Ugovori_OPULJP[[#This Row],[Bespovratna sredstva - Ukupno (EU+Nac) HRK
= Ukupna ugovorena vrijednost bespovratnih sredstava]]*Ugovori_OPULJP[[#This Row],[EU STOPA SUFINANCIRANJA %
EU CO-FINANCING RATE %]]</f>
        <v>1524858.588</v>
      </c>
      <c r="P3222" s="51">
        <f>Ugovori_OPULJP[[#This Row],[Bespovratna sredstva - EU dio - HRK]]/7.5345</f>
        <v>202383.51423452119</v>
      </c>
      <c r="Q3222" s="50">
        <f>Ugovori_OPULJP[[#This Row],[Bespovratna sredstva - Ukupno (EU+Nac) HRK
= Ukupna ugovorena vrijednost bespovratnih sredstava]]*Ugovori_OPULJP[[#This Row],[STOPA NACIONALNOG SUFINANCIRANJA %]]</f>
        <v>269092.69199999998</v>
      </c>
      <c r="R3222" s="51">
        <f>Ugovori_OPULJP[[#This Row],[Bespovratna sredstva - Nacionalni dio - HRK]]/7.5345</f>
        <v>35714.737806091973</v>
      </c>
      <c r="S3222" s="52">
        <v>1793951.28</v>
      </c>
      <c r="T3222" s="51">
        <f>Ugovori_OPULJP[[#This Row],[Bespovratna sredstva - Ukupno (EU+Nac) HRK
= Ukupna ugovorena vrijednost bespovratnih sredstava]]/7.5345</f>
        <v>238098.25204061318</v>
      </c>
      <c r="U3222" s="50">
        <v>199327.91999999993</v>
      </c>
      <c r="V3222" s="51">
        <f>Ugovori_OPULJP[[#This Row],[Javni doprinos korisnika - HRK]]/7.5345</f>
        <v>26455.361337845898</v>
      </c>
      <c r="W3222" s="50">
        <v>0</v>
      </c>
      <c r="X3222" s="51">
        <f>Ugovori_OPULJP[[#This Row],[Privatni doprinos korisnika - HRK]]/7.5345</f>
        <v>0</v>
      </c>
      <c r="Y3222" s="52">
        <v>1993279.2</v>
      </c>
      <c r="Z3222" s="53">
        <f>Ugovori_OPULJP[[#This Row],[UKUPNI PRIHVATLJIVI IZDACI
TOTAL ELIGIBLE EXPENDITURE
= Bespovratna sredstva ukupno + doprinos korisnika
= Ukupni prihvatljivi troškovi
= Ukupna ugovorena vrijednost projekta HRK]]/7.5345</f>
        <v>264553.61337845906</v>
      </c>
      <c r="AA3222" s="57" t="s">
        <v>10669</v>
      </c>
      <c r="AB3222" s="57" t="s">
        <v>10670</v>
      </c>
      <c r="AC3222" s="107" t="s">
        <v>11656</v>
      </c>
      <c r="AD3222" s="63" t="s">
        <v>11026</v>
      </c>
    </row>
    <row r="3223" spans="1:30" ht="66.75" customHeight="1" x14ac:dyDescent="0.2">
      <c r="A3223" s="61" t="s">
        <v>11657</v>
      </c>
      <c r="B3223" s="55" t="s">
        <v>10664</v>
      </c>
      <c r="C3223" s="56" t="s">
        <v>11022</v>
      </c>
      <c r="D3223" s="88" t="s">
        <v>11623</v>
      </c>
      <c r="E3223" s="57" t="s">
        <v>232</v>
      </c>
      <c r="F3223" s="45" t="s">
        <v>11261</v>
      </c>
      <c r="G3223" s="62" t="s">
        <v>3007</v>
      </c>
      <c r="H3223" s="59">
        <v>44792</v>
      </c>
      <c r="I3223" s="59">
        <v>45159</v>
      </c>
      <c r="J3223" s="48" t="str">
        <f>IF(Ugovori_OPULJP[[#This Row],[DATUM ZAVRŠETKA OPERACIJE]]&gt;DATE(2024,3,31),"u provedbi","završen")</f>
        <v>završen</v>
      </c>
      <c r="K3223" s="46" t="s">
        <v>79</v>
      </c>
      <c r="L3223" s="46" t="s">
        <v>79</v>
      </c>
      <c r="M3223" s="49">
        <v>0.85</v>
      </c>
      <c r="N3223" s="49">
        <v>0.15</v>
      </c>
      <c r="O3223" s="50">
        <f>Ugovori_OPULJP[[#This Row],[Bespovratna sredstva - Ukupno (EU+Nac) HRK
= Ukupna ugovorena vrijednost bespovratnih sredstava]]*Ugovori_OPULJP[[#This Row],[EU STOPA SUFINANCIRANJA %
EU CO-FINANCING RATE %]]</f>
        <v>327305.505</v>
      </c>
      <c r="P3223" s="51">
        <f>Ugovori_OPULJP[[#This Row],[Bespovratna sredstva - EU dio - HRK]]/7.5345</f>
        <v>43440.905833167431</v>
      </c>
      <c r="Q3223" s="50">
        <f>Ugovori_OPULJP[[#This Row],[Bespovratna sredstva - Ukupno (EU+Nac) HRK
= Ukupna ugovorena vrijednost bespovratnih sredstava]]*Ugovori_OPULJP[[#This Row],[STOPA NACIONALNOG SUFINANCIRANJA %]]</f>
        <v>57759.794999999998</v>
      </c>
      <c r="R3223" s="51">
        <f>Ugovori_OPULJP[[#This Row],[Bespovratna sredstva - Nacionalni dio - HRK]]/7.5345</f>
        <v>7666.0422058530748</v>
      </c>
      <c r="S3223" s="52">
        <v>385065.3</v>
      </c>
      <c r="T3223" s="51">
        <f>Ugovori_OPULJP[[#This Row],[Bespovratna sredstva - Ukupno (EU+Nac) HRK
= Ukupna ugovorena vrijednost bespovratnih sredstava]]/7.5345</f>
        <v>51106.948039020499</v>
      </c>
      <c r="U3223" s="50">
        <v>67952.700000000012</v>
      </c>
      <c r="V3223" s="51">
        <f>Ugovori_OPULJP[[#This Row],[Javni doprinos korisnika - HRK]]/7.5345</f>
        <v>9018.8731833565616</v>
      </c>
      <c r="W3223" s="50">
        <v>0</v>
      </c>
      <c r="X3223" s="51">
        <f>Ugovori_OPULJP[[#This Row],[Privatni doprinos korisnika - HRK]]/7.5345</f>
        <v>0</v>
      </c>
      <c r="Y3223" s="52">
        <v>453018</v>
      </c>
      <c r="Z3223" s="53">
        <f>Ugovori_OPULJP[[#This Row],[UKUPNI PRIHVATLJIVI IZDACI
TOTAL ELIGIBLE EXPENDITURE
= Bespovratna sredstva ukupno + doprinos korisnika
= Ukupni prihvatljivi troškovi
= Ukupna ugovorena vrijednost projekta HRK]]/7.5345</f>
        <v>60125.821222377061</v>
      </c>
      <c r="AA3223" s="57" t="s">
        <v>10669</v>
      </c>
      <c r="AB3223" s="57" t="s">
        <v>10670</v>
      </c>
      <c r="AC3223" s="107" t="s">
        <v>11658</v>
      </c>
      <c r="AD3223" s="63" t="s">
        <v>11026</v>
      </c>
    </row>
    <row r="3224" spans="1:30" ht="66.75" customHeight="1" x14ac:dyDescent="0.2">
      <c r="A3224" s="61" t="s">
        <v>11659</v>
      </c>
      <c r="B3224" s="55" t="s">
        <v>10664</v>
      </c>
      <c r="C3224" s="56" t="s">
        <v>11022</v>
      </c>
      <c r="D3224" s="88" t="s">
        <v>11623</v>
      </c>
      <c r="E3224" s="57" t="s">
        <v>232</v>
      </c>
      <c r="F3224" s="62" t="s">
        <v>11660</v>
      </c>
      <c r="G3224" s="62" t="s">
        <v>1079</v>
      </c>
      <c r="H3224" s="59">
        <v>44774</v>
      </c>
      <c r="I3224" s="59">
        <v>45139</v>
      </c>
      <c r="J3224" s="48" t="str">
        <f>IF(Ugovori_OPULJP[[#This Row],[DATUM ZAVRŠETKA OPERACIJE]]&gt;DATE(2024,3,31),"u provedbi","završen")</f>
        <v>završen</v>
      </c>
      <c r="K3224" s="46" t="s">
        <v>425</v>
      </c>
      <c r="L3224" s="46" t="s">
        <v>425</v>
      </c>
      <c r="M3224" s="49">
        <v>0.85</v>
      </c>
      <c r="N3224" s="49">
        <v>0.15</v>
      </c>
      <c r="O3224" s="50">
        <f>Ugovori_OPULJP[[#This Row],[Bespovratna sredstva - Ukupno (EU+Nac) HRK
= Ukupna ugovorena vrijednost bespovratnih sredstava]]*Ugovori_OPULJP[[#This Row],[EU STOPA SUFINANCIRANJA %
EU CO-FINANCING RATE %]]</f>
        <v>3960396.6105</v>
      </c>
      <c r="P3224" s="51">
        <f>Ugovori_OPULJP[[#This Row],[Bespovratna sredstva - EU dio - HRK]]/7.5345</f>
        <v>525634.96058132581</v>
      </c>
      <c r="Q3224" s="50">
        <f>Ugovori_OPULJP[[#This Row],[Bespovratna sredstva - Ukupno (EU+Nac) HRK
= Ukupna ugovorena vrijednost bespovratnih sredstava]]*Ugovori_OPULJP[[#This Row],[STOPA NACIONALNOG SUFINANCIRANJA %]]</f>
        <v>698893.51949999994</v>
      </c>
      <c r="R3224" s="51">
        <f>Ugovori_OPULJP[[#This Row],[Bespovratna sredstva - Nacionalni dio - HRK]]/7.5345</f>
        <v>92759.110690822199</v>
      </c>
      <c r="S3224" s="52">
        <v>4659290.13</v>
      </c>
      <c r="T3224" s="51">
        <f>Ugovori_OPULJP[[#This Row],[Bespovratna sredstva - Ukupno (EU+Nac) HRK
= Ukupna ugovorena vrijednost bespovratnih sredstava]]/7.5345</f>
        <v>618394.07127214805</v>
      </c>
      <c r="U3224" s="50">
        <v>822227.66999999993</v>
      </c>
      <c r="V3224" s="51">
        <f>Ugovori_OPULJP[[#This Row],[Javni doprinos korisnika - HRK]]/7.5345</f>
        <v>109128.36551861436</v>
      </c>
      <c r="W3224" s="50">
        <v>0</v>
      </c>
      <c r="X3224" s="51">
        <f>Ugovori_OPULJP[[#This Row],[Privatni doprinos korisnika - HRK]]/7.5345</f>
        <v>0</v>
      </c>
      <c r="Y3224" s="52">
        <v>5481517.7999999998</v>
      </c>
      <c r="Z3224" s="53">
        <f>Ugovori_OPULJP[[#This Row],[UKUPNI PRIHVATLJIVI IZDACI
TOTAL ELIGIBLE EXPENDITURE
= Bespovratna sredstva ukupno + doprinos korisnika
= Ukupni prihvatljivi troškovi
= Ukupna ugovorena vrijednost projekta HRK]]/7.5345</f>
        <v>727522.43679076247</v>
      </c>
      <c r="AA3224" s="57" t="s">
        <v>10669</v>
      </c>
      <c r="AB3224" s="57" t="s">
        <v>10670</v>
      </c>
      <c r="AC3224" s="107" t="s">
        <v>11661</v>
      </c>
      <c r="AD3224" s="63" t="s">
        <v>11026</v>
      </c>
    </row>
    <row r="3225" spans="1:30" ht="66.75" customHeight="1" x14ac:dyDescent="0.2">
      <c r="A3225" s="61" t="s">
        <v>11662</v>
      </c>
      <c r="B3225" s="55" t="s">
        <v>10664</v>
      </c>
      <c r="C3225" s="56" t="s">
        <v>11022</v>
      </c>
      <c r="D3225" s="88" t="s">
        <v>11623</v>
      </c>
      <c r="E3225" s="57" t="s">
        <v>232</v>
      </c>
      <c r="F3225" s="62" t="s">
        <v>11663</v>
      </c>
      <c r="G3225" s="62" t="s">
        <v>1302</v>
      </c>
      <c r="H3225" s="59">
        <v>44795</v>
      </c>
      <c r="I3225" s="59">
        <v>45160</v>
      </c>
      <c r="J3225" s="48" t="str">
        <f>IF(Ugovori_OPULJP[[#This Row],[DATUM ZAVRŠETKA OPERACIJE]]&gt;DATE(2024,3,31),"u provedbi","završen")</f>
        <v>završen</v>
      </c>
      <c r="K3225" s="46" t="s">
        <v>104</v>
      </c>
      <c r="L3225" s="46" t="s">
        <v>104</v>
      </c>
      <c r="M3225" s="49">
        <v>0.85</v>
      </c>
      <c r="N3225" s="49">
        <v>0.15</v>
      </c>
      <c r="O3225" s="50">
        <f>Ugovori_OPULJP[[#This Row],[Bespovratna sredstva - Ukupno (EU+Nac) HRK
= Ukupna ugovorena vrijednost bespovratnih sredstava]]*Ugovori_OPULJP[[#This Row],[EU STOPA SUFINANCIRANJA %
EU CO-FINANCING RATE %]]</f>
        <v>1243760.919</v>
      </c>
      <c r="P3225" s="51">
        <f>Ugovori_OPULJP[[#This Row],[Bespovratna sredstva - EU dio - HRK]]/7.5345</f>
        <v>165075.44216603623</v>
      </c>
      <c r="Q3225" s="50">
        <f>Ugovori_OPULJP[[#This Row],[Bespovratna sredstva - Ukupno (EU+Nac) HRK
= Ukupna ugovorena vrijednost bespovratnih sredstava]]*Ugovori_OPULJP[[#This Row],[STOPA NACIONALNOG SUFINANCIRANJA %]]</f>
        <v>219487.22099999999</v>
      </c>
      <c r="R3225" s="51">
        <f>Ugovori_OPULJP[[#This Row],[Bespovratna sredstva - Nacionalni dio - HRK]]/7.5345</f>
        <v>29130.960382241687</v>
      </c>
      <c r="S3225" s="52">
        <v>1463248.14</v>
      </c>
      <c r="T3225" s="51">
        <f>Ugovori_OPULJP[[#This Row],[Bespovratna sredstva - Ukupno (EU+Nac) HRK
= Ukupna ugovorena vrijednost bespovratnih sredstava]]/7.5345</f>
        <v>194206.4025482779</v>
      </c>
      <c r="U3225" s="50">
        <v>77013.060000000056</v>
      </c>
      <c r="V3225" s="51">
        <f>Ugovori_OPULJP[[#This Row],[Javni doprinos korisnika - HRK]]/7.5345</f>
        <v>10221.389607804109</v>
      </c>
      <c r="W3225" s="50">
        <v>0</v>
      </c>
      <c r="X3225" s="51">
        <f>Ugovori_OPULJP[[#This Row],[Privatni doprinos korisnika - HRK]]/7.5345</f>
        <v>0</v>
      </c>
      <c r="Y3225" s="52">
        <v>1540261.2</v>
      </c>
      <c r="Z3225" s="53">
        <f>Ugovori_OPULJP[[#This Row],[UKUPNI PRIHVATLJIVI IZDACI
TOTAL ELIGIBLE EXPENDITURE
= Bespovratna sredstva ukupno + doprinos korisnika
= Ukupni prihvatljivi troškovi
= Ukupna ugovorena vrijednost projekta HRK]]/7.5345</f>
        <v>204427.792156082</v>
      </c>
      <c r="AA3225" s="57" t="s">
        <v>10669</v>
      </c>
      <c r="AB3225" s="57" t="s">
        <v>10670</v>
      </c>
      <c r="AC3225" s="107" t="s">
        <v>11664</v>
      </c>
      <c r="AD3225" s="63" t="s">
        <v>11026</v>
      </c>
    </row>
    <row r="3226" spans="1:30" ht="66.75" customHeight="1" x14ac:dyDescent="0.2">
      <c r="A3226" s="61" t="s">
        <v>11665</v>
      </c>
      <c r="B3226" s="55" t="s">
        <v>10664</v>
      </c>
      <c r="C3226" s="56" t="s">
        <v>11022</v>
      </c>
      <c r="D3226" s="88" t="s">
        <v>11623</v>
      </c>
      <c r="E3226" s="57" t="s">
        <v>232</v>
      </c>
      <c r="F3226" s="62" t="s">
        <v>11666</v>
      </c>
      <c r="G3226" s="62" t="s">
        <v>963</v>
      </c>
      <c r="H3226" s="59">
        <v>44782</v>
      </c>
      <c r="I3226" s="59">
        <v>45147</v>
      </c>
      <c r="J3226" s="48" t="str">
        <f>IF(Ugovori_OPULJP[[#This Row],[DATUM ZAVRŠETKA OPERACIJE]]&gt;DATE(2024,3,31),"u provedbi","završen")</f>
        <v>završen</v>
      </c>
      <c r="K3226" s="46" t="s">
        <v>200</v>
      </c>
      <c r="L3226" s="46" t="s">
        <v>200</v>
      </c>
      <c r="M3226" s="49">
        <v>0.85</v>
      </c>
      <c r="N3226" s="49">
        <v>0.15</v>
      </c>
      <c r="O3226" s="50">
        <f>Ugovori_OPULJP[[#This Row],[Bespovratna sredstva - Ukupno (EU+Nac) HRK
= Ukupna ugovorena vrijednost bespovratnih sredstava]]*Ugovori_OPULJP[[#This Row],[EU STOPA SUFINANCIRANJA %
EU CO-FINANCING RATE %]]</f>
        <v>1472874.7725</v>
      </c>
      <c r="P3226" s="51">
        <f>Ugovori_OPULJP[[#This Row],[Bespovratna sredstva - EU dio - HRK]]/7.5345</f>
        <v>195484.07624925341</v>
      </c>
      <c r="Q3226" s="50">
        <f>Ugovori_OPULJP[[#This Row],[Bespovratna sredstva - Ukupno (EU+Nac) HRK
= Ukupna ugovorena vrijednost bespovratnih sredstava]]*Ugovori_OPULJP[[#This Row],[STOPA NACIONALNOG SUFINANCIRANJA %]]</f>
        <v>259919.07750000001</v>
      </c>
      <c r="R3226" s="51">
        <f>Ugovori_OPULJP[[#This Row],[Bespovratna sredstva - Nacionalni dio - HRK]]/7.5345</f>
        <v>34497.18992633884</v>
      </c>
      <c r="S3226" s="52">
        <v>1732793.85</v>
      </c>
      <c r="T3226" s="51">
        <f>Ugovori_OPULJP[[#This Row],[Bespovratna sredstva - Ukupno (EU+Nac) HRK
= Ukupna ugovorena vrijednost bespovratnih sredstava]]/7.5345</f>
        <v>229981.26617559229</v>
      </c>
      <c r="U3226" s="50">
        <v>305787.14999999991</v>
      </c>
      <c r="V3226" s="51">
        <f>Ugovori_OPULJP[[#This Row],[Javni doprinos korisnika - HRK]]/7.5345</f>
        <v>40584.929325104502</v>
      </c>
      <c r="W3226" s="50">
        <v>0</v>
      </c>
      <c r="X3226" s="51">
        <f>Ugovori_OPULJP[[#This Row],[Privatni doprinos korisnika - HRK]]/7.5345</f>
        <v>0</v>
      </c>
      <c r="Y3226" s="52">
        <v>2038581</v>
      </c>
      <c r="Z3226" s="53">
        <f>Ugovori_OPULJP[[#This Row],[UKUPNI PRIHVATLJIVI IZDACI
TOTAL ELIGIBLE EXPENDITURE
= Bespovratna sredstva ukupno + doprinos korisnika
= Ukupni prihvatljivi troškovi
= Ukupna ugovorena vrijednost projekta HRK]]/7.5345</f>
        <v>270566.19550069678</v>
      </c>
      <c r="AA3226" s="57" t="s">
        <v>10669</v>
      </c>
      <c r="AB3226" s="57" t="s">
        <v>10670</v>
      </c>
      <c r="AC3226" s="107" t="s">
        <v>11667</v>
      </c>
      <c r="AD3226" s="63" t="s">
        <v>11026</v>
      </c>
    </row>
    <row r="3227" spans="1:30" ht="66.75" customHeight="1" x14ac:dyDescent="0.2">
      <c r="A3227" s="61" t="s">
        <v>11668</v>
      </c>
      <c r="B3227" s="55" t="s">
        <v>10664</v>
      </c>
      <c r="C3227" s="56" t="s">
        <v>11022</v>
      </c>
      <c r="D3227" s="88" t="s">
        <v>11623</v>
      </c>
      <c r="E3227" s="57" t="s">
        <v>232</v>
      </c>
      <c r="F3227" s="62" t="s">
        <v>11669</v>
      </c>
      <c r="G3227" s="62" t="s">
        <v>837</v>
      </c>
      <c r="H3227" s="59">
        <v>44789</v>
      </c>
      <c r="I3227" s="59">
        <v>45154</v>
      </c>
      <c r="J3227" s="48" t="str">
        <f>IF(Ugovori_OPULJP[[#This Row],[DATUM ZAVRŠETKA OPERACIJE]]&gt;DATE(2024,3,31),"u provedbi","završen")</f>
        <v>završen</v>
      </c>
      <c r="K3227" s="46" t="s">
        <v>594</v>
      </c>
      <c r="L3227" s="46" t="s">
        <v>594</v>
      </c>
      <c r="M3227" s="49">
        <v>0.85</v>
      </c>
      <c r="N3227" s="49">
        <v>0.15</v>
      </c>
      <c r="O3227" s="50">
        <f>Ugovori_OPULJP[[#This Row],[Bespovratna sredstva - Ukupno (EU+Nac) HRK
= Ukupna ugovorena vrijednost bespovratnih sredstava]]*Ugovori_OPULJP[[#This Row],[EU STOPA SUFINANCIRANJA %
EU CO-FINANCING RATE %]]</f>
        <v>2252632.0049999999</v>
      </c>
      <c r="P3227" s="51">
        <f>Ugovori_OPULJP[[#This Row],[Bespovratna sredstva - EU dio - HRK]]/7.5345</f>
        <v>298975.64602826996</v>
      </c>
      <c r="Q3227" s="50">
        <f>Ugovori_OPULJP[[#This Row],[Bespovratna sredstva - Ukupno (EU+Nac) HRK
= Ukupna ugovorena vrijednost bespovratnih sredstava]]*Ugovori_OPULJP[[#This Row],[STOPA NACIONALNOG SUFINANCIRANJA %]]</f>
        <v>397523.29499999998</v>
      </c>
      <c r="R3227" s="51">
        <f>Ugovori_OPULJP[[#This Row],[Bespovratna sredstva - Nacionalni dio - HRK]]/7.5345</f>
        <v>52760.408122635868</v>
      </c>
      <c r="S3227" s="52">
        <v>2650155.2999999998</v>
      </c>
      <c r="T3227" s="51">
        <f>Ugovori_OPULJP[[#This Row],[Bespovratna sredstva - Ukupno (EU+Nac) HRK
= Ukupna ugovorena vrijednost bespovratnih sredstava]]/7.5345</f>
        <v>351736.05415090581</v>
      </c>
      <c r="U3227" s="50">
        <v>294461.70000000019</v>
      </c>
      <c r="V3227" s="51">
        <f>Ugovori_OPULJP[[#This Row],[Javni doprinos korisnika - HRK]]/7.5345</f>
        <v>39081.783794545117</v>
      </c>
      <c r="W3227" s="50">
        <v>0</v>
      </c>
      <c r="X3227" s="51">
        <f>Ugovori_OPULJP[[#This Row],[Privatni doprinos korisnika - HRK]]/7.5345</f>
        <v>0</v>
      </c>
      <c r="Y3227" s="52">
        <v>2944617</v>
      </c>
      <c r="Z3227" s="53">
        <f>Ugovori_OPULJP[[#This Row],[UKUPNI PRIHVATLJIVI IZDACI
TOTAL ELIGIBLE EXPENDITURE
= Bespovratna sredstva ukupno + doprinos korisnika
= Ukupni prihvatljivi troškovi
= Ukupna ugovorena vrijednost projekta HRK]]/7.5345</f>
        <v>390817.83794545091</v>
      </c>
      <c r="AA3227" s="57" t="s">
        <v>10669</v>
      </c>
      <c r="AB3227" s="57" t="s">
        <v>10670</v>
      </c>
      <c r="AC3227" s="107" t="s">
        <v>11670</v>
      </c>
      <c r="AD3227" s="63" t="s">
        <v>11026</v>
      </c>
    </row>
    <row r="3228" spans="1:30" ht="66.75" customHeight="1" x14ac:dyDescent="0.2">
      <c r="A3228" s="61" t="s">
        <v>11671</v>
      </c>
      <c r="B3228" s="55" t="s">
        <v>10664</v>
      </c>
      <c r="C3228" s="56" t="s">
        <v>11022</v>
      </c>
      <c r="D3228" s="88" t="s">
        <v>11623</v>
      </c>
      <c r="E3228" s="57" t="s">
        <v>232</v>
      </c>
      <c r="F3228" s="62" t="s">
        <v>11672</v>
      </c>
      <c r="G3228" s="62" t="s">
        <v>346</v>
      </c>
      <c r="H3228" s="59">
        <v>44790</v>
      </c>
      <c r="I3228" s="59">
        <v>45155</v>
      </c>
      <c r="J3228" s="48" t="str">
        <f>IF(Ugovori_OPULJP[[#This Row],[DATUM ZAVRŠETKA OPERACIJE]]&gt;DATE(2024,3,31),"u provedbi","završen")</f>
        <v>završen</v>
      </c>
      <c r="K3228" s="58" t="s">
        <v>130</v>
      </c>
      <c r="L3228" s="58" t="s">
        <v>130</v>
      </c>
      <c r="M3228" s="49">
        <v>0.85</v>
      </c>
      <c r="N3228" s="49">
        <v>0.15</v>
      </c>
      <c r="O3228" s="50">
        <f>Ugovori_OPULJP[[#This Row],[Bespovratna sredstva - Ukupno (EU+Nac) HRK
= Ukupna ugovorena vrijednost bespovratnih sredstava]]*Ugovori_OPULJP[[#This Row],[EU STOPA SUFINANCIRANJA %
EU CO-FINANCING RATE %]]</f>
        <v>3400000</v>
      </c>
      <c r="P3228" s="51">
        <f>Ugovori_OPULJP[[#This Row],[Bespovratna sredstva - EU dio - HRK]]/7.5345</f>
        <v>451257.54860972858</v>
      </c>
      <c r="Q3228" s="50">
        <f>Ugovori_OPULJP[[#This Row],[Bespovratna sredstva - Ukupno (EU+Nac) HRK
= Ukupna ugovorena vrijednost bespovratnih sredstava]]*Ugovori_OPULJP[[#This Row],[STOPA NACIONALNOG SUFINANCIRANJA %]]</f>
        <v>600000</v>
      </c>
      <c r="R3228" s="51">
        <f>Ugovori_OPULJP[[#This Row],[Bespovratna sredstva - Nacionalni dio - HRK]]/7.5345</f>
        <v>79633.685048775631</v>
      </c>
      <c r="S3228" s="52">
        <v>4000000</v>
      </c>
      <c r="T3228" s="51">
        <f>Ugovori_OPULJP[[#This Row],[Bespovratna sredstva - Ukupno (EU+Nac) HRK
= Ukupna ugovorena vrijednost bespovratnih sredstava]]/7.5345</f>
        <v>530891.23365850421</v>
      </c>
      <c r="U3228" s="50">
        <v>892594.40000000037</v>
      </c>
      <c r="V3228" s="51">
        <f>Ugovori_OPULJP[[#This Row],[Javni doprinos korisnika - HRK]]/7.5345</f>
        <v>118467.63554316813</v>
      </c>
      <c r="W3228" s="50">
        <v>0</v>
      </c>
      <c r="X3228" s="51">
        <f>Ugovori_OPULJP[[#This Row],[Privatni doprinos korisnika - HRK]]/7.5345</f>
        <v>0</v>
      </c>
      <c r="Y3228" s="52">
        <v>4892594.4000000004</v>
      </c>
      <c r="Z3228" s="53">
        <f>Ugovori_OPULJP[[#This Row],[UKUPNI PRIHVATLJIVI IZDACI
TOTAL ELIGIBLE EXPENDITURE
= Bespovratna sredstva ukupno + doprinos korisnika
= Ukupni prihvatljivi troškovi
= Ukupna ugovorena vrijednost projekta HRK]]/7.5345</f>
        <v>649358.86920167226</v>
      </c>
      <c r="AA3228" s="57" t="s">
        <v>10669</v>
      </c>
      <c r="AB3228" s="57" t="s">
        <v>10670</v>
      </c>
      <c r="AC3228" s="107" t="s">
        <v>11673</v>
      </c>
      <c r="AD3228" s="63" t="s">
        <v>11026</v>
      </c>
    </row>
    <row r="3229" spans="1:30" ht="66.75" customHeight="1" x14ac:dyDescent="0.2">
      <c r="A3229" s="61" t="s">
        <v>11674</v>
      </c>
      <c r="B3229" s="55" t="s">
        <v>10664</v>
      </c>
      <c r="C3229" s="56" t="s">
        <v>11022</v>
      </c>
      <c r="D3229" s="88" t="s">
        <v>11623</v>
      </c>
      <c r="E3229" s="57" t="s">
        <v>232</v>
      </c>
      <c r="F3229" s="62" t="s">
        <v>11675</v>
      </c>
      <c r="G3229" s="62" t="s">
        <v>1950</v>
      </c>
      <c r="H3229" s="59">
        <v>44797</v>
      </c>
      <c r="I3229" s="59">
        <v>45162</v>
      </c>
      <c r="J3229" s="48" t="str">
        <f>IF(Ugovori_OPULJP[[#This Row],[DATUM ZAVRŠETKA OPERACIJE]]&gt;DATE(2024,3,31),"u provedbi","završen")</f>
        <v>završen</v>
      </c>
      <c r="K3229" s="46" t="s">
        <v>249</v>
      </c>
      <c r="L3229" s="46" t="s">
        <v>249</v>
      </c>
      <c r="M3229" s="49">
        <v>0.85</v>
      </c>
      <c r="N3229" s="49">
        <v>0.15</v>
      </c>
      <c r="O3229" s="50">
        <f>Ugovori_OPULJP[[#This Row],[Bespovratna sredstva - Ukupno (EU+Nac) HRK
= Ukupna ugovorena vrijednost bespovratnih sredstava]]*Ugovori_OPULJP[[#This Row],[EU STOPA SUFINANCIRANJA %
EU CO-FINANCING RATE %]]</f>
        <v>5950000</v>
      </c>
      <c r="P3229" s="51">
        <f>Ugovori_OPULJP[[#This Row],[Bespovratna sredstva - EU dio - HRK]]/7.5345</f>
        <v>789700.71006702492</v>
      </c>
      <c r="Q3229" s="50">
        <f>Ugovori_OPULJP[[#This Row],[Bespovratna sredstva - Ukupno (EU+Nac) HRK
= Ukupna ugovorena vrijednost bespovratnih sredstava]]*Ugovori_OPULJP[[#This Row],[STOPA NACIONALNOG SUFINANCIRANJA %]]</f>
        <v>1050000</v>
      </c>
      <c r="R3229" s="51">
        <f>Ugovori_OPULJP[[#This Row],[Bespovratna sredstva - Nacionalni dio - HRK]]/7.5345</f>
        <v>139358.94883535735</v>
      </c>
      <c r="S3229" s="52">
        <v>7000000</v>
      </c>
      <c r="T3229" s="51">
        <f>Ugovori_OPULJP[[#This Row],[Bespovratna sredstva - Ukupno (EU+Nac) HRK
= Ukupna ugovorena vrijednost bespovratnih sredstava]]/7.5345</f>
        <v>929059.65890238236</v>
      </c>
      <c r="U3229" s="50">
        <v>3781828.4000000004</v>
      </c>
      <c r="V3229" s="51">
        <f>Ugovori_OPULJP[[#This Row],[Javni doprinos korisnika - HRK]]/7.5345</f>
        <v>501934.88619019178</v>
      </c>
      <c r="W3229" s="50">
        <v>0</v>
      </c>
      <c r="X3229" s="51">
        <f>Ugovori_OPULJP[[#This Row],[Privatni doprinos korisnika - HRK]]/7.5345</f>
        <v>0</v>
      </c>
      <c r="Y3229" s="52">
        <v>10781828.4</v>
      </c>
      <c r="Z3229" s="53">
        <f>Ugovori_OPULJP[[#This Row],[UKUPNI PRIHVATLJIVI IZDACI
TOTAL ELIGIBLE EXPENDITURE
= Bespovratna sredstva ukupno + doprinos korisnika
= Ukupni prihvatljivi troškovi
= Ukupna ugovorena vrijednost projekta HRK]]/7.5345</f>
        <v>1430994.5450925741</v>
      </c>
      <c r="AA3229" s="57" t="s">
        <v>10669</v>
      </c>
      <c r="AB3229" s="57" t="s">
        <v>10670</v>
      </c>
      <c r="AC3229" s="107" t="s">
        <v>11676</v>
      </c>
      <c r="AD3229" s="63" t="s">
        <v>11026</v>
      </c>
    </row>
    <row r="3230" spans="1:30" ht="66.75" customHeight="1" x14ac:dyDescent="0.2">
      <c r="A3230" s="61" t="s">
        <v>11677</v>
      </c>
      <c r="B3230" s="55" t="s">
        <v>10664</v>
      </c>
      <c r="C3230" s="56" t="s">
        <v>11022</v>
      </c>
      <c r="D3230" s="88" t="s">
        <v>11623</v>
      </c>
      <c r="E3230" s="57" t="s">
        <v>232</v>
      </c>
      <c r="F3230" s="45" t="s">
        <v>11214</v>
      </c>
      <c r="G3230" s="62" t="s">
        <v>11215</v>
      </c>
      <c r="H3230" s="59">
        <v>44805</v>
      </c>
      <c r="I3230" s="59">
        <v>45170</v>
      </c>
      <c r="J3230" s="48" t="str">
        <f>IF(Ugovori_OPULJP[[#This Row],[DATUM ZAVRŠETKA OPERACIJE]]&gt;DATE(2024,3,31),"u provedbi","završen")</f>
        <v>završen</v>
      </c>
      <c r="K3230" s="58" t="s">
        <v>155</v>
      </c>
      <c r="L3230" s="58" t="s">
        <v>155</v>
      </c>
      <c r="M3230" s="49">
        <v>0.85</v>
      </c>
      <c r="N3230" s="49">
        <v>0.15</v>
      </c>
      <c r="O3230" s="50">
        <f>Ugovori_OPULJP[[#This Row],[Bespovratna sredstva - Ukupno (EU+Nac) HRK
= Ukupna ugovorena vrijednost bespovratnih sredstava]]*Ugovori_OPULJP[[#This Row],[EU STOPA SUFINANCIRANJA %
EU CO-FINANCING RATE %]]</f>
        <v>1014647.0654999999</v>
      </c>
      <c r="P3230" s="51">
        <f>Ugovori_OPULJP[[#This Row],[Bespovratna sredstva - EU dio - HRK]]/7.5345</f>
        <v>134666.80808281901</v>
      </c>
      <c r="Q3230" s="50">
        <f>Ugovori_OPULJP[[#This Row],[Bespovratna sredstva - Ukupno (EU+Nac) HRK
= Ukupna ugovorena vrijednost bespovratnih sredstava]]*Ugovori_OPULJP[[#This Row],[STOPA NACIONALNOG SUFINANCIRANJA %]]</f>
        <v>179055.3645</v>
      </c>
      <c r="R3230" s="51">
        <f>Ugovori_OPULJP[[#This Row],[Bespovratna sredstva - Nacionalni dio - HRK]]/7.5345</f>
        <v>23764.730838144533</v>
      </c>
      <c r="S3230" s="52">
        <v>1193702.43</v>
      </c>
      <c r="T3230" s="51">
        <f>Ugovori_OPULJP[[#This Row],[Bespovratna sredstva - Ukupno (EU+Nac) HRK
= Ukupna ugovorena vrijednost bespovratnih sredstava]]/7.5345</f>
        <v>158431.53892096356</v>
      </c>
      <c r="U3230" s="50">
        <v>210653.37000000011</v>
      </c>
      <c r="V3230" s="51">
        <f>Ugovori_OPULJP[[#This Row],[Javni doprinos korisnika - HRK]]/7.5345</f>
        <v>27958.506868405348</v>
      </c>
      <c r="W3230" s="50">
        <v>0</v>
      </c>
      <c r="X3230" s="51">
        <f>Ugovori_OPULJP[[#This Row],[Privatni doprinos korisnika - HRK]]/7.5345</f>
        <v>0</v>
      </c>
      <c r="Y3230" s="52">
        <v>1404355.8</v>
      </c>
      <c r="Z3230" s="53">
        <f>Ugovori_OPULJP[[#This Row],[UKUPNI PRIHVATLJIVI IZDACI
TOTAL ELIGIBLE EXPENDITURE
= Bespovratna sredstva ukupno + doprinos korisnika
= Ukupni prihvatljivi troškovi
= Ukupna ugovorena vrijednost projekta HRK]]/7.5345</f>
        <v>186390.04578936889</v>
      </c>
      <c r="AA3230" s="57" t="s">
        <v>10669</v>
      </c>
      <c r="AB3230" s="57" t="s">
        <v>10670</v>
      </c>
      <c r="AC3230" s="107" t="s">
        <v>11678</v>
      </c>
      <c r="AD3230" s="63" t="s">
        <v>11026</v>
      </c>
    </row>
    <row r="3231" spans="1:30" ht="66.75" customHeight="1" x14ac:dyDescent="0.2">
      <c r="A3231" s="61" t="s">
        <v>11679</v>
      </c>
      <c r="B3231" s="55" t="s">
        <v>10664</v>
      </c>
      <c r="C3231" s="56" t="s">
        <v>11022</v>
      </c>
      <c r="D3231" s="88" t="s">
        <v>11623</v>
      </c>
      <c r="E3231" s="57" t="s">
        <v>232</v>
      </c>
      <c r="F3231" s="45" t="s">
        <v>11054</v>
      </c>
      <c r="G3231" s="62" t="s">
        <v>11055</v>
      </c>
      <c r="H3231" s="59">
        <v>44757</v>
      </c>
      <c r="I3231" s="59">
        <v>45124</v>
      </c>
      <c r="J3231" s="48" t="str">
        <f>IF(Ugovori_OPULJP[[#This Row],[DATUM ZAVRŠETKA OPERACIJE]]&gt;DATE(2024,3,31),"u provedbi","završen")</f>
        <v>završen</v>
      </c>
      <c r="K3231" s="46" t="s">
        <v>155</v>
      </c>
      <c r="L3231" s="46" t="s">
        <v>155</v>
      </c>
      <c r="M3231" s="49">
        <v>0.85</v>
      </c>
      <c r="N3231" s="49">
        <v>0.15</v>
      </c>
      <c r="O3231" s="50">
        <f>Ugovori_OPULJP[[#This Row],[Bespovratna sredstva - Ukupno (EU+Nac) HRK
= Ukupna ugovorena vrijednost bespovratnih sredstava]]*Ugovori_OPULJP[[#This Row],[EU STOPA SUFINANCIRANJA %
EU CO-FINANCING RATE %]]</f>
        <v>2125000</v>
      </c>
      <c r="P3231" s="51">
        <f>Ugovori_OPULJP[[#This Row],[Bespovratna sredstva - EU dio - HRK]]/7.5345</f>
        <v>282035.96788108035</v>
      </c>
      <c r="Q3231" s="50">
        <f>Ugovori_OPULJP[[#This Row],[Bespovratna sredstva - Ukupno (EU+Nac) HRK
= Ukupna ugovorena vrijednost bespovratnih sredstava]]*Ugovori_OPULJP[[#This Row],[STOPA NACIONALNOG SUFINANCIRANJA %]]</f>
        <v>375000</v>
      </c>
      <c r="R3231" s="51">
        <f>Ugovori_OPULJP[[#This Row],[Bespovratna sredstva - Nacionalni dio - HRK]]/7.5345</f>
        <v>49771.053155484769</v>
      </c>
      <c r="S3231" s="52">
        <v>2500000</v>
      </c>
      <c r="T3231" s="51">
        <f>Ugovori_OPULJP[[#This Row],[Bespovratna sredstva - Ukupno (EU+Nac) HRK
= Ukupna ugovorena vrijednost bespovratnih sredstava]]/7.5345</f>
        <v>331807.02103656513</v>
      </c>
      <c r="U3231" s="50">
        <v>444617</v>
      </c>
      <c r="V3231" s="51">
        <f>Ugovori_OPULJP[[#This Row],[Javni doprinos korisnika - HRK]]/7.5345</f>
        <v>59010.81690888579</v>
      </c>
      <c r="W3231" s="50">
        <v>0</v>
      </c>
      <c r="X3231" s="51">
        <f>Ugovori_OPULJP[[#This Row],[Privatni doprinos korisnika - HRK]]/7.5345</f>
        <v>0</v>
      </c>
      <c r="Y3231" s="52">
        <v>2944617</v>
      </c>
      <c r="Z3231" s="53">
        <f>Ugovori_OPULJP[[#This Row],[UKUPNI PRIHVATLJIVI IZDACI
TOTAL ELIGIBLE EXPENDITURE
= Bespovratna sredstva ukupno + doprinos korisnika
= Ukupni prihvatljivi troškovi
= Ukupna ugovorena vrijednost projekta HRK]]/7.5345</f>
        <v>390817.83794545091</v>
      </c>
      <c r="AA3231" s="57" t="s">
        <v>10669</v>
      </c>
      <c r="AB3231" s="57" t="s">
        <v>10670</v>
      </c>
      <c r="AC3231" s="107" t="s">
        <v>11680</v>
      </c>
      <c r="AD3231" s="63" t="s">
        <v>11026</v>
      </c>
    </row>
    <row r="3232" spans="1:30" ht="66.75" customHeight="1" x14ac:dyDescent="0.2">
      <c r="A3232" s="61" t="s">
        <v>11681</v>
      </c>
      <c r="B3232" s="55" t="s">
        <v>10664</v>
      </c>
      <c r="C3232" s="56" t="s">
        <v>11022</v>
      </c>
      <c r="D3232" s="88" t="s">
        <v>11623</v>
      </c>
      <c r="E3232" s="57" t="s">
        <v>232</v>
      </c>
      <c r="F3232" s="62" t="s">
        <v>11682</v>
      </c>
      <c r="G3232" s="62" t="s">
        <v>11035</v>
      </c>
      <c r="H3232" s="59">
        <v>44777</v>
      </c>
      <c r="I3232" s="59">
        <v>45142</v>
      </c>
      <c r="J3232" s="48" t="str">
        <f>IF(Ugovori_OPULJP[[#This Row],[DATUM ZAVRŠETKA OPERACIJE]]&gt;DATE(2024,3,31),"u provedbi","završen")</f>
        <v>završen</v>
      </c>
      <c r="K3232" s="58" t="s">
        <v>79</v>
      </c>
      <c r="L3232" s="58" t="s">
        <v>79</v>
      </c>
      <c r="M3232" s="49">
        <v>0.85</v>
      </c>
      <c r="N3232" s="49">
        <v>0.15</v>
      </c>
      <c r="O3232" s="50">
        <f>Ugovori_OPULJP[[#This Row],[Bespovratna sredstva - Ukupno (EU+Nac) HRK
= Ukupna ugovorena vrijednost bespovratnih sredstava]]*Ugovori_OPULJP[[#This Row],[EU STOPA SUFINANCIRANJA %
EU CO-FINANCING RATE %]]</f>
        <v>2975000</v>
      </c>
      <c r="P3232" s="51">
        <f>Ugovori_OPULJP[[#This Row],[Bespovratna sredstva - EU dio - HRK]]/7.5345</f>
        <v>394850.35503351246</v>
      </c>
      <c r="Q3232" s="50">
        <f>Ugovori_OPULJP[[#This Row],[Bespovratna sredstva - Ukupno (EU+Nac) HRK
= Ukupna ugovorena vrijednost bespovratnih sredstava]]*Ugovori_OPULJP[[#This Row],[STOPA NACIONALNOG SUFINANCIRANJA %]]</f>
        <v>525000</v>
      </c>
      <c r="R3232" s="51">
        <f>Ugovori_OPULJP[[#This Row],[Bespovratna sredstva - Nacionalni dio - HRK]]/7.5345</f>
        <v>69679.474417678677</v>
      </c>
      <c r="S3232" s="52">
        <v>3500000</v>
      </c>
      <c r="T3232" s="51">
        <f>Ugovori_OPULJP[[#This Row],[Bespovratna sredstva - Ukupno (EU+Nac) HRK
= Ukupna ugovorena vrijednost bespovratnih sredstava]]/7.5345</f>
        <v>464529.82945119118</v>
      </c>
      <c r="U3232" s="50">
        <v>1664405.2000000002</v>
      </c>
      <c r="V3232" s="51">
        <f>Ugovori_OPULJP[[#This Row],[Javni doprinos korisnika - HRK]]/7.5345</f>
        <v>220904.53248390736</v>
      </c>
      <c r="W3232" s="50">
        <v>0</v>
      </c>
      <c r="X3232" s="51">
        <f>Ugovori_OPULJP[[#This Row],[Privatni doprinos korisnika - HRK]]/7.5345</f>
        <v>0</v>
      </c>
      <c r="Y3232" s="52">
        <v>5164405.2</v>
      </c>
      <c r="Z3232" s="53">
        <f>Ugovori_OPULJP[[#This Row],[UKUPNI PRIHVATLJIVI IZDACI
TOTAL ELIGIBLE EXPENDITURE
= Bespovratna sredstva ukupno + doprinos korisnika
= Ukupni prihvatljivi troškovi
= Ukupna ugovorena vrijednost projekta HRK]]/7.5345</f>
        <v>685434.36193509854</v>
      </c>
      <c r="AA3232" s="57" t="s">
        <v>10669</v>
      </c>
      <c r="AB3232" s="57" t="s">
        <v>10670</v>
      </c>
      <c r="AC3232" s="107" t="s">
        <v>11683</v>
      </c>
      <c r="AD3232" s="63" t="s">
        <v>11026</v>
      </c>
    </row>
    <row r="3233" spans="1:30" ht="66.75" customHeight="1" x14ac:dyDescent="0.2">
      <c r="A3233" s="61" t="s">
        <v>11684</v>
      </c>
      <c r="B3233" s="55" t="s">
        <v>10664</v>
      </c>
      <c r="C3233" s="56" t="s">
        <v>11022</v>
      </c>
      <c r="D3233" s="88" t="s">
        <v>11623</v>
      </c>
      <c r="E3233" s="57" t="s">
        <v>232</v>
      </c>
      <c r="F3233" s="62" t="s">
        <v>11685</v>
      </c>
      <c r="G3233" s="62" t="s">
        <v>3106</v>
      </c>
      <c r="H3233" s="59">
        <v>44782</v>
      </c>
      <c r="I3233" s="59">
        <v>45147</v>
      </c>
      <c r="J3233" s="48" t="str">
        <f>IF(Ugovori_OPULJP[[#This Row],[DATUM ZAVRŠETKA OPERACIJE]]&gt;DATE(2024,3,31),"u provedbi","završen")</f>
        <v>završen</v>
      </c>
      <c r="K3233" s="58" t="s">
        <v>99</v>
      </c>
      <c r="L3233" s="58" t="s">
        <v>99</v>
      </c>
      <c r="M3233" s="49">
        <v>0.85</v>
      </c>
      <c r="N3233" s="49">
        <v>0.15</v>
      </c>
      <c r="O3233" s="50">
        <f>Ugovori_OPULJP[[#This Row],[Bespovratna sredstva - Ukupno (EU+Nac) HRK
= Ukupna ugovorena vrijednost bespovratnih sredstava]]*Ugovori_OPULJP[[#This Row],[EU STOPA SUFINANCIRANJA %
EU CO-FINANCING RATE %]]</f>
        <v>3305785.6004999997</v>
      </c>
      <c r="P3233" s="51">
        <f>Ugovori_OPULJP[[#This Row],[Bespovratna sredstva - EU dio - HRK]]/7.5345</f>
        <v>438753.148914991</v>
      </c>
      <c r="Q3233" s="50">
        <f>Ugovori_OPULJP[[#This Row],[Bespovratna sredstva - Ukupno (EU+Nac) HRK
= Ukupna ugovorena vrijednost bespovratnih sredstava]]*Ugovori_OPULJP[[#This Row],[STOPA NACIONALNOG SUFINANCIRANJA %]]</f>
        <v>583373.92949999997</v>
      </c>
      <c r="R3233" s="51">
        <f>Ugovori_OPULJP[[#This Row],[Bespovratna sredstva - Nacionalni dio - HRK]]/7.5345</f>
        <v>77427.026279116064</v>
      </c>
      <c r="S3233" s="52">
        <v>3889159.53</v>
      </c>
      <c r="T3233" s="51">
        <f>Ugovori_OPULJP[[#This Row],[Bespovratna sredstva - Ukupno (EU+Nac) HRK
= Ukupna ugovorena vrijednost bespovratnih sredstava]]/7.5345</f>
        <v>516180.17519410705</v>
      </c>
      <c r="U3233" s="50">
        <v>686322.27</v>
      </c>
      <c r="V3233" s="51">
        <f>Ugovori_OPULJP[[#This Row],[Javni doprinos korisnika - HRK]]/7.5345</f>
        <v>91090.61915190125</v>
      </c>
      <c r="W3233" s="50">
        <v>0</v>
      </c>
      <c r="X3233" s="51">
        <f>Ugovori_OPULJP[[#This Row],[Privatni doprinos korisnika - HRK]]/7.5345</f>
        <v>0</v>
      </c>
      <c r="Y3233" s="52">
        <v>4575481.8</v>
      </c>
      <c r="Z3233" s="53">
        <f>Ugovori_OPULJP[[#This Row],[UKUPNI PRIHVATLJIVI IZDACI
TOTAL ELIGIBLE EXPENDITURE
= Bespovratna sredstva ukupno + doprinos korisnika
= Ukupni prihvatljivi troškovi
= Ukupna ugovorena vrijednost projekta HRK]]/7.5345</f>
        <v>607270.79434600833</v>
      </c>
      <c r="AA3233" s="57" t="s">
        <v>10669</v>
      </c>
      <c r="AB3233" s="57" t="s">
        <v>10670</v>
      </c>
      <c r="AC3233" s="107" t="s">
        <v>11686</v>
      </c>
      <c r="AD3233" s="63" t="s">
        <v>11026</v>
      </c>
    </row>
    <row r="3234" spans="1:30" ht="66.75" customHeight="1" x14ac:dyDescent="0.2">
      <c r="A3234" s="61" t="s">
        <v>11687</v>
      </c>
      <c r="B3234" s="55" t="s">
        <v>10664</v>
      </c>
      <c r="C3234" s="56" t="s">
        <v>11022</v>
      </c>
      <c r="D3234" s="88" t="s">
        <v>11623</v>
      </c>
      <c r="E3234" s="57" t="s">
        <v>232</v>
      </c>
      <c r="F3234" s="62" t="s">
        <v>11688</v>
      </c>
      <c r="G3234" s="62" t="s">
        <v>11611</v>
      </c>
      <c r="H3234" s="59">
        <v>44789</v>
      </c>
      <c r="I3234" s="59">
        <v>45154</v>
      </c>
      <c r="J3234" s="48" t="str">
        <f>IF(Ugovori_OPULJP[[#This Row],[DATUM ZAVRŠETKA OPERACIJE]]&gt;DATE(2024,3,31),"u provedbi","završen")</f>
        <v>završen</v>
      </c>
      <c r="K3234" s="46" t="s">
        <v>200</v>
      </c>
      <c r="L3234" s="46" t="s">
        <v>200</v>
      </c>
      <c r="M3234" s="49">
        <v>0.85</v>
      </c>
      <c r="N3234" s="49">
        <v>0.15</v>
      </c>
      <c r="O3234" s="50">
        <f>Ugovori_OPULJP[[#This Row],[Bespovratna sredstva - Ukupno (EU+Nac) HRK
= Ukupna ugovorena vrijednost bespovratnih sredstava]]*Ugovori_OPULJP[[#This Row],[EU STOPA SUFINANCIRANJA %
EU CO-FINANCING RATE %]]</f>
        <v>720072.11100000003</v>
      </c>
      <c r="P3234" s="51">
        <f>Ugovori_OPULJP[[#This Row],[Bespovratna sredstva - EU dio - HRK]]/7.5345</f>
        <v>95569.992832968346</v>
      </c>
      <c r="Q3234" s="50">
        <f>Ugovori_OPULJP[[#This Row],[Bespovratna sredstva - Ukupno (EU+Nac) HRK
= Ukupna ugovorena vrijednost bespovratnih sredstava]]*Ugovori_OPULJP[[#This Row],[STOPA NACIONALNOG SUFINANCIRANJA %]]</f>
        <v>127071.549</v>
      </c>
      <c r="R3234" s="51">
        <f>Ugovori_OPULJP[[#This Row],[Bespovratna sredstva - Nacionalni dio - HRK]]/7.5345</f>
        <v>16865.292852876766</v>
      </c>
      <c r="S3234" s="52">
        <v>847143.66</v>
      </c>
      <c r="T3234" s="51">
        <f>Ugovori_OPULJP[[#This Row],[Bespovratna sredstva - Ukupno (EU+Nac) HRK
= Ukupna ugovorena vrijednost bespovratnih sredstava]]/7.5345</f>
        <v>112435.28568584511</v>
      </c>
      <c r="U3234" s="50">
        <v>149495.93999999994</v>
      </c>
      <c r="V3234" s="51">
        <f>Ugovori_OPULJP[[#This Row],[Javni doprinos korisnika - HRK]]/7.5345</f>
        <v>19841.521003384423</v>
      </c>
      <c r="W3234" s="50">
        <v>0</v>
      </c>
      <c r="X3234" s="51">
        <f>Ugovori_OPULJP[[#This Row],[Privatni doprinos korisnika - HRK]]/7.5345</f>
        <v>0</v>
      </c>
      <c r="Y3234" s="52">
        <v>996639.6</v>
      </c>
      <c r="Z3234" s="53">
        <f>Ugovori_OPULJP[[#This Row],[UKUPNI PRIHVATLJIVI IZDACI
TOTAL ELIGIBLE EXPENDITURE
= Bespovratna sredstva ukupno + doprinos korisnika
= Ukupni prihvatljivi troškovi
= Ukupna ugovorena vrijednost projekta HRK]]/7.5345</f>
        <v>132276.80668922953</v>
      </c>
      <c r="AA3234" s="57" t="s">
        <v>10669</v>
      </c>
      <c r="AB3234" s="57" t="s">
        <v>10670</v>
      </c>
      <c r="AC3234" s="107" t="s">
        <v>11689</v>
      </c>
      <c r="AD3234" s="63" t="s">
        <v>11026</v>
      </c>
    </row>
    <row r="3235" spans="1:30" ht="66.75" customHeight="1" x14ac:dyDescent="0.2">
      <c r="A3235" s="61" t="s">
        <v>11690</v>
      </c>
      <c r="B3235" s="55" t="s">
        <v>10664</v>
      </c>
      <c r="C3235" s="56" t="s">
        <v>11022</v>
      </c>
      <c r="D3235" s="88" t="s">
        <v>11623</v>
      </c>
      <c r="E3235" s="57" t="s">
        <v>232</v>
      </c>
      <c r="F3235" s="62" t="s">
        <v>11386</v>
      </c>
      <c r="G3235" s="62" t="s">
        <v>6848</v>
      </c>
      <c r="H3235" s="59">
        <v>44798</v>
      </c>
      <c r="I3235" s="59">
        <v>45163</v>
      </c>
      <c r="J3235" s="48" t="str">
        <f>IF(Ugovori_OPULJP[[#This Row],[DATUM ZAVRŠETKA OPERACIJE]]&gt;DATE(2024,3,31),"u provedbi","završen")</f>
        <v>završen</v>
      </c>
      <c r="K3235" s="46" t="s">
        <v>371</v>
      </c>
      <c r="L3235" s="46" t="s">
        <v>371</v>
      </c>
      <c r="M3235" s="49">
        <v>0.85</v>
      </c>
      <c r="N3235" s="49">
        <v>0.15</v>
      </c>
      <c r="O3235" s="50">
        <f>Ugovori_OPULJP[[#This Row],[Bespovratna sredstva - Ukupno (EU+Nac) HRK
= Ukupna ugovorena vrijednost bespovratnih sredstava]]*Ugovori_OPULJP[[#This Row],[EU STOPA SUFINANCIRANJA %
EU CO-FINANCING RATE %]]</f>
        <v>1755897.7679999999</v>
      </c>
      <c r="P3235" s="51">
        <f>Ugovori_OPULJP[[#This Row],[Bespovratna sredstva - EU dio - HRK]]/7.5345</f>
        <v>233047.68305793349</v>
      </c>
      <c r="Q3235" s="50">
        <f>Ugovori_OPULJP[[#This Row],[Bespovratna sredstva - Ukupno (EU+Nac) HRK
= Ukupna ugovorena vrijednost bespovratnih sredstava]]*Ugovori_OPULJP[[#This Row],[STOPA NACIONALNOG SUFINANCIRANJA %]]</f>
        <v>309864.31199999998</v>
      </c>
      <c r="R3235" s="51">
        <f>Ugovori_OPULJP[[#This Row],[Bespovratna sredstva - Nacionalni dio - HRK]]/7.5345</f>
        <v>41126.061716105905</v>
      </c>
      <c r="S3235" s="52">
        <v>2065762.08</v>
      </c>
      <c r="T3235" s="51">
        <f>Ugovori_OPULJP[[#This Row],[Bespovratna sredstva - Ukupno (EU+Nac) HRK
= Ukupna ugovorena vrijednost bespovratnih sredstava]]/7.5345</f>
        <v>274173.74477403943</v>
      </c>
      <c r="U3235" s="50">
        <v>108724.31999999983</v>
      </c>
      <c r="V3235" s="51">
        <f>Ugovori_OPULJP[[#This Row],[Javni doprinos korisnika - HRK]]/7.5345</f>
        <v>14430.197093370472</v>
      </c>
      <c r="W3235" s="50">
        <v>0</v>
      </c>
      <c r="X3235" s="51">
        <f>Ugovori_OPULJP[[#This Row],[Privatni doprinos korisnika - HRK]]/7.5345</f>
        <v>0</v>
      </c>
      <c r="Y3235" s="52">
        <v>2174486.4</v>
      </c>
      <c r="Z3235" s="53">
        <f>Ugovori_OPULJP[[#This Row],[UKUPNI PRIHVATLJIVI IZDACI
TOTAL ELIGIBLE EXPENDITURE
= Bespovratna sredstva ukupno + doprinos korisnika
= Ukupni prihvatljivi troškovi
= Ukupna ugovorena vrijednost projekta HRK]]/7.5345</f>
        <v>288603.94186740991</v>
      </c>
      <c r="AA3235" s="57" t="s">
        <v>10669</v>
      </c>
      <c r="AB3235" s="57" t="s">
        <v>10670</v>
      </c>
      <c r="AC3235" s="107" t="s">
        <v>11691</v>
      </c>
      <c r="AD3235" s="63" t="s">
        <v>11026</v>
      </c>
    </row>
    <row r="3236" spans="1:30" ht="66.75" customHeight="1" x14ac:dyDescent="0.2">
      <c r="A3236" s="61" t="s">
        <v>11692</v>
      </c>
      <c r="B3236" s="55" t="s">
        <v>10664</v>
      </c>
      <c r="C3236" s="56" t="s">
        <v>11022</v>
      </c>
      <c r="D3236" s="88" t="s">
        <v>11623</v>
      </c>
      <c r="E3236" s="57" t="s">
        <v>232</v>
      </c>
      <c r="F3236" s="62" t="s">
        <v>11693</v>
      </c>
      <c r="G3236" s="62" t="s">
        <v>2483</v>
      </c>
      <c r="H3236" s="59">
        <v>44789</v>
      </c>
      <c r="I3236" s="59">
        <v>45154</v>
      </c>
      <c r="J3236" s="48" t="str">
        <f>IF(Ugovori_OPULJP[[#This Row],[DATUM ZAVRŠETKA OPERACIJE]]&gt;DATE(2024,3,31),"u provedbi","završen")</f>
        <v>završen</v>
      </c>
      <c r="K3236" s="46" t="s">
        <v>333</v>
      </c>
      <c r="L3236" s="46" t="s">
        <v>333</v>
      </c>
      <c r="M3236" s="49">
        <v>0.85</v>
      </c>
      <c r="N3236" s="49">
        <v>0.15</v>
      </c>
      <c r="O3236" s="50">
        <f>Ugovori_OPULJP[[#This Row],[Bespovratna sredstva - Ukupno (EU+Nac) HRK
= Ukupna ugovorena vrijednost bespovratnih sredstava]]*Ugovori_OPULJP[[#This Row],[EU STOPA SUFINANCIRANJA %
EU CO-FINANCING RATE %]]</f>
        <v>2121709.8030000003</v>
      </c>
      <c r="P3236" s="51">
        <f>Ugovori_OPULJP[[#This Row],[Bespovratna sredstva - EU dio - HRK]]/7.5345</f>
        <v>281599.28369500302</v>
      </c>
      <c r="Q3236" s="50">
        <f>Ugovori_OPULJP[[#This Row],[Bespovratna sredstva - Ukupno (EU+Nac) HRK
= Ukupna ugovorena vrijednost bespovratnih sredstava]]*Ugovori_OPULJP[[#This Row],[STOPA NACIONALNOG SUFINANCIRANJA %]]</f>
        <v>374419.37700000004</v>
      </c>
      <c r="R3236" s="51">
        <f>Ugovori_OPULJP[[#This Row],[Bespovratna sredstva - Nacionalni dio - HRK]]/7.5345</f>
        <v>49693.99124029465</v>
      </c>
      <c r="S3236" s="52">
        <v>2496129.1800000002</v>
      </c>
      <c r="T3236" s="51">
        <f>Ugovori_OPULJP[[#This Row],[Bespovratna sredstva - Ukupno (EU+Nac) HRK
= Ukupna ugovorena vrijednost bespovratnih sredstava]]/7.5345</f>
        <v>331293.27493529761</v>
      </c>
      <c r="U3236" s="50">
        <v>131375.21999999974</v>
      </c>
      <c r="V3236" s="51">
        <f>Ugovori_OPULJP[[#This Row],[Javni doprinos korisnika - HRK]]/7.5345</f>
        <v>17436.488154489314</v>
      </c>
      <c r="W3236" s="50">
        <v>0</v>
      </c>
      <c r="X3236" s="51">
        <f>Ugovori_OPULJP[[#This Row],[Privatni doprinos korisnika - HRK]]/7.5345</f>
        <v>0</v>
      </c>
      <c r="Y3236" s="52">
        <v>2627504.4</v>
      </c>
      <c r="Z3236" s="53">
        <f>Ugovori_OPULJP[[#This Row],[UKUPNI PRIHVATLJIVI IZDACI
TOTAL ELIGIBLE EXPENDITURE
= Bespovratna sredstva ukupno + doprinos korisnika
= Ukupni prihvatljivi troškovi
= Ukupna ugovorena vrijednost projekta HRK]]/7.5345</f>
        <v>348729.76308978692</v>
      </c>
      <c r="AA3236" s="57" t="s">
        <v>10669</v>
      </c>
      <c r="AB3236" s="57" t="s">
        <v>10670</v>
      </c>
      <c r="AC3236" s="107" t="s">
        <v>11694</v>
      </c>
      <c r="AD3236" s="63" t="s">
        <v>11026</v>
      </c>
    </row>
    <row r="3237" spans="1:30" ht="66.75" customHeight="1" x14ac:dyDescent="0.2">
      <c r="A3237" s="61" t="s">
        <v>11695</v>
      </c>
      <c r="B3237" s="55" t="s">
        <v>10664</v>
      </c>
      <c r="C3237" s="56" t="s">
        <v>11022</v>
      </c>
      <c r="D3237" s="88" t="s">
        <v>11623</v>
      </c>
      <c r="E3237" s="57" t="s">
        <v>232</v>
      </c>
      <c r="F3237" s="62" t="s">
        <v>11696</v>
      </c>
      <c r="G3237" s="62" t="s">
        <v>825</v>
      </c>
      <c r="H3237" s="59">
        <v>44774</v>
      </c>
      <c r="I3237" s="59">
        <v>45139</v>
      </c>
      <c r="J3237" s="48" t="str">
        <f>IF(Ugovori_OPULJP[[#This Row],[DATUM ZAVRŠETKA OPERACIJE]]&gt;DATE(2024,3,31),"u provedbi","završen")</f>
        <v>završen</v>
      </c>
      <c r="K3237" s="58" t="s">
        <v>79</v>
      </c>
      <c r="L3237" s="58" t="s">
        <v>79</v>
      </c>
      <c r="M3237" s="49">
        <v>0.85</v>
      </c>
      <c r="N3237" s="49">
        <v>0.15</v>
      </c>
      <c r="O3237" s="50">
        <f>Ugovori_OPULJP[[#This Row],[Bespovratna sredstva - Ukupno (EU+Nac) HRK
= Ukupna ugovorena vrijednost bespovratnih sredstava]]*Ugovori_OPULJP[[#This Row],[EU STOPA SUFINANCIRANJA %
EU CO-FINANCING RATE %]]</f>
        <v>2062024.6814999999</v>
      </c>
      <c r="P3237" s="51">
        <f>Ugovori_OPULJP[[#This Row],[Bespovratna sredstva - EU dio - HRK]]/7.5345</f>
        <v>273677.70674895478</v>
      </c>
      <c r="Q3237" s="50">
        <f>Ugovori_OPULJP[[#This Row],[Bespovratna sredstva - Ukupno (EU+Nac) HRK
= Ukupna ugovorena vrijednost bespovratnih sredstava]]*Ugovori_OPULJP[[#This Row],[STOPA NACIONALNOG SUFINANCIRANJA %]]</f>
        <v>363886.70850000001</v>
      </c>
      <c r="R3237" s="51">
        <f>Ugovori_OPULJP[[#This Row],[Bespovratna sredstva - Nacionalni dio - HRK]]/7.5345</f>
        <v>48296.065896874374</v>
      </c>
      <c r="S3237" s="52">
        <v>2425911.39</v>
      </c>
      <c r="T3237" s="51">
        <f>Ugovori_OPULJP[[#This Row],[Bespovratna sredstva - Ukupno (EU+Nac) HRK
= Ukupna ugovorena vrijednost bespovratnih sredstava]]/7.5345</f>
        <v>321973.77264582919</v>
      </c>
      <c r="U3237" s="50">
        <v>428102.00999999978</v>
      </c>
      <c r="V3237" s="51">
        <f>Ugovori_OPULJP[[#This Row],[Javni doprinos korisnika - HRK]]/7.5345</f>
        <v>56818.901055146292</v>
      </c>
      <c r="W3237" s="50">
        <v>0</v>
      </c>
      <c r="X3237" s="51">
        <f>Ugovori_OPULJP[[#This Row],[Privatni doprinos korisnika - HRK]]/7.5345</f>
        <v>0</v>
      </c>
      <c r="Y3237" s="52">
        <v>2854013.4</v>
      </c>
      <c r="Z3237" s="53">
        <f>Ugovori_OPULJP[[#This Row],[UKUPNI PRIHVATLJIVI IZDACI
TOTAL ELIGIBLE EXPENDITURE
= Bespovratna sredstva ukupno + doprinos korisnika
= Ukupni prihvatljivi troškovi
= Ukupna ugovorena vrijednost projekta HRK]]/7.5345</f>
        <v>378792.67370097549</v>
      </c>
      <c r="AA3237" s="57" t="s">
        <v>10669</v>
      </c>
      <c r="AB3237" s="57" t="s">
        <v>10670</v>
      </c>
      <c r="AC3237" s="107" t="s">
        <v>11697</v>
      </c>
      <c r="AD3237" s="63" t="s">
        <v>11026</v>
      </c>
    </row>
    <row r="3238" spans="1:30" ht="66.75" customHeight="1" x14ac:dyDescent="0.2">
      <c r="A3238" s="61" t="s">
        <v>11698</v>
      </c>
      <c r="B3238" s="55" t="s">
        <v>10664</v>
      </c>
      <c r="C3238" s="56" t="s">
        <v>11022</v>
      </c>
      <c r="D3238" s="88" t="s">
        <v>11623</v>
      </c>
      <c r="E3238" s="57" t="s">
        <v>232</v>
      </c>
      <c r="F3238" s="62" t="s">
        <v>11699</v>
      </c>
      <c r="G3238" s="62" t="s">
        <v>804</v>
      </c>
      <c r="H3238" s="59">
        <v>44805</v>
      </c>
      <c r="I3238" s="59">
        <v>45170</v>
      </c>
      <c r="J3238" s="48" t="str">
        <f>IF(Ugovori_OPULJP[[#This Row],[DATUM ZAVRŠETKA OPERACIJE]]&gt;DATE(2024,3,31),"u provedbi","završen")</f>
        <v>završen</v>
      </c>
      <c r="K3238" s="46" t="s">
        <v>594</v>
      </c>
      <c r="L3238" s="46" t="s">
        <v>594</v>
      </c>
      <c r="M3238" s="49">
        <v>0.85</v>
      </c>
      <c r="N3238" s="49">
        <v>0.15</v>
      </c>
      <c r="O3238" s="50">
        <f>Ugovori_OPULJP[[#This Row],[Bespovratna sredstva - Ukupno (EU+Nac) HRK
= Ukupna ugovorena vrijednost bespovratnih sredstava]]*Ugovori_OPULJP[[#This Row],[EU STOPA SUFINANCIRANJA %
EU CO-FINANCING RATE %]]</f>
        <v>1669258.0755</v>
      </c>
      <c r="P3238" s="51">
        <f>Ugovori_OPULJP[[#This Row],[Bespovratna sredstva - EU dio - HRK]]/7.5345</f>
        <v>221548.61974915388</v>
      </c>
      <c r="Q3238" s="50">
        <f>Ugovori_OPULJP[[#This Row],[Bespovratna sredstva - Ukupno (EU+Nac) HRK
= Ukupna ugovorena vrijednost bespovratnih sredstava]]*Ugovori_OPULJP[[#This Row],[STOPA NACIONALNOG SUFINANCIRANJA %]]</f>
        <v>294574.95449999999</v>
      </c>
      <c r="R3238" s="51">
        <f>Ugovori_OPULJP[[#This Row],[Bespovratna sredstva - Nacionalni dio - HRK]]/7.5345</f>
        <v>39096.815249850682</v>
      </c>
      <c r="S3238" s="52">
        <v>1963833.03</v>
      </c>
      <c r="T3238" s="51">
        <f>Ugovori_OPULJP[[#This Row],[Bespovratna sredstva - Ukupno (EU+Nac) HRK
= Ukupna ugovorena vrijednost bespovratnih sredstava]]/7.5345</f>
        <v>260645.43499900456</v>
      </c>
      <c r="U3238" s="50">
        <v>346558.76999999979</v>
      </c>
      <c r="V3238" s="51">
        <f>Ugovori_OPULJP[[#This Row],[Javni doprinos korisnika - HRK]]/7.5345</f>
        <v>45996.253235118427</v>
      </c>
      <c r="W3238" s="50">
        <v>0</v>
      </c>
      <c r="X3238" s="51">
        <f>Ugovori_OPULJP[[#This Row],[Privatni doprinos korisnika - HRK]]/7.5345</f>
        <v>0</v>
      </c>
      <c r="Y3238" s="52">
        <v>2310391.7999999998</v>
      </c>
      <c r="Z3238" s="53">
        <f>Ugovori_OPULJP[[#This Row],[UKUPNI PRIHVATLJIVI IZDACI
TOTAL ELIGIBLE EXPENDITURE
= Bespovratna sredstva ukupno + doprinos korisnika
= Ukupni prihvatljivi troškovi
= Ukupna ugovorena vrijednost projekta HRK]]/7.5345</f>
        <v>306641.68823412299</v>
      </c>
      <c r="AA3238" s="57" t="s">
        <v>10669</v>
      </c>
      <c r="AB3238" s="57" t="s">
        <v>10670</v>
      </c>
      <c r="AC3238" s="56" t="s">
        <v>11700</v>
      </c>
      <c r="AD3238" s="63" t="s">
        <v>11026</v>
      </c>
    </row>
    <row r="3239" spans="1:30" ht="66.75" customHeight="1" x14ac:dyDescent="0.2">
      <c r="A3239" s="61" t="s">
        <v>11701</v>
      </c>
      <c r="B3239" s="55" t="s">
        <v>10664</v>
      </c>
      <c r="C3239" s="56" t="s">
        <v>11022</v>
      </c>
      <c r="D3239" s="88" t="s">
        <v>11623</v>
      </c>
      <c r="E3239" s="57" t="s">
        <v>232</v>
      </c>
      <c r="F3239" s="62" t="s">
        <v>11702</v>
      </c>
      <c r="G3239" s="62" t="s">
        <v>4324</v>
      </c>
      <c r="H3239" s="59">
        <v>44754</v>
      </c>
      <c r="I3239" s="59">
        <v>45119</v>
      </c>
      <c r="J3239" s="48" t="str">
        <f>IF(Ugovori_OPULJP[[#This Row],[DATUM ZAVRŠETKA OPERACIJE]]&gt;DATE(2024,3,31),"u provedbi","završen")</f>
        <v>završen</v>
      </c>
      <c r="K3239" s="46" t="s">
        <v>249</v>
      </c>
      <c r="L3239" s="46" t="s">
        <v>249</v>
      </c>
      <c r="M3239" s="49">
        <v>0.85</v>
      </c>
      <c r="N3239" s="49">
        <v>0.15</v>
      </c>
      <c r="O3239" s="50">
        <f>Ugovori_OPULJP[[#This Row],[Bespovratna sredstva - Ukupno (EU+Nac) HRK
= Ukupna ugovorena vrijednost bespovratnih sredstava]]*Ugovori_OPULJP[[#This Row],[EU STOPA SUFINANCIRANJA %
EU CO-FINANCING RATE %]]</f>
        <v>621880.4595</v>
      </c>
      <c r="P3239" s="51">
        <f>Ugovori_OPULJP[[#This Row],[Bespovratna sredstva - EU dio - HRK]]/7.5345</f>
        <v>82537.721083018114</v>
      </c>
      <c r="Q3239" s="50">
        <f>Ugovori_OPULJP[[#This Row],[Bespovratna sredstva - Ukupno (EU+Nac) HRK
= Ukupna ugovorena vrijednost bespovratnih sredstava]]*Ugovori_OPULJP[[#This Row],[STOPA NACIONALNOG SUFINANCIRANJA %]]</f>
        <v>109743.6105</v>
      </c>
      <c r="R3239" s="51">
        <f>Ugovori_OPULJP[[#This Row],[Bespovratna sredstva - Nacionalni dio - HRK]]/7.5345</f>
        <v>14565.480191120843</v>
      </c>
      <c r="S3239" s="52">
        <v>731624.07</v>
      </c>
      <c r="T3239" s="51">
        <f>Ugovori_OPULJP[[#This Row],[Bespovratna sredstva - Ukupno (EU+Nac) HRK
= Ukupna ugovorena vrijednost bespovratnih sredstava]]/7.5345</f>
        <v>97103.201274138948</v>
      </c>
      <c r="U3239" s="50">
        <v>129110.13</v>
      </c>
      <c r="V3239" s="51">
        <f>Ugovori_OPULJP[[#This Row],[Javni doprinos korisnika - HRK]]/7.5345</f>
        <v>17135.859048377464</v>
      </c>
      <c r="W3239" s="50">
        <v>0</v>
      </c>
      <c r="X3239" s="51">
        <f>Ugovori_OPULJP[[#This Row],[Privatni doprinos korisnika - HRK]]/7.5345</f>
        <v>0</v>
      </c>
      <c r="Y3239" s="52">
        <v>860734.2</v>
      </c>
      <c r="Z3239" s="53">
        <f>Ugovori_OPULJP[[#This Row],[UKUPNI PRIHVATLJIVI IZDACI
TOTAL ELIGIBLE EXPENDITURE
= Bespovratna sredstva ukupno + doprinos korisnika
= Ukupni prihvatljivi troškovi
= Ukupna ugovorena vrijednost projekta HRK]]/7.5345</f>
        <v>114239.06032251641</v>
      </c>
      <c r="AA3239" s="57" t="s">
        <v>10669</v>
      </c>
      <c r="AB3239" s="57" t="s">
        <v>10670</v>
      </c>
      <c r="AC3239" s="56" t="s">
        <v>11703</v>
      </c>
      <c r="AD3239" s="63" t="s">
        <v>11026</v>
      </c>
    </row>
    <row r="3240" spans="1:30" ht="66.75" customHeight="1" x14ac:dyDescent="0.2">
      <c r="A3240" s="61" t="s">
        <v>11704</v>
      </c>
      <c r="B3240" s="55" t="s">
        <v>10664</v>
      </c>
      <c r="C3240" s="56" t="s">
        <v>11022</v>
      </c>
      <c r="D3240" s="88" t="s">
        <v>11623</v>
      </c>
      <c r="E3240" s="57" t="s">
        <v>232</v>
      </c>
      <c r="F3240" s="62" t="s">
        <v>11705</v>
      </c>
      <c r="G3240" s="62" t="s">
        <v>1171</v>
      </c>
      <c r="H3240" s="59">
        <v>44781</v>
      </c>
      <c r="I3240" s="59">
        <v>45146</v>
      </c>
      <c r="J3240" s="48" t="str">
        <f>IF(Ugovori_OPULJP[[#This Row],[DATUM ZAVRŠETKA OPERACIJE]]&gt;DATE(2024,3,31),"u provedbi","završen")</f>
        <v>završen</v>
      </c>
      <c r="K3240" s="46" t="s">
        <v>333</v>
      </c>
      <c r="L3240" s="46" t="s">
        <v>333</v>
      </c>
      <c r="M3240" s="49">
        <v>0.85</v>
      </c>
      <c r="N3240" s="49">
        <v>0.15</v>
      </c>
      <c r="O3240" s="50">
        <f>Ugovori_OPULJP[[#This Row],[Bespovratna sredstva - Ukupno (EU+Nac) HRK
= Ukupna ugovorena vrijednost bespovratnih sredstava]]*Ugovori_OPULJP[[#This Row],[EU STOPA SUFINANCIRANJA %
EU CO-FINANCING RATE %]]</f>
        <v>1698137.9729999998</v>
      </c>
      <c r="P3240" s="51">
        <f>Ugovori_OPULJP[[#This Row],[Bespovratna sredstva - EU dio - HRK]]/7.5345</f>
        <v>225381.6408520804</v>
      </c>
      <c r="Q3240" s="50">
        <f>Ugovori_OPULJP[[#This Row],[Bespovratna sredstva - Ukupno (EU+Nac) HRK
= Ukupna ugovorena vrijednost bespovratnih sredstava]]*Ugovori_OPULJP[[#This Row],[STOPA NACIONALNOG SUFINANCIRANJA %]]</f>
        <v>299671.40699999995</v>
      </c>
      <c r="R3240" s="51">
        <f>Ugovori_OPULJP[[#This Row],[Bespovratna sredstva - Nacionalni dio - HRK]]/7.5345</f>
        <v>39773.230738602419</v>
      </c>
      <c r="S3240" s="52">
        <v>1997809.38</v>
      </c>
      <c r="T3240" s="51">
        <f>Ugovori_OPULJP[[#This Row],[Bespovratna sredstva - Ukupno (EU+Nac) HRK
= Ukupna ugovorena vrijednost bespovratnih sredstava]]/7.5345</f>
        <v>265154.87159068283</v>
      </c>
      <c r="U3240" s="50">
        <v>221978.8200000003</v>
      </c>
      <c r="V3240" s="51">
        <f>Ugovori_OPULJP[[#This Row],[Javni doprinos korisnika - HRK]]/7.5345</f>
        <v>29461.652398964801</v>
      </c>
      <c r="W3240" s="50">
        <v>0</v>
      </c>
      <c r="X3240" s="51">
        <f>Ugovori_OPULJP[[#This Row],[Privatni doprinos korisnika - HRK]]/7.5345</f>
        <v>0</v>
      </c>
      <c r="Y3240" s="52">
        <v>2219788.2000000002</v>
      </c>
      <c r="Z3240" s="53">
        <f>Ugovori_OPULJP[[#This Row],[UKUPNI PRIHVATLJIVI IZDACI
TOTAL ELIGIBLE EXPENDITURE
= Bespovratna sredstva ukupno + doprinos korisnika
= Ukupni prihvatljivi troškovi
= Ukupna ugovorena vrijednost projekta HRK]]/7.5345</f>
        <v>294616.52398964763</v>
      </c>
      <c r="AA3240" s="57" t="s">
        <v>10669</v>
      </c>
      <c r="AB3240" s="57" t="s">
        <v>10670</v>
      </c>
      <c r="AC3240" s="56" t="s">
        <v>11706</v>
      </c>
      <c r="AD3240" s="63" t="s">
        <v>11026</v>
      </c>
    </row>
    <row r="3241" spans="1:30" ht="66.75" customHeight="1" x14ac:dyDescent="0.2">
      <c r="A3241" s="61" t="s">
        <v>11707</v>
      </c>
      <c r="B3241" s="55" t="s">
        <v>10664</v>
      </c>
      <c r="C3241" s="56" t="s">
        <v>11022</v>
      </c>
      <c r="D3241" s="88" t="s">
        <v>11623</v>
      </c>
      <c r="E3241" s="57" t="s">
        <v>232</v>
      </c>
      <c r="F3241" s="62" t="s">
        <v>11708</v>
      </c>
      <c r="G3241" s="62" t="s">
        <v>11258</v>
      </c>
      <c r="H3241" s="59">
        <v>44781</v>
      </c>
      <c r="I3241" s="59">
        <v>45146</v>
      </c>
      <c r="J3241" s="48" t="str">
        <f>IF(Ugovori_OPULJP[[#This Row],[DATUM ZAVRŠETKA OPERACIJE]]&gt;DATE(2024,3,31),"u provedbi","završen")</f>
        <v>završen</v>
      </c>
      <c r="K3241" s="46" t="s">
        <v>155</v>
      </c>
      <c r="L3241" s="46" t="s">
        <v>155</v>
      </c>
      <c r="M3241" s="49">
        <v>0.85</v>
      </c>
      <c r="N3241" s="49">
        <v>0.15</v>
      </c>
      <c r="O3241" s="50">
        <f>Ugovori_OPULJP[[#This Row],[Bespovratna sredstva - Ukupno (EU+Nac) HRK
= Ukupna ugovorena vrijednost bespovratnih sredstava]]*Ugovori_OPULJP[[#This Row],[EU STOPA SUFINANCIRANJA %
EU CO-FINANCING RATE %]]</f>
        <v>554494.03200000001</v>
      </c>
      <c r="P3241" s="51">
        <f>Ugovori_OPULJP[[#This Row],[Bespovratna sredstva - EU dio - HRK]]/7.5345</f>
        <v>73594.00517618953</v>
      </c>
      <c r="Q3241" s="50">
        <f>Ugovori_OPULJP[[#This Row],[Bespovratna sredstva - Ukupno (EU+Nac) HRK
= Ukupna ugovorena vrijednost bespovratnih sredstava]]*Ugovori_OPULJP[[#This Row],[STOPA NACIONALNOG SUFINANCIRANJA %]]</f>
        <v>97851.888000000006</v>
      </c>
      <c r="R3241" s="51">
        <f>Ugovori_OPULJP[[#This Row],[Bespovratna sredstva - Nacionalni dio - HRK]]/7.5345</f>
        <v>12987.177384033446</v>
      </c>
      <c r="S3241" s="52">
        <v>652345.92000000004</v>
      </c>
      <c r="T3241" s="51">
        <f>Ugovori_OPULJP[[#This Row],[Bespovratna sredstva - Ukupno (EU+Nac) HRK
= Ukupna ugovorena vrijednost bespovratnih sredstava]]/7.5345</f>
        <v>86581.18256022298</v>
      </c>
      <c r="U3241" s="50">
        <v>72482.880000000005</v>
      </c>
      <c r="V3241" s="51">
        <f>Ugovori_OPULJP[[#This Row],[Javni doprinos korisnika - HRK]]/7.5345</f>
        <v>9620.1313955803307</v>
      </c>
      <c r="W3241" s="50">
        <v>0</v>
      </c>
      <c r="X3241" s="51">
        <f>Ugovori_OPULJP[[#This Row],[Privatni doprinos korisnika - HRK]]/7.5345</f>
        <v>0</v>
      </c>
      <c r="Y3241" s="52">
        <v>724828.8</v>
      </c>
      <c r="Z3241" s="53">
        <f>Ugovori_OPULJP[[#This Row],[UKUPNI PRIHVATLJIVI IZDACI
TOTAL ELIGIBLE EXPENDITURE
= Bespovratna sredstva ukupno + doprinos korisnika
= Ukupni prihvatljivi troškovi
= Ukupna ugovorena vrijednost projekta HRK]]/7.5345</f>
        <v>96201.3139558033</v>
      </c>
      <c r="AA3241" s="57" t="s">
        <v>10669</v>
      </c>
      <c r="AB3241" s="57" t="s">
        <v>10670</v>
      </c>
      <c r="AC3241" s="56" t="s">
        <v>11709</v>
      </c>
      <c r="AD3241" s="63" t="s">
        <v>11026</v>
      </c>
    </row>
    <row r="3242" spans="1:30" ht="66.75" customHeight="1" x14ac:dyDescent="0.2">
      <c r="A3242" s="61" t="s">
        <v>11710</v>
      </c>
      <c r="B3242" s="55" t="s">
        <v>10664</v>
      </c>
      <c r="C3242" s="56" t="s">
        <v>11022</v>
      </c>
      <c r="D3242" s="88" t="s">
        <v>11623</v>
      </c>
      <c r="E3242" s="57" t="s">
        <v>232</v>
      </c>
      <c r="F3242" s="62" t="s">
        <v>11711</v>
      </c>
      <c r="G3242" s="62" t="s">
        <v>2532</v>
      </c>
      <c r="H3242" s="59">
        <v>44747</v>
      </c>
      <c r="I3242" s="59">
        <v>45112</v>
      </c>
      <c r="J3242" s="48" t="str">
        <f>IF(Ugovori_OPULJP[[#This Row],[DATUM ZAVRŠETKA OPERACIJE]]&gt;DATE(2024,3,31),"u provedbi","završen")</f>
        <v>završen</v>
      </c>
      <c r="K3242" s="46" t="s">
        <v>155</v>
      </c>
      <c r="L3242" s="46" t="s">
        <v>155</v>
      </c>
      <c r="M3242" s="49">
        <v>0.85</v>
      </c>
      <c r="N3242" s="49">
        <v>0.15</v>
      </c>
      <c r="O3242" s="50">
        <f>Ugovori_OPULJP[[#This Row],[Bespovratna sredstva - Ukupno (EU+Nac) HRK
= Ukupna ugovorena vrijednost bespovratnih sredstava]]*Ugovori_OPULJP[[#This Row],[EU STOPA SUFINANCIRANJA %
EU CO-FINANCING RATE %]]</f>
        <v>1700000</v>
      </c>
      <c r="P3242" s="51">
        <f>Ugovori_OPULJP[[#This Row],[Bespovratna sredstva - EU dio - HRK]]/7.5345</f>
        <v>225628.77430486429</v>
      </c>
      <c r="Q3242" s="50">
        <f>Ugovori_OPULJP[[#This Row],[Bespovratna sredstva - Ukupno (EU+Nac) HRK
= Ukupna ugovorena vrijednost bespovratnih sredstava]]*Ugovori_OPULJP[[#This Row],[STOPA NACIONALNOG SUFINANCIRANJA %]]</f>
        <v>300000</v>
      </c>
      <c r="R3242" s="51">
        <f>Ugovori_OPULJP[[#This Row],[Bespovratna sredstva - Nacionalni dio - HRK]]/7.5345</f>
        <v>39816.842524387816</v>
      </c>
      <c r="S3242" s="52">
        <v>2000000</v>
      </c>
      <c r="T3242" s="51">
        <f>Ugovori_OPULJP[[#This Row],[Bespovratna sredstva - Ukupno (EU+Nac) HRK
= Ukupna ugovorena vrijednost bespovratnih sredstava]]/7.5345</f>
        <v>265445.6168292521</v>
      </c>
      <c r="U3242" s="50">
        <v>718108</v>
      </c>
      <c r="V3242" s="51">
        <f>Ugovori_OPULJP[[#This Row],[Javni doprinos korisnika - HRK]]/7.5345</f>
        <v>95309.310505010275</v>
      </c>
      <c r="W3242" s="50">
        <v>0</v>
      </c>
      <c r="X3242" s="51">
        <f>Ugovori_OPULJP[[#This Row],[Privatni doprinos korisnika - HRK]]/7.5345</f>
        <v>0</v>
      </c>
      <c r="Y3242" s="52">
        <v>2718108</v>
      </c>
      <c r="Z3242" s="53">
        <f>Ugovori_OPULJP[[#This Row],[UKUPNI PRIHVATLJIVI IZDACI
TOTAL ELIGIBLE EXPENDITURE
= Bespovratna sredstva ukupno + doprinos korisnika
= Ukupni prihvatljivi troškovi
= Ukupna ugovorena vrijednost projekta HRK]]/7.5345</f>
        <v>360754.92733426235</v>
      </c>
      <c r="AA3242" s="57" t="s">
        <v>10669</v>
      </c>
      <c r="AB3242" s="57" t="s">
        <v>10670</v>
      </c>
      <c r="AC3242" s="56" t="s">
        <v>11712</v>
      </c>
      <c r="AD3242" s="63" t="s">
        <v>11026</v>
      </c>
    </row>
    <row r="3243" spans="1:30" ht="66.75" customHeight="1" x14ac:dyDescent="0.2">
      <c r="A3243" s="61" t="s">
        <v>11713</v>
      </c>
      <c r="B3243" s="55" t="s">
        <v>10664</v>
      </c>
      <c r="C3243" s="56" t="s">
        <v>11022</v>
      </c>
      <c r="D3243" s="88" t="s">
        <v>11623</v>
      </c>
      <c r="E3243" s="57" t="s">
        <v>232</v>
      </c>
      <c r="F3243" s="62" t="s">
        <v>11211</v>
      </c>
      <c r="G3243" s="62" t="s">
        <v>11096</v>
      </c>
      <c r="H3243" s="59">
        <v>44803</v>
      </c>
      <c r="I3243" s="59">
        <v>45168</v>
      </c>
      <c r="J3243" s="48" t="str">
        <f>IF(Ugovori_OPULJP[[#This Row],[DATUM ZAVRŠETKA OPERACIJE]]&gt;DATE(2024,3,31),"u provedbi","završen")</f>
        <v>završen</v>
      </c>
      <c r="K3243" s="46" t="s">
        <v>271</v>
      </c>
      <c r="L3243" s="46" t="s">
        <v>271</v>
      </c>
      <c r="M3243" s="49">
        <v>0.85</v>
      </c>
      <c r="N3243" s="49">
        <v>0.15</v>
      </c>
      <c r="O3243" s="50">
        <f>Ugovori_OPULJP[[#This Row],[Bespovratna sredstva - Ukupno (EU+Nac) HRK
= Ukupna ugovorena vrijednost bespovratnih sredstava]]*Ugovori_OPULJP[[#This Row],[EU STOPA SUFINANCIRANJA %
EU CO-FINANCING RATE %]]</f>
        <v>1646154.1575</v>
      </c>
      <c r="P3243" s="51">
        <f>Ugovori_OPULJP[[#This Row],[Bespovratna sredstva - EU dio - HRK]]/7.5345</f>
        <v>218482.20286681264</v>
      </c>
      <c r="Q3243" s="50">
        <f>Ugovori_OPULJP[[#This Row],[Bespovratna sredstva - Ukupno (EU+Nac) HRK
= Ukupna ugovorena vrijednost bespovratnih sredstava]]*Ugovori_OPULJP[[#This Row],[STOPA NACIONALNOG SUFINANCIRANJA %]]</f>
        <v>290497.79249999998</v>
      </c>
      <c r="R3243" s="51">
        <f>Ugovori_OPULJP[[#This Row],[Bespovratna sredstva - Nacionalni dio - HRK]]/7.5345</f>
        <v>38555.682858849286</v>
      </c>
      <c r="S3243" s="52">
        <v>1936651.95</v>
      </c>
      <c r="T3243" s="51">
        <f>Ugovori_OPULJP[[#This Row],[Bespovratna sredstva - Ukupno (EU+Nac) HRK
= Ukupna ugovorena vrijednost bespovratnih sredstava]]/7.5345</f>
        <v>257037.88572566194</v>
      </c>
      <c r="U3243" s="50">
        <v>101929.05000000005</v>
      </c>
      <c r="V3243" s="51">
        <f>Ugovori_OPULJP[[#This Row],[Javni doprinos korisnika - HRK]]/7.5345</f>
        <v>13528.309775034844</v>
      </c>
      <c r="W3243" s="50">
        <v>0</v>
      </c>
      <c r="X3243" s="51">
        <f>Ugovori_OPULJP[[#This Row],[Privatni doprinos korisnika - HRK]]/7.5345</f>
        <v>0</v>
      </c>
      <c r="Y3243" s="52">
        <v>2038581</v>
      </c>
      <c r="Z3243" s="53">
        <f>Ugovori_OPULJP[[#This Row],[UKUPNI PRIHVATLJIVI IZDACI
TOTAL ELIGIBLE EXPENDITURE
= Bespovratna sredstva ukupno + doprinos korisnika
= Ukupni prihvatljivi troškovi
= Ukupna ugovorena vrijednost projekta HRK]]/7.5345</f>
        <v>270566.19550069678</v>
      </c>
      <c r="AA3243" s="57" t="s">
        <v>10669</v>
      </c>
      <c r="AB3243" s="57" t="s">
        <v>10670</v>
      </c>
      <c r="AC3243" s="56" t="s">
        <v>11714</v>
      </c>
      <c r="AD3243" s="63" t="s">
        <v>11026</v>
      </c>
    </row>
    <row r="3244" spans="1:30" ht="66.75" customHeight="1" x14ac:dyDescent="0.2">
      <c r="A3244" s="61" t="s">
        <v>11715</v>
      </c>
      <c r="B3244" s="55" t="s">
        <v>10664</v>
      </c>
      <c r="C3244" s="56" t="s">
        <v>11022</v>
      </c>
      <c r="D3244" s="88" t="s">
        <v>11623</v>
      </c>
      <c r="E3244" s="57" t="s">
        <v>232</v>
      </c>
      <c r="F3244" s="62" t="s">
        <v>11716</v>
      </c>
      <c r="G3244" s="62" t="s">
        <v>11086</v>
      </c>
      <c r="H3244" s="59">
        <v>44761</v>
      </c>
      <c r="I3244" s="59">
        <v>45126</v>
      </c>
      <c r="J3244" s="48" t="str">
        <f>IF(Ugovori_OPULJP[[#This Row],[DATUM ZAVRŠETKA OPERACIJE]]&gt;DATE(2024,3,31),"u provedbi","završen")</f>
        <v>završen</v>
      </c>
      <c r="K3244" s="46" t="s">
        <v>371</v>
      </c>
      <c r="L3244" s="46" t="s">
        <v>371</v>
      </c>
      <c r="M3244" s="49">
        <v>0.85</v>
      </c>
      <c r="N3244" s="49">
        <v>0.15</v>
      </c>
      <c r="O3244" s="50">
        <f>Ugovori_OPULJP[[#This Row],[Bespovratna sredstva - Ukupno (EU+Nac) HRK
= Ukupna ugovorena vrijednost bespovratnih sredstava]]*Ugovori_OPULJP[[#This Row],[EU STOPA SUFINANCIRANJA %
EU CO-FINANCING RATE %]]</f>
        <v>1212955.6949999998</v>
      </c>
      <c r="P3244" s="51">
        <f>Ugovori_OPULJP[[#This Row],[Bespovratna sredstva - EU dio - HRK]]/7.5345</f>
        <v>160986.88632291456</v>
      </c>
      <c r="Q3244" s="50">
        <f>Ugovori_OPULJP[[#This Row],[Bespovratna sredstva - Ukupno (EU+Nac) HRK
= Ukupna ugovorena vrijednost bespovratnih sredstava]]*Ugovori_OPULJP[[#This Row],[STOPA NACIONALNOG SUFINANCIRANJA %]]</f>
        <v>214051.00499999998</v>
      </c>
      <c r="R3244" s="51">
        <f>Ugovori_OPULJP[[#This Row],[Bespovratna sredstva - Nacionalni dio - HRK]]/7.5345</f>
        <v>28409.450527573157</v>
      </c>
      <c r="S3244" s="52">
        <v>1427006.7</v>
      </c>
      <c r="T3244" s="51">
        <f>Ugovori_OPULJP[[#This Row],[Bespovratna sredstva - Ukupno (EU+Nac) HRK
= Ukupna ugovorena vrijednost bespovratnih sredstava]]/7.5345</f>
        <v>189396.33685048774</v>
      </c>
      <c r="U3244" s="50">
        <v>158556.30000000005</v>
      </c>
      <c r="V3244" s="51">
        <f>Ugovori_OPULJP[[#This Row],[Javni doprinos korisnika - HRK]]/7.5345</f>
        <v>21044.03742783198</v>
      </c>
      <c r="W3244" s="50">
        <v>0</v>
      </c>
      <c r="X3244" s="51">
        <f>Ugovori_OPULJP[[#This Row],[Privatni doprinos korisnika - HRK]]/7.5345</f>
        <v>0</v>
      </c>
      <c r="Y3244" s="52">
        <v>1585563</v>
      </c>
      <c r="Z3244" s="53">
        <f>Ugovori_OPULJP[[#This Row],[UKUPNI PRIHVATLJIVI IZDACI
TOTAL ELIGIBLE EXPENDITURE
= Bespovratna sredstva ukupno + doprinos korisnika
= Ukupni prihvatljivi troškovi
= Ukupna ugovorena vrijednost projekta HRK]]/7.5345</f>
        <v>210440.37427831971</v>
      </c>
      <c r="AA3244" s="57" t="s">
        <v>10669</v>
      </c>
      <c r="AB3244" s="57" t="s">
        <v>10670</v>
      </c>
      <c r="AC3244" s="56" t="s">
        <v>11717</v>
      </c>
      <c r="AD3244" s="63" t="s">
        <v>11026</v>
      </c>
    </row>
    <row r="3245" spans="1:30" ht="66.75" customHeight="1" x14ac:dyDescent="0.2">
      <c r="A3245" s="61" t="s">
        <v>11718</v>
      </c>
      <c r="B3245" s="55" t="s">
        <v>10664</v>
      </c>
      <c r="C3245" s="56" t="s">
        <v>11022</v>
      </c>
      <c r="D3245" s="88" t="s">
        <v>11623</v>
      </c>
      <c r="E3245" s="57" t="s">
        <v>232</v>
      </c>
      <c r="F3245" s="62" t="s">
        <v>11719</v>
      </c>
      <c r="G3245" s="62" t="s">
        <v>771</v>
      </c>
      <c r="H3245" s="59">
        <v>44782</v>
      </c>
      <c r="I3245" s="59">
        <v>45147</v>
      </c>
      <c r="J3245" s="48" t="str">
        <f>IF(Ugovori_OPULJP[[#This Row],[DATUM ZAVRŠETKA OPERACIJE]]&gt;DATE(2024,3,31),"u provedbi","završen")</f>
        <v>završen</v>
      </c>
      <c r="K3245" s="46" t="s">
        <v>425</v>
      </c>
      <c r="L3245" s="46" t="s">
        <v>425</v>
      </c>
      <c r="M3245" s="49">
        <v>0.85</v>
      </c>
      <c r="N3245" s="49">
        <v>0.15</v>
      </c>
      <c r="O3245" s="50">
        <f>Ugovori_OPULJP[[#This Row],[Bespovratna sredstva - Ukupno (EU+Nac) HRK
= Ukupna ugovorena vrijednost bespovratnih sredstava]]*Ugovori_OPULJP[[#This Row],[EU STOPA SUFINANCIRANJA %
EU CO-FINANCING RATE %]]</f>
        <v>3361620.0690000001</v>
      </c>
      <c r="P3245" s="51">
        <f>Ugovori_OPULJP[[#This Row],[Bespovratna sredstva - EU dio - HRK]]/7.5345</f>
        <v>446163.65638064902</v>
      </c>
      <c r="Q3245" s="50">
        <f>Ugovori_OPULJP[[#This Row],[Bespovratna sredstva - Ukupno (EU+Nac) HRK
= Ukupna ugovorena vrijednost bespovratnih sredstava]]*Ugovori_OPULJP[[#This Row],[STOPA NACIONALNOG SUFINANCIRANJA %]]</f>
        <v>593227.071</v>
      </c>
      <c r="R3245" s="51">
        <f>Ugovori_OPULJP[[#This Row],[Bespovratna sredstva - Nacionalni dio - HRK]]/7.5345</f>
        <v>78734.762890702768</v>
      </c>
      <c r="S3245" s="52">
        <v>3954847.14</v>
      </c>
      <c r="T3245" s="51">
        <f>Ugovori_OPULJP[[#This Row],[Bespovratna sredstva - Ukupno (EU+Nac) HRK
= Ukupna ugovorena vrijednost bespovratnih sredstava]]/7.5345</f>
        <v>524898.41927135177</v>
      </c>
      <c r="U3245" s="50">
        <v>439427.4599999995</v>
      </c>
      <c r="V3245" s="51">
        <f>Ugovori_OPULJP[[#This Row],[Javni doprinos korisnika - HRK]]/7.5345</f>
        <v>58322.046585705684</v>
      </c>
      <c r="W3245" s="50">
        <v>0</v>
      </c>
      <c r="X3245" s="51">
        <f>Ugovori_OPULJP[[#This Row],[Privatni doprinos korisnika - HRK]]/7.5345</f>
        <v>0</v>
      </c>
      <c r="Y3245" s="52">
        <v>4394274.5999999996</v>
      </c>
      <c r="Z3245" s="53">
        <f>Ugovori_OPULJP[[#This Row],[UKUPNI PRIHVATLJIVI IZDACI
TOTAL ELIGIBLE EXPENDITURE
= Bespovratna sredstva ukupno + doprinos korisnika
= Ukupni prihvatljivi troškovi
= Ukupna ugovorena vrijednost projekta HRK]]/7.5345</f>
        <v>583220.46585705748</v>
      </c>
      <c r="AA3245" s="57" t="s">
        <v>10669</v>
      </c>
      <c r="AB3245" s="57" t="s">
        <v>10670</v>
      </c>
      <c r="AC3245" s="56" t="s">
        <v>11720</v>
      </c>
      <c r="AD3245" s="63" t="s">
        <v>11026</v>
      </c>
    </row>
    <row r="3246" spans="1:30" ht="66.75" customHeight="1" x14ac:dyDescent="0.2">
      <c r="A3246" s="61" t="s">
        <v>11721</v>
      </c>
      <c r="B3246" s="55" t="s">
        <v>10664</v>
      </c>
      <c r="C3246" s="56" t="s">
        <v>11022</v>
      </c>
      <c r="D3246" s="88" t="s">
        <v>11623</v>
      </c>
      <c r="E3246" s="57" t="s">
        <v>232</v>
      </c>
      <c r="F3246" s="62" t="s">
        <v>11075</v>
      </c>
      <c r="G3246" s="62" t="s">
        <v>11065</v>
      </c>
      <c r="H3246" s="59">
        <v>44795</v>
      </c>
      <c r="I3246" s="59">
        <v>45160</v>
      </c>
      <c r="J3246" s="48" t="str">
        <f>IF(Ugovori_OPULJP[[#This Row],[DATUM ZAVRŠETKA OPERACIJE]]&gt;DATE(2024,3,31),"u provedbi","završen")</f>
        <v>završen</v>
      </c>
      <c r="K3246" s="46" t="s">
        <v>211</v>
      </c>
      <c r="L3246" s="46" t="s">
        <v>211</v>
      </c>
      <c r="M3246" s="49">
        <v>0.85</v>
      </c>
      <c r="N3246" s="49">
        <v>0.15</v>
      </c>
      <c r="O3246" s="50">
        <f>Ugovori_OPULJP[[#This Row],[Bespovratna sredstva - Ukupno (EU+Nac) HRK
= Ukupna ugovorena vrijednost bespovratnih sredstava]]*Ugovori_OPULJP[[#This Row],[EU STOPA SUFINANCIRANJA %
EU CO-FINANCING RATE %]]</f>
        <v>3825000</v>
      </c>
      <c r="P3246" s="51">
        <f>Ugovori_OPULJP[[#This Row],[Bespovratna sredstva - EU dio - HRK]]/7.5345</f>
        <v>507664.74218594463</v>
      </c>
      <c r="Q3246" s="50">
        <f>Ugovori_OPULJP[[#This Row],[Bespovratna sredstva - Ukupno (EU+Nac) HRK
= Ukupna ugovorena vrijednost bespovratnih sredstava]]*Ugovori_OPULJP[[#This Row],[STOPA NACIONALNOG SUFINANCIRANJA %]]</f>
        <v>675000</v>
      </c>
      <c r="R3246" s="51">
        <f>Ugovori_OPULJP[[#This Row],[Bespovratna sredstva - Nacionalni dio - HRK]]/7.5345</f>
        <v>89587.895679872585</v>
      </c>
      <c r="S3246" s="52">
        <v>4500000</v>
      </c>
      <c r="T3246" s="51">
        <f>Ugovori_OPULJP[[#This Row],[Bespovratna sredstva - Ukupno (EU+Nac) HRK
= Ukupna ugovorena vrijednost bespovratnih sredstava]]/7.5345</f>
        <v>597252.63786581717</v>
      </c>
      <c r="U3246" s="50">
        <v>1932855.5999999996</v>
      </c>
      <c r="V3246" s="51">
        <f>Ugovori_OPULJP[[#This Row],[Javni doprinos korisnika - HRK]]/7.5345</f>
        <v>256534.02349193703</v>
      </c>
      <c r="W3246" s="50">
        <v>0</v>
      </c>
      <c r="X3246" s="51">
        <f>Ugovori_OPULJP[[#This Row],[Privatni doprinos korisnika - HRK]]/7.5345</f>
        <v>0</v>
      </c>
      <c r="Y3246" s="52">
        <v>6432855.5999999996</v>
      </c>
      <c r="Z3246" s="53">
        <f>Ugovori_OPULJP[[#This Row],[UKUPNI PRIHVATLJIVI IZDACI
TOTAL ELIGIBLE EXPENDITURE
= Bespovratna sredstva ukupno + doprinos korisnika
= Ukupni prihvatljivi troškovi
= Ukupna ugovorena vrijednost projekta HRK]]/7.5345</f>
        <v>853786.66135775426</v>
      </c>
      <c r="AA3246" s="57" t="s">
        <v>10669</v>
      </c>
      <c r="AB3246" s="57" t="s">
        <v>10670</v>
      </c>
      <c r="AC3246" s="56" t="s">
        <v>11722</v>
      </c>
      <c r="AD3246" s="63" t="s">
        <v>11026</v>
      </c>
    </row>
    <row r="3247" spans="1:30" ht="66.75" customHeight="1" x14ac:dyDescent="0.2">
      <c r="A3247" s="61" t="s">
        <v>11723</v>
      </c>
      <c r="B3247" s="55" t="s">
        <v>10664</v>
      </c>
      <c r="C3247" s="56" t="s">
        <v>11022</v>
      </c>
      <c r="D3247" s="88" t="s">
        <v>11623</v>
      </c>
      <c r="E3247" s="57" t="s">
        <v>232</v>
      </c>
      <c r="F3247" s="62" t="s">
        <v>11724</v>
      </c>
      <c r="G3247" s="62" t="s">
        <v>11069</v>
      </c>
      <c r="H3247" s="59">
        <v>44747</v>
      </c>
      <c r="I3247" s="59">
        <v>45112</v>
      </c>
      <c r="J3247" s="48" t="str">
        <f>IF(Ugovori_OPULJP[[#This Row],[DATUM ZAVRŠETKA OPERACIJE]]&gt;DATE(2024,3,31),"u provedbi","završen")</f>
        <v>završen</v>
      </c>
      <c r="K3247" s="46" t="s">
        <v>155</v>
      </c>
      <c r="L3247" s="46" t="s">
        <v>37</v>
      </c>
      <c r="M3247" s="49">
        <v>0.85</v>
      </c>
      <c r="N3247" s="49">
        <v>0.15</v>
      </c>
      <c r="O3247" s="50">
        <f>Ugovori_OPULJP[[#This Row],[Bespovratna sredstva - Ukupno (EU+Nac) HRK
= Ukupna ugovorena vrijednost bespovratnih sredstava]]*Ugovori_OPULJP[[#This Row],[EU STOPA SUFINANCIRANJA %
EU CO-FINANCING RATE %]]</f>
        <v>5950000</v>
      </c>
      <c r="P3247" s="51">
        <f>Ugovori_OPULJP[[#This Row],[Bespovratna sredstva - EU dio - HRK]]/7.5345</f>
        <v>789700.71006702492</v>
      </c>
      <c r="Q3247" s="50">
        <f>Ugovori_OPULJP[[#This Row],[Bespovratna sredstva - Ukupno (EU+Nac) HRK
= Ukupna ugovorena vrijednost bespovratnih sredstava]]*Ugovori_OPULJP[[#This Row],[STOPA NACIONALNOG SUFINANCIRANJA %]]</f>
        <v>1050000</v>
      </c>
      <c r="R3247" s="51">
        <f>Ugovori_OPULJP[[#This Row],[Bespovratna sredstva - Nacionalni dio - HRK]]/7.5345</f>
        <v>139358.94883535735</v>
      </c>
      <c r="S3247" s="52">
        <v>7000000</v>
      </c>
      <c r="T3247" s="51">
        <f>Ugovori_OPULJP[[#This Row],[Bespovratna sredstva - Ukupno (EU+Nac) HRK
= Ukupna ugovorena vrijednost bespovratnih sredstava]]/7.5345</f>
        <v>929059.65890238236</v>
      </c>
      <c r="U3247" s="50">
        <v>1244927.5999999996</v>
      </c>
      <c r="V3247" s="51">
        <f>Ugovori_OPULJP[[#This Row],[Javni doprinos korisnika - HRK]]/7.5345</f>
        <v>165230.28734488017</v>
      </c>
      <c r="W3247" s="50">
        <v>0</v>
      </c>
      <c r="X3247" s="51">
        <f>Ugovori_OPULJP[[#This Row],[Privatni doprinos korisnika - HRK]]/7.5345</f>
        <v>0</v>
      </c>
      <c r="Y3247" s="52">
        <v>8244927.5999999996</v>
      </c>
      <c r="Z3247" s="53">
        <f>Ugovori_OPULJP[[#This Row],[UKUPNI PRIHVATLJIVI IZDACI
TOTAL ELIGIBLE EXPENDITURE
= Bespovratna sredstva ukupno + doprinos korisnika
= Ukupni prihvatljivi troškovi
= Ukupna ugovorena vrijednost projekta HRK]]/7.5345</f>
        <v>1094289.9462472624</v>
      </c>
      <c r="AA3247" s="57" t="s">
        <v>10669</v>
      </c>
      <c r="AB3247" s="57" t="s">
        <v>10670</v>
      </c>
      <c r="AC3247" s="56" t="s">
        <v>11725</v>
      </c>
      <c r="AD3247" s="63" t="s">
        <v>11026</v>
      </c>
    </row>
    <row r="3248" spans="1:30" ht="66.75" customHeight="1" x14ac:dyDescent="0.2">
      <c r="A3248" s="61" t="s">
        <v>11726</v>
      </c>
      <c r="B3248" s="55" t="s">
        <v>10664</v>
      </c>
      <c r="C3248" s="56" t="s">
        <v>11022</v>
      </c>
      <c r="D3248" s="88" t="s">
        <v>11623</v>
      </c>
      <c r="E3248" s="57" t="s">
        <v>232</v>
      </c>
      <c r="F3248" s="62" t="s">
        <v>11727</v>
      </c>
      <c r="G3248" s="62" t="s">
        <v>37</v>
      </c>
      <c r="H3248" s="59">
        <v>44774</v>
      </c>
      <c r="I3248" s="59">
        <v>45139</v>
      </c>
      <c r="J3248" s="48" t="str">
        <f>IF(Ugovori_OPULJP[[#This Row],[DATUM ZAVRŠETKA OPERACIJE]]&gt;DATE(2024,3,31),"u provedbi","završen")</f>
        <v>završen</v>
      </c>
      <c r="K3248" s="46" t="s">
        <v>37</v>
      </c>
      <c r="L3248" s="58" t="s">
        <v>37</v>
      </c>
      <c r="M3248" s="49">
        <v>0.85</v>
      </c>
      <c r="N3248" s="49">
        <v>0.15</v>
      </c>
      <c r="O3248" s="50">
        <f>Ugovori_OPULJP[[#This Row],[Bespovratna sredstva - Ukupno (EU+Nac) HRK
= Ukupna ugovorena vrijednost bespovratnih sredstava]]*Ugovori_OPULJP[[#This Row],[EU STOPA SUFINANCIRANJA %
EU CO-FINANCING RATE %]]</f>
        <v>14025000</v>
      </c>
      <c r="P3248" s="51">
        <f>Ugovori_OPULJP[[#This Row],[Bespovratna sredstva - EU dio - HRK]]/7.5345</f>
        <v>1861437.3880151303</v>
      </c>
      <c r="Q3248" s="50">
        <f>Ugovori_OPULJP[[#This Row],[Bespovratna sredstva - Ukupno (EU+Nac) HRK
= Ukupna ugovorena vrijednost bespovratnih sredstava]]*Ugovori_OPULJP[[#This Row],[STOPA NACIONALNOG SUFINANCIRANJA %]]</f>
        <v>2475000</v>
      </c>
      <c r="R3248" s="51">
        <f>Ugovori_OPULJP[[#This Row],[Bespovratna sredstva - Nacionalni dio - HRK]]/7.5345</f>
        <v>328488.95082619949</v>
      </c>
      <c r="S3248" s="52">
        <v>16500000</v>
      </c>
      <c r="T3248" s="51">
        <f>Ugovori_OPULJP[[#This Row],[Bespovratna sredstva - Ukupno (EU+Nac) HRK
= Ukupna ugovorena vrijednost bespovratnih sredstava]]/7.5345</f>
        <v>2189926.3388413298</v>
      </c>
      <c r="U3248" s="50">
        <v>3568697.3999999985</v>
      </c>
      <c r="V3248" s="51">
        <f>Ugovori_OPULJP[[#This Row],[Javni doprinos korisnika - HRK]]/7.5345</f>
        <v>473647.54130997392</v>
      </c>
      <c r="W3248" s="50">
        <v>0</v>
      </c>
      <c r="X3248" s="51">
        <f>Ugovori_OPULJP[[#This Row],[Privatni doprinos korisnika - HRK]]/7.5345</f>
        <v>0</v>
      </c>
      <c r="Y3248" s="52">
        <v>20068697.399999999</v>
      </c>
      <c r="Z3248" s="53">
        <f>Ugovori_OPULJP[[#This Row],[UKUPNI PRIHVATLJIVI IZDACI
TOTAL ELIGIBLE EXPENDITURE
= Bespovratna sredstva ukupno + doprinos korisnika
= Ukupni prihvatljivi troškovi
= Ukupna ugovorena vrijednost projekta HRK]]/7.5345</f>
        <v>2663573.8801513035</v>
      </c>
      <c r="AA3248" s="57" t="s">
        <v>10669</v>
      </c>
      <c r="AB3248" s="57" t="s">
        <v>10670</v>
      </c>
      <c r="AC3248" s="56" t="s">
        <v>11728</v>
      </c>
      <c r="AD3248" s="63" t="s">
        <v>11026</v>
      </c>
    </row>
    <row r="3249" spans="1:30" ht="66.75" customHeight="1" x14ac:dyDescent="0.2">
      <c r="A3249" s="61" t="s">
        <v>11729</v>
      </c>
      <c r="B3249" s="55" t="s">
        <v>10664</v>
      </c>
      <c r="C3249" s="56" t="s">
        <v>11022</v>
      </c>
      <c r="D3249" s="88" t="s">
        <v>11623</v>
      </c>
      <c r="E3249" s="57" t="s">
        <v>232</v>
      </c>
      <c r="F3249" s="62" t="s">
        <v>11730</v>
      </c>
      <c r="G3249" s="62" t="s">
        <v>1978</v>
      </c>
      <c r="H3249" s="59">
        <v>44767</v>
      </c>
      <c r="I3249" s="59">
        <v>45132</v>
      </c>
      <c r="J3249" s="48" t="str">
        <f>IF(Ugovori_OPULJP[[#This Row],[DATUM ZAVRŠETKA OPERACIJE]]&gt;DATE(2024,3,31),"u provedbi","završen")</f>
        <v>završen</v>
      </c>
      <c r="K3249" s="46" t="s">
        <v>599</v>
      </c>
      <c r="L3249" s="46" t="s">
        <v>599</v>
      </c>
      <c r="M3249" s="49">
        <v>0.85</v>
      </c>
      <c r="N3249" s="49">
        <v>0.15</v>
      </c>
      <c r="O3249" s="50">
        <f>Ugovori_OPULJP[[#This Row],[Bespovratna sredstva - Ukupno (EU+Nac) HRK
= Ukupna ugovorena vrijednost bespovratnih sredstava]]*Ugovori_OPULJP[[#This Row],[EU STOPA SUFINANCIRANJA %
EU CO-FINANCING RATE %]]</f>
        <v>762429.29399999999</v>
      </c>
      <c r="P3249" s="51">
        <f>Ugovori_OPULJP[[#This Row],[Bespovratna sredstva - EU dio - HRK]]/7.5345</f>
        <v>101191.7571172606</v>
      </c>
      <c r="Q3249" s="50">
        <f>Ugovori_OPULJP[[#This Row],[Bespovratna sredstva - Ukupno (EU+Nac) HRK
= Ukupna ugovorena vrijednost bespovratnih sredstava]]*Ugovori_OPULJP[[#This Row],[STOPA NACIONALNOG SUFINANCIRANJA %]]</f>
        <v>134546.34599999999</v>
      </c>
      <c r="R3249" s="51">
        <f>Ugovori_OPULJP[[#This Row],[Bespovratna sredstva - Nacionalni dio - HRK]]/7.5345</f>
        <v>17857.368903045986</v>
      </c>
      <c r="S3249" s="52">
        <v>896975.64</v>
      </c>
      <c r="T3249" s="51">
        <f>Ugovori_OPULJP[[#This Row],[Bespovratna sredstva - Ukupno (EU+Nac) HRK
= Ukupna ugovorena vrijednost bespovratnih sredstava]]/7.5345</f>
        <v>119049.12602030659</v>
      </c>
      <c r="U3249" s="50">
        <v>99663.959999999963</v>
      </c>
      <c r="V3249" s="51">
        <f>Ugovori_OPULJP[[#This Row],[Javni doprinos korisnika - HRK]]/7.5345</f>
        <v>13227.680668922949</v>
      </c>
      <c r="W3249" s="50">
        <v>0</v>
      </c>
      <c r="X3249" s="51">
        <f>Ugovori_OPULJP[[#This Row],[Privatni doprinos korisnika - HRK]]/7.5345</f>
        <v>0</v>
      </c>
      <c r="Y3249" s="52">
        <v>996639.6</v>
      </c>
      <c r="Z3249" s="53">
        <f>Ugovori_OPULJP[[#This Row],[UKUPNI PRIHVATLJIVI IZDACI
TOTAL ELIGIBLE EXPENDITURE
= Bespovratna sredstva ukupno + doprinos korisnika
= Ukupni prihvatljivi troškovi
= Ukupna ugovorena vrijednost projekta HRK]]/7.5345</f>
        <v>132276.80668922953</v>
      </c>
      <c r="AA3249" s="57" t="s">
        <v>10669</v>
      </c>
      <c r="AB3249" s="57" t="s">
        <v>10670</v>
      </c>
      <c r="AC3249" s="56" t="s">
        <v>11731</v>
      </c>
      <c r="AD3249" s="63" t="s">
        <v>11026</v>
      </c>
    </row>
    <row r="3250" spans="1:30" ht="66.75" customHeight="1" x14ac:dyDescent="0.2">
      <c r="A3250" s="61" t="s">
        <v>11732</v>
      </c>
      <c r="B3250" s="55" t="s">
        <v>10664</v>
      </c>
      <c r="C3250" s="56" t="s">
        <v>11022</v>
      </c>
      <c r="D3250" s="88" t="s">
        <v>11623</v>
      </c>
      <c r="E3250" s="57" t="s">
        <v>232</v>
      </c>
      <c r="F3250" s="45" t="s">
        <v>11733</v>
      </c>
      <c r="G3250" s="62" t="s">
        <v>1095</v>
      </c>
      <c r="H3250" s="59">
        <v>44789</v>
      </c>
      <c r="I3250" s="59">
        <v>45154</v>
      </c>
      <c r="J3250" s="48" t="str">
        <f>IF(Ugovori_OPULJP[[#This Row],[DATUM ZAVRŠETKA OPERACIJE]]&gt;DATE(2024,3,31),"u provedbi","završen")</f>
        <v>završen</v>
      </c>
      <c r="K3250" s="58" t="s">
        <v>200</v>
      </c>
      <c r="L3250" s="58" t="s">
        <v>200</v>
      </c>
      <c r="M3250" s="49">
        <v>0.85</v>
      </c>
      <c r="N3250" s="49">
        <v>0.15</v>
      </c>
      <c r="O3250" s="50">
        <f>Ugovori_OPULJP[[#This Row],[Bespovratna sredstva - Ukupno (EU+Nac) HRK
= Ukupna ugovorena vrijednost bespovratnih sredstava]]*Ugovori_OPULJP[[#This Row],[EU STOPA SUFINANCIRANJA %
EU CO-FINANCING RATE %]]</f>
        <v>2550000</v>
      </c>
      <c r="P3250" s="51">
        <f>Ugovori_OPULJP[[#This Row],[Bespovratna sredstva - EU dio - HRK]]/7.5345</f>
        <v>338443.1614572964</v>
      </c>
      <c r="Q3250" s="50">
        <f>Ugovori_OPULJP[[#This Row],[Bespovratna sredstva - Ukupno (EU+Nac) HRK
= Ukupna ugovorena vrijednost bespovratnih sredstava]]*Ugovori_OPULJP[[#This Row],[STOPA NACIONALNOG SUFINANCIRANJA %]]</f>
        <v>450000</v>
      </c>
      <c r="R3250" s="51">
        <f>Ugovori_OPULJP[[#This Row],[Bespovratna sredstva - Nacionalni dio - HRK]]/7.5345</f>
        <v>59725.263786581723</v>
      </c>
      <c r="S3250" s="52">
        <v>3000000</v>
      </c>
      <c r="T3250" s="51">
        <f>Ugovori_OPULJP[[#This Row],[Bespovratna sredstva - Ukupno (EU+Nac) HRK
= Ukupna ugovorena vrijednost bespovratnih sredstava]]/7.5345</f>
        <v>398168.42524387816</v>
      </c>
      <c r="U3250" s="50">
        <v>1394274.5999999996</v>
      </c>
      <c r="V3250" s="51">
        <f>Ugovori_OPULJP[[#This Row],[Javni doprinos korisnika - HRK]]/7.5345</f>
        <v>185052.04061317933</v>
      </c>
      <c r="W3250" s="50">
        <v>0</v>
      </c>
      <c r="X3250" s="51">
        <f>Ugovori_OPULJP[[#This Row],[Privatni doprinos korisnika - HRK]]/7.5345</f>
        <v>0</v>
      </c>
      <c r="Y3250" s="52">
        <v>4394274.5999999996</v>
      </c>
      <c r="Z3250" s="53">
        <f>Ugovori_OPULJP[[#This Row],[UKUPNI PRIHVATLJIVI IZDACI
TOTAL ELIGIBLE EXPENDITURE
= Bespovratna sredstva ukupno + doprinos korisnika
= Ukupni prihvatljivi troškovi
= Ukupna ugovorena vrijednost projekta HRK]]/7.5345</f>
        <v>583220.46585705748</v>
      </c>
      <c r="AA3250" s="57" t="s">
        <v>10669</v>
      </c>
      <c r="AB3250" s="57" t="s">
        <v>10670</v>
      </c>
      <c r="AC3250" s="56" t="s">
        <v>11734</v>
      </c>
      <c r="AD3250" s="63" t="s">
        <v>11026</v>
      </c>
    </row>
    <row r="3251" spans="1:30" ht="66.75" customHeight="1" x14ac:dyDescent="0.2">
      <c r="A3251" s="61" t="s">
        <v>11735</v>
      </c>
      <c r="B3251" s="55" t="s">
        <v>10664</v>
      </c>
      <c r="C3251" s="56" t="s">
        <v>11022</v>
      </c>
      <c r="D3251" s="88" t="s">
        <v>11623</v>
      </c>
      <c r="E3251" s="57" t="s">
        <v>232</v>
      </c>
      <c r="F3251" s="62" t="s">
        <v>11736</v>
      </c>
      <c r="G3251" s="62" t="s">
        <v>9133</v>
      </c>
      <c r="H3251" s="59">
        <v>44750</v>
      </c>
      <c r="I3251" s="59">
        <v>45117</v>
      </c>
      <c r="J3251" s="48" t="str">
        <f>IF(Ugovori_OPULJP[[#This Row],[DATUM ZAVRŠETKA OPERACIJE]]&gt;DATE(2024,3,31),"u provedbi","završen")</f>
        <v>završen</v>
      </c>
      <c r="K3251" s="58" t="s">
        <v>173</v>
      </c>
      <c r="L3251" s="58" t="s">
        <v>173</v>
      </c>
      <c r="M3251" s="49">
        <v>0.85</v>
      </c>
      <c r="N3251" s="49">
        <v>0.15</v>
      </c>
      <c r="O3251" s="50">
        <f>Ugovori_OPULJP[[#This Row],[Bespovratna sredstva - Ukupno (EU+Nac) HRK
= Ukupna ugovorena vrijednost bespovratnih sredstava]]*Ugovori_OPULJP[[#This Row],[EU STOPA SUFINANCIRANJA %
EU CO-FINANCING RATE %]]</f>
        <v>2926496.28</v>
      </c>
      <c r="P3251" s="51">
        <f>Ugovori_OPULJP[[#This Row],[Bespovratna sredstva - EU dio - HRK]]/7.5345</f>
        <v>388412.80509655579</v>
      </c>
      <c r="Q3251" s="50">
        <f>Ugovori_OPULJP[[#This Row],[Bespovratna sredstva - Ukupno (EU+Nac) HRK
= Ukupna ugovorena vrijednost bespovratnih sredstava]]*Ugovori_OPULJP[[#This Row],[STOPA NACIONALNOG SUFINANCIRANJA %]]</f>
        <v>516440.51999999996</v>
      </c>
      <c r="R3251" s="51">
        <f>Ugovori_OPULJP[[#This Row],[Bespovratna sredstva - Nacionalni dio - HRK]]/7.5345</f>
        <v>68543.436193509842</v>
      </c>
      <c r="S3251" s="52">
        <v>3442936.8</v>
      </c>
      <c r="T3251" s="51">
        <f>Ugovori_OPULJP[[#This Row],[Bespovratna sredstva - Ukupno (EU+Nac) HRK
= Ukupna ugovorena vrijednost bespovratnih sredstava]]/7.5345</f>
        <v>456956.24129006563</v>
      </c>
      <c r="U3251" s="50">
        <v>181207.2</v>
      </c>
      <c r="V3251" s="51">
        <f>Ugovori_OPULJP[[#This Row],[Javni doprinos korisnika - HRK]]/7.5345</f>
        <v>24050.328488950825</v>
      </c>
      <c r="W3251" s="50">
        <v>0</v>
      </c>
      <c r="X3251" s="51">
        <f>Ugovori_OPULJP[[#This Row],[Privatni doprinos korisnika - HRK]]/7.5345</f>
        <v>0</v>
      </c>
      <c r="Y3251" s="52">
        <v>3624144</v>
      </c>
      <c r="Z3251" s="53">
        <f>Ugovori_OPULJP[[#This Row],[UKUPNI PRIHVATLJIVI IZDACI
TOTAL ELIGIBLE EXPENDITURE
= Bespovratna sredstva ukupno + doprinos korisnika
= Ukupni prihvatljivi troškovi
= Ukupna ugovorena vrijednost projekta HRK]]/7.5345</f>
        <v>481006.56977901648</v>
      </c>
      <c r="AA3251" s="57" t="s">
        <v>10669</v>
      </c>
      <c r="AB3251" s="57" t="s">
        <v>10670</v>
      </c>
      <c r="AC3251" s="56" t="s">
        <v>11737</v>
      </c>
      <c r="AD3251" s="63" t="s">
        <v>11026</v>
      </c>
    </row>
    <row r="3252" spans="1:30" ht="66.75" customHeight="1" x14ac:dyDescent="0.2">
      <c r="A3252" s="61" t="s">
        <v>11738</v>
      </c>
      <c r="B3252" s="55" t="s">
        <v>10664</v>
      </c>
      <c r="C3252" s="56" t="s">
        <v>11022</v>
      </c>
      <c r="D3252" s="88" t="s">
        <v>11623</v>
      </c>
      <c r="E3252" s="57" t="s">
        <v>232</v>
      </c>
      <c r="F3252" s="62" t="s">
        <v>11739</v>
      </c>
      <c r="G3252" s="62" t="s">
        <v>11045</v>
      </c>
      <c r="H3252" s="59">
        <v>44757</v>
      </c>
      <c r="I3252" s="59">
        <v>45124</v>
      </c>
      <c r="J3252" s="48" t="str">
        <f>IF(Ugovori_OPULJP[[#This Row],[DATUM ZAVRŠETKA OPERACIJE]]&gt;DATE(2024,3,31),"u provedbi","završen")</f>
        <v>završen</v>
      </c>
      <c r="K3252" s="58" t="s">
        <v>130</v>
      </c>
      <c r="L3252" s="58" t="s">
        <v>130</v>
      </c>
      <c r="M3252" s="49">
        <v>0.85</v>
      </c>
      <c r="N3252" s="49">
        <v>0.15</v>
      </c>
      <c r="O3252" s="50">
        <f>Ugovori_OPULJP[[#This Row],[Bespovratna sredstva - Ukupno (EU+Nac) HRK
= Ukupna ugovorena vrijednost bespovratnih sredstava]]*Ugovori_OPULJP[[#This Row],[EU STOPA SUFINANCIRANJA %
EU CO-FINANCING RATE %]]</f>
        <v>2124212.7215</v>
      </c>
      <c r="P3252" s="51">
        <f>Ugovori_OPULJP[[#This Row],[Bespovratna sredstva - EU dio - HRK]]/7.5345</f>
        <v>281931.47806755587</v>
      </c>
      <c r="Q3252" s="50">
        <f>Ugovori_OPULJP[[#This Row],[Bespovratna sredstva - Ukupno (EU+Nac) HRK
= Ukupna ugovorena vrijednost bespovratnih sredstava]]*Ugovori_OPULJP[[#This Row],[STOPA NACIONALNOG SUFINANCIRANJA %]]</f>
        <v>374861.06849999999</v>
      </c>
      <c r="R3252" s="51">
        <f>Ugovori_OPULJP[[#This Row],[Bespovratna sredstva - Nacionalni dio - HRK]]/7.5345</f>
        <v>49752.613776627513</v>
      </c>
      <c r="S3252" s="52">
        <v>2499073.79</v>
      </c>
      <c r="T3252" s="51">
        <f>Ugovori_OPULJP[[#This Row],[Bespovratna sredstva - Ukupno (EU+Nac) HRK
= Ukupna ugovorena vrijednost bespovratnih sredstava]]/7.5345</f>
        <v>331684.09184418339</v>
      </c>
      <c r="U3252" s="50">
        <v>445543.20999999996</v>
      </c>
      <c r="V3252" s="51">
        <f>Ugovori_OPULJP[[#This Row],[Javni doprinos korisnika - HRK]]/7.5345</f>
        <v>59133.746101267498</v>
      </c>
      <c r="W3252" s="50">
        <v>0</v>
      </c>
      <c r="X3252" s="51">
        <f>Ugovori_OPULJP[[#This Row],[Privatni doprinos korisnika - HRK]]/7.5345</f>
        <v>0</v>
      </c>
      <c r="Y3252" s="52">
        <v>2944617</v>
      </c>
      <c r="Z3252" s="53">
        <f>Ugovori_OPULJP[[#This Row],[UKUPNI PRIHVATLJIVI IZDACI
TOTAL ELIGIBLE EXPENDITURE
= Bespovratna sredstva ukupno + doprinos korisnika
= Ukupni prihvatljivi troškovi
= Ukupna ugovorena vrijednost projekta HRK]]/7.5345</f>
        <v>390817.83794545091</v>
      </c>
      <c r="AA3252" s="57" t="s">
        <v>10669</v>
      </c>
      <c r="AB3252" s="57" t="s">
        <v>10670</v>
      </c>
      <c r="AC3252" s="56" t="s">
        <v>11740</v>
      </c>
      <c r="AD3252" s="63" t="s">
        <v>11026</v>
      </c>
    </row>
    <row r="3253" spans="1:30" ht="66.75" customHeight="1" x14ac:dyDescent="0.2">
      <c r="A3253" s="61" t="s">
        <v>11741</v>
      </c>
      <c r="B3253" s="55" t="s">
        <v>10664</v>
      </c>
      <c r="C3253" s="56" t="s">
        <v>11022</v>
      </c>
      <c r="D3253" s="88" t="s">
        <v>11623</v>
      </c>
      <c r="E3253" s="57" t="s">
        <v>232</v>
      </c>
      <c r="F3253" s="62" t="s">
        <v>11742</v>
      </c>
      <c r="G3253" s="62" t="s">
        <v>2441</v>
      </c>
      <c r="H3253" s="59">
        <v>44802</v>
      </c>
      <c r="I3253" s="59">
        <v>45167</v>
      </c>
      <c r="J3253" s="48" t="str">
        <f>IF(Ugovori_OPULJP[[#This Row],[DATUM ZAVRŠETKA OPERACIJE]]&gt;DATE(2024,3,31),"u provedbi","završen")</f>
        <v>završen</v>
      </c>
      <c r="K3253" s="46" t="s">
        <v>271</v>
      </c>
      <c r="L3253" s="46" t="s">
        <v>271</v>
      </c>
      <c r="M3253" s="49">
        <v>0.85</v>
      </c>
      <c r="N3253" s="49">
        <v>0.15</v>
      </c>
      <c r="O3253" s="50">
        <f>Ugovori_OPULJP[[#This Row],[Bespovratna sredstva - Ukupno (EU+Nac) HRK
= Ukupna ugovorena vrijednost bespovratnih sredstava]]*Ugovori_OPULJP[[#This Row],[EU STOPA SUFINANCIRANJA %
EU CO-FINANCING RATE %]]</f>
        <v>1700000</v>
      </c>
      <c r="P3253" s="51">
        <f>Ugovori_OPULJP[[#This Row],[Bespovratna sredstva - EU dio - HRK]]/7.5345</f>
        <v>225628.77430486429</v>
      </c>
      <c r="Q3253" s="50">
        <f>Ugovori_OPULJP[[#This Row],[Bespovratna sredstva - Ukupno (EU+Nac) HRK
= Ukupna ugovorena vrijednost bespovratnih sredstava]]*Ugovori_OPULJP[[#This Row],[STOPA NACIONALNOG SUFINANCIRANJA %]]</f>
        <v>300000</v>
      </c>
      <c r="R3253" s="51">
        <f>Ugovori_OPULJP[[#This Row],[Bespovratna sredstva - Nacionalni dio - HRK]]/7.5345</f>
        <v>39816.842524387816</v>
      </c>
      <c r="S3253" s="52">
        <v>2000000</v>
      </c>
      <c r="T3253" s="51">
        <f>Ugovori_OPULJP[[#This Row],[Bespovratna sredstva - Ukupno (EU+Nac) HRK
= Ukupna ugovorena vrijednost bespovratnih sredstava]]/7.5345</f>
        <v>265445.6168292521</v>
      </c>
      <c r="U3253" s="50">
        <v>582202.60000000009</v>
      </c>
      <c r="V3253" s="51">
        <f>Ugovori_OPULJP[[#This Row],[Javni doprinos korisnika - HRK]]/7.5345</f>
        <v>77271.564138297181</v>
      </c>
      <c r="W3253" s="50">
        <v>0</v>
      </c>
      <c r="X3253" s="51">
        <f>Ugovori_OPULJP[[#This Row],[Privatni doprinos korisnika - HRK]]/7.5345</f>
        <v>0</v>
      </c>
      <c r="Y3253" s="52">
        <v>2582202.6</v>
      </c>
      <c r="Z3253" s="53">
        <f>Ugovori_OPULJP[[#This Row],[UKUPNI PRIHVATLJIVI IZDACI
TOTAL ELIGIBLE EXPENDITURE
= Bespovratna sredstva ukupno + doprinos korisnika
= Ukupni prihvatljivi troškovi
= Ukupna ugovorena vrijednost projekta HRK]]/7.5345</f>
        <v>342717.18096754927</v>
      </c>
      <c r="AA3253" s="57" t="s">
        <v>10669</v>
      </c>
      <c r="AB3253" s="57" t="s">
        <v>10670</v>
      </c>
      <c r="AC3253" s="56" t="s">
        <v>11743</v>
      </c>
      <c r="AD3253" s="63" t="s">
        <v>11026</v>
      </c>
    </row>
    <row r="3254" spans="1:30" ht="66.75" customHeight="1" x14ac:dyDescent="0.2">
      <c r="A3254" s="61" t="s">
        <v>11744</v>
      </c>
      <c r="B3254" s="55" t="s">
        <v>10664</v>
      </c>
      <c r="C3254" s="56" t="s">
        <v>11022</v>
      </c>
      <c r="D3254" s="88" t="s">
        <v>11623</v>
      </c>
      <c r="E3254" s="57" t="s">
        <v>232</v>
      </c>
      <c r="F3254" s="62" t="s">
        <v>11745</v>
      </c>
      <c r="G3254" s="45" t="s">
        <v>1888</v>
      </c>
      <c r="H3254" s="59">
        <v>44795</v>
      </c>
      <c r="I3254" s="59">
        <v>45160</v>
      </c>
      <c r="J3254" s="48" t="str">
        <f>IF(Ugovori_OPULJP[[#This Row],[DATUM ZAVRŠETKA OPERACIJE]]&gt;DATE(2024,3,31),"u provedbi","završen")</f>
        <v>završen</v>
      </c>
      <c r="K3254" s="46" t="s">
        <v>99</v>
      </c>
      <c r="L3254" s="46" t="s">
        <v>99</v>
      </c>
      <c r="M3254" s="49">
        <v>0.85</v>
      </c>
      <c r="N3254" s="49">
        <v>0.15</v>
      </c>
      <c r="O3254" s="50">
        <f>Ugovori_OPULJP[[#This Row],[Bespovratna sredstva - Ukupno (EU+Nac) HRK
= Ukupna ugovorena vrijednost bespovratnih sredstava]]*Ugovori_OPULJP[[#This Row],[EU STOPA SUFINANCIRANJA %
EU CO-FINANCING RATE %]]</f>
        <v>5926154.9669999992</v>
      </c>
      <c r="P3254" s="51">
        <f>Ugovori_OPULJP[[#This Row],[Bespovratna sredstva - EU dio - HRK]]/7.5345</f>
        <v>786535.93032052543</v>
      </c>
      <c r="Q3254" s="50">
        <f>Ugovori_OPULJP[[#This Row],[Bespovratna sredstva - Ukupno (EU+Nac) HRK
= Ukupna ugovorena vrijednost bespovratnih sredstava]]*Ugovori_OPULJP[[#This Row],[STOPA NACIONALNOG SUFINANCIRANJA %]]</f>
        <v>1045792.0529999998</v>
      </c>
      <c r="R3254" s="51">
        <f>Ugovori_OPULJP[[#This Row],[Bespovratna sredstva - Nacionalni dio - HRK]]/7.5345</f>
        <v>138800.45829185742</v>
      </c>
      <c r="S3254" s="52">
        <v>6971947.0199999996</v>
      </c>
      <c r="T3254" s="51">
        <f>Ugovori_OPULJP[[#This Row],[Bespovratna sredstva - Ukupno (EU+Nac) HRK
= Ukupna ugovorena vrijednost bespovratnih sredstava]]/7.5345</f>
        <v>925336.38861238293</v>
      </c>
      <c r="U3254" s="50">
        <v>366944.58000000007</v>
      </c>
      <c r="V3254" s="51">
        <f>Ugovori_OPULJP[[#This Row],[Javni doprinos korisnika - HRK]]/7.5345</f>
        <v>48701.91519012543</v>
      </c>
      <c r="W3254" s="50">
        <v>0</v>
      </c>
      <c r="X3254" s="51">
        <f>Ugovori_OPULJP[[#This Row],[Privatni doprinos korisnika - HRK]]/7.5345</f>
        <v>0</v>
      </c>
      <c r="Y3254" s="52">
        <v>7338891.5999999996</v>
      </c>
      <c r="Z3254" s="53">
        <f>Ugovori_OPULJP[[#This Row],[UKUPNI PRIHVATLJIVI IZDACI
TOTAL ELIGIBLE EXPENDITURE
= Bespovratna sredstva ukupno + doprinos korisnika
= Ukupni prihvatljivi troškovi
= Ukupna ugovorena vrijednost projekta HRK]]/7.5345</f>
        <v>974038.3038025084</v>
      </c>
      <c r="AA3254" s="57" t="s">
        <v>10669</v>
      </c>
      <c r="AB3254" s="57" t="s">
        <v>10670</v>
      </c>
      <c r="AC3254" s="56" t="s">
        <v>11746</v>
      </c>
      <c r="AD3254" s="63" t="s">
        <v>11026</v>
      </c>
    </row>
    <row r="3255" spans="1:30" ht="66.75" customHeight="1" x14ac:dyDescent="0.2">
      <c r="A3255" s="61" t="s">
        <v>11747</v>
      </c>
      <c r="B3255" s="55" t="s">
        <v>10664</v>
      </c>
      <c r="C3255" s="56" t="s">
        <v>11022</v>
      </c>
      <c r="D3255" s="88" t="s">
        <v>11623</v>
      </c>
      <c r="E3255" s="57" t="s">
        <v>232</v>
      </c>
      <c r="F3255" s="62" t="s">
        <v>11748</v>
      </c>
      <c r="G3255" s="62" t="s">
        <v>11122</v>
      </c>
      <c r="H3255" s="59">
        <v>44789</v>
      </c>
      <c r="I3255" s="59">
        <v>45154</v>
      </c>
      <c r="J3255" s="48" t="str">
        <f>IF(Ugovori_OPULJP[[#This Row],[DATUM ZAVRŠETKA OPERACIJE]]&gt;DATE(2024,3,31),"u provedbi","završen")</f>
        <v>završen</v>
      </c>
      <c r="K3255" s="46" t="s">
        <v>94</v>
      </c>
      <c r="L3255" s="46" t="s">
        <v>94</v>
      </c>
      <c r="M3255" s="49">
        <v>0.85</v>
      </c>
      <c r="N3255" s="49">
        <v>0.15</v>
      </c>
      <c r="O3255" s="50">
        <f>Ugovori_OPULJP[[#This Row],[Bespovratna sredstva - Ukupno (EU+Nac) HRK
= Ukupna ugovorena vrijednost bespovratnih sredstava]]*Ugovori_OPULJP[[#This Row],[EU STOPA SUFINANCIRANJA %
EU CO-FINANCING RATE %]]</f>
        <v>2124999.15</v>
      </c>
      <c r="P3255" s="51">
        <f>Ugovori_OPULJP[[#This Row],[Bespovratna sredstva - EU dio - HRK]]/7.5345</f>
        <v>282035.85506669316</v>
      </c>
      <c r="Q3255" s="50">
        <f>Ugovori_OPULJP[[#This Row],[Bespovratna sredstva - Ukupno (EU+Nac) HRK
= Ukupna ugovorena vrijednost bespovratnih sredstava]]*Ugovori_OPULJP[[#This Row],[STOPA NACIONALNOG SUFINANCIRANJA %]]</f>
        <v>374999.85</v>
      </c>
      <c r="R3255" s="51">
        <f>Ugovori_OPULJP[[#This Row],[Bespovratna sredstva - Nacionalni dio - HRK]]/7.5345</f>
        <v>49771.033247063504</v>
      </c>
      <c r="S3255" s="52">
        <v>2499999</v>
      </c>
      <c r="T3255" s="51">
        <f>Ugovori_OPULJP[[#This Row],[Bespovratna sredstva - Ukupno (EU+Nac) HRK
= Ukupna ugovorena vrijednost bespovratnih sredstava]]/7.5345</f>
        <v>331806.88831375667</v>
      </c>
      <c r="U3255" s="50">
        <v>1577163</v>
      </c>
      <c r="V3255" s="51">
        <f>Ugovori_OPULJP[[#This Row],[Javni doprinos korisnika - HRK]]/7.5345</f>
        <v>209325.50268763685</v>
      </c>
      <c r="W3255" s="50">
        <v>0</v>
      </c>
      <c r="X3255" s="51">
        <f>Ugovori_OPULJP[[#This Row],[Privatni doprinos korisnika - HRK]]/7.5345</f>
        <v>0</v>
      </c>
      <c r="Y3255" s="52">
        <v>4077162</v>
      </c>
      <c r="Z3255" s="53">
        <f>Ugovori_OPULJP[[#This Row],[UKUPNI PRIHVATLJIVI IZDACI
TOTAL ELIGIBLE EXPENDITURE
= Bespovratna sredstva ukupno + doprinos korisnika
= Ukupni prihvatljivi troškovi
= Ukupna ugovorena vrijednost projekta HRK]]/7.5345</f>
        <v>541132.39100139355</v>
      </c>
      <c r="AA3255" s="57" t="s">
        <v>10669</v>
      </c>
      <c r="AB3255" s="57" t="s">
        <v>10670</v>
      </c>
      <c r="AC3255" s="56" t="s">
        <v>11749</v>
      </c>
      <c r="AD3255" s="63" t="s">
        <v>11026</v>
      </c>
    </row>
    <row r="3256" spans="1:30" ht="66.75" customHeight="1" x14ac:dyDescent="0.2">
      <c r="A3256" s="61" t="s">
        <v>11750</v>
      </c>
      <c r="B3256" s="55" t="s">
        <v>10664</v>
      </c>
      <c r="C3256" s="56" t="s">
        <v>11022</v>
      </c>
      <c r="D3256" s="88" t="s">
        <v>11623</v>
      </c>
      <c r="E3256" s="57" t="s">
        <v>232</v>
      </c>
      <c r="F3256" s="62" t="s">
        <v>11751</v>
      </c>
      <c r="G3256" s="62" t="s">
        <v>11112</v>
      </c>
      <c r="H3256" s="59">
        <v>44804</v>
      </c>
      <c r="I3256" s="59">
        <v>45169</v>
      </c>
      <c r="J3256" s="48" t="str">
        <f>IF(Ugovori_OPULJP[[#This Row],[DATUM ZAVRŠETKA OPERACIJE]]&gt;DATE(2024,3,31),"u provedbi","završen")</f>
        <v>završen</v>
      </c>
      <c r="K3256" s="46" t="s">
        <v>338</v>
      </c>
      <c r="L3256" s="46" t="s">
        <v>338</v>
      </c>
      <c r="M3256" s="49">
        <v>0.85</v>
      </c>
      <c r="N3256" s="49">
        <v>0.15</v>
      </c>
      <c r="O3256" s="50">
        <f>Ugovori_OPULJP[[#This Row],[Bespovratna sredstva - Ukupno (EU+Nac) HRK
= Ukupna ugovorena vrijednost bespovratnih sredstava]]*Ugovori_OPULJP[[#This Row],[EU STOPA SUFINANCIRANJA %
EU CO-FINANCING RATE %]]</f>
        <v>935708.679</v>
      </c>
      <c r="P3256" s="51">
        <f>Ugovori_OPULJP[[#This Row],[Bespovratna sredstva - EU dio - HRK]]/7.5345</f>
        <v>124189.88373481983</v>
      </c>
      <c r="Q3256" s="50">
        <f>Ugovori_OPULJP[[#This Row],[Bespovratna sredstva - Ukupno (EU+Nac) HRK
= Ukupna ugovorena vrijednost bespovratnih sredstava]]*Ugovori_OPULJP[[#This Row],[STOPA NACIONALNOG SUFINANCIRANJA %]]</f>
        <v>165125.06099999999</v>
      </c>
      <c r="R3256" s="51">
        <f>Ugovori_OPULJP[[#This Row],[Bespovratna sredstva - Nacionalni dio - HRK]]/7.5345</f>
        <v>21915.861835556436</v>
      </c>
      <c r="S3256" s="52">
        <v>1100833.74</v>
      </c>
      <c r="T3256" s="51">
        <f>Ugovori_OPULJP[[#This Row],[Bespovratna sredstva - Ukupno (EU+Nac) HRK
= Ukupna ugovorena vrijednost bespovratnih sredstava]]/7.5345</f>
        <v>146105.74557037625</v>
      </c>
      <c r="U3256" s="50">
        <v>122314.8600000001</v>
      </c>
      <c r="V3256" s="51">
        <f>Ugovori_OPULJP[[#This Row],[Javni doprinos korisnika - HRK]]/7.5345</f>
        <v>16233.97173004182</v>
      </c>
      <c r="W3256" s="50">
        <v>0</v>
      </c>
      <c r="X3256" s="51">
        <f>Ugovori_OPULJP[[#This Row],[Privatni doprinos korisnika - HRK]]/7.5345</f>
        <v>0</v>
      </c>
      <c r="Y3256" s="52">
        <v>1223148.6000000001</v>
      </c>
      <c r="Z3256" s="53">
        <f>Ugovori_OPULJP[[#This Row],[UKUPNI PRIHVATLJIVI IZDACI
TOTAL ELIGIBLE EXPENDITURE
= Bespovratna sredstva ukupno + doprinos korisnika
= Ukupni prihvatljivi troškovi
= Ukupna ugovorena vrijednost projekta HRK]]/7.5345</f>
        <v>162339.71730041807</v>
      </c>
      <c r="AA3256" s="57" t="s">
        <v>10669</v>
      </c>
      <c r="AB3256" s="57" t="s">
        <v>10670</v>
      </c>
      <c r="AC3256" s="56" t="s">
        <v>11752</v>
      </c>
      <c r="AD3256" s="63" t="s">
        <v>11026</v>
      </c>
    </row>
    <row r="3257" spans="1:30" ht="66.75" customHeight="1" x14ac:dyDescent="0.2">
      <c r="A3257" s="61" t="s">
        <v>11753</v>
      </c>
      <c r="B3257" s="55" t="s">
        <v>10664</v>
      </c>
      <c r="C3257" s="56" t="s">
        <v>11022</v>
      </c>
      <c r="D3257" s="88" t="s">
        <v>11623</v>
      </c>
      <c r="E3257" s="57" t="s">
        <v>232</v>
      </c>
      <c r="F3257" s="62" t="s">
        <v>11754</v>
      </c>
      <c r="G3257" s="62" t="s">
        <v>4496</v>
      </c>
      <c r="H3257" s="59">
        <v>44750</v>
      </c>
      <c r="I3257" s="59">
        <v>45117</v>
      </c>
      <c r="J3257" s="48" t="str">
        <f>IF(Ugovori_OPULJP[[#This Row],[DATUM ZAVRŠETKA OPERACIJE]]&gt;DATE(2024,3,31),"u provedbi","završen")</f>
        <v>završen</v>
      </c>
      <c r="K3257" s="46" t="s">
        <v>599</v>
      </c>
      <c r="L3257" s="46" t="s">
        <v>599</v>
      </c>
      <c r="M3257" s="49">
        <v>0.85</v>
      </c>
      <c r="N3257" s="49">
        <v>0.15</v>
      </c>
      <c r="O3257" s="50">
        <f>Ugovori_OPULJP[[#This Row],[Bespovratna sredstva - Ukupno (EU+Nac) HRK
= Ukupna ugovorena vrijednost bespovratnih sredstava]]*Ugovori_OPULJP[[#This Row],[EU STOPA SUFINANCIRANJA %
EU CO-FINANCING RATE %]]</f>
        <v>1609572.9539999999</v>
      </c>
      <c r="P3257" s="51">
        <f>Ugovori_OPULJP[[#This Row],[Bespovratna sredstva - EU dio - HRK]]/7.5345</f>
        <v>213627.04280310569</v>
      </c>
      <c r="Q3257" s="50">
        <f>Ugovori_OPULJP[[#This Row],[Bespovratna sredstva - Ukupno (EU+Nac) HRK
= Ukupna ugovorena vrijednost bespovratnih sredstava]]*Ugovori_OPULJP[[#This Row],[STOPA NACIONALNOG SUFINANCIRANJA %]]</f>
        <v>284042.28599999996</v>
      </c>
      <c r="R3257" s="51">
        <f>Ugovori_OPULJP[[#This Row],[Bespovratna sredstva - Nacionalni dio - HRK]]/7.5345</f>
        <v>37698.889906430413</v>
      </c>
      <c r="S3257" s="52">
        <v>1893615.24</v>
      </c>
      <c r="T3257" s="51">
        <f>Ugovori_OPULJP[[#This Row],[Bespovratna sredstva - Ukupno (EU+Nac) HRK
= Ukupna ugovorena vrijednost bespovratnih sredstava]]/7.5345</f>
        <v>251325.93270953611</v>
      </c>
      <c r="U3257" s="50">
        <v>99663.959999999963</v>
      </c>
      <c r="V3257" s="51">
        <f>Ugovori_OPULJP[[#This Row],[Javni doprinos korisnika - HRK]]/7.5345</f>
        <v>13227.680668922949</v>
      </c>
      <c r="W3257" s="50">
        <v>0</v>
      </c>
      <c r="X3257" s="51">
        <f>Ugovori_OPULJP[[#This Row],[Privatni doprinos korisnika - HRK]]/7.5345</f>
        <v>0</v>
      </c>
      <c r="Y3257" s="52">
        <v>1993279.2</v>
      </c>
      <c r="Z3257" s="53">
        <f>Ugovori_OPULJP[[#This Row],[UKUPNI PRIHVATLJIVI IZDACI
TOTAL ELIGIBLE EXPENDITURE
= Bespovratna sredstva ukupno + doprinos korisnika
= Ukupni prihvatljivi troškovi
= Ukupna ugovorena vrijednost projekta HRK]]/7.5345</f>
        <v>264553.61337845906</v>
      </c>
      <c r="AA3257" s="57" t="s">
        <v>10669</v>
      </c>
      <c r="AB3257" s="57" t="s">
        <v>10670</v>
      </c>
      <c r="AC3257" s="107" t="s">
        <v>11755</v>
      </c>
      <c r="AD3257" s="63" t="s">
        <v>11026</v>
      </c>
    </row>
    <row r="3258" spans="1:30" ht="66.75" customHeight="1" x14ac:dyDescent="0.2">
      <c r="A3258" s="61" t="s">
        <v>11756</v>
      </c>
      <c r="B3258" s="55" t="s">
        <v>10664</v>
      </c>
      <c r="C3258" s="56" t="s">
        <v>11022</v>
      </c>
      <c r="D3258" s="88" t="s">
        <v>11623</v>
      </c>
      <c r="E3258" s="57" t="s">
        <v>232</v>
      </c>
      <c r="F3258" s="62" t="s">
        <v>11757</v>
      </c>
      <c r="G3258" s="62" t="s">
        <v>304</v>
      </c>
      <c r="H3258" s="59">
        <v>44790</v>
      </c>
      <c r="I3258" s="59">
        <v>45155</v>
      </c>
      <c r="J3258" s="48" t="str">
        <f>IF(Ugovori_OPULJP[[#This Row],[DATUM ZAVRŠETKA OPERACIJE]]&gt;DATE(2024,3,31),"u provedbi","završen")</f>
        <v>završen</v>
      </c>
      <c r="K3258" s="46" t="s">
        <v>200</v>
      </c>
      <c r="L3258" s="46" t="s">
        <v>200</v>
      </c>
      <c r="M3258" s="49">
        <v>0.85</v>
      </c>
      <c r="N3258" s="49">
        <v>0.15</v>
      </c>
      <c r="O3258" s="50">
        <f>Ugovori_OPULJP[[#This Row],[Bespovratna sredstva - Ukupno (EU+Nac) HRK
= Ukupna ugovorena vrijednost bespovratnih sredstava]]*Ugovori_OPULJP[[#This Row],[EU STOPA SUFINANCIRANJA %
EU CO-FINANCING RATE %]]</f>
        <v>3400000</v>
      </c>
      <c r="P3258" s="51">
        <f>Ugovori_OPULJP[[#This Row],[Bespovratna sredstva - EU dio - HRK]]/7.5345</f>
        <v>451257.54860972858</v>
      </c>
      <c r="Q3258" s="50">
        <f>Ugovori_OPULJP[[#This Row],[Bespovratna sredstva - Ukupno (EU+Nac) HRK
= Ukupna ugovorena vrijednost bespovratnih sredstava]]*Ugovori_OPULJP[[#This Row],[STOPA NACIONALNOG SUFINANCIRANJA %]]</f>
        <v>600000</v>
      </c>
      <c r="R3258" s="51">
        <f>Ugovori_OPULJP[[#This Row],[Bespovratna sredstva - Nacionalni dio - HRK]]/7.5345</f>
        <v>79633.685048775631</v>
      </c>
      <c r="S3258" s="52">
        <v>4000000</v>
      </c>
      <c r="T3258" s="51">
        <f>Ugovori_OPULJP[[#This Row],[Bespovratna sredstva - Ukupno (EU+Nac) HRK
= Ukupna ugovorena vrijednost bespovratnih sredstava]]/7.5345</f>
        <v>530891.23365850421</v>
      </c>
      <c r="U3258" s="50">
        <v>711387.20000000019</v>
      </c>
      <c r="V3258" s="51">
        <f>Ugovori_OPULJP[[#This Row],[Javni doprinos korisnika - HRK]]/7.5345</f>
        <v>94417.307054217294</v>
      </c>
      <c r="W3258" s="50">
        <v>0</v>
      </c>
      <c r="X3258" s="51">
        <f>Ugovori_OPULJP[[#This Row],[Privatni doprinos korisnika - HRK]]/7.5345</f>
        <v>0</v>
      </c>
      <c r="Y3258" s="52">
        <v>4711387.2</v>
      </c>
      <c r="Z3258" s="53">
        <f>Ugovori_OPULJP[[#This Row],[UKUPNI PRIHVATLJIVI IZDACI
TOTAL ELIGIBLE EXPENDITURE
= Bespovratna sredstva ukupno + doprinos korisnika
= Ukupni prihvatljivi troškovi
= Ukupna ugovorena vrijednost projekta HRK]]/7.5345</f>
        <v>625308.54071272141</v>
      </c>
      <c r="AA3258" s="57" t="s">
        <v>10669</v>
      </c>
      <c r="AB3258" s="57" t="s">
        <v>10670</v>
      </c>
      <c r="AC3258" s="107" t="s">
        <v>11758</v>
      </c>
      <c r="AD3258" s="63" t="s">
        <v>11026</v>
      </c>
    </row>
    <row r="3259" spans="1:30" ht="66.75" customHeight="1" x14ac:dyDescent="0.2">
      <c r="A3259" s="61" t="s">
        <v>11759</v>
      </c>
      <c r="B3259" s="55" t="s">
        <v>10664</v>
      </c>
      <c r="C3259" s="56" t="s">
        <v>11022</v>
      </c>
      <c r="D3259" s="88" t="s">
        <v>11623</v>
      </c>
      <c r="E3259" s="57" t="s">
        <v>232</v>
      </c>
      <c r="F3259" s="62" t="s">
        <v>11760</v>
      </c>
      <c r="G3259" s="62" t="s">
        <v>9752</v>
      </c>
      <c r="H3259" s="59">
        <v>44795</v>
      </c>
      <c r="I3259" s="59">
        <v>45160</v>
      </c>
      <c r="J3259" s="48" t="str">
        <f>IF(Ugovori_OPULJP[[#This Row],[DATUM ZAVRŠETKA OPERACIJE]]&gt;DATE(2024,3,31),"u provedbi","završen")</f>
        <v>završen</v>
      </c>
      <c r="K3259" s="46" t="s">
        <v>211</v>
      </c>
      <c r="L3259" s="46" t="s">
        <v>211</v>
      </c>
      <c r="M3259" s="49">
        <v>0.85</v>
      </c>
      <c r="N3259" s="49">
        <v>0.15</v>
      </c>
      <c r="O3259" s="50">
        <f>Ugovori_OPULJP[[#This Row],[Bespovratna sredstva - Ukupno (EU+Nac) HRK
= Ukupna ugovorena vrijednost bespovratnih sredstava]]*Ugovori_OPULJP[[#This Row],[EU STOPA SUFINANCIRANJA %
EU CO-FINANCING RATE %]]</f>
        <v>1859375</v>
      </c>
      <c r="P3259" s="51">
        <f>Ugovori_OPULJP[[#This Row],[Bespovratna sredstva - EU dio - HRK]]/7.5345</f>
        <v>246781.47189594532</v>
      </c>
      <c r="Q3259" s="50">
        <f>Ugovori_OPULJP[[#This Row],[Bespovratna sredstva - Ukupno (EU+Nac) HRK
= Ukupna ugovorena vrijednost bespovratnih sredstava]]*Ugovori_OPULJP[[#This Row],[STOPA NACIONALNOG SUFINANCIRANJA %]]</f>
        <v>328125</v>
      </c>
      <c r="R3259" s="51">
        <f>Ugovori_OPULJP[[#This Row],[Bespovratna sredstva - Nacionalni dio - HRK]]/7.5345</f>
        <v>43549.671511049171</v>
      </c>
      <c r="S3259" s="52">
        <v>2187500</v>
      </c>
      <c r="T3259" s="51">
        <f>Ugovori_OPULJP[[#This Row],[Bespovratna sredstva - Ukupno (EU+Nac) HRK
= Ukupna ugovorena vrijednost bespovratnih sredstava]]/7.5345</f>
        <v>290331.14340699447</v>
      </c>
      <c r="U3259" s="50">
        <v>983626</v>
      </c>
      <c r="V3259" s="51">
        <f>Ugovori_OPULJP[[#This Row],[Javni doprinos korisnika - HRK]]/7.5345</f>
        <v>130549.60514964497</v>
      </c>
      <c r="W3259" s="50">
        <v>0</v>
      </c>
      <c r="X3259" s="51">
        <f>Ugovori_OPULJP[[#This Row],[Privatni doprinos korisnika - HRK]]/7.5345</f>
        <v>0</v>
      </c>
      <c r="Y3259" s="52">
        <v>3171126</v>
      </c>
      <c r="Z3259" s="53">
        <f>Ugovori_OPULJP[[#This Row],[UKUPNI PRIHVATLJIVI IZDACI
TOTAL ELIGIBLE EXPENDITURE
= Bespovratna sredstva ukupno + doprinos korisnika
= Ukupni prihvatljivi troškovi
= Ukupna ugovorena vrijednost projekta HRK]]/7.5345</f>
        <v>420880.74855663942</v>
      </c>
      <c r="AA3259" s="57" t="s">
        <v>10669</v>
      </c>
      <c r="AB3259" s="57" t="s">
        <v>10670</v>
      </c>
      <c r="AC3259" s="107" t="s">
        <v>11761</v>
      </c>
      <c r="AD3259" s="63" t="s">
        <v>11026</v>
      </c>
    </row>
    <row r="3260" spans="1:30" ht="66.75" customHeight="1" x14ac:dyDescent="0.2">
      <c r="A3260" s="61" t="s">
        <v>11762</v>
      </c>
      <c r="B3260" s="55" t="s">
        <v>10664</v>
      </c>
      <c r="C3260" s="56" t="s">
        <v>11022</v>
      </c>
      <c r="D3260" s="88" t="s">
        <v>11623</v>
      </c>
      <c r="E3260" s="57" t="s">
        <v>232</v>
      </c>
      <c r="F3260" s="62" t="s">
        <v>11763</v>
      </c>
      <c r="G3260" s="62" t="s">
        <v>11129</v>
      </c>
      <c r="H3260" s="59">
        <v>44804</v>
      </c>
      <c r="I3260" s="59">
        <v>45169</v>
      </c>
      <c r="J3260" s="48" t="str">
        <f>IF(Ugovori_OPULJP[[#This Row],[DATUM ZAVRŠETKA OPERACIJE]]&gt;DATE(2024,3,31),"u provedbi","završen")</f>
        <v>završen</v>
      </c>
      <c r="K3260" s="46" t="s">
        <v>104</v>
      </c>
      <c r="L3260" s="46" t="s">
        <v>104</v>
      </c>
      <c r="M3260" s="49">
        <v>0.85</v>
      </c>
      <c r="N3260" s="49">
        <v>0.15</v>
      </c>
      <c r="O3260" s="50">
        <f>Ugovori_OPULJP[[#This Row],[Bespovratna sredstva - Ukupno (EU+Nac) HRK
= Ukupna ugovorena vrijednost bespovratnih sredstava]]*Ugovori_OPULJP[[#This Row],[EU STOPA SUFINANCIRANJA %
EU CO-FINANCING RATE %]]</f>
        <v>2414359.4309999999</v>
      </c>
      <c r="P3260" s="51">
        <f>Ugovori_OPULJP[[#This Row],[Bespovratna sredstva - EU dio - HRK]]/7.5345</f>
        <v>320440.56420465856</v>
      </c>
      <c r="Q3260" s="50">
        <f>Ugovori_OPULJP[[#This Row],[Bespovratna sredstva - Ukupno (EU+Nac) HRK
= Ukupna ugovorena vrijednost bespovratnih sredstava]]*Ugovori_OPULJP[[#This Row],[STOPA NACIONALNOG SUFINANCIRANJA %]]</f>
        <v>426063.42899999995</v>
      </c>
      <c r="R3260" s="51">
        <f>Ugovori_OPULJP[[#This Row],[Bespovratna sredstva - Nacionalni dio - HRK]]/7.5345</f>
        <v>56548.33485964562</v>
      </c>
      <c r="S3260" s="52">
        <v>2840422.86</v>
      </c>
      <c r="T3260" s="51">
        <f>Ugovori_OPULJP[[#This Row],[Bespovratna sredstva - Ukupno (EU+Nac) HRK
= Ukupna ugovorena vrijednost bespovratnih sredstava]]/7.5345</f>
        <v>376988.89906430419</v>
      </c>
      <c r="U3260" s="50">
        <v>149495.93999999994</v>
      </c>
      <c r="V3260" s="51">
        <f>Ugovori_OPULJP[[#This Row],[Javni doprinos korisnika - HRK]]/7.5345</f>
        <v>19841.521003384423</v>
      </c>
      <c r="W3260" s="50">
        <v>0</v>
      </c>
      <c r="X3260" s="51">
        <f>Ugovori_OPULJP[[#This Row],[Privatni doprinos korisnika - HRK]]/7.5345</f>
        <v>0</v>
      </c>
      <c r="Y3260" s="52">
        <v>2989918.8</v>
      </c>
      <c r="Z3260" s="53">
        <f>Ugovori_OPULJP[[#This Row],[UKUPNI PRIHVATLJIVI IZDACI
TOTAL ELIGIBLE EXPENDITURE
= Bespovratna sredstva ukupno + doprinos korisnika
= Ukupni prihvatljivi troškovi
= Ukupna ugovorena vrijednost projekta HRK]]/7.5345</f>
        <v>396830.42006768857</v>
      </c>
      <c r="AA3260" s="57" t="s">
        <v>10669</v>
      </c>
      <c r="AB3260" s="57" t="s">
        <v>10670</v>
      </c>
      <c r="AC3260" s="107" t="s">
        <v>11764</v>
      </c>
      <c r="AD3260" s="63" t="s">
        <v>11026</v>
      </c>
    </row>
    <row r="3261" spans="1:30" ht="66.75" customHeight="1" x14ac:dyDescent="0.2">
      <c r="A3261" s="61" t="s">
        <v>11765</v>
      </c>
      <c r="B3261" s="55" t="s">
        <v>10664</v>
      </c>
      <c r="C3261" s="56" t="s">
        <v>11022</v>
      </c>
      <c r="D3261" s="88" t="s">
        <v>11623</v>
      </c>
      <c r="E3261" s="57" t="s">
        <v>232</v>
      </c>
      <c r="F3261" s="62" t="s">
        <v>11766</v>
      </c>
      <c r="G3261" s="62" t="s">
        <v>11291</v>
      </c>
      <c r="H3261" s="59">
        <v>44805</v>
      </c>
      <c r="I3261" s="59">
        <v>45170</v>
      </c>
      <c r="J3261" s="48" t="str">
        <f>IF(Ugovori_OPULJP[[#This Row],[DATUM ZAVRŠETKA OPERACIJE]]&gt;DATE(2024,3,31),"u provedbi","završen")</f>
        <v>završen</v>
      </c>
      <c r="K3261" s="58" t="s">
        <v>89</v>
      </c>
      <c r="L3261" s="58" t="s">
        <v>84</v>
      </c>
      <c r="M3261" s="49">
        <v>0.85</v>
      </c>
      <c r="N3261" s="49">
        <v>0.15</v>
      </c>
      <c r="O3261" s="50">
        <f>Ugovori_OPULJP[[#This Row],[Bespovratna sredstva - Ukupno (EU+Nac) HRK
= Ukupna ugovorena vrijednost bespovratnih sredstava]]*Ugovori_OPULJP[[#This Row],[EU STOPA SUFINANCIRANJA %
EU CO-FINANCING RATE %]]</f>
        <v>1682735.3609999998</v>
      </c>
      <c r="P3261" s="51">
        <f>Ugovori_OPULJP[[#This Row],[Bespovratna sredstva - EU dio - HRK]]/7.5345</f>
        <v>223337.36293051956</v>
      </c>
      <c r="Q3261" s="50">
        <f>Ugovori_OPULJP[[#This Row],[Bespovratna sredstva - Ukupno (EU+Nac) HRK
= Ukupna ugovorena vrijednost bespovratnih sredstava]]*Ugovori_OPULJP[[#This Row],[STOPA NACIONALNOG SUFINANCIRANJA %]]</f>
        <v>296953.299</v>
      </c>
      <c r="R3261" s="51">
        <f>Ugovori_OPULJP[[#This Row],[Bespovratna sredstva - Nacionalni dio - HRK]]/7.5345</f>
        <v>39412.475811268167</v>
      </c>
      <c r="S3261" s="52">
        <v>1979688.66</v>
      </c>
      <c r="T3261" s="51">
        <f>Ugovori_OPULJP[[#This Row],[Bespovratna sredstva - Ukupno (EU+Nac) HRK
= Ukupna ugovorena vrijednost bespovratnih sredstava]]/7.5345</f>
        <v>262749.83874178777</v>
      </c>
      <c r="U3261" s="50">
        <v>104194.14000000013</v>
      </c>
      <c r="V3261" s="51">
        <f>Ugovori_OPULJP[[#This Row],[Javni doprinos korisnika - HRK]]/7.5345</f>
        <v>13828.938881146742</v>
      </c>
      <c r="W3261" s="50">
        <v>0</v>
      </c>
      <c r="X3261" s="51">
        <f>Ugovori_OPULJP[[#This Row],[Privatni doprinos korisnika - HRK]]/7.5345</f>
        <v>0</v>
      </c>
      <c r="Y3261" s="52">
        <v>2083882.8</v>
      </c>
      <c r="Z3261" s="53">
        <f>Ugovori_OPULJP[[#This Row],[UKUPNI PRIHVATLJIVI IZDACI
TOTAL ELIGIBLE EXPENDITURE
= Bespovratna sredstva ukupno + doprinos korisnika
= Ukupni prihvatljivi troškovi
= Ukupna ugovorena vrijednost projekta HRK]]/7.5345</f>
        <v>276578.77762293449</v>
      </c>
      <c r="AA3261" s="57" t="s">
        <v>10669</v>
      </c>
      <c r="AB3261" s="57" t="s">
        <v>10670</v>
      </c>
      <c r="AC3261" s="107" t="s">
        <v>11767</v>
      </c>
      <c r="AD3261" s="63" t="s">
        <v>11026</v>
      </c>
    </row>
    <row r="3262" spans="1:30" ht="66.75" customHeight="1" x14ac:dyDescent="0.2">
      <c r="A3262" s="61" t="s">
        <v>11768</v>
      </c>
      <c r="B3262" s="55" t="s">
        <v>10664</v>
      </c>
      <c r="C3262" s="56" t="s">
        <v>11022</v>
      </c>
      <c r="D3262" s="88" t="s">
        <v>11623</v>
      </c>
      <c r="E3262" s="57" t="s">
        <v>232</v>
      </c>
      <c r="F3262" s="62" t="s">
        <v>11769</v>
      </c>
      <c r="G3262" s="62" t="s">
        <v>8490</v>
      </c>
      <c r="H3262" s="59">
        <v>44774</v>
      </c>
      <c r="I3262" s="59">
        <v>45139</v>
      </c>
      <c r="J3262" s="48" t="str">
        <f>IF(Ugovori_OPULJP[[#This Row],[DATUM ZAVRŠETKA OPERACIJE]]&gt;DATE(2024,3,31),"u provedbi","završen")</f>
        <v>završen</v>
      </c>
      <c r="K3262" s="46" t="s">
        <v>244</v>
      </c>
      <c r="L3262" s="46" t="s">
        <v>244</v>
      </c>
      <c r="M3262" s="49">
        <v>0.85</v>
      </c>
      <c r="N3262" s="49">
        <v>0.15</v>
      </c>
      <c r="O3262" s="50">
        <f>Ugovori_OPULJP[[#This Row],[Bespovratna sredstva - Ukupno (EU+Nac) HRK
= Ukupna ugovorena vrijednost bespovratnih sredstava]]*Ugovori_OPULJP[[#This Row],[EU STOPA SUFINANCIRANJA %
EU CO-FINANCING RATE %]]</f>
        <v>1669258.0755</v>
      </c>
      <c r="P3262" s="51">
        <f>Ugovori_OPULJP[[#This Row],[Bespovratna sredstva - EU dio - HRK]]/7.5345</f>
        <v>221548.61974915388</v>
      </c>
      <c r="Q3262" s="50">
        <f>Ugovori_OPULJP[[#This Row],[Bespovratna sredstva - Ukupno (EU+Nac) HRK
= Ukupna ugovorena vrijednost bespovratnih sredstava]]*Ugovori_OPULJP[[#This Row],[STOPA NACIONALNOG SUFINANCIRANJA %]]</f>
        <v>294574.95449999999</v>
      </c>
      <c r="R3262" s="51">
        <f>Ugovori_OPULJP[[#This Row],[Bespovratna sredstva - Nacionalni dio - HRK]]/7.5345</f>
        <v>39096.815249850682</v>
      </c>
      <c r="S3262" s="52">
        <v>1963833.03</v>
      </c>
      <c r="T3262" s="51">
        <f>Ugovori_OPULJP[[#This Row],[Bespovratna sredstva - Ukupno (EU+Nac) HRK
= Ukupna ugovorena vrijednost bespovratnih sredstava]]/7.5345</f>
        <v>260645.43499900456</v>
      </c>
      <c r="U3262" s="50">
        <v>346558.76999999979</v>
      </c>
      <c r="V3262" s="51">
        <f>Ugovori_OPULJP[[#This Row],[Javni doprinos korisnika - HRK]]/7.5345</f>
        <v>45996.253235118427</v>
      </c>
      <c r="W3262" s="50">
        <v>0</v>
      </c>
      <c r="X3262" s="51">
        <f>Ugovori_OPULJP[[#This Row],[Privatni doprinos korisnika - HRK]]/7.5345</f>
        <v>0</v>
      </c>
      <c r="Y3262" s="52">
        <v>2310391.7999999998</v>
      </c>
      <c r="Z3262" s="53">
        <f>Ugovori_OPULJP[[#This Row],[UKUPNI PRIHVATLJIVI IZDACI
TOTAL ELIGIBLE EXPENDITURE
= Bespovratna sredstva ukupno + doprinos korisnika
= Ukupni prihvatljivi troškovi
= Ukupna ugovorena vrijednost projekta HRK]]/7.5345</f>
        <v>306641.68823412299</v>
      </c>
      <c r="AA3262" s="57" t="s">
        <v>10669</v>
      </c>
      <c r="AB3262" s="57" t="s">
        <v>10670</v>
      </c>
      <c r="AC3262" s="107" t="s">
        <v>11770</v>
      </c>
      <c r="AD3262" s="63" t="s">
        <v>11026</v>
      </c>
    </row>
    <row r="3263" spans="1:30" ht="66.75" customHeight="1" x14ac:dyDescent="0.2">
      <c r="A3263" s="61" t="s">
        <v>11771</v>
      </c>
      <c r="B3263" s="55" t="s">
        <v>10664</v>
      </c>
      <c r="C3263" s="56" t="s">
        <v>11022</v>
      </c>
      <c r="D3263" s="88" t="s">
        <v>11623</v>
      </c>
      <c r="E3263" s="57" t="s">
        <v>232</v>
      </c>
      <c r="F3263" s="62" t="s">
        <v>11772</v>
      </c>
      <c r="G3263" s="62" t="s">
        <v>243</v>
      </c>
      <c r="H3263" s="59">
        <v>44767</v>
      </c>
      <c r="I3263" s="59">
        <v>45132</v>
      </c>
      <c r="J3263" s="48" t="str">
        <f>IF(Ugovori_OPULJP[[#This Row],[DATUM ZAVRŠETKA OPERACIJE]]&gt;DATE(2024,3,31),"u provedbi","završen")</f>
        <v>završen</v>
      </c>
      <c r="K3263" s="46" t="s">
        <v>244</v>
      </c>
      <c r="L3263" s="46" t="s">
        <v>244</v>
      </c>
      <c r="M3263" s="49">
        <v>0.85</v>
      </c>
      <c r="N3263" s="49">
        <v>0.15</v>
      </c>
      <c r="O3263" s="50">
        <f>Ugovori_OPULJP[[#This Row],[Bespovratna sredstva - Ukupno (EU+Nac) HRK
= Ukupna ugovorena vrijednost bespovratnih sredstava]]*Ugovori_OPULJP[[#This Row],[EU STOPA SUFINANCIRANJA %
EU CO-FINANCING RATE %]]</f>
        <v>2550000</v>
      </c>
      <c r="P3263" s="51">
        <f>Ugovori_OPULJP[[#This Row],[Bespovratna sredstva - EU dio - HRK]]/7.5345</f>
        <v>338443.1614572964</v>
      </c>
      <c r="Q3263" s="50">
        <f>Ugovori_OPULJP[[#This Row],[Bespovratna sredstva - Ukupno (EU+Nac) HRK
= Ukupna ugovorena vrijednost bespovratnih sredstava]]*Ugovori_OPULJP[[#This Row],[STOPA NACIONALNOG SUFINANCIRANJA %]]</f>
        <v>450000</v>
      </c>
      <c r="R3263" s="51">
        <f>Ugovori_OPULJP[[#This Row],[Bespovratna sredstva - Nacionalni dio - HRK]]/7.5345</f>
        <v>59725.263786581723</v>
      </c>
      <c r="S3263" s="52">
        <v>3000000</v>
      </c>
      <c r="T3263" s="51">
        <f>Ugovori_OPULJP[[#This Row],[Bespovratna sredstva - Ukupno (EU+Nac) HRK
= Ukupna ugovorena vrijednost bespovratnih sredstava]]/7.5345</f>
        <v>398168.42524387816</v>
      </c>
      <c r="U3263" s="50">
        <v>1122463.7999999998</v>
      </c>
      <c r="V3263" s="51">
        <f>Ugovori_OPULJP[[#This Row],[Javni doprinos korisnika - HRK]]/7.5345</f>
        <v>148976.54787975311</v>
      </c>
      <c r="W3263" s="50">
        <v>0</v>
      </c>
      <c r="X3263" s="51">
        <f>Ugovori_OPULJP[[#This Row],[Privatni doprinos korisnika - HRK]]/7.5345</f>
        <v>0</v>
      </c>
      <c r="Y3263" s="52">
        <v>4122463.8</v>
      </c>
      <c r="Z3263" s="53">
        <f>Ugovori_OPULJP[[#This Row],[UKUPNI PRIHVATLJIVI IZDACI
TOTAL ELIGIBLE EXPENDITURE
= Bespovratna sredstva ukupno + doprinos korisnika
= Ukupni prihvatljivi troškovi
= Ukupna ugovorena vrijednost projekta HRK]]/7.5345</f>
        <v>547144.97312363121</v>
      </c>
      <c r="AA3263" s="57" t="s">
        <v>10669</v>
      </c>
      <c r="AB3263" s="57" t="s">
        <v>10670</v>
      </c>
      <c r="AC3263" s="107" t="s">
        <v>11773</v>
      </c>
      <c r="AD3263" s="63" t="s">
        <v>11026</v>
      </c>
    </row>
    <row r="3264" spans="1:30" ht="66.75" customHeight="1" x14ac:dyDescent="0.2">
      <c r="A3264" s="61" t="s">
        <v>11774</v>
      </c>
      <c r="B3264" s="55" t="s">
        <v>10664</v>
      </c>
      <c r="C3264" s="56" t="s">
        <v>11022</v>
      </c>
      <c r="D3264" s="88" t="s">
        <v>11623</v>
      </c>
      <c r="E3264" s="57" t="s">
        <v>232</v>
      </c>
      <c r="F3264" s="62" t="s">
        <v>11775</v>
      </c>
      <c r="G3264" s="62" t="s">
        <v>11076</v>
      </c>
      <c r="H3264" s="59">
        <v>44802</v>
      </c>
      <c r="I3264" s="59">
        <v>45167</v>
      </c>
      <c r="J3264" s="48" t="str">
        <f>IF(Ugovori_OPULJP[[#This Row],[DATUM ZAVRŠETKA OPERACIJE]]&gt;DATE(2024,3,31),"u provedbi","završen")</f>
        <v>završen</v>
      </c>
      <c r="K3264" s="46" t="s">
        <v>249</v>
      </c>
      <c r="L3264" s="46" t="s">
        <v>249</v>
      </c>
      <c r="M3264" s="49">
        <v>0.85</v>
      </c>
      <c r="N3264" s="49">
        <v>0.15</v>
      </c>
      <c r="O3264" s="50">
        <f>Ugovori_OPULJP[[#This Row],[Bespovratna sredstva - Ukupno (EU+Nac) HRK
= Ukupna ugovorena vrijednost bespovratnih sredstava]]*Ugovori_OPULJP[[#This Row],[EU STOPA SUFINANCIRANJA %
EU CO-FINANCING RATE %]]</f>
        <v>8075000</v>
      </c>
      <c r="P3264" s="51">
        <f>Ugovori_OPULJP[[#This Row],[Bespovratna sredstva - EU dio - HRK]]/7.5345</f>
        <v>1071736.6779481054</v>
      </c>
      <c r="Q3264" s="50">
        <f>Ugovori_OPULJP[[#This Row],[Bespovratna sredstva - Ukupno (EU+Nac) HRK
= Ukupna ugovorena vrijednost bespovratnih sredstava]]*Ugovori_OPULJP[[#This Row],[STOPA NACIONALNOG SUFINANCIRANJA %]]</f>
        <v>1425000</v>
      </c>
      <c r="R3264" s="51">
        <f>Ugovori_OPULJP[[#This Row],[Bespovratna sredstva - Nacionalni dio - HRK]]/7.5345</f>
        <v>189130.00199084211</v>
      </c>
      <c r="S3264" s="52">
        <v>9500000</v>
      </c>
      <c r="T3264" s="51">
        <f>Ugovori_OPULJP[[#This Row],[Bespovratna sredstva - Ukupno (EU+Nac) HRK
= Ukupna ugovorena vrijednost bespovratnih sredstava]]/7.5345</f>
        <v>1260866.6799389475</v>
      </c>
      <c r="U3264" s="50">
        <v>3864031</v>
      </c>
      <c r="V3264" s="51">
        <f>Ugovori_OPULJP[[#This Row],[Javni doprinos korisnika - HRK]]/7.5345</f>
        <v>512845.04612117587</v>
      </c>
      <c r="W3264" s="50">
        <v>0</v>
      </c>
      <c r="X3264" s="51">
        <f>Ugovori_OPULJP[[#This Row],[Privatni doprinos korisnika - HRK]]/7.5345</f>
        <v>0</v>
      </c>
      <c r="Y3264" s="52">
        <v>13364031</v>
      </c>
      <c r="Z3264" s="53">
        <f>Ugovori_OPULJP[[#This Row],[UKUPNI PRIHVATLJIVI IZDACI
TOTAL ELIGIBLE EXPENDITURE
= Bespovratna sredstva ukupno + doprinos korisnika
= Ukupni prihvatljivi troškovi
= Ukupna ugovorena vrijednost projekta HRK]]/7.5345</f>
        <v>1773711.7260601234</v>
      </c>
      <c r="AA3264" s="57" t="s">
        <v>10669</v>
      </c>
      <c r="AB3264" s="57" t="s">
        <v>10670</v>
      </c>
      <c r="AC3264" s="107" t="s">
        <v>11776</v>
      </c>
      <c r="AD3264" s="63" t="s">
        <v>11026</v>
      </c>
    </row>
    <row r="3265" spans="1:30" ht="66.75" customHeight="1" x14ac:dyDescent="0.2">
      <c r="A3265" s="41" t="s">
        <v>11777</v>
      </c>
      <c r="B3265" s="42" t="s">
        <v>10664</v>
      </c>
      <c r="C3265" s="43" t="s">
        <v>11778</v>
      </c>
      <c r="D3265" s="43" t="s">
        <v>11779</v>
      </c>
      <c r="E3265" s="44" t="s">
        <v>34</v>
      </c>
      <c r="F3265" s="45" t="s">
        <v>11779</v>
      </c>
      <c r="G3265" s="45" t="s">
        <v>11780</v>
      </c>
      <c r="H3265" s="47">
        <v>42064</v>
      </c>
      <c r="I3265" s="47">
        <v>43343</v>
      </c>
      <c r="J3265" s="48" t="str">
        <f>IF(Ugovori_OPULJP[[#This Row],[DATUM ZAVRŠETKA OPERACIJE]]&gt;DATE(2024,3,31),"u provedbi","završen")</f>
        <v>završen</v>
      </c>
      <c r="K3265" s="46" t="s">
        <v>36</v>
      </c>
      <c r="L3265" s="46" t="s">
        <v>37</v>
      </c>
      <c r="M3265" s="49">
        <v>0.85</v>
      </c>
      <c r="N3265" s="49">
        <v>0.15</v>
      </c>
      <c r="O3265" s="50">
        <f>Ugovori_OPULJP[[#This Row],[Bespovratna sredstva - Ukupno (EU+Nac) HRK
= Ukupna ugovorena vrijednost bespovratnih sredstava]]*Ugovori_OPULJP[[#This Row],[EU STOPA SUFINANCIRANJA %
EU CO-FINANCING RATE %]]</f>
        <v>67135060.111000001</v>
      </c>
      <c r="P3265" s="51">
        <f>Ugovori_OPULJP[[#This Row],[Bespovratna sredstva - EU dio - HRK]]/7.5345</f>
        <v>8910353.7210166566</v>
      </c>
      <c r="Q3265" s="50">
        <f>Ugovori_OPULJP[[#This Row],[Bespovratna sredstva - Ukupno (EU+Nac) HRK
= Ukupna ugovorena vrijednost bespovratnih sredstava]]*Ugovori_OPULJP[[#This Row],[STOPA NACIONALNOG SUFINANCIRANJA %]]</f>
        <v>11847363.548999999</v>
      </c>
      <c r="R3265" s="51">
        <f>Ugovori_OPULJP[[#This Row],[Bespovratna sredstva - Nacionalni dio - HRK]]/7.5345</f>
        <v>1572415.3625323509</v>
      </c>
      <c r="S3265" s="50">
        <v>78982423.659999996</v>
      </c>
      <c r="T3265" s="51">
        <f>Ugovori_OPULJP[[#This Row],[Bespovratna sredstva - Ukupno (EU+Nac) HRK
= Ukupna ugovorena vrijednost bespovratnih sredstava]]/7.5345</f>
        <v>10482769.083549006</v>
      </c>
      <c r="U3265" s="50">
        <v>0</v>
      </c>
      <c r="V3265" s="51">
        <f>Ugovori_OPULJP[[#This Row],[Javni doprinos korisnika - HRK]]/7.5345</f>
        <v>0</v>
      </c>
      <c r="W3265" s="50">
        <v>0</v>
      </c>
      <c r="X3265" s="51">
        <f>Ugovori_OPULJP[[#This Row],[Privatni doprinos korisnika - HRK]]/7.5345</f>
        <v>0</v>
      </c>
      <c r="Y3265" s="52">
        <v>78982423.659999996</v>
      </c>
      <c r="Z3265" s="53">
        <f>Ugovori_OPULJP[[#This Row],[UKUPNI PRIHVATLJIVI IZDACI
TOTAL ELIGIBLE EXPENDITURE
= Bespovratna sredstva ukupno + doprinos korisnika
= Ukupni prihvatljivi troškovi
= Ukupna ugovorena vrijednost projekta HRK]]/7.5345</f>
        <v>10482769.083549006</v>
      </c>
      <c r="AA3265" s="44" t="s">
        <v>10669</v>
      </c>
      <c r="AB3265" s="44" t="s">
        <v>10670</v>
      </c>
      <c r="AC3265" s="114" t="s">
        <v>11781</v>
      </c>
      <c r="AD3265" s="43" t="s">
        <v>11026</v>
      </c>
    </row>
    <row r="3266" spans="1:30" ht="66.75" customHeight="1" x14ac:dyDescent="0.2">
      <c r="A3266" s="41" t="s">
        <v>11782</v>
      </c>
      <c r="B3266" s="42" t="s">
        <v>10664</v>
      </c>
      <c r="C3266" s="43" t="s">
        <v>11778</v>
      </c>
      <c r="D3266" s="43" t="s">
        <v>11783</v>
      </c>
      <c r="E3266" s="44" t="s">
        <v>232</v>
      </c>
      <c r="F3266" s="45" t="s">
        <v>11784</v>
      </c>
      <c r="G3266" s="45" t="s">
        <v>6848</v>
      </c>
      <c r="H3266" s="47">
        <v>42914</v>
      </c>
      <c r="I3266" s="47">
        <v>43401</v>
      </c>
      <c r="J3266" s="48" t="str">
        <f>IF(Ugovori_OPULJP[[#This Row],[DATUM ZAVRŠETKA OPERACIJE]]&gt;DATE(2024,3,31),"u provedbi","završen")</f>
        <v>završen</v>
      </c>
      <c r="K3266" s="46" t="s">
        <v>371</v>
      </c>
      <c r="L3266" s="46" t="s">
        <v>371</v>
      </c>
      <c r="M3266" s="49">
        <v>0.85</v>
      </c>
      <c r="N3266" s="49">
        <v>0.15</v>
      </c>
      <c r="O3266" s="50">
        <f>Ugovori_OPULJP[[#This Row],[Bespovratna sredstva - Ukupno (EU+Nac) HRK
= Ukupna ugovorena vrijednost bespovratnih sredstava]]*Ugovori_OPULJP[[#This Row],[EU STOPA SUFINANCIRANJA %
EU CO-FINANCING RATE %]]</f>
        <v>787177.43499999994</v>
      </c>
      <c r="P3266" s="51">
        <f>Ugovori_OPULJP[[#This Row],[Bespovratna sredstva - EU dio - HRK]]/7.5345</f>
        <v>104476.39989382174</v>
      </c>
      <c r="Q3266" s="50">
        <f>Ugovori_OPULJP[[#This Row],[Bespovratna sredstva - Ukupno (EU+Nac) HRK
= Ukupna ugovorena vrijednost bespovratnih sredstava]]*Ugovori_OPULJP[[#This Row],[STOPA NACIONALNOG SUFINANCIRANJA %]]</f>
        <v>138913.66499999998</v>
      </c>
      <c r="R3266" s="51">
        <f>Ugovori_OPULJP[[#This Row],[Bespovratna sredstva - Nacionalni dio - HRK]]/7.5345</f>
        <v>18437.011745968543</v>
      </c>
      <c r="S3266" s="50">
        <v>926091.1</v>
      </c>
      <c r="T3266" s="51">
        <f>Ugovori_OPULJP[[#This Row],[Bespovratna sredstva - Ukupno (EU+Nac) HRK
= Ukupna ugovorena vrijednost bespovratnih sredstava]]/7.5345</f>
        <v>122913.41163979028</v>
      </c>
      <c r="U3266" s="50">
        <v>0</v>
      </c>
      <c r="V3266" s="51">
        <f>Ugovori_OPULJP[[#This Row],[Javni doprinos korisnika - HRK]]/7.5345</f>
        <v>0</v>
      </c>
      <c r="W3266" s="50">
        <v>0</v>
      </c>
      <c r="X3266" s="51">
        <f>Ugovori_OPULJP[[#This Row],[Privatni doprinos korisnika - HRK]]/7.5345</f>
        <v>0</v>
      </c>
      <c r="Y3266" s="52">
        <v>926091.1</v>
      </c>
      <c r="Z3266" s="53">
        <f>Ugovori_OPULJP[[#This Row],[UKUPNI PRIHVATLJIVI IZDACI
TOTAL ELIGIBLE EXPENDITURE
= Bespovratna sredstva ukupno + doprinos korisnika
= Ukupni prihvatljivi troškovi
= Ukupna ugovorena vrijednost projekta HRK]]/7.5345</f>
        <v>122913.41163979028</v>
      </c>
      <c r="AA3266" s="44" t="s">
        <v>10669</v>
      </c>
      <c r="AB3266" s="44" t="s">
        <v>10670</v>
      </c>
      <c r="AC3266" s="114" t="s">
        <v>11785</v>
      </c>
      <c r="AD3266" s="43" t="s">
        <v>11026</v>
      </c>
    </row>
    <row r="3267" spans="1:30" ht="66.75" customHeight="1" x14ac:dyDescent="0.2">
      <c r="A3267" s="41" t="s">
        <v>11786</v>
      </c>
      <c r="B3267" s="42" t="s">
        <v>10664</v>
      </c>
      <c r="C3267" s="43" t="s">
        <v>11778</v>
      </c>
      <c r="D3267" s="43" t="s">
        <v>11783</v>
      </c>
      <c r="E3267" s="44" t="s">
        <v>232</v>
      </c>
      <c r="F3267" s="45" t="s">
        <v>11787</v>
      </c>
      <c r="G3267" s="45" t="s">
        <v>837</v>
      </c>
      <c r="H3267" s="47">
        <v>42914</v>
      </c>
      <c r="I3267" s="47">
        <v>43644</v>
      </c>
      <c r="J3267" s="48" t="str">
        <f>IF(Ugovori_OPULJP[[#This Row],[DATUM ZAVRŠETKA OPERACIJE]]&gt;DATE(2024,3,31),"u provedbi","završen")</f>
        <v>završen</v>
      </c>
      <c r="K3267" s="46" t="s">
        <v>594</v>
      </c>
      <c r="L3267" s="46" t="s">
        <v>594</v>
      </c>
      <c r="M3267" s="49">
        <v>0.85</v>
      </c>
      <c r="N3267" s="49">
        <v>0.15</v>
      </c>
      <c r="O3267" s="50">
        <f>Ugovori_OPULJP[[#This Row],[Bespovratna sredstva - Ukupno (EU+Nac) HRK
= Ukupna ugovorena vrijednost bespovratnih sredstava]]*Ugovori_OPULJP[[#This Row],[EU STOPA SUFINANCIRANJA %
EU CO-FINANCING RATE %]]</f>
        <v>679877.804</v>
      </c>
      <c r="P3267" s="51">
        <f>Ugovori_OPULJP[[#This Row],[Bespovratna sredstva - EU dio - HRK]]/7.5345</f>
        <v>90235.291525648674</v>
      </c>
      <c r="Q3267" s="50">
        <f>Ugovori_OPULJP[[#This Row],[Bespovratna sredstva - Ukupno (EU+Nac) HRK
= Ukupna ugovorena vrijednost bespovratnih sredstava]]*Ugovori_OPULJP[[#This Row],[STOPA NACIONALNOG SUFINANCIRANJA %]]</f>
        <v>119978.43599999999</v>
      </c>
      <c r="R3267" s="51">
        <f>Ugovori_OPULJP[[#This Row],[Bespovratna sredstva - Nacionalni dio - HRK]]/7.5345</f>
        <v>15923.874975114471</v>
      </c>
      <c r="S3267" s="50">
        <v>799856.24</v>
      </c>
      <c r="T3267" s="51">
        <f>Ugovori_OPULJP[[#This Row],[Bespovratna sredstva - Ukupno (EU+Nac) HRK
= Ukupna ugovorena vrijednost bespovratnih sredstava]]/7.5345</f>
        <v>106159.16650076315</v>
      </c>
      <c r="U3267" s="50">
        <v>0</v>
      </c>
      <c r="V3267" s="51">
        <f>Ugovori_OPULJP[[#This Row],[Javni doprinos korisnika - HRK]]/7.5345</f>
        <v>0</v>
      </c>
      <c r="W3267" s="50">
        <v>0</v>
      </c>
      <c r="X3267" s="51">
        <f>Ugovori_OPULJP[[#This Row],[Privatni doprinos korisnika - HRK]]/7.5345</f>
        <v>0</v>
      </c>
      <c r="Y3267" s="52">
        <v>799856.24</v>
      </c>
      <c r="Z3267" s="53">
        <f>Ugovori_OPULJP[[#This Row],[UKUPNI PRIHVATLJIVI IZDACI
TOTAL ELIGIBLE EXPENDITURE
= Bespovratna sredstva ukupno + doprinos korisnika
= Ukupni prihvatljivi troškovi
= Ukupna ugovorena vrijednost projekta HRK]]/7.5345</f>
        <v>106159.16650076315</v>
      </c>
      <c r="AA3267" s="44" t="s">
        <v>10669</v>
      </c>
      <c r="AB3267" s="44" t="s">
        <v>10670</v>
      </c>
      <c r="AC3267" s="114" t="s">
        <v>11788</v>
      </c>
      <c r="AD3267" s="43" t="s">
        <v>11026</v>
      </c>
    </row>
    <row r="3268" spans="1:30" ht="66.75" customHeight="1" x14ac:dyDescent="0.2">
      <c r="A3268" s="41" t="s">
        <v>11789</v>
      </c>
      <c r="B3268" s="42" t="s">
        <v>10664</v>
      </c>
      <c r="C3268" s="43" t="s">
        <v>11778</v>
      </c>
      <c r="D3268" s="43" t="s">
        <v>11783</v>
      </c>
      <c r="E3268" s="44" t="s">
        <v>232</v>
      </c>
      <c r="F3268" s="45" t="s">
        <v>11790</v>
      </c>
      <c r="G3268" s="45" t="s">
        <v>11076</v>
      </c>
      <c r="H3268" s="47">
        <v>42915</v>
      </c>
      <c r="I3268" s="47">
        <v>43645</v>
      </c>
      <c r="J3268" s="48" t="str">
        <f>IF(Ugovori_OPULJP[[#This Row],[DATUM ZAVRŠETKA OPERACIJE]]&gt;DATE(2024,3,31),"u provedbi","završen")</f>
        <v>završen</v>
      </c>
      <c r="K3268" s="46" t="s">
        <v>249</v>
      </c>
      <c r="L3268" s="46" t="s">
        <v>249</v>
      </c>
      <c r="M3268" s="49">
        <v>0.85</v>
      </c>
      <c r="N3268" s="49">
        <v>0.15</v>
      </c>
      <c r="O3268" s="50">
        <f>Ugovori_OPULJP[[#This Row],[Bespovratna sredstva - Ukupno (EU+Nac) HRK
= Ukupna ugovorena vrijednost bespovratnih sredstava]]*Ugovori_OPULJP[[#This Row],[EU STOPA SUFINANCIRANJA %
EU CO-FINANCING RATE %]]</f>
        <v>849441.17599999998</v>
      </c>
      <c r="P3268" s="51">
        <f>Ugovori_OPULJP[[#This Row],[Bespovratna sredstva - EU dio - HRK]]/7.5345</f>
        <v>112740.21846174264</v>
      </c>
      <c r="Q3268" s="50">
        <f>Ugovori_OPULJP[[#This Row],[Bespovratna sredstva - Ukupno (EU+Nac) HRK
= Ukupna ugovorena vrijednost bespovratnih sredstava]]*Ugovori_OPULJP[[#This Row],[STOPA NACIONALNOG SUFINANCIRANJA %]]</f>
        <v>149901.38399999999</v>
      </c>
      <c r="R3268" s="51">
        <f>Ugovori_OPULJP[[#This Row],[Bespovratna sredstva - Nacionalni dio - HRK]]/7.5345</f>
        <v>19895.33266971929</v>
      </c>
      <c r="S3268" s="50">
        <v>999342.56</v>
      </c>
      <c r="T3268" s="51">
        <f>Ugovori_OPULJP[[#This Row],[Bespovratna sredstva - Ukupno (EU+Nac) HRK
= Ukupna ugovorena vrijednost bespovratnih sredstava]]/7.5345</f>
        <v>132635.55113146195</v>
      </c>
      <c r="U3268" s="50">
        <v>146063.59999999986</v>
      </c>
      <c r="V3268" s="51">
        <f>Ugovori_OPULJP[[#This Row],[Javni doprinos korisnika - HRK]]/7.5345</f>
        <v>19385.971199150554</v>
      </c>
      <c r="W3268" s="50">
        <v>0</v>
      </c>
      <c r="X3268" s="51">
        <f>Ugovori_OPULJP[[#This Row],[Privatni doprinos korisnika - HRK]]/7.5345</f>
        <v>0</v>
      </c>
      <c r="Y3268" s="52">
        <v>1145406.1599999999</v>
      </c>
      <c r="Z3268" s="53">
        <f>Ugovori_OPULJP[[#This Row],[UKUPNI PRIHVATLJIVI IZDACI
TOTAL ELIGIBLE EXPENDITURE
= Bespovratna sredstva ukupno + doprinos korisnika
= Ukupni prihvatljivi troškovi
= Ukupna ugovorena vrijednost projekta HRK]]/7.5345</f>
        <v>152021.5223306125</v>
      </c>
      <c r="AA3268" s="44" t="s">
        <v>10669</v>
      </c>
      <c r="AB3268" s="44" t="s">
        <v>10670</v>
      </c>
      <c r="AC3268" s="114" t="s">
        <v>11791</v>
      </c>
      <c r="AD3268" s="43" t="s">
        <v>11026</v>
      </c>
    </row>
    <row r="3269" spans="1:30" ht="66.75" customHeight="1" x14ac:dyDescent="0.2">
      <c r="A3269" s="41" t="s">
        <v>11792</v>
      </c>
      <c r="B3269" s="42" t="s">
        <v>10664</v>
      </c>
      <c r="C3269" s="43" t="s">
        <v>11778</v>
      </c>
      <c r="D3269" s="43" t="s">
        <v>11783</v>
      </c>
      <c r="E3269" s="44" t="s">
        <v>232</v>
      </c>
      <c r="F3269" s="45" t="s">
        <v>11793</v>
      </c>
      <c r="G3269" s="45" t="s">
        <v>11794</v>
      </c>
      <c r="H3269" s="47">
        <v>42914</v>
      </c>
      <c r="I3269" s="47">
        <v>43644</v>
      </c>
      <c r="J3269" s="48" t="str">
        <f>IF(Ugovori_OPULJP[[#This Row],[DATUM ZAVRŠETKA OPERACIJE]]&gt;DATE(2024,3,31),"u provedbi","završen")</f>
        <v>završen</v>
      </c>
      <c r="K3269" s="46" t="s">
        <v>2824</v>
      </c>
      <c r="L3269" s="46" t="s">
        <v>104</v>
      </c>
      <c r="M3269" s="49">
        <v>0.85</v>
      </c>
      <c r="N3269" s="49">
        <v>0.15</v>
      </c>
      <c r="O3269" s="50">
        <f>Ugovori_OPULJP[[#This Row],[Bespovratna sredstva - Ukupno (EU+Nac) HRK
= Ukupna ugovorena vrijednost bespovratnih sredstava]]*Ugovori_OPULJP[[#This Row],[EU STOPA SUFINANCIRANJA %
EU CO-FINANCING RATE %]]</f>
        <v>810135.47600000002</v>
      </c>
      <c r="P3269" s="51">
        <f>Ugovori_OPULJP[[#This Row],[Bespovratna sredstva - EU dio - HRK]]/7.5345</f>
        <v>107523.45557103989</v>
      </c>
      <c r="Q3269" s="50">
        <f>Ugovori_OPULJP[[#This Row],[Bespovratna sredstva - Ukupno (EU+Nac) HRK
= Ukupna ugovorena vrijednost bespovratnih sredstava]]*Ugovori_OPULJP[[#This Row],[STOPA NACIONALNOG SUFINANCIRANJA %]]</f>
        <v>142965.084</v>
      </c>
      <c r="R3269" s="51">
        <f>Ugovori_OPULJP[[#This Row],[Bespovratna sredstva - Nacionalni dio - HRK]]/7.5345</f>
        <v>18974.72745371292</v>
      </c>
      <c r="S3269" s="50">
        <v>953100.56</v>
      </c>
      <c r="T3269" s="51">
        <f>Ugovori_OPULJP[[#This Row],[Bespovratna sredstva - Ukupno (EU+Nac) HRK
= Ukupna ugovorena vrijednost bespovratnih sredstava]]/7.5345</f>
        <v>126498.1830247528</v>
      </c>
      <c r="U3269" s="50">
        <v>0</v>
      </c>
      <c r="V3269" s="51">
        <f>Ugovori_OPULJP[[#This Row],[Javni doprinos korisnika - HRK]]/7.5345</f>
        <v>0</v>
      </c>
      <c r="W3269" s="50">
        <v>0</v>
      </c>
      <c r="X3269" s="51">
        <f>Ugovori_OPULJP[[#This Row],[Privatni doprinos korisnika - HRK]]/7.5345</f>
        <v>0</v>
      </c>
      <c r="Y3269" s="52">
        <v>953100.56</v>
      </c>
      <c r="Z3269" s="53">
        <f>Ugovori_OPULJP[[#This Row],[UKUPNI PRIHVATLJIVI IZDACI
TOTAL ELIGIBLE EXPENDITURE
= Bespovratna sredstva ukupno + doprinos korisnika
= Ukupni prihvatljivi troškovi
= Ukupna ugovorena vrijednost projekta HRK]]/7.5345</f>
        <v>126498.1830247528</v>
      </c>
      <c r="AA3269" s="44" t="s">
        <v>10669</v>
      </c>
      <c r="AB3269" s="44" t="s">
        <v>10670</v>
      </c>
      <c r="AC3269" s="114" t="s">
        <v>11795</v>
      </c>
      <c r="AD3269" s="43" t="s">
        <v>11026</v>
      </c>
    </row>
    <row r="3270" spans="1:30" ht="66.75" customHeight="1" x14ac:dyDescent="0.2">
      <c r="A3270" s="41" t="s">
        <v>11796</v>
      </c>
      <c r="B3270" s="42" t="s">
        <v>10664</v>
      </c>
      <c r="C3270" s="43" t="s">
        <v>11778</v>
      </c>
      <c r="D3270" s="43" t="s">
        <v>11783</v>
      </c>
      <c r="E3270" s="44" t="s">
        <v>232</v>
      </c>
      <c r="F3270" s="45" t="s">
        <v>11797</v>
      </c>
      <c r="G3270" s="45" t="s">
        <v>10038</v>
      </c>
      <c r="H3270" s="47">
        <v>42914</v>
      </c>
      <c r="I3270" s="47">
        <v>43462</v>
      </c>
      <c r="J3270" s="48" t="str">
        <f>IF(Ugovori_OPULJP[[#This Row],[DATUM ZAVRŠETKA OPERACIJE]]&gt;DATE(2024,3,31),"u provedbi","završen")</f>
        <v>završen</v>
      </c>
      <c r="K3270" s="46" t="s">
        <v>338</v>
      </c>
      <c r="L3270" s="46" t="s">
        <v>338</v>
      </c>
      <c r="M3270" s="49">
        <v>0.85</v>
      </c>
      <c r="N3270" s="49">
        <v>0.15</v>
      </c>
      <c r="O3270" s="50">
        <f>Ugovori_OPULJP[[#This Row],[Bespovratna sredstva - Ukupno (EU+Nac) HRK
= Ukupna ugovorena vrijednost bespovratnih sredstava]]*Ugovori_OPULJP[[#This Row],[EU STOPA SUFINANCIRANJA %
EU CO-FINANCING RATE %]]</f>
        <v>657412.04899999988</v>
      </c>
      <c r="P3270" s="51">
        <f>Ugovori_OPULJP[[#This Row],[Bespovratna sredstva - EU dio - HRK]]/7.5345</f>
        <v>87253.573428893738</v>
      </c>
      <c r="Q3270" s="50">
        <f>Ugovori_OPULJP[[#This Row],[Bespovratna sredstva - Ukupno (EU+Nac) HRK
= Ukupna ugovorena vrijednost bespovratnih sredstava]]*Ugovori_OPULJP[[#This Row],[STOPA NACIONALNOG SUFINANCIRANJA %]]</f>
        <v>116013.89099999999</v>
      </c>
      <c r="R3270" s="51">
        <f>Ugovori_OPULJP[[#This Row],[Bespovratna sredstva - Nacionalni dio - HRK]]/7.5345</f>
        <v>15397.689428628308</v>
      </c>
      <c r="S3270" s="50">
        <v>773425.94</v>
      </c>
      <c r="T3270" s="51">
        <f>Ugovori_OPULJP[[#This Row],[Bespovratna sredstva - Ukupno (EU+Nac) HRK
= Ukupna ugovorena vrijednost bespovratnih sredstava]]/7.5345</f>
        <v>102651.26285752206</v>
      </c>
      <c r="U3270" s="50">
        <v>223028.89</v>
      </c>
      <c r="V3270" s="51">
        <f>Ugovori_OPULJP[[#This Row],[Javni doprinos korisnika - HRK]]/7.5345</f>
        <v>29601.020638396709</v>
      </c>
      <c r="W3270" s="50">
        <v>0</v>
      </c>
      <c r="X3270" s="51">
        <f>Ugovori_OPULJP[[#This Row],[Privatni doprinos korisnika - HRK]]/7.5345</f>
        <v>0</v>
      </c>
      <c r="Y3270" s="52">
        <v>996454.83</v>
      </c>
      <c r="Z3270" s="53">
        <f>Ugovori_OPULJP[[#This Row],[UKUPNI PRIHVATLJIVI IZDACI
TOTAL ELIGIBLE EXPENDITURE
= Bespovratna sredstva ukupno + doprinos korisnika
= Ukupni prihvatljivi troškovi
= Ukupna ugovorena vrijednost projekta HRK]]/7.5345</f>
        <v>132252.28349591876</v>
      </c>
      <c r="AA3270" s="44" t="s">
        <v>10669</v>
      </c>
      <c r="AB3270" s="44" t="s">
        <v>10670</v>
      </c>
      <c r="AC3270" s="114" t="s">
        <v>11798</v>
      </c>
      <c r="AD3270" s="43" t="s">
        <v>11026</v>
      </c>
    </row>
    <row r="3271" spans="1:30" ht="66.75" customHeight="1" x14ac:dyDescent="0.2">
      <c r="A3271" s="41" t="s">
        <v>11799</v>
      </c>
      <c r="B3271" s="42" t="s">
        <v>10664</v>
      </c>
      <c r="C3271" s="43" t="s">
        <v>11778</v>
      </c>
      <c r="D3271" s="43" t="s">
        <v>11783</v>
      </c>
      <c r="E3271" s="44" t="s">
        <v>232</v>
      </c>
      <c r="F3271" s="45" t="s">
        <v>11800</v>
      </c>
      <c r="G3271" s="45" t="s">
        <v>11122</v>
      </c>
      <c r="H3271" s="47">
        <v>42914</v>
      </c>
      <c r="I3271" s="47">
        <v>43552</v>
      </c>
      <c r="J3271" s="48" t="str">
        <f>IF(Ugovori_OPULJP[[#This Row],[DATUM ZAVRŠETKA OPERACIJE]]&gt;DATE(2024,3,31),"u provedbi","završen")</f>
        <v>završen</v>
      </c>
      <c r="K3271" s="46" t="s">
        <v>94</v>
      </c>
      <c r="L3271" s="46" t="s">
        <v>94</v>
      </c>
      <c r="M3271" s="49">
        <v>0.85</v>
      </c>
      <c r="N3271" s="49">
        <v>0.15</v>
      </c>
      <c r="O3271" s="50">
        <f>Ugovori_OPULJP[[#This Row],[Bespovratna sredstva - Ukupno (EU+Nac) HRK
= Ukupna ugovorena vrijednost bespovratnih sredstava]]*Ugovori_OPULJP[[#This Row],[EU STOPA SUFINANCIRANJA %
EU CO-FINANCING RATE %]]</f>
        <v>821115.17249999999</v>
      </c>
      <c r="P3271" s="51">
        <f>Ugovori_OPULJP[[#This Row],[Bespovratna sredstva - EU dio - HRK]]/7.5345</f>
        <v>108980.71172606012</v>
      </c>
      <c r="Q3271" s="50">
        <f>Ugovori_OPULJP[[#This Row],[Bespovratna sredstva - Ukupno (EU+Nac) HRK
= Ukupna ugovorena vrijednost bespovratnih sredstava]]*Ugovori_OPULJP[[#This Row],[STOPA NACIONALNOG SUFINANCIRANJA %]]</f>
        <v>144902.67749999999</v>
      </c>
      <c r="R3271" s="51">
        <f>Ugovori_OPULJP[[#This Row],[Bespovratna sredstva - Nacionalni dio - HRK]]/7.5345</f>
        <v>19231.890304598845</v>
      </c>
      <c r="S3271" s="50">
        <v>966017.85</v>
      </c>
      <c r="T3271" s="51">
        <f>Ugovori_OPULJP[[#This Row],[Bespovratna sredstva - Ukupno (EU+Nac) HRK
= Ukupna ugovorena vrijednost bespovratnih sredstava]]/7.5345</f>
        <v>128212.60203065896</v>
      </c>
      <c r="U3271" s="50">
        <v>0</v>
      </c>
      <c r="V3271" s="51">
        <f>Ugovori_OPULJP[[#This Row],[Javni doprinos korisnika - HRK]]/7.5345</f>
        <v>0</v>
      </c>
      <c r="W3271" s="50">
        <v>0</v>
      </c>
      <c r="X3271" s="51">
        <f>Ugovori_OPULJP[[#This Row],[Privatni doprinos korisnika - HRK]]/7.5345</f>
        <v>0</v>
      </c>
      <c r="Y3271" s="52">
        <v>966017.85</v>
      </c>
      <c r="Z3271" s="53">
        <f>Ugovori_OPULJP[[#This Row],[UKUPNI PRIHVATLJIVI IZDACI
TOTAL ELIGIBLE EXPENDITURE
= Bespovratna sredstva ukupno + doprinos korisnika
= Ukupni prihvatljivi troškovi
= Ukupna ugovorena vrijednost projekta HRK]]/7.5345</f>
        <v>128212.60203065896</v>
      </c>
      <c r="AA3271" s="44" t="s">
        <v>10669</v>
      </c>
      <c r="AB3271" s="44" t="s">
        <v>10670</v>
      </c>
      <c r="AC3271" s="114" t="s">
        <v>11801</v>
      </c>
      <c r="AD3271" s="43" t="s">
        <v>11026</v>
      </c>
    </row>
    <row r="3272" spans="1:30" ht="66.75" customHeight="1" x14ac:dyDescent="0.2">
      <c r="A3272" s="41" t="s">
        <v>11802</v>
      </c>
      <c r="B3272" s="42" t="s">
        <v>10664</v>
      </c>
      <c r="C3272" s="43" t="s">
        <v>11778</v>
      </c>
      <c r="D3272" s="43" t="s">
        <v>11783</v>
      </c>
      <c r="E3272" s="44" t="s">
        <v>232</v>
      </c>
      <c r="F3272" s="45" t="s">
        <v>11803</v>
      </c>
      <c r="G3272" s="45" t="s">
        <v>2291</v>
      </c>
      <c r="H3272" s="47">
        <v>42914</v>
      </c>
      <c r="I3272" s="47">
        <v>43462</v>
      </c>
      <c r="J3272" s="48" t="str">
        <f>IF(Ugovori_OPULJP[[#This Row],[DATUM ZAVRŠETKA OPERACIJE]]&gt;DATE(2024,3,31),"u provedbi","završen")</f>
        <v>završen</v>
      </c>
      <c r="K3272" s="46" t="s">
        <v>11804</v>
      </c>
      <c r="L3272" s="46" t="s">
        <v>155</v>
      </c>
      <c r="M3272" s="49">
        <v>0.85</v>
      </c>
      <c r="N3272" s="49">
        <v>0.15</v>
      </c>
      <c r="O3272" s="50">
        <f>Ugovori_OPULJP[[#This Row],[Bespovratna sredstva - Ukupno (EU+Nac) HRK
= Ukupna ugovorena vrijednost bespovratnih sredstava]]*Ugovori_OPULJP[[#This Row],[EU STOPA SUFINANCIRANJA %
EU CO-FINANCING RATE %]]</f>
        <v>747662.78800000006</v>
      </c>
      <c r="P3272" s="51">
        <f>Ugovori_OPULJP[[#This Row],[Bespovratna sredstva - EU dio - HRK]]/7.5345</f>
        <v>99231.904970469172</v>
      </c>
      <c r="Q3272" s="50">
        <f>Ugovori_OPULJP[[#This Row],[Bespovratna sredstva - Ukupno (EU+Nac) HRK
= Ukupna ugovorena vrijednost bespovratnih sredstava]]*Ugovori_OPULJP[[#This Row],[STOPA NACIONALNOG SUFINANCIRANJA %]]</f>
        <v>131940.492</v>
      </c>
      <c r="R3272" s="51">
        <f>Ugovori_OPULJP[[#This Row],[Bespovratna sredstva - Nacionalni dio - HRK]]/7.5345</f>
        <v>17511.512641847501</v>
      </c>
      <c r="S3272" s="50">
        <v>879603.28</v>
      </c>
      <c r="T3272" s="51">
        <f>Ugovori_OPULJP[[#This Row],[Bespovratna sredstva - Ukupno (EU+Nac) HRK
= Ukupna ugovorena vrijednost bespovratnih sredstava]]/7.5345</f>
        <v>116743.41761231667</v>
      </c>
      <c r="U3272" s="50">
        <v>5987.3399999999674</v>
      </c>
      <c r="V3272" s="51">
        <f>Ugovori_OPULJP[[#This Row],[Javni doprinos korisnika - HRK]]/7.5345</f>
        <v>794.65657973322277</v>
      </c>
      <c r="W3272" s="50">
        <v>0</v>
      </c>
      <c r="X3272" s="51">
        <f>Ugovori_OPULJP[[#This Row],[Privatni doprinos korisnika - HRK]]/7.5345</f>
        <v>0</v>
      </c>
      <c r="Y3272" s="52">
        <v>885590.62</v>
      </c>
      <c r="Z3272" s="53">
        <f>Ugovori_OPULJP[[#This Row],[UKUPNI PRIHVATLJIVI IZDACI
TOTAL ELIGIBLE EXPENDITURE
= Bespovratna sredstva ukupno + doprinos korisnika
= Ukupni prihvatljivi troškovi
= Ukupna ugovorena vrijednost projekta HRK]]/7.5345</f>
        <v>117538.0741920499</v>
      </c>
      <c r="AA3272" s="44" t="s">
        <v>10669</v>
      </c>
      <c r="AB3272" s="44" t="s">
        <v>10670</v>
      </c>
      <c r="AC3272" s="114" t="s">
        <v>11805</v>
      </c>
      <c r="AD3272" s="43" t="s">
        <v>11026</v>
      </c>
    </row>
    <row r="3273" spans="1:30" ht="66.75" customHeight="1" x14ac:dyDescent="0.2">
      <c r="A3273" s="41" t="s">
        <v>11806</v>
      </c>
      <c r="B3273" s="42" t="s">
        <v>10664</v>
      </c>
      <c r="C3273" s="43" t="s">
        <v>11778</v>
      </c>
      <c r="D3273" s="43" t="s">
        <v>11783</v>
      </c>
      <c r="E3273" s="44" t="s">
        <v>232</v>
      </c>
      <c r="F3273" s="45" t="s">
        <v>11807</v>
      </c>
      <c r="G3273" s="45" t="s">
        <v>11808</v>
      </c>
      <c r="H3273" s="47">
        <v>42914</v>
      </c>
      <c r="I3273" s="47">
        <v>43462</v>
      </c>
      <c r="J3273" s="48" t="str">
        <f>IF(Ugovori_OPULJP[[#This Row],[DATUM ZAVRŠETKA OPERACIJE]]&gt;DATE(2024,3,31),"u provedbi","završen")</f>
        <v>završen</v>
      </c>
      <c r="K3273" s="46" t="s">
        <v>425</v>
      </c>
      <c r="L3273" s="46" t="s">
        <v>425</v>
      </c>
      <c r="M3273" s="49">
        <v>0.85</v>
      </c>
      <c r="N3273" s="49">
        <v>0.15</v>
      </c>
      <c r="O3273" s="50">
        <f>Ugovori_OPULJP[[#This Row],[Bespovratna sredstva - Ukupno (EU+Nac) HRK
= Ukupna ugovorena vrijednost bespovratnih sredstava]]*Ugovori_OPULJP[[#This Row],[EU STOPA SUFINANCIRANJA %
EU CO-FINANCING RATE %]]</f>
        <v>827158.22199999995</v>
      </c>
      <c r="P3273" s="51">
        <f>Ugovori_OPULJP[[#This Row],[Bespovratna sredstva - EU dio - HRK]]/7.5345</f>
        <v>109782.76222708871</v>
      </c>
      <c r="Q3273" s="50">
        <f>Ugovori_OPULJP[[#This Row],[Bespovratna sredstva - Ukupno (EU+Nac) HRK
= Ukupna ugovorena vrijednost bespovratnih sredstava]]*Ugovori_OPULJP[[#This Row],[STOPA NACIONALNOG SUFINANCIRANJA %]]</f>
        <v>145969.098</v>
      </c>
      <c r="R3273" s="51">
        <f>Ugovori_OPULJP[[#This Row],[Bespovratna sredstva - Nacionalni dio - HRK]]/7.5345</f>
        <v>19373.428628309775</v>
      </c>
      <c r="S3273" s="50">
        <v>973127.32</v>
      </c>
      <c r="T3273" s="51">
        <f>Ugovori_OPULJP[[#This Row],[Bespovratna sredstva - Ukupno (EU+Nac) HRK
= Ukupna ugovorena vrijednost bespovratnih sredstava]]/7.5345</f>
        <v>129156.19085539848</v>
      </c>
      <c r="U3273" s="50">
        <v>0</v>
      </c>
      <c r="V3273" s="51">
        <f>Ugovori_OPULJP[[#This Row],[Javni doprinos korisnika - HRK]]/7.5345</f>
        <v>0</v>
      </c>
      <c r="W3273" s="50">
        <v>0</v>
      </c>
      <c r="X3273" s="51">
        <f>Ugovori_OPULJP[[#This Row],[Privatni doprinos korisnika - HRK]]/7.5345</f>
        <v>0</v>
      </c>
      <c r="Y3273" s="52">
        <v>973127.32</v>
      </c>
      <c r="Z3273" s="53">
        <f>Ugovori_OPULJP[[#This Row],[UKUPNI PRIHVATLJIVI IZDACI
TOTAL ELIGIBLE EXPENDITURE
= Bespovratna sredstva ukupno + doprinos korisnika
= Ukupni prihvatljivi troškovi
= Ukupna ugovorena vrijednost projekta HRK]]/7.5345</f>
        <v>129156.19085539848</v>
      </c>
      <c r="AA3273" s="44" t="s">
        <v>10669</v>
      </c>
      <c r="AB3273" s="44" t="s">
        <v>10670</v>
      </c>
      <c r="AC3273" s="114" t="s">
        <v>11809</v>
      </c>
      <c r="AD3273" s="43" t="s">
        <v>11026</v>
      </c>
    </row>
    <row r="3274" spans="1:30" ht="66.75" customHeight="1" x14ac:dyDescent="0.2">
      <c r="A3274" s="41" t="s">
        <v>11810</v>
      </c>
      <c r="B3274" s="42" t="s">
        <v>10664</v>
      </c>
      <c r="C3274" s="43" t="s">
        <v>11778</v>
      </c>
      <c r="D3274" s="43" t="s">
        <v>11783</v>
      </c>
      <c r="E3274" s="44" t="s">
        <v>232</v>
      </c>
      <c r="F3274" s="45" t="s">
        <v>11811</v>
      </c>
      <c r="G3274" s="45" t="s">
        <v>11812</v>
      </c>
      <c r="H3274" s="47">
        <v>42913</v>
      </c>
      <c r="I3274" s="47">
        <v>43431</v>
      </c>
      <c r="J3274" s="48" t="str">
        <f>IF(Ugovori_OPULJP[[#This Row],[DATUM ZAVRŠETKA OPERACIJE]]&gt;DATE(2024,3,31),"u provedbi","završen")</f>
        <v>završen</v>
      </c>
      <c r="K3274" s="46" t="s">
        <v>11813</v>
      </c>
      <c r="L3274" s="46" t="s">
        <v>130</v>
      </c>
      <c r="M3274" s="49">
        <v>0.85</v>
      </c>
      <c r="N3274" s="49">
        <v>0.15</v>
      </c>
      <c r="O3274" s="50">
        <f>Ugovori_OPULJP[[#This Row],[Bespovratna sredstva - Ukupno (EU+Nac) HRK
= Ukupna ugovorena vrijednost bespovratnih sredstava]]*Ugovori_OPULJP[[#This Row],[EU STOPA SUFINANCIRANJA %
EU CO-FINANCING RATE %]]</f>
        <v>698572.66999999993</v>
      </c>
      <c r="P3274" s="51">
        <f>Ugovori_OPULJP[[#This Row],[Bespovratna sredstva - EU dio - HRK]]/7.5345</f>
        <v>92716.526644103767</v>
      </c>
      <c r="Q3274" s="50">
        <f>Ugovori_OPULJP[[#This Row],[Bespovratna sredstva - Ukupno (EU+Nac) HRK
= Ukupna ugovorena vrijednost bespovratnih sredstava]]*Ugovori_OPULJP[[#This Row],[STOPA NACIONALNOG SUFINANCIRANJA %]]</f>
        <v>123277.52999999998</v>
      </c>
      <c r="R3274" s="51">
        <f>Ugovori_OPULJP[[#This Row],[Bespovratna sredstva - Nacionalni dio - HRK]]/7.5345</f>
        <v>16361.739996018312</v>
      </c>
      <c r="S3274" s="50">
        <v>821850.2</v>
      </c>
      <c r="T3274" s="51">
        <f>Ugovori_OPULJP[[#This Row],[Bespovratna sredstva - Ukupno (EU+Nac) HRK
= Ukupna ugovorena vrijednost bespovratnih sredstava]]/7.5345</f>
        <v>109078.26664012209</v>
      </c>
      <c r="U3274" s="50">
        <v>0</v>
      </c>
      <c r="V3274" s="51">
        <f>Ugovori_OPULJP[[#This Row],[Javni doprinos korisnika - HRK]]/7.5345</f>
        <v>0</v>
      </c>
      <c r="W3274" s="50">
        <v>0</v>
      </c>
      <c r="X3274" s="51">
        <f>Ugovori_OPULJP[[#This Row],[Privatni doprinos korisnika - HRK]]/7.5345</f>
        <v>0</v>
      </c>
      <c r="Y3274" s="52">
        <v>821850.2</v>
      </c>
      <c r="Z3274" s="53">
        <f>Ugovori_OPULJP[[#This Row],[UKUPNI PRIHVATLJIVI IZDACI
TOTAL ELIGIBLE EXPENDITURE
= Bespovratna sredstva ukupno + doprinos korisnika
= Ukupni prihvatljivi troškovi
= Ukupna ugovorena vrijednost projekta HRK]]/7.5345</f>
        <v>109078.26664012209</v>
      </c>
      <c r="AA3274" s="44" t="s">
        <v>10669</v>
      </c>
      <c r="AB3274" s="44" t="s">
        <v>10670</v>
      </c>
      <c r="AC3274" s="114" t="s">
        <v>11814</v>
      </c>
      <c r="AD3274" s="43" t="s">
        <v>11026</v>
      </c>
    </row>
    <row r="3275" spans="1:30" ht="66.75" customHeight="1" x14ac:dyDescent="0.2">
      <c r="A3275" s="41" t="s">
        <v>11815</v>
      </c>
      <c r="B3275" s="42" t="s">
        <v>10664</v>
      </c>
      <c r="C3275" s="43" t="s">
        <v>11778</v>
      </c>
      <c r="D3275" s="43" t="s">
        <v>11783</v>
      </c>
      <c r="E3275" s="44" t="s">
        <v>232</v>
      </c>
      <c r="F3275" s="45" t="s">
        <v>11816</v>
      </c>
      <c r="G3275" s="62" t="s">
        <v>9133</v>
      </c>
      <c r="H3275" s="47">
        <v>42914</v>
      </c>
      <c r="I3275" s="47">
        <v>43644</v>
      </c>
      <c r="J3275" s="48" t="str">
        <f>IF(Ugovori_OPULJP[[#This Row],[DATUM ZAVRŠETKA OPERACIJE]]&gt;DATE(2024,3,31),"u provedbi","završen")</f>
        <v>završen</v>
      </c>
      <c r="K3275" s="46" t="s">
        <v>173</v>
      </c>
      <c r="L3275" s="46" t="s">
        <v>173</v>
      </c>
      <c r="M3275" s="49">
        <v>0.85</v>
      </c>
      <c r="N3275" s="49">
        <v>0.15</v>
      </c>
      <c r="O3275" s="50">
        <f>Ugovori_OPULJP[[#This Row],[Bespovratna sredstva - Ukupno (EU+Nac) HRK
= Ukupna ugovorena vrijednost bespovratnih sredstava]]*Ugovori_OPULJP[[#This Row],[EU STOPA SUFINANCIRANJA %
EU CO-FINANCING RATE %]]</f>
        <v>811293.97499999998</v>
      </c>
      <c r="P3275" s="51">
        <f>Ugovori_OPULJP[[#This Row],[Bespovratna sredstva - EU dio - HRK]]/7.5345</f>
        <v>107677.21481186541</v>
      </c>
      <c r="Q3275" s="50">
        <f>Ugovori_OPULJP[[#This Row],[Bespovratna sredstva - Ukupno (EU+Nac) HRK
= Ukupna ugovorena vrijednost bespovratnih sredstava]]*Ugovori_OPULJP[[#This Row],[STOPA NACIONALNOG SUFINANCIRANJA %]]</f>
        <v>143169.52499999999</v>
      </c>
      <c r="R3275" s="51">
        <f>Ugovori_OPULJP[[#This Row],[Bespovratna sredstva - Nacionalni dio - HRK]]/7.5345</f>
        <v>19001.861437388012</v>
      </c>
      <c r="S3275" s="50">
        <v>954463.5</v>
      </c>
      <c r="T3275" s="51">
        <f>Ugovori_OPULJP[[#This Row],[Bespovratna sredstva - Ukupno (EU+Nac) HRK
= Ukupna ugovorena vrijednost bespovratnih sredstava]]/7.5345</f>
        <v>126679.07624925343</v>
      </c>
      <c r="U3275" s="50">
        <v>0</v>
      </c>
      <c r="V3275" s="51">
        <f>Ugovori_OPULJP[[#This Row],[Javni doprinos korisnika - HRK]]/7.5345</f>
        <v>0</v>
      </c>
      <c r="W3275" s="50">
        <v>0</v>
      </c>
      <c r="X3275" s="51">
        <f>Ugovori_OPULJP[[#This Row],[Privatni doprinos korisnika - HRK]]/7.5345</f>
        <v>0</v>
      </c>
      <c r="Y3275" s="52">
        <v>954463.5</v>
      </c>
      <c r="Z3275" s="53">
        <f>Ugovori_OPULJP[[#This Row],[UKUPNI PRIHVATLJIVI IZDACI
TOTAL ELIGIBLE EXPENDITURE
= Bespovratna sredstva ukupno + doprinos korisnika
= Ukupni prihvatljivi troškovi
= Ukupna ugovorena vrijednost projekta HRK]]/7.5345</f>
        <v>126679.07624925343</v>
      </c>
      <c r="AA3275" s="44" t="s">
        <v>10669</v>
      </c>
      <c r="AB3275" s="44" t="s">
        <v>10670</v>
      </c>
      <c r="AC3275" s="114" t="s">
        <v>11817</v>
      </c>
      <c r="AD3275" s="43" t="s">
        <v>11026</v>
      </c>
    </row>
    <row r="3276" spans="1:30" ht="66.75" customHeight="1" x14ac:dyDescent="0.2">
      <c r="A3276" s="41" t="s">
        <v>11818</v>
      </c>
      <c r="B3276" s="42" t="s">
        <v>10664</v>
      </c>
      <c r="C3276" s="43" t="s">
        <v>11778</v>
      </c>
      <c r="D3276" s="43" t="s">
        <v>11783</v>
      </c>
      <c r="E3276" s="44" t="s">
        <v>232</v>
      </c>
      <c r="F3276" s="45" t="s">
        <v>11819</v>
      </c>
      <c r="G3276" s="45" t="s">
        <v>11820</v>
      </c>
      <c r="H3276" s="47">
        <v>42914</v>
      </c>
      <c r="I3276" s="47">
        <v>43552</v>
      </c>
      <c r="J3276" s="48" t="str">
        <f>IF(Ugovori_OPULJP[[#This Row],[DATUM ZAVRŠETKA OPERACIJE]]&gt;DATE(2024,3,31),"u provedbi","završen")</f>
        <v>završen</v>
      </c>
      <c r="K3276" s="46" t="s">
        <v>11821</v>
      </c>
      <c r="L3276" s="46" t="s">
        <v>37</v>
      </c>
      <c r="M3276" s="49">
        <v>0.85</v>
      </c>
      <c r="N3276" s="49">
        <v>0.15</v>
      </c>
      <c r="O3276" s="50">
        <f>Ugovori_OPULJP[[#This Row],[Bespovratna sredstva - Ukupno (EU+Nac) HRK
= Ukupna ugovorena vrijednost bespovratnih sredstava]]*Ugovori_OPULJP[[#This Row],[EU STOPA SUFINANCIRANJA %
EU CO-FINANCING RATE %]]</f>
        <v>810153.23249999993</v>
      </c>
      <c r="P3276" s="51">
        <f>Ugovori_OPULJP[[#This Row],[Bespovratna sredstva - EU dio - HRK]]/7.5345</f>
        <v>107525.81226358748</v>
      </c>
      <c r="Q3276" s="50">
        <f>Ugovori_OPULJP[[#This Row],[Bespovratna sredstva - Ukupno (EU+Nac) HRK
= Ukupna ugovorena vrijednost bespovratnih sredstava]]*Ugovori_OPULJP[[#This Row],[STOPA NACIONALNOG SUFINANCIRANJA %]]</f>
        <v>142968.2175</v>
      </c>
      <c r="R3276" s="51">
        <f>Ugovori_OPULJP[[#This Row],[Bespovratna sredstva - Nacionalni dio - HRK]]/7.5345</f>
        <v>18975.143340633087</v>
      </c>
      <c r="S3276" s="50">
        <v>953121.45</v>
      </c>
      <c r="T3276" s="51">
        <f>Ugovori_OPULJP[[#This Row],[Bespovratna sredstva - Ukupno (EU+Nac) HRK
= Ukupna ugovorena vrijednost bespovratnih sredstava]]/7.5345</f>
        <v>126500.95560422057</v>
      </c>
      <c r="U3276" s="50">
        <v>0</v>
      </c>
      <c r="V3276" s="51">
        <f>Ugovori_OPULJP[[#This Row],[Javni doprinos korisnika - HRK]]/7.5345</f>
        <v>0</v>
      </c>
      <c r="W3276" s="50">
        <v>0</v>
      </c>
      <c r="X3276" s="51">
        <f>Ugovori_OPULJP[[#This Row],[Privatni doprinos korisnika - HRK]]/7.5345</f>
        <v>0</v>
      </c>
      <c r="Y3276" s="52">
        <v>953121.45</v>
      </c>
      <c r="Z3276" s="53">
        <f>Ugovori_OPULJP[[#This Row],[UKUPNI PRIHVATLJIVI IZDACI
TOTAL ELIGIBLE EXPENDITURE
= Bespovratna sredstva ukupno + doprinos korisnika
= Ukupni prihvatljivi troškovi
= Ukupna ugovorena vrijednost projekta HRK]]/7.5345</f>
        <v>126500.95560422057</v>
      </c>
      <c r="AA3276" s="44" t="s">
        <v>10669</v>
      </c>
      <c r="AB3276" s="44" t="s">
        <v>10670</v>
      </c>
      <c r="AC3276" s="114" t="s">
        <v>11822</v>
      </c>
      <c r="AD3276" s="43" t="s">
        <v>11026</v>
      </c>
    </row>
    <row r="3277" spans="1:30" ht="66.75" customHeight="1" x14ac:dyDescent="0.2">
      <c r="A3277" s="41" t="s">
        <v>11823</v>
      </c>
      <c r="B3277" s="42" t="s">
        <v>10664</v>
      </c>
      <c r="C3277" s="43" t="s">
        <v>11778</v>
      </c>
      <c r="D3277" s="43" t="s">
        <v>11824</v>
      </c>
      <c r="E3277" s="44" t="s">
        <v>232</v>
      </c>
      <c r="F3277" s="45" t="s">
        <v>11825</v>
      </c>
      <c r="G3277" s="45" t="s">
        <v>11826</v>
      </c>
      <c r="H3277" s="47">
        <v>43069</v>
      </c>
      <c r="I3277" s="47">
        <v>43799</v>
      </c>
      <c r="J3277" s="48" t="str">
        <f>IF(Ugovori_OPULJP[[#This Row],[DATUM ZAVRŠETKA OPERACIJE]]&gt;DATE(2024,3,31),"u provedbi","završen")</f>
        <v>završen</v>
      </c>
      <c r="K3277" s="46" t="s">
        <v>11827</v>
      </c>
      <c r="L3277" s="46" t="s">
        <v>425</v>
      </c>
      <c r="M3277" s="49">
        <v>0.85</v>
      </c>
      <c r="N3277" s="49">
        <v>0.15</v>
      </c>
      <c r="O3277" s="50">
        <f>Ugovori_OPULJP[[#This Row],[Bespovratna sredstva - Ukupno (EU+Nac) HRK
= Ukupna ugovorena vrijednost bespovratnih sredstava]]*Ugovori_OPULJP[[#This Row],[EU STOPA SUFINANCIRANJA %
EU CO-FINANCING RATE %]]</f>
        <v>1244344.4439999999</v>
      </c>
      <c r="P3277" s="51">
        <f>Ugovori_OPULJP[[#This Row],[Bespovratna sredstva - EU dio - HRK]]/7.5345</f>
        <v>165152.88924281637</v>
      </c>
      <c r="Q3277" s="50">
        <f>Ugovori_OPULJP[[#This Row],[Bespovratna sredstva - Ukupno (EU+Nac) HRK
= Ukupna ugovorena vrijednost bespovratnih sredstava]]*Ugovori_OPULJP[[#This Row],[STOPA NACIONALNOG SUFINANCIRANJA %]]</f>
        <v>219590.19599999997</v>
      </c>
      <c r="R3277" s="51">
        <f>Ugovori_OPULJP[[#This Row],[Bespovratna sredstva - Nacionalni dio - HRK]]/7.5345</f>
        <v>29144.627513438179</v>
      </c>
      <c r="S3277" s="50">
        <v>1463934.64</v>
      </c>
      <c r="T3277" s="51">
        <f>Ugovori_OPULJP[[#This Row],[Bespovratna sredstva - Ukupno (EU+Nac) HRK
= Ukupna ugovorena vrijednost bespovratnih sredstava]]/7.5345</f>
        <v>194297.51675625454</v>
      </c>
      <c r="U3277" s="50">
        <v>0</v>
      </c>
      <c r="V3277" s="51">
        <f>Ugovori_OPULJP[[#This Row],[Javni doprinos korisnika - HRK]]/7.5345</f>
        <v>0</v>
      </c>
      <c r="W3277" s="50">
        <v>0</v>
      </c>
      <c r="X3277" s="51">
        <f>Ugovori_OPULJP[[#This Row],[Privatni doprinos korisnika - HRK]]/7.5345</f>
        <v>0</v>
      </c>
      <c r="Y3277" s="52">
        <v>1463934.64</v>
      </c>
      <c r="Z3277" s="53">
        <f>Ugovori_OPULJP[[#This Row],[UKUPNI PRIHVATLJIVI IZDACI
TOTAL ELIGIBLE EXPENDITURE
= Bespovratna sredstva ukupno + doprinos korisnika
= Ukupni prihvatljivi troškovi
= Ukupna ugovorena vrijednost projekta HRK]]/7.5345</f>
        <v>194297.51675625454</v>
      </c>
      <c r="AA3277" s="44" t="s">
        <v>10669</v>
      </c>
      <c r="AB3277" s="44" t="s">
        <v>10670</v>
      </c>
      <c r="AC3277" s="114" t="s">
        <v>11828</v>
      </c>
      <c r="AD3277" s="43" t="s">
        <v>11026</v>
      </c>
    </row>
    <row r="3278" spans="1:30" ht="66.75" customHeight="1" x14ac:dyDescent="0.2">
      <c r="A3278" s="41" t="s">
        <v>11829</v>
      </c>
      <c r="B3278" s="42" t="s">
        <v>10664</v>
      </c>
      <c r="C3278" s="43" t="s">
        <v>11778</v>
      </c>
      <c r="D3278" s="43" t="s">
        <v>11824</v>
      </c>
      <c r="E3278" s="44" t="s">
        <v>232</v>
      </c>
      <c r="F3278" s="45" t="s">
        <v>11830</v>
      </c>
      <c r="G3278" s="45" t="s">
        <v>11831</v>
      </c>
      <c r="H3278" s="47">
        <v>43069</v>
      </c>
      <c r="I3278" s="47">
        <v>43799</v>
      </c>
      <c r="J3278" s="48" t="str">
        <f>IF(Ugovori_OPULJP[[#This Row],[DATUM ZAVRŠETKA OPERACIJE]]&gt;DATE(2024,3,31),"u provedbi","završen")</f>
        <v>završen</v>
      </c>
      <c r="K3278" s="46" t="s">
        <v>371</v>
      </c>
      <c r="L3278" s="46" t="s">
        <v>371</v>
      </c>
      <c r="M3278" s="49">
        <v>0.85</v>
      </c>
      <c r="N3278" s="49">
        <v>0.15</v>
      </c>
      <c r="O3278" s="50">
        <f>Ugovori_OPULJP[[#This Row],[Bespovratna sredstva - Ukupno (EU+Nac) HRK
= Ukupna ugovorena vrijednost bespovratnih sredstava]]*Ugovori_OPULJP[[#This Row],[EU STOPA SUFINANCIRANJA %
EU CO-FINANCING RATE %]]</f>
        <v>1200791.787</v>
      </c>
      <c r="P3278" s="51">
        <f>Ugovori_OPULJP[[#This Row],[Bespovratna sredstva - EU dio - HRK]]/7.5345</f>
        <v>159372.45829185745</v>
      </c>
      <c r="Q3278" s="50">
        <f>Ugovori_OPULJP[[#This Row],[Bespovratna sredstva - Ukupno (EU+Nac) HRK
= Ukupna ugovorena vrijednost bespovratnih sredstava]]*Ugovori_OPULJP[[#This Row],[STOPA NACIONALNOG SUFINANCIRANJA %]]</f>
        <v>211904.43299999999</v>
      </c>
      <c r="R3278" s="51">
        <f>Ugovori_OPULJP[[#This Row],[Bespovratna sredstva - Nacionalni dio - HRK]]/7.5345</f>
        <v>28124.551463268959</v>
      </c>
      <c r="S3278" s="50">
        <v>1412696.22</v>
      </c>
      <c r="T3278" s="51">
        <f>Ugovori_OPULJP[[#This Row],[Bespovratna sredstva - Ukupno (EU+Nac) HRK
= Ukupna ugovorena vrijednost bespovratnih sredstava]]/7.5345</f>
        <v>187497.0097551264</v>
      </c>
      <c r="U3278" s="50">
        <v>0</v>
      </c>
      <c r="V3278" s="51">
        <f>Ugovori_OPULJP[[#This Row],[Javni doprinos korisnika - HRK]]/7.5345</f>
        <v>0</v>
      </c>
      <c r="W3278" s="50">
        <v>0</v>
      </c>
      <c r="X3278" s="51">
        <f>Ugovori_OPULJP[[#This Row],[Privatni doprinos korisnika - HRK]]/7.5345</f>
        <v>0</v>
      </c>
      <c r="Y3278" s="52">
        <v>1412696.22</v>
      </c>
      <c r="Z3278" s="53">
        <f>Ugovori_OPULJP[[#This Row],[UKUPNI PRIHVATLJIVI IZDACI
TOTAL ELIGIBLE EXPENDITURE
= Bespovratna sredstva ukupno + doprinos korisnika
= Ukupni prihvatljivi troškovi
= Ukupna ugovorena vrijednost projekta HRK]]/7.5345</f>
        <v>187497.0097551264</v>
      </c>
      <c r="AA3278" s="44" t="s">
        <v>10669</v>
      </c>
      <c r="AB3278" s="44" t="s">
        <v>10670</v>
      </c>
      <c r="AC3278" s="114" t="s">
        <v>11832</v>
      </c>
      <c r="AD3278" s="43" t="s">
        <v>11026</v>
      </c>
    </row>
    <row r="3279" spans="1:30" ht="66.75" customHeight="1" x14ac:dyDescent="0.2">
      <c r="A3279" s="41" t="s">
        <v>11833</v>
      </c>
      <c r="B3279" s="42" t="s">
        <v>10664</v>
      </c>
      <c r="C3279" s="43" t="s">
        <v>11778</v>
      </c>
      <c r="D3279" s="43" t="s">
        <v>11824</v>
      </c>
      <c r="E3279" s="44" t="s">
        <v>232</v>
      </c>
      <c r="F3279" s="45" t="s">
        <v>11834</v>
      </c>
      <c r="G3279" s="45" t="s">
        <v>11835</v>
      </c>
      <c r="H3279" s="47">
        <v>43069</v>
      </c>
      <c r="I3279" s="47">
        <v>43799</v>
      </c>
      <c r="J3279" s="48" t="str">
        <f>IF(Ugovori_OPULJP[[#This Row],[DATUM ZAVRŠETKA OPERACIJE]]&gt;DATE(2024,3,31),"u provedbi","završen")</f>
        <v>završen</v>
      </c>
      <c r="K3279" s="46" t="s">
        <v>37</v>
      </c>
      <c r="L3279" s="46" t="s">
        <v>37</v>
      </c>
      <c r="M3279" s="49">
        <v>0.85</v>
      </c>
      <c r="N3279" s="49">
        <v>0.15</v>
      </c>
      <c r="O3279" s="50">
        <f>Ugovori_OPULJP[[#This Row],[Bespovratna sredstva - Ukupno (EU+Nac) HRK
= Ukupna ugovorena vrijednost bespovratnih sredstava]]*Ugovori_OPULJP[[#This Row],[EU STOPA SUFINANCIRANJA %
EU CO-FINANCING RATE %]]</f>
        <v>762240.86599999992</v>
      </c>
      <c r="P3279" s="51">
        <f>Ugovori_OPULJP[[#This Row],[Bespovratna sredstva - EU dio - HRK]]/7.5345</f>
        <v>101166.74842391664</v>
      </c>
      <c r="Q3279" s="50">
        <f>Ugovori_OPULJP[[#This Row],[Bespovratna sredstva - Ukupno (EU+Nac) HRK
= Ukupna ugovorena vrijednost bespovratnih sredstava]]*Ugovori_OPULJP[[#This Row],[STOPA NACIONALNOG SUFINANCIRANJA %]]</f>
        <v>134513.09399999998</v>
      </c>
      <c r="R3279" s="51">
        <f>Ugovori_OPULJP[[#This Row],[Bespovratna sredstva - Nacionalni dio - HRK]]/7.5345</f>
        <v>17852.95560422058</v>
      </c>
      <c r="S3279" s="50">
        <v>896753.96</v>
      </c>
      <c r="T3279" s="51">
        <f>Ugovori_OPULJP[[#This Row],[Bespovratna sredstva - Ukupno (EU+Nac) HRK
= Ukupna ugovorena vrijednost bespovratnih sredstava]]/7.5345</f>
        <v>119019.70402813722</v>
      </c>
      <c r="U3279" s="50">
        <v>0</v>
      </c>
      <c r="V3279" s="51">
        <f>Ugovori_OPULJP[[#This Row],[Javni doprinos korisnika - HRK]]/7.5345</f>
        <v>0</v>
      </c>
      <c r="W3279" s="50">
        <v>0</v>
      </c>
      <c r="X3279" s="51">
        <f>Ugovori_OPULJP[[#This Row],[Privatni doprinos korisnika - HRK]]/7.5345</f>
        <v>0</v>
      </c>
      <c r="Y3279" s="52">
        <v>896753.96</v>
      </c>
      <c r="Z3279" s="53">
        <f>Ugovori_OPULJP[[#This Row],[UKUPNI PRIHVATLJIVI IZDACI
TOTAL ELIGIBLE EXPENDITURE
= Bespovratna sredstva ukupno + doprinos korisnika
= Ukupni prihvatljivi troškovi
= Ukupna ugovorena vrijednost projekta HRK]]/7.5345</f>
        <v>119019.70402813722</v>
      </c>
      <c r="AA3279" s="44" t="s">
        <v>10669</v>
      </c>
      <c r="AB3279" s="44" t="s">
        <v>10670</v>
      </c>
      <c r="AC3279" s="114" t="s">
        <v>11836</v>
      </c>
      <c r="AD3279" s="43" t="s">
        <v>11026</v>
      </c>
    </row>
    <row r="3280" spans="1:30" ht="66.75" customHeight="1" x14ac:dyDescent="0.2">
      <c r="A3280" s="41" t="s">
        <v>11837</v>
      </c>
      <c r="B3280" s="42" t="s">
        <v>10664</v>
      </c>
      <c r="C3280" s="43" t="s">
        <v>11778</v>
      </c>
      <c r="D3280" s="43" t="s">
        <v>11824</v>
      </c>
      <c r="E3280" s="44" t="s">
        <v>232</v>
      </c>
      <c r="F3280" s="45" t="s">
        <v>11838</v>
      </c>
      <c r="G3280" s="45" t="s">
        <v>11839</v>
      </c>
      <c r="H3280" s="47">
        <v>43069</v>
      </c>
      <c r="I3280" s="47">
        <v>43676</v>
      </c>
      <c r="J3280" s="48" t="str">
        <f>IF(Ugovori_OPULJP[[#This Row],[DATUM ZAVRŠETKA OPERACIJE]]&gt;DATE(2024,3,31),"u provedbi","završen")</f>
        <v>završen</v>
      </c>
      <c r="K3280" s="46" t="s">
        <v>11840</v>
      </c>
      <c r="L3280" s="46" t="s">
        <v>99</v>
      </c>
      <c r="M3280" s="49">
        <v>0.85</v>
      </c>
      <c r="N3280" s="49">
        <v>0.15</v>
      </c>
      <c r="O3280" s="50">
        <f>Ugovori_OPULJP[[#This Row],[Bespovratna sredstva - Ukupno (EU+Nac) HRK
= Ukupna ugovorena vrijednost bespovratnih sredstava]]*Ugovori_OPULJP[[#This Row],[EU STOPA SUFINANCIRANJA %
EU CO-FINANCING RATE %]]</f>
        <v>1271284.2420000001</v>
      </c>
      <c r="P3280" s="51">
        <f>Ugovori_OPULJP[[#This Row],[Bespovratna sredstva - EU dio - HRK]]/7.5345</f>
        <v>168728.41489149909</v>
      </c>
      <c r="Q3280" s="50">
        <f>Ugovori_OPULJP[[#This Row],[Bespovratna sredstva - Ukupno (EU+Nac) HRK
= Ukupna ugovorena vrijednost bespovratnih sredstava]]*Ugovori_OPULJP[[#This Row],[STOPA NACIONALNOG SUFINANCIRANJA %]]</f>
        <v>224344.27799999999</v>
      </c>
      <c r="R3280" s="51">
        <f>Ugovori_OPULJP[[#This Row],[Bespovratna sredstva - Nacionalni dio - HRK]]/7.5345</f>
        <v>29775.602627911605</v>
      </c>
      <c r="S3280" s="50">
        <v>1495628.52</v>
      </c>
      <c r="T3280" s="51">
        <f>Ugovori_OPULJP[[#This Row],[Bespovratna sredstva - Ukupno (EU+Nac) HRK
= Ukupna ugovorena vrijednost bespovratnih sredstava]]/7.5345</f>
        <v>198504.0175194107</v>
      </c>
      <c r="U3280" s="50">
        <v>0</v>
      </c>
      <c r="V3280" s="51">
        <f>Ugovori_OPULJP[[#This Row],[Javni doprinos korisnika - HRK]]/7.5345</f>
        <v>0</v>
      </c>
      <c r="W3280" s="50">
        <v>0</v>
      </c>
      <c r="X3280" s="51">
        <f>Ugovori_OPULJP[[#This Row],[Privatni doprinos korisnika - HRK]]/7.5345</f>
        <v>0</v>
      </c>
      <c r="Y3280" s="52">
        <v>1495628.52</v>
      </c>
      <c r="Z3280" s="53">
        <f>Ugovori_OPULJP[[#This Row],[UKUPNI PRIHVATLJIVI IZDACI
TOTAL ELIGIBLE EXPENDITURE
= Bespovratna sredstva ukupno + doprinos korisnika
= Ukupni prihvatljivi troškovi
= Ukupna ugovorena vrijednost projekta HRK]]/7.5345</f>
        <v>198504.0175194107</v>
      </c>
      <c r="AA3280" s="44" t="s">
        <v>10669</v>
      </c>
      <c r="AB3280" s="44" t="s">
        <v>10670</v>
      </c>
      <c r="AC3280" s="114" t="s">
        <v>11841</v>
      </c>
      <c r="AD3280" s="43" t="s">
        <v>11026</v>
      </c>
    </row>
    <row r="3281" spans="1:30" ht="66.75" customHeight="1" x14ac:dyDescent="0.2">
      <c r="A3281" s="41" t="s">
        <v>11842</v>
      </c>
      <c r="B3281" s="42" t="s">
        <v>10664</v>
      </c>
      <c r="C3281" s="43" t="s">
        <v>11778</v>
      </c>
      <c r="D3281" s="43" t="s">
        <v>11824</v>
      </c>
      <c r="E3281" s="44" t="s">
        <v>232</v>
      </c>
      <c r="F3281" s="45" t="s">
        <v>11843</v>
      </c>
      <c r="G3281" s="45" t="s">
        <v>2540</v>
      </c>
      <c r="H3281" s="47">
        <v>43069</v>
      </c>
      <c r="I3281" s="47">
        <v>43707</v>
      </c>
      <c r="J3281" s="48" t="str">
        <f>IF(Ugovori_OPULJP[[#This Row],[DATUM ZAVRŠETKA OPERACIJE]]&gt;DATE(2024,3,31),"u provedbi","završen")</f>
        <v>završen</v>
      </c>
      <c r="K3281" s="46" t="s">
        <v>425</v>
      </c>
      <c r="L3281" s="46" t="s">
        <v>425</v>
      </c>
      <c r="M3281" s="49">
        <v>0.85</v>
      </c>
      <c r="N3281" s="49">
        <v>0.15</v>
      </c>
      <c r="O3281" s="50">
        <f>Ugovori_OPULJP[[#This Row],[Bespovratna sredstva - Ukupno (EU+Nac) HRK
= Ukupna ugovorena vrijednost bespovratnih sredstava]]*Ugovori_OPULJP[[#This Row],[EU STOPA SUFINANCIRANJA %
EU CO-FINANCING RATE %]]</f>
        <v>936714.93449999997</v>
      </c>
      <c r="P3281" s="51">
        <f>Ugovori_OPULJP[[#This Row],[Bespovratna sredstva - EU dio - HRK]]/7.5345</f>
        <v>124323.43679076248</v>
      </c>
      <c r="Q3281" s="50">
        <f>Ugovori_OPULJP[[#This Row],[Bespovratna sredstva - Ukupno (EU+Nac) HRK
= Ukupna ugovorena vrijednost bespovratnih sredstava]]*Ugovori_OPULJP[[#This Row],[STOPA NACIONALNOG SUFINANCIRANJA %]]</f>
        <v>165302.6355</v>
      </c>
      <c r="R3281" s="51">
        <f>Ugovori_OPULJP[[#This Row],[Bespovratna sredstva - Nacionalni dio - HRK]]/7.5345</f>
        <v>21939.430021899261</v>
      </c>
      <c r="S3281" s="50">
        <v>1102017.57</v>
      </c>
      <c r="T3281" s="51">
        <f>Ugovori_OPULJP[[#This Row],[Bespovratna sredstva - Ukupno (EU+Nac) HRK
= Ukupna ugovorena vrijednost bespovratnih sredstava]]/7.5345</f>
        <v>146262.86681266176</v>
      </c>
      <c r="U3281" s="50">
        <v>0</v>
      </c>
      <c r="V3281" s="51">
        <f>Ugovori_OPULJP[[#This Row],[Javni doprinos korisnika - HRK]]/7.5345</f>
        <v>0</v>
      </c>
      <c r="W3281" s="50">
        <v>0</v>
      </c>
      <c r="X3281" s="51">
        <f>Ugovori_OPULJP[[#This Row],[Privatni doprinos korisnika - HRK]]/7.5345</f>
        <v>0</v>
      </c>
      <c r="Y3281" s="52">
        <v>1102017.57</v>
      </c>
      <c r="Z3281" s="53">
        <f>Ugovori_OPULJP[[#This Row],[UKUPNI PRIHVATLJIVI IZDACI
TOTAL ELIGIBLE EXPENDITURE
= Bespovratna sredstva ukupno + doprinos korisnika
= Ukupni prihvatljivi troškovi
= Ukupna ugovorena vrijednost projekta HRK]]/7.5345</f>
        <v>146262.86681266176</v>
      </c>
      <c r="AA3281" s="44" t="s">
        <v>10669</v>
      </c>
      <c r="AB3281" s="44" t="s">
        <v>10670</v>
      </c>
      <c r="AC3281" s="114" t="s">
        <v>11844</v>
      </c>
      <c r="AD3281" s="43" t="s">
        <v>11026</v>
      </c>
    </row>
    <row r="3282" spans="1:30" ht="66.75" customHeight="1" x14ac:dyDescent="0.2">
      <c r="A3282" s="41" t="s">
        <v>11845</v>
      </c>
      <c r="B3282" s="42" t="s">
        <v>10664</v>
      </c>
      <c r="C3282" s="43" t="s">
        <v>11778</v>
      </c>
      <c r="D3282" s="43" t="s">
        <v>11824</v>
      </c>
      <c r="E3282" s="44" t="s">
        <v>232</v>
      </c>
      <c r="F3282" s="45" t="s">
        <v>11846</v>
      </c>
      <c r="G3282" s="45" t="s">
        <v>11847</v>
      </c>
      <c r="H3282" s="47">
        <v>43069</v>
      </c>
      <c r="I3282" s="47">
        <v>43799</v>
      </c>
      <c r="J3282" s="48" t="str">
        <f>IF(Ugovori_OPULJP[[#This Row],[DATUM ZAVRŠETKA OPERACIJE]]&gt;DATE(2024,3,31),"u provedbi","završen")</f>
        <v>završen</v>
      </c>
      <c r="K3282" s="46" t="s">
        <v>104</v>
      </c>
      <c r="L3282" s="46" t="s">
        <v>104</v>
      </c>
      <c r="M3282" s="49">
        <v>0.85</v>
      </c>
      <c r="N3282" s="49">
        <v>0.15</v>
      </c>
      <c r="O3282" s="50">
        <f>Ugovori_OPULJP[[#This Row],[Bespovratna sredstva - Ukupno (EU+Nac) HRK
= Ukupna ugovorena vrijednost bespovratnih sredstava]]*Ugovori_OPULJP[[#This Row],[EU STOPA SUFINANCIRANJA %
EU CO-FINANCING RATE %]]</f>
        <v>1246181.226</v>
      </c>
      <c r="P3282" s="51">
        <f>Ugovori_OPULJP[[#This Row],[Bespovratna sredstva - EU dio - HRK]]/7.5345</f>
        <v>165396.67210830181</v>
      </c>
      <c r="Q3282" s="50">
        <f>Ugovori_OPULJP[[#This Row],[Bespovratna sredstva - Ukupno (EU+Nac) HRK
= Ukupna ugovorena vrijednost bespovratnih sredstava]]*Ugovori_OPULJP[[#This Row],[STOPA NACIONALNOG SUFINANCIRANJA %]]</f>
        <v>219914.334</v>
      </c>
      <c r="R3282" s="51">
        <f>Ugovori_OPULJP[[#This Row],[Bespovratna sredstva - Nacionalni dio - HRK]]/7.5345</f>
        <v>29187.648019112083</v>
      </c>
      <c r="S3282" s="50">
        <v>1466095.56</v>
      </c>
      <c r="T3282" s="51">
        <f>Ugovori_OPULJP[[#This Row],[Bespovratna sredstva - Ukupno (EU+Nac) HRK
= Ukupna ugovorena vrijednost bespovratnih sredstava]]/7.5345</f>
        <v>194584.3201274139</v>
      </c>
      <c r="U3282" s="50">
        <v>0</v>
      </c>
      <c r="V3282" s="51">
        <f>Ugovori_OPULJP[[#This Row],[Javni doprinos korisnika - HRK]]/7.5345</f>
        <v>0</v>
      </c>
      <c r="W3282" s="50">
        <v>0</v>
      </c>
      <c r="X3282" s="51">
        <f>Ugovori_OPULJP[[#This Row],[Privatni doprinos korisnika - HRK]]/7.5345</f>
        <v>0</v>
      </c>
      <c r="Y3282" s="52">
        <v>1466095.56</v>
      </c>
      <c r="Z3282" s="53">
        <f>Ugovori_OPULJP[[#This Row],[UKUPNI PRIHVATLJIVI IZDACI
TOTAL ELIGIBLE EXPENDITURE
= Bespovratna sredstva ukupno + doprinos korisnika
= Ukupni prihvatljivi troškovi
= Ukupna ugovorena vrijednost projekta HRK]]/7.5345</f>
        <v>194584.3201274139</v>
      </c>
      <c r="AA3282" s="44" t="s">
        <v>10669</v>
      </c>
      <c r="AB3282" s="44" t="s">
        <v>10670</v>
      </c>
      <c r="AC3282" s="114" t="s">
        <v>11848</v>
      </c>
      <c r="AD3282" s="43" t="s">
        <v>11026</v>
      </c>
    </row>
    <row r="3283" spans="1:30" ht="66.75" customHeight="1" x14ac:dyDescent="0.2">
      <c r="A3283" s="41" t="s">
        <v>11849</v>
      </c>
      <c r="B3283" s="42" t="s">
        <v>10664</v>
      </c>
      <c r="C3283" s="43" t="s">
        <v>11778</v>
      </c>
      <c r="D3283" s="43" t="s">
        <v>11824</v>
      </c>
      <c r="E3283" s="44" t="s">
        <v>232</v>
      </c>
      <c r="F3283" s="45" t="s">
        <v>11850</v>
      </c>
      <c r="G3283" s="45" t="s">
        <v>11851</v>
      </c>
      <c r="H3283" s="47">
        <v>43069</v>
      </c>
      <c r="I3283" s="47">
        <v>43615</v>
      </c>
      <c r="J3283" s="48" t="str">
        <f>IF(Ugovori_OPULJP[[#This Row],[DATUM ZAVRŠETKA OPERACIJE]]&gt;DATE(2024,3,31),"u provedbi","završen")</f>
        <v>završen</v>
      </c>
      <c r="K3283" s="46" t="s">
        <v>104</v>
      </c>
      <c r="L3283" s="46" t="s">
        <v>104</v>
      </c>
      <c r="M3283" s="49">
        <v>0.85</v>
      </c>
      <c r="N3283" s="49">
        <v>0.15</v>
      </c>
      <c r="O3283" s="50">
        <f>Ugovori_OPULJP[[#This Row],[Bespovratna sredstva - Ukupno (EU+Nac) HRK
= Ukupna ugovorena vrijednost bespovratnih sredstava]]*Ugovori_OPULJP[[#This Row],[EU STOPA SUFINANCIRANJA %
EU CO-FINANCING RATE %]]</f>
        <v>617314.71</v>
      </c>
      <c r="P3283" s="51">
        <f>Ugovori_OPULJP[[#This Row],[Bespovratna sredstva - EU dio - HRK]]/7.5345</f>
        <v>81931.741986860434</v>
      </c>
      <c r="Q3283" s="50">
        <f>Ugovori_OPULJP[[#This Row],[Bespovratna sredstva - Ukupno (EU+Nac) HRK
= Ukupna ugovorena vrijednost bespovratnih sredstava]]*Ugovori_OPULJP[[#This Row],[STOPA NACIONALNOG SUFINANCIRANJA %]]</f>
        <v>108937.89</v>
      </c>
      <c r="R3283" s="51">
        <f>Ugovori_OPULJP[[#This Row],[Bespovratna sredstva - Nacionalni dio - HRK]]/7.5345</f>
        <v>14458.542703563606</v>
      </c>
      <c r="S3283" s="50">
        <v>726252.6</v>
      </c>
      <c r="T3283" s="51">
        <f>Ugovori_OPULJP[[#This Row],[Bespovratna sredstva - Ukupno (EU+Nac) HRK
= Ukupna ugovorena vrijednost bespovratnih sredstava]]/7.5345</f>
        <v>96390.284690424043</v>
      </c>
      <c r="U3283" s="50">
        <v>0</v>
      </c>
      <c r="V3283" s="51">
        <f>Ugovori_OPULJP[[#This Row],[Javni doprinos korisnika - HRK]]/7.5345</f>
        <v>0</v>
      </c>
      <c r="W3283" s="50">
        <v>0</v>
      </c>
      <c r="X3283" s="51">
        <f>Ugovori_OPULJP[[#This Row],[Privatni doprinos korisnika - HRK]]/7.5345</f>
        <v>0</v>
      </c>
      <c r="Y3283" s="52">
        <v>726252.6</v>
      </c>
      <c r="Z3283" s="53">
        <f>Ugovori_OPULJP[[#This Row],[UKUPNI PRIHVATLJIVI IZDACI
TOTAL ELIGIBLE EXPENDITURE
= Bespovratna sredstva ukupno + doprinos korisnika
= Ukupni prihvatljivi troškovi
= Ukupna ugovorena vrijednost projekta HRK]]/7.5345</f>
        <v>96390.284690424043</v>
      </c>
      <c r="AA3283" s="44" t="s">
        <v>10669</v>
      </c>
      <c r="AB3283" s="44" t="s">
        <v>10670</v>
      </c>
      <c r="AC3283" s="43" t="s">
        <v>11852</v>
      </c>
      <c r="AD3283" s="43" t="s">
        <v>11026</v>
      </c>
    </row>
    <row r="3284" spans="1:30" ht="66.75" customHeight="1" x14ac:dyDescent="0.2">
      <c r="A3284" s="41" t="s">
        <v>11853</v>
      </c>
      <c r="B3284" s="42" t="s">
        <v>10664</v>
      </c>
      <c r="C3284" s="43" t="s">
        <v>11778</v>
      </c>
      <c r="D3284" s="43" t="s">
        <v>11824</v>
      </c>
      <c r="E3284" s="44" t="s">
        <v>232</v>
      </c>
      <c r="F3284" s="45" t="s">
        <v>11854</v>
      </c>
      <c r="G3284" s="45" t="s">
        <v>11808</v>
      </c>
      <c r="H3284" s="47">
        <v>43069</v>
      </c>
      <c r="I3284" s="47">
        <v>43676</v>
      </c>
      <c r="J3284" s="48" t="str">
        <f>IF(Ugovori_OPULJP[[#This Row],[DATUM ZAVRŠETKA OPERACIJE]]&gt;DATE(2024,3,31),"u provedbi","završen")</f>
        <v>završen</v>
      </c>
      <c r="K3284" s="46" t="s">
        <v>425</v>
      </c>
      <c r="L3284" s="46" t="s">
        <v>425</v>
      </c>
      <c r="M3284" s="49">
        <v>0.85</v>
      </c>
      <c r="N3284" s="49">
        <v>0.15</v>
      </c>
      <c r="O3284" s="50">
        <f>Ugovori_OPULJP[[#This Row],[Bespovratna sredstva - Ukupno (EU+Nac) HRK
= Ukupna ugovorena vrijednost bespovratnih sredstava]]*Ugovori_OPULJP[[#This Row],[EU STOPA SUFINANCIRANJA %
EU CO-FINANCING RATE %]]</f>
        <v>1232872.5719999999</v>
      </c>
      <c r="P3284" s="51">
        <f>Ugovori_OPULJP[[#This Row],[Bespovratna sredstva - EU dio - HRK]]/7.5345</f>
        <v>163630.31017320324</v>
      </c>
      <c r="Q3284" s="50">
        <f>Ugovori_OPULJP[[#This Row],[Bespovratna sredstva - Ukupno (EU+Nac) HRK
= Ukupna ugovorena vrijednost bespovratnih sredstava]]*Ugovori_OPULJP[[#This Row],[STOPA NACIONALNOG SUFINANCIRANJA %]]</f>
        <v>217565.74799999999</v>
      </c>
      <c r="R3284" s="51">
        <f>Ugovori_OPULJP[[#This Row],[Bespovratna sredstva - Nacionalni dio - HRK]]/7.5345</f>
        <v>28875.937089388808</v>
      </c>
      <c r="S3284" s="50">
        <v>1450438.32</v>
      </c>
      <c r="T3284" s="51">
        <f>Ugovori_OPULJP[[#This Row],[Bespovratna sredstva - Ukupno (EU+Nac) HRK
= Ukupna ugovorena vrijednost bespovratnih sredstava]]/7.5345</f>
        <v>192506.24726259208</v>
      </c>
      <c r="U3284" s="50">
        <v>0</v>
      </c>
      <c r="V3284" s="51">
        <f>Ugovori_OPULJP[[#This Row],[Javni doprinos korisnika - HRK]]/7.5345</f>
        <v>0</v>
      </c>
      <c r="W3284" s="50">
        <v>0</v>
      </c>
      <c r="X3284" s="51">
        <f>Ugovori_OPULJP[[#This Row],[Privatni doprinos korisnika - HRK]]/7.5345</f>
        <v>0</v>
      </c>
      <c r="Y3284" s="52">
        <v>1450438.32</v>
      </c>
      <c r="Z3284" s="53">
        <f>Ugovori_OPULJP[[#This Row],[UKUPNI PRIHVATLJIVI IZDACI
TOTAL ELIGIBLE EXPENDITURE
= Bespovratna sredstva ukupno + doprinos korisnika
= Ukupni prihvatljivi troškovi
= Ukupna ugovorena vrijednost projekta HRK]]/7.5345</f>
        <v>192506.24726259208</v>
      </c>
      <c r="AA3284" s="44" t="s">
        <v>10669</v>
      </c>
      <c r="AB3284" s="44" t="s">
        <v>10670</v>
      </c>
      <c r="AC3284" s="43" t="s">
        <v>11855</v>
      </c>
      <c r="AD3284" s="43" t="s">
        <v>11026</v>
      </c>
    </row>
    <row r="3285" spans="1:30" ht="66.75" customHeight="1" x14ac:dyDescent="0.2">
      <c r="A3285" s="41" t="s">
        <v>11856</v>
      </c>
      <c r="B3285" s="42" t="s">
        <v>10664</v>
      </c>
      <c r="C3285" s="43" t="s">
        <v>11778</v>
      </c>
      <c r="D3285" s="43" t="s">
        <v>11824</v>
      </c>
      <c r="E3285" s="44" t="s">
        <v>232</v>
      </c>
      <c r="F3285" s="45" t="s">
        <v>11857</v>
      </c>
      <c r="G3285" s="45" t="s">
        <v>11858</v>
      </c>
      <c r="H3285" s="47">
        <v>43069</v>
      </c>
      <c r="I3285" s="47">
        <v>43799</v>
      </c>
      <c r="J3285" s="48" t="str">
        <f>IF(Ugovori_OPULJP[[#This Row],[DATUM ZAVRŠETKA OPERACIJE]]&gt;DATE(2024,3,31),"u provedbi","završen")</f>
        <v>završen</v>
      </c>
      <c r="K3285" s="46" t="s">
        <v>11859</v>
      </c>
      <c r="L3285" s="46" t="s">
        <v>37</v>
      </c>
      <c r="M3285" s="49">
        <v>0.85</v>
      </c>
      <c r="N3285" s="49">
        <v>0.15</v>
      </c>
      <c r="O3285" s="50">
        <f>Ugovori_OPULJP[[#This Row],[Bespovratna sredstva - Ukupno (EU+Nac) HRK
= Ukupna ugovorena vrijednost bespovratnih sredstava]]*Ugovori_OPULJP[[#This Row],[EU STOPA SUFINANCIRANJA %
EU CO-FINANCING RATE %]]</f>
        <v>686772.3409999999</v>
      </c>
      <c r="P3285" s="51">
        <f>Ugovori_OPULJP[[#This Row],[Bespovratna sredstva - EU dio - HRK]]/7.5345</f>
        <v>91150.353839007221</v>
      </c>
      <c r="Q3285" s="50">
        <f>Ugovori_OPULJP[[#This Row],[Bespovratna sredstva - Ukupno (EU+Nac) HRK
= Ukupna ugovorena vrijednost bespovratnih sredstava]]*Ugovori_OPULJP[[#This Row],[STOPA NACIONALNOG SUFINANCIRANJA %]]</f>
        <v>121195.11899999999</v>
      </c>
      <c r="R3285" s="51">
        <f>Ugovori_OPULJP[[#This Row],[Bespovratna sredstva - Nacionalni dio - HRK]]/7.5345</f>
        <v>16085.356559824804</v>
      </c>
      <c r="S3285" s="50">
        <v>807967.46</v>
      </c>
      <c r="T3285" s="51">
        <f>Ugovori_OPULJP[[#This Row],[Bespovratna sredstva - Ukupno (EU+Nac) HRK
= Ukupna ugovorena vrijednost bespovratnih sredstava]]/7.5345</f>
        <v>107235.71039883203</v>
      </c>
      <c r="U3285" s="50">
        <v>0</v>
      </c>
      <c r="V3285" s="51">
        <f>Ugovori_OPULJP[[#This Row],[Javni doprinos korisnika - HRK]]/7.5345</f>
        <v>0</v>
      </c>
      <c r="W3285" s="50">
        <v>0</v>
      </c>
      <c r="X3285" s="51">
        <f>Ugovori_OPULJP[[#This Row],[Privatni doprinos korisnika - HRK]]/7.5345</f>
        <v>0</v>
      </c>
      <c r="Y3285" s="52">
        <v>807967.46</v>
      </c>
      <c r="Z3285" s="53">
        <f>Ugovori_OPULJP[[#This Row],[UKUPNI PRIHVATLJIVI IZDACI
TOTAL ELIGIBLE EXPENDITURE
= Bespovratna sredstva ukupno + doprinos korisnika
= Ukupni prihvatljivi troškovi
= Ukupna ugovorena vrijednost projekta HRK]]/7.5345</f>
        <v>107235.71039883203</v>
      </c>
      <c r="AA3285" s="44" t="s">
        <v>10669</v>
      </c>
      <c r="AB3285" s="44" t="s">
        <v>10670</v>
      </c>
      <c r="AC3285" s="114" t="s">
        <v>11860</v>
      </c>
      <c r="AD3285" s="43" t="s">
        <v>11026</v>
      </c>
    </row>
    <row r="3286" spans="1:30" ht="66.75" customHeight="1" x14ac:dyDescent="0.2">
      <c r="A3286" s="41" t="s">
        <v>11861</v>
      </c>
      <c r="B3286" s="42" t="s">
        <v>10664</v>
      </c>
      <c r="C3286" s="43" t="s">
        <v>11778</v>
      </c>
      <c r="D3286" s="43" t="s">
        <v>11824</v>
      </c>
      <c r="E3286" s="44" t="s">
        <v>232</v>
      </c>
      <c r="F3286" s="45" t="s">
        <v>11862</v>
      </c>
      <c r="G3286" s="45" t="s">
        <v>11863</v>
      </c>
      <c r="H3286" s="47">
        <v>43069</v>
      </c>
      <c r="I3286" s="47">
        <v>43799</v>
      </c>
      <c r="J3286" s="48" t="str">
        <f>IF(Ugovori_OPULJP[[#This Row],[DATUM ZAVRŠETKA OPERACIJE]]&gt;DATE(2024,3,31),"u provedbi","završen")</f>
        <v>završen</v>
      </c>
      <c r="K3286" s="46" t="s">
        <v>7784</v>
      </c>
      <c r="L3286" s="46" t="s">
        <v>37</v>
      </c>
      <c r="M3286" s="49">
        <v>0.85</v>
      </c>
      <c r="N3286" s="49">
        <v>0.15</v>
      </c>
      <c r="O3286" s="50">
        <f>Ugovori_OPULJP[[#This Row],[Bespovratna sredstva - Ukupno (EU+Nac) HRK
= Ukupna ugovorena vrijednost bespovratnih sredstava]]*Ugovori_OPULJP[[#This Row],[EU STOPA SUFINANCIRANJA %
EU CO-FINANCING RATE %]]</f>
        <v>1226010.0715000001</v>
      </c>
      <c r="P3286" s="51">
        <f>Ugovori_OPULJP[[#This Row],[Bespovratna sredstva - EU dio - HRK]]/7.5345</f>
        <v>162719.4998340965</v>
      </c>
      <c r="Q3286" s="50">
        <f>Ugovori_OPULJP[[#This Row],[Bespovratna sredstva - Ukupno (EU+Nac) HRK
= Ukupna ugovorena vrijednost bespovratnih sredstava]]*Ugovori_OPULJP[[#This Row],[STOPA NACIONALNOG SUFINANCIRANJA %]]</f>
        <v>216354.71849999999</v>
      </c>
      <c r="R3286" s="51">
        <f>Ugovori_OPULJP[[#This Row],[Bespovratna sredstva - Nacionalni dio - HRK]]/7.5345</f>
        <v>28715.205853075848</v>
      </c>
      <c r="S3286" s="50">
        <v>1442364.79</v>
      </c>
      <c r="T3286" s="51">
        <f>Ugovori_OPULJP[[#This Row],[Bespovratna sredstva - Ukupno (EU+Nac) HRK
= Ukupna ugovorena vrijednost bespovratnih sredstava]]/7.5345</f>
        <v>191434.70568717233</v>
      </c>
      <c r="U3286" s="50">
        <v>0</v>
      </c>
      <c r="V3286" s="51">
        <f>Ugovori_OPULJP[[#This Row],[Javni doprinos korisnika - HRK]]/7.5345</f>
        <v>0</v>
      </c>
      <c r="W3286" s="50">
        <v>0</v>
      </c>
      <c r="X3286" s="51">
        <f>Ugovori_OPULJP[[#This Row],[Privatni doprinos korisnika - HRK]]/7.5345</f>
        <v>0</v>
      </c>
      <c r="Y3286" s="52">
        <v>1442364.79</v>
      </c>
      <c r="Z3286" s="53">
        <f>Ugovori_OPULJP[[#This Row],[UKUPNI PRIHVATLJIVI IZDACI
TOTAL ELIGIBLE EXPENDITURE
= Bespovratna sredstva ukupno + doprinos korisnika
= Ukupni prihvatljivi troškovi
= Ukupna ugovorena vrijednost projekta HRK]]/7.5345</f>
        <v>191434.70568717233</v>
      </c>
      <c r="AA3286" s="44" t="s">
        <v>10669</v>
      </c>
      <c r="AB3286" s="44" t="s">
        <v>10670</v>
      </c>
      <c r="AC3286" s="43" t="s">
        <v>11864</v>
      </c>
      <c r="AD3286" s="43" t="s">
        <v>11026</v>
      </c>
    </row>
    <row r="3287" spans="1:30" ht="66.75" customHeight="1" x14ac:dyDescent="0.2">
      <c r="A3287" s="41" t="s">
        <v>11865</v>
      </c>
      <c r="B3287" s="42" t="s">
        <v>10664</v>
      </c>
      <c r="C3287" s="43" t="s">
        <v>11778</v>
      </c>
      <c r="D3287" s="43" t="s">
        <v>11824</v>
      </c>
      <c r="E3287" s="44" t="s">
        <v>232</v>
      </c>
      <c r="F3287" s="45" t="s">
        <v>11866</v>
      </c>
      <c r="G3287" s="45" t="s">
        <v>11867</v>
      </c>
      <c r="H3287" s="47">
        <v>43069</v>
      </c>
      <c r="I3287" s="47">
        <v>43799</v>
      </c>
      <c r="J3287" s="48" t="str">
        <f>IF(Ugovori_OPULJP[[#This Row],[DATUM ZAVRŠETKA OPERACIJE]]&gt;DATE(2024,3,31),"u provedbi","završen")</f>
        <v>završen</v>
      </c>
      <c r="K3287" s="46" t="s">
        <v>249</v>
      </c>
      <c r="L3287" s="46" t="s">
        <v>249</v>
      </c>
      <c r="M3287" s="49">
        <v>0.85</v>
      </c>
      <c r="N3287" s="49">
        <v>0.15</v>
      </c>
      <c r="O3287" s="50">
        <f>Ugovori_OPULJP[[#This Row],[Bespovratna sredstva - Ukupno (EU+Nac) HRK
= Ukupna ugovorena vrijednost bespovratnih sredstava]]*Ugovori_OPULJP[[#This Row],[EU STOPA SUFINANCIRANJA %
EU CO-FINANCING RATE %]]</f>
        <v>1053312.2225000001</v>
      </c>
      <c r="P3287" s="51">
        <f>Ugovori_OPULJP[[#This Row],[Bespovratna sredstva - EU dio - HRK]]/7.5345</f>
        <v>139798.55630765148</v>
      </c>
      <c r="Q3287" s="50">
        <f>Ugovori_OPULJP[[#This Row],[Bespovratna sredstva - Ukupno (EU+Nac) HRK
= Ukupna ugovorena vrijednost bespovratnih sredstava]]*Ugovori_OPULJP[[#This Row],[STOPA NACIONALNOG SUFINANCIRANJA %]]</f>
        <v>185878.6275</v>
      </c>
      <c r="R3287" s="51">
        <f>Ugovori_OPULJP[[#This Row],[Bespovratna sredstva - Nacionalni dio - HRK]]/7.5345</f>
        <v>24670.333466056141</v>
      </c>
      <c r="S3287" s="50">
        <v>1239190.8500000001</v>
      </c>
      <c r="T3287" s="51">
        <f>Ugovori_OPULJP[[#This Row],[Bespovratna sredstva - Ukupno (EU+Nac) HRK
= Ukupna ugovorena vrijednost bespovratnih sredstava]]/7.5345</f>
        <v>164468.8897737076</v>
      </c>
      <c r="U3287" s="50">
        <v>132009.1399999999</v>
      </c>
      <c r="V3287" s="51">
        <f>Ugovori_OPULJP[[#This Row],[Javni doprinos korisnika - HRK]]/7.5345</f>
        <v>17520.623797199532</v>
      </c>
      <c r="W3287" s="50">
        <v>0</v>
      </c>
      <c r="X3287" s="51">
        <f>Ugovori_OPULJP[[#This Row],[Privatni doprinos korisnika - HRK]]/7.5345</f>
        <v>0</v>
      </c>
      <c r="Y3287" s="52">
        <v>1371199.99</v>
      </c>
      <c r="Z3287" s="53">
        <f>Ugovori_OPULJP[[#This Row],[UKUPNI PRIHVATLJIVI IZDACI
TOTAL ELIGIBLE EXPENDITURE
= Bespovratna sredstva ukupno + doprinos korisnika
= Ukupni prihvatljivi troškovi
= Ukupna ugovorena vrijednost projekta HRK]]/7.5345</f>
        <v>181989.51357090715</v>
      </c>
      <c r="AA3287" s="44" t="s">
        <v>10669</v>
      </c>
      <c r="AB3287" s="44" t="s">
        <v>10670</v>
      </c>
      <c r="AC3287" s="43" t="s">
        <v>11868</v>
      </c>
      <c r="AD3287" s="43" t="s">
        <v>11026</v>
      </c>
    </row>
    <row r="3288" spans="1:30" ht="66.75" customHeight="1" x14ac:dyDescent="0.2">
      <c r="A3288" s="41" t="s">
        <v>11869</v>
      </c>
      <c r="B3288" s="42" t="s">
        <v>10664</v>
      </c>
      <c r="C3288" s="43" t="s">
        <v>11778</v>
      </c>
      <c r="D3288" s="43" t="s">
        <v>11824</v>
      </c>
      <c r="E3288" s="44" t="s">
        <v>232</v>
      </c>
      <c r="F3288" s="45" t="s">
        <v>11870</v>
      </c>
      <c r="G3288" s="45" t="s">
        <v>11871</v>
      </c>
      <c r="H3288" s="47">
        <v>43069</v>
      </c>
      <c r="I3288" s="47">
        <v>43615</v>
      </c>
      <c r="J3288" s="48" t="str">
        <f>IF(Ugovori_OPULJP[[#This Row],[DATUM ZAVRŠETKA OPERACIJE]]&gt;DATE(2024,3,31),"u provedbi","završen")</f>
        <v>završen</v>
      </c>
      <c r="K3288" s="46" t="s">
        <v>11872</v>
      </c>
      <c r="L3288" s="46" t="s">
        <v>99</v>
      </c>
      <c r="M3288" s="49">
        <v>0.85</v>
      </c>
      <c r="N3288" s="49">
        <v>0.15</v>
      </c>
      <c r="O3288" s="50">
        <f>Ugovori_OPULJP[[#This Row],[Bespovratna sredstva - Ukupno (EU+Nac) HRK
= Ukupna ugovorena vrijednost bespovratnih sredstava]]*Ugovori_OPULJP[[#This Row],[EU STOPA SUFINANCIRANJA %
EU CO-FINANCING RATE %]]</f>
        <v>1256509.1340000001</v>
      </c>
      <c r="P3288" s="51">
        <f>Ugovori_OPULJP[[#This Row],[Bespovratna sredstva - EU dio - HRK]]/7.5345</f>
        <v>166767.42106310971</v>
      </c>
      <c r="Q3288" s="50">
        <f>Ugovori_OPULJP[[#This Row],[Bespovratna sredstva - Ukupno (EU+Nac) HRK
= Ukupna ugovorena vrijednost bespovratnih sredstava]]*Ugovori_OPULJP[[#This Row],[STOPA NACIONALNOG SUFINANCIRANJA %]]</f>
        <v>221736.90599999999</v>
      </c>
      <c r="R3288" s="51">
        <f>Ugovori_OPULJP[[#This Row],[Bespovratna sredstva - Nacionalni dio - HRK]]/7.5345</f>
        <v>29429.544893489943</v>
      </c>
      <c r="S3288" s="50">
        <v>1478246.04</v>
      </c>
      <c r="T3288" s="51">
        <f>Ugovori_OPULJP[[#This Row],[Bespovratna sredstva - Ukupno (EU+Nac) HRK
= Ukupna ugovorena vrijednost bespovratnih sredstava]]/7.5345</f>
        <v>196196.96595659963</v>
      </c>
      <c r="U3288" s="50">
        <v>0</v>
      </c>
      <c r="V3288" s="51">
        <f>Ugovori_OPULJP[[#This Row],[Javni doprinos korisnika - HRK]]/7.5345</f>
        <v>0</v>
      </c>
      <c r="W3288" s="50">
        <v>0</v>
      </c>
      <c r="X3288" s="51">
        <f>Ugovori_OPULJP[[#This Row],[Privatni doprinos korisnika - HRK]]/7.5345</f>
        <v>0</v>
      </c>
      <c r="Y3288" s="52">
        <v>1478246.04</v>
      </c>
      <c r="Z3288" s="53">
        <f>Ugovori_OPULJP[[#This Row],[UKUPNI PRIHVATLJIVI IZDACI
TOTAL ELIGIBLE EXPENDITURE
= Bespovratna sredstva ukupno + doprinos korisnika
= Ukupni prihvatljivi troškovi
= Ukupna ugovorena vrijednost projekta HRK]]/7.5345</f>
        <v>196196.96595659963</v>
      </c>
      <c r="AA3288" s="44" t="s">
        <v>10669</v>
      </c>
      <c r="AB3288" s="44" t="s">
        <v>10670</v>
      </c>
      <c r="AC3288" s="43" t="s">
        <v>11873</v>
      </c>
      <c r="AD3288" s="43" t="s">
        <v>11026</v>
      </c>
    </row>
    <row r="3289" spans="1:30" ht="66.75" customHeight="1" x14ac:dyDescent="0.2">
      <c r="A3289" s="41" t="s">
        <v>11874</v>
      </c>
      <c r="B3289" s="42" t="s">
        <v>10664</v>
      </c>
      <c r="C3289" s="43" t="s">
        <v>11778</v>
      </c>
      <c r="D3289" s="43" t="s">
        <v>11824</v>
      </c>
      <c r="E3289" s="44" t="s">
        <v>232</v>
      </c>
      <c r="F3289" s="45" t="s">
        <v>11875</v>
      </c>
      <c r="G3289" s="45" t="s">
        <v>11876</v>
      </c>
      <c r="H3289" s="47">
        <v>43069</v>
      </c>
      <c r="I3289" s="47">
        <v>43799</v>
      </c>
      <c r="J3289" s="48" t="str">
        <f>IF(Ugovori_OPULJP[[#This Row],[DATUM ZAVRŠETKA OPERACIJE]]&gt;DATE(2024,3,31),"u provedbi","završen")</f>
        <v>završen</v>
      </c>
      <c r="K3289" s="46" t="s">
        <v>99</v>
      </c>
      <c r="L3289" s="46" t="s">
        <v>99</v>
      </c>
      <c r="M3289" s="49">
        <v>0.85</v>
      </c>
      <c r="N3289" s="49">
        <v>0.15</v>
      </c>
      <c r="O3289" s="50">
        <f>Ugovori_OPULJP[[#This Row],[Bespovratna sredstva - Ukupno (EU+Nac) HRK
= Ukupna ugovorena vrijednost bespovratnih sredstava]]*Ugovori_OPULJP[[#This Row],[EU STOPA SUFINANCIRANJA %
EU CO-FINANCING RATE %]]</f>
        <v>1257042.0415000001</v>
      </c>
      <c r="P3289" s="51">
        <f>Ugovori_OPULJP[[#This Row],[Bespovratna sredstva - EU dio - HRK]]/7.5345</f>
        <v>166838.1500431349</v>
      </c>
      <c r="Q3289" s="50">
        <f>Ugovori_OPULJP[[#This Row],[Bespovratna sredstva - Ukupno (EU+Nac) HRK
= Ukupna ugovorena vrijednost bespovratnih sredstava]]*Ugovori_OPULJP[[#This Row],[STOPA NACIONALNOG SUFINANCIRANJA %]]</f>
        <v>221830.9485</v>
      </c>
      <c r="R3289" s="51">
        <f>Ugovori_OPULJP[[#This Row],[Bespovratna sredstva - Nacionalni dio - HRK]]/7.5345</f>
        <v>29442.026478200278</v>
      </c>
      <c r="S3289" s="50">
        <v>1478872.99</v>
      </c>
      <c r="T3289" s="51">
        <f>Ugovori_OPULJP[[#This Row],[Bespovratna sredstva - Ukupno (EU+Nac) HRK
= Ukupna ugovorena vrijednost bespovratnih sredstava]]/7.5345</f>
        <v>196280.17652133518</v>
      </c>
      <c r="U3289" s="50">
        <v>0</v>
      </c>
      <c r="V3289" s="51">
        <f>Ugovori_OPULJP[[#This Row],[Javni doprinos korisnika - HRK]]/7.5345</f>
        <v>0</v>
      </c>
      <c r="W3289" s="50">
        <v>0</v>
      </c>
      <c r="X3289" s="51">
        <f>Ugovori_OPULJP[[#This Row],[Privatni doprinos korisnika - HRK]]/7.5345</f>
        <v>0</v>
      </c>
      <c r="Y3289" s="52">
        <v>1478872.99</v>
      </c>
      <c r="Z3289" s="53">
        <f>Ugovori_OPULJP[[#This Row],[UKUPNI PRIHVATLJIVI IZDACI
TOTAL ELIGIBLE EXPENDITURE
= Bespovratna sredstva ukupno + doprinos korisnika
= Ukupni prihvatljivi troškovi
= Ukupna ugovorena vrijednost projekta HRK]]/7.5345</f>
        <v>196280.17652133518</v>
      </c>
      <c r="AA3289" s="44" t="s">
        <v>10669</v>
      </c>
      <c r="AB3289" s="44" t="s">
        <v>10670</v>
      </c>
      <c r="AC3289" s="43" t="s">
        <v>11877</v>
      </c>
      <c r="AD3289" s="43" t="s">
        <v>11026</v>
      </c>
    </row>
    <row r="3290" spans="1:30" ht="66.75" customHeight="1" x14ac:dyDescent="0.2">
      <c r="A3290" s="41" t="s">
        <v>11878</v>
      </c>
      <c r="B3290" s="42" t="s">
        <v>10664</v>
      </c>
      <c r="C3290" s="43" t="s">
        <v>11778</v>
      </c>
      <c r="D3290" s="43" t="s">
        <v>11824</v>
      </c>
      <c r="E3290" s="44" t="s">
        <v>232</v>
      </c>
      <c r="F3290" s="45" t="s">
        <v>11879</v>
      </c>
      <c r="G3290" s="45" t="s">
        <v>11880</v>
      </c>
      <c r="H3290" s="47">
        <v>43069</v>
      </c>
      <c r="I3290" s="47">
        <v>43615</v>
      </c>
      <c r="J3290" s="48" t="str">
        <f>IF(Ugovori_OPULJP[[#This Row],[DATUM ZAVRŠETKA OPERACIJE]]&gt;DATE(2024,3,31),"u provedbi","završen")</f>
        <v>završen</v>
      </c>
      <c r="K3290" s="46" t="s">
        <v>99</v>
      </c>
      <c r="L3290" s="46" t="s">
        <v>99</v>
      </c>
      <c r="M3290" s="49">
        <v>0.85</v>
      </c>
      <c r="N3290" s="49">
        <v>0.15</v>
      </c>
      <c r="O3290" s="50">
        <f>Ugovori_OPULJP[[#This Row],[Bespovratna sredstva - Ukupno (EU+Nac) HRK
= Ukupna ugovorena vrijednost bespovratnih sredstava]]*Ugovori_OPULJP[[#This Row],[EU STOPA SUFINANCIRANJA %
EU CO-FINANCING RATE %]]</f>
        <v>1241101.1839999999</v>
      </c>
      <c r="P3290" s="51">
        <f>Ugovori_OPULJP[[#This Row],[Bespovratna sredstva - EU dio - HRK]]/7.5345</f>
        <v>164722.43466719752</v>
      </c>
      <c r="Q3290" s="50">
        <f>Ugovori_OPULJP[[#This Row],[Bespovratna sredstva - Ukupno (EU+Nac) HRK
= Ukupna ugovorena vrijednost bespovratnih sredstava]]*Ugovori_OPULJP[[#This Row],[STOPA NACIONALNOG SUFINANCIRANJA %]]</f>
        <v>219017.856</v>
      </c>
      <c r="R3290" s="51">
        <f>Ugovori_OPULJP[[#This Row],[Bespovratna sredstva - Nacionalni dio - HRK]]/7.5345</f>
        <v>29068.664941270155</v>
      </c>
      <c r="S3290" s="50">
        <v>1460119.04</v>
      </c>
      <c r="T3290" s="51">
        <f>Ugovori_OPULJP[[#This Row],[Bespovratna sredstva - Ukupno (EU+Nac) HRK
= Ukupna ugovorena vrijednost bespovratnih sredstava]]/7.5345</f>
        <v>193791.09960846772</v>
      </c>
      <c r="U3290" s="50">
        <v>0</v>
      </c>
      <c r="V3290" s="51">
        <f>Ugovori_OPULJP[[#This Row],[Javni doprinos korisnika - HRK]]/7.5345</f>
        <v>0</v>
      </c>
      <c r="W3290" s="50">
        <v>0</v>
      </c>
      <c r="X3290" s="51">
        <f>Ugovori_OPULJP[[#This Row],[Privatni doprinos korisnika - HRK]]/7.5345</f>
        <v>0</v>
      </c>
      <c r="Y3290" s="52">
        <v>1460119.04</v>
      </c>
      <c r="Z3290" s="53">
        <f>Ugovori_OPULJP[[#This Row],[UKUPNI PRIHVATLJIVI IZDACI
TOTAL ELIGIBLE EXPENDITURE
= Bespovratna sredstva ukupno + doprinos korisnika
= Ukupni prihvatljivi troškovi
= Ukupna ugovorena vrijednost projekta HRK]]/7.5345</f>
        <v>193791.09960846772</v>
      </c>
      <c r="AA3290" s="44" t="s">
        <v>10669</v>
      </c>
      <c r="AB3290" s="44" t="s">
        <v>10670</v>
      </c>
      <c r="AC3290" s="43" t="s">
        <v>11881</v>
      </c>
      <c r="AD3290" s="43" t="s">
        <v>11026</v>
      </c>
    </row>
    <row r="3291" spans="1:30" ht="66.75" customHeight="1" x14ac:dyDescent="0.2">
      <c r="A3291" s="41" t="s">
        <v>11882</v>
      </c>
      <c r="B3291" s="42" t="s">
        <v>10664</v>
      </c>
      <c r="C3291" s="43" t="s">
        <v>11778</v>
      </c>
      <c r="D3291" s="43" t="s">
        <v>11824</v>
      </c>
      <c r="E3291" s="44" t="s">
        <v>232</v>
      </c>
      <c r="F3291" s="45" t="s">
        <v>11883</v>
      </c>
      <c r="G3291" s="45" t="s">
        <v>11884</v>
      </c>
      <c r="H3291" s="47">
        <v>43069</v>
      </c>
      <c r="I3291" s="47">
        <v>43799</v>
      </c>
      <c r="J3291" s="48" t="str">
        <f>IF(Ugovori_OPULJP[[#This Row],[DATUM ZAVRŠETKA OPERACIJE]]&gt;DATE(2024,3,31),"u provedbi","završen")</f>
        <v>završen</v>
      </c>
      <c r="K3291" s="46" t="s">
        <v>249</v>
      </c>
      <c r="L3291" s="46" t="s">
        <v>249</v>
      </c>
      <c r="M3291" s="49">
        <v>0.85</v>
      </c>
      <c r="N3291" s="49">
        <v>0.15</v>
      </c>
      <c r="O3291" s="50">
        <f>Ugovori_OPULJP[[#This Row],[Bespovratna sredstva - Ukupno (EU+Nac) HRK
= Ukupna ugovorena vrijednost bespovratnih sredstava]]*Ugovori_OPULJP[[#This Row],[EU STOPA SUFINANCIRANJA %
EU CO-FINANCING RATE %]]</f>
        <v>1166889.452</v>
      </c>
      <c r="P3291" s="51">
        <f>Ugovori_OPULJP[[#This Row],[Bespovratna sredstva - EU dio - HRK]]/7.5345</f>
        <v>154872.84517884397</v>
      </c>
      <c r="Q3291" s="50">
        <f>Ugovori_OPULJP[[#This Row],[Bespovratna sredstva - Ukupno (EU+Nac) HRK
= Ukupna ugovorena vrijednost bespovratnih sredstava]]*Ugovori_OPULJP[[#This Row],[STOPA NACIONALNOG SUFINANCIRANJA %]]</f>
        <v>205921.66800000001</v>
      </c>
      <c r="R3291" s="51">
        <f>Ugovori_OPULJP[[#This Row],[Bespovratna sredstva - Nacionalni dio - HRK]]/7.5345</f>
        <v>27330.502090384231</v>
      </c>
      <c r="S3291" s="50">
        <v>1372811.12</v>
      </c>
      <c r="T3291" s="51">
        <f>Ugovori_OPULJP[[#This Row],[Bespovratna sredstva - Ukupno (EU+Nac) HRK
= Ukupna ugovorena vrijednost bespovratnih sredstava]]/7.5345</f>
        <v>182203.34726922822</v>
      </c>
      <c r="U3291" s="50">
        <v>0</v>
      </c>
      <c r="V3291" s="51">
        <f>Ugovori_OPULJP[[#This Row],[Javni doprinos korisnika - HRK]]/7.5345</f>
        <v>0</v>
      </c>
      <c r="W3291" s="50">
        <v>0</v>
      </c>
      <c r="X3291" s="51">
        <f>Ugovori_OPULJP[[#This Row],[Privatni doprinos korisnika - HRK]]/7.5345</f>
        <v>0</v>
      </c>
      <c r="Y3291" s="52">
        <v>1372811.12</v>
      </c>
      <c r="Z3291" s="53">
        <f>Ugovori_OPULJP[[#This Row],[UKUPNI PRIHVATLJIVI IZDACI
TOTAL ELIGIBLE EXPENDITURE
= Bespovratna sredstva ukupno + doprinos korisnika
= Ukupni prihvatljivi troškovi
= Ukupna ugovorena vrijednost projekta HRK]]/7.5345</f>
        <v>182203.34726922822</v>
      </c>
      <c r="AA3291" s="44" t="s">
        <v>10669</v>
      </c>
      <c r="AB3291" s="44" t="s">
        <v>10670</v>
      </c>
      <c r="AC3291" s="43" t="s">
        <v>11885</v>
      </c>
      <c r="AD3291" s="43" t="s">
        <v>11026</v>
      </c>
    </row>
    <row r="3292" spans="1:30" ht="66.75" customHeight="1" x14ac:dyDescent="0.2">
      <c r="A3292" s="41" t="s">
        <v>11886</v>
      </c>
      <c r="B3292" s="42" t="s">
        <v>10664</v>
      </c>
      <c r="C3292" s="43" t="s">
        <v>11778</v>
      </c>
      <c r="D3292" s="43" t="s">
        <v>11824</v>
      </c>
      <c r="E3292" s="44" t="s">
        <v>232</v>
      </c>
      <c r="F3292" s="45" t="s">
        <v>11887</v>
      </c>
      <c r="G3292" s="45" t="s">
        <v>11888</v>
      </c>
      <c r="H3292" s="47">
        <v>43069</v>
      </c>
      <c r="I3292" s="47">
        <v>43799</v>
      </c>
      <c r="J3292" s="48" t="str">
        <f>IF(Ugovori_OPULJP[[#This Row],[DATUM ZAVRŠETKA OPERACIJE]]&gt;DATE(2024,3,31),"u provedbi","završen")</f>
        <v>završen</v>
      </c>
      <c r="K3292" s="46" t="s">
        <v>371</v>
      </c>
      <c r="L3292" s="46" t="s">
        <v>37</v>
      </c>
      <c r="M3292" s="49">
        <v>0.85</v>
      </c>
      <c r="N3292" s="49">
        <v>0.15</v>
      </c>
      <c r="O3292" s="50">
        <f>Ugovori_OPULJP[[#This Row],[Bespovratna sredstva - Ukupno (EU+Nac) HRK
= Ukupna ugovorena vrijednost bespovratnih sredstava]]*Ugovori_OPULJP[[#This Row],[EU STOPA SUFINANCIRANJA %
EU CO-FINANCING RATE %]]</f>
        <v>1234178.5885000001</v>
      </c>
      <c r="P3292" s="51">
        <f>Ugovori_OPULJP[[#This Row],[Bespovratna sredstva - EU dio - HRK]]/7.5345</f>
        <v>163803.6483509191</v>
      </c>
      <c r="Q3292" s="50">
        <f>Ugovori_OPULJP[[#This Row],[Bespovratna sredstva - Ukupno (EU+Nac) HRK
= Ukupna ugovorena vrijednost bespovratnih sredstava]]*Ugovori_OPULJP[[#This Row],[STOPA NACIONALNOG SUFINANCIRANJA %]]</f>
        <v>217796.22150000001</v>
      </c>
      <c r="R3292" s="51">
        <f>Ugovori_OPULJP[[#This Row],[Bespovratna sredstva - Nacionalni dio - HRK]]/7.5345</f>
        <v>28906.526179573961</v>
      </c>
      <c r="S3292" s="50">
        <v>1451974.81</v>
      </c>
      <c r="T3292" s="51">
        <f>Ugovori_OPULJP[[#This Row],[Bespovratna sredstva - Ukupno (EU+Nac) HRK
= Ukupna ugovorena vrijednost bespovratnih sredstava]]/7.5345</f>
        <v>192710.17453049307</v>
      </c>
      <c r="U3292" s="50">
        <v>0</v>
      </c>
      <c r="V3292" s="51">
        <f>Ugovori_OPULJP[[#This Row],[Javni doprinos korisnika - HRK]]/7.5345</f>
        <v>0</v>
      </c>
      <c r="W3292" s="50">
        <v>0</v>
      </c>
      <c r="X3292" s="51">
        <f>Ugovori_OPULJP[[#This Row],[Privatni doprinos korisnika - HRK]]/7.5345</f>
        <v>0</v>
      </c>
      <c r="Y3292" s="52">
        <v>1451974.81</v>
      </c>
      <c r="Z3292" s="53">
        <f>Ugovori_OPULJP[[#This Row],[UKUPNI PRIHVATLJIVI IZDACI
TOTAL ELIGIBLE EXPENDITURE
= Bespovratna sredstva ukupno + doprinos korisnika
= Ukupni prihvatljivi troškovi
= Ukupna ugovorena vrijednost projekta HRK]]/7.5345</f>
        <v>192710.17453049307</v>
      </c>
      <c r="AA3292" s="44" t="s">
        <v>10669</v>
      </c>
      <c r="AB3292" s="44" t="s">
        <v>10670</v>
      </c>
      <c r="AC3292" s="114" t="s">
        <v>11889</v>
      </c>
      <c r="AD3292" s="43" t="s">
        <v>11026</v>
      </c>
    </row>
    <row r="3293" spans="1:30" ht="66.75" customHeight="1" x14ac:dyDescent="0.2">
      <c r="A3293" s="41" t="s">
        <v>11890</v>
      </c>
      <c r="B3293" s="42" t="s">
        <v>10664</v>
      </c>
      <c r="C3293" s="43" t="s">
        <v>11778</v>
      </c>
      <c r="D3293" s="43" t="s">
        <v>11824</v>
      </c>
      <c r="E3293" s="44" t="s">
        <v>232</v>
      </c>
      <c r="F3293" s="45" t="s">
        <v>11891</v>
      </c>
      <c r="G3293" s="45" t="s">
        <v>11892</v>
      </c>
      <c r="H3293" s="47">
        <v>43069</v>
      </c>
      <c r="I3293" s="47">
        <v>43799</v>
      </c>
      <c r="J3293" s="48" t="str">
        <f>IF(Ugovori_OPULJP[[#This Row],[DATUM ZAVRŠETKA OPERACIJE]]&gt;DATE(2024,3,31),"u provedbi","završen")</f>
        <v>završen</v>
      </c>
      <c r="K3293" s="46" t="s">
        <v>155</v>
      </c>
      <c r="L3293" s="46" t="s">
        <v>155</v>
      </c>
      <c r="M3293" s="49">
        <v>0.85</v>
      </c>
      <c r="N3293" s="49">
        <v>0.15</v>
      </c>
      <c r="O3293" s="50">
        <f>Ugovori_OPULJP[[#This Row],[Bespovratna sredstva - Ukupno (EU+Nac) HRK
= Ukupna ugovorena vrijednost bespovratnih sredstava]]*Ugovori_OPULJP[[#This Row],[EU STOPA SUFINANCIRANJA %
EU CO-FINANCING RATE %]]</f>
        <v>1195632.6354999999</v>
      </c>
      <c r="P3293" s="51">
        <f>Ugovori_OPULJP[[#This Row],[Bespovratna sredstva - EU dio - HRK]]/7.5345</f>
        <v>158687.72121574089</v>
      </c>
      <c r="Q3293" s="50">
        <f>Ugovori_OPULJP[[#This Row],[Bespovratna sredstva - Ukupno (EU+Nac) HRK
= Ukupna ugovorena vrijednost bespovratnih sredstava]]*Ugovori_OPULJP[[#This Row],[STOPA NACIONALNOG SUFINANCIRANJA %]]</f>
        <v>210993.99449999997</v>
      </c>
      <c r="R3293" s="51">
        <f>Ugovori_OPULJP[[#This Row],[Bespovratna sredstva - Nacionalni dio - HRK]]/7.5345</f>
        <v>28003.71550866016</v>
      </c>
      <c r="S3293" s="50">
        <v>1406626.63</v>
      </c>
      <c r="T3293" s="51">
        <f>Ugovori_OPULJP[[#This Row],[Bespovratna sredstva - Ukupno (EU+Nac) HRK
= Ukupna ugovorena vrijednost bespovratnih sredstava]]/7.5345</f>
        <v>186691.43672440105</v>
      </c>
      <c r="U3293" s="50">
        <v>0</v>
      </c>
      <c r="V3293" s="51">
        <f>Ugovori_OPULJP[[#This Row],[Javni doprinos korisnika - HRK]]/7.5345</f>
        <v>0</v>
      </c>
      <c r="W3293" s="50">
        <v>0</v>
      </c>
      <c r="X3293" s="51">
        <f>Ugovori_OPULJP[[#This Row],[Privatni doprinos korisnika - HRK]]/7.5345</f>
        <v>0</v>
      </c>
      <c r="Y3293" s="52">
        <v>1406626.63</v>
      </c>
      <c r="Z3293" s="53">
        <f>Ugovori_OPULJP[[#This Row],[UKUPNI PRIHVATLJIVI IZDACI
TOTAL ELIGIBLE EXPENDITURE
= Bespovratna sredstva ukupno + doprinos korisnika
= Ukupni prihvatljivi troškovi
= Ukupna ugovorena vrijednost projekta HRK]]/7.5345</f>
        <v>186691.43672440105</v>
      </c>
      <c r="AA3293" s="44" t="s">
        <v>10669</v>
      </c>
      <c r="AB3293" s="44" t="s">
        <v>10670</v>
      </c>
      <c r="AC3293" s="114" t="s">
        <v>11893</v>
      </c>
      <c r="AD3293" s="43" t="s">
        <v>11026</v>
      </c>
    </row>
    <row r="3294" spans="1:30" ht="66.75" customHeight="1" x14ac:dyDescent="0.2">
      <c r="A3294" s="41" t="s">
        <v>11894</v>
      </c>
      <c r="B3294" s="42" t="s">
        <v>10664</v>
      </c>
      <c r="C3294" s="43" t="s">
        <v>11778</v>
      </c>
      <c r="D3294" s="43" t="s">
        <v>11824</v>
      </c>
      <c r="E3294" s="44" t="s">
        <v>232</v>
      </c>
      <c r="F3294" s="45" t="s">
        <v>11895</v>
      </c>
      <c r="G3294" s="45" t="s">
        <v>6488</v>
      </c>
      <c r="H3294" s="47">
        <v>43069</v>
      </c>
      <c r="I3294" s="47">
        <v>43799</v>
      </c>
      <c r="J3294" s="48" t="str">
        <f>IF(Ugovori_OPULJP[[#This Row],[DATUM ZAVRŠETKA OPERACIJE]]&gt;DATE(2024,3,31),"u provedbi","završen")</f>
        <v>završen</v>
      </c>
      <c r="K3294" s="46" t="s">
        <v>104</v>
      </c>
      <c r="L3294" s="46" t="s">
        <v>104</v>
      </c>
      <c r="M3294" s="49">
        <v>0.85</v>
      </c>
      <c r="N3294" s="49">
        <v>0.15</v>
      </c>
      <c r="O3294" s="50">
        <f>Ugovori_OPULJP[[#This Row],[Bespovratna sredstva - Ukupno (EU+Nac) HRK
= Ukupna ugovorena vrijednost bespovratnih sredstava]]*Ugovori_OPULJP[[#This Row],[EU STOPA SUFINANCIRANJA %
EU CO-FINANCING RATE %]]</f>
        <v>1019155.8479999999</v>
      </c>
      <c r="P3294" s="51">
        <f>Ugovori_OPULJP[[#This Row],[Bespovratna sredstva - EU dio - HRK]]/7.5345</f>
        <v>135265.22635874973</v>
      </c>
      <c r="Q3294" s="50">
        <f>Ugovori_OPULJP[[#This Row],[Bespovratna sredstva - Ukupno (EU+Nac) HRK
= Ukupna ugovorena vrijednost bespovratnih sredstava]]*Ugovori_OPULJP[[#This Row],[STOPA NACIONALNOG SUFINANCIRANJA %]]</f>
        <v>179851.03199999998</v>
      </c>
      <c r="R3294" s="51">
        <f>Ugovori_OPULJP[[#This Row],[Bespovratna sredstva - Nacionalni dio - HRK]]/7.5345</f>
        <v>23870.334063308776</v>
      </c>
      <c r="S3294" s="50">
        <v>1199006.8799999999</v>
      </c>
      <c r="T3294" s="51">
        <f>Ugovori_OPULJP[[#This Row],[Bespovratna sredstva - Ukupno (EU+Nac) HRK
= Ukupna ugovorena vrijednost bespovratnih sredstava]]/7.5345</f>
        <v>159135.56042205851</v>
      </c>
      <c r="U3294" s="50">
        <v>0</v>
      </c>
      <c r="V3294" s="51">
        <f>Ugovori_OPULJP[[#This Row],[Javni doprinos korisnika - HRK]]/7.5345</f>
        <v>0</v>
      </c>
      <c r="W3294" s="50">
        <v>0</v>
      </c>
      <c r="X3294" s="51">
        <f>Ugovori_OPULJP[[#This Row],[Privatni doprinos korisnika - HRK]]/7.5345</f>
        <v>0</v>
      </c>
      <c r="Y3294" s="52">
        <v>1199006.8799999999</v>
      </c>
      <c r="Z3294" s="53">
        <f>Ugovori_OPULJP[[#This Row],[UKUPNI PRIHVATLJIVI IZDACI
TOTAL ELIGIBLE EXPENDITURE
= Bespovratna sredstva ukupno + doprinos korisnika
= Ukupni prihvatljivi troškovi
= Ukupna ugovorena vrijednost projekta HRK]]/7.5345</f>
        <v>159135.56042205851</v>
      </c>
      <c r="AA3294" s="44" t="s">
        <v>10669</v>
      </c>
      <c r="AB3294" s="44" t="s">
        <v>10670</v>
      </c>
      <c r="AC3294" s="114" t="s">
        <v>11896</v>
      </c>
      <c r="AD3294" s="43" t="s">
        <v>11026</v>
      </c>
    </row>
    <row r="3295" spans="1:30" ht="66.75" customHeight="1" x14ac:dyDescent="0.2">
      <c r="A3295" s="41" t="s">
        <v>11897</v>
      </c>
      <c r="B3295" s="42" t="s">
        <v>10664</v>
      </c>
      <c r="C3295" s="43" t="s">
        <v>11778</v>
      </c>
      <c r="D3295" s="43" t="s">
        <v>11824</v>
      </c>
      <c r="E3295" s="44" t="s">
        <v>232</v>
      </c>
      <c r="F3295" s="45" t="s">
        <v>11898</v>
      </c>
      <c r="G3295" s="45" t="s">
        <v>11899</v>
      </c>
      <c r="H3295" s="47">
        <v>43069</v>
      </c>
      <c r="I3295" s="47">
        <v>43799</v>
      </c>
      <c r="J3295" s="48" t="str">
        <f>IF(Ugovori_OPULJP[[#This Row],[DATUM ZAVRŠETKA OPERACIJE]]&gt;DATE(2024,3,31),"u provedbi","završen")</f>
        <v>završen</v>
      </c>
      <c r="K3295" s="46" t="s">
        <v>11900</v>
      </c>
      <c r="L3295" s="46" t="s">
        <v>37</v>
      </c>
      <c r="M3295" s="49">
        <v>0.85</v>
      </c>
      <c r="N3295" s="49">
        <v>0.15</v>
      </c>
      <c r="O3295" s="50">
        <f>Ugovori_OPULJP[[#This Row],[Bespovratna sredstva - Ukupno (EU+Nac) HRK
= Ukupna ugovorena vrijednost bespovratnih sredstava]]*Ugovori_OPULJP[[#This Row],[EU STOPA SUFINANCIRANJA %
EU CO-FINANCING RATE %]]</f>
        <v>1266291.9454999999</v>
      </c>
      <c r="P3295" s="51">
        <f>Ugovori_OPULJP[[#This Row],[Bespovratna sredstva - EU dio - HRK]]/7.5345</f>
        <v>168065.82327958057</v>
      </c>
      <c r="Q3295" s="50">
        <f>Ugovori_OPULJP[[#This Row],[Bespovratna sredstva - Ukupno (EU+Nac) HRK
= Ukupna ugovorena vrijednost bespovratnih sredstava]]*Ugovori_OPULJP[[#This Row],[STOPA NACIONALNOG SUFINANCIRANJA %]]</f>
        <v>223463.28449999998</v>
      </c>
      <c r="R3295" s="51">
        <f>Ugovori_OPULJP[[#This Row],[Bespovratna sredstva - Nacionalni dio - HRK]]/7.5345</f>
        <v>29658.674696396571</v>
      </c>
      <c r="S3295" s="50">
        <v>1489755.23</v>
      </c>
      <c r="T3295" s="51">
        <f>Ugovori_OPULJP[[#This Row],[Bespovratna sredstva - Ukupno (EU+Nac) HRK
= Ukupna ugovorena vrijednost bespovratnih sredstava]]/7.5345</f>
        <v>197724.49797597717</v>
      </c>
      <c r="U3295" s="50">
        <v>0</v>
      </c>
      <c r="V3295" s="51">
        <f>Ugovori_OPULJP[[#This Row],[Javni doprinos korisnika - HRK]]/7.5345</f>
        <v>0</v>
      </c>
      <c r="W3295" s="50">
        <v>0</v>
      </c>
      <c r="X3295" s="51">
        <f>Ugovori_OPULJP[[#This Row],[Privatni doprinos korisnika - HRK]]/7.5345</f>
        <v>0</v>
      </c>
      <c r="Y3295" s="52">
        <v>1489755.23</v>
      </c>
      <c r="Z3295" s="53">
        <f>Ugovori_OPULJP[[#This Row],[UKUPNI PRIHVATLJIVI IZDACI
TOTAL ELIGIBLE EXPENDITURE
= Bespovratna sredstva ukupno + doprinos korisnika
= Ukupni prihvatljivi troškovi
= Ukupna ugovorena vrijednost projekta HRK]]/7.5345</f>
        <v>197724.49797597717</v>
      </c>
      <c r="AA3295" s="44" t="s">
        <v>10669</v>
      </c>
      <c r="AB3295" s="44" t="s">
        <v>10670</v>
      </c>
      <c r="AC3295" s="114" t="s">
        <v>11901</v>
      </c>
      <c r="AD3295" s="43" t="s">
        <v>11026</v>
      </c>
    </row>
    <row r="3296" spans="1:30" ht="66.75" customHeight="1" x14ac:dyDescent="0.2">
      <c r="A3296" s="41" t="s">
        <v>11902</v>
      </c>
      <c r="B3296" s="42" t="s">
        <v>10664</v>
      </c>
      <c r="C3296" s="43" t="s">
        <v>11778</v>
      </c>
      <c r="D3296" s="43" t="s">
        <v>11824</v>
      </c>
      <c r="E3296" s="44" t="s">
        <v>232</v>
      </c>
      <c r="F3296" s="45" t="s">
        <v>11903</v>
      </c>
      <c r="G3296" s="45" t="s">
        <v>11812</v>
      </c>
      <c r="H3296" s="47">
        <v>43069</v>
      </c>
      <c r="I3296" s="47">
        <v>43676</v>
      </c>
      <c r="J3296" s="48" t="str">
        <f>IF(Ugovori_OPULJP[[#This Row],[DATUM ZAVRŠETKA OPERACIJE]]&gt;DATE(2024,3,31),"u provedbi","završen")</f>
        <v>završen</v>
      </c>
      <c r="K3296" s="46" t="s">
        <v>11813</v>
      </c>
      <c r="L3296" s="46" t="s">
        <v>130</v>
      </c>
      <c r="M3296" s="49">
        <v>0.85</v>
      </c>
      <c r="N3296" s="49">
        <v>0.15</v>
      </c>
      <c r="O3296" s="50">
        <f>Ugovori_OPULJP[[#This Row],[Bespovratna sredstva - Ukupno (EU+Nac) HRK
= Ukupna ugovorena vrijednost bespovratnih sredstava]]*Ugovori_OPULJP[[#This Row],[EU STOPA SUFINANCIRANJA %
EU CO-FINANCING RATE %]]</f>
        <v>846198.53649999993</v>
      </c>
      <c r="P3296" s="51">
        <f>Ugovori_OPULJP[[#This Row],[Bespovratna sredstva - EU dio - HRK]]/7.5345</f>
        <v>112309.84624062643</v>
      </c>
      <c r="Q3296" s="50">
        <f>Ugovori_OPULJP[[#This Row],[Bespovratna sredstva - Ukupno (EU+Nac) HRK
= Ukupna ugovorena vrijednost bespovratnih sredstava]]*Ugovori_OPULJP[[#This Row],[STOPA NACIONALNOG SUFINANCIRANJA %]]</f>
        <v>149329.15349999999</v>
      </c>
      <c r="R3296" s="51">
        <f>Ugovori_OPULJP[[#This Row],[Bespovratna sredstva - Nacionalni dio - HRK]]/7.5345</f>
        <v>19819.384630698783</v>
      </c>
      <c r="S3296" s="50">
        <v>995527.69</v>
      </c>
      <c r="T3296" s="51">
        <f>Ugovori_OPULJP[[#This Row],[Bespovratna sredstva - Ukupno (EU+Nac) HRK
= Ukupna ugovorena vrijednost bespovratnih sredstava]]/7.5345</f>
        <v>132129.23087132521</v>
      </c>
      <c r="U3296" s="50">
        <v>0</v>
      </c>
      <c r="V3296" s="51">
        <f>Ugovori_OPULJP[[#This Row],[Javni doprinos korisnika - HRK]]/7.5345</f>
        <v>0</v>
      </c>
      <c r="W3296" s="50">
        <v>0</v>
      </c>
      <c r="X3296" s="51">
        <f>Ugovori_OPULJP[[#This Row],[Privatni doprinos korisnika - HRK]]/7.5345</f>
        <v>0</v>
      </c>
      <c r="Y3296" s="52">
        <v>995527.69</v>
      </c>
      <c r="Z3296" s="53">
        <f>Ugovori_OPULJP[[#This Row],[UKUPNI PRIHVATLJIVI IZDACI
TOTAL ELIGIBLE EXPENDITURE
= Bespovratna sredstva ukupno + doprinos korisnika
= Ukupni prihvatljivi troškovi
= Ukupna ugovorena vrijednost projekta HRK]]/7.5345</f>
        <v>132129.23087132521</v>
      </c>
      <c r="AA3296" s="44" t="s">
        <v>10669</v>
      </c>
      <c r="AB3296" s="44" t="s">
        <v>10670</v>
      </c>
      <c r="AC3296" s="114" t="s">
        <v>11904</v>
      </c>
      <c r="AD3296" s="43" t="s">
        <v>11026</v>
      </c>
    </row>
    <row r="3297" spans="1:30" ht="66.75" customHeight="1" x14ac:dyDescent="0.2">
      <c r="A3297" s="41" t="s">
        <v>11905</v>
      </c>
      <c r="B3297" s="42" t="s">
        <v>10664</v>
      </c>
      <c r="C3297" s="43" t="s">
        <v>11778</v>
      </c>
      <c r="D3297" s="43" t="s">
        <v>11824</v>
      </c>
      <c r="E3297" s="44" t="s">
        <v>232</v>
      </c>
      <c r="F3297" s="45" t="s">
        <v>11906</v>
      </c>
      <c r="G3297" s="45" t="s">
        <v>11907</v>
      </c>
      <c r="H3297" s="47">
        <v>43069</v>
      </c>
      <c r="I3297" s="47">
        <v>43799</v>
      </c>
      <c r="J3297" s="48" t="str">
        <f>IF(Ugovori_OPULJP[[#This Row],[DATUM ZAVRŠETKA OPERACIJE]]&gt;DATE(2024,3,31),"u provedbi","završen")</f>
        <v>završen</v>
      </c>
      <c r="K3297" s="46" t="s">
        <v>11908</v>
      </c>
      <c r="L3297" s="46" t="s">
        <v>130</v>
      </c>
      <c r="M3297" s="49">
        <v>0.85</v>
      </c>
      <c r="N3297" s="49">
        <v>0.15</v>
      </c>
      <c r="O3297" s="50">
        <f>Ugovori_OPULJP[[#This Row],[Bespovratna sredstva - Ukupno (EU+Nac) HRK
= Ukupna ugovorena vrijednost bespovratnih sredstava]]*Ugovori_OPULJP[[#This Row],[EU STOPA SUFINANCIRANJA %
EU CO-FINANCING RATE %]]</f>
        <v>797911.21799999999</v>
      </c>
      <c r="P3297" s="51">
        <f>Ugovori_OPULJP[[#This Row],[Bespovratna sredstva - EU dio - HRK]]/7.5345</f>
        <v>105901.01771849491</v>
      </c>
      <c r="Q3297" s="50">
        <f>Ugovori_OPULJP[[#This Row],[Bespovratna sredstva - Ukupno (EU+Nac) HRK
= Ukupna ugovorena vrijednost bespovratnih sredstava]]*Ugovori_OPULJP[[#This Row],[STOPA NACIONALNOG SUFINANCIRANJA %]]</f>
        <v>140807.86199999999</v>
      </c>
      <c r="R3297" s="51">
        <f>Ugovori_OPULJP[[#This Row],[Bespovratna sredstva - Nacionalni dio - HRK]]/7.5345</f>
        <v>18688.414891499102</v>
      </c>
      <c r="S3297" s="50">
        <v>938719.08</v>
      </c>
      <c r="T3297" s="51">
        <f>Ugovori_OPULJP[[#This Row],[Bespovratna sredstva - Ukupno (EU+Nac) HRK
= Ukupna ugovorena vrijednost bespovratnih sredstava]]/7.5345</f>
        <v>124589.43260999401</v>
      </c>
      <c r="U3297" s="50">
        <v>0</v>
      </c>
      <c r="V3297" s="51">
        <f>Ugovori_OPULJP[[#This Row],[Javni doprinos korisnika - HRK]]/7.5345</f>
        <v>0</v>
      </c>
      <c r="W3297" s="50">
        <v>0</v>
      </c>
      <c r="X3297" s="51">
        <f>Ugovori_OPULJP[[#This Row],[Privatni doprinos korisnika - HRK]]/7.5345</f>
        <v>0</v>
      </c>
      <c r="Y3297" s="52">
        <v>938719.08</v>
      </c>
      <c r="Z3297" s="53">
        <f>Ugovori_OPULJP[[#This Row],[UKUPNI PRIHVATLJIVI IZDACI
TOTAL ELIGIBLE EXPENDITURE
= Bespovratna sredstva ukupno + doprinos korisnika
= Ukupni prihvatljivi troškovi
= Ukupna ugovorena vrijednost projekta HRK]]/7.5345</f>
        <v>124589.43260999401</v>
      </c>
      <c r="AA3297" s="44" t="s">
        <v>10669</v>
      </c>
      <c r="AB3297" s="44" t="s">
        <v>10670</v>
      </c>
      <c r="AC3297" s="114" t="s">
        <v>11909</v>
      </c>
      <c r="AD3297" s="43" t="s">
        <v>11026</v>
      </c>
    </row>
    <row r="3298" spans="1:30" ht="66.75" customHeight="1" x14ac:dyDescent="0.2">
      <c r="A3298" s="41" t="s">
        <v>11910</v>
      </c>
      <c r="B3298" s="42" t="s">
        <v>10664</v>
      </c>
      <c r="C3298" s="43" t="s">
        <v>11778</v>
      </c>
      <c r="D3298" s="43" t="s">
        <v>11911</v>
      </c>
      <c r="E3298" s="44" t="s">
        <v>34</v>
      </c>
      <c r="F3298" s="45" t="s">
        <v>11911</v>
      </c>
      <c r="G3298" s="45" t="s">
        <v>11912</v>
      </c>
      <c r="H3298" s="47">
        <v>43160</v>
      </c>
      <c r="I3298" s="47">
        <v>44228</v>
      </c>
      <c r="J3298" s="48" t="str">
        <f>IF(Ugovori_OPULJP[[#This Row],[DATUM ZAVRŠETKA OPERACIJE]]&gt;DATE(2024,3,31),"u provedbi","završen")</f>
        <v>završen</v>
      </c>
      <c r="K3298" s="46" t="s">
        <v>36</v>
      </c>
      <c r="L3298" s="46" t="s">
        <v>37</v>
      </c>
      <c r="M3298" s="49">
        <v>0.85</v>
      </c>
      <c r="N3298" s="49">
        <v>0.15</v>
      </c>
      <c r="O3298" s="50">
        <f>Ugovori_OPULJP[[#This Row],[Bespovratna sredstva - Ukupno (EU+Nac) HRK
= Ukupna ugovorena vrijednost bespovratnih sredstava]]*Ugovori_OPULJP[[#This Row],[EU STOPA SUFINANCIRANJA %
EU CO-FINANCING RATE %]]</f>
        <v>97545467.959499985</v>
      </c>
      <c r="P3298" s="51">
        <f>Ugovori_OPULJP[[#This Row],[Bespovratna sredstva - EU dio - HRK]]/7.5345</f>
        <v>12946508.45570376</v>
      </c>
      <c r="Q3298" s="50">
        <f>Ugovori_OPULJP[[#This Row],[Bespovratna sredstva - Ukupno (EU+Nac) HRK
= Ukupna ugovorena vrijednost bespovratnih sredstava]]*Ugovori_OPULJP[[#This Row],[STOPA NACIONALNOG SUFINANCIRANJA %]]</f>
        <v>17213906.110499997</v>
      </c>
      <c r="R3298" s="51">
        <f>Ugovori_OPULJP[[#This Row],[Bespovratna sredstva - Nacionalni dio - HRK]]/7.5345</f>
        <v>2284677.9627712518</v>
      </c>
      <c r="S3298" s="50">
        <v>114759374.06999999</v>
      </c>
      <c r="T3298" s="51">
        <f>Ugovori_OPULJP[[#This Row],[Bespovratna sredstva - Ukupno (EU+Nac) HRK
= Ukupna ugovorena vrijednost bespovratnih sredstava]]/7.5345</f>
        <v>15231186.418475013</v>
      </c>
      <c r="U3298" s="50">
        <v>0</v>
      </c>
      <c r="V3298" s="51">
        <f>Ugovori_OPULJP[[#This Row],[Javni doprinos korisnika - HRK]]/7.5345</f>
        <v>0</v>
      </c>
      <c r="W3298" s="50">
        <v>0</v>
      </c>
      <c r="X3298" s="51">
        <f>Ugovori_OPULJP[[#This Row],[Privatni doprinos korisnika - HRK]]/7.5345</f>
        <v>0</v>
      </c>
      <c r="Y3298" s="52">
        <v>114759374.06999999</v>
      </c>
      <c r="Z3298" s="53">
        <f>Ugovori_OPULJP[[#This Row],[UKUPNI PRIHVATLJIVI IZDACI
TOTAL ELIGIBLE EXPENDITURE
= Bespovratna sredstva ukupno + doprinos korisnika
= Ukupni prihvatljivi troškovi
= Ukupna ugovorena vrijednost projekta HRK]]/7.5345</f>
        <v>15231186.418475013</v>
      </c>
      <c r="AA3298" s="44" t="s">
        <v>10669</v>
      </c>
      <c r="AB3298" s="44" t="s">
        <v>10670</v>
      </c>
      <c r="AC3298" s="114" t="s">
        <v>11913</v>
      </c>
      <c r="AD3298" s="43" t="s">
        <v>11026</v>
      </c>
    </row>
    <row r="3299" spans="1:30" ht="66.75" customHeight="1" x14ac:dyDescent="0.2">
      <c r="A3299" s="41" t="s">
        <v>11914</v>
      </c>
      <c r="B3299" s="42" t="s">
        <v>10664</v>
      </c>
      <c r="C3299" s="43" t="s">
        <v>11778</v>
      </c>
      <c r="D3299" s="43" t="s">
        <v>11915</v>
      </c>
      <c r="E3299" s="44" t="s">
        <v>34</v>
      </c>
      <c r="F3299" s="71" t="s">
        <v>11916</v>
      </c>
      <c r="G3299" s="45" t="s">
        <v>11780</v>
      </c>
      <c r="H3299" s="47">
        <v>43344</v>
      </c>
      <c r="I3299" s="47">
        <v>45201</v>
      </c>
      <c r="J3299" s="48" t="str">
        <f>IF(Ugovori_OPULJP[[#This Row],[DATUM ZAVRŠETKA OPERACIJE]]&gt;DATE(2024,3,31),"u provedbi","završen")</f>
        <v>završen</v>
      </c>
      <c r="K3299" s="46" t="s">
        <v>36</v>
      </c>
      <c r="L3299" s="46" t="s">
        <v>37</v>
      </c>
      <c r="M3299" s="49">
        <v>0.85</v>
      </c>
      <c r="N3299" s="49">
        <v>0.15</v>
      </c>
      <c r="O3299" s="50">
        <f>Ugovori_OPULJP[[#This Row],[Bespovratna sredstva - Ukupno (EU+Nac) HRK
= Ukupna ugovorena vrijednost bespovratnih sredstava]]*Ugovori_OPULJP[[#This Row],[EU STOPA SUFINANCIRANJA %
EU CO-FINANCING RATE %]]</f>
        <v>297499999.99150002</v>
      </c>
      <c r="P3299" s="51">
        <f>Ugovori_OPULJP[[#This Row],[Bespovratna sredstva - EU dio - HRK]]/7.5345</f>
        <v>39485035.502223104</v>
      </c>
      <c r="Q3299" s="50">
        <f>Ugovori_OPULJP[[#This Row],[Bespovratna sredstva - Ukupno (EU+Nac) HRK
= Ukupna ugovorena vrijednost bespovratnih sredstava]]*Ugovori_OPULJP[[#This Row],[STOPA NACIONALNOG SUFINANCIRANJA %]]</f>
        <v>52499999.998499997</v>
      </c>
      <c r="R3299" s="51">
        <f>Ugovori_OPULJP[[#This Row],[Bespovratna sredstva - Nacionalni dio - HRK]]/7.5345</f>
        <v>6967947.4415687826</v>
      </c>
      <c r="S3299" s="50">
        <v>349999999.99000001</v>
      </c>
      <c r="T3299" s="51">
        <f>Ugovori_OPULJP[[#This Row],[Bespovratna sredstva - Ukupno (EU+Nac) HRK
= Ukupna ugovorena vrijednost bespovratnih sredstava]]/7.5345</f>
        <v>46452982.943791889</v>
      </c>
      <c r="U3299" s="50">
        <v>0</v>
      </c>
      <c r="V3299" s="51">
        <f>Ugovori_OPULJP[[#This Row],[Javni doprinos korisnika - HRK]]/7.5345</f>
        <v>0</v>
      </c>
      <c r="W3299" s="50">
        <v>0</v>
      </c>
      <c r="X3299" s="51">
        <f>Ugovori_OPULJP[[#This Row],[Privatni doprinos korisnika - HRK]]/7.5345</f>
        <v>0</v>
      </c>
      <c r="Y3299" s="52">
        <v>349999999.99000001</v>
      </c>
      <c r="Z3299" s="53">
        <f>Ugovori_OPULJP[[#This Row],[UKUPNI PRIHVATLJIVI IZDACI
TOTAL ELIGIBLE EXPENDITURE
= Bespovratna sredstva ukupno + doprinos korisnika
= Ukupni prihvatljivi troškovi
= Ukupna ugovorena vrijednost projekta HRK]]/7.5345</f>
        <v>46452982.943791889</v>
      </c>
      <c r="AA3299" s="44" t="s">
        <v>10669</v>
      </c>
      <c r="AB3299" s="44" t="s">
        <v>10670</v>
      </c>
      <c r="AC3299" s="114" t="s">
        <v>11917</v>
      </c>
      <c r="AD3299" s="43" t="s">
        <v>11026</v>
      </c>
    </row>
    <row r="3300" spans="1:30" ht="66.75" customHeight="1" x14ac:dyDescent="0.2">
      <c r="A3300" s="41" t="s">
        <v>11918</v>
      </c>
      <c r="B3300" s="42" t="s">
        <v>10664</v>
      </c>
      <c r="C3300" s="43" t="s">
        <v>11919</v>
      </c>
      <c r="D3300" s="43" t="s">
        <v>11920</v>
      </c>
      <c r="E3300" s="44" t="s">
        <v>34</v>
      </c>
      <c r="F3300" s="45" t="s">
        <v>11920</v>
      </c>
      <c r="G3300" s="45" t="s">
        <v>10670</v>
      </c>
      <c r="H3300" s="47">
        <v>42370</v>
      </c>
      <c r="I3300" s="47">
        <v>43830</v>
      </c>
      <c r="J3300" s="48" t="str">
        <f>IF(Ugovori_OPULJP[[#This Row],[DATUM ZAVRŠETKA OPERACIJE]]&gt;DATE(2024,3,31),"u provedbi","završen")</f>
        <v>završen</v>
      </c>
      <c r="K3300" s="46" t="s">
        <v>36</v>
      </c>
      <c r="L3300" s="46" t="s">
        <v>37</v>
      </c>
      <c r="M3300" s="49">
        <v>0.85</v>
      </c>
      <c r="N3300" s="49">
        <v>0.15</v>
      </c>
      <c r="O3300" s="50">
        <f>Ugovori_OPULJP[[#This Row],[Bespovratna sredstva - Ukupno (EU+Nac) HRK
= Ukupna ugovorena vrijednost bespovratnih sredstava]]*Ugovori_OPULJP[[#This Row],[EU STOPA SUFINANCIRANJA %
EU CO-FINANCING RATE %]]</f>
        <v>9780414.1684999987</v>
      </c>
      <c r="P3300" s="51">
        <f>Ugovori_OPULJP[[#This Row],[Bespovratna sredstva - EU dio - HRK]]/7.5345</f>
        <v>1298084.0359015195</v>
      </c>
      <c r="Q3300" s="50">
        <f>Ugovori_OPULJP[[#This Row],[Bespovratna sredstva - Ukupno (EU+Nac) HRK
= Ukupna ugovorena vrijednost bespovratnih sredstava]]*Ugovori_OPULJP[[#This Row],[STOPA NACIONALNOG SUFINANCIRANJA %]]</f>
        <v>1725955.4415</v>
      </c>
      <c r="R3300" s="51">
        <f>Ugovori_OPULJP[[#This Row],[Bespovratna sredstva - Nacionalni dio - HRK]]/7.5345</f>
        <v>229073.65339438579</v>
      </c>
      <c r="S3300" s="50">
        <v>11506369.609999999</v>
      </c>
      <c r="T3300" s="51">
        <f>Ugovori_OPULJP[[#This Row],[Bespovratna sredstva - Ukupno (EU+Nac) HRK
= Ukupna ugovorena vrijednost bespovratnih sredstava]]/7.5345</f>
        <v>1527157.6892959054</v>
      </c>
      <c r="U3300" s="50">
        <v>0</v>
      </c>
      <c r="V3300" s="51">
        <f>Ugovori_OPULJP[[#This Row],[Javni doprinos korisnika - HRK]]/7.5345</f>
        <v>0</v>
      </c>
      <c r="W3300" s="50">
        <v>0</v>
      </c>
      <c r="X3300" s="51">
        <f>Ugovori_OPULJP[[#This Row],[Privatni doprinos korisnika - HRK]]/7.5345</f>
        <v>0</v>
      </c>
      <c r="Y3300" s="52">
        <v>11506369.609999999</v>
      </c>
      <c r="Z3300" s="53">
        <f>Ugovori_OPULJP[[#This Row],[UKUPNI PRIHVATLJIVI IZDACI
TOTAL ELIGIBLE EXPENDITURE
= Bespovratna sredstva ukupno + doprinos korisnika
= Ukupni prihvatljivi troškovi
= Ukupna ugovorena vrijednost projekta HRK]]/7.5345</f>
        <v>1527157.6892959054</v>
      </c>
      <c r="AA3300" s="44" t="s">
        <v>10669</v>
      </c>
      <c r="AB3300" s="44" t="s">
        <v>10670</v>
      </c>
      <c r="AC3300" s="114" t="s">
        <v>11921</v>
      </c>
      <c r="AD3300" s="43" t="s">
        <v>11026</v>
      </c>
    </row>
    <row r="3301" spans="1:30" ht="66.75" customHeight="1" x14ac:dyDescent="0.2">
      <c r="A3301" s="41" t="s">
        <v>11922</v>
      </c>
      <c r="B3301" s="42" t="s">
        <v>10664</v>
      </c>
      <c r="C3301" s="43" t="s">
        <v>11919</v>
      </c>
      <c r="D3301" s="43" t="s">
        <v>11923</v>
      </c>
      <c r="E3301" s="44" t="s">
        <v>34</v>
      </c>
      <c r="F3301" s="45" t="s">
        <v>11924</v>
      </c>
      <c r="G3301" s="45" t="s">
        <v>10669</v>
      </c>
      <c r="H3301" s="47">
        <v>42552</v>
      </c>
      <c r="I3301" s="47">
        <v>44742</v>
      </c>
      <c r="J3301" s="48" t="str">
        <f>IF(Ugovori_OPULJP[[#This Row],[DATUM ZAVRŠETKA OPERACIJE]]&gt;DATE(2024,3,31),"u provedbi","završen")</f>
        <v>završen</v>
      </c>
      <c r="K3301" s="46" t="s">
        <v>37</v>
      </c>
      <c r="L3301" s="46" t="s">
        <v>37</v>
      </c>
      <c r="M3301" s="49">
        <v>0.85</v>
      </c>
      <c r="N3301" s="49">
        <v>0.15</v>
      </c>
      <c r="O3301" s="50">
        <f>Ugovori_OPULJP[[#This Row],[Bespovratna sredstva - Ukupno (EU+Nac) HRK
= Ukupna ugovorena vrijednost bespovratnih sredstava]]*Ugovori_OPULJP[[#This Row],[EU STOPA SUFINANCIRANJA %
EU CO-FINANCING RATE %]]</f>
        <v>9690000</v>
      </c>
      <c r="P3301" s="51">
        <f>Ugovori_OPULJP[[#This Row],[Bespovratna sredstva - EU dio - HRK]]/7.5345</f>
        <v>1286084.0135377264</v>
      </c>
      <c r="Q3301" s="50">
        <f>Ugovori_OPULJP[[#This Row],[Bespovratna sredstva - Ukupno (EU+Nac) HRK
= Ukupna ugovorena vrijednost bespovratnih sredstava]]*Ugovori_OPULJP[[#This Row],[STOPA NACIONALNOG SUFINANCIRANJA %]]</f>
        <v>1710000</v>
      </c>
      <c r="R3301" s="51">
        <f>Ugovori_OPULJP[[#This Row],[Bespovratna sredstva - Nacionalni dio - HRK]]/7.5345</f>
        <v>226956.00238901054</v>
      </c>
      <c r="S3301" s="50">
        <v>11400000</v>
      </c>
      <c r="T3301" s="51">
        <f>Ugovori_OPULJP[[#This Row],[Bespovratna sredstva - Ukupno (EU+Nac) HRK
= Ukupna ugovorena vrijednost bespovratnih sredstava]]/7.5345</f>
        <v>1513040.0159267369</v>
      </c>
      <c r="U3301" s="50">
        <v>0</v>
      </c>
      <c r="V3301" s="51">
        <f>Ugovori_OPULJP[[#This Row],[Javni doprinos korisnika - HRK]]/7.5345</f>
        <v>0</v>
      </c>
      <c r="W3301" s="50">
        <v>0</v>
      </c>
      <c r="X3301" s="51">
        <f>Ugovori_OPULJP[[#This Row],[Privatni doprinos korisnika - HRK]]/7.5345</f>
        <v>0</v>
      </c>
      <c r="Y3301" s="52">
        <v>11400000</v>
      </c>
      <c r="Z3301" s="53">
        <f>Ugovori_OPULJP[[#This Row],[UKUPNI PRIHVATLJIVI IZDACI
TOTAL ELIGIBLE EXPENDITURE
= Bespovratna sredstva ukupno + doprinos korisnika
= Ukupni prihvatljivi troškovi
= Ukupna ugovorena vrijednost projekta HRK]]/7.5345</f>
        <v>1513040.0159267369</v>
      </c>
      <c r="AA3301" s="44" t="s">
        <v>10669</v>
      </c>
      <c r="AB3301" s="44" t="s">
        <v>10670</v>
      </c>
      <c r="AC3301" s="114" t="s">
        <v>11925</v>
      </c>
      <c r="AD3301" s="43" t="s">
        <v>11026</v>
      </c>
    </row>
    <row r="3302" spans="1:30" ht="66.75" customHeight="1" x14ac:dyDescent="0.2">
      <c r="A3302" s="41" t="s">
        <v>11926</v>
      </c>
      <c r="B3302" s="42" t="s">
        <v>10664</v>
      </c>
      <c r="C3302" s="43" t="s">
        <v>11919</v>
      </c>
      <c r="D3302" s="43" t="s">
        <v>11927</v>
      </c>
      <c r="E3302" s="44" t="s">
        <v>232</v>
      </c>
      <c r="F3302" s="45" t="s">
        <v>11928</v>
      </c>
      <c r="G3302" s="45" t="s">
        <v>11929</v>
      </c>
      <c r="H3302" s="47">
        <v>43125</v>
      </c>
      <c r="I3302" s="47">
        <v>43549</v>
      </c>
      <c r="J3302" s="48" t="str">
        <f>IF(Ugovori_OPULJP[[#This Row],[DATUM ZAVRŠETKA OPERACIJE]]&gt;DATE(2024,3,31),"u provedbi","završen")</f>
        <v>završen</v>
      </c>
      <c r="K3302" s="46" t="s">
        <v>333</v>
      </c>
      <c r="L3302" s="46" t="s">
        <v>333</v>
      </c>
      <c r="M3302" s="49">
        <v>0.85</v>
      </c>
      <c r="N3302" s="49">
        <v>0.15</v>
      </c>
      <c r="O3302" s="50">
        <f>Ugovori_OPULJP[[#This Row],[Bespovratna sredstva - Ukupno (EU+Nac) HRK
= Ukupna ugovorena vrijednost bespovratnih sredstava]]*Ugovori_OPULJP[[#This Row],[EU STOPA SUFINANCIRANJA %
EU CO-FINANCING RATE %]]</f>
        <v>561862.84349999996</v>
      </c>
      <c r="P3302" s="51">
        <f>Ugovori_OPULJP[[#This Row],[Bespovratna sredstva - EU dio - HRK]]/7.5345</f>
        <v>74572.014533147507</v>
      </c>
      <c r="Q3302" s="50">
        <f>Ugovori_OPULJP[[#This Row],[Bespovratna sredstva - Ukupno (EU+Nac) HRK
= Ukupna ugovorena vrijednost bespovratnih sredstava]]*Ugovori_OPULJP[[#This Row],[STOPA NACIONALNOG SUFINANCIRANJA %]]</f>
        <v>99152.266499999998</v>
      </c>
      <c r="R3302" s="51">
        <f>Ugovori_OPULJP[[#This Row],[Bespovratna sredstva - Nacionalni dio - HRK]]/7.5345</f>
        <v>13159.767270555443</v>
      </c>
      <c r="S3302" s="50">
        <v>661015.11</v>
      </c>
      <c r="T3302" s="51">
        <f>Ugovori_OPULJP[[#This Row],[Bespovratna sredstva - Ukupno (EU+Nac) HRK
= Ukupna ugovorena vrijednost bespovratnih sredstava]]/7.5345</f>
        <v>87731.781803702965</v>
      </c>
      <c r="U3302" s="50">
        <v>0</v>
      </c>
      <c r="V3302" s="51">
        <f>Ugovori_OPULJP[[#This Row],[Javni doprinos korisnika - HRK]]/7.5345</f>
        <v>0</v>
      </c>
      <c r="W3302" s="50">
        <v>0</v>
      </c>
      <c r="X3302" s="51">
        <f>Ugovori_OPULJP[[#This Row],[Privatni doprinos korisnika - HRK]]/7.5345</f>
        <v>0</v>
      </c>
      <c r="Y3302" s="52">
        <v>661015.11</v>
      </c>
      <c r="Z3302" s="53">
        <f>Ugovori_OPULJP[[#This Row],[UKUPNI PRIHVATLJIVI IZDACI
TOTAL ELIGIBLE EXPENDITURE
= Bespovratna sredstva ukupno + doprinos korisnika
= Ukupni prihvatljivi troškovi
= Ukupna ugovorena vrijednost projekta HRK]]/7.5345</f>
        <v>87731.781803702965</v>
      </c>
      <c r="AA3302" s="44" t="s">
        <v>10669</v>
      </c>
      <c r="AB3302" s="44" t="s">
        <v>10670</v>
      </c>
      <c r="AC3302" s="114" t="s">
        <v>11930</v>
      </c>
      <c r="AD3302" s="43" t="s">
        <v>11026</v>
      </c>
    </row>
    <row r="3303" spans="1:30" ht="66.75" customHeight="1" x14ac:dyDescent="0.2">
      <c r="A3303" s="41" t="s">
        <v>11931</v>
      </c>
      <c r="B3303" s="42" t="s">
        <v>10664</v>
      </c>
      <c r="C3303" s="43" t="s">
        <v>11919</v>
      </c>
      <c r="D3303" s="43" t="s">
        <v>11927</v>
      </c>
      <c r="E3303" s="44" t="s">
        <v>232</v>
      </c>
      <c r="F3303" s="45" t="s">
        <v>11932</v>
      </c>
      <c r="G3303" s="45" t="s">
        <v>399</v>
      </c>
      <c r="H3303" s="47">
        <v>43125</v>
      </c>
      <c r="I3303" s="47">
        <v>44221</v>
      </c>
      <c r="J3303" s="48" t="str">
        <f>IF(Ugovori_OPULJP[[#This Row],[DATUM ZAVRŠETKA OPERACIJE]]&gt;DATE(2024,3,31),"u provedbi","završen")</f>
        <v>završen</v>
      </c>
      <c r="K3303" s="46" t="s">
        <v>892</v>
      </c>
      <c r="L3303" s="46" t="s">
        <v>37</v>
      </c>
      <c r="M3303" s="49">
        <v>0.85</v>
      </c>
      <c r="N3303" s="49">
        <v>0.15</v>
      </c>
      <c r="O3303" s="50">
        <f>Ugovori_OPULJP[[#This Row],[Bespovratna sredstva - Ukupno (EU+Nac) HRK
= Ukupna ugovorena vrijednost bespovratnih sredstava]]*Ugovori_OPULJP[[#This Row],[EU STOPA SUFINANCIRANJA %
EU CO-FINANCING RATE %]]</f>
        <v>1177444.1654999999</v>
      </c>
      <c r="P3303" s="51">
        <f>Ugovori_OPULJP[[#This Row],[Bespovratna sredstva - EU dio - HRK]]/7.5345</f>
        <v>156273.69639657572</v>
      </c>
      <c r="Q3303" s="50">
        <f>Ugovori_OPULJP[[#This Row],[Bespovratna sredstva - Ukupno (EU+Nac) HRK
= Ukupna ugovorena vrijednost bespovratnih sredstava]]*Ugovori_OPULJP[[#This Row],[STOPA NACIONALNOG SUFINANCIRANJA %]]</f>
        <v>207784.26449999999</v>
      </c>
      <c r="R3303" s="51">
        <f>Ugovori_OPULJP[[#This Row],[Bespovratna sredstva - Nacionalni dio - HRK]]/7.5345</f>
        <v>27577.711128807481</v>
      </c>
      <c r="S3303" s="50">
        <v>1385228.43</v>
      </c>
      <c r="T3303" s="51">
        <f>Ugovori_OPULJP[[#This Row],[Bespovratna sredstva - Ukupno (EU+Nac) HRK
= Ukupna ugovorena vrijednost bespovratnih sredstava]]/7.5345</f>
        <v>183851.40752538323</v>
      </c>
      <c r="U3303" s="50">
        <v>0</v>
      </c>
      <c r="V3303" s="51">
        <f>Ugovori_OPULJP[[#This Row],[Javni doprinos korisnika - HRK]]/7.5345</f>
        <v>0</v>
      </c>
      <c r="W3303" s="50">
        <v>0</v>
      </c>
      <c r="X3303" s="51">
        <f>Ugovori_OPULJP[[#This Row],[Privatni doprinos korisnika - HRK]]/7.5345</f>
        <v>0</v>
      </c>
      <c r="Y3303" s="52">
        <v>1385228.43</v>
      </c>
      <c r="Z3303" s="53">
        <f>Ugovori_OPULJP[[#This Row],[UKUPNI PRIHVATLJIVI IZDACI
TOTAL ELIGIBLE EXPENDITURE
= Bespovratna sredstva ukupno + doprinos korisnika
= Ukupni prihvatljivi troškovi
= Ukupna ugovorena vrijednost projekta HRK]]/7.5345</f>
        <v>183851.40752538323</v>
      </c>
      <c r="AA3303" s="44" t="s">
        <v>10669</v>
      </c>
      <c r="AB3303" s="44" t="s">
        <v>10670</v>
      </c>
      <c r="AC3303" s="114" t="s">
        <v>11933</v>
      </c>
      <c r="AD3303" s="43" t="s">
        <v>11026</v>
      </c>
    </row>
    <row r="3304" spans="1:30" ht="66.75" customHeight="1" x14ac:dyDescent="0.2">
      <c r="A3304" s="41" t="s">
        <v>11934</v>
      </c>
      <c r="B3304" s="42" t="s">
        <v>10664</v>
      </c>
      <c r="C3304" s="43" t="s">
        <v>11919</v>
      </c>
      <c r="D3304" s="43" t="s">
        <v>11927</v>
      </c>
      <c r="E3304" s="44" t="s">
        <v>232</v>
      </c>
      <c r="F3304" s="45" t="s">
        <v>11935</v>
      </c>
      <c r="G3304" s="45" t="s">
        <v>510</v>
      </c>
      <c r="H3304" s="47">
        <v>43125</v>
      </c>
      <c r="I3304" s="47">
        <v>43580</v>
      </c>
      <c r="J3304" s="48" t="str">
        <f>IF(Ugovori_OPULJP[[#This Row],[DATUM ZAVRŠETKA OPERACIJE]]&gt;DATE(2024,3,31),"u provedbi","završen")</f>
        <v>završen</v>
      </c>
      <c r="K3304" s="46" t="s">
        <v>104</v>
      </c>
      <c r="L3304" s="46" t="s">
        <v>104</v>
      </c>
      <c r="M3304" s="49">
        <v>0.85</v>
      </c>
      <c r="N3304" s="49">
        <v>0.15</v>
      </c>
      <c r="O3304" s="50">
        <f>Ugovori_OPULJP[[#This Row],[Bespovratna sredstva - Ukupno (EU+Nac) HRK
= Ukupna ugovorena vrijednost bespovratnih sredstava]]*Ugovori_OPULJP[[#This Row],[EU STOPA SUFINANCIRANJA %
EU CO-FINANCING RATE %]]</f>
        <v>1248410.4955</v>
      </c>
      <c r="P3304" s="51">
        <f>Ugovori_OPULJP[[#This Row],[Bespovratna sredstva - EU dio - HRK]]/7.5345</f>
        <v>165692.54701705487</v>
      </c>
      <c r="Q3304" s="50">
        <f>Ugovori_OPULJP[[#This Row],[Bespovratna sredstva - Ukupno (EU+Nac) HRK
= Ukupna ugovorena vrijednost bespovratnih sredstava]]*Ugovori_OPULJP[[#This Row],[STOPA NACIONALNOG SUFINANCIRANJA %]]</f>
        <v>220307.73449999999</v>
      </c>
      <c r="R3304" s="51">
        <f>Ugovori_OPULJP[[#This Row],[Bespovratna sredstva - Nacionalni dio - HRK]]/7.5345</f>
        <v>29239.861238303798</v>
      </c>
      <c r="S3304" s="50">
        <v>1468718.23</v>
      </c>
      <c r="T3304" s="51">
        <f>Ugovori_OPULJP[[#This Row],[Bespovratna sredstva - Ukupno (EU+Nac) HRK
= Ukupna ugovorena vrijednost bespovratnih sredstava]]/7.5345</f>
        <v>194932.40825535866</v>
      </c>
      <c r="U3304" s="50">
        <v>0</v>
      </c>
      <c r="V3304" s="51">
        <f>Ugovori_OPULJP[[#This Row],[Javni doprinos korisnika - HRK]]/7.5345</f>
        <v>0</v>
      </c>
      <c r="W3304" s="50">
        <v>0</v>
      </c>
      <c r="X3304" s="51">
        <f>Ugovori_OPULJP[[#This Row],[Privatni doprinos korisnika - HRK]]/7.5345</f>
        <v>0</v>
      </c>
      <c r="Y3304" s="52">
        <v>1468718.23</v>
      </c>
      <c r="Z3304" s="53">
        <f>Ugovori_OPULJP[[#This Row],[UKUPNI PRIHVATLJIVI IZDACI
TOTAL ELIGIBLE EXPENDITURE
= Bespovratna sredstva ukupno + doprinos korisnika
= Ukupni prihvatljivi troškovi
= Ukupna ugovorena vrijednost projekta HRK]]/7.5345</f>
        <v>194932.40825535866</v>
      </c>
      <c r="AA3304" s="44" t="s">
        <v>10669</v>
      </c>
      <c r="AB3304" s="44" t="s">
        <v>10670</v>
      </c>
      <c r="AC3304" s="114" t="s">
        <v>11936</v>
      </c>
      <c r="AD3304" s="43" t="s">
        <v>11026</v>
      </c>
    </row>
    <row r="3305" spans="1:30" ht="66.75" customHeight="1" x14ac:dyDescent="0.2">
      <c r="A3305" s="41" t="s">
        <v>11937</v>
      </c>
      <c r="B3305" s="42" t="s">
        <v>10664</v>
      </c>
      <c r="C3305" s="43" t="s">
        <v>11919</v>
      </c>
      <c r="D3305" s="43" t="s">
        <v>11927</v>
      </c>
      <c r="E3305" s="44" t="s">
        <v>232</v>
      </c>
      <c r="F3305" s="45" t="s">
        <v>11938</v>
      </c>
      <c r="G3305" s="45" t="s">
        <v>2540</v>
      </c>
      <c r="H3305" s="47">
        <v>43125</v>
      </c>
      <c r="I3305" s="47">
        <v>44221</v>
      </c>
      <c r="J3305" s="48" t="str">
        <f>IF(Ugovori_OPULJP[[#This Row],[DATUM ZAVRŠETKA OPERACIJE]]&gt;DATE(2024,3,31),"u provedbi","završen")</f>
        <v>završen</v>
      </c>
      <c r="K3305" s="46" t="s">
        <v>425</v>
      </c>
      <c r="L3305" s="46" t="s">
        <v>425</v>
      </c>
      <c r="M3305" s="49">
        <v>0.85</v>
      </c>
      <c r="N3305" s="49">
        <v>0.15</v>
      </c>
      <c r="O3305" s="50">
        <f>Ugovori_OPULJP[[#This Row],[Bespovratna sredstva - Ukupno (EU+Nac) HRK
= Ukupna ugovorena vrijednost bespovratnih sredstava]]*Ugovori_OPULJP[[#This Row],[EU STOPA SUFINANCIRANJA %
EU CO-FINANCING RATE %]]</f>
        <v>1240654.2625</v>
      </c>
      <c r="P3305" s="51">
        <f>Ugovori_OPULJP[[#This Row],[Bespovratna sredstva - EU dio - HRK]]/7.5345</f>
        <v>164663.11799057666</v>
      </c>
      <c r="Q3305" s="50">
        <f>Ugovori_OPULJP[[#This Row],[Bespovratna sredstva - Ukupno (EU+Nac) HRK
= Ukupna ugovorena vrijednost bespovratnih sredstava]]*Ugovori_OPULJP[[#This Row],[STOPA NACIONALNOG SUFINANCIRANJA %]]</f>
        <v>218938.98749999999</v>
      </c>
      <c r="R3305" s="51">
        <f>Ugovori_OPULJP[[#This Row],[Bespovratna sredstva - Nacionalni dio - HRK]]/7.5345</f>
        <v>29058.197292454704</v>
      </c>
      <c r="S3305" s="50">
        <v>1459593.25</v>
      </c>
      <c r="T3305" s="51">
        <f>Ugovori_OPULJP[[#This Row],[Bespovratna sredstva - Ukupno (EU+Nac) HRK
= Ukupna ugovorena vrijednost bespovratnih sredstava]]/7.5345</f>
        <v>193721.31528303138</v>
      </c>
      <c r="U3305" s="50">
        <v>0</v>
      </c>
      <c r="V3305" s="51">
        <f>Ugovori_OPULJP[[#This Row],[Javni doprinos korisnika - HRK]]/7.5345</f>
        <v>0</v>
      </c>
      <c r="W3305" s="50">
        <v>0</v>
      </c>
      <c r="X3305" s="51">
        <f>Ugovori_OPULJP[[#This Row],[Privatni doprinos korisnika - HRK]]/7.5345</f>
        <v>0</v>
      </c>
      <c r="Y3305" s="52">
        <v>1459593.25</v>
      </c>
      <c r="Z3305" s="53">
        <f>Ugovori_OPULJP[[#This Row],[UKUPNI PRIHVATLJIVI IZDACI
TOTAL ELIGIBLE EXPENDITURE
= Bespovratna sredstva ukupno + doprinos korisnika
= Ukupni prihvatljivi troškovi
= Ukupna ugovorena vrijednost projekta HRK]]/7.5345</f>
        <v>193721.31528303138</v>
      </c>
      <c r="AA3305" s="44" t="s">
        <v>10669</v>
      </c>
      <c r="AB3305" s="44" t="s">
        <v>10670</v>
      </c>
      <c r="AC3305" s="114" t="s">
        <v>11939</v>
      </c>
      <c r="AD3305" s="43" t="s">
        <v>11026</v>
      </c>
    </row>
    <row r="3306" spans="1:30" ht="66.75" customHeight="1" x14ac:dyDescent="0.2">
      <c r="A3306" s="41" t="s">
        <v>11940</v>
      </c>
      <c r="B3306" s="42" t="s">
        <v>10664</v>
      </c>
      <c r="C3306" s="43" t="s">
        <v>11919</v>
      </c>
      <c r="D3306" s="43" t="s">
        <v>11927</v>
      </c>
      <c r="E3306" s="44" t="s">
        <v>232</v>
      </c>
      <c r="F3306" s="45" t="s">
        <v>11941</v>
      </c>
      <c r="G3306" s="45" t="s">
        <v>11942</v>
      </c>
      <c r="H3306" s="47">
        <v>43125</v>
      </c>
      <c r="I3306" s="47">
        <v>43490</v>
      </c>
      <c r="J3306" s="48" t="str">
        <f>IF(Ugovori_OPULJP[[#This Row],[DATUM ZAVRŠETKA OPERACIJE]]&gt;DATE(2024,3,31),"u provedbi","završen")</f>
        <v>završen</v>
      </c>
      <c r="K3306" s="46" t="s">
        <v>338</v>
      </c>
      <c r="L3306" s="46" t="s">
        <v>338</v>
      </c>
      <c r="M3306" s="49">
        <v>0.85</v>
      </c>
      <c r="N3306" s="49">
        <v>0.15</v>
      </c>
      <c r="O3306" s="50">
        <f>Ugovori_OPULJP[[#This Row],[Bespovratna sredstva - Ukupno (EU+Nac) HRK
= Ukupna ugovorena vrijednost bespovratnih sredstava]]*Ugovori_OPULJP[[#This Row],[EU STOPA SUFINANCIRANJA %
EU CO-FINANCING RATE %]]</f>
        <v>981710.70449999999</v>
      </c>
      <c r="P3306" s="51">
        <f>Ugovori_OPULJP[[#This Row],[Bespovratna sredstva - EU dio - HRK]]/7.5345</f>
        <v>130295.40175194107</v>
      </c>
      <c r="Q3306" s="50">
        <f>Ugovori_OPULJP[[#This Row],[Bespovratna sredstva - Ukupno (EU+Nac) HRK
= Ukupna ugovorena vrijednost bespovratnih sredstava]]*Ugovori_OPULJP[[#This Row],[STOPA NACIONALNOG SUFINANCIRANJA %]]</f>
        <v>173243.0655</v>
      </c>
      <c r="R3306" s="51">
        <f>Ugovori_OPULJP[[#This Row],[Bespovratna sredstva - Nacionalni dio - HRK]]/7.5345</f>
        <v>22993.306191519012</v>
      </c>
      <c r="S3306" s="50">
        <v>1154953.77</v>
      </c>
      <c r="T3306" s="51">
        <f>Ugovori_OPULJP[[#This Row],[Bespovratna sredstva - Ukupno (EU+Nac) HRK
= Ukupna ugovorena vrijednost bespovratnih sredstava]]/7.5345</f>
        <v>153288.70794346009</v>
      </c>
      <c r="U3306" s="50">
        <v>0</v>
      </c>
      <c r="V3306" s="51">
        <f>Ugovori_OPULJP[[#This Row],[Javni doprinos korisnika - HRK]]/7.5345</f>
        <v>0</v>
      </c>
      <c r="W3306" s="50">
        <v>0</v>
      </c>
      <c r="X3306" s="51">
        <f>Ugovori_OPULJP[[#This Row],[Privatni doprinos korisnika - HRK]]/7.5345</f>
        <v>0</v>
      </c>
      <c r="Y3306" s="52">
        <v>1154953.77</v>
      </c>
      <c r="Z3306" s="53">
        <f>Ugovori_OPULJP[[#This Row],[UKUPNI PRIHVATLJIVI IZDACI
TOTAL ELIGIBLE EXPENDITURE
= Bespovratna sredstva ukupno + doprinos korisnika
= Ukupni prihvatljivi troškovi
= Ukupna ugovorena vrijednost projekta HRK]]/7.5345</f>
        <v>153288.70794346009</v>
      </c>
      <c r="AA3306" s="44" t="s">
        <v>10669</v>
      </c>
      <c r="AB3306" s="44" t="s">
        <v>10670</v>
      </c>
      <c r="AC3306" s="114" t="s">
        <v>11943</v>
      </c>
      <c r="AD3306" s="43" t="s">
        <v>11026</v>
      </c>
    </row>
    <row r="3307" spans="1:30" ht="66.75" customHeight="1" x14ac:dyDescent="0.2">
      <c r="A3307" s="41" t="s">
        <v>11944</v>
      </c>
      <c r="B3307" s="42" t="s">
        <v>10664</v>
      </c>
      <c r="C3307" s="43" t="s">
        <v>11919</v>
      </c>
      <c r="D3307" s="43" t="s">
        <v>11927</v>
      </c>
      <c r="E3307" s="44" t="s">
        <v>232</v>
      </c>
      <c r="F3307" s="45" t="s">
        <v>11945</v>
      </c>
      <c r="G3307" s="45" t="s">
        <v>11946</v>
      </c>
      <c r="H3307" s="47">
        <v>43125</v>
      </c>
      <c r="I3307" s="47">
        <v>43855</v>
      </c>
      <c r="J3307" s="48" t="str">
        <f>IF(Ugovori_OPULJP[[#This Row],[DATUM ZAVRŠETKA OPERACIJE]]&gt;DATE(2024,3,31),"u provedbi","završen")</f>
        <v>završen</v>
      </c>
      <c r="K3307" s="46" t="s">
        <v>130</v>
      </c>
      <c r="L3307" s="46" t="s">
        <v>130</v>
      </c>
      <c r="M3307" s="49">
        <v>0.85</v>
      </c>
      <c r="N3307" s="49">
        <v>0.15</v>
      </c>
      <c r="O3307" s="50">
        <f>Ugovori_OPULJP[[#This Row],[Bespovratna sredstva - Ukupno (EU+Nac) HRK
= Ukupna ugovorena vrijednost bespovratnih sredstava]]*Ugovori_OPULJP[[#This Row],[EU STOPA SUFINANCIRANJA %
EU CO-FINANCING RATE %]]</f>
        <v>1246062.0729999999</v>
      </c>
      <c r="P3307" s="51">
        <f>Ugovori_OPULJP[[#This Row],[Bespovratna sredstva - EU dio - HRK]]/7.5345</f>
        <v>165380.85778751076</v>
      </c>
      <c r="Q3307" s="50">
        <f>Ugovori_OPULJP[[#This Row],[Bespovratna sredstva - Ukupno (EU+Nac) HRK
= Ukupna ugovorena vrijednost bespovratnih sredstava]]*Ugovori_OPULJP[[#This Row],[STOPA NACIONALNOG SUFINANCIRANJA %]]</f>
        <v>219893.30699999997</v>
      </c>
      <c r="R3307" s="51">
        <f>Ugovori_OPULJP[[#This Row],[Bespovratna sredstva - Nacionalni dio - HRK]]/7.5345</f>
        <v>29184.857256619543</v>
      </c>
      <c r="S3307" s="50">
        <v>1465955.38</v>
      </c>
      <c r="T3307" s="51">
        <f>Ugovori_OPULJP[[#This Row],[Bespovratna sredstva - Ukupno (EU+Nac) HRK
= Ukupna ugovorena vrijednost bespovratnih sredstava]]/7.5345</f>
        <v>194565.71504413031</v>
      </c>
      <c r="U3307" s="50">
        <v>0</v>
      </c>
      <c r="V3307" s="51">
        <f>Ugovori_OPULJP[[#This Row],[Javni doprinos korisnika - HRK]]/7.5345</f>
        <v>0</v>
      </c>
      <c r="W3307" s="50">
        <v>0</v>
      </c>
      <c r="X3307" s="51">
        <f>Ugovori_OPULJP[[#This Row],[Privatni doprinos korisnika - HRK]]/7.5345</f>
        <v>0</v>
      </c>
      <c r="Y3307" s="52">
        <v>1465955.38</v>
      </c>
      <c r="Z3307" s="53">
        <f>Ugovori_OPULJP[[#This Row],[UKUPNI PRIHVATLJIVI IZDACI
TOTAL ELIGIBLE EXPENDITURE
= Bespovratna sredstva ukupno + doprinos korisnika
= Ukupni prihvatljivi troškovi
= Ukupna ugovorena vrijednost projekta HRK]]/7.5345</f>
        <v>194565.71504413031</v>
      </c>
      <c r="AA3307" s="44" t="s">
        <v>10669</v>
      </c>
      <c r="AB3307" s="44" t="s">
        <v>10670</v>
      </c>
      <c r="AC3307" s="114" t="s">
        <v>11947</v>
      </c>
      <c r="AD3307" s="43" t="s">
        <v>11026</v>
      </c>
    </row>
    <row r="3308" spans="1:30" ht="66.75" customHeight="1" x14ac:dyDescent="0.2">
      <c r="A3308" s="41" t="s">
        <v>11948</v>
      </c>
      <c r="B3308" s="42" t="s">
        <v>10664</v>
      </c>
      <c r="C3308" s="43" t="s">
        <v>11919</v>
      </c>
      <c r="D3308" s="43" t="s">
        <v>11927</v>
      </c>
      <c r="E3308" s="44" t="s">
        <v>232</v>
      </c>
      <c r="F3308" s="45" t="s">
        <v>11949</v>
      </c>
      <c r="G3308" s="45" t="s">
        <v>11950</v>
      </c>
      <c r="H3308" s="47">
        <v>43125</v>
      </c>
      <c r="I3308" s="47">
        <v>43855</v>
      </c>
      <c r="J3308" s="48" t="str">
        <f>IF(Ugovori_OPULJP[[#This Row],[DATUM ZAVRŠETKA OPERACIJE]]&gt;DATE(2024,3,31),"u provedbi","završen")</f>
        <v>završen</v>
      </c>
      <c r="K3308" s="46" t="s">
        <v>37</v>
      </c>
      <c r="L3308" s="46" t="s">
        <v>37</v>
      </c>
      <c r="M3308" s="49">
        <v>0.85</v>
      </c>
      <c r="N3308" s="49">
        <v>0.15</v>
      </c>
      <c r="O3308" s="50">
        <f>Ugovori_OPULJP[[#This Row],[Bespovratna sredstva - Ukupno (EU+Nac) HRK
= Ukupna ugovorena vrijednost bespovratnih sredstava]]*Ugovori_OPULJP[[#This Row],[EU STOPA SUFINANCIRANJA %
EU CO-FINANCING RATE %]]</f>
        <v>923372.73100000003</v>
      </c>
      <c r="P3308" s="51">
        <f>Ugovori_OPULJP[[#This Row],[Bespovratna sredstva - EU dio - HRK]]/7.5345</f>
        <v>122552.62207180304</v>
      </c>
      <c r="Q3308" s="50">
        <f>Ugovori_OPULJP[[#This Row],[Bespovratna sredstva - Ukupno (EU+Nac) HRK
= Ukupna ugovorena vrijednost bespovratnih sredstava]]*Ugovori_OPULJP[[#This Row],[STOPA NACIONALNOG SUFINANCIRANJA %]]</f>
        <v>162948.12900000002</v>
      </c>
      <c r="R3308" s="51">
        <f>Ugovori_OPULJP[[#This Row],[Bespovratna sredstva - Nacionalni dio - HRK]]/7.5345</f>
        <v>21626.933306788771</v>
      </c>
      <c r="S3308" s="50">
        <v>1086320.8600000001</v>
      </c>
      <c r="T3308" s="51">
        <f>Ugovori_OPULJP[[#This Row],[Bespovratna sredstva - Ukupno (EU+Nac) HRK
= Ukupna ugovorena vrijednost bespovratnih sredstava]]/7.5345</f>
        <v>144179.55537859182</v>
      </c>
      <c r="U3308" s="50">
        <v>0</v>
      </c>
      <c r="V3308" s="51">
        <f>Ugovori_OPULJP[[#This Row],[Javni doprinos korisnika - HRK]]/7.5345</f>
        <v>0</v>
      </c>
      <c r="W3308" s="50">
        <v>0</v>
      </c>
      <c r="X3308" s="51">
        <f>Ugovori_OPULJP[[#This Row],[Privatni doprinos korisnika - HRK]]/7.5345</f>
        <v>0</v>
      </c>
      <c r="Y3308" s="52">
        <v>1086320.8600000001</v>
      </c>
      <c r="Z3308" s="53">
        <f>Ugovori_OPULJP[[#This Row],[UKUPNI PRIHVATLJIVI IZDACI
TOTAL ELIGIBLE EXPENDITURE
= Bespovratna sredstva ukupno + doprinos korisnika
= Ukupni prihvatljivi troškovi
= Ukupna ugovorena vrijednost projekta HRK]]/7.5345</f>
        <v>144179.55537859182</v>
      </c>
      <c r="AA3308" s="44" t="s">
        <v>10669</v>
      </c>
      <c r="AB3308" s="44" t="s">
        <v>10670</v>
      </c>
      <c r="AC3308" s="114" t="s">
        <v>11951</v>
      </c>
      <c r="AD3308" s="43" t="s">
        <v>11026</v>
      </c>
    </row>
    <row r="3309" spans="1:30" ht="66.75" customHeight="1" x14ac:dyDescent="0.2">
      <c r="A3309" s="41" t="s">
        <v>11952</v>
      </c>
      <c r="B3309" s="42" t="s">
        <v>10664</v>
      </c>
      <c r="C3309" s="43" t="s">
        <v>11919</v>
      </c>
      <c r="D3309" s="43" t="s">
        <v>11927</v>
      </c>
      <c r="E3309" s="44" t="s">
        <v>232</v>
      </c>
      <c r="F3309" s="45" t="s">
        <v>11953</v>
      </c>
      <c r="G3309" s="45" t="s">
        <v>11954</v>
      </c>
      <c r="H3309" s="47">
        <v>43125</v>
      </c>
      <c r="I3309" s="47">
        <v>44221</v>
      </c>
      <c r="J3309" s="48" t="str">
        <f>IF(Ugovori_OPULJP[[#This Row],[DATUM ZAVRŠETKA OPERACIJE]]&gt;DATE(2024,3,31),"u provedbi","završen")</f>
        <v>završen</v>
      </c>
      <c r="K3309" s="46" t="s">
        <v>37</v>
      </c>
      <c r="L3309" s="46" t="s">
        <v>37</v>
      </c>
      <c r="M3309" s="49">
        <v>0.85</v>
      </c>
      <c r="N3309" s="49">
        <v>0.15</v>
      </c>
      <c r="O3309" s="50">
        <f>Ugovori_OPULJP[[#This Row],[Bespovratna sredstva - Ukupno (EU+Nac) HRK
= Ukupna ugovorena vrijednost bespovratnih sredstava]]*Ugovori_OPULJP[[#This Row],[EU STOPA SUFINANCIRANJA %
EU CO-FINANCING RATE %]]</f>
        <v>931033.72149999999</v>
      </c>
      <c r="P3309" s="51">
        <f>Ugovori_OPULJP[[#This Row],[Bespovratna sredstva - EU dio - HRK]]/7.5345</f>
        <v>123569.4102462008</v>
      </c>
      <c r="Q3309" s="50">
        <f>Ugovori_OPULJP[[#This Row],[Bespovratna sredstva - Ukupno (EU+Nac) HRK
= Ukupna ugovorena vrijednost bespovratnih sredstava]]*Ugovori_OPULJP[[#This Row],[STOPA NACIONALNOG SUFINANCIRANJA %]]</f>
        <v>164300.06849999999</v>
      </c>
      <c r="R3309" s="51">
        <f>Ugovori_OPULJP[[#This Row],[Bespovratna sredstva - Nacionalni dio - HRK]]/7.5345</f>
        <v>21806.366514035435</v>
      </c>
      <c r="S3309" s="50">
        <v>1095333.79</v>
      </c>
      <c r="T3309" s="51">
        <f>Ugovori_OPULJP[[#This Row],[Bespovratna sredstva - Ukupno (EU+Nac) HRK
= Ukupna ugovorena vrijednost bespovratnih sredstava]]/7.5345</f>
        <v>145375.77676023624</v>
      </c>
      <c r="U3309" s="50">
        <v>0</v>
      </c>
      <c r="V3309" s="51">
        <f>Ugovori_OPULJP[[#This Row],[Javni doprinos korisnika - HRK]]/7.5345</f>
        <v>0</v>
      </c>
      <c r="W3309" s="50">
        <v>0</v>
      </c>
      <c r="X3309" s="51">
        <f>Ugovori_OPULJP[[#This Row],[Privatni doprinos korisnika - HRK]]/7.5345</f>
        <v>0</v>
      </c>
      <c r="Y3309" s="52">
        <v>1095333.79</v>
      </c>
      <c r="Z3309" s="53">
        <f>Ugovori_OPULJP[[#This Row],[UKUPNI PRIHVATLJIVI IZDACI
TOTAL ELIGIBLE EXPENDITURE
= Bespovratna sredstva ukupno + doprinos korisnika
= Ukupni prihvatljivi troškovi
= Ukupna ugovorena vrijednost projekta HRK]]/7.5345</f>
        <v>145375.77676023624</v>
      </c>
      <c r="AA3309" s="44" t="s">
        <v>10669</v>
      </c>
      <c r="AB3309" s="44" t="s">
        <v>10670</v>
      </c>
      <c r="AC3309" s="114" t="s">
        <v>11955</v>
      </c>
      <c r="AD3309" s="43" t="s">
        <v>11026</v>
      </c>
    </row>
    <row r="3310" spans="1:30" ht="66.75" customHeight="1" x14ac:dyDescent="0.2">
      <c r="A3310" s="41" t="s">
        <v>11956</v>
      </c>
      <c r="B3310" s="42" t="s">
        <v>10664</v>
      </c>
      <c r="C3310" s="43" t="s">
        <v>11919</v>
      </c>
      <c r="D3310" s="43" t="s">
        <v>11927</v>
      </c>
      <c r="E3310" s="44" t="s">
        <v>232</v>
      </c>
      <c r="F3310" s="45" t="s">
        <v>11957</v>
      </c>
      <c r="G3310" s="45" t="s">
        <v>7743</v>
      </c>
      <c r="H3310" s="47">
        <v>43125</v>
      </c>
      <c r="I3310" s="47">
        <v>44037</v>
      </c>
      <c r="J3310" s="48" t="str">
        <f>IF(Ugovori_OPULJP[[#This Row],[DATUM ZAVRŠETKA OPERACIJE]]&gt;DATE(2024,3,31),"u provedbi","završen")</f>
        <v>završen</v>
      </c>
      <c r="K3310" s="46" t="s">
        <v>271</v>
      </c>
      <c r="L3310" s="46" t="s">
        <v>271</v>
      </c>
      <c r="M3310" s="49">
        <v>0.85</v>
      </c>
      <c r="N3310" s="49">
        <v>0.15</v>
      </c>
      <c r="O3310" s="50">
        <f>Ugovori_OPULJP[[#This Row],[Bespovratna sredstva - Ukupno (EU+Nac) HRK
= Ukupna ugovorena vrijednost bespovratnih sredstava]]*Ugovori_OPULJP[[#This Row],[EU STOPA SUFINANCIRANJA %
EU CO-FINANCING RATE %]]</f>
        <v>1165358.5</v>
      </c>
      <c r="P3310" s="51">
        <f>Ugovori_OPULJP[[#This Row],[Bespovratna sredstva - EU dio - HRK]]/7.5345</f>
        <v>154669.65292985598</v>
      </c>
      <c r="Q3310" s="50">
        <f>Ugovori_OPULJP[[#This Row],[Bespovratna sredstva - Ukupno (EU+Nac) HRK
= Ukupna ugovorena vrijednost bespovratnih sredstava]]*Ugovori_OPULJP[[#This Row],[STOPA NACIONALNOG SUFINANCIRANJA %]]</f>
        <v>205651.5</v>
      </c>
      <c r="R3310" s="51">
        <f>Ugovori_OPULJP[[#This Row],[Bespovratna sredstva - Nacionalni dio - HRK]]/7.5345</f>
        <v>27294.64463468047</v>
      </c>
      <c r="S3310" s="50">
        <v>1371010</v>
      </c>
      <c r="T3310" s="51">
        <f>Ugovori_OPULJP[[#This Row],[Bespovratna sredstva - Ukupno (EU+Nac) HRK
= Ukupna ugovorena vrijednost bespovratnih sredstava]]/7.5345</f>
        <v>181964.29756453645</v>
      </c>
      <c r="U3310" s="50">
        <v>0</v>
      </c>
      <c r="V3310" s="51">
        <f>Ugovori_OPULJP[[#This Row],[Javni doprinos korisnika - HRK]]/7.5345</f>
        <v>0</v>
      </c>
      <c r="W3310" s="50">
        <v>0</v>
      </c>
      <c r="X3310" s="51">
        <f>Ugovori_OPULJP[[#This Row],[Privatni doprinos korisnika - HRK]]/7.5345</f>
        <v>0</v>
      </c>
      <c r="Y3310" s="52">
        <v>1371010</v>
      </c>
      <c r="Z3310" s="53">
        <f>Ugovori_OPULJP[[#This Row],[UKUPNI PRIHVATLJIVI IZDACI
TOTAL ELIGIBLE EXPENDITURE
= Bespovratna sredstva ukupno + doprinos korisnika
= Ukupni prihvatljivi troškovi
= Ukupna ugovorena vrijednost projekta HRK]]/7.5345</f>
        <v>181964.29756453645</v>
      </c>
      <c r="AA3310" s="44" t="s">
        <v>10669</v>
      </c>
      <c r="AB3310" s="44" t="s">
        <v>10670</v>
      </c>
      <c r="AC3310" s="114" t="s">
        <v>11958</v>
      </c>
      <c r="AD3310" s="43" t="s">
        <v>11026</v>
      </c>
    </row>
    <row r="3311" spans="1:30" ht="66.75" customHeight="1" x14ac:dyDescent="0.2">
      <c r="A3311" s="41" t="s">
        <v>11959</v>
      </c>
      <c r="B3311" s="42" t="s">
        <v>10664</v>
      </c>
      <c r="C3311" s="43" t="s">
        <v>11919</v>
      </c>
      <c r="D3311" s="43" t="s">
        <v>11927</v>
      </c>
      <c r="E3311" s="44" t="s">
        <v>232</v>
      </c>
      <c r="F3311" s="45" t="s">
        <v>932</v>
      </c>
      <c r="G3311" s="45" t="s">
        <v>11960</v>
      </c>
      <c r="H3311" s="47">
        <v>43125</v>
      </c>
      <c r="I3311" s="47">
        <v>44221</v>
      </c>
      <c r="J3311" s="48" t="str">
        <f>IF(Ugovori_OPULJP[[#This Row],[DATUM ZAVRŠETKA OPERACIJE]]&gt;DATE(2024,3,31),"u provedbi","završen")</f>
        <v>završen</v>
      </c>
      <c r="K3311" s="46" t="s">
        <v>37</v>
      </c>
      <c r="L3311" s="46" t="s">
        <v>37</v>
      </c>
      <c r="M3311" s="49">
        <v>0.85</v>
      </c>
      <c r="N3311" s="49">
        <v>0.15</v>
      </c>
      <c r="O3311" s="50">
        <f>Ugovori_OPULJP[[#This Row],[Bespovratna sredstva - Ukupno (EU+Nac) HRK
= Ukupna ugovorena vrijednost bespovratnih sredstava]]*Ugovori_OPULJP[[#This Row],[EU STOPA SUFINANCIRANJA %
EU CO-FINANCING RATE %]]</f>
        <v>1260623.0659999999</v>
      </c>
      <c r="P3311" s="51">
        <f>Ugovori_OPULJP[[#This Row],[Bespovratna sredstva - EU dio - HRK]]/7.5345</f>
        <v>167313.43367177647</v>
      </c>
      <c r="Q3311" s="50">
        <f>Ugovori_OPULJP[[#This Row],[Bespovratna sredstva - Ukupno (EU+Nac) HRK
= Ukupna ugovorena vrijednost bespovratnih sredstava]]*Ugovori_OPULJP[[#This Row],[STOPA NACIONALNOG SUFINANCIRANJA %]]</f>
        <v>222462.894</v>
      </c>
      <c r="R3311" s="51">
        <f>Ugovori_OPULJP[[#This Row],[Bespovratna sredstva - Nacionalni dio - HRK]]/7.5345</f>
        <v>29525.900059725263</v>
      </c>
      <c r="S3311" s="50">
        <v>1483085.96</v>
      </c>
      <c r="T3311" s="51">
        <f>Ugovori_OPULJP[[#This Row],[Bespovratna sredstva - Ukupno (EU+Nac) HRK
= Ukupna ugovorena vrijednost bespovratnih sredstava]]/7.5345</f>
        <v>196839.33373150174</v>
      </c>
      <c r="U3311" s="50">
        <v>0</v>
      </c>
      <c r="V3311" s="51">
        <f>Ugovori_OPULJP[[#This Row],[Javni doprinos korisnika - HRK]]/7.5345</f>
        <v>0</v>
      </c>
      <c r="W3311" s="50">
        <v>0</v>
      </c>
      <c r="X3311" s="51">
        <f>Ugovori_OPULJP[[#This Row],[Privatni doprinos korisnika - HRK]]/7.5345</f>
        <v>0</v>
      </c>
      <c r="Y3311" s="52">
        <v>1483085.96</v>
      </c>
      <c r="Z3311" s="53">
        <f>Ugovori_OPULJP[[#This Row],[UKUPNI PRIHVATLJIVI IZDACI
TOTAL ELIGIBLE EXPENDITURE
= Bespovratna sredstva ukupno + doprinos korisnika
= Ukupni prihvatljivi troškovi
= Ukupna ugovorena vrijednost projekta HRK]]/7.5345</f>
        <v>196839.33373150174</v>
      </c>
      <c r="AA3311" s="44" t="s">
        <v>10669</v>
      </c>
      <c r="AB3311" s="44" t="s">
        <v>10670</v>
      </c>
      <c r="AC3311" s="114" t="s">
        <v>11961</v>
      </c>
      <c r="AD3311" s="43" t="s">
        <v>11026</v>
      </c>
    </row>
    <row r="3312" spans="1:30" ht="66.75" customHeight="1" x14ac:dyDescent="0.2">
      <c r="A3312" s="41" t="s">
        <v>11962</v>
      </c>
      <c r="B3312" s="42" t="s">
        <v>10664</v>
      </c>
      <c r="C3312" s="43" t="s">
        <v>11919</v>
      </c>
      <c r="D3312" s="43" t="s">
        <v>11927</v>
      </c>
      <c r="E3312" s="44" t="s">
        <v>232</v>
      </c>
      <c r="F3312" s="45" t="s">
        <v>3057</v>
      </c>
      <c r="G3312" s="45" t="s">
        <v>11963</v>
      </c>
      <c r="H3312" s="47">
        <v>43125</v>
      </c>
      <c r="I3312" s="47">
        <v>43490</v>
      </c>
      <c r="J3312" s="48" t="str">
        <f>IF(Ugovori_OPULJP[[#This Row],[DATUM ZAVRŠETKA OPERACIJE]]&gt;DATE(2024,3,31),"u provedbi","završen")</f>
        <v>završen</v>
      </c>
      <c r="K3312" s="46" t="s">
        <v>338</v>
      </c>
      <c r="L3312" s="46" t="s">
        <v>338</v>
      </c>
      <c r="M3312" s="49">
        <v>0.85</v>
      </c>
      <c r="N3312" s="49">
        <v>0.15</v>
      </c>
      <c r="O3312" s="50">
        <f>Ugovori_OPULJP[[#This Row],[Bespovratna sredstva - Ukupno (EU+Nac) HRK
= Ukupna ugovorena vrijednost bespovratnih sredstava]]*Ugovori_OPULJP[[#This Row],[EU STOPA SUFINANCIRANJA %
EU CO-FINANCING RATE %]]</f>
        <v>437817.26049999997</v>
      </c>
      <c r="P3312" s="51">
        <f>Ugovori_OPULJP[[#This Row],[Bespovratna sredstva - EU dio - HRK]]/7.5345</f>
        <v>58108.336385957919</v>
      </c>
      <c r="Q3312" s="50">
        <f>Ugovori_OPULJP[[#This Row],[Bespovratna sredstva - Ukupno (EU+Nac) HRK
= Ukupna ugovorena vrijednost bespovratnih sredstava]]*Ugovori_OPULJP[[#This Row],[STOPA NACIONALNOG SUFINANCIRANJA %]]</f>
        <v>77261.869500000001</v>
      </c>
      <c r="R3312" s="51">
        <f>Ugovori_OPULJP[[#This Row],[Bespovratna sredstva - Nacionalni dio - HRK]]/7.5345</f>
        <v>10254.412303404339</v>
      </c>
      <c r="S3312" s="50">
        <v>515079.13</v>
      </c>
      <c r="T3312" s="51">
        <f>Ugovori_OPULJP[[#This Row],[Bespovratna sredstva - Ukupno (EU+Nac) HRK
= Ukupna ugovorena vrijednost bespovratnih sredstava]]/7.5345</f>
        <v>68362.74868936227</v>
      </c>
      <c r="U3312" s="50">
        <v>0</v>
      </c>
      <c r="V3312" s="51">
        <f>Ugovori_OPULJP[[#This Row],[Javni doprinos korisnika - HRK]]/7.5345</f>
        <v>0</v>
      </c>
      <c r="W3312" s="50">
        <v>0</v>
      </c>
      <c r="X3312" s="51">
        <f>Ugovori_OPULJP[[#This Row],[Privatni doprinos korisnika - HRK]]/7.5345</f>
        <v>0</v>
      </c>
      <c r="Y3312" s="52">
        <v>515079.13</v>
      </c>
      <c r="Z3312" s="53">
        <f>Ugovori_OPULJP[[#This Row],[UKUPNI PRIHVATLJIVI IZDACI
TOTAL ELIGIBLE EXPENDITURE
= Bespovratna sredstva ukupno + doprinos korisnika
= Ukupni prihvatljivi troškovi
= Ukupna ugovorena vrijednost projekta HRK]]/7.5345</f>
        <v>68362.74868936227</v>
      </c>
      <c r="AA3312" s="44" t="s">
        <v>10669</v>
      </c>
      <c r="AB3312" s="44" t="s">
        <v>10670</v>
      </c>
      <c r="AC3312" s="114" t="s">
        <v>11964</v>
      </c>
      <c r="AD3312" s="43" t="s">
        <v>11026</v>
      </c>
    </row>
    <row r="3313" spans="1:30" ht="66.75" customHeight="1" x14ac:dyDescent="0.2">
      <c r="A3313" s="41" t="s">
        <v>11965</v>
      </c>
      <c r="B3313" s="42" t="s">
        <v>10664</v>
      </c>
      <c r="C3313" s="43" t="s">
        <v>11919</v>
      </c>
      <c r="D3313" s="43" t="s">
        <v>11927</v>
      </c>
      <c r="E3313" s="44" t="s">
        <v>232</v>
      </c>
      <c r="F3313" s="45" t="s">
        <v>11966</v>
      </c>
      <c r="G3313" s="45" t="s">
        <v>11967</v>
      </c>
      <c r="H3313" s="47">
        <v>43125</v>
      </c>
      <c r="I3313" s="47">
        <v>44221</v>
      </c>
      <c r="J3313" s="48" t="str">
        <f>IF(Ugovori_OPULJP[[#This Row],[DATUM ZAVRŠETKA OPERACIJE]]&gt;DATE(2024,3,31),"u provedbi","završen")</f>
        <v>završen</v>
      </c>
      <c r="K3313" s="46" t="s">
        <v>249</v>
      </c>
      <c r="L3313" s="46" t="s">
        <v>249</v>
      </c>
      <c r="M3313" s="49">
        <v>0.85</v>
      </c>
      <c r="N3313" s="49">
        <v>0.15</v>
      </c>
      <c r="O3313" s="50">
        <f>Ugovori_OPULJP[[#This Row],[Bespovratna sredstva - Ukupno (EU+Nac) HRK
= Ukupna ugovorena vrijednost bespovratnih sredstava]]*Ugovori_OPULJP[[#This Row],[EU STOPA SUFINANCIRANJA %
EU CO-FINANCING RATE %]]</f>
        <v>910439.61549999996</v>
      </c>
      <c r="P3313" s="51">
        <f>Ugovori_OPULJP[[#This Row],[Bespovratna sredstva - EU dio - HRK]]/7.5345</f>
        <v>120836.1026610923</v>
      </c>
      <c r="Q3313" s="50">
        <f>Ugovori_OPULJP[[#This Row],[Bespovratna sredstva - Ukupno (EU+Nac) HRK
= Ukupna ugovorena vrijednost bespovratnih sredstava]]*Ugovori_OPULJP[[#This Row],[STOPA NACIONALNOG SUFINANCIRANJA %]]</f>
        <v>160665.81449999998</v>
      </c>
      <c r="R3313" s="51">
        <f>Ugovori_OPULJP[[#This Row],[Bespovratna sredstva - Nacionalni dio - HRK]]/7.5345</f>
        <v>21324.018116663345</v>
      </c>
      <c r="S3313" s="50">
        <v>1071105.43</v>
      </c>
      <c r="T3313" s="51">
        <f>Ugovori_OPULJP[[#This Row],[Bespovratna sredstva - Ukupno (EU+Nac) HRK
= Ukupna ugovorena vrijednost bespovratnih sredstava]]/7.5345</f>
        <v>142160.12077775563</v>
      </c>
      <c r="U3313" s="50">
        <v>118082.96999999997</v>
      </c>
      <c r="V3313" s="51">
        <f>Ugovori_OPULJP[[#This Row],[Javni doprinos korisnika - HRK]]/7.5345</f>
        <v>15672.303404340031</v>
      </c>
      <c r="W3313" s="50">
        <v>0</v>
      </c>
      <c r="X3313" s="51">
        <f>Ugovori_OPULJP[[#This Row],[Privatni doprinos korisnika - HRK]]/7.5345</f>
        <v>0</v>
      </c>
      <c r="Y3313" s="52">
        <v>1189188.3999999999</v>
      </c>
      <c r="Z3313" s="53">
        <f>Ugovori_OPULJP[[#This Row],[UKUPNI PRIHVATLJIVI IZDACI
TOTAL ELIGIBLE EXPENDITURE
= Bespovratna sredstva ukupno + doprinos korisnika
= Ukupni prihvatljivi troškovi
= Ukupna ugovorena vrijednost projekta HRK]]/7.5345</f>
        <v>157832.42418209568</v>
      </c>
      <c r="AA3313" s="44" t="s">
        <v>10669</v>
      </c>
      <c r="AB3313" s="44" t="s">
        <v>10670</v>
      </c>
      <c r="AC3313" s="114" t="s">
        <v>11968</v>
      </c>
      <c r="AD3313" s="43" t="s">
        <v>11026</v>
      </c>
    </row>
    <row r="3314" spans="1:30" ht="66.75" customHeight="1" x14ac:dyDescent="0.2">
      <c r="A3314" s="41" t="s">
        <v>11969</v>
      </c>
      <c r="B3314" s="42" t="s">
        <v>10664</v>
      </c>
      <c r="C3314" s="43" t="s">
        <v>11919</v>
      </c>
      <c r="D3314" s="43" t="s">
        <v>11927</v>
      </c>
      <c r="E3314" s="44" t="s">
        <v>232</v>
      </c>
      <c r="F3314" s="45" t="s">
        <v>11970</v>
      </c>
      <c r="G3314" s="45" t="s">
        <v>7672</v>
      </c>
      <c r="H3314" s="47">
        <v>43125</v>
      </c>
      <c r="I3314" s="47">
        <v>43671</v>
      </c>
      <c r="J3314" s="48" t="str">
        <f>IF(Ugovori_OPULJP[[#This Row],[DATUM ZAVRŠETKA OPERACIJE]]&gt;DATE(2024,3,31),"u provedbi","završen")</f>
        <v>završen</v>
      </c>
      <c r="K3314" s="46" t="s">
        <v>594</v>
      </c>
      <c r="L3314" s="46" t="s">
        <v>594</v>
      </c>
      <c r="M3314" s="49">
        <v>0.85</v>
      </c>
      <c r="N3314" s="49">
        <v>0.15</v>
      </c>
      <c r="O3314" s="50">
        <f>Ugovori_OPULJP[[#This Row],[Bespovratna sredstva - Ukupno (EU+Nac) HRK
= Ukupna ugovorena vrijednost bespovratnih sredstava]]*Ugovori_OPULJP[[#This Row],[EU STOPA SUFINANCIRANJA %
EU CO-FINANCING RATE %]]</f>
        <v>1074430.1324999998</v>
      </c>
      <c r="P3314" s="51">
        <f>Ugovori_OPULJP[[#This Row],[Bespovratna sredstva - EU dio - HRK]]/7.5345</f>
        <v>142601.38463069877</v>
      </c>
      <c r="Q3314" s="50">
        <f>Ugovori_OPULJP[[#This Row],[Bespovratna sredstva - Ukupno (EU+Nac) HRK
= Ukupna ugovorena vrijednost bespovratnih sredstava]]*Ugovori_OPULJP[[#This Row],[STOPA NACIONALNOG SUFINANCIRANJA %]]</f>
        <v>189605.31749999998</v>
      </c>
      <c r="R3314" s="51">
        <f>Ugovori_OPULJP[[#This Row],[Bespovratna sredstva - Nacionalni dio - HRK]]/7.5345</f>
        <v>25164.95022894684</v>
      </c>
      <c r="S3314" s="50">
        <v>1264035.45</v>
      </c>
      <c r="T3314" s="51">
        <f>Ugovori_OPULJP[[#This Row],[Bespovratna sredstva - Ukupno (EU+Nac) HRK
= Ukupna ugovorena vrijednost bespovratnih sredstava]]/7.5345</f>
        <v>167766.33485964561</v>
      </c>
      <c r="U3314" s="50">
        <v>0</v>
      </c>
      <c r="V3314" s="51">
        <f>Ugovori_OPULJP[[#This Row],[Javni doprinos korisnika - HRK]]/7.5345</f>
        <v>0</v>
      </c>
      <c r="W3314" s="50">
        <v>0</v>
      </c>
      <c r="X3314" s="51">
        <f>Ugovori_OPULJP[[#This Row],[Privatni doprinos korisnika - HRK]]/7.5345</f>
        <v>0</v>
      </c>
      <c r="Y3314" s="52">
        <v>1264035.45</v>
      </c>
      <c r="Z3314" s="53">
        <f>Ugovori_OPULJP[[#This Row],[UKUPNI PRIHVATLJIVI IZDACI
TOTAL ELIGIBLE EXPENDITURE
= Bespovratna sredstva ukupno + doprinos korisnika
= Ukupni prihvatljivi troškovi
= Ukupna ugovorena vrijednost projekta HRK]]/7.5345</f>
        <v>167766.33485964561</v>
      </c>
      <c r="AA3314" s="44" t="s">
        <v>10669</v>
      </c>
      <c r="AB3314" s="44" t="s">
        <v>10670</v>
      </c>
      <c r="AC3314" s="114" t="s">
        <v>11971</v>
      </c>
      <c r="AD3314" s="43" t="s">
        <v>11026</v>
      </c>
    </row>
    <row r="3315" spans="1:30" ht="66.75" customHeight="1" x14ac:dyDescent="0.2">
      <c r="A3315" s="41" t="s">
        <v>11972</v>
      </c>
      <c r="B3315" s="42" t="s">
        <v>10664</v>
      </c>
      <c r="C3315" s="43" t="s">
        <v>11919</v>
      </c>
      <c r="D3315" s="43" t="s">
        <v>11927</v>
      </c>
      <c r="E3315" s="44" t="s">
        <v>232</v>
      </c>
      <c r="F3315" s="45" t="s">
        <v>11973</v>
      </c>
      <c r="G3315" s="45" t="s">
        <v>11974</v>
      </c>
      <c r="H3315" s="47">
        <v>43125</v>
      </c>
      <c r="I3315" s="47">
        <v>44037</v>
      </c>
      <c r="J3315" s="48" t="str">
        <f>IF(Ugovori_OPULJP[[#This Row],[DATUM ZAVRŠETKA OPERACIJE]]&gt;DATE(2024,3,31),"u provedbi","završen")</f>
        <v>završen</v>
      </c>
      <c r="K3315" s="46" t="s">
        <v>104</v>
      </c>
      <c r="L3315" s="46" t="s">
        <v>104</v>
      </c>
      <c r="M3315" s="49">
        <v>0.85</v>
      </c>
      <c r="N3315" s="49">
        <v>0.15</v>
      </c>
      <c r="O3315" s="50">
        <f>Ugovori_OPULJP[[#This Row],[Bespovratna sredstva - Ukupno (EU+Nac) HRK
= Ukupna ugovorena vrijednost bespovratnih sredstava]]*Ugovori_OPULJP[[#This Row],[EU STOPA SUFINANCIRANJA %
EU CO-FINANCING RATE %]]</f>
        <v>1142535.7874999999</v>
      </c>
      <c r="P3315" s="51">
        <f>Ugovori_OPULJP[[#This Row],[Bespovratna sredstva - EU dio - HRK]]/7.5345</f>
        <v>151640.55843121637</v>
      </c>
      <c r="Q3315" s="50">
        <f>Ugovori_OPULJP[[#This Row],[Bespovratna sredstva - Ukupno (EU+Nac) HRK
= Ukupna ugovorena vrijednost bespovratnih sredstava]]*Ugovori_OPULJP[[#This Row],[STOPA NACIONALNOG SUFINANCIRANJA %]]</f>
        <v>201623.96249999999</v>
      </c>
      <c r="R3315" s="51">
        <f>Ugovori_OPULJP[[#This Row],[Bespovratna sredstva - Nacionalni dio - HRK]]/7.5345</f>
        <v>26760.098546685247</v>
      </c>
      <c r="S3315" s="50">
        <v>1344159.75</v>
      </c>
      <c r="T3315" s="51">
        <f>Ugovori_OPULJP[[#This Row],[Bespovratna sredstva - Ukupno (EU+Nac) HRK
= Ukupna ugovorena vrijednost bespovratnih sredstava]]/7.5345</f>
        <v>178400.65697790164</v>
      </c>
      <c r="U3315" s="50">
        <v>0</v>
      </c>
      <c r="V3315" s="51">
        <f>Ugovori_OPULJP[[#This Row],[Javni doprinos korisnika - HRK]]/7.5345</f>
        <v>0</v>
      </c>
      <c r="W3315" s="50">
        <v>0</v>
      </c>
      <c r="X3315" s="51">
        <f>Ugovori_OPULJP[[#This Row],[Privatni doprinos korisnika - HRK]]/7.5345</f>
        <v>0</v>
      </c>
      <c r="Y3315" s="52">
        <v>1344159.75</v>
      </c>
      <c r="Z3315" s="53">
        <f>Ugovori_OPULJP[[#This Row],[UKUPNI PRIHVATLJIVI IZDACI
TOTAL ELIGIBLE EXPENDITURE
= Bespovratna sredstva ukupno + doprinos korisnika
= Ukupni prihvatljivi troškovi
= Ukupna ugovorena vrijednost projekta HRK]]/7.5345</f>
        <v>178400.65697790164</v>
      </c>
      <c r="AA3315" s="44" t="s">
        <v>10669</v>
      </c>
      <c r="AB3315" s="44" t="s">
        <v>10670</v>
      </c>
      <c r="AC3315" s="114" t="s">
        <v>11975</v>
      </c>
      <c r="AD3315" s="43" t="s">
        <v>11026</v>
      </c>
    </row>
    <row r="3316" spans="1:30" ht="66.75" customHeight="1" x14ac:dyDescent="0.2">
      <c r="A3316" s="41" t="s">
        <v>11976</v>
      </c>
      <c r="B3316" s="42" t="s">
        <v>10664</v>
      </c>
      <c r="C3316" s="43" t="s">
        <v>11919</v>
      </c>
      <c r="D3316" s="43" t="s">
        <v>11927</v>
      </c>
      <c r="E3316" s="44" t="s">
        <v>232</v>
      </c>
      <c r="F3316" s="45" t="s">
        <v>11977</v>
      </c>
      <c r="G3316" s="45" t="s">
        <v>7661</v>
      </c>
      <c r="H3316" s="47">
        <v>43125</v>
      </c>
      <c r="I3316" s="47">
        <v>44221</v>
      </c>
      <c r="J3316" s="48" t="str">
        <f>IF(Ugovori_OPULJP[[#This Row],[DATUM ZAVRŠETKA OPERACIJE]]&gt;DATE(2024,3,31),"u provedbi","završen")</f>
        <v>završen</v>
      </c>
      <c r="K3316" s="46" t="s">
        <v>333</v>
      </c>
      <c r="L3316" s="46" t="s">
        <v>333</v>
      </c>
      <c r="M3316" s="49">
        <v>0.85</v>
      </c>
      <c r="N3316" s="49">
        <v>0.15</v>
      </c>
      <c r="O3316" s="50">
        <f>Ugovori_OPULJP[[#This Row],[Bespovratna sredstva - Ukupno (EU+Nac) HRK
= Ukupna ugovorena vrijednost bespovratnih sredstava]]*Ugovori_OPULJP[[#This Row],[EU STOPA SUFINANCIRANJA %
EU CO-FINANCING RATE %]]</f>
        <v>1071853.2895</v>
      </c>
      <c r="P3316" s="51">
        <f>Ugovori_OPULJP[[#This Row],[Bespovratna sredstva - EU dio - HRK]]/7.5345</f>
        <v>142259.37879089519</v>
      </c>
      <c r="Q3316" s="50">
        <f>Ugovori_OPULJP[[#This Row],[Bespovratna sredstva - Ukupno (EU+Nac) HRK
= Ukupna ugovorena vrijednost bespovratnih sredstava]]*Ugovori_OPULJP[[#This Row],[STOPA NACIONALNOG SUFINANCIRANJA %]]</f>
        <v>189150.58050000001</v>
      </c>
      <c r="R3316" s="51">
        <f>Ugovori_OPULJP[[#This Row],[Bespovratna sredstva - Nacionalni dio - HRK]]/7.5345</f>
        <v>25104.596257216803</v>
      </c>
      <c r="S3316" s="50">
        <v>1261003.8700000001</v>
      </c>
      <c r="T3316" s="51">
        <f>Ugovori_OPULJP[[#This Row],[Bespovratna sredstva - Ukupno (EU+Nac) HRK
= Ukupna ugovorena vrijednost bespovratnih sredstava]]/7.5345</f>
        <v>167363.97504811201</v>
      </c>
      <c r="U3316" s="50">
        <v>0</v>
      </c>
      <c r="V3316" s="51">
        <f>Ugovori_OPULJP[[#This Row],[Javni doprinos korisnika - HRK]]/7.5345</f>
        <v>0</v>
      </c>
      <c r="W3316" s="50">
        <v>0</v>
      </c>
      <c r="X3316" s="51">
        <f>Ugovori_OPULJP[[#This Row],[Privatni doprinos korisnika - HRK]]/7.5345</f>
        <v>0</v>
      </c>
      <c r="Y3316" s="52">
        <v>1261003.8700000001</v>
      </c>
      <c r="Z3316" s="53">
        <f>Ugovori_OPULJP[[#This Row],[UKUPNI PRIHVATLJIVI IZDACI
TOTAL ELIGIBLE EXPENDITURE
= Bespovratna sredstva ukupno + doprinos korisnika
= Ukupni prihvatljivi troškovi
= Ukupna ugovorena vrijednost projekta HRK]]/7.5345</f>
        <v>167363.97504811201</v>
      </c>
      <c r="AA3316" s="44" t="s">
        <v>10669</v>
      </c>
      <c r="AB3316" s="44" t="s">
        <v>10670</v>
      </c>
      <c r="AC3316" s="114" t="s">
        <v>11978</v>
      </c>
      <c r="AD3316" s="43" t="s">
        <v>11026</v>
      </c>
    </row>
    <row r="3317" spans="1:30" ht="66.75" customHeight="1" x14ac:dyDescent="0.2">
      <c r="A3317" s="41" t="s">
        <v>11979</v>
      </c>
      <c r="B3317" s="42" t="s">
        <v>10664</v>
      </c>
      <c r="C3317" s="43" t="s">
        <v>11919</v>
      </c>
      <c r="D3317" s="43" t="s">
        <v>11927</v>
      </c>
      <c r="E3317" s="44" t="s">
        <v>232</v>
      </c>
      <c r="F3317" s="45" t="s">
        <v>2550</v>
      </c>
      <c r="G3317" s="45" t="s">
        <v>7747</v>
      </c>
      <c r="H3317" s="47">
        <v>43125</v>
      </c>
      <c r="I3317" s="47">
        <v>43490</v>
      </c>
      <c r="J3317" s="48" t="str">
        <f>IF(Ugovori_OPULJP[[#This Row],[DATUM ZAVRŠETKA OPERACIJE]]&gt;DATE(2024,3,31),"u provedbi","završen")</f>
        <v>završen</v>
      </c>
      <c r="K3317" s="46" t="s">
        <v>271</v>
      </c>
      <c r="L3317" s="46" t="s">
        <v>130</v>
      </c>
      <c r="M3317" s="49">
        <v>0.85</v>
      </c>
      <c r="N3317" s="49">
        <v>0.15</v>
      </c>
      <c r="O3317" s="50">
        <f>Ugovori_OPULJP[[#This Row],[Bespovratna sredstva - Ukupno (EU+Nac) HRK
= Ukupna ugovorena vrijednost bespovratnih sredstava]]*Ugovori_OPULJP[[#This Row],[EU STOPA SUFINANCIRANJA %
EU CO-FINANCING RATE %]]</f>
        <v>798417.29949999996</v>
      </c>
      <c r="P3317" s="51">
        <f>Ugovori_OPULJP[[#This Row],[Bespovratna sredstva - EU dio - HRK]]/7.5345</f>
        <v>105968.18627646159</v>
      </c>
      <c r="Q3317" s="50">
        <f>Ugovori_OPULJP[[#This Row],[Bespovratna sredstva - Ukupno (EU+Nac) HRK
= Ukupna ugovorena vrijednost bespovratnih sredstava]]*Ugovori_OPULJP[[#This Row],[STOPA NACIONALNOG SUFINANCIRANJA %]]</f>
        <v>140897.17049999998</v>
      </c>
      <c r="R3317" s="51">
        <f>Ugovori_OPULJP[[#This Row],[Bespovratna sredstva - Nacionalni dio - HRK]]/7.5345</f>
        <v>18700.268166434398</v>
      </c>
      <c r="S3317" s="50">
        <v>939314.47</v>
      </c>
      <c r="T3317" s="51">
        <f>Ugovori_OPULJP[[#This Row],[Bespovratna sredstva - Ukupno (EU+Nac) HRK
= Ukupna ugovorena vrijednost bespovratnih sredstava]]/7.5345</f>
        <v>124668.45444289601</v>
      </c>
      <c r="U3317" s="50">
        <v>0</v>
      </c>
      <c r="V3317" s="51">
        <f>Ugovori_OPULJP[[#This Row],[Javni doprinos korisnika - HRK]]/7.5345</f>
        <v>0</v>
      </c>
      <c r="W3317" s="50">
        <v>0</v>
      </c>
      <c r="X3317" s="51">
        <f>Ugovori_OPULJP[[#This Row],[Privatni doprinos korisnika - HRK]]/7.5345</f>
        <v>0</v>
      </c>
      <c r="Y3317" s="52">
        <v>939314.47</v>
      </c>
      <c r="Z3317" s="53">
        <f>Ugovori_OPULJP[[#This Row],[UKUPNI PRIHVATLJIVI IZDACI
TOTAL ELIGIBLE EXPENDITURE
= Bespovratna sredstva ukupno + doprinos korisnika
= Ukupni prihvatljivi troškovi
= Ukupna ugovorena vrijednost projekta HRK]]/7.5345</f>
        <v>124668.45444289601</v>
      </c>
      <c r="AA3317" s="44" t="s">
        <v>10669</v>
      </c>
      <c r="AB3317" s="44" t="s">
        <v>10670</v>
      </c>
      <c r="AC3317" s="114" t="s">
        <v>11980</v>
      </c>
      <c r="AD3317" s="43" t="s">
        <v>11026</v>
      </c>
    </row>
    <row r="3318" spans="1:30" ht="66.75" customHeight="1" x14ac:dyDescent="0.2">
      <c r="A3318" s="41" t="s">
        <v>11981</v>
      </c>
      <c r="B3318" s="42" t="s">
        <v>10664</v>
      </c>
      <c r="C3318" s="43" t="s">
        <v>11919</v>
      </c>
      <c r="D3318" s="43" t="s">
        <v>11927</v>
      </c>
      <c r="E3318" s="44" t="s">
        <v>232</v>
      </c>
      <c r="F3318" s="45" t="s">
        <v>11982</v>
      </c>
      <c r="G3318" s="45" t="s">
        <v>424</v>
      </c>
      <c r="H3318" s="47">
        <v>43125</v>
      </c>
      <c r="I3318" s="47">
        <v>44221</v>
      </c>
      <c r="J3318" s="48" t="str">
        <f>IF(Ugovori_OPULJP[[#This Row],[DATUM ZAVRŠETKA OPERACIJE]]&gt;DATE(2024,3,31),"u provedbi","završen")</f>
        <v>završen</v>
      </c>
      <c r="K3318" s="46" t="s">
        <v>11983</v>
      </c>
      <c r="L3318" s="46" t="s">
        <v>37</v>
      </c>
      <c r="M3318" s="49">
        <v>0.85</v>
      </c>
      <c r="N3318" s="49">
        <v>0.15</v>
      </c>
      <c r="O3318" s="50">
        <f>Ugovori_OPULJP[[#This Row],[Bespovratna sredstva - Ukupno (EU+Nac) HRK
= Ukupna ugovorena vrijednost bespovratnih sredstava]]*Ugovori_OPULJP[[#This Row],[EU STOPA SUFINANCIRANJA %
EU CO-FINANCING RATE %]]</f>
        <v>1133045.325</v>
      </c>
      <c r="P3318" s="51">
        <f>Ugovori_OPULJP[[#This Row],[Bespovratna sredstva - EU dio - HRK]]/7.5345</f>
        <v>150380.9575950627</v>
      </c>
      <c r="Q3318" s="50">
        <f>Ugovori_OPULJP[[#This Row],[Bespovratna sredstva - Ukupno (EU+Nac) HRK
= Ukupna ugovorena vrijednost bespovratnih sredstava]]*Ugovori_OPULJP[[#This Row],[STOPA NACIONALNOG SUFINANCIRANJA %]]</f>
        <v>199949.17499999999</v>
      </c>
      <c r="R3318" s="51">
        <f>Ugovori_OPULJP[[#This Row],[Bespovratna sredstva - Nacionalni dio - HRK]]/7.5345</f>
        <v>26537.816046187534</v>
      </c>
      <c r="S3318" s="50">
        <v>1332994.5</v>
      </c>
      <c r="T3318" s="51">
        <f>Ugovori_OPULJP[[#This Row],[Bespovratna sredstva - Ukupno (EU+Nac) HRK
= Ukupna ugovorena vrijednost bespovratnih sredstava]]/7.5345</f>
        <v>176918.77364125024</v>
      </c>
      <c r="U3318" s="50">
        <v>0</v>
      </c>
      <c r="V3318" s="51">
        <f>Ugovori_OPULJP[[#This Row],[Javni doprinos korisnika - HRK]]/7.5345</f>
        <v>0</v>
      </c>
      <c r="W3318" s="50">
        <v>0</v>
      </c>
      <c r="X3318" s="51">
        <f>Ugovori_OPULJP[[#This Row],[Privatni doprinos korisnika - HRK]]/7.5345</f>
        <v>0</v>
      </c>
      <c r="Y3318" s="52">
        <v>1332994.5</v>
      </c>
      <c r="Z3318" s="53">
        <f>Ugovori_OPULJP[[#This Row],[UKUPNI PRIHVATLJIVI IZDACI
TOTAL ELIGIBLE EXPENDITURE
= Bespovratna sredstva ukupno + doprinos korisnika
= Ukupni prihvatljivi troškovi
= Ukupna ugovorena vrijednost projekta HRK]]/7.5345</f>
        <v>176918.77364125024</v>
      </c>
      <c r="AA3318" s="44" t="s">
        <v>10669</v>
      </c>
      <c r="AB3318" s="44" t="s">
        <v>10670</v>
      </c>
      <c r="AC3318" s="114" t="s">
        <v>11984</v>
      </c>
      <c r="AD3318" s="43" t="s">
        <v>11026</v>
      </c>
    </row>
    <row r="3319" spans="1:30" ht="66.75" customHeight="1" x14ac:dyDescent="0.2">
      <c r="A3319" s="41" t="s">
        <v>11985</v>
      </c>
      <c r="B3319" s="42" t="s">
        <v>10664</v>
      </c>
      <c r="C3319" s="43" t="s">
        <v>11919</v>
      </c>
      <c r="D3319" s="43" t="s">
        <v>11927</v>
      </c>
      <c r="E3319" s="44" t="s">
        <v>232</v>
      </c>
      <c r="F3319" s="45" t="s">
        <v>11986</v>
      </c>
      <c r="G3319" s="45" t="s">
        <v>308</v>
      </c>
      <c r="H3319" s="47">
        <v>43125</v>
      </c>
      <c r="I3319" s="47">
        <v>44221</v>
      </c>
      <c r="J3319" s="48" t="str">
        <f>IF(Ugovori_OPULJP[[#This Row],[DATUM ZAVRŠETKA OPERACIJE]]&gt;DATE(2024,3,31),"u provedbi","završen")</f>
        <v>završen</v>
      </c>
      <c r="K3319" s="46" t="s">
        <v>37</v>
      </c>
      <c r="L3319" s="46" t="s">
        <v>37</v>
      </c>
      <c r="M3319" s="49">
        <v>0.85</v>
      </c>
      <c r="N3319" s="49">
        <v>0.15</v>
      </c>
      <c r="O3319" s="50">
        <f>Ugovori_OPULJP[[#This Row],[Bespovratna sredstva - Ukupno (EU+Nac) HRK
= Ukupna ugovorena vrijednost bespovratnih sredstava]]*Ugovori_OPULJP[[#This Row],[EU STOPA SUFINANCIRANJA %
EU CO-FINANCING RATE %]]</f>
        <v>1273043.8694999998</v>
      </c>
      <c r="P3319" s="51">
        <f>Ugovori_OPULJP[[#This Row],[Bespovratna sredstva - EU dio - HRK]]/7.5345</f>
        <v>168961.95759506267</v>
      </c>
      <c r="Q3319" s="50">
        <f>Ugovori_OPULJP[[#This Row],[Bespovratna sredstva - Ukupno (EU+Nac) HRK
= Ukupna ugovorena vrijednost bespovratnih sredstava]]*Ugovori_OPULJP[[#This Row],[STOPA NACIONALNOG SUFINANCIRANJA %]]</f>
        <v>224654.80049999998</v>
      </c>
      <c r="R3319" s="51">
        <f>Ugovori_OPULJP[[#This Row],[Bespovratna sredstva - Nacionalni dio - HRK]]/7.5345</f>
        <v>29816.816046187534</v>
      </c>
      <c r="S3319" s="50">
        <v>1497698.67</v>
      </c>
      <c r="T3319" s="51">
        <f>Ugovori_OPULJP[[#This Row],[Bespovratna sredstva - Ukupno (EU+Nac) HRK
= Ukupna ugovorena vrijednost bespovratnih sredstava]]/7.5345</f>
        <v>198778.77364125024</v>
      </c>
      <c r="U3319" s="50">
        <v>0</v>
      </c>
      <c r="V3319" s="51">
        <f>Ugovori_OPULJP[[#This Row],[Javni doprinos korisnika - HRK]]/7.5345</f>
        <v>0</v>
      </c>
      <c r="W3319" s="50">
        <v>0</v>
      </c>
      <c r="X3319" s="51">
        <f>Ugovori_OPULJP[[#This Row],[Privatni doprinos korisnika - HRK]]/7.5345</f>
        <v>0</v>
      </c>
      <c r="Y3319" s="52">
        <v>1497698.67</v>
      </c>
      <c r="Z3319" s="53">
        <f>Ugovori_OPULJP[[#This Row],[UKUPNI PRIHVATLJIVI IZDACI
TOTAL ELIGIBLE EXPENDITURE
= Bespovratna sredstva ukupno + doprinos korisnika
= Ukupni prihvatljivi troškovi
= Ukupna ugovorena vrijednost projekta HRK]]/7.5345</f>
        <v>198778.77364125024</v>
      </c>
      <c r="AA3319" s="44" t="s">
        <v>10669</v>
      </c>
      <c r="AB3319" s="44" t="s">
        <v>10670</v>
      </c>
      <c r="AC3319" s="114" t="s">
        <v>11987</v>
      </c>
      <c r="AD3319" s="43" t="s">
        <v>11026</v>
      </c>
    </row>
    <row r="3320" spans="1:30" ht="66.75" customHeight="1" x14ac:dyDescent="0.2">
      <c r="A3320" s="41" t="s">
        <v>11988</v>
      </c>
      <c r="B3320" s="42" t="s">
        <v>10664</v>
      </c>
      <c r="C3320" s="43" t="s">
        <v>11919</v>
      </c>
      <c r="D3320" s="43" t="s">
        <v>11927</v>
      </c>
      <c r="E3320" s="44" t="s">
        <v>232</v>
      </c>
      <c r="F3320" s="45" t="s">
        <v>11989</v>
      </c>
      <c r="G3320" s="45" t="s">
        <v>11990</v>
      </c>
      <c r="H3320" s="47">
        <v>43125</v>
      </c>
      <c r="I3320" s="47">
        <v>44221</v>
      </c>
      <c r="J3320" s="48" t="str">
        <f>IF(Ugovori_OPULJP[[#This Row],[DATUM ZAVRŠETKA OPERACIJE]]&gt;DATE(2024,3,31),"u provedbi","završen")</f>
        <v>završen</v>
      </c>
      <c r="K3320" s="46" t="s">
        <v>249</v>
      </c>
      <c r="L3320" s="46" t="s">
        <v>249</v>
      </c>
      <c r="M3320" s="49">
        <v>0.85</v>
      </c>
      <c r="N3320" s="49">
        <v>0.15</v>
      </c>
      <c r="O3320" s="50">
        <f>Ugovori_OPULJP[[#This Row],[Bespovratna sredstva - Ukupno (EU+Nac) HRK
= Ukupna ugovorena vrijednost bespovratnih sredstava]]*Ugovori_OPULJP[[#This Row],[EU STOPA SUFINANCIRANJA %
EU CO-FINANCING RATE %]]</f>
        <v>1149637.7585</v>
      </c>
      <c r="P3320" s="51">
        <f>Ugovori_OPULJP[[#This Row],[Bespovratna sredstva - EU dio - HRK]]/7.5345</f>
        <v>152583.15196761562</v>
      </c>
      <c r="Q3320" s="50">
        <f>Ugovori_OPULJP[[#This Row],[Bespovratna sredstva - Ukupno (EU+Nac) HRK
= Ukupna ugovorena vrijednost bespovratnih sredstava]]*Ugovori_OPULJP[[#This Row],[STOPA NACIONALNOG SUFINANCIRANJA %]]</f>
        <v>202877.25149999998</v>
      </c>
      <c r="R3320" s="51">
        <f>Ugovori_OPULJP[[#This Row],[Bespovratna sredstva - Nacionalni dio - HRK]]/7.5345</f>
        <v>26926.438582520401</v>
      </c>
      <c r="S3320" s="50">
        <v>1352515.01</v>
      </c>
      <c r="T3320" s="51">
        <f>Ugovori_OPULJP[[#This Row],[Bespovratna sredstva - Ukupno (EU+Nac) HRK
= Ukupna ugovorena vrijednost bespovratnih sredstava]]/7.5345</f>
        <v>179509.59055013602</v>
      </c>
      <c r="U3320" s="50">
        <v>0</v>
      </c>
      <c r="V3320" s="51">
        <f>Ugovori_OPULJP[[#This Row],[Javni doprinos korisnika - HRK]]/7.5345</f>
        <v>0</v>
      </c>
      <c r="W3320" s="50">
        <v>0</v>
      </c>
      <c r="X3320" s="51">
        <f>Ugovori_OPULJP[[#This Row],[Privatni doprinos korisnika - HRK]]/7.5345</f>
        <v>0</v>
      </c>
      <c r="Y3320" s="52">
        <v>1352515.01</v>
      </c>
      <c r="Z3320" s="53">
        <f>Ugovori_OPULJP[[#This Row],[UKUPNI PRIHVATLJIVI IZDACI
TOTAL ELIGIBLE EXPENDITURE
= Bespovratna sredstva ukupno + doprinos korisnika
= Ukupni prihvatljivi troškovi
= Ukupna ugovorena vrijednost projekta HRK]]/7.5345</f>
        <v>179509.59055013602</v>
      </c>
      <c r="AA3320" s="44" t="s">
        <v>10669</v>
      </c>
      <c r="AB3320" s="44" t="s">
        <v>10670</v>
      </c>
      <c r="AC3320" s="114" t="s">
        <v>11991</v>
      </c>
      <c r="AD3320" s="43" t="s">
        <v>11026</v>
      </c>
    </row>
    <row r="3321" spans="1:30" ht="66.75" customHeight="1" x14ac:dyDescent="0.2">
      <c r="A3321" s="41" t="s">
        <v>11992</v>
      </c>
      <c r="B3321" s="42" t="s">
        <v>10664</v>
      </c>
      <c r="C3321" s="43" t="s">
        <v>11919</v>
      </c>
      <c r="D3321" s="43" t="s">
        <v>11927</v>
      </c>
      <c r="E3321" s="44" t="s">
        <v>232</v>
      </c>
      <c r="F3321" s="45" t="s">
        <v>11993</v>
      </c>
      <c r="G3321" s="45" t="s">
        <v>7760</v>
      </c>
      <c r="H3321" s="47">
        <v>43125</v>
      </c>
      <c r="I3321" s="47">
        <v>44221</v>
      </c>
      <c r="J3321" s="48" t="str">
        <f>IF(Ugovori_OPULJP[[#This Row],[DATUM ZAVRŠETKA OPERACIJE]]&gt;DATE(2024,3,31),"u provedbi","završen")</f>
        <v>završen</v>
      </c>
      <c r="K3321" s="46" t="s">
        <v>99</v>
      </c>
      <c r="L3321" s="46" t="s">
        <v>99</v>
      </c>
      <c r="M3321" s="49">
        <v>0.85</v>
      </c>
      <c r="N3321" s="49">
        <v>0.15</v>
      </c>
      <c r="O3321" s="50">
        <f>Ugovori_OPULJP[[#This Row],[Bespovratna sredstva - Ukupno (EU+Nac) HRK
= Ukupna ugovorena vrijednost bespovratnih sredstava]]*Ugovori_OPULJP[[#This Row],[EU STOPA SUFINANCIRANJA %
EU CO-FINANCING RATE %]]</f>
        <v>1266479.94</v>
      </c>
      <c r="P3321" s="51">
        <f>Ugovori_OPULJP[[#This Row],[Bespovratna sredstva - EU dio - HRK]]/7.5345</f>
        <v>168090.7744375871</v>
      </c>
      <c r="Q3321" s="50">
        <f>Ugovori_OPULJP[[#This Row],[Bespovratna sredstva - Ukupno (EU+Nac) HRK
= Ukupna ugovorena vrijednost bespovratnih sredstava]]*Ugovori_OPULJP[[#This Row],[STOPA NACIONALNOG SUFINANCIRANJA %]]</f>
        <v>223496.46</v>
      </c>
      <c r="R3321" s="51">
        <f>Ugovori_OPULJP[[#This Row],[Bespovratna sredstva - Nacionalni dio - HRK]]/7.5345</f>
        <v>29663.077841927134</v>
      </c>
      <c r="S3321" s="50">
        <v>1489976.4</v>
      </c>
      <c r="T3321" s="51">
        <f>Ugovori_OPULJP[[#This Row],[Bespovratna sredstva - Ukupno (EU+Nac) HRK
= Ukupna ugovorena vrijednost bespovratnih sredstava]]/7.5345</f>
        <v>197753.85227951422</v>
      </c>
      <c r="U3321" s="50">
        <v>0</v>
      </c>
      <c r="V3321" s="51">
        <f>Ugovori_OPULJP[[#This Row],[Javni doprinos korisnika - HRK]]/7.5345</f>
        <v>0</v>
      </c>
      <c r="W3321" s="50">
        <v>0</v>
      </c>
      <c r="X3321" s="51">
        <f>Ugovori_OPULJP[[#This Row],[Privatni doprinos korisnika - HRK]]/7.5345</f>
        <v>0</v>
      </c>
      <c r="Y3321" s="52">
        <v>1489976.4</v>
      </c>
      <c r="Z3321" s="53">
        <f>Ugovori_OPULJP[[#This Row],[UKUPNI PRIHVATLJIVI IZDACI
TOTAL ELIGIBLE EXPENDITURE
= Bespovratna sredstva ukupno + doprinos korisnika
= Ukupni prihvatljivi troškovi
= Ukupna ugovorena vrijednost projekta HRK]]/7.5345</f>
        <v>197753.85227951422</v>
      </c>
      <c r="AA3321" s="44" t="s">
        <v>10669</v>
      </c>
      <c r="AB3321" s="44" t="s">
        <v>10670</v>
      </c>
      <c r="AC3321" s="114" t="s">
        <v>11994</v>
      </c>
      <c r="AD3321" s="43" t="s">
        <v>11026</v>
      </c>
    </row>
    <row r="3322" spans="1:30" ht="66.75" customHeight="1" x14ac:dyDescent="0.2">
      <c r="A3322" s="41" t="s">
        <v>11995</v>
      </c>
      <c r="B3322" s="42" t="s">
        <v>10664</v>
      </c>
      <c r="C3322" s="43" t="s">
        <v>11919</v>
      </c>
      <c r="D3322" s="43" t="s">
        <v>11927</v>
      </c>
      <c r="E3322" s="44" t="s">
        <v>232</v>
      </c>
      <c r="F3322" s="45" t="s">
        <v>11996</v>
      </c>
      <c r="G3322" s="45" t="s">
        <v>7708</v>
      </c>
      <c r="H3322" s="47">
        <v>43125</v>
      </c>
      <c r="I3322" s="47">
        <v>44221</v>
      </c>
      <c r="J3322" s="48" t="str">
        <f>IF(Ugovori_OPULJP[[#This Row],[DATUM ZAVRŠETKA OPERACIJE]]&gt;DATE(2024,3,31),"u provedbi","završen")</f>
        <v>završen</v>
      </c>
      <c r="K3322" s="46" t="s">
        <v>104</v>
      </c>
      <c r="L3322" s="46" t="s">
        <v>104</v>
      </c>
      <c r="M3322" s="49">
        <v>0.85</v>
      </c>
      <c r="N3322" s="49">
        <v>0.15</v>
      </c>
      <c r="O3322" s="50">
        <f>Ugovori_OPULJP[[#This Row],[Bespovratna sredstva - Ukupno (EU+Nac) HRK
= Ukupna ugovorena vrijednost bespovratnih sredstava]]*Ugovori_OPULJP[[#This Row],[EU STOPA SUFINANCIRANJA %
EU CO-FINANCING RATE %]]</f>
        <v>796728.8764999999</v>
      </c>
      <c r="P3322" s="51">
        <f>Ugovori_OPULJP[[#This Row],[Bespovratna sredstva - EU dio - HRK]]/7.5345</f>
        <v>105744.09403410974</v>
      </c>
      <c r="Q3322" s="50">
        <f>Ugovori_OPULJP[[#This Row],[Bespovratna sredstva - Ukupno (EU+Nac) HRK
= Ukupna ugovorena vrijednost bespovratnih sredstava]]*Ugovori_OPULJP[[#This Row],[STOPA NACIONALNOG SUFINANCIRANJA %]]</f>
        <v>140599.21349999998</v>
      </c>
      <c r="R3322" s="51">
        <f>Ugovori_OPULJP[[#This Row],[Bespovratna sredstva - Nacionalni dio - HRK]]/7.5345</f>
        <v>18660.722476607603</v>
      </c>
      <c r="S3322" s="50">
        <v>937328.09</v>
      </c>
      <c r="T3322" s="51">
        <f>Ugovori_OPULJP[[#This Row],[Bespovratna sredstva - Ukupno (EU+Nac) HRK
= Ukupna ugovorena vrijednost bespovratnih sredstava]]/7.5345</f>
        <v>124404.81651071736</v>
      </c>
      <c r="U3322" s="50">
        <v>0</v>
      </c>
      <c r="V3322" s="51">
        <f>Ugovori_OPULJP[[#This Row],[Javni doprinos korisnika - HRK]]/7.5345</f>
        <v>0</v>
      </c>
      <c r="W3322" s="50">
        <v>0</v>
      </c>
      <c r="X3322" s="51">
        <f>Ugovori_OPULJP[[#This Row],[Privatni doprinos korisnika - HRK]]/7.5345</f>
        <v>0</v>
      </c>
      <c r="Y3322" s="52">
        <v>937328.09</v>
      </c>
      <c r="Z3322" s="53">
        <f>Ugovori_OPULJP[[#This Row],[UKUPNI PRIHVATLJIVI IZDACI
TOTAL ELIGIBLE EXPENDITURE
= Bespovratna sredstva ukupno + doprinos korisnika
= Ukupni prihvatljivi troškovi
= Ukupna ugovorena vrijednost projekta HRK]]/7.5345</f>
        <v>124404.81651071736</v>
      </c>
      <c r="AA3322" s="44" t="s">
        <v>10669</v>
      </c>
      <c r="AB3322" s="44" t="s">
        <v>10670</v>
      </c>
      <c r="AC3322" s="114" t="s">
        <v>11997</v>
      </c>
      <c r="AD3322" s="43" t="s">
        <v>11026</v>
      </c>
    </row>
    <row r="3323" spans="1:30" ht="66.75" customHeight="1" x14ac:dyDescent="0.2">
      <c r="A3323" s="41" t="s">
        <v>11998</v>
      </c>
      <c r="B3323" s="42" t="s">
        <v>10664</v>
      </c>
      <c r="C3323" s="43" t="s">
        <v>11919</v>
      </c>
      <c r="D3323" s="43" t="s">
        <v>11927</v>
      </c>
      <c r="E3323" s="44" t="s">
        <v>232</v>
      </c>
      <c r="F3323" s="45" t="s">
        <v>11999</v>
      </c>
      <c r="G3323" s="45" t="s">
        <v>673</v>
      </c>
      <c r="H3323" s="47">
        <v>43125</v>
      </c>
      <c r="I3323" s="47">
        <v>44221</v>
      </c>
      <c r="J3323" s="48" t="str">
        <f>IF(Ugovori_OPULJP[[#This Row],[DATUM ZAVRŠETKA OPERACIJE]]&gt;DATE(2024,3,31),"u provedbi","završen")</f>
        <v>završen</v>
      </c>
      <c r="K3323" s="46" t="s">
        <v>109</v>
      </c>
      <c r="L3323" s="46" t="s">
        <v>104</v>
      </c>
      <c r="M3323" s="49">
        <v>0.85</v>
      </c>
      <c r="N3323" s="49">
        <v>0.15</v>
      </c>
      <c r="O3323" s="50">
        <f>Ugovori_OPULJP[[#This Row],[Bespovratna sredstva - Ukupno (EU+Nac) HRK
= Ukupna ugovorena vrijednost bespovratnih sredstava]]*Ugovori_OPULJP[[#This Row],[EU STOPA SUFINANCIRANJA %
EU CO-FINANCING RATE %]]</f>
        <v>1261923.9739999999</v>
      </c>
      <c r="P3323" s="51">
        <f>Ugovori_OPULJP[[#This Row],[Bespovratna sredstva - EU dio - HRK]]/7.5345</f>
        <v>167486.09383502553</v>
      </c>
      <c r="Q3323" s="50">
        <f>Ugovori_OPULJP[[#This Row],[Bespovratna sredstva - Ukupno (EU+Nac) HRK
= Ukupna ugovorena vrijednost bespovratnih sredstava]]*Ugovori_OPULJP[[#This Row],[STOPA NACIONALNOG SUFINANCIRANJA %]]</f>
        <v>222692.46599999999</v>
      </c>
      <c r="R3323" s="51">
        <f>Ugovori_OPULJP[[#This Row],[Bespovratna sredstva - Nacionalni dio - HRK]]/7.5345</f>
        <v>29556.369500298624</v>
      </c>
      <c r="S3323" s="50">
        <v>1484616.44</v>
      </c>
      <c r="T3323" s="51">
        <f>Ugovori_OPULJP[[#This Row],[Bespovratna sredstva - Ukupno (EU+Nac) HRK
= Ukupna ugovorena vrijednost bespovratnih sredstava]]/7.5345</f>
        <v>197042.46333532417</v>
      </c>
      <c r="U3323" s="50">
        <v>0</v>
      </c>
      <c r="V3323" s="51">
        <f>Ugovori_OPULJP[[#This Row],[Javni doprinos korisnika - HRK]]/7.5345</f>
        <v>0</v>
      </c>
      <c r="W3323" s="50">
        <v>0</v>
      </c>
      <c r="X3323" s="51">
        <f>Ugovori_OPULJP[[#This Row],[Privatni doprinos korisnika - HRK]]/7.5345</f>
        <v>0</v>
      </c>
      <c r="Y3323" s="52">
        <v>1484616.44</v>
      </c>
      <c r="Z3323" s="53">
        <f>Ugovori_OPULJP[[#This Row],[UKUPNI PRIHVATLJIVI IZDACI
TOTAL ELIGIBLE EXPENDITURE
= Bespovratna sredstva ukupno + doprinos korisnika
= Ukupni prihvatljivi troškovi
= Ukupna ugovorena vrijednost projekta HRK]]/7.5345</f>
        <v>197042.46333532417</v>
      </c>
      <c r="AA3323" s="44" t="s">
        <v>10669</v>
      </c>
      <c r="AB3323" s="44" t="s">
        <v>10670</v>
      </c>
      <c r="AC3323" s="114" t="s">
        <v>12000</v>
      </c>
      <c r="AD3323" s="43" t="s">
        <v>11026</v>
      </c>
    </row>
    <row r="3324" spans="1:30" ht="66.75" customHeight="1" x14ac:dyDescent="0.2">
      <c r="A3324" s="41" t="s">
        <v>12001</v>
      </c>
      <c r="B3324" s="42" t="s">
        <v>10664</v>
      </c>
      <c r="C3324" s="43" t="s">
        <v>11919</v>
      </c>
      <c r="D3324" s="43" t="s">
        <v>11927</v>
      </c>
      <c r="E3324" s="44" t="s">
        <v>232</v>
      </c>
      <c r="F3324" s="45" t="s">
        <v>12002</v>
      </c>
      <c r="G3324" s="45" t="s">
        <v>7751</v>
      </c>
      <c r="H3324" s="47">
        <v>43125</v>
      </c>
      <c r="I3324" s="47">
        <v>44221</v>
      </c>
      <c r="J3324" s="48" t="str">
        <f>IF(Ugovori_OPULJP[[#This Row],[DATUM ZAVRŠETKA OPERACIJE]]&gt;DATE(2024,3,31),"u provedbi","završen")</f>
        <v>završen</v>
      </c>
      <c r="K3324" s="46" t="s">
        <v>109</v>
      </c>
      <c r="L3324" s="46" t="s">
        <v>104</v>
      </c>
      <c r="M3324" s="49">
        <v>0.85</v>
      </c>
      <c r="N3324" s="49">
        <v>0.15</v>
      </c>
      <c r="O3324" s="50">
        <f>Ugovori_OPULJP[[#This Row],[Bespovratna sredstva - Ukupno (EU+Nac) HRK
= Ukupna ugovorena vrijednost bespovratnih sredstava]]*Ugovori_OPULJP[[#This Row],[EU STOPA SUFINANCIRANJA %
EU CO-FINANCING RATE %]]</f>
        <v>1242809.9645</v>
      </c>
      <c r="P3324" s="51">
        <f>Ugovori_OPULJP[[#This Row],[Bespovratna sredstva - EU dio - HRK]]/7.5345</f>
        <v>164949.22881412168</v>
      </c>
      <c r="Q3324" s="50">
        <f>Ugovori_OPULJP[[#This Row],[Bespovratna sredstva - Ukupno (EU+Nac) HRK
= Ukupna ugovorena vrijednost bespovratnih sredstava]]*Ugovori_OPULJP[[#This Row],[STOPA NACIONALNOG SUFINANCIRANJA %]]</f>
        <v>219319.40550000002</v>
      </c>
      <c r="R3324" s="51">
        <f>Ugovori_OPULJP[[#This Row],[Bespovratna sredstva - Nacionalni dio - HRK]]/7.5345</f>
        <v>29108.687437786186</v>
      </c>
      <c r="S3324" s="50">
        <v>1462129.37</v>
      </c>
      <c r="T3324" s="51">
        <f>Ugovori_OPULJP[[#This Row],[Bespovratna sredstva - Ukupno (EU+Nac) HRK
= Ukupna ugovorena vrijednost bespovratnih sredstava]]/7.5345</f>
        <v>194057.91625190788</v>
      </c>
      <c r="U3324" s="50">
        <v>0</v>
      </c>
      <c r="V3324" s="51">
        <f>Ugovori_OPULJP[[#This Row],[Javni doprinos korisnika - HRK]]/7.5345</f>
        <v>0</v>
      </c>
      <c r="W3324" s="50">
        <v>0</v>
      </c>
      <c r="X3324" s="51">
        <f>Ugovori_OPULJP[[#This Row],[Privatni doprinos korisnika - HRK]]/7.5345</f>
        <v>0</v>
      </c>
      <c r="Y3324" s="52">
        <v>1462129.37</v>
      </c>
      <c r="Z3324" s="53">
        <f>Ugovori_OPULJP[[#This Row],[UKUPNI PRIHVATLJIVI IZDACI
TOTAL ELIGIBLE EXPENDITURE
= Bespovratna sredstva ukupno + doprinos korisnika
= Ukupni prihvatljivi troškovi
= Ukupna ugovorena vrijednost projekta HRK]]/7.5345</f>
        <v>194057.91625190788</v>
      </c>
      <c r="AA3324" s="44" t="s">
        <v>10669</v>
      </c>
      <c r="AB3324" s="44" t="s">
        <v>10670</v>
      </c>
      <c r="AC3324" s="114" t="s">
        <v>12003</v>
      </c>
      <c r="AD3324" s="43" t="s">
        <v>11026</v>
      </c>
    </row>
    <row r="3325" spans="1:30" ht="66.75" customHeight="1" x14ac:dyDescent="0.2">
      <c r="A3325" s="41" t="s">
        <v>12004</v>
      </c>
      <c r="B3325" s="42" t="s">
        <v>10664</v>
      </c>
      <c r="C3325" s="43" t="s">
        <v>11919</v>
      </c>
      <c r="D3325" s="43" t="s">
        <v>12005</v>
      </c>
      <c r="E3325" s="44" t="s">
        <v>34</v>
      </c>
      <c r="F3325" s="45" t="s">
        <v>12005</v>
      </c>
      <c r="G3325" s="45" t="s">
        <v>10670</v>
      </c>
      <c r="H3325" s="47">
        <v>43466</v>
      </c>
      <c r="I3325" s="47">
        <v>45107</v>
      </c>
      <c r="J3325" s="48" t="str">
        <f>IF(Ugovori_OPULJP[[#This Row],[DATUM ZAVRŠETKA OPERACIJE]]&gt;DATE(2024,3,31),"u provedbi","završen")</f>
        <v>završen</v>
      </c>
      <c r="K3325" s="46" t="s">
        <v>36</v>
      </c>
      <c r="L3325" s="46" t="s">
        <v>37</v>
      </c>
      <c r="M3325" s="49">
        <v>0.85</v>
      </c>
      <c r="N3325" s="49">
        <v>0.15</v>
      </c>
      <c r="O3325" s="50">
        <f>Ugovori_OPULJP[[#This Row],[Bespovratna sredstva - Ukupno (EU+Nac) HRK
= Ukupna ugovorena vrijednost bespovratnih sredstava]]*Ugovori_OPULJP[[#This Row],[EU STOPA SUFINANCIRANJA %
EU CO-FINANCING RATE %]]</f>
        <v>15162384.710999999</v>
      </c>
      <c r="P3325" s="51">
        <f>Ugovori_OPULJP[[#This Row],[Bespovratna sredstva - EU dio - HRK]]/7.5345</f>
        <v>2012394.2811069081</v>
      </c>
      <c r="Q3325" s="50">
        <f>Ugovori_OPULJP[[#This Row],[Bespovratna sredstva - Ukupno (EU+Nac) HRK
= Ukupna ugovorena vrijednost bespovratnih sredstava]]*Ugovori_OPULJP[[#This Row],[STOPA NACIONALNOG SUFINANCIRANJA %]]</f>
        <v>2675714.949</v>
      </c>
      <c r="R3325" s="51">
        <f>Ugovori_OPULJP[[#This Row],[Bespovratna sredstva - Nacionalni dio - HRK]]/7.5345</f>
        <v>355128.40254827793</v>
      </c>
      <c r="S3325" s="50">
        <v>17838099.66</v>
      </c>
      <c r="T3325" s="51">
        <f>Ugovori_OPULJP[[#This Row],[Bespovratna sredstva - Ukupno (EU+Nac) HRK
= Ukupna ugovorena vrijednost bespovratnih sredstava]]/7.5345</f>
        <v>2367522.6836551861</v>
      </c>
      <c r="U3325" s="50">
        <v>0</v>
      </c>
      <c r="V3325" s="51">
        <f>Ugovori_OPULJP[[#This Row],[Javni doprinos korisnika - HRK]]/7.5345</f>
        <v>0</v>
      </c>
      <c r="W3325" s="50">
        <v>0</v>
      </c>
      <c r="X3325" s="51">
        <f>Ugovori_OPULJP[[#This Row],[Privatni doprinos korisnika - HRK]]/7.5345</f>
        <v>0</v>
      </c>
      <c r="Y3325" s="52">
        <v>17838099.66</v>
      </c>
      <c r="Z3325" s="53">
        <f>Ugovori_OPULJP[[#This Row],[UKUPNI PRIHVATLJIVI IZDACI
TOTAL ELIGIBLE EXPENDITURE
= Bespovratna sredstva ukupno + doprinos korisnika
= Ukupni prihvatljivi troškovi
= Ukupna ugovorena vrijednost projekta HRK]]/7.5345</f>
        <v>2367522.6836551861</v>
      </c>
      <c r="AA3325" s="44" t="s">
        <v>10669</v>
      </c>
      <c r="AB3325" s="44" t="s">
        <v>10670</v>
      </c>
      <c r="AC3325" s="114" t="s">
        <v>12006</v>
      </c>
      <c r="AD3325" s="43" t="s">
        <v>11026</v>
      </c>
    </row>
    <row r="3326" spans="1:30" ht="66.75" customHeight="1" x14ac:dyDescent="0.2">
      <c r="A3326" s="61" t="s">
        <v>12007</v>
      </c>
      <c r="B3326" s="55" t="s">
        <v>10664</v>
      </c>
      <c r="C3326" s="56" t="s">
        <v>11919</v>
      </c>
      <c r="D3326" s="56" t="s">
        <v>12008</v>
      </c>
      <c r="E3326" s="57" t="s">
        <v>34</v>
      </c>
      <c r="F3326" s="62" t="s">
        <v>12008</v>
      </c>
      <c r="G3326" s="45" t="s">
        <v>10670</v>
      </c>
      <c r="H3326" s="59">
        <v>43983</v>
      </c>
      <c r="I3326" s="59">
        <v>45078</v>
      </c>
      <c r="J3326" s="48" t="str">
        <f>IF(Ugovori_OPULJP[[#This Row],[DATUM ZAVRŠETKA OPERACIJE]]&gt;DATE(2024,3,31),"u provedbi","završen")</f>
        <v>završen</v>
      </c>
      <c r="K3326" s="58" t="s">
        <v>36</v>
      </c>
      <c r="L3326" s="58" t="s">
        <v>37</v>
      </c>
      <c r="M3326" s="49">
        <v>0.85</v>
      </c>
      <c r="N3326" s="49">
        <v>0.15</v>
      </c>
      <c r="O3326" s="50">
        <f>Ugovori_OPULJP[[#This Row],[Bespovratna sredstva - Ukupno (EU+Nac) HRK
= Ukupna ugovorena vrijednost bespovratnih sredstava]]*Ugovori_OPULJP[[#This Row],[EU STOPA SUFINANCIRANJA %
EU CO-FINANCING RATE %]]</f>
        <v>10064680</v>
      </c>
      <c r="P3326" s="51">
        <f>Ugovori_OPULJP[[#This Row],[Bespovratna sredstva - EU dio - HRK]]/7.5345</f>
        <v>1335812.5953945185</v>
      </c>
      <c r="Q3326" s="50">
        <f>Ugovori_OPULJP[[#This Row],[Bespovratna sredstva - Ukupno (EU+Nac) HRK
= Ukupna ugovorena vrijednost bespovratnih sredstava]]*Ugovori_OPULJP[[#This Row],[STOPA NACIONALNOG SUFINANCIRANJA %]]</f>
        <v>1776120</v>
      </c>
      <c r="R3326" s="51">
        <f>Ugovori_OPULJP[[#This Row],[Bespovratna sredstva - Nacionalni dio - HRK]]/7.5345</f>
        <v>235731.63448138561</v>
      </c>
      <c r="S3326" s="52">
        <v>11840800</v>
      </c>
      <c r="T3326" s="53">
        <f>Ugovori_OPULJP[[#This Row],[Bespovratna sredstva - Ukupno (EU+Nac) HRK
= Ukupna ugovorena vrijednost bespovratnih sredstava]]/7.5345</f>
        <v>1571544.229875904</v>
      </c>
      <c r="U3326" s="50">
        <v>0</v>
      </c>
      <c r="V3326" s="51">
        <f>Ugovori_OPULJP[[#This Row],[Javni doprinos korisnika - HRK]]/7.5345</f>
        <v>0</v>
      </c>
      <c r="W3326" s="50">
        <v>0</v>
      </c>
      <c r="X3326" s="51">
        <f>Ugovori_OPULJP[[#This Row],[Privatni doprinos korisnika - HRK]]/7.5345</f>
        <v>0</v>
      </c>
      <c r="Y3326" s="52">
        <v>11840800</v>
      </c>
      <c r="Z3326" s="53">
        <f>Ugovori_OPULJP[[#This Row],[UKUPNI PRIHVATLJIVI IZDACI
TOTAL ELIGIBLE EXPENDITURE
= Bespovratna sredstva ukupno + doprinos korisnika
= Ukupni prihvatljivi troškovi
= Ukupna ugovorena vrijednost projekta HRK]]/7.5345</f>
        <v>1571544.229875904</v>
      </c>
      <c r="AA3326" s="57" t="s">
        <v>10669</v>
      </c>
      <c r="AB3326" s="57" t="s">
        <v>10670</v>
      </c>
      <c r="AC3326" s="107" t="s">
        <v>12009</v>
      </c>
      <c r="AD3326" s="63" t="s">
        <v>11026</v>
      </c>
    </row>
    <row r="3327" spans="1:30" ht="66.75" customHeight="1" x14ac:dyDescent="0.2">
      <c r="A3327" s="41" t="s">
        <v>12010</v>
      </c>
      <c r="B3327" s="42" t="s">
        <v>10664</v>
      </c>
      <c r="C3327" s="43" t="s">
        <v>12011</v>
      </c>
      <c r="D3327" s="43" t="s">
        <v>12012</v>
      </c>
      <c r="E3327" s="44" t="s">
        <v>34</v>
      </c>
      <c r="F3327" s="45" t="s">
        <v>12012</v>
      </c>
      <c r="G3327" s="45" t="s">
        <v>10670</v>
      </c>
      <c r="H3327" s="47">
        <v>42856</v>
      </c>
      <c r="I3327" s="47">
        <v>44469</v>
      </c>
      <c r="J3327" s="48" t="str">
        <f>IF(Ugovori_OPULJP[[#This Row],[DATUM ZAVRŠETKA OPERACIJE]]&gt;DATE(2024,3,31),"u provedbi","završen")</f>
        <v>završen</v>
      </c>
      <c r="K3327" s="46" t="s">
        <v>36</v>
      </c>
      <c r="L3327" s="46" t="s">
        <v>37</v>
      </c>
      <c r="M3327" s="49">
        <v>0.85</v>
      </c>
      <c r="N3327" s="49">
        <v>0.15</v>
      </c>
      <c r="O3327" s="50">
        <f>Ugovori_OPULJP[[#This Row],[Bespovratna sredstva - Ukupno (EU+Nac) HRK
= Ukupna ugovorena vrijednost bespovratnih sredstava]]*Ugovori_OPULJP[[#This Row],[EU STOPA SUFINANCIRANJA %
EU CO-FINANCING RATE %]]</f>
        <v>10053985.98</v>
      </c>
      <c r="P3327" s="51">
        <f>Ugovori_OPULJP[[#This Row],[Bespovratna sredstva - EU dio - HRK]]/7.5345</f>
        <v>1334393.2550268765</v>
      </c>
      <c r="Q3327" s="50">
        <f>Ugovori_OPULJP[[#This Row],[Bespovratna sredstva - Ukupno (EU+Nac) HRK
= Ukupna ugovorena vrijednost bespovratnih sredstava]]*Ugovori_OPULJP[[#This Row],[STOPA NACIONALNOG SUFINANCIRANJA %]]</f>
        <v>1774232.82</v>
      </c>
      <c r="R3327" s="51">
        <f>Ugovori_OPULJP[[#This Row],[Bespovratna sredstva - Nacionalni dio - HRK]]/7.5345</f>
        <v>235481.16265180171</v>
      </c>
      <c r="S3327" s="50">
        <v>11828218.800000001</v>
      </c>
      <c r="T3327" s="51">
        <f>Ugovori_OPULJP[[#This Row],[Bespovratna sredstva - Ukupno (EU+Nac) HRK
= Ukupna ugovorena vrijednost bespovratnih sredstava]]/7.5345</f>
        <v>1569874.4176786782</v>
      </c>
      <c r="U3327" s="50">
        <v>0</v>
      </c>
      <c r="V3327" s="51">
        <f>Ugovori_OPULJP[[#This Row],[Javni doprinos korisnika - HRK]]/7.5345</f>
        <v>0</v>
      </c>
      <c r="W3327" s="50">
        <v>0</v>
      </c>
      <c r="X3327" s="51">
        <f>Ugovori_OPULJP[[#This Row],[Privatni doprinos korisnika - HRK]]/7.5345</f>
        <v>0</v>
      </c>
      <c r="Y3327" s="52">
        <v>11828218.800000001</v>
      </c>
      <c r="Z3327" s="53">
        <f>Ugovori_OPULJP[[#This Row],[UKUPNI PRIHVATLJIVI IZDACI
TOTAL ELIGIBLE EXPENDITURE
= Bespovratna sredstva ukupno + doprinos korisnika
= Ukupni prihvatljivi troškovi
= Ukupna ugovorena vrijednost projekta HRK]]/7.5345</f>
        <v>1569874.4176786782</v>
      </c>
      <c r="AA3327" s="44" t="s">
        <v>10669</v>
      </c>
      <c r="AB3327" s="44" t="s">
        <v>10670</v>
      </c>
      <c r="AC3327" s="114" t="s">
        <v>12013</v>
      </c>
      <c r="AD3327" s="43" t="s">
        <v>12014</v>
      </c>
    </row>
    <row r="3328" spans="1:30" ht="66.75" customHeight="1" x14ac:dyDescent="0.2">
      <c r="A3328" s="41" t="s">
        <v>12015</v>
      </c>
      <c r="B3328" s="42" t="s">
        <v>10664</v>
      </c>
      <c r="C3328" s="43" t="s">
        <v>12011</v>
      </c>
      <c r="D3328" s="43" t="s">
        <v>12016</v>
      </c>
      <c r="E3328" s="44" t="s">
        <v>34</v>
      </c>
      <c r="F3328" s="45" t="s">
        <v>12016</v>
      </c>
      <c r="G3328" s="45" t="s">
        <v>10670</v>
      </c>
      <c r="H3328" s="47">
        <v>42736</v>
      </c>
      <c r="I3328" s="47">
        <v>45199</v>
      </c>
      <c r="J3328" s="48" t="str">
        <f>IF(Ugovori_OPULJP[[#This Row],[DATUM ZAVRŠETKA OPERACIJE]]&gt;DATE(2024,3,31),"u provedbi","završen")</f>
        <v>završen</v>
      </c>
      <c r="K3328" s="46" t="s">
        <v>36</v>
      </c>
      <c r="L3328" s="46" t="s">
        <v>37</v>
      </c>
      <c r="M3328" s="49">
        <v>0.85</v>
      </c>
      <c r="N3328" s="49">
        <v>0.15</v>
      </c>
      <c r="O3328" s="50">
        <f>Ugovori_OPULJP[[#This Row],[Bespovratna sredstva - Ukupno (EU+Nac) HRK
= Ukupna ugovorena vrijednost bespovratnih sredstava]]*Ugovori_OPULJP[[#This Row],[EU STOPA SUFINANCIRANJA %
EU CO-FINANCING RATE %]]</f>
        <v>42431866.839000002</v>
      </c>
      <c r="P3328" s="51">
        <f>Ugovori_OPULJP[[#This Row],[Bespovratna sredstva - EU dio - HRK]]/7.5345</f>
        <v>5631676.5331475213</v>
      </c>
      <c r="Q3328" s="50">
        <f>Ugovori_OPULJP[[#This Row],[Bespovratna sredstva - Ukupno (EU+Nac) HRK
= Ukupna ugovorena vrijednost bespovratnih sredstava]]*Ugovori_OPULJP[[#This Row],[STOPA NACIONALNOG SUFINANCIRANJA %]]</f>
        <v>7487976.5010000002</v>
      </c>
      <c r="R3328" s="51">
        <f>Ugovori_OPULJP[[#This Row],[Bespovratna sredstva - Nacionalni dio - HRK]]/7.5345</f>
        <v>993825.27055544488</v>
      </c>
      <c r="S3328" s="50">
        <v>49919843.340000004</v>
      </c>
      <c r="T3328" s="51">
        <f>Ugovori_OPULJP[[#This Row],[Bespovratna sredstva - Ukupno (EU+Nac) HRK
= Ukupna ugovorena vrijednost bespovratnih sredstava]]/7.5345</f>
        <v>6625501.8037029663</v>
      </c>
      <c r="U3328" s="50">
        <v>0</v>
      </c>
      <c r="V3328" s="51">
        <f>Ugovori_OPULJP[[#This Row],[Javni doprinos korisnika - HRK]]/7.5345</f>
        <v>0</v>
      </c>
      <c r="W3328" s="50">
        <v>0</v>
      </c>
      <c r="X3328" s="51">
        <f>Ugovori_OPULJP[[#This Row],[Privatni doprinos korisnika - HRK]]/7.5345</f>
        <v>0</v>
      </c>
      <c r="Y3328" s="52">
        <v>49919843.340000004</v>
      </c>
      <c r="Z3328" s="53">
        <f>Ugovori_OPULJP[[#This Row],[UKUPNI PRIHVATLJIVI IZDACI
TOTAL ELIGIBLE EXPENDITURE
= Bespovratna sredstva ukupno + doprinos korisnika
= Ukupni prihvatljivi troškovi
= Ukupna ugovorena vrijednost projekta HRK]]/7.5345</f>
        <v>6625501.8037029663</v>
      </c>
      <c r="AA3328" s="44" t="s">
        <v>10669</v>
      </c>
      <c r="AB3328" s="44" t="s">
        <v>10670</v>
      </c>
      <c r="AC3328" s="114" t="s">
        <v>12017</v>
      </c>
      <c r="AD3328" s="43" t="s">
        <v>12014</v>
      </c>
    </row>
    <row r="3329" spans="1:30" ht="66.75" customHeight="1" x14ac:dyDescent="0.2">
      <c r="A3329" s="41" t="s">
        <v>12018</v>
      </c>
      <c r="B3329" s="42" t="s">
        <v>10664</v>
      </c>
      <c r="C3329" s="43" t="s">
        <v>12011</v>
      </c>
      <c r="D3329" s="43" t="s">
        <v>12019</v>
      </c>
      <c r="E3329" s="44" t="s">
        <v>34</v>
      </c>
      <c r="F3329" s="45" t="s">
        <v>12019</v>
      </c>
      <c r="G3329" s="45" t="s">
        <v>10670</v>
      </c>
      <c r="H3329" s="47">
        <v>43041</v>
      </c>
      <c r="I3329" s="47">
        <v>45260</v>
      </c>
      <c r="J3329" s="48" t="str">
        <f>IF(Ugovori_OPULJP[[#This Row],[DATUM ZAVRŠETKA OPERACIJE]]&gt;DATE(2024,3,31),"u provedbi","završen")</f>
        <v>završen</v>
      </c>
      <c r="K3329" s="46" t="s">
        <v>36</v>
      </c>
      <c r="L3329" s="46" t="s">
        <v>37</v>
      </c>
      <c r="M3329" s="49">
        <v>0.85</v>
      </c>
      <c r="N3329" s="49">
        <v>0.15</v>
      </c>
      <c r="O3329" s="50">
        <f>Ugovori_OPULJP[[#This Row],[Bespovratna sredstva - Ukupno (EU+Nac) HRK
= Ukupna ugovorena vrijednost bespovratnih sredstava]]*Ugovori_OPULJP[[#This Row],[EU STOPA SUFINANCIRANJA %
EU CO-FINANCING RATE %]]</f>
        <v>113317171.7025</v>
      </c>
      <c r="P3329" s="51">
        <f>Ugovori_OPULJP[[#This Row],[Bespovratna sredstva - EU dio - HRK]]/7.5345</f>
        <v>15039773.269958192</v>
      </c>
      <c r="Q3329" s="50">
        <f>Ugovori_OPULJP[[#This Row],[Bespovratna sredstva - Ukupno (EU+Nac) HRK
= Ukupna ugovorena vrijednost bespovratnih sredstava]]*Ugovori_OPULJP[[#This Row],[STOPA NACIONALNOG SUFINANCIRANJA %]]</f>
        <v>19997147.947500002</v>
      </c>
      <c r="R3329" s="51">
        <f>Ugovori_OPULJP[[#This Row],[Bespovratna sredstva - Nacionalni dio - HRK]]/7.5345</f>
        <v>2654077.635874975</v>
      </c>
      <c r="S3329" s="50">
        <v>133314319.65000001</v>
      </c>
      <c r="T3329" s="51">
        <f>Ugovori_OPULJP[[#This Row],[Bespovratna sredstva - Ukupno (EU+Nac) HRK
= Ukupna ugovorena vrijednost bespovratnih sredstava]]/7.5345</f>
        <v>17693850.905833166</v>
      </c>
      <c r="U3329" s="50">
        <v>0</v>
      </c>
      <c r="V3329" s="51">
        <f>Ugovori_OPULJP[[#This Row],[Javni doprinos korisnika - HRK]]/7.5345</f>
        <v>0</v>
      </c>
      <c r="W3329" s="50">
        <v>0</v>
      </c>
      <c r="X3329" s="51">
        <f>Ugovori_OPULJP[[#This Row],[Privatni doprinos korisnika - HRK]]/7.5345</f>
        <v>0</v>
      </c>
      <c r="Y3329" s="52">
        <v>133314319.65000001</v>
      </c>
      <c r="Z3329" s="53">
        <f>Ugovori_OPULJP[[#This Row],[UKUPNI PRIHVATLJIVI IZDACI
TOTAL ELIGIBLE EXPENDITURE
= Bespovratna sredstva ukupno + doprinos korisnika
= Ukupni prihvatljivi troškovi
= Ukupna ugovorena vrijednost projekta HRK]]/7.5345</f>
        <v>17693850.905833166</v>
      </c>
      <c r="AA3329" s="44" t="s">
        <v>10669</v>
      </c>
      <c r="AB3329" s="44" t="s">
        <v>10670</v>
      </c>
      <c r="AC3329" s="114" t="s">
        <v>12020</v>
      </c>
      <c r="AD3329" s="43" t="s">
        <v>12014</v>
      </c>
    </row>
    <row r="3330" spans="1:30" ht="66.75" customHeight="1" x14ac:dyDescent="0.2">
      <c r="A3330" s="41" t="s">
        <v>12021</v>
      </c>
      <c r="B3330" s="42" t="s">
        <v>10664</v>
      </c>
      <c r="C3330" s="43" t="s">
        <v>12011</v>
      </c>
      <c r="D3330" s="43" t="s">
        <v>12022</v>
      </c>
      <c r="E3330" s="44" t="s">
        <v>12023</v>
      </c>
      <c r="F3330" s="45" t="s">
        <v>12024</v>
      </c>
      <c r="G3330" s="45" t="s">
        <v>12025</v>
      </c>
      <c r="H3330" s="47">
        <v>43828</v>
      </c>
      <c r="I3330" s="47">
        <v>45289</v>
      </c>
      <c r="J3330" s="48" t="str">
        <f>IF(Ugovori_OPULJP[[#This Row],[DATUM ZAVRŠETKA OPERACIJE]]&gt;DATE(2024,3,31),"u provedbi","završen")</f>
        <v>završen</v>
      </c>
      <c r="K3330" s="46" t="s">
        <v>892</v>
      </c>
      <c r="L3330" s="46" t="s">
        <v>155</v>
      </c>
      <c r="M3330" s="49">
        <v>0.85</v>
      </c>
      <c r="N3330" s="49">
        <v>0.15</v>
      </c>
      <c r="O3330" s="50">
        <f>Ugovori_OPULJP[[#This Row],[Bespovratna sredstva - Ukupno (EU+Nac) HRK
= Ukupna ugovorena vrijednost bespovratnih sredstava]]*Ugovori_OPULJP[[#This Row],[EU STOPA SUFINANCIRANJA %
EU CO-FINANCING RATE %]]</f>
        <v>42189398.550499998</v>
      </c>
      <c r="P3330" s="51">
        <f>Ugovori_OPULJP[[#This Row],[Bespovratna sredstva - EU dio - HRK]]/7.5345</f>
        <v>5599495.4609463131</v>
      </c>
      <c r="Q3330" s="50">
        <f>Ugovori_OPULJP[[#This Row],[Bespovratna sredstva - Ukupno (EU+Nac) HRK
= Ukupna ugovorena vrijednost bespovratnih sredstava]]*Ugovori_OPULJP[[#This Row],[STOPA NACIONALNOG SUFINANCIRANJA %]]</f>
        <v>7445187.9795000004</v>
      </c>
      <c r="R3330" s="51">
        <f>Ugovori_OPULJP[[#This Row],[Bespovratna sredstva - Nacionalni dio - HRK]]/7.5345</f>
        <v>988146.25781405531</v>
      </c>
      <c r="S3330" s="50">
        <v>49634586.530000001</v>
      </c>
      <c r="T3330" s="51">
        <f>Ugovori_OPULJP[[#This Row],[Bespovratna sredstva - Ukupno (EU+Nac) HRK
= Ukupna ugovorena vrijednost bespovratnih sredstava]]/7.5345</f>
        <v>6587641.7187603684</v>
      </c>
      <c r="U3330" s="50">
        <v>0</v>
      </c>
      <c r="V3330" s="51">
        <f>Ugovori_OPULJP[[#This Row],[Javni doprinos korisnika - HRK]]/7.5345</f>
        <v>0</v>
      </c>
      <c r="W3330" s="50">
        <v>0</v>
      </c>
      <c r="X3330" s="51">
        <f>Ugovori_OPULJP[[#This Row],[Privatni doprinos korisnika - HRK]]/7.5345</f>
        <v>0</v>
      </c>
      <c r="Y3330" s="52">
        <v>49634586.530000001</v>
      </c>
      <c r="Z3330" s="53">
        <f>Ugovori_OPULJP[[#This Row],[UKUPNI PRIHVATLJIVI IZDACI
TOTAL ELIGIBLE EXPENDITURE
= Bespovratna sredstva ukupno + doprinos korisnika
= Ukupni prihvatljivi troškovi
= Ukupna ugovorena vrijednost projekta HRK]]/7.5345</f>
        <v>6587641.7187603684</v>
      </c>
      <c r="AA3330" s="44" t="s">
        <v>10669</v>
      </c>
      <c r="AB3330" s="44" t="s">
        <v>10670</v>
      </c>
      <c r="AC3330" s="114" t="s">
        <v>12026</v>
      </c>
      <c r="AD3330" s="43" t="s">
        <v>12014</v>
      </c>
    </row>
    <row r="3331" spans="1:30" ht="66.75" customHeight="1" x14ac:dyDescent="0.2">
      <c r="A3331" s="41" t="s">
        <v>12027</v>
      </c>
      <c r="B3331" s="42" t="s">
        <v>10664</v>
      </c>
      <c r="C3331" s="43" t="s">
        <v>12011</v>
      </c>
      <c r="D3331" s="43" t="s">
        <v>12022</v>
      </c>
      <c r="E3331" s="44" t="s">
        <v>12023</v>
      </c>
      <c r="F3331" s="45" t="s">
        <v>12028</v>
      </c>
      <c r="G3331" s="45" t="s">
        <v>12029</v>
      </c>
      <c r="H3331" s="47">
        <v>43828</v>
      </c>
      <c r="I3331" s="47">
        <v>45289</v>
      </c>
      <c r="J3331" s="48" t="str">
        <f>IF(Ugovori_OPULJP[[#This Row],[DATUM ZAVRŠETKA OPERACIJE]]&gt;DATE(2024,3,31),"u provedbi","završen")</f>
        <v>završen</v>
      </c>
      <c r="K3331" s="46" t="s">
        <v>338</v>
      </c>
      <c r="L3331" s="46" t="s">
        <v>338</v>
      </c>
      <c r="M3331" s="49">
        <v>0.85</v>
      </c>
      <c r="N3331" s="49">
        <v>0.15</v>
      </c>
      <c r="O3331" s="50">
        <f>Ugovori_OPULJP[[#This Row],[Bespovratna sredstva - Ukupno (EU+Nac) HRK
= Ukupna ugovorena vrijednost bespovratnih sredstava]]*Ugovori_OPULJP[[#This Row],[EU STOPA SUFINANCIRANJA %
EU CO-FINANCING RATE %]]</f>
        <v>25523562.7225</v>
      </c>
      <c r="P3331" s="51">
        <f>Ugovori_OPULJP[[#This Row],[Bespovratna sredstva - EU dio - HRK]]/7.5345</f>
        <v>3387558.9252770585</v>
      </c>
      <c r="Q3331" s="50">
        <f>Ugovori_OPULJP[[#This Row],[Bespovratna sredstva - Ukupno (EU+Nac) HRK
= Ukupna ugovorena vrijednost bespovratnih sredstava]]*Ugovori_OPULJP[[#This Row],[STOPA NACIONALNOG SUFINANCIRANJA %]]</f>
        <v>4504158.1275000004</v>
      </c>
      <c r="R3331" s="51">
        <f>Ugovori_OPULJP[[#This Row],[Bespovratna sredstva - Nacionalni dio - HRK]]/7.5345</f>
        <v>597804.51622536336</v>
      </c>
      <c r="S3331" s="50">
        <v>30027720.850000001</v>
      </c>
      <c r="T3331" s="51">
        <f>Ugovori_OPULJP[[#This Row],[Bespovratna sredstva - Ukupno (EU+Nac) HRK
= Ukupna ugovorena vrijednost bespovratnih sredstava]]/7.5345</f>
        <v>3985363.4415024221</v>
      </c>
      <c r="U3331" s="50">
        <v>0</v>
      </c>
      <c r="V3331" s="51">
        <f>Ugovori_OPULJP[[#This Row],[Javni doprinos korisnika - HRK]]/7.5345</f>
        <v>0</v>
      </c>
      <c r="W3331" s="50">
        <v>0</v>
      </c>
      <c r="X3331" s="51">
        <f>Ugovori_OPULJP[[#This Row],[Privatni doprinos korisnika - HRK]]/7.5345</f>
        <v>0</v>
      </c>
      <c r="Y3331" s="52">
        <v>30027720.850000001</v>
      </c>
      <c r="Z3331" s="53">
        <f>Ugovori_OPULJP[[#This Row],[UKUPNI PRIHVATLJIVI IZDACI
TOTAL ELIGIBLE EXPENDITURE
= Bespovratna sredstva ukupno + doprinos korisnika
= Ukupni prihvatljivi troškovi
= Ukupna ugovorena vrijednost projekta HRK]]/7.5345</f>
        <v>3985363.4415024221</v>
      </c>
      <c r="AA3331" s="44" t="s">
        <v>10669</v>
      </c>
      <c r="AB3331" s="44" t="s">
        <v>10670</v>
      </c>
      <c r="AC3331" s="114" t="s">
        <v>12030</v>
      </c>
      <c r="AD3331" s="43" t="s">
        <v>12014</v>
      </c>
    </row>
    <row r="3332" spans="1:30" ht="66.75" customHeight="1" x14ac:dyDescent="0.2">
      <c r="A3332" s="41" t="s">
        <v>12031</v>
      </c>
      <c r="B3332" s="42" t="s">
        <v>10664</v>
      </c>
      <c r="C3332" s="43" t="s">
        <v>12011</v>
      </c>
      <c r="D3332" s="43" t="s">
        <v>12022</v>
      </c>
      <c r="E3332" s="44" t="s">
        <v>12023</v>
      </c>
      <c r="F3332" s="45" t="s">
        <v>12032</v>
      </c>
      <c r="G3332" s="45" t="s">
        <v>11826</v>
      </c>
      <c r="H3332" s="47">
        <v>43980</v>
      </c>
      <c r="I3332" s="47">
        <v>45289</v>
      </c>
      <c r="J3332" s="48" t="str">
        <f>IF(Ugovori_OPULJP[[#This Row],[DATUM ZAVRŠETKA OPERACIJE]]&gt;DATE(2024,3,31),"u provedbi","završen")</f>
        <v>završen</v>
      </c>
      <c r="K3332" s="46" t="s">
        <v>12033</v>
      </c>
      <c r="L3332" s="46" t="s">
        <v>425</v>
      </c>
      <c r="M3332" s="49">
        <v>0.85</v>
      </c>
      <c r="N3332" s="49">
        <v>0.15</v>
      </c>
      <c r="O3332" s="50">
        <f>Ugovori_OPULJP[[#This Row],[Bespovratna sredstva - Ukupno (EU+Nac) HRK
= Ukupna ugovorena vrijednost bespovratnih sredstava]]*Ugovori_OPULJP[[#This Row],[EU STOPA SUFINANCIRANJA %
EU CO-FINANCING RATE %]]</f>
        <v>28639204.844500002</v>
      </c>
      <c r="P3332" s="51">
        <f>Ugovori_OPULJP[[#This Row],[Bespovratna sredstva - EU dio - HRK]]/7.5345</f>
        <v>3801075.697723804</v>
      </c>
      <c r="Q3332" s="50">
        <f>Ugovori_OPULJP[[#This Row],[Bespovratna sredstva - Ukupno (EU+Nac) HRK
= Ukupna ugovorena vrijednost bespovratnih sredstava]]*Ugovori_OPULJP[[#This Row],[STOPA NACIONALNOG SUFINANCIRANJA %]]</f>
        <v>5053977.3255000003</v>
      </c>
      <c r="R3332" s="51">
        <f>Ugovori_OPULJP[[#This Row],[Bespovratna sredstva - Nacionalni dio - HRK]]/7.5345</f>
        <v>670778.0643042007</v>
      </c>
      <c r="S3332" s="50">
        <v>33693182.170000002</v>
      </c>
      <c r="T3332" s="51">
        <f>Ugovori_OPULJP[[#This Row],[Bespovratna sredstva - Ukupno (EU+Nac) HRK
= Ukupna ugovorena vrijednost bespovratnih sredstava]]/7.5345</f>
        <v>4471853.762028004</v>
      </c>
      <c r="U3332" s="50">
        <v>0</v>
      </c>
      <c r="V3332" s="51">
        <f>Ugovori_OPULJP[[#This Row],[Javni doprinos korisnika - HRK]]/7.5345</f>
        <v>0</v>
      </c>
      <c r="W3332" s="50">
        <v>0</v>
      </c>
      <c r="X3332" s="51">
        <f>Ugovori_OPULJP[[#This Row],[Privatni doprinos korisnika - HRK]]/7.5345</f>
        <v>0</v>
      </c>
      <c r="Y3332" s="52">
        <v>33693182.170000002</v>
      </c>
      <c r="Z3332" s="53">
        <f>Ugovori_OPULJP[[#This Row],[UKUPNI PRIHVATLJIVI IZDACI
TOTAL ELIGIBLE EXPENDITURE
= Bespovratna sredstva ukupno + doprinos korisnika
= Ukupni prihvatljivi troškovi
= Ukupna ugovorena vrijednost projekta HRK]]/7.5345</f>
        <v>4471853.762028004</v>
      </c>
      <c r="AA3332" s="44" t="s">
        <v>10669</v>
      </c>
      <c r="AB3332" s="44" t="s">
        <v>10670</v>
      </c>
      <c r="AC3332" s="114" t="s">
        <v>12034</v>
      </c>
      <c r="AD3332" s="43" t="s">
        <v>12014</v>
      </c>
    </row>
    <row r="3333" spans="1:30" ht="66.75" customHeight="1" x14ac:dyDescent="0.2">
      <c r="A3333" s="41" t="s">
        <v>12035</v>
      </c>
      <c r="B3333" s="42" t="s">
        <v>10664</v>
      </c>
      <c r="C3333" s="43" t="s">
        <v>12011</v>
      </c>
      <c r="D3333" s="43" t="s">
        <v>12022</v>
      </c>
      <c r="E3333" s="44" t="s">
        <v>12023</v>
      </c>
      <c r="F3333" s="45" t="s">
        <v>12036</v>
      </c>
      <c r="G3333" s="45" t="s">
        <v>12037</v>
      </c>
      <c r="H3333" s="47">
        <v>43889</v>
      </c>
      <c r="I3333" s="47">
        <v>45288</v>
      </c>
      <c r="J3333" s="48" t="str">
        <f>IF(Ugovori_OPULJP[[#This Row],[DATUM ZAVRŠETKA OPERACIJE]]&gt;DATE(2024,3,31),"u provedbi","završen")</f>
        <v>završen</v>
      </c>
      <c r="K3333" s="46" t="s">
        <v>12038</v>
      </c>
      <c r="L3333" s="46" t="s">
        <v>130</v>
      </c>
      <c r="M3333" s="49">
        <v>0.85</v>
      </c>
      <c r="N3333" s="49">
        <v>0.15</v>
      </c>
      <c r="O3333" s="50">
        <f>Ugovori_OPULJP[[#This Row],[Bespovratna sredstva - Ukupno (EU+Nac) HRK
= Ukupna ugovorena vrijednost bespovratnih sredstava]]*Ugovori_OPULJP[[#This Row],[EU STOPA SUFINANCIRANJA %
EU CO-FINANCING RATE %]]</f>
        <v>41479896.325499997</v>
      </c>
      <c r="P3333" s="51">
        <f>Ugovori_OPULJP[[#This Row],[Bespovratna sredstva - EU dio - HRK]]/7.5345</f>
        <v>5505328.3330678865</v>
      </c>
      <c r="Q3333" s="50">
        <f>Ugovori_OPULJP[[#This Row],[Bespovratna sredstva - Ukupno (EU+Nac) HRK
= Ukupna ugovorena vrijednost bespovratnih sredstava]]*Ugovori_OPULJP[[#This Row],[STOPA NACIONALNOG SUFINANCIRANJA %]]</f>
        <v>7319981.7045</v>
      </c>
      <c r="R3333" s="51">
        <f>Ugovori_OPULJP[[#This Row],[Bespovratna sredstva - Nacionalni dio - HRK]]/7.5345</f>
        <v>971528.52936492127</v>
      </c>
      <c r="S3333" s="50">
        <v>48799878.030000001</v>
      </c>
      <c r="T3333" s="51">
        <f>Ugovori_OPULJP[[#This Row],[Bespovratna sredstva - Ukupno (EU+Nac) HRK
= Ukupna ugovorena vrijednost bespovratnih sredstava]]/7.5345</f>
        <v>6476856.8624328086</v>
      </c>
      <c r="U3333" s="50">
        <v>0</v>
      </c>
      <c r="V3333" s="51">
        <f>Ugovori_OPULJP[[#This Row],[Javni doprinos korisnika - HRK]]/7.5345</f>
        <v>0</v>
      </c>
      <c r="W3333" s="50">
        <v>0</v>
      </c>
      <c r="X3333" s="51">
        <f>Ugovori_OPULJP[[#This Row],[Privatni doprinos korisnika - HRK]]/7.5345</f>
        <v>0</v>
      </c>
      <c r="Y3333" s="52">
        <v>48799878.030000001</v>
      </c>
      <c r="Z3333" s="53">
        <f>Ugovori_OPULJP[[#This Row],[UKUPNI PRIHVATLJIVI IZDACI
TOTAL ELIGIBLE EXPENDITURE
= Bespovratna sredstva ukupno + doprinos korisnika
= Ukupni prihvatljivi troškovi
= Ukupna ugovorena vrijednost projekta HRK]]/7.5345</f>
        <v>6476856.8624328086</v>
      </c>
      <c r="AA3333" s="44" t="s">
        <v>10669</v>
      </c>
      <c r="AB3333" s="44" t="s">
        <v>10670</v>
      </c>
      <c r="AC3333" s="114" t="s">
        <v>12039</v>
      </c>
      <c r="AD3333" s="43" t="s">
        <v>12014</v>
      </c>
    </row>
    <row r="3334" spans="1:30" ht="66.75" customHeight="1" x14ac:dyDescent="0.2">
      <c r="A3334" s="41" t="s">
        <v>12040</v>
      </c>
      <c r="B3334" s="42" t="s">
        <v>10664</v>
      </c>
      <c r="C3334" s="43" t="s">
        <v>12011</v>
      </c>
      <c r="D3334" s="43" t="s">
        <v>12022</v>
      </c>
      <c r="E3334" s="44" t="s">
        <v>12023</v>
      </c>
      <c r="F3334" s="45" t="s">
        <v>12041</v>
      </c>
      <c r="G3334" s="45" t="s">
        <v>12042</v>
      </c>
      <c r="H3334" s="47">
        <v>44011</v>
      </c>
      <c r="I3334" s="47">
        <v>45289</v>
      </c>
      <c r="J3334" s="48" t="str">
        <f>IF(Ugovori_OPULJP[[#This Row],[DATUM ZAVRŠETKA OPERACIJE]]&gt;DATE(2024,3,31),"u provedbi","završen")</f>
        <v>završen</v>
      </c>
      <c r="K3334" s="46" t="s">
        <v>12043</v>
      </c>
      <c r="L3334" s="46" t="s">
        <v>130</v>
      </c>
      <c r="M3334" s="49">
        <v>0.85</v>
      </c>
      <c r="N3334" s="49">
        <v>0.15</v>
      </c>
      <c r="O3334" s="50">
        <f>Ugovori_OPULJP[[#This Row],[Bespovratna sredstva - Ukupno (EU+Nac) HRK
= Ukupna ugovorena vrijednost bespovratnih sredstava]]*Ugovori_OPULJP[[#This Row],[EU STOPA SUFINANCIRANJA %
EU CO-FINANCING RATE %]]</f>
        <v>41959166.173499994</v>
      </c>
      <c r="P3334" s="51">
        <f>Ugovori_OPULJP[[#This Row],[Bespovratna sredstva - EU dio - HRK]]/7.5345</f>
        <v>5568938.3732828973</v>
      </c>
      <c r="Q3334" s="50">
        <f>Ugovori_OPULJP[[#This Row],[Bespovratna sredstva - Ukupno (EU+Nac) HRK
= Ukupna ugovorena vrijednost bespovratnih sredstava]]*Ugovori_OPULJP[[#This Row],[STOPA NACIONALNOG SUFINANCIRANJA %]]</f>
        <v>7404558.7364999996</v>
      </c>
      <c r="R3334" s="51">
        <f>Ugovori_OPULJP[[#This Row],[Bespovratna sredstva - Nacionalni dio - HRK]]/7.5345</f>
        <v>982753.83057933499</v>
      </c>
      <c r="S3334" s="50">
        <v>49363724.909999996</v>
      </c>
      <c r="T3334" s="51">
        <f>Ugovori_OPULJP[[#This Row],[Bespovratna sredstva - Ukupno (EU+Nac) HRK
= Ukupna ugovorena vrijednost bespovratnih sredstava]]/7.5345</f>
        <v>6551692.2038622331</v>
      </c>
      <c r="U3334" s="50">
        <v>0</v>
      </c>
      <c r="V3334" s="51">
        <f>Ugovori_OPULJP[[#This Row],[Javni doprinos korisnika - HRK]]/7.5345</f>
        <v>0</v>
      </c>
      <c r="W3334" s="50">
        <v>0</v>
      </c>
      <c r="X3334" s="51">
        <f>Ugovori_OPULJP[[#This Row],[Privatni doprinos korisnika - HRK]]/7.5345</f>
        <v>0</v>
      </c>
      <c r="Y3334" s="52">
        <v>49363724.909999996</v>
      </c>
      <c r="Z3334" s="53">
        <f>Ugovori_OPULJP[[#This Row],[UKUPNI PRIHVATLJIVI IZDACI
TOTAL ELIGIBLE EXPENDITURE
= Bespovratna sredstva ukupno + doprinos korisnika
= Ukupni prihvatljivi troškovi
= Ukupna ugovorena vrijednost projekta HRK]]/7.5345</f>
        <v>6551692.2038622331</v>
      </c>
      <c r="AA3334" s="44" t="s">
        <v>10669</v>
      </c>
      <c r="AB3334" s="44" t="s">
        <v>10670</v>
      </c>
      <c r="AC3334" s="114" t="s">
        <v>12044</v>
      </c>
      <c r="AD3334" s="43" t="s">
        <v>12014</v>
      </c>
    </row>
    <row r="3335" spans="1:30" ht="66.75" customHeight="1" x14ac:dyDescent="0.2">
      <c r="A3335" s="41" t="s">
        <v>12045</v>
      </c>
      <c r="B3335" s="42" t="s">
        <v>10664</v>
      </c>
      <c r="C3335" s="43" t="s">
        <v>12011</v>
      </c>
      <c r="D3335" s="43" t="s">
        <v>12022</v>
      </c>
      <c r="E3335" s="44" t="s">
        <v>12023</v>
      </c>
      <c r="F3335" s="45" t="s">
        <v>12046</v>
      </c>
      <c r="G3335" s="45" t="s">
        <v>12047</v>
      </c>
      <c r="H3335" s="47">
        <v>43891</v>
      </c>
      <c r="I3335" s="47">
        <v>45264</v>
      </c>
      <c r="J3335" s="48" t="str">
        <f>IF(Ugovori_OPULJP[[#This Row],[DATUM ZAVRŠETKA OPERACIJE]]&gt;DATE(2024,3,31),"u provedbi","završen")</f>
        <v>završen</v>
      </c>
      <c r="K3335" s="46" t="s">
        <v>594</v>
      </c>
      <c r="L3335" s="46" t="s">
        <v>594</v>
      </c>
      <c r="M3335" s="49">
        <v>0.85</v>
      </c>
      <c r="N3335" s="49">
        <v>0.15</v>
      </c>
      <c r="O3335" s="50">
        <f>Ugovori_OPULJP[[#This Row],[Bespovratna sredstva - Ukupno (EU+Nac) HRK
= Ukupna ugovorena vrijednost bespovratnih sredstava]]*Ugovori_OPULJP[[#This Row],[EU STOPA SUFINANCIRANJA %
EU CO-FINANCING RATE %]]</f>
        <v>22262816.4375</v>
      </c>
      <c r="P3335" s="51">
        <f>Ugovori_OPULJP[[#This Row],[Bespovratna sredstva - EU dio - HRK]]/7.5345</f>
        <v>2954783.5208043</v>
      </c>
      <c r="Q3335" s="50">
        <f>Ugovori_OPULJP[[#This Row],[Bespovratna sredstva - Ukupno (EU+Nac) HRK
= Ukupna ugovorena vrijednost bespovratnih sredstava]]*Ugovori_OPULJP[[#This Row],[STOPA NACIONALNOG SUFINANCIRANJA %]]</f>
        <v>3928732.3125</v>
      </c>
      <c r="R3335" s="51">
        <f>Ugovori_OPULJP[[#This Row],[Bespovratna sredstva - Nacionalni dio - HRK]]/7.5345</f>
        <v>521432.38602428825</v>
      </c>
      <c r="S3335" s="50">
        <v>26191548.75</v>
      </c>
      <c r="T3335" s="51">
        <f>Ugovori_OPULJP[[#This Row],[Bespovratna sredstva - Ukupno (EU+Nac) HRK
= Ukupna ugovorena vrijednost bespovratnih sredstava]]/7.5345</f>
        <v>3476215.9068285883</v>
      </c>
      <c r="U3335" s="50">
        <v>0</v>
      </c>
      <c r="V3335" s="51">
        <f>Ugovori_OPULJP[[#This Row],[Javni doprinos korisnika - HRK]]/7.5345</f>
        <v>0</v>
      </c>
      <c r="W3335" s="50">
        <v>0</v>
      </c>
      <c r="X3335" s="51">
        <f>Ugovori_OPULJP[[#This Row],[Privatni doprinos korisnika - HRK]]/7.5345</f>
        <v>0</v>
      </c>
      <c r="Y3335" s="52">
        <v>26191548.75</v>
      </c>
      <c r="Z3335" s="53">
        <f>Ugovori_OPULJP[[#This Row],[UKUPNI PRIHVATLJIVI IZDACI
TOTAL ELIGIBLE EXPENDITURE
= Bespovratna sredstva ukupno + doprinos korisnika
= Ukupni prihvatljivi troškovi
= Ukupna ugovorena vrijednost projekta HRK]]/7.5345</f>
        <v>3476215.9068285883</v>
      </c>
      <c r="AA3335" s="44" t="s">
        <v>10669</v>
      </c>
      <c r="AB3335" s="44" t="s">
        <v>10670</v>
      </c>
      <c r="AC3335" s="114" t="s">
        <v>12048</v>
      </c>
      <c r="AD3335" s="43" t="s">
        <v>12014</v>
      </c>
    </row>
    <row r="3336" spans="1:30" ht="66.75" customHeight="1" x14ac:dyDescent="0.2">
      <c r="A3336" s="41" t="s">
        <v>12049</v>
      </c>
      <c r="B3336" s="42" t="s">
        <v>10664</v>
      </c>
      <c r="C3336" s="43" t="s">
        <v>12011</v>
      </c>
      <c r="D3336" s="43" t="s">
        <v>12022</v>
      </c>
      <c r="E3336" s="44" t="s">
        <v>12023</v>
      </c>
      <c r="F3336" s="45" t="s">
        <v>12050</v>
      </c>
      <c r="G3336" s="45" t="s">
        <v>12051</v>
      </c>
      <c r="H3336" s="47">
        <v>43887</v>
      </c>
      <c r="I3336" s="47">
        <v>45287</v>
      </c>
      <c r="J3336" s="48" t="str">
        <f>IF(Ugovori_OPULJP[[#This Row],[DATUM ZAVRŠETKA OPERACIJE]]&gt;DATE(2024,3,31),"u provedbi","završen")</f>
        <v>završen</v>
      </c>
      <c r="K3336" s="46" t="s">
        <v>12052</v>
      </c>
      <c r="L3336" s="46" t="s">
        <v>271</v>
      </c>
      <c r="M3336" s="49">
        <v>0.85</v>
      </c>
      <c r="N3336" s="49">
        <v>0.15</v>
      </c>
      <c r="O3336" s="50">
        <f>Ugovori_OPULJP[[#This Row],[Bespovratna sredstva - Ukupno (EU+Nac) HRK
= Ukupna ugovorena vrijednost bespovratnih sredstava]]*Ugovori_OPULJP[[#This Row],[EU STOPA SUFINANCIRANJA %
EU CO-FINANCING RATE %]]</f>
        <v>27023802.853999998</v>
      </c>
      <c r="P3336" s="51">
        <f>Ugovori_OPULJP[[#This Row],[Bespovratna sredstva - EU dio - HRK]]/7.5345</f>
        <v>3586675.0088260663</v>
      </c>
      <c r="Q3336" s="50">
        <f>Ugovori_OPULJP[[#This Row],[Bespovratna sredstva - Ukupno (EU+Nac) HRK
= Ukupna ugovorena vrijednost bespovratnih sredstava]]*Ugovori_OPULJP[[#This Row],[STOPA NACIONALNOG SUFINANCIRANJA %]]</f>
        <v>4768906.3859999999</v>
      </c>
      <c r="R3336" s="51">
        <f>Ugovori_OPULJP[[#This Row],[Bespovratna sredstva - Nacionalni dio - HRK]]/7.5345</f>
        <v>632942.64861636469</v>
      </c>
      <c r="S3336" s="50">
        <v>31792709.239999998</v>
      </c>
      <c r="T3336" s="51">
        <f>Ugovori_OPULJP[[#This Row],[Bespovratna sredstva - Ukupno (EU+Nac) HRK
= Ukupna ugovorena vrijednost bespovratnih sredstava]]/7.5345</f>
        <v>4219617.657442431</v>
      </c>
      <c r="U3336" s="50">
        <v>0</v>
      </c>
      <c r="V3336" s="51">
        <f>Ugovori_OPULJP[[#This Row],[Javni doprinos korisnika - HRK]]/7.5345</f>
        <v>0</v>
      </c>
      <c r="W3336" s="50">
        <v>0</v>
      </c>
      <c r="X3336" s="51">
        <f>Ugovori_OPULJP[[#This Row],[Privatni doprinos korisnika - HRK]]/7.5345</f>
        <v>0</v>
      </c>
      <c r="Y3336" s="52">
        <v>31792709.239999998</v>
      </c>
      <c r="Z3336" s="53">
        <f>Ugovori_OPULJP[[#This Row],[UKUPNI PRIHVATLJIVI IZDACI
TOTAL ELIGIBLE EXPENDITURE
= Bespovratna sredstva ukupno + doprinos korisnika
= Ukupni prihvatljivi troškovi
= Ukupna ugovorena vrijednost projekta HRK]]/7.5345</f>
        <v>4219617.657442431</v>
      </c>
      <c r="AA3336" s="44" t="s">
        <v>10669</v>
      </c>
      <c r="AB3336" s="44" t="s">
        <v>10670</v>
      </c>
      <c r="AC3336" s="114" t="s">
        <v>12053</v>
      </c>
      <c r="AD3336" s="43" t="s">
        <v>12014</v>
      </c>
    </row>
    <row r="3337" spans="1:30" ht="66.75" customHeight="1" x14ac:dyDescent="0.2">
      <c r="A3337" s="41" t="s">
        <v>12054</v>
      </c>
      <c r="B3337" s="42" t="s">
        <v>10664</v>
      </c>
      <c r="C3337" s="43" t="s">
        <v>12011</v>
      </c>
      <c r="D3337" s="43" t="s">
        <v>12022</v>
      </c>
      <c r="E3337" s="44" t="s">
        <v>12023</v>
      </c>
      <c r="F3337" s="45" t="s">
        <v>12055</v>
      </c>
      <c r="G3337" s="45" t="s">
        <v>12051</v>
      </c>
      <c r="H3337" s="47">
        <v>43887</v>
      </c>
      <c r="I3337" s="47">
        <v>45287</v>
      </c>
      <c r="J3337" s="48" t="str">
        <f>IF(Ugovori_OPULJP[[#This Row],[DATUM ZAVRŠETKA OPERACIJE]]&gt;DATE(2024,3,31),"u provedbi","završen")</f>
        <v>završen</v>
      </c>
      <c r="K3337" s="46" t="s">
        <v>12056</v>
      </c>
      <c r="L3337" s="46" t="s">
        <v>271</v>
      </c>
      <c r="M3337" s="49">
        <v>0.85</v>
      </c>
      <c r="N3337" s="49">
        <v>0.15</v>
      </c>
      <c r="O3337" s="50">
        <f>Ugovori_OPULJP[[#This Row],[Bespovratna sredstva - Ukupno (EU+Nac) HRK
= Ukupna ugovorena vrijednost bespovratnih sredstava]]*Ugovori_OPULJP[[#This Row],[EU STOPA SUFINANCIRANJA %
EU CO-FINANCING RATE %]]</f>
        <v>23479969.126499999</v>
      </c>
      <c r="P3337" s="51">
        <f>Ugovori_OPULJP[[#This Row],[Bespovratna sredstva - EU dio - HRK]]/7.5345</f>
        <v>3116327.443957794</v>
      </c>
      <c r="Q3337" s="50">
        <f>Ugovori_OPULJP[[#This Row],[Bespovratna sredstva - Ukupno (EU+Nac) HRK
= Ukupna ugovorena vrijednost bespovratnih sredstava]]*Ugovori_OPULJP[[#This Row],[STOPA NACIONALNOG SUFINANCIRANJA %]]</f>
        <v>4143523.9634999996</v>
      </c>
      <c r="R3337" s="51">
        <f>Ugovori_OPULJP[[#This Row],[Bespovratna sredstva - Nacionalni dio - HRK]]/7.5345</f>
        <v>549940.13716902246</v>
      </c>
      <c r="S3337" s="50">
        <v>27623493.09</v>
      </c>
      <c r="T3337" s="51">
        <f>Ugovori_OPULJP[[#This Row],[Bespovratna sredstva - Ukupno (EU+Nac) HRK
= Ukupna ugovorena vrijednost bespovratnih sredstava]]/7.5345</f>
        <v>3666267.5811268166</v>
      </c>
      <c r="U3337" s="50">
        <v>0</v>
      </c>
      <c r="V3337" s="51">
        <f>Ugovori_OPULJP[[#This Row],[Javni doprinos korisnika - HRK]]/7.5345</f>
        <v>0</v>
      </c>
      <c r="W3337" s="50">
        <v>0</v>
      </c>
      <c r="X3337" s="51">
        <f>Ugovori_OPULJP[[#This Row],[Privatni doprinos korisnika - HRK]]/7.5345</f>
        <v>0</v>
      </c>
      <c r="Y3337" s="52">
        <v>27623493.09</v>
      </c>
      <c r="Z3337" s="53">
        <f>Ugovori_OPULJP[[#This Row],[UKUPNI PRIHVATLJIVI IZDACI
TOTAL ELIGIBLE EXPENDITURE
= Bespovratna sredstva ukupno + doprinos korisnika
= Ukupni prihvatljivi troškovi
= Ukupna ugovorena vrijednost projekta HRK]]/7.5345</f>
        <v>3666267.5811268166</v>
      </c>
      <c r="AA3337" s="44" t="s">
        <v>10669</v>
      </c>
      <c r="AB3337" s="44" t="s">
        <v>10670</v>
      </c>
      <c r="AC3337" s="114" t="s">
        <v>12057</v>
      </c>
      <c r="AD3337" s="43" t="s">
        <v>12014</v>
      </c>
    </row>
    <row r="3338" spans="1:30" ht="66.75" customHeight="1" x14ac:dyDescent="0.2">
      <c r="A3338" s="41" t="s">
        <v>12058</v>
      </c>
      <c r="B3338" s="42" t="s">
        <v>10664</v>
      </c>
      <c r="C3338" s="43" t="s">
        <v>12011</v>
      </c>
      <c r="D3338" s="43" t="s">
        <v>12022</v>
      </c>
      <c r="E3338" s="44" t="s">
        <v>12023</v>
      </c>
      <c r="F3338" s="45" t="s">
        <v>12059</v>
      </c>
      <c r="G3338" s="45" t="s">
        <v>12060</v>
      </c>
      <c r="H3338" s="47">
        <v>43828</v>
      </c>
      <c r="I3338" s="47">
        <v>45289</v>
      </c>
      <c r="J3338" s="48" t="str">
        <f>IF(Ugovori_OPULJP[[#This Row],[DATUM ZAVRŠETKA OPERACIJE]]&gt;DATE(2024,3,31),"u provedbi","završen")</f>
        <v>završen</v>
      </c>
      <c r="K3338" s="46" t="s">
        <v>12061</v>
      </c>
      <c r="L3338" s="46" t="s">
        <v>333</v>
      </c>
      <c r="M3338" s="49">
        <v>0.85</v>
      </c>
      <c r="N3338" s="49">
        <v>0.15</v>
      </c>
      <c r="O3338" s="50">
        <f>Ugovori_OPULJP[[#This Row],[Bespovratna sredstva - Ukupno (EU+Nac) HRK
= Ukupna ugovorena vrijednost bespovratnih sredstava]]*Ugovori_OPULJP[[#This Row],[EU STOPA SUFINANCIRANJA %
EU CO-FINANCING RATE %]]</f>
        <v>41943569.735999994</v>
      </c>
      <c r="P3338" s="51">
        <f>Ugovori_OPULJP[[#This Row],[Bespovratna sredstva - EU dio - HRK]]/7.5345</f>
        <v>5566868.3702966347</v>
      </c>
      <c r="Q3338" s="50">
        <f>Ugovori_OPULJP[[#This Row],[Bespovratna sredstva - Ukupno (EU+Nac) HRK
= Ukupna ugovorena vrijednost bespovratnih sredstava]]*Ugovori_OPULJP[[#This Row],[STOPA NACIONALNOG SUFINANCIRANJA %]]</f>
        <v>7401806.4239999996</v>
      </c>
      <c r="R3338" s="51">
        <f>Ugovori_OPULJP[[#This Row],[Bespovratna sredstva - Nacionalni dio - HRK]]/7.5345</f>
        <v>982388.53593470028</v>
      </c>
      <c r="S3338" s="50">
        <v>49345376.159999996</v>
      </c>
      <c r="T3338" s="51">
        <f>Ugovori_OPULJP[[#This Row],[Bespovratna sredstva - Ukupno (EU+Nac) HRK
= Ukupna ugovorena vrijednost bespovratnih sredstava]]/7.5345</f>
        <v>6549256.9062313354</v>
      </c>
      <c r="U3338" s="50">
        <v>0</v>
      </c>
      <c r="V3338" s="51">
        <f>Ugovori_OPULJP[[#This Row],[Javni doprinos korisnika - HRK]]/7.5345</f>
        <v>0</v>
      </c>
      <c r="W3338" s="50">
        <v>0</v>
      </c>
      <c r="X3338" s="51">
        <f>Ugovori_OPULJP[[#This Row],[Privatni doprinos korisnika - HRK]]/7.5345</f>
        <v>0</v>
      </c>
      <c r="Y3338" s="52">
        <v>49345376.159999996</v>
      </c>
      <c r="Z3338" s="53">
        <f>Ugovori_OPULJP[[#This Row],[UKUPNI PRIHVATLJIVI IZDACI
TOTAL ELIGIBLE EXPENDITURE
= Bespovratna sredstva ukupno + doprinos korisnika
= Ukupni prihvatljivi troškovi
= Ukupna ugovorena vrijednost projekta HRK]]/7.5345</f>
        <v>6549256.9062313354</v>
      </c>
      <c r="AA3338" s="44" t="s">
        <v>10669</v>
      </c>
      <c r="AB3338" s="44" t="s">
        <v>10670</v>
      </c>
      <c r="AC3338" s="114" t="s">
        <v>12062</v>
      </c>
      <c r="AD3338" s="43" t="s">
        <v>12014</v>
      </c>
    </row>
    <row r="3339" spans="1:30" ht="66.75" customHeight="1" x14ac:dyDescent="0.2">
      <c r="A3339" s="41" t="s">
        <v>12063</v>
      </c>
      <c r="B3339" s="42" t="s">
        <v>10664</v>
      </c>
      <c r="C3339" s="43" t="s">
        <v>12011</v>
      </c>
      <c r="D3339" s="43" t="s">
        <v>12022</v>
      </c>
      <c r="E3339" s="44" t="s">
        <v>12023</v>
      </c>
      <c r="F3339" s="45" t="s">
        <v>12064</v>
      </c>
      <c r="G3339" s="45" t="s">
        <v>12065</v>
      </c>
      <c r="H3339" s="47">
        <v>43862</v>
      </c>
      <c r="I3339" s="47">
        <v>45289</v>
      </c>
      <c r="J3339" s="48" t="str">
        <f>IF(Ugovori_OPULJP[[#This Row],[DATUM ZAVRŠETKA OPERACIJE]]&gt;DATE(2024,3,31),"u provedbi","završen")</f>
        <v>završen</v>
      </c>
      <c r="K3339" s="46" t="s">
        <v>211</v>
      </c>
      <c r="L3339" s="46" t="s">
        <v>211</v>
      </c>
      <c r="M3339" s="49">
        <v>0.85</v>
      </c>
      <c r="N3339" s="49">
        <v>0.15</v>
      </c>
      <c r="O3339" s="50">
        <f>Ugovori_OPULJP[[#This Row],[Bespovratna sredstva - Ukupno (EU+Nac) HRK
= Ukupna ugovorena vrijednost bespovratnih sredstava]]*Ugovori_OPULJP[[#This Row],[EU STOPA SUFINANCIRANJA %
EU CO-FINANCING RATE %]]</f>
        <v>40871280.515500002</v>
      </c>
      <c r="P3339" s="51">
        <f>Ugovori_OPULJP[[#This Row],[Bespovratna sredstva - EU dio - HRK]]/7.5345</f>
        <v>5424551.1335191447</v>
      </c>
      <c r="Q3339" s="50">
        <f>Ugovori_OPULJP[[#This Row],[Bespovratna sredstva - Ukupno (EU+Nac) HRK
= Ukupna ugovorena vrijednost bespovratnih sredstava]]*Ugovori_OPULJP[[#This Row],[STOPA NACIONALNOG SUFINANCIRANJA %]]</f>
        <v>7212578.9145</v>
      </c>
      <c r="R3339" s="51">
        <f>Ugovori_OPULJP[[#This Row],[Bespovratna sredstva - Nacionalni dio - HRK]]/7.5345</f>
        <v>957273.72944455501</v>
      </c>
      <c r="S3339" s="50">
        <v>48083859.43</v>
      </c>
      <c r="T3339" s="51">
        <f>Ugovori_OPULJP[[#This Row],[Bespovratna sredstva - Ukupno (EU+Nac) HRK
= Ukupna ugovorena vrijednost bespovratnih sredstava]]/7.5345</f>
        <v>6381824.8629636997</v>
      </c>
      <c r="U3339" s="50">
        <v>0</v>
      </c>
      <c r="V3339" s="51">
        <f>Ugovori_OPULJP[[#This Row],[Javni doprinos korisnika - HRK]]/7.5345</f>
        <v>0</v>
      </c>
      <c r="W3339" s="50">
        <v>0</v>
      </c>
      <c r="X3339" s="51">
        <f>Ugovori_OPULJP[[#This Row],[Privatni doprinos korisnika - HRK]]/7.5345</f>
        <v>0</v>
      </c>
      <c r="Y3339" s="52">
        <v>48083859.43</v>
      </c>
      <c r="Z3339" s="53">
        <f>Ugovori_OPULJP[[#This Row],[UKUPNI PRIHVATLJIVI IZDACI
TOTAL ELIGIBLE EXPENDITURE
= Bespovratna sredstva ukupno + doprinos korisnika
= Ukupni prihvatljivi troškovi
= Ukupna ugovorena vrijednost projekta HRK]]/7.5345</f>
        <v>6381824.8629636997</v>
      </c>
      <c r="AA3339" s="44" t="s">
        <v>10669</v>
      </c>
      <c r="AB3339" s="44" t="s">
        <v>10670</v>
      </c>
      <c r="AC3339" s="114" t="s">
        <v>12066</v>
      </c>
      <c r="AD3339" s="43" t="s">
        <v>12014</v>
      </c>
    </row>
    <row r="3340" spans="1:30" ht="66.75" customHeight="1" x14ac:dyDescent="0.2">
      <c r="A3340" s="41" t="s">
        <v>12067</v>
      </c>
      <c r="B3340" s="42" t="s">
        <v>10664</v>
      </c>
      <c r="C3340" s="43" t="s">
        <v>12011</v>
      </c>
      <c r="D3340" s="43" t="s">
        <v>12022</v>
      </c>
      <c r="E3340" s="44" t="s">
        <v>12023</v>
      </c>
      <c r="F3340" s="45" t="s">
        <v>12068</v>
      </c>
      <c r="G3340" s="45" t="s">
        <v>12069</v>
      </c>
      <c r="H3340" s="47">
        <v>43879</v>
      </c>
      <c r="I3340" s="47">
        <v>45278</v>
      </c>
      <c r="J3340" s="48" t="str">
        <f>IF(Ugovori_OPULJP[[#This Row],[DATUM ZAVRŠETKA OPERACIJE]]&gt;DATE(2024,3,31),"u provedbi","završen")</f>
        <v>završen</v>
      </c>
      <c r="K3340" s="46" t="s">
        <v>186</v>
      </c>
      <c r="L3340" s="46" t="s">
        <v>186</v>
      </c>
      <c r="M3340" s="49">
        <v>0.85</v>
      </c>
      <c r="N3340" s="49">
        <v>0.15</v>
      </c>
      <c r="O3340" s="50">
        <f>Ugovori_OPULJP[[#This Row],[Bespovratna sredstva - Ukupno (EU+Nac) HRK
= Ukupna ugovorena vrijednost bespovratnih sredstava]]*Ugovori_OPULJP[[#This Row],[EU STOPA SUFINANCIRANJA %
EU CO-FINANCING RATE %]]</f>
        <v>24524579.7885</v>
      </c>
      <c r="P3340" s="51">
        <f>Ugovori_OPULJP[[#This Row],[Bespovratna sredstva - EU dio - HRK]]/7.5345</f>
        <v>3254971.1047182959</v>
      </c>
      <c r="Q3340" s="50">
        <f>Ugovori_OPULJP[[#This Row],[Bespovratna sredstva - Ukupno (EU+Nac) HRK
= Ukupna ugovorena vrijednost bespovratnih sredstava]]*Ugovori_OPULJP[[#This Row],[STOPA NACIONALNOG SUFINANCIRANJA %]]</f>
        <v>4327867.0214999998</v>
      </c>
      <c r="R3340" s="51">
        <f>Ugovori_OPULJP[[#This Row],[Bespovratna sredstva - Nacionalni dio - HRK]]/7.5345</f>
        <v>574406.66553852276</v>
      </c>
      <c r="S3340" s="50">
        <v>28852446.809999999</v>
      </c>
      <c r="T3340" s="51">
        <f>Ugovori_OPULJP[[#This Row],[Bespovratna sredstva - Ukupno (EU+Nac) HRK
= Ukupna ugovorena vrijednost bespovratnih sredstava]]/7.5345</f>
        <v>3829377.7702568183</v>
      </c>
      <c r="U3340" s="50">
        <v>0</v>
      </c>
      <c r="V3340" s="51">
        <f>Ugovori_OPULJP[[#This Row],[Javni doprinos korisnika - HRK]]/7.5345</f>
        <v>0</v>
      </c>
      <c r="W3340" s="50">
        <v>0</v>
      </c>
      <c r="X3340" s="51">
        <f>Ugovori_OPULJP[[#This Row],[Privatni doprinos korisnika - HRK]]/7.5345</f>
        <v>0</v>
      </c>
      <c r="Y3340" s="52">
        <v>28852446.809999999</v>
      </c>
      <c r="Z3340" s="53">
        <f>Ugovori_OPULJP[[#This Row],[UKUPNI PRIHVATLJIVI IZDACI
TOTAL ELIGIBLE EXPENDITURE
= Bespovratna sredstva ukupno + doprinos korisnika
= Ukupni prihvatljivi troškovi
= Ukupna ugovorena vrijednost projekta HRK]]/7.5345</f>
        <v>3829377.7702568183</v>
      </c>
      <c r="AA3340" s="44" t="s">
        <v>10669</v>
      </c>
      <c r="AB3340" s="44" t="s">
        <v>10670</v>
      </c>
      <c r="AC3340" s="114" t="s">
        <v>12070</v>
      </c>
      <c r="AD3340" s="43" t="s">
        <v>12014</v>
      </c>
    </row>
    <row r="3341" spans="1:30" ht="66.75" customHeight="1" x14ac:dyDescent="0.2">
      <c r="A3341" s="41" t="s">
        <v>12071</v>
      </c>
      <c r="B3341" s="42" t="s">
        <v>10664</v>
      </c>
      <c r="C3341" s="43" t="s">
        <v>12011</v>
      </c>
      <c r="D3341" s="43" t="s">
        <v>12022</v>
      </c>
      <c r="E3341" s="44" t="s">
        <v>12023</v>
      </c>
      <c r="F3341" s="45" t="s">
        <v>12072</v>
      </c>
      <c r="G3341" s="45" t="s">
        <v>12073</v>
      </c>
      <c r="H3341" s="47">
        <v>43919</v>
      </c>
      <c r="I3341" s="47">
        <v>45289</v>
      </c>
      <c r="J3341" s="48" t="str">
        <f>IF(Ugovori_OPULJP[[#This Row],[DATUM ZAVRŠETKA OPERACIJE]]&gt;DATE(2024,3,31),"u provedbi","završen")</f>
        <v>završen</v>
      </c>
      <c r="K3341" s="46" t="s">
        <v>37</v>
      </c>
      <c r="L3341" s="46" t="s">
        <v>37</v>
      </c>
      <c r="M3341" s="49">
        <v>0.85</v>
      </c>
      <c r="N3341" s="49">
        <v>0.15</v>
      </c>
      <c r="O3341" s="50">
        <f>Ugovori_OPULJP[[#This Row],[Bespovratna sredstva - Ukupno (EU+Nac) HRK
= Ukupna ugovorena vrijednost bespovratnih sredstava]]*Ugovori_OPULJP[[#This Row],[EU STOPA SUFINANCIRANJA %
EU CO-FINANCING RATE %]]</f>
        <v>42082393.155499995</v>
      </c>
      <c r="P3341" s="51">
        <f>Ugovori_OPULJP[[#This Row],[Bespovratna sredstva - EU dio - HRK]]/7.5345</f>
        <v>5585293.4044063967</v>
      </c>
      <c r="Q3341" s="50">
        <f>Ugovori_OPULJP[[#This Row],[Bespovratna sredstva - Ukupno (EU+Nac) HRK
= Ukupna ugovorena vrijednost bespovratnih sredstava]]*Ugovori_OPULJP[[#This Row],[STOPA NACIONALNOG SUFINANCIRANJA %]]</f>
        <v>7426304.6744999997</v>
      </c>
      <c r="R3341" s="51">
        <f>Ugovori_OPULJP[[#This Row],[Bespovratna sredstva - Nacionalni dio - HRK]]/7.5345</f>
        <v>985640.01254230528</v>
      </c>
      <c r="S3341" s="50">
        <v>49508697.829999998</v>
      </c>
      <c r="T3341" s="51">
        <f>Ugovori_OPULJP[[#This Row],[Bespovratna sredstva - Ukupno (EU+Nac) HRK
= Ukupna ugovorena vrijednost bespovratnih sredstava]]/7.5345</f>
        <v>6570933.4169487022</v>
      </c>
      <c r="U3341" s="50">
        <v>0</v>
      </c>
      <c r="V3341" s="51">
        <f>Ugovori_OPULJP[[#This Row],[Javni doprinos korisnika - HRK]]/7.5345</f>
        <v>0</v>
      </c>
      <c r="W3341" s="50">
        <v>0</v>
      </c>
      <c r="X3341" s="51">
        <f>Ugovori_OPULJP[[#This Row],[Privatni doprinos korisnika - HRK]]/7.5345</f>
        <v>0</v>
      </c>
      <c r="Y3341" s="52">
        <v>49508697.829999998</v>
      </c>
      <c r="Z3341" s="53">
        <f>Ugovori_OPULJP[[#This Row],[UKUPNI PRIHVATLJIVI IZDACI
TOTAL ELIGIBLE EXPENDITURE
= Bespovratna sredstva ukupno + doprinos korisnika
= Ukupni prihvatljivi troškovi
= Ukupna ugovorena vrijednost projekta HRK]]/7.5345</f>
        <v>6570933.4169487022</v>
      </c>
      <c r="AA3341" s="44" t="s">
        <v>10669</v>
      </c>
      <c r="AB3341" s="44" t="s">
        <v>10670</v>
      </c>
      <c r="AC3341" s="114" t="s">
        <v>12074</v>
      </c>
      <c r="AD3341" s="43" t="s">
        <v>12014</v>
      </c>
    </row>
    <row r="3342" spans="1:30" ht="66.75" customHeight="1" x14ac:dyDescent="0.2">
      <c r="A3342" s="41" t="s">
        <v>12075</v>
      </c>
      <c r="B3342" s="42" t="s">
        <v>10664</v>
      </c>
      <c r="C3342" s="43" t="s">
        <v>12011</v>
      </c>
      <c r="D3342" s="43" t="s">
        <v>12022</v>
      </c>
      <c r="E3342" s="44" t="s">
        <v>12023</v>
      </c>
      <c r="F3342" s="45" t="s">
        <v>12076</v>
      </c>
      <c r="G3342" s="45" t="s">
        <v>12077</v>
      </c>
      <c r="H3342" s="47">
        <v>43828</v>
      </c>
      <c r="I3342" s="47">
        <v>45289</v>
      </c>
      <c r="J3342" s="48" t="str">
        <f>IF(Ugovori_OPULJP[[#This Row],[DATUM ZAVRŠETKA OPERACIJE]]&gt;DATE(2024,3,31),"u provedbi","završen")</f>
        <v>završen</v>
      </c>
      <c r="K3342" s="46" t="s">
        <v>37</v>
      </c>
      <c r="L3342" s="46" t="s">
        <v>37</v>
      </c>
      <c r="M3342" s="49">
        <v>0.85</v>
      </c>
      <c r="N3342" s="49">
        <v>0.15</v>
      </c>
      <c r="O3342" s="50">
        <f>Ugovori_OPULJP[[#This Row],[Bespovratna sredstva - Ukupno (EU+Nac) HRK
= Ukupna ugovorena vrijednost bespovratnih sredstava]]*Ugovori_OPULJP[[#This Row],[EU STOPA SUFINANCIRANJA %
EU CO-FINANCING RATE %]]</f>
        <v>41076923.8715</v>
      </c>
      <c r="P3342" s="51">
        <f>Ugovori_OPULJP[[#This Row],[Bespovratna sredstva - EU dio - HRK]]/7.5345</f>
        <v>5451844.6972592734</v>
      </c>
      <c r="Q3342" s="50">
        <f>Ugovori_OPULJP[[#This Row],[Bespovratna sredstva - Ukupno (EU+Nac) HRK
= Ukupna ugovorena vrijednost bespovratnih sredstava]]*Ugovori_OPULJP[[#This Row],[STOPA NACIONALNOG SUFINANCIRANJA %]]</f>
        <v>7248868.9184999997</v>
      </c>
      <c r="R3342" s="51">
        <f>Ugovori_OPULJP[[#This Row],[Bespovratna sredstva - Nacionalni dio - HRK]]/7.5345</f>
        <v>962090.24069281295</v>
      </c>
      <c r="S3342" s="50">
        <v>48325792.789999999</v>
      </c>
      <c r="T3342" s="51">
        <f>Ugovori_OPULJP[[#This Row],[Bespovratna sredstva - Ukupno (EU+Nac) HRK
= Ukupna ugovorena vrijednost bespovratnih sredstava]]/7.5345</f>
        <v>6413934.9379520863</v>
      </c>
      <c r="U3342" s="50">
        <v>0</v>
      </c>
      <c r="V3342" s="51">
        <f>Ugovori_OPULJP[[#This Row],[Javni doprinos korisnika - HRK]]/7.5345</f>
        <v>0</v>
      </c>
      <c r="W3342" s="50">
        <v>0</v>
      </c>
      <c r="X3342" s="51">
        <f>Ugovori_OPULJP[[#This Row],[Privatni doprinos korisnika - HRK]]/7.5345</f>
        <v>0</v>
      </c>
      <c r="Y3342" s="52">
        <v>48325792.789999999</v>
      </c>
      <c r="Z3342" s="53">
        <f>Ugovori_OPULJP[[#This Row],[UKUPNI PRIHVATLJIVI IZDACI
TOTAL ELIGIBLE EXPENDITURE
= Bespovratna sredstva ukupno + doprinos korisnika
= Ukupni prihvatljivi troškovi
= Ukupna ugovorena vrijednost projekta HRK]]/7.5345</f>
        <v>6413934.9379520863</v>
      </c>
      <c r="AA3342" s="44" t="s">
        <v>10669</v>
      </c>
      <c r="AB3342" s="44" t="s">
        <v>10670</v>
      </c>
      <c r="AC3342" s="114" t="s">
        <v>12078</v>
      </c>
      <c r="AD3342" s="43" t="s">
        <v>12014</v>
      </c>
    </row>
    <row r="3343" spans="1:30" ht="66.75" customHeight="1" x14ac:dyDescent="0.2">
      <c r="A3343" s="41" t="s">
        <v>12079</v>
      </c>
      <c r="B3343" s="42" t="s">
        <v>10664</v>
      </c>
      <c r="C3343" s="43" t="s">
        <v>12011</v>
      </c>
      <c r="D3343" s="43" t="s">
        <v>12022</v>
      </c>
      <c r="E3343" s="44" t="s">
        <v>12023</v>
      </c>
      <c r="F3343" s="45" t="s">
        <v>12080</v>
      </c>
      <c r="G3343" s="45" t="s">
        <v>12081</v>
      </c>
      <c r="H3343" s="47">
        <v>43831</v>
      </c>
      <c r="I3343" s="47">
        <v>45231</v>
      </c>
      <c r="J3343" s="48" t="str">
        <f>IF(Ugovori_OPULJP[[#This Row],[DATUM ZAVRŠETKA OPERACIJE]]&gt;DATE(2024,3,31),"u provedbi","završen")</f>
        <v>završen</v>
      </c>
      <c r="K3343" s="46" t="s">
        <v>84</v>
      </c>
      <c r="L3343" s="46" t="s">
        <v>84</v>
      </c>
      <c r="M3343" s="49">
        <v>0.85</v>
      </c>
      <c r="N3343" s="49">
        <v>0.15</v>
      </c>
      <c r="O3343" s="50">
        <f>Ugovori_OPULJP[[#This Row],[Bespovratna sredstva - Ukupno (EU+Nac) HRK
= Ukupna ugovorena vrijednost bespovratnih sredstava]]*Ugovori_OPULJP[[#This Row],[EU STOPA SUFINANCIRANJA %
EU CO-FINANCING RATE %]]</f>
        <v>26086413.716499999</v>
      </c>
      <c r="P3343" s="51">
        <f>Ugovori_OPULJP[[#This Row],[Bespovratna sredstva - EU dio - HRK]]/7.5345</f>
        <v>3462262.0899197026</v>
      </c>
      <c r="Q3343" s="50">
        <f>Ugovori_OPULJP[[#This Row],[Bespovratna sredstva - Ukupno (EU+Nac) HRK
= Ukupna ugovorena vrijednost bespovratnih sredstava]]*Ugovori_OPULJP[[#This Row],[STOPA NACIONALNOG SUFINANCIRANJA %]]</f>
        <v>4603484.7734999992</v>
      </c>
      <c r="R3343" s="51">
        <f>Ugovori_OPULJP[[#This Row],[Bespovratna sredstva - Nacionalni dio - HRK]]/7.5345</f>
        <v>610987.42763288855</v>
      </c>
      <c r="S3343" s="50">
        <v>30689898.489999998</v>
      </c>
      <c r="T3343" s="51">
        <f>Ugovori_OPULJP[[#This Row],[Bespovratna sredstva - Ukupno (EU+Nac) HRK
= Ukupna ugovorena vrijednost bespovratnih sredstava]]/7.5345</f>
        <v>4073249.5175525909</v>
      </c>
      <c r="U3343" s="50">
        <v>0</v>
      </c>
      <c r="V3343" s="51">
        <f>Ugovori_OPULJP[[#This Row],[Javni doprinos korisnika - HRK]]/7.5345</f>
        <v>0</v>
      </c>
      <c r="W3343" s="50">
        <v>0</v>
      </c>
      <c r="X3343" s="51">
        <f>Ugovori_OPULJP[[#This Row],[Privatni doprinos korisnika - HRK]]/7.5345</f>
        <v>0</v>
      </c>
      <c r="Y3343" s="52">
        <v>30689898.489999998</v>
      </c>
      <c r="Z3343" s="53">
        <f>Ugovori_OPULJP[[#This Row],[UKUPNI PRIHVATLJIVI IZDACI
TOTAL ELIGIBLE EXPENDITURE
= Bespovratna sredstva ukupno + doprinos korisnika
= Ukupni prihvatljivi troškovi
= Ukupna ugovorena vrijednost projekta HRK]]/7.5345</f>
        <v>4073249.5175525909</v>
      </c>
      <c r="AA3343" s="44" t="s">
        <v>10669</v>
      </c>
      <c r="AB3343" s="44" t="s">
        <v>10670</v>
      </c>
      <c r="AC3343" s="114" t="s">
        <v>12082</v>
      </c>
      <c r="AD3343" s="43" t="s">
        <v>12014</v>
      </c>
    </row>
    <row r="3344" spans="1:30" ht="66.75" customHeight="1" x14ac:dyDescent="0.2">
      <c r="A3344" s="41" t="s">
        <v>12083</v>
      </c>
      <c r="B3344" s="42" t="s">
        <v>10664</v>
      </c>
      <c r="C3344" s="43" t="s">
        <v>12011</v>
      </c>
      <c r="D3344" s="43" t="s">
        <v>12022</v>
      </c>
      <c r="E3344" s="44" t="s">
        <v>12023</v>
      </c>
      <c r="F3344" s="45" t="s">
        <v>12084</v>
      </c>
      <c r="G3344" s="45" t="s">
        <v>11871</v>
      </c>
      <c r="H3344" s="47">
        <v>43896</v>
      </c>
      <c r="I3344" s="47">
        <v>45266</v>
      </c>
      <c r="J3344" s="48" t="str">
        <f>IF(Ugovori_OPULJP[[#This Row],[DATUM ZAVRŠETKA OPERACIJE]]&gt;DATE(2024,3,31),"u provedbi","završen")</f>
        <v>završen</v>
      </c>
      <c r="K3344" s="46" t="s">
        <v>2824</v>
      </c>
      <c r="L3344" s="46" t="s">
        <v>99</v>
      </c>
      <c r="M3344" s="49">
        <v>0.85</v>
      </c>
      <c r="N3344" s="49">
        <v>0.15</v>
      </c>
      <c r="O3344" s="50">
        <f>Ugovori_OPULJP[[#This Row],[Bespovratna sredstva - Ukupno (EU+Nac) HRK
= Ukupna ugovorena vrijednost bespovratnih sredstava]]*Ugovori_OPULJP[[#This Row],[EU STOPA SUFINANCIRANJA %
EU CO-FINANCING RATE %]]</f>
        <v>36637177.589499995</v>
      </c>
      <c r="P3344" s="51">
        <f>Ugovori_OPULJP[[#This Row],[Bespovratna sredstva - EU dio - HRK]]/7.5345</f>
        <v>4862589.1020638384</v>
      </c>
      <c r="Q3344" s="50">
        <f>Ugovori_OPULJP[[#This Row],[Bespovratna sredstva - Ukupno (EU+Nac) HRK
= Ukupna ugovorena vrijednost bespovratnih sredstava]]*Ugovori_OPULJP[[#This Row],[STOPA NACIONALNOG SUFINANCIRANJA %]]</f>
        <v>6465384.2804999994</v>
      </c>
      <c r="R3344" s="51">
        <f>Ugovori_OPULJP[[#This Row],[Bespovratna sredstva - Nacionalni dio - HRK]]/7.5345</f>
        <v>858103.95918773627</v>
      </c>
      <c r="S3344" s="50">
        <v>43102561.869999997</v>
      </c>
      <c r="T3344" s="51">
        <f>Ugovori_OPULJP[[#This Row],[Bespovratna sredstva - Ukupno (EU+Nac) HRK
= Ukupna ugovorena vrijednost bespovratnih sredstava]]/7.5345</f>
        <v>5720693.0612515751</v>
      </c>
      <c r="U3344" s="50">
        <v>0</v>
      </c>
      <c r="V3344" s="51">
        <f>Ugovori_OPULJP[[#This Row],[Javni doprinos korisnika - HRK]]/7.5345</f>
        <v>0</v>
      </c>
      <c r="W3344" s="50">
        <v>0</v>
      </c>
      <c r="X3344" s="51">
        <f>Ugovori_OPULJP[[#This Row],[Privatni doprinos korisnika - HRK]]/7.5345</f>
        <v>0</v>
      </c>
      <c r="Y3344" s="52">
        <v>43102561.869999997</v>
      </c>
      <c r="Z3344" s="53">
        <f>Ugovori_OPULJP[[#This Row],[UKUPNI PRIHVATLJIVI IZDACI
TOTAL ELIGIBLE EXPENDITURE
= Bespovratna sredstva ukupno + doprinos korisnika
= Ukupni prihvatljivi troškovi
= Ukupna ugovorena vrijednost projekta HRK]]/7.5345</f>
        <v>5720693.0612515751</v>
      </c>
      <c r="AA3344" s="44" t="s">
        <v>10669</v>
      </c>
      <c r="AB3344" s="44" t="s">
        <v>10670</v>
      </c>
      <c r="AC3344" s="114" t="s">
        <v>12085</v>
      </c>
      <c r="AD3344" s="43" t="s">
        <v>12014</v>
      </c>
    </row>
    <row r="3345" spans="1:30" ht="66.75" customHeight="1" x14ac:dyDescent="0.2">
      <c r="A3345" s="41" t="s">
        <v>12086</v>
      </c>
      <c r="B3345" s="42" t="s">
        <v>10664</v>
      </c>
      <c r="C3345" s="43" t="s">
        <v>12011</v>
      </c>
      <c r="D3345" s="43" t="s">
        <v>12022</v>
      </c>
      <c r="E3345" s="44" t="s">
        <v>12023</v>
      </c>
      <c r="F3345" s="45" t="s">
        <v>12087</v>
      </c>
      <c r="G3345" s="45" t="s">
        <v>12088</v>
      </c>
      <c r="H3345" s="47">
        <v>43828</v>
      </c>
      <c r="I3345" s="47">
        <v>45289</v>
      </c>
      <c r="J3345" s="48" t="str">
        <f>IF(Ugovori_OPULJP[[#This Row],[DATUM ZAVRŠETKA OPERACIJE]]&gt;DATE(2024,3,31),"u provedbi","završen")</f>
        <v>završen</v>
      </c>
      <c r="K3345" s="46" t="s">
        <v>12089</v>
      </c>
      <c r="L3345" s="46" t="s">
        <v>425</v>
      </c>
      <c r="M3345" s="49">
        <v>0.85</v>
      </c>
      <c r="N3345" s="49">
        <v>0.15</v>
      </c>
      <c r="O3345" s="50">
        <f>Ugovori_OPULJP[[#This Row],[Bespovratna sredstva - Ukupno (EU+Nac) HRK
= Ukupna ugovorena vrijednost bespovratnih sredstava]]*Ugovori_OPULJP[[#This Row],[EU STOPA SUFINANCIRANJA %
EU CO-FINANCING RATE %]]</f>
        <v>36747469.033500001</v>
      </c>
      <c r="P3345" s="51">
        <f>Ugovori_OPULJP[[#This Row],[Bespovratna sredstva - EU dio - HRK]]/7.5345</f>
        <v>4877227.2922556242</v>
      </c>
      <c r="Q3345" s="50">
        <f>Ugovori_OPULJP[[#This Row],[Bespovratna sredstva - Ukupno (EU+Nac) HRK
= Ukupna ugovorena vrijednost bespovratnih sredstava]]*Ugovori_OPULJP[[#This Row],[STOPA NACIONALNOG SUFINANCIRANJA %]]</f>
        <v>6484847.4764999999</v>
      </c>
      <c r="R3345" s="51">
        <f>Ugovori_OPULJP[[#This Row],[Bespovratna sredstva - Nacionalni dio - HRK]]/7.5345</f>
        <v>860687.16922158061</v>
      </c>
      <c r="S3345" s="50">
        <v>43232316.509999998</v>
      </c>
      <c r="T3345" s="51">
        <f>Ugovori_OPULJP[[#This Row],[Bespovratna sredstva - Ukupno (EU+Nac) HRK
= Ukupna ugovorena vrijednost bespovratnih sredstava]]/7.5345</f>
        <v>5737914.4614772042</v>
      </c>
      <c r="U3345" s="50">
        <v>0</v>
      </c>
      <c r="V3345" s="51">
        <f>Ugovori_OPULJP[[#This Row],[Javni doprinos korisnika - HRK]]/7.5345</f>
        <v>0</v>
      </c>
      <c r="W3345" s="50">
        <v>0</v>
      </c>
      <c r="X3345" s="51">
        <f>Ugovori_OPULJP[[#This Row],[Privatni doprinos korisnika - HRK]]/7.5345</f>
        <v>0</v>
      </c>
      <c r="Y3345" s="52">
        <v>43232316.509999998</v>
      </c>
      <c r="Z3345" s="53">
        <f>Ugovori_OPULJP[[#This Row],[UKUPNI PRIHVATLJIVI IZDACI
TOTAL ELIGIBLE EXPENDITURE
= Bespovratna sredstva ukupno + doprinos korisnika
= Ukupni prihvatljivi troškovi
= Ukupna ugovorena vrijednost projekta HRK]]/7.5345</f>
        <v>5737914.4614772042</v>
      </c>
      <c r="AA3345" s="44" t="s">
        <v>10669</v>
      </c>
      <c r="AB3345" s="44" t="s">
        <v>10670</v>
      </c>
      <c r="AC3345" s="114" t="s">
        <v>12090</v>
      </c>
      <c r="AD3345" s="43" t="s">
        <v>12014</v>
      </c>
    </row>
    <row r="3346" spans="1:30" ht="66.75" customHeight="1" x14ac:dyDescent="0.2">
      <c r="A3346" s="41" t="s">
        <v>12091</v>
      </c>
      <c r="B3346" s="42" t="s">
        <v>10664</v>
      </c>
      <c r="C3346" s="43" t="s">
        <v>12011</v>
      </c>
      <c r="D3346" s="43" t="s">
        <v>12022</v>
      </c>
      <c r="E3346" s="44" t="s">
        <v>12023</v>
      </c>
      <c r="F3346" s="45" t="s">
        <v>12092</v>
      </c>
      <c r="G3346" s="45" t="s">
        <v>11990</v>
      </c>
      <c r="H3346" s="47">
        <v>43828</v>
      </c>
      <c r="I3346" s="47">
        <v>45289</v>
      </c>
      <c r="J3346" s="48" t="str">
        <f>IF(Ugovori_OPULJP[[#This Row],[DATUM ZAVRŠETKA OPERACIJE]]&gt;DATE(2024,3,31),"u provedbi","završen")</f>
        <v>završen</v>
      </c>
      <c r="K3346" s="46" t="s">
        <v>767</v>
      </c>
      <c r="L3346" s="46" t="s">
        <v>249</v>
      </c>
      <c r="M3346" s="49">
        <v>0.85</v>
      </c>
      <c r="N3346" s="49">
        <v>0.15</v>
      </c>
      <c r="O3346" s="50">
        <f>Ugovori_OPULJP[[#This Row],[Bespovratna sredstva - Ukupno (EU+Nac) HRK
= Ukupna ugovorena vrijednost bespovratnih sredstava]]*Ugovori_OPULJP[[#This Row],[EU STOPA SUFINANCIRANJA %
EU CO-FINANCING RATE %]]</f>
        <v>42481396.4155</v>
      </c>
      <c r="P3346" s="51">
        <f>Ugovori_OPULJP[[#This Row],[Bespovratna sredstva - EU dio - HRK]]/7.5345</f>
        <v>5638250.2376401881</v>
      </c>
      <c r="Q3346" s="50">
        <f>Ugovori_OPULJP[[#This Row],[Bespovratna sredstva - Ukupno (EU+Nac) HRK
= Ukupna ugovorena vrijednost bespovratnih sredstava]]*Ugovori_OPULJP[[#This Row],[STOPA NACIONALNOG SUFINANCIRANJA %]]</f>
        <v>7496717.0144999996</v>
      </c>
      <c r="R3346" s="51">
        <f>Ugovori_OPULJP[[#This Row],[Bespovratna sredstva - Nacionalni dio - HRK]]/7.5345</f>
        <v>994985.33605415083</v>
      </c>
      <c r="S3346" s="50">
        <v>49978113.43</v>
      </c>
      <c r="T3346" s="51">
        <f>Ugovori_OPULJP[[#This Row],[Bespovratna sredstva - Ukupno (EU+Nac) HRK
= Ukupna ugovorena vrijednost bespovratnih sredstava]]/7.5345</f>
        <v>6633235.573694339</v>
      </c>
      <c r="U3346" s="50">
        <v>0</v>
      </c>
      <c r="V3346" s="51">
        <f>Ugovori_OPULJP[[#This Row],[Javni doprinos korisnika - HRK]]/7.5345</f>
        <v>0</v>
      </c>
      <c r="W3346" s="50">
        <v>0</v>
      </c>
      <c r="X3346" s="51">
        <f>Ugovori_OPULJP[[#This Row],[Privatni doprinos korisnika - HRK]]/7.5345</f>
        <v>0</v>
      </c>
      <c r="Y3346" s="52">
        <v>49978113.43</v>
      </c>
      <c r="Z3346" s="53">
        <f>Ugovori_OPULJP[[#This Row],[UKUPNI PRIHVATLJIVI IZDACI
TOTAL ELIGIBLE EXPENDITURE
= Bespovratna sredstva ukupno + doprinos korisnika
= Ukupni prihvatljivi troškovi
= Ukupna ugovorena vrijednost projekta HRK]]/7.5345</f>
        <v>6633235.573694339</v>
      </c>
      <c r="AA3346" s="44" t="s">
        <v>10669</v>
      </c>
      <c r="AB3346" s="44" t="s">
        <v>10670</v>
      </c>
      <c r="AC3346" s="114" t="s">
        <v>12093</v>
      </c>
      <c r="AD3346" s="43" t="s">
        <v>12014</v>
      </c>
    </row>
    <row r="3347" spans="1:30" ht="66.75" customHeight="1" x14ac:dyDescent="0.2">
      <c r="A3347" s="41" t="s">
        <v>12094</v>
      </c>
      <c r="B3347" s="42" t="s">
        <v>10664</v>
      </c>
      <c r="C3347" s="43" t="s">
        <v>12011</v>
      </c>
      <c r="D3347" s="43" t="s">
        <v>12022</v>
      </c>
      <c r="E3347" s="44" t="s">
        <v>12023</v>
      </c>
      <c r="F3347" s="45" t="s">
        <v>12095</v>
      </c>
      <c r="G3347" s="45" t="s">
        <v>12096</v>
      </c>
      <c r="H3347" s="47">
        <v>43800</v>
      </c>
      <c r="I3347" s="47">
        <v>45261</v>
      </c>
      <c r="J3347" s="48" t="str">
        <f>IF(Ugovori_OPULJP[[#This Row],[DATUM ZAVRŠETKA OPERACIJE]]&gt;DATE(2024,3,31),"u provedbi","završen")</f>
        <v>završen</v>
      </c>
      <c r="K3347" s="46" t="s">
        <v>12097</v>
      </c>
      <c r="L3347" s="46" t="s">
        <v>94</v>
      </c>
      <c r="M3347" s="49">
        <v>0.85</v>
      </c>
      <c r="N3347" s="49">
        <v>0.15</v>
      </c>
      <c r="O3347" s="50">
        <f>Ugovori_OPULJP[[#This Row],[Bespovratna sredstva - Ukupno (EU+Nac) HRK
= Ukupna ugovorena vrijednost bespovratnih sredstava]]*Ugovori_OPULJP[[#This Row],[EU STOPA SUFINANCIRANJA %
EU CO-FINANCING RATE %]]</f>
        <v>41483415.3935</v>
      </c>
      <c r="P3347" s="51">
        <f>Ugovori_OPULJP[[#This Row],[Bespovratna sredstva - EU dio - HRK]]/7.5345</f>
        <v>5505795.3936558496</v>
      </c>
      <c r="Q3347" s="50">
        <f>Ugovori_OPULJP[[#This Row],[Bespovratna sredstva - Ukupno (EU+Nac) HRK
= Ukupna ugovorena vrijednost bespovratnih sredstava]]*Ugovori_OPULJP[[#This Row],[STOPA NACIONALNOG SUFINANCIRANJA %]]</f>
        <v>7320602.7165000001</v>
      </c>
      <c r="R3347" s="51">
        <f>Ugovori_OPULJP[[#This Row],[Bespovratna sredstva - Nacionalni dio - HRK]]/7.5345</f>
        <v>971610.95182162046</v>
      </c>
      <c r="S3347" s="50">
        <v>48804018.109999999</v>
      </c>
      <c r="T3347" s="51">
        <f>Ugovori_OPULJP[[#This Row],[Bespovratna sredstva - Ukupno (EU+Nac) HRK
= Ukupna ugovorena vrijednost bespovratnih sredstava]]/7.5345</f>
        <v>6477406.3454774702</v>
      </c>
      <c r="U3347" s="50">
        <v>0</v>
      </c>
      <c r="V3347" s="51">
        <f>Ugovori_OPULJP[[#This Row],[Javni doprinos korisnika - HRK]]/7.5345</f>
        <v>0</v>
      </c>
      <c r="W3347" s="50">
        <v>0</v>
      </c>
      <c r="X3347" s="51">
        <f>Ugovori_OPULJP[[#This Row],[Privatni doprinos korisnika - HRK]]/7.5345</f>
        <v>0</v>
      </c>
      <c r="Y3347" s="52">
        <v>48804018.109999999</v>
      </c>
      <c r="Z3347" s="53">
        <f>Ugovori_OPULJP[[#This Row],[UKUPNI PRIHVATLJIVI IZDACI
TOTAL ELIGIBLE EXPENDITURE
= Bespovratna sredstva ukupno + doprinos korisnika
= Ukupni prihvatljivi troškovi
= Ukupna ugovorena vrijednost projekta HRK]]/7.5345</f>
        <v>6477406.3454774702</v>
      </c>
      <c r="AA3347" s="44" t="s">
        <v>10669</v>
      </c>
      <c r="AB3347" s="44" t="s">
        <v>10670</v>
      </c>
      <c r="AC3347" s="43" t="s">
        <v>12098</v>
      </c>
      <c r="AD3347" s="43" t="s">
        <v>12014</v>
      </c>
    </row>
    <row r="3348" spans="1:30" ht="66.75" customHeight="1" x14ac:dyDescent="0.2">
      <c r="A3348" s="41" t="s">
        <v>12099</v>
      </c>
      <c r="B3348" s="42" t="s">
        <v>10664</v>
      </c>
      <c r="C3348" s="43" t="s">
        <v>12011</v>
      </c>
      <c r="D3348" s="43" t="s">
        <v>12022</v>
      </c>
      <c r="E3348" s="44" t="s">
        <v>12023</v>
      </c>
      <c r="F3348" s="45" t="s">
        <v>12100</v>
      </c>
      <c r="G3348" s="45" t="s">
        <v>12101</v>
      </c>
      <c r="H3348" s="47">
        <v>44011</v>
      </c>
      <c r="I3348" s="47">
        <v>45289</v>
      </c>
      <c r="J3348" s="48" t="str">
        <f>IF(Ugovori_OPULJP[[#This Row],[DATUM ZAVRŠETKA OPERACIJE]]&gt;DATE(2024,3,31),"u provedbi","završen")</f>
        <v>završen</v>
      </c>
      <c r="K3348" s="46" t="s">
        <v>104</v>
      </c>
      <c r="L3348" s="46" t="s">
        <v>104</v>
      </c>
      <c r="M3348" s="49">
        <v>0.85</v>
      </c>
      <c r="N3348" s="49">
        <v>0.15</v>
      </c>
      <c r="O3348" s="50">
        <f>Ugovori_OPULJP[[#This Row],[Bespovratna sredstva - Ukupno (EU+Nac) HRK
= Ukupna ugovorena vrijednost bespovratnih sredstava]]*Ugovori_OPULJP[[#This Row],[EU STOPA SUFINANCIRANJA %
EU CO-FINANCING RATE %]]</f>
        <v>30523836.208999999</v>
      </c>
      <c r="P3348" s="51">
        <f>Ugovori_OPULJP[[#This Row],[Bespovratna sredstva - EU dio - HRK]]/7.5345</f>
        <v>4051209.2652465324</v>
      </c>
      <c r="Q3348" s="50">
        <f>Ugovori_OPULJP[[#This Row],[Bespovratna sredstva - Ukupno (EU+Nac) HRK
= Ukupna ugovorena vrijednost bespovratnih sredstava]]*Ugovori_OPULJP[[#This Row],[STOPA NACIONALNOG SUFINANCIRANJA %]]</f>
        <v>5386559.3309999993</v>
      </c>
      <c r="R3348" s="51">
        <f>Ugovori_OPULJP[[#This Row],[Bespovratna sredstva - Nacionalni dio - HRK]]/7.5345</f>
        <v>714919.28210232919</v>
      </c>
      <c r="S3348" s="50">
        <v>35910395.539999999</v>
      </c>
      <c r="T3348" s="51">
        <f>Ugovori_OPULJP[[#This Row],[Bespovratna sredstva - Ukupno (EU+Nac) HRK
= Ukupna ugovorena vrijednost bespovratnih sredstava]]/7.5345</f>
        <v>4766128.5473488616</v>
      </c>
      <c r="U3348" s="50">
        <v>0</v>
      </c>
      <c r="V3348" s="51">
        <f>Ugovori_OPULJP[[#This Row],[Javni doprinos korisnika - HRK]]/7.5345</f>
        <v>0</v>
      </c>
      <c r="W3348" s="50">
        <v>0</v>
      </c>
      <c r="X3348" s="51">
        <f>Ugovori_OPULJP[[#This Row],[Privatni doprinos korisnika - HRK]]/7.5345</f>
        <v>0</v>
      </c>
      <c r="Y3348" s="52">
        <v>35910395.539999999</v>
      </c>
      <c r="Z3348" s="53">
        <f>Ugovori_OPULJP[[#This Row],[UKUPNI PRIHVATLJIVI IZDACI
TOTAL ELIGIBLE EXPENDITURE
= Bespovratna sredstva ukupno + doprinos korisnika
= Ukupni prihvatljivi troškovi
= Ukupna ugovorena vrijednost projekta HRK]]/7.5345</f>
        <v>4766128.5473488616</v>
      </c>
      <c r="AA3348" s="44" t="s">
        <v>10669</v>
      </c>
      <c r="AB3348" s="44" t="s">
        <v>10670</v>
      </c>
      <c r="AC3348" s="43" t="s">
        <v>12102</v>
      </c>
      <c r="AD3348" s="43" t="s">
        <v>12014</v>
      </c>
    </row>
    <row r="3349" spans="1:30" ht="66.75" customHeight="1" x14ac:dyDescent="0.2">
      <c r="A3349" s="41" t="s">
        <v>12103</v>
      </c>
      <c r="B3349" s="42" t="s">
        <v>10664</v>
      </c>
      <c r="C3349" s="43" t="s">
        <v>12011</v>
      </c>
      <c r="D3349" s="43" t="s">
        <v>12022</v>
      </c>
      <c r="E3349" s="44" t="s">
        <v>12023</v>
      </c>
      <c r="F3349" s="45" t="s">
        <v>12104</v>
      </c>
      <c r="G3349" s="45" t="s">
        <v>12105</v>
      </c>
      <c r="H3349" s="47">
        <v>43800</v>
      </c>
      <c r="I3349" s="47">
        <v>45261</v>
      </c>
      <c r="J3349" s="48" t="str">
        <f>IF(Ugovori_OPULJP[[#This Row],[DATUM ZAVRŠETKA OPERACIJE]]&gt;DATE(2024,3,31),"u provedbi","završen")</f>
        <v>završen</v>
      </c>
      <c r="K3349" s="46" t="s">
        <v>12106</v>
      </c>
      <c r="L3349" s="46" t="s">
        <v>37</v>
      </c>
      <c r="M3349" s="49">
        <v>0.85</v>
      </c>
      <c r="N3349" s="49">
        <v>0.15</v>
      </c>
      <c r="O3349" s="50">
        <f>Ugovori_OPULJP[[#This Row],[Bespovratna sredstva - Ukupno (EU+Nac) HRK
= Ukupna ugovorena vrijednost bespovratnih sredstava]]*Ugovori_OPULJP[[#This Row],[EU STOPA SUFINANCIRANJA %
EU CO-FINANCING RATE %]]</f>
        <v>39571890.955499999</v>
      </c>
      <c r="P3349" s="51">
        <f>Ugovori_OPULJP[[#This Row],[Bespovratna sredstva - EU dio - HRK]]/7.5345</f>
        <v>5252092.5018913001</v>
      </c>
      <c r="Q3349" s="50">
        <f>Ugovori_OPULJP[[#This Row],[Bespovratna sredstva - Ukupno (EU+Nac) HRK
= Ukupna ugovorena vrijednost bespovratnih sredstava]]*Ugovori_OPULJP[[#This Row],[STOPA NACIONALNOG SUFINANCIRANJA %]]</f>
        <v>6983274.8744999999</v>
      </c>
      <c r="R3349" s="51">
        <f>Ugovori_OPULJP[[#This Row],[Bespovratna sredstva - Nacionalni dio - HRK]]/7.5345</f>
        <v>926839.85327493527</v>
      </c>
      <c r="S3349" s="50">
        <v>46555165.829999998</v>
      </c>
      <c r="T3349" s="51">
        <f>Ugovori_OPULJP[[#This Row],[Bespovratna sredstva - Ukupno (EU+Nac) HRK
= Ukupna ugovorena vrijednost bespovratnih sredstava]]/7.5345</f>
        <v>6178932.355166235</v>
      </c>
      <c r="U3349" s="50">
        <v>0</v>
      </c>
      <c r="V3349" s="51">
        <f>Ugovori_OPULJP[[#This Row],[Javni doprinos korisnika - HRK]]/7.5345</f>
        <v>0</v>
      </c>
      <c r="W3349" s="50">
        <v>0</v>
      </c>
      <c r="X3349" s="51">
        <f>Ugovori_OPULJP[[#This Row],[Privatni doprinos korisnika - HRK]]/7.5345</f>
        <v>0</v>
      </c>
      <c r="Y3349" s="52">
        <v>46555165.829999998</v>
      </c>
      <c r="Z3349" s="53">
        <f>Ugovori_OPULJP[[#This Row],[UKUPNI PRIHVATLJIVI IZDACI
TOTAL ELIGIBLE EXPENDITURE
= Bespovratna sredstva ukupno + doprinos korisnika
= Ukupni prihvatljivi troškovi
= Ukupna ugovorena vrijednost projekta HRK]]/7.5345</f>
        <v>6178932.355166235</v>
      </c>
      <c r="AA3349" s="44" t="s">
        <v>10669</v>
      </c>
      <c r="AB3349" s="44" t="s">
        <v>10670</v>
      </c>
      <c r="AC3349" s="43" t="s">
        <v>12107</v>
      </c>
      <c r="AD3349" s="43" t="s">
        <v>12014</v>
      </c>
    </row>
    <row r="3350" spans="1:30" ht="66.75" customHeight="1" x14ac:dyDescent="0.2">
      <c r="A3350" s="41" t="s">
        <v>12108</v>
      </c>
      <c r="B3350" s="42" t="s">
        <v>10664</v>
      </c>
      <c r="C3350" s="43" t="s">
        <v>12011</v>
      </c>
      <c r="D3350" s="43" t="s">
        <v>12109</v>
      </c>
      <c r="E3350" s="44" t="s">
        <v>12023</v>
      </c>
      <c r="F3350" s="45" t="s">
        <v>12110</v>
      </c>
      <c r="G3350" s="45" t="s">
        <v>12111</v>
      </c>
      <c r="H3350" s="47">
        <v>43889</v>
      </c>
      <c r="I3350" s="47">
        <v>45288</v>
      </c>
      <c r="J3350" s="48" t="str">
        <f>IF(Ugovori_OPULJP[[#This Row],[DATUM ZAVRŠETKA OPERACIJE]]&gt;DATE(2024,3,31),"u provedbi","završen")</f>
        <v>završen</v>
      </c>
      <c r="K3350" s="46" t="s">
        <v>12112</v>
      </c>
      <c r="L3350" s="46" t="s">
        <v>173</v>
      </c>
      <c r="M3350" s="49">
        <v>0.85</v>
      </c>
      <c r="N3350" s="49">
        <v>0.15</v>
      </c>
      <c r="O3350" s="50">
        <f>Ugovori_OPULJP[[#This Row],[Bespovratna sredstva - Ukupno (EU+Nac) HRK
= Ukupna ugovorena vrijednost bespovratnih sredstava]]*Ugovori_OPULJP[[#This Row],[EU STOPA SUFINANCIRANJA %
EU CO-FINANCING RATE %]]</f>
        <v>56689294.706500001</v>
      </c>
      <c r="P3350" s="51">
        <f>Ugovori_OPULJP[[#This Row],[Bespovratna sredstva - EU dio - HRK]]/7.5345</f>
        <v>7523962.4004910737</v>
      </c>
      <c r="Q3350" s="50">
        <f>Ugovori_OPULJP[[#This Row],[Bespovratna sredstva - Ukupno (EU+Nac) HRK
= Ukupna ugovorena vrijednost bespovratnih sredstava]]*Ugovori_OPULJP[[#This Row],[STOPA NACIONALNOG SUFINANCIRANJA %]]</f>
        <v>10003993.183499999</v>
      </c>
      <c r="R3350" s="51">
        <f>Ugovori_OPULJP[[#This Row],[Bespovratna sredstva - Nacionalni dio - HRK]]/7.5345</f>
        <v>1327758.0706748953</v>
      </c>
      <c r="S3350" s="50">
        <v>66693287.890000001</v>
      </c>
      <c r="T3350" s="51">
        <f>Ugovori_OPULJP[[#This Row],[Bespovratna sredstva - Ukupno (EU+Nac) HRK
= Ukupna ugovorena vrijednost bespovratnih sredstava]]/7.5345</f>
        <v>8851720.47116597</v>
      </c>
      <c r="U3350" s="50">
        <v>0</v>
      </c>
      <c r="V3350" s="51">
        <f>Ugovori_OPULJP[[#This Row],[Javni doprinos korisnika - HRK]]/7.5345</f>
        <v>0</v>
      </c>
      <c r="W3350" s="50">
        <v>0</v>
      </c>
      <c r="X3350" s="51">
        <f>Ugovori_OPULJP[[#This Row],[Privatni doprinos korisnika - HRK]]/7.5345</f>
        <v>0</v>
      </c>
      <c r="Y3350" s="52">
        <v>66693287.890000001</v>
      </c>
      <c r="Z3350" s="53">
        <f>Ugovori_OPULJP[[#This Row],[UKUPNI PRIHVATLJIVI IZDACI
TOTAL ELIGIBLE EXPENDITURE
= Bespovratna sredstva ukupno + doprinos korisnika
= Ukupni prihvatljivi troškovi
= Ukupna ugovorena vrijednost projekta HRK]]/7.5345</f>
        <v>8851720.47116597</v>
      </c>
      <c r="AA3350" s="44" t="s">
        <v>7633</v>
      </c>
      <c r="AB3350" s="44" t="s">
        <v>10670</v>
      </c>
      <c r="AC3350" s="43" t="s">
        <v>12113</v>
      </c>
      <c r="AD3350" s="43" t="s">
        <v>12014</v>
      </c>
    </row>
    <row r="3351" spans="1:30" ht="66.75" customHeight="1" x14ac:dyDescent="0.2">
      <c r="A3351" s="41" t="s">
        <v>12114</v>
      </c>
      <c r="B3351" s="42" t="s">
        <v>10664</v>
      </c>
      <c r="C3351" s="43" t="s">
        <v>12011</v>
      </c>
      <c r="D3351" s="43" t="s">
        <v>12109</v>
      </c>
      <c r="E3351" s="44" t="s">
        <v>12023</v>
      </c>
      <c r="F3351" s="45" t="s">
        <v>12115</v>
      </c>
      <c r="G3351" s="45" t="s">
        <v>7700</v>
      </c>
      <c r="H3351" s="47">
        <v>43828</v>
      </c>
      <c r="I3351" s="47">
        <v>45289</v>
      </c>
      <c r="J3351" s="48" t="str">
        <f>IF(Ugovori_OPULJP[[#This Row],[DATUM ZAVRŠETKA OPERACIJE]]&gt;DATE(2024,3,31),"u provedbi","završen")</f>
        <v>završen</v>
      </c>
      <c r="K3351" s="46" t="s">
        <v>249</v>
      </c>
      <c r="L3351" s="46" t="s">
        <v>249</v>
      </c>
      <c r="M3351" s="49">
        <v>0.85</v>
      </c>
      <c r="N3351" s="49">
        <v>0.15</v>
      </c>
      <c r="O3351" s="50">
        <f>Ugovori_OPULJP[[#This Row],[Bespovratna sredstva - Ukupno (EU+Nac) HRK
= Ukupna ugovorena vrijednost bespovratnih sredstava]]*Ugovori_OPULJP[[#This Row],[EU STOPA SUFINANCIRANJA %
EU CO-FINANCING RATE %]]</f>
        <v>63176678.714500003</v>
      </c>
      <c r="P3351" s="51">
        <f>Ugovori_OPULJP[[#This Row],[Bespovratna sredstva - EU dio - HRK]]/7.5345</f>
        <v>8384986.2252969667</v>
      </c>
      <c r="Q3351" s="50">
        <f>Ugovori_OPULJP[[#This Row],[Bespovratna sredstva - Ukupno (EU+Nac) HRK
= Ukupna ugovorena vrijednost bespovratnih sredstava]]*Ugovori_OPULJP[[#This Row],[STOPA NACIONALNOG SUFINANCIRANJA %]]</f>
        <v>11148825.6555</v>
      </c>
      <c r="R3351" s="51">
        <f>Ugovori_OPULJP[[#This Row],[Bespovratna sredstva - Nacionalni dio - HRK]]/7.5345</f>
        <v>1479703.4515229941</v>
      </c>
      <c r="S3351" s="50">
        <v>74325504.370000005</v>
      </c>
      <c r="T3351" s="51">
        <f>Ugovori_OPULJP[[#This Row],[Bespovratna sredstva - Ukupno (EU+Nac) HRK
= Ukupna ugovorena vrijednost bespovratnih sredstava]]/7.5345</f>
        <v>9864689.6768199615</v>
      </c>
      <c r="U3351" s="50">
        <v>0</v>
      </c>
      <c r="V3351" s="51">
        <f>Ugovori_OPULJP[[#This Row],[Javni doprinos korisnika - HRK]]/7.5345</f>
        <v>0</v>
      </c>
      <c r="W3351" s="50">
        <v>0</v>
      </c>
      <c r="X3351" s="51">
        <f>Ugovori_OPULJP[[#This Row],[Privatni doprinos korisnika - HRK]]/7.5345</f>
        <v>0</v>
      </c>
      <c r="Y3351" s="52">
        <v>74325504.370000005</v>
      </c>
      <c r="Z3351" s="53">
        <f>Ugovori_OPULJP[[#This Row],[UKUPNI PRIHVATLJIVI IZDACI
TOTAL ELIGIBLE EXPENDITURE
= Bespovratna sredstva ukupno + doprinos korisnika
= Ukupni prihvatljivi troškovi
= Ukupna ugovorena vrijednost projekta HRK]]/7.5345</f>
        <v>9864689.6768199615</v>
      </c>
      <c r="AA3351" s="44" t="s">
        <v>7633</v>
      </c>
      <c r="AB3351" s="44" t="s">
        <v>10670</v>
      </c>
      <c r="AC3351" s="43" t="s">
        <v>12116</v>
      </c>
      <c r="AD3351" s="43" t="s">
        <v>12014</v>
      </c>
    </row>
    <row r="3352" spans="1:30" ht="66.75" customHeight="1" x14ac:dyDescent="0.2">
      <c r="A3352" s="41" t="s">
        <v>12117</v>
      </c>
      <c r="B3352" s="42" t="s">
        <v>10664</v>
      </c>
      <c r="C3352" s="43" t="s">
        <v>12011</v>
      </c>
      <c r="D3352" s="43" t="s">
        <v>12109</v>
      </c>
      <c r="E3352" s="44" t="s">
        <v>12023</v>
      </c>
      <c r="F3352" s="45" t="s">
        <v>12118</v>
      </c>
      <c r="G3352" s="45" t="s">
        <v>12119</v>
      </c>
      <c r="H3352" s="47">
        <v>43922</v>
      </c>
      <c r="I3352" s="47">
        <v>45291</v>
      </c>
      <c r="J3352" s="48" t="str">
        <f>IF(Ugovori_OPULJP[[#This Row],[DATUM ZAVRŠETKA OPERACIJE]]&gt;DATE(2024,3,31),"u provedbi","završen")</f>
        <v>završen</v>
      </c>
      <c r="K3352" s="46" t="s">
        <v>12120</v>
      </c>
      <c r="L3352" s="46" t="s">
        <v>79</v>
      </c>
      <c r="M3352" s="49">
        <v>0.85</v>
      </c>
      <c r="N3352" s="49">
        <v>0.15</v>
      </c>
      <c r="O3352" s="50">
        <f>Ugovori_OPULJP[[#This Row],[Bespovratna sredstva - Ukupno (EU+Nac) HRK
= Ukupna ugovorena vrijednost bespovratnih sredstava]]*Ugovori_OPULJP[[#This Row],[EU STOPA SUFINANCIRANJA %
EU CO-FINANCING RATE %]]</f>
        <v>49880651.898000002</v>
      </c>
      <c r="P3352" s="51">
        <f>Ugovori_OPULJP[[#This Row],[Bespovratna sredstva - EU dio - HRK]]/7.5345</f>
        <v>6620300.2054549074</v>
      </c>
      <c r="Q3352" s="50">
        <f>Ugovori_OPULJP[[#This Row],[Bespovratna sredstva - Ukupno (EU+Nac) HRK
= Ukupna ugovorena vrijednost bespovratnih sredstava]]*Ugovori_OPULJP[[#This Row],[STOPA NACIONALNOG SUFINANCIRANJA %]]</f>
        <v>8802467.9820000008</v>
      </c>
      <c r="R3352" s="51">
        <f>Ugovori_OPULJP[[#This Row],[Bespovratna sredstva - Nacionalni dio - HRK]]/7.5345</f>
        <v>1168288.2715508661</v>
      </c>
      <c r="S3352" s="50">
        <v>58683119.880000003</v>
      </c>
      <c r="T3352" s="51">
        <f>Ugovori_OPULJP[[#This Row],[Bespovratna sredstva - Ukupno (EU+Nac) HRK
= Ukupna ugovorena vrijednost bespovratnih sredstava]]/7.5345</f>
        <v>7788588.4770057732</v>
      </c>
      <c r="U3352" s="50">
        <v>0</v>
      </c>
      <c r="V3352" s="51">
        <f>Ugovori_OPULJP[[#This Row],[Javni doprinos korisnika - HRK]]/7.5345</f>
        <v>0</v>
      </c>
      <c r="W3352" s="50">
        <v>0</v>
      </c>
      <c r="X3352" s="51">
        <f>Ugovori_OPULJP[[#This Row],[Privatni doprinos korisnika - HRK]]/7.5345</f>
        <v>0</v>
      </c>
      <c r="Y3352" s="52">
        <v>58683119.880000003</v>
      </c>
      <c r="Z3352" s="53">
        <f>Ugovori_OPULJP[[#This Row],[UKUPNI PRIHVATLJIVI IZDACI
TOTAL ELIGIBLE EXPENDITURE
= Bespovratna sredstva ukupno + doprinos korisnika
= Ukupni prihvatljivi troškovi
= Ukupna ugovorena vrijednost projekta HRK]]/7.5345</f>
        <v>7788588.4770057732</v>
      </c>
      <c r="AA3352" s="44" t="s">
        <v>7633</v>
      </c>
      <c r="AB3352" s="44" t="s">
        <v>10670</v>
      </c>
      <c r="AC3352" s="43" t="s">
        <v>12121</v>
      </c>
      <c r="AD3352" s="43" t="s">
        <v>12014</v>
      </c>
    </row>
    <row r="3353" spans="1:30" ht="66.75" customHeight="1" x14ac:dyDescent="0.2">
      <c r="A3353" s="41" t="s">
        <v>12122</v>
      </c>
      <c r="B3353" s="42" t="s">
        <v>10664</v>
      </c>
      <c r="C3353" s="43" t="s">
        <v>12011</v>
      </c>
      <c r="D3353" s="43" t="s">
        <v>12109</v>
      </c>
      <c r="E3353" s="44" t="s">
        <v>12023</v>
      </c>
      <c r="F3353" s="45" t="s">
        <v>12123</v>
      </c>
      <c r="G3353" s="45" t="s">
        <v>10187</v>
      </c>
      <c r="H3353" s="47">
        <v>43831</v>
      </c>
      <c r="I3353" s="47">
        <v>45291</v>
      </c>
      <c r="J3353" s="48" t="str">
        <f>IF(Ugovori_OPULJP[[#This Row],[DATUM ZAVRŠETKA OPERACIJE]]&gt;DATE(2024,3,31),"u provedbi","završen")</f>
        <v>završen</v>
      </c>
      <c r="K3353" s="46" t="s">
        <v>12124</v>
      </c>
      <c r="L3353" s="46" t="s">
        <v>244</v>
      </c>
      <c r="M3353" s="49">
        <v>0.85</v>
      </c>
      <c r="N3353" s="49">
        <v>0.15</v>
      </c>
      <c r="O3353" s="50">
        <f>Ugovori_OPULJP[[#This Row],[Bespovratna sredstva - Ukupno (EU+Nac) HRK
= Ukupna ugovorena vrijednost bespovratnih sredstava]]*Ugovori_OPULJP[[#This Row],[EU STOPA SUFINANCIRANJA %
EU CO-FINANCING RATE %]]</f>
        <v>61539208.896500006</v>
      </c>
      <c r="P3353" s="51">
        <f>Ugovori_OPULJP[[#This Row],[Bespovratna sredstva - EU dio - HRK]]/7.5345</f>
        <v>8167656.6323578209</v>
      </c>
      <c r="Q3353" s="50">
        <f>Ugovori_OPULJP[[#This Row],[Bespovratna sredstva - Ukupno (EU+Nac) HRK
= Ukupna ugovorena vrijednost bespovratnih sredstava]]*Ugovori_OPULJP[[#This Row],[STOPA NACIONALNOG SUFINANCIRANJA %]]</f>
        <v>10859860.3935</v>
      </c>
      <c r="R3353" s="51">
        <f>Ugovori_OPULJP[[#This Row],[Bespovratna sredstva - Nacionalni dio - HRK]]/7.5345</f>
        <v>1441351.170416086</v>
      </c>
      <c r="S3353" s="50">
        <v>72399069.290000007</v>
      </c>
      <c r="T3353" s="51">
        <f>Ugovori_OPULJP[[#This Row],[Bespovratna sredstva - Ukupno (EU+Nac) HRK
= Ukupna ugovorena vrijednost bespovratnih sredstava]]/7.5345</f>
        <v>9609007.8027739078</v>
      </c>
      <c r="U3353" s="50">
        <v>0</v>
      </c>
      <c r="V3353" s="51">
        <f>Ugovori_OPULJP[[#This Row],[Javni doprinos korisnika - HRK]]/7.5345</f>
        <v>0</v>
      </c>
      <c r="W3353" s="50">
        <v>0</v>
      </c>
      <c r="X3353" s="51">
        <f>Ugovori_OPULJP[[#This Row],[Privatni doprinos korisnika - HRK]]/7.5345</f>
        <v>0</v>
      </c>
      <c r="Y3353" s="52">
        <v>72399069.290000007</v>
      </c>
      <c r="Z3353" s="53">
        <f>Ugovori_OPULJP[[#This Row],[UKUPNI PRIHVATLJIVI IZDACI
TOTAL ELIGIBLE EXPENDITURE
= Bespovratna sredstva ukupno + doprinos korisnika
= Ukupni prihvatljivi troškovi
= Ukupna ugovorena vrijednost projekta HRK]]/7.5345</f>
        <v>9609007.8027739078</v>
      </c>
      <c r="AA3353" s="44" t="s">
        <v>7633</v>
      </c>
      <c r="AB3353" s="44" t="s">
        <v>10670</v>
      </c>
      <c r="AC3353" s="114" t="s">
        <v>12125</v>
      </c>
      <c r="AD3353" s="43" t="s">
        <v>12014</v>
      </c>
    </row>
    <row r="3354" spans="1:30" ht="66.75" customHeight="1" x14ac:dyDescent="0.2">
      <c r="A3354" s="41" t="s">
        <v>12126</v>
      </c>
      <c r="B3354" s="42" t="s">
        <v>10664</v>
      </c>
      <c r="C3354" s="43" t="s">
        <v>12011</v>
      </c>
      <c r="D3354" s="43" t="s">
        <v>12109</v>
      </c>
      <c r="E3354" s="44" t="s">
        <v>12023</v>
      </c>
      <c r="F3354" s="45" t="s">
        <v>12127</v>
      </c>
      <c r="G3354" s="45" t="s">
        <v>12128</v>
      </c>
      <c r="H3354" s="47">
        <v>43917</v>
      </c>
      <c r="I3354" s="47">
        <v>45287</v>
      </c>
      <c r="J3354" s="48" t="str">
        <f>IF(Ugovori_OPULJP[[#This Row],[DATUM ZAVRŠETKA OPERACIJE]]&gt;DATE(2024,3,31),"u provedbi","završen")</f>
        <v>završen</v>
      </c>
      <c r="K3354" s="46" t="s">
        <v>200</v>
      </c>
      <c r="L3354" s="46" t="s">
        <v>200</v>
      </c>
      <c r="M3354" s="49">
        <v>0.85</v>
      </c>
      <c r="N3354" s="49">
        <v>0.15</v>
      </c>
      <c r="O3354" s="50">
        <f>Ugovori_OPULJP[[#This Row],[Bespovratna sredstva - Ukupno (EU+Nac) HRK
= Ukupna ugovorena vrijednost bespovratnih sredstava]]*Ugovori_OPULJP[[#This Row],[EU STOPA SUFINANCIRANJA %
EU CO-FINANCING RATE %]]</f>
        <v>37988272.063000001</v>
      </c>
      <c r="P3354" s="51">
        <f>Ugovori_OPULJP[[#This Row],[Bespovratna sredstva - EU dio - HRK]]/7.5345</f>
        <v>5041910.1550202398</v>
      </c>
      <c r="Q3354" s="50">
        <f>Ugovori_OPULJP[[#This Row],[Bespovratna sredstva - Ukupno (EU+Nac) HRK
= Ukupna ugovorena vrijednost bespovratnih sredstava]]*Ugovori_OPULJP[[#This Row],[STOPA NACIONALNOG SUFINANCIRANJA %]]</f>
        <v>6703812.7170000002</v>
      </c>
      <c r="R3354" s="51">
        <f>Ugovori_OPULJP[[#This Row],[Bespovratna sredstva - Nacionalni dio - HRK]]/7.5345</f>
        <v>889748.85088592477</v>
      </c>
      <c r="S3354" s="50">
        <v>44692084.780000001</v>
      </c>
      <c r="T3354" s="51">
        <f>Ugovori_OPULJP[[#This Row],[Bespovratna sredstva - Ukupno (EU+Nac) HRK
= Ukupna ugovorena vrijednost bespovratnih sredstava]]/7.5345</f>
        <v>5931659.0059061646</v>
      </c>
      <c r="U3354" s="50">
        <v>0</v>
      </c>
      <c r="V3354" s="51">
        <f>Ugovori_OPULJP[[#This Row],[Javni doprinos korisnika - HRK]]/7.5345</f>
        <v>0</v>
      </c>
      <c r="W3354" s="50">
        <v>0</v>
      </c>
      <c r="X3354" s="51">
        <f>Ugovori_OPULJP[[#This Row],[Privatni doprinos korisnika - HRK]]/7.5345</f>
        <v>0</v>
      </c>
      <c r="Y3354" s="52">
        <v>44692084.780000001</v>
      </c>
      <c r="Z3354" s="53">
        <f>Ugovori_OPULJP[[#This Row],[UKUPNI PRIHVATLJIVI IZDACI
TOTAL ELIGIBLE EXPENDITURE
= Bespovratna sredstva ukupno + doprinos korisnika
= Ukupni prihvatljivi troškovi
= Ukupna ugovorena vrijednost projekta HRK]]/7.5345</f>
        <v>5931659.0059061646</v>
      </c>
      <c r="AA3354" s="44" t="s">
        <v>7633</v>
      </c>
      <c r="AB3354" s="44" t="s">
        <v>10670</v>
      </c>
      <c r="AC3354" s="114" t="s">
        <v>12129</v>
      </c>
      <c r="AD3354" s="43" t="s">
        <v>12014</v>
      </c>
    </row>
    <row r="3355" spans="1:30" ht="66.75" customHeight="1" x14ac:dyDescent="0.2">
      <c r="A3355" s="41" t="s">
        <v>12130</v>
      </c>
      <c r="B3355" s="42" t="s">
        <v>10664</v>
      </c>
      <c r="C3355" s="43" t="s">
        <v>12011</v>
      </c>
      <c r="D3355" s="43" t="s">
        <v>12109</v>
      </c>
      <c r="E3355" s="44" t="s">
        <v>12023</v>
      </c>
      <c r="F3355" s="45" t="s">
        <v>12131</v>
      </c>
      <c r="G3355" s="45" t="s">
        <v>12132</v>
      </c>
      <c r="H3355" s="47">
        <v>43917</v>
      </c>
      <c r="I3355" s="47">
        <v>45287</v>
      </c>
      <c r="J3355" s="48" t="str">
        <f>IF(Ugovori_OPULJP[[#This Row],[DATUM ZAVRŠETKA OPERACIJE]]&gt;DATE(2024,3,31),"u provedbi","završen")</f>
        <v>završen</v>
      </c>
      <c r="K3355" s="46" t="s">
        <v>12133</v>
      </c>
      <c r="L3355" s="46" t="s">
        <v>99</v>
      </c>
      <c r="M3355" s="49">
        <v>0.85</v>
      </c>
      <c r="N3355" s="49">
        <v>0.15</v>
      </c>
      <c r="O3355" s="50">
        <f>Ugovori_OPULJP[[#This Row],[Bespovratna sredstva - Ukupno (EU+Nac) HRK
= Ukupna ugovorena vrijednost bespovratnih sredstava]]*Ugovori_OPULJP[[#This Row],[EU STOPA SUFINANCIRANJA %
EU CO-FINANCING RATE %]]</f>
        <v>60740046.402000003</v>
      </c>
      <c r="P3355" s="51">
        <f>Ugovori_OPULJP[[#This Row],[Bespovratna sredstva - EU dio - HRK]]/7.5345</f>
        <v>8061589.5417081425</v>
      </c>
      <c r="Q3355" s="50">
        <f>Ugovori_OPULJP[[#This Row],[Bespovratna sredstva - Ukupno (EU+Nac) HRK
= Ukupna ugovorena vrijednost bespovratnih sredstava]]*Ugovori_OPULJP[[#This Row],[STOPA NACIONALNOG SUFINANCIRANJA %]]</f>
        <v>10718831.718</v>
      </c>
      <c r="R3355" s="51">
        <f>Ugovori_OPULJP[[#This Row],[Bespovratna sredstva - Nacionalni dio - HRK]]/7.5345</f>
        <v>1422633.4485367311</v>
      </c>
      <c r="S3355" s="50">
        <v>71458878.120000005</v>
      </c>
      <c r="T3355" s="51">
        <f>Ugovori_OPULJP[[#This Row],[Bespovratna sredstva - Ukupno (EU+Nac) HRK
= Ukupna ugovorena vrijednost bespovratnih sredstava]]/7.5345</f>
        <v>9484222.9902448729</v>
      </c>
      <c r="U3355" s="50">
        <v>0</v>
      </c>
      <c r="V3355" s="51">
        <f>Ugovori_OPULJP[[#This Row],[Javni doprinos korisnika - HRK]]/7.5345</f>
        <v>0</v>
      </c>
      <c r="W3355" s="50">
        <v>0</v>
      </c>
      <c r="X3355" s="51">
        <f>Ugovori_OPULJP[[#This Row],[Privatni doprinos korisnika - HRK]]/7.5345</f>
        <v>0</v>
      </c>
      <c r="Y3355" s="52">
        <v>71458878.120000005</v>
      </c>
      <c r="Z3355" s="53">
        <f>Ugovori_OPULJP[[#This Row],[UKUPNI PRIHVATLJIVI IZDACI
TOTAL ELIGIBLE EXPENDITURE
= Bespovratna sredstva ukupno + doprinos korisnika
= Ukupni prihvatljivi troškovi
= Ukupna ugovorena vrijednost projekta HRK]]/7.5345</f>
        <v>9484222.9902448729</v>
      </c>
      <c r="AA3355" s="44" t="s">
        <v>7633</v>
      </c>
      <c r="AB3355" s="44" t="s">
        <v>10670</v>
      </c>
      <c r="AC3355" s="114" t="s">
        <v>12134</v>
      </c>
      <c r="AD3355" s="43" t="s">
        <v>12014</v>
      </c>
    </row>
    <row r="3356" spans="1:30" ht="66.75" customHeight="1" x14ac:dyDescent="0.2">
      <c r="A3356" s="41" t="s">
        <v>12135</v>
      </c>
      <c r="B3356" s="42" t="s">
        <v>12136</v>
      </c>
      <c r="C3356" s="43" t="s">
        <v>12137</v>
      </c>
      <c r="D3356" s="43" t="s">
        <v>12138</v>
      </c>
      <c r="E3356" s="44" t="s">
        <v>34</v>
      </c>
      <c r="F3356" s="45" t="s">
        <v>12139</v>
      </c>
      <c r="G3356" s="45" t="s">
        <v>12140</v>
      </c>
      <c r="H3356" s="47">
        <v>43091</v>
      </c>
      <c r="I3356" s="47">
        <v>45282</v>
      </c>
      <c r="J3356" s="48" t="str">
        <f>IF(Ugovori_OPULJP[[#This Row],[DATUM ZAVRŠETKA OPERACIJE]]&gt;DATE(2024,3,31),"u provedbi","završen")</f>
        <v>završen</v>
      </c>
      <c r="K3356" s="46" t="s">
        <v>36</v>
      </c>
      <c r="L3356" s="46" t="s">
        <v>37</v>
      </c>
      <c r="M3356" s="49">
        <v>0.85</v>
      </c>
      <c r="N3356" s="49">
        <v>0.15</v>
      </c>
      <c r="O3356" s="50">
        <f>Ugovori_OPULJP[[#This Row],[Bespovratna sredstva - Ukupno (EU+Nac) HRK
= Ukupna ugovorena vrijednost bespovratnih sredstava]]*Ugovori_OPULJP[[#This Row],[EU STOPA SUFINANCIRANJA %
EU CO-FINANCING RATE %]]</f>
        <v>8416392.1384999994</v>
      </c>
      <c r="P3356" s="51">
        <f>Ugovori_OPULJP[[#This Row],[Bespovratna sredstva - EU dio - HRK]]/7.5345</f>
        <v>1117047.2013405003</v>
      </c>
      <c r="Q3356" s="50">
        <f>Ugovori_OPULJP[[#This Row],[Bespovratna sredstva - Ukupno (EU+Nac) HRK
= Ukupna ugovorena vrijednost bespovratnih sredstava]]*Ugovori_OPULJP[[#This Row],[STOPA NACIONALNOG SUFINANCIRANJA %]]</f>
        <v>1485245.6714999999</v>
      </c>
      <c r="R3356" s="51">
        <f>Ugovori_OPULJP[[#This Row],[Bespovratna sredstva - Nacionalni dio - HRK]]/7.5345</f>
        <v>197125.97670714711</v>
      </c>
      <c r="S3356" s="50">
        <v>9901637.8100000005</v>
      </c>
      <c r="T3356" s="51">
        <f>Ugovori_OPULJP[[#This Row],[Bespovratna sredstva - Ukupno (EU+Nac) HRK
= Ukupna ugovorena vrijednost bespovratnih sredstava]]/7.5345</f>
        <v>1314173.1780476475</v>
      </c>
      <c r="U3356" s="50">
        <v>0</v>
      </c>
      <c r="V3356" s="51">
        <f>Ugovori_OPULJP[[#This Row],[Javni doprinos korisnika - HRK]]/7.5345</f>
        <v>0</v>
      </c>
      <c r="W3356" s="50">
        <v>0</v>
      </c>
      <c r="X3356" s="51">
        <f>Ugovori_OPULJP[[#This Row],[Privatni doprinos korisnika - HRK]]/7.5345</f>
        <v>0</v>
      </c>
      <c r="Y3356" s="52">
        <v>9901637.8100000005</v>
      </c>
      <c r="Z3356" s="53">
        <f>Ugovori_OPULJP[[#This Row],[UKUPNI PRIHVATLJIVI IZDACI
TOTAL ELIGIBLE EXPENDITURE
= Bespovratna sredstva ukupno + doprinos korisnika
= Ukupni prihvatljivi troškovi
= Ukupna ugovorena vrijednost projekta HRK]]/7.5345</f>
        <v>1314173.1780476475</v>
      </c>
      <c r="AA3356" s="44" t="s">
        <v>38</v>
      </c>
      <c r="AB3356" s="44" t="s">
        <v>35</v>
      </c>
      <c r="AC3356" s="114" t="s">
        <v>12141</v>
      </c>
      <c r="AD3356" s="43" t="s">
        <v>12142</v>
      </c>
    </row>
    <row r="3357" spans="1:30" ht="66.75" customHeight="1" x14ac:dyDescent="0.2">
      <c r="A3357" s="41" t="s">
        <v>12143</v>
      </c>
      <c r="B3357" s="42" t="s">
        <v>12136</v>
      </c>
      <c r="C3357" s="43" t="s">
        <v>12137</v>
      </c>
      <c r="D3357" s="43" t="s">
        <v>12144</v>
      </c>
      <c r="E3357" s="44" t="s">
        <v>34</v>
      </c>
      <c r="F3357" s="45" t="s">
        <v>12144</v>
      </c>
      <c r="G3357" s="45" t="s">
        <v>12145</v>
      </c>
      <c r="H3357" s="47">
        <v>43164</v>
      </c>
      <c r="I3357" s="47">
        <v>44291</v>
      </c>
      <c r="J3357" s="48" t="str">
        <f>IF(Ugovori_OPULJP[[#This Row],[DATUM ZAVRŠETKA OPERACIJE]]&gt;DATE(2024,3,31),"u provedbi","završen")</f>
        <v>završen</v>
      </c>
      <c r="K3357" s="46" t="s">
        <v>36</v>
      </c>
      <c r="L3357" s="46" t="s">
        <v>37</v>
      </c>
      <c r="M3357" s="49">
        <v>0.85</v>
      </c>
      <c r="N3357" s="49">
        <v>0.15</v>
      </c>
      <c r="O3357" s="50">
        <f>Ugovori_OPULJP[[#This Row],[Bespovratna sredstva - Ukupno (EU+Nac) HRK
= Ukupna ugovorena vrijednost bespovratnih sredstava]]*Ugovori_OPULJP[[#This Row],[EU STOPA SUFINANCIRANJA %
EU CO-FINANCING RATE %]]</f>
        <v>12241388.049999999</v>
      </c>
      <c r="P3357" s="51">
        <f>Ugovori_OPULJP[[#This Row],[Bespovratna sredstva - EU dio - HRK]]/7.5345</f>
        <v>1624711.4008892425</v>
      </c>
      <c r="Q3357" s="50">
        <f>Ugovori_OPULJP[[#This Row],[Bespovratna sredstva - Ukupno (EU+Nac) HRK
= Ukupna ugovorena vrijednost bespovratnih sredstava]]*Ugovori_OPULJP[[#This Row],[STOPA NACIONALNOG SUFINANCIRANJA %]]</f>
        <v>2160244.9499999997</v>
      </c>
      <c r="R3357" s="51">
        <f>Ugovori_OPULJP[[#This Row],[Bespovratna sredstva - Nacionalni dio - HRK]]/7.5345</f>
        <v>286713.77662751341</v>
      </c>
      <c r="S3357" s="50">
        <v>14401633</v>
      </c>
      <c r="T3357" s="51">
        <f>Ugovori_OPULJP[[#This Row],[Bespovratna sredstva - Ukupno (EU+Nac) HRK
= Ukupna ugovorena vrijednost bespovratnih sredstava]]/7.5345</f>
        <v>1911425.1775167561</v>
      </c>
      <c r="U3357" s="50">
        <v>0</v>
      </c>
      <c r="V3357" s="51">
        <f>Ugovori_OPULJP[[#This Row],[Javni doprinos korisnika - HRK]]/7.5345</f>
        <v>0</v>
      </c>
      <c r="W3357" s="50">
        <v>0</v>
      </c>
      <c r="X3357" s="51">
        <f>Ugovori_OPULJP[[#This Row],[Privatni doprinos korisnika - HRK]]/7.5345</f>
        <v>0</v>
      </c>
      <c r="Y3357" s="52">
        <v>14401633</v>
      </c>
      <c r="Z3357" s="53">
        <f>Ugovori_OPULJP[[#This Row],[UKUPNI PRIHVATLJIVI IZDACI
TOTAL ELIGIBLE EXPENDITURE
= Bespovratna sredstva ukupno + doprinos korisnika
= Ukupni prihvatljivi troškovi
= Ukupna ugovorena vrijednost projekta HRK]]/7.5345</f>
        <v>1911425.1775167561</v>
      </c>
      <c r="AA3357" s="44" t="s">
        <v>38</v>
      </c>
      <c r="AB3357" s="44" t="s">
        <v>35</v>
      </c>
      <c r="AC3357" s="114" t="s">
        <v>12146</v>
      </c>
      <c r="AD3357" s="43" t="s">
        <v>12142</v>
      </c>
    </row>
    <row r="3358" spans="1:30" ht="66.75" customHeight="1" x14ac:dyDescent="0.2">
      <c r="A3358" s="41" t="s">
        <v>12147</v>
      </c>
      <c r="B3358" s="42" t="s">
        <v>12136</v>
      </c>
      <c r="C3358" s="43" t="s">
        <v>12137</v>
      </c>
      <c r="D3358" s="43" t="s">
        <v>12148</v>
      </c>
      <c r="E3358" s="44" t="s">
        <v>34</v>
      </c>
      <c r="F3358" s="45" t="s">
        <v>12148</v>
      </c>
      <c r="G3358" s="45" t="s">
        <v>12149</v>
      </c>
      <c r="H3358" s="47">
        <v>43280</v>
      </c>
      <c r="I3358" s="47">
        <v>44164</v>
      </c>
      <c r="J3358" s="48" t="str">
        <f>IF(Ugovori_OPULJP[[#This Row],[DATUM ZAVRŠETKA OPERACIJE]]&gt;DATE(2024,3,31),"u provedbi","završen")</f>
        <v>završen</v>
      </c>
      <c r="K3358" s="46" t="s">
        <v>36</v>
      </c>
      <c r="L3358" s="46" t="s">
        <v>37</v>
      </c>
      <c r="M3358" s="49">
        <v>0.85</v>
      </c>
      <c r="N3358" s="49">
        <v>0.15</v>
      </c>
      <c r="O3358" s="50">
        <f>Ugovori_OPULJP[[#This Row],[Bespovratna sredstva - Ukupno (EU+Nac) HRK
= Ukupna ugovorena vrijednost bespovratnih sredstava]]*Ugovori_OPULJP[[#This Row],[EU STOPA SUFINANCIRANJA %
EU CO-FINANCING RATE %]]</f>
        <v>5819807.2000000002</v>
      </c>
      <c r="P3358" s="51">
        <f>Ugovori_OPULJP[[#This Row],[Bespovratna sredstva - EU dio - HRK]]/7.5345</f>
        <v>772421.15601566131</v>
      </c>
      <c r="Q3358" s="50">
        <f>Ugovori_OPULJP[[#This Row],[Bespovratna sredstva - Ukupno (EU+Nac) HRK
= Ukupna ugovorena vrijednost bespovratnih sredstava]]*Ugovori_OPULJP[[#This Row],[STOPA NACIONALNOG SUFINANCIRANJA %]]</f>
        <v>1027024.7999999999</v>
      </c>
      <c r="R3358" s="51">
        <f>Ugovori_OPULJP[[#This Row],[Bespovratna sredstva - Nacionalni dio - HRK]]/7.5345</f>
        <v>136309.61576746963</v>
      </c>
      <c r="S3358" s="50">
        <v>6846832</v>
      </c>
      <c r="T3358" s="51">
        <f>Ugovori_OPULJP[[#This Row],[Bespovratna sredstva - Ukupno (EU+Nac) HRK
= Ukupna ugovorena vrijednost bespovratnih sredstava]]/7.5345</f>
        <v>908730.77178313083</v>
      </c>
      <c r="U3358" s="50">
        <v>0</v>
      </c>
      <c r="V3358" s="51">
        <f>Ugovori_OPULJP[[#This Row],[Javni doprinos korisnika - HRK]]/7.5345</f>
        <v>0</v>
      </c>
      <c r="W3358" s="50">
        <v>0</v>
      </c>
      <c r="X3358" s="51">
        <f>Ugovori_OPULJP[[#This Row],[Privatni doprinos korisnika - HRK]]/7.5345</f>
        <v>0</v>
      </c>
      <c r="Y3358" s="52">
        <v>6846832</v>
      </c>
      <c r="Z3358" s="53">
        <f>Ugovori_OPULJP[[#This Row],[UKUPNI PRIHVATLJIVI IZDACI
TOTAL ELIGIBLE EXPENDITURE
= Bespovratna sredstva ukupno + doprinos korisnika
= Ukupni prihvatljivi troškovi
= Ukupna ugovorena vrijednost projekta HRK]]/7.5345</f>
        <v>908730.77178313083</v>
      </c>
      <c r="AA3358" s="44" t="s">
        <v>38</v>
      </c>
      <c r="AB3358" s="44" t="s">
        <v>35</v>
      </c>
      <c r="AC3358" s="114" t="s">
        <v>12150</v>
      </c>
      <c r="AD3358" s="43" t="s">
        <v>12142</v>
      </c>
    </row>
    <row r="3359" spans="1:30" ht="66.75" customHeight="1" x14ac:dyDescent="0.2">
      <c r="A3359" s="41" t="s">
        <v>12151</v>
      </c>
      <c r="B3359" s="42" t="s">
        <v>12136</v>
      </c>
      <c r="C3359" s="43" t="s">
        <v>12137</v>
      </c>
      <c r="D3359" s="43" t="s">
        <v>12152</v>
      </c>
      <c r="E3359" s="44" t="s">
        <v>34</v>
      </c>
      <c r="F3359" s="45" t="s">
        <v>12152</v>
      </c>
      <c r="G3359" s="45" t="s">
        <v>12153</v>
      </c>
      <c r="H3359" s="47">
        <v>42920</v>
      </c>
      <c r="I3359" s="47">
        <v>44659</v>
      </c>
      <c r="J3359" s="48" t="str">
        <f>IF(Ugovori_OPULJP[[#This Row],[DATUM ZAVRŠETKA OPERACIJE]]&gt;DATE(2024,3,31),"u provedbi","završen")</f>
        <v>završen</v>
      </c>
      <c r="K3359" s="46" t="s">
        <v>36</v>
      </c>
      <c r="L3359" s="46" t="s">
        <v>37</v>
      </c>
      <c r="M3359" s="49">
        <v>0.85</v>
      </c>
      <c r="N3359" s="49">
        <v>0.15</v>
      </c>
      <c r="O3359" s="50">
        <f>Ugovori_OPULJP[[#This Row],[Bespovratna sredstva - Ukupno (EU+Nac) HRK
= Ukupna ugovorena vrijednost bespovratnih sredstava]]*Ugovori_OPULJP[[#This Row],[EU STOPA SUFINANCIRANJA %
EU CO-FINANCING RATE %]]</f>
        <v>1542146.602</v>
      </c>
      <c r="P3359" s="51">
        <f>Ugovori_OPULJP[[#This Row],[Bespovratna sredstva - EU dio - HRK]]/7.5345</f>
        <v>204678.02800451257</v>
      </c>
      <c r="Q3359" s="50">
        <f>Ugovori_OPULJP[[#This Row],[Bespovratna sredstva - Ukupno (EU+Nac) HRK
= Ukupna ugovorena vrijednost bespovratnih sredstava]]*Ugovori_OPULJP[[#This Row],[STOPA NACIONALNOG SUFINANCIRANJA %]]</f>
        <v>272143.51799999998</v>
      </c>
      <c r="R3359" s="51">
        <f>Ugovori_OPULJP[[#This Row],[Bespovratna sredstva - Nacionalni dio - HRK]]/7.5345</f>
        <v>36119.652000796334</v>
      </c>
      <c r="S3359" s="50">
        <v>1814290.12</v>
      </c>
      <c r="T3359" s="51">
        <f>Ugovori_OPULJP[[#This Row],[Bespovratna sredstva - Ukupno (EU+Nac) HRK
= Ukupna ugovorena vrijednost bespovratnih sredstava]]/7.5345</f>
        <v>240797.68000530891</v>
      </c>
      <c r="U3359" s="50">
        <v>0</v>
      </c>
      <c r="V3359" s="51">
        <f>Ugovori_OPULJP[[#This Row],[Javni doprinos korisnika - HRK]]/7.5345</f>
        <v>0</v>
      </c>
      <c r="W3359" s="50">
        <v>0</v>
      </c>
      <c r="X3359" s="51">
        <f>Ugovori_OPULJP[[#This Row],[Privatni doprinos korisnika - HRK]]/7.5345</f>
        <v>0</v>
      </c>
      <c r="Y3359" s="52">
        <v>1814290.12</v>
      </c>
      <c r="Z3359" s="53">
        <f>Ugovori_OPULJP[[#This Row],[UKUPNI PRIHVATLJIVI IZDACI
TOTAL ELIGIBLE EXPENDITURE
= Bespovratna sredstva ukupno + doprinos korisnika
= Ukupni prihvatljivi troškovi
= Ukupna ugovorena vrijednost projekta HRK]]/7.5345</f>
        <v>240797.68000530891</v>
      </c>
      <c r="AA3359" s="44" t="s">
        <v>38</v>
      </c>
      <c r="AB3359" s="44" t="s">
        <v>35</v>
      </c>
      <c r="AC3359" s="114" t="s">
        <v>12154</v>
      </c>
      <c r="AD3359" s="43" t="s">
        <v>12142</v>
      </c>
    </row>
    <row r="3360" spans="1:30" ht="66.75" customHeight="1" x14ac:dyDescent="0.2">
      <c r="A3360" s="41" t="s">
        <v>12155</v>
      </c>
      <c r="B3360" s="42" t="s">
        <v>12136</v>
      </c>
      <c r="C3360" s="43" t="s">
        <v>12137</v>
      </c>
      <c r="D3360" s="43" t="s">
        <v>12156</v>
      </c>
      <c r="E3360" s="44" t="s">
        <v>34</v>
      </c>
      <c r="F3360" s="45" t="s">
        <v>12156</v>
      </c>
      <c r="G3360" s="45" t="s">
        <v>12153</v>
      </c>
      <c r="H3360" s="47">
        <v>43132</v>
      </c>
      <c r="I3360" s="47">
        <v>44628</v>
      </c>
      <c r="J3360" s="48" t="str">
        <f>IF(Ugovori_OPULJP[[#This Row],[DATUM ZAVRŠETKA OPERACIJE]]&gt;DATE(2024,3,31),"u provedbi","završen")</f>
        <v>završen</v>
      </c>
      <c r="K3360" s="46" t="s">
        <v>36</v>
      </c>
      <c r="L3360" s="46" t="s">
        <v>37</v>
      </c>
      <c r="M3360" s="49">
        <v>0.85</v>
      </c>
      <c r="N3360" s="49">
        <v>0.15</v>
      </c>
      <c r="O3360" s="50">
        <f>Ugovori_OPULJP[[#This Row],[Bespovratna sredstva - Ukupno (EU+Nac) HRK
= Ukupna ugovorena vrijednost bespovratnih sredstava]]*Ugovori_OPULJP[[#This Row],[EU STOPA SUFINANCIRANJA %
EU CO-FINANCING RATE %]]</f>
        <v>1510810.077</v>
      </c>
      <c r="P3360" s="51">
        <f>Ugovori_OPULJP[[#This Row],[Bespovratna sredstva - EU dio - HRK]]/7.5345</f>
        <v>200518.95640055742</v>
      </c>
      <c r="Q3360" s="50">
        <f>Ugovori_OPULJP[[#This Row],[Bespovratna sredstva - Ukupno (EU+Nac) HRK
= Ukupna ugovorena vrijednost bespovratnih sredstava]]*Ugovori_OPULJP[[#This Row],[STOPA NACIONALNOG SUFINANCIRANJA %]]</f>
        <v>266613.54300000001</v>
      </c>
      <c r="R3360" s="51">
        <f>Ugovori_OPULJP[[#This Row],[Bespovratna sredstva - Nacionalni dio - HRK]]/7.5345</f>
        <v>35385.698188333663</v>
      </c>
      <c r="S3360" s="50">
        <v>1777423.62</v>
      </c>
      <c r="T3360" s="51">
        <f>Ugovori_OPULJP[[#This Row],[Bespovratna sredstva - Ukupno (EU+Nac) HRK
= Ukupna ugovorena vrijednost bespovratnih sredstava]]/7.5345</f>
        <v>235904.65458889111</v>
      </c>
      <c r="U3360" s="50">
        <v>0</v>
      </c>
      <c r="V3360" s="51">
        <f>Ugovori_OPULJP[[#This Row],[Javni doprinos korisnika - HRK]]/7.5345</f>
        <v>0</v>
      </c>
      <c r="W3360" s="50">
        <v>0</v>
      </c>
      <c r="X3360" s="51">
        <f>Ugovori_OPULJP[[#This Row],[Privatni doprinos korisnika - HRK]]/7.5345</f>
        <v>0</v>
      </c>
      <c r="Y3360" s="52">
        <v>1777423.62</v>
      </c>
      <c r="Z3360" s="53">
        <f>Ugovori_OPULJP[[#This Row],[UKUPNI PRIHVATLJIVI IZDACI
TOTAL ELIGIBLE EXPENDITURE
= Bespovratna sredstva ukupno + doprinos korisnika
= Ukupni prihvatljivi troškovi
= Ukupna ugovorena vrijednost projekta HRK]]/7.5345</f>
        <v>235904.65458889111</v>
      </c>
      <c r="AA3360" s="44" t="s">
        <v>38</v>
      </c>
      <c r="AB3360" s="44" t="s">
        <v>35</v>
      </c>
      <c r="AC3360" s="114" t="s">
        <v>12157</v>
      </c>
      <c r="AD3360" s="43" t="s">
        <v>12142</v>
      </c>
    </row>
    <row r="3361" spans="1:30" ht="66.75" customHeight="1" x14ac:dyDescent="0.2">
      <c r="A3361" s="41" t="s">
        <v>12158</v>
      </c>
      <c r="B3361" s="42" t="s">
        <v>12136</v>
      </c>
      <c r="C3361" s="43" t="s">
        <v>12137</v>
      </c>
      <c r="D3361" s="43" t="s">
        <v>12159</v>
      </c>
      <c r="E3361" s="44" t="s">
        <v>34</v>
      </c>
      <c r="F3361" s="45" t="s">
        <v>12160</v>
      </c>
      <c r="G3361" s="45" t="s">
        <v>12161</v>
      </c>
      <c r="H3361" s="47">
        <v>43122</v>
      </c>
      <c r="I3361" s="47">
        <v>45129</v>
      </c>
      <c r="J3361" s="48" t="str">
        <f>IF(Ugovori_OPULJP[[#This Row],[DATUM ZAVRŠETKA OPERACIJE]]&gt;DATE(2024,3,31),"u provedbi","završen")</f>
        <v>završen</v>
      </c>
      <c r="K3361" s="46" t="s">
        <v>36</v>
      </c>
      <c r="L3361" s="46" t="s">
        <v>37</v>
      </c>
      <c r="M3361" s="49">
        <v>0.85</v>
      </c>
      <c r="N3361" s="49">
        <v>0.15</v>
      </c>
      <c r="O3361" s="50">
        <f>Ugovori_OPULJP[[#This Row],[Bespovratna sredstva - Ukupno (EU+Nac) HRK
= Ukupna ugovorena vrijednost bespovratnih sredstava]]*Ugovori_OPULJP[[#This Row],[EU STOPA SUFINANCIRANJA %
EU CO-FINANCING RATE %]]</f>
        <v>10927706.190499999</v>
      </c>
      <c r="P3361" s="51">
        <f>Ugovori_OPULJP[[#This Row],[Bespovratna sredstva - EU dio - HRK]]/7.5345</f>
        <v>1450355.8551330543</v>
      </c>
      <c r="Q3361" s="50">
        <f>Ugovori_OPULJP[[#This Row],[Bespovratna sredstva - Ukupno (EU+Nac) HRK
= Ukupna ugovorena vrijednost bespovratnih sredstava]]*Ugovori_OPULJP[[#This Row],[STOPA NACIONALNOG SUFINANCIRANJA %]]</f>
        <v>1928418.7394999999</v>
      </c>
      <c r="R3361" s="51">
        <f>Ugovori_OPULJP[[#This Row],[Bespovratna sredstva - Nacionalni dio - HRK]]/7.5345</f>
        <v>255945.15090583314</v>
      </c>
      <c r="S3361" s="50">
        <v>12856124.93</v>
      </c>
      <c r="T3361" s="51">
        <f>Ugovori_OPULJP[[#This Row],[Bespovratna sredstva - Ukupno (EU+Nac) HRK
= Ukupna ugovorena vrijednost bespovratnih sredstava]]/7.5345</f>
        <v>1706301.0060388877</v>
      </c>
      <c r="U3361" s="50">
        <v>0</v>
      </c>
      <c r="V3361" s="51">
        <f>Ugovori_OPULJP[[#This Row],[Javni doprinos korisnika - HRK]]/7.5345</f>
        <v>0</v>
      </c>
      <c r="W3361" s="50">
        <v>0</v>
      </c>
      <c r="X3361" s="51">
        <f>Ugovori_OPULJP[[#This Row],[Privatni doprinos korisnika - HRK]]/7.5345</f>
        <v>0</v>
      </c>
      <c r="Y3361" s="52">
        <v>12856124.93</v>
      </c>
      <c r="Z3361" s="53">
        <f>Ugovori_OPULJP[[#This Row],[UKUPNI PRIHVATLJIVI IZDACI
TOTAL ELIGIBLE EXPENDITURE
= Bespovratna sredstva ukupno + doprinos korisnika
= Ukupni prihvatljivi troškovi
= Ukupna ugovorena vrijednost projekta HRK]]/7.5345</f>
        <v>1706301.0060388877</v>
      </c>
      <c r="AA3361" s="44" t="s">
        <v>38</v>
      </c>
      <c r="AB3361" s="44" t="s">
        <v>35</v>
      </c>
      <c r="AC3361" s="114" t="s">
        <v>12162</v>
      </c>
      <c r="AD3361" s="43" t="s">
        <v>12142</v>
      </c>
    </row>
    <row r="3362" spans="1:30" ht="66.75" customHeight="1" x14ac:dyDescent="0.2">
      <c r="A3362" s="41" t="s">
        <v>12163</v>
      </c>
      <c r="B3362" s="42" t="s">
        <v>12136</v>
      </c>
      <c r="C3362" s="43" t="s">
        <v>12137</v>
      </c>
      <c r="D3362" s="43" t="s">
        <v>12164</v>
      </c>
      <c r="E3362" s="44" t="s">
        <v>34</v>
      </c>
      <c r="F3362" s="45" t="s">
        <v>12164</v>
      </c>
      <c r="G3362" s="45" t="s">
        <v>12165</v>
      </c>
      <c r="H3362" s="47">
        <v>43151</v>
      </c>
      <c r="I3362" s="47">
        <v>45097</v>
      </c>
      <c r="J3362" s="48" t="str">
        <f>IF(Ugovori_OPULJP[[#This Row],[DATUM ZAVRŠETKA OPERACIJE]]&gt;DATE(2024,3,31),"u provedbi","završen")</f>
        <v>završen</v>
      </c>
      <c r="K3362" s="46" t="s">
        <v>36</v>
      </c>
      <c r="L3362" s="46" t="s">
        <v>37</v>
      </c>
      <c r="M3362" s="49">
        <v>0.85</v>
      </c>
      <c r="N3362" s="49">
        <v>0.15</v>
      </c>
      <c r="O3362" s="50">
        <f>Ugovori_OPULJP[[#This Row],[Bespovratna sredstva - Ukupno (EU+Nac) HRK
= Ukupna ugovorena vrijednost bespovratnih sredstava]]*Ugovori_OPULJP[[#This Row],[EU STOPA SUFINANCIRANJA %
EU CO-FINANCING RATE %]]</f>
        <v>34445572.167499997</v>
      </c>
      <c r="P3362" s="51">
        <f>Ugovori_OPULJP[[#This Row],[Bespovratna sredstva - EU dio - HRK]]/7.5345</f>
        <v>4571713.0755192777</v>
      </c>
      <c r="Q3362" s="50">
        <f>Ugovori_OPULJP[[#This Row],[Bespovratna sredstva - Ukupno (EU+Nac) HRK
= Ukupna ugovorena vrijednost bespovratnih sredstava]]*Ugovori_OPULJP[[#This Row],[STOPA NACIONALNOG SUFINANCIRANJA %]]</f>
        <v>6078630.3824999994</v>
      </c>
      <c r="R3362" s="51">
        <f>Ugovori_OPULJP[[#This Row],[Bespovratna sredstva - Nacionalni dio - HRK]]/7.5345</f>
        <v>806772.89567987248</v>
      </c>
      <c r="S3362" s="50">
        <v>40524202.549999997</v>
      </c>
      <c r="T3362" s="51">
        <f>Ugovori_OPULJP[[#This Row],[Bespovratna sredstva - Ukupno (EU+Nac) HRK
= Ukupna ugovorena vrijednost bespovratnih sredstava]]/7.5345</f>
        <v>5378485.9711991502</v>
      </c>
      <c r="U3362" s="50">
        <v>0</v>
      </c>
      <c r="V3362" s="51">
        <f>Ugovori_OPULJP[[#This Row],[Javni doprinos korisnika - HRK]]/7.5345</f>
        <v>0</v>
      </c>
      <c r="W3362" s="50">
        <v>0</v>
      </c>
      <c r="X3362" s="51">
        <f>Ugovori_OPULJP[[#This Row],[Privatni doprinos korisnika - HRK]]/7.5345</f>
        <v>0</v>
      </c>
      <c r="Y3362" s="52">
        <v>40524202.549999997</v>
      </c>
      <c r="Z3362" s="53">
        <f>Ugovori_OPULJP[[#This Row],[UKUPNI PRIHVATLJIVI IZDACI
TOTAL ELIGIBLE EXPENDITURE
= Bespovratna sredstva ukupno + doprinos korisnika
= Ukupni prihvatljivi troškovi
= Ukupna ugovorena vrijednost projekta HRK]]/7.5345</f>
        <v>5378485.9711991502</v>
      </c>
      <c r="AA3362" s="44" t="s">
        <v>38</v>
      </c>
      <c r="AB3362" s="44" t="s">
        <v>35</v>
      </c>
      <c r="AC3362" s="114" t="s">
        <v>12166</v>
      </c>
      <c r="AD3362" s="43" t="s">
        <v>12142</v>
      </c>
    </row>
    <row r="3363" spans="1:30" ht="75" customHeight="1" x14ac:dyDescent="0.2">
      <c r="A3363" s="41" t="s">
        <v>12167</v>
      </c>
      <c r="B3363" s="42" t="s">
        <v>12136</v>
      </c>
      <c r="C3363" s="43" t="s">
        <v>12137</v>
      </c>
      <c r="D3363" s="43" t="s">
        <v>12168</v>
      </c>
      <c r="E3363" s="44" t="s">
        <v>34</v>
      </c>
      <c r="F3363" s="45" t="s">
        <v>12168</v>
      </c>
      <c r="G3363" s="45" t="s">
        <v>12165</v>
      </c>
      <c r="H3363" s="47">
        <v>43151</v>
      </c>
      <c r="I3363" s="47">
        <v>44977</v>
      </c>
      <c r="J3363" s="48" t="str">
        <f>IF(Ugovori_OPULJP[[#This Row],[DATUM ZAVRŠETKA OPERACIJE]]&gt;DATE(2024,3,31),"u provedbi","završen")</f>
        <v>završen</v>
      </c>
      <c r="K3363" s="46" t="s">
        <v>36</v>
      </c>
      <c r="L3363" s="46" t="s">
        <v>37</v>
      </c>
      <c r="M3363" s="49">
        <v>0.85</v>
      </c>
      <c r="N3363" s="49">
        <v>0.15</v>
      </c>
      <c r="O3363" s="50">
        <f>Ugovori_OPULJP[[#This Row],[Bespovratna sredstva - Ukupno (EU+Nac) HRK
= Ukupna ugovorena vrijednost bespovratnih sredstava]]*Ugovori_OPULJP[[#This Row],[EU STOPA SUFINANCIRANJA %
EU CO-FINANCING RATE %]]</f>
        <v>11128213.523499999</v>
      </c>
      <c r="P3363" s="51">
        <f>Ugovori_OPULJP[[#This Row],[Bespovratna sredstva - EU dio - HRK]]/7.5345</f>
        <v>1476967.7514765412</v>
      </c>
      <c r="Q3363" s="50">
        <f>Ugovori_OPULJP[[#This Row],[Bespovratna sredstva - Ukupno (EU+Nac) HRK
= Ukupna ugovorena vrijednost bespovratnih sredstava]]*Ugovori_OPULJP[[#This Row],[STOPA NACIONALNOG SUFINANCIRANJA %]]</f>
        <v>1963802.3865</v>
      </c>
      <c r="R3363" s="51">
        <f>Ugovori_OPULJP[[#This Row],[Bespovratna sredstva - Nacionalni dio - HRK]]/7.5345</f>
        <v>260641.36790762492</v>
      </c>
      <c r="S3363" s="50">
        <v>13092015.91</v>
      </c>
      <c r="T3363" s="51">
        <f>Ugovori_OPULJP[[#This Row],[Bespovratna sredstva - Ukupno (EU+Nac) HRK
= Ukupna ugovorena vrijednost bespovratnih sredstava]]/7.5345</f>
        <v>1737609.1193841661</v>
      </c>
      <c r="U3363" s="50">
        <v>0</v>
      </c>
      <c r="V3363" s="51">
        <f>Ugovori_OPULJP[[#This Row],[Javni doprinos korisnika - HRK]]/7.5345</f>
        <v>0</v>
      </c>
      <c r="W3363" s="50">
        <v>0</v>
      </c>
      <c r="X3363" s="51">
        <f>Ugovori_OPULJP[[#This Row],[Privatni doprinos korisnika - HRK]]/7.5345</f>
        <v>0</v>
      </c>
      <c r="Y3363" s="52">
        <v>13092015.91</v>
      </c>
      <c r="Z3363" s="53">
        <f>Ugovori_OPULJP[[#This Row],[UKUPNI PRIHVATLJIVI IZDACI
TOTAL ELIGIBLE EXPENDITURE
= Bespovratna sredstva ukupno + doprinos korisnika
= Ukupni prihvatljivi troškovi
= Ukupna ugovorena vrijednost projekta HRK]]/7.5345</f>
        <v>1737609.1193841661</v>
      </c>
      <c r="AA3363" s="44" t="s">
        <v>38</v>
      </c>
      <c r="AB3363" s="44" t="s">
        <v>35</v>
      </c>
      <c r="AC3363" s="114" t="s">
        <v>12169</v>
      </c>
      <c r="AD3363" s="43" t="s">
        <v>12142</v>
      </c>
    </row>
    <row r="3364" spans="1:30" ht="66.75" customHeight="1" x14ac:dyDescent="0.2">
      <c r="A3364" s="41" t="s">
        <v>12170</v>
      </c>
      <c r="B3364" s="42" t="s">
        <v>12136</v>
      </c>
      <c r="C3364" s="43" t="s">
        <v>12137</v>
      </c>
      <c r="D3364" s="43" t="s">
        <v>12171</v>
      </c>
      <c r="E3364" s="44" t="s">
        <v>34</v>
      </c>
      <c r="F3364" s="45" t="s">
        <v>12171</v>
      </c>
      <c r="G3364" s="45" t="s">
        <v>12172</v>
      </c>
      <c r="H3364" s="47">
        <v>43178</v>
      </c>
      <c r="I3364" s="47">
        <v>43543</v>
      </c>
      <c r="J3364" s="48" t="str">
        <f>IF(Ugovori_OPULJP[[#This Row],[DATUM ZAVRŠETKA OPERACIJE]]&gt;DATE(2024,3,31),"u provedbi","završen")</f>
        <v>završen</v>
      </c>
      <c r="K3364" s="46" t="s">
        <v>36</v>
      </c>
      <c r="L3364" s="46" t="s">
        <v>37</v>
      </c>
      <c r="M3364" s="49">
        <v>0.85</v>
      </c>
      <c r="N3364" s="49">
        <v>0.15</v>
      </c>
      <c r="O3364" s="50">
        <f>Ugovori_OPULJP[[#This Row],[Bespovratna sredstva - Ukupno (EU+Nac) HRK
= Ukupna ugovorena vrijednost bespovratnih sredstava]]*Ugovori_OPULJP[[#This Row],[EU STOPA SUFINANCIRANJA %
EU CO-FINANCING RATE %]]</f>
        <v>509933.7</v>
      </c>
      <c r="P3364" s="51">
        <f>Ugovori_OPULJP[[#This Row],[Bespovratna sredstva - EU dio - HRK]]/7.5345</f>
        <v>67679.832769261397</v>
      </c>
      <c r="Q3364" s="50">
        <f>Ugovori_OPULJP[[#This Row],[Bespovratna sredstva - Ukupno (EU+Nac) HRK
= Ukupna ugovorena vrijednost bespovratnih sredstava]]*Ugovori_OPULJP[[#This Row],[STOPA NACIONALNOG SUFINANCIRANJA %]]</f>
        <v>89988.3</v>
      </c>
      <c r="R3364" s="51">
        <f>Ugovori_OPULJP[[#This Row],[Bespovratna sredstva - Nacionalni dio - HRK]]/7.5345</f>
        <v>11943.499900457893</v>
      </c>
      <c r="S3364" s="50">
        <v>599922</v>
      </c>
      <c r="T3364" s="51">
        <f>Ugovori_OPULJP[[#This Row],[Bespovratna sredstva - Ukupno (EU+Nac) HRK
= Ukupna ugovorena vrijednost bespovratnih sredstava]]/7.5345</f>
        <v>79623.332669719282</v>
      </c>
      <c r="U3364" s="50">
        <v>0</v>
      </c>
      <c r="V3364" s="51">
        <f>Ugovori_OPULJP[[#This Row],[Javni doprinos korisnika - HRK]]/7.5345</f>
        <v>0</v>
      </c>
      <c r="W3364" s="50">
        <v>0</v>
      </c>
      <c r="X3364" s="51">
        <f>Ugovori_OPULJP[[#This Row],[Privatni doprinos korisnika - HRK]]/7.5345</f>
        <v>0</v>
      </c>
      <c r="Y3364" s="52">
        <v>599922</v>
      </c>
      <c r="Z3364" s="53">
        <f>Ugovori_OPULJP[[#This Row],[UKUPNI PRIHVATLJIVI IZDACI
TOTAL ELIGIBLE EXPENDITURE
= Bespovratna sredstva ukupno + doprinos korisnika
= Ukupni prihvatljivi troškovi
= Ukupna ugovorena vrijednost projekta HRK]]/7.5345</f>
        <v>79623.332669719282</v>
      </c>
      <c r="AA3364" s="44" t="s">
        <v>38</v>
      </c>
      <c r="AB3364" s="44" t="s">
        <v>35</v>
      </c>
      <c r="AC3364" s="114" t="s">
        <v>12173</v>
      </c>
      <c r="AD3364" s="43" t="s">
        <v>12142</v>
      </c>
    </row>
    <row r="3365" spans="1:30" ht="66.75" customHeight="1" x14ac:dyDescent="0.2">
      <c r="A3365" s="41" t="s">
        <v>12174</v>
      </c>
      <c r="B3365" s="42" t="s">
        <v>12136</v>
      </c>
      <c r="C3365" s="43" t="s">
        <v>12137</v>
      </c>
      <c r="D3365" s="43" t="s">
        <v>12175</v>
      </c>
      <c r="E3365" s="44" t="s">
        <v>34</v>
      </c>
      <c r="F3365" s="45" t="s">
        <v>12175</v>
      </c>
      <c r="G3365" s="45" t="s">
        <v>12176</v>
      </c>
      <c r="H3365" s="47">
        <v>43173</v>
      </c>
      <c r="I3365" s="47">
        <v>44453</v>
      </c>
      <c r="J3365" s="48" t="str">
        <f>IF(Ugovori_OPULJP[[#This Row],[DATUM ZAVRŠETKA OPERACIJE]]&gt;DATE(2024,3,31),"u provedbi","završen")</f>
        <v>završen</v>
      </c>
      <c r="K3365" s="46" t="s">
        <v>36</v>
      </c>
      <c r="L3365" s="46" t="s">
        <v>37</v>
      </c>
      <c r="M3365" s="49">
        <v>0.85</v>
      </c>
      <c r="N3365" s="49">
        <v>0.15</v>
      </c>
      <c r="O3365" s="50">
        <f>Ugovori_OPULJP[[#This Row],[Bespovratna sredstva - Ukupno (EU+Nac) HRK
= Ukupna ugovorena vrijednost bespovratnih sredstava]]*Ugovori_OPULJP[[#This Row],[EU STOPA SUFINANCIRANJA %
EU CO-FINANCING RATE %]]</f>
        <v>3374186.0694999998</v>
      </c>
      <c r="P3365" s="51">
        <f>Ugovori_OPULJP[[#This Row],[Bespovratna sredstva - EU dio - HRK]]/7.5345</f>
        <v>447831.45125754853</v>
      </c>
      <c r="Q3365" s="50">
        <f>Ugovori_OPULJP[[#This Row],[Bespovratna sredstva - Ukupno (EU+Nac) HRK
= Ukupna ugovorena vrijednost bespovratnih sredstava]]*Ugovori_OPULJP[[#This Row],[STOPA NACIONALNOG SUFINANCIRANJA %]]</f>
        <v>595444.60049999994</v>
      </c>
      <c r="R3365" s="51">
        <f>Ugovori_OPULJP[[#This Row],[Bespovratna sredstva - Nacionalni dio - HRK]]/7.5345</f>
        <v>79029.079633685033</v>
      </c>
      <c r="S3365" s="50">
        <v>3969630.67</v>
      </c>
      <c r="T3365" s="51">
        <f>Ugovori_OPULJP[[#This Row],[Bespovratna sredstva - Ukupno (EU+Nac) HRK
= Ukupna ugovorena vrijednost bespovratnih sredstava]]/7.5345</f>
        <v>526860.53089123359</v>
      </c>
      <c r="U3365" s="50">
        <v>0</v>
      </c>
      <c r="V3365" s="51">
        <f>Ugovori_OPULJP[[#This Row],[Javni doprinos korisnika - HRK]]/7.5345</f>
        <v>0</v>
      </c>
      <c r="W3365" s="50">
        <v>0</v>
      </c>
      <c r="X3365" s="51">
        <f>Ugovori_OPULJP[[#This Row],[Privatni doprinos korisnika - HRK]]/7.5345</f>
        <v>0</v>
      </c>
      <c r="Y3365" s="52">
        <v>3969630.67</v>
      </c>
      <c r="Z3365" s="53">
        <f>Ugovori_OPULJP[[#This Row],[UKUPNI PRIHVATLJIVI IZDACI
TOTAL ELIGIBLE EXPENDITURE
= Bespovratna sredstva ukupno + doprinos korisnika
= Ukupni prihvatljivi troškovi
= Ukupna ugovorena vrijednost projekta HRK]]/7.5345</f>
        <v>526860.53089123359</v>
      </c>
      <c r="AA3365" s="44" t="s">
        <v>38</v>
      </c>
      <c r="AB3365" s="44" t="s">
        <v>35</v>
      </c>
      <c r="AC3365" s="114" t="s">
        <v>12177</v>
      </c>
      <c r="AD3365" s="43" t="s">
        <v>12142</v>
      </c>
    </row>
    <row r="3366" spans="1:30" ht="66.75" customHeight="1" x14ac:dyDescent="0.2">
      <c r="A3366" s="41" t="s">
        <v>12178</v>
      </c>
      <c r="B3366" s="42" t="s">
        <v>12136</v>
      </c>
      <c r="C3366" s="43" t="s">
        <v>12137</v>
      </c>
      <c r="D3366" s="43" t="s">
        <v>12179</v>
      </c>
      <c r="E3366" s="44" t="s">
        <v>34</v>
      </c>
      <c r="F3366" s="45" t="s">
        <v>12179</v>
      </c>
      <c r="G3366" s="45" t="s">
        <v>12176</v>
      </c>
      <c r="H3366" s="47">
        <v>43173</v>
      </c>
      <c r="I3366" s="47">
        <v>45291</v>
      </c>
      <c r="J3366" s="48" t="str">
        <f>IF(Ugovori_OPULJP[[#This Row],[DATUM ZAVRŠETKA OPERACIJE]]&gt;DATE(2024,3,31),"u provedbi","završen")</f>
        <v>završen</v>
      </c>
      <c r="K3366" s="46" t="s">
        <v>36</v>
      </c>
      <c r="L3366" s="46" t="s">
        <v>37</v>
      </c>
      <c r="M3366" s="49">
        <v>0.85</v>
      </c>
      <c r="N3366" s="49">
        <v>0.15</v>
      </c>
      <c r="O3366" s="50">
        <f>Ugovori_OPULJP[[#This Row],[Bespovratna sredstva - Ukupno (EU+Nac) HRK
= Ukupna ugovorena vrijednost bespovratnih sredstava]]*Ugovori_OPULJP[[#This Row],[EU STOPA SUFINANCIRANJA %
EU CO-FINANCING RATE %]]</f>
        <v>920047.75200000009</v>
      </c>
      <c r="P3366" s="51">
        <f>Ugovori_OPULJP[[#This Row],[Bespovratna sredstva - EU dio - HRK]]/7.5345</f>
        <v>122111.3215210034</v>
      </c>
      <c r="Q3366" s="50">
        <f>Ugovori_OPULJP[[#This Row],[Bespovratna sredstva - Ukupno (EU+Nac) HRK
= Ukupna ugovorena vrijednost bespovratnih sredstava]]*Ugovori_OPULJP[[#This Row],[STOPA NACIONALNOG SUFINANCIRANJA %]]</f>
        <v>162361.36800000002</v>
      </c>
      <c r="R3366" s="51">
        <f>Ugovori_OPULJP[[#This Row],[Bespovratna sredstva - Nacionalni dio - HRK]]/7.5345</f>
        <v>21549.0567390006</v>
      </c>
      <c r="S3366" s="50">
        <v>1082409.1200000001</v>
      </c>
      <c r="T3366" s="51">
        <f>Ugovori_OPULJP[[#This Row],[Bespovratna sredstva - Ukupno (EU+Nac) HRK
= Ukupna ugovorena vrijednost bespovratnih sredstava]]/7.5345</f>
        <v>143660.37826000398</v>
      </c>
      <c r="U3366" s="50">
        <v>0</v>
      </c>
      <c r="V3366" s="51">
        <f>Ugovori_OPULJP[[#This Row],[Javni doprinos korisnika - HRK]]/7.5345</f>
        <v>0</v>
      </c>
      <c r="W3366" s="50">
        <v>0</v>
      </c>
      <c r="X3366" s="51">
        <f>Ugovori_OPULJP[[#This Row],[Privatni doprinos korisnika - HRK]]/7.5345</f>
        <v>0</v>
      </c>
      <c r="Y3366" s="52">
        <v>1082409.1200000001</v>
      </c>
      <c r="Z3366" s="53">
        <f>Ugovori_OPULJP[[#This Row],[UKUPNI PRIHVATLJIVI IZDACI
TOTAL ELIGIBLE EXPENDITURE
= Bespovratna sredstva ukupno + doprinos korisnika
= Ukupni prihvatljivi troškovi
= Ukupna ugovorena vrijednost projekta HRK]]/7.5345</f>
        <v>143660.37826000398</v>
      </c>
      <c r="AA3366" s="44" t="s">
        <v>38</v>
      </c>
      <c r="AB3366" s="44" t="s">
        <v>35</v>
      </c>
      <c r="AC3366" s="114" t="s">
        <v>12180</v>
      </c>
      <c r="AD3366" s="43" t="s">
        <v>12142</v>
      </c>
    </row>
    <row r="3367" spans="1:30" ht="66.75" customHeight="1" x14ac:dyDescent="0.2">
      <c r="A3367" s="41" t="s">
        <v>12181</v>
      </c>
      <c r="B3367" s="42" t="s">
        <v>12136</v>
      </c>
      <c r="C3367" s="43" t="s">
        <v>12137</v>
      </c>
      <c r="D3367" s="43" t="s">
        <v>12182</v>
      </c>
      <c r="E3367" s="44" t="s">
        <v>34</v>
      </c>
      <c r="F3367" s="45" t="s">
        <v>12182</v>
      </c>
      <c r="G3367" s="45" t="s">
        <v>12145</v>
      </c>
      <c r="H3367" s="47">
        <v>41640</v>
      </c>
      <c r="I3367" s="47">
        <v>43374</v>
      </c>
      <c r="J3367" s="48" t="str">
        <f>IF(Ugovori_OPULJP[[#This Row],[DATUM ZAVRŠETKA OPERACIJE]]&gt;DATE(2024,3,31),"u provedbi","završen")</f>
        <v>završen</v>
      </c>
      <c r="K3367" s="46" t="s">
        <v>36</v>
      </c>
      <c r="L3367" s="46" t="s">
        <v>37</v>
      </c>
      <c r="M3367" s="49">
        <v>0.85</v>
      </c>
      <c r="N3367" s="49">
        <v>0.15</v>
      </c>
      <c r="O3367" s="50">
        <f>Ugovori_OPULJP[[#This Row],[Bespovratna sredstva - Ukupno (EU+Nac) HRK
= Ukupna ugovorena vrijednost bespovratnih sredstava]]*Ugovori_OPULJP[[#This Row],[EU STOPA SUFINANCIRANJA %
EU CO-FINANCING RATE %]]</f>
        <v>19706399.600499999</v>
      </c>
      <c r="P3367" s="51">
        <f>Ugovori_OPULJP[[#This Row],[Bespovratna sredstva - EU dio - HRK]]/7.5345</f>
        <v>2615488.6987192244</v>
      </c>
      <c r="Q3367" s="50">
        <f>Ugovori_OPULJP[[#This Row],[Bespovratna sredstva - Ukupno (EU+Nac) HRK
= Ukupna ugovorena vrijednost bespovratnih sredstava]]*Ugovori_OPULJP[[#This Row],[STOPA NACIONALNOG SUFINANCIRANJA %]]</f>
        <v>3477599.9295000001</v>
      </c>
      <c r="R3367" s="51">
        <f>Ugovori_OPULJP[[#This Row],[Bespovratna sredstva - Nacionalni dio - HRK]]/7.5345</f>
        <v>461556.82918574556</v>
      </c>
      <c r="S3367" s="50">
        <v>23183999.530000001</v>
      </c>
      <c r="T3367" s="51">
        <f>Ugovori_OPULJP[[#This Row],[Bespovratna sredstva - Ukupno (EU+Nac) HRK
= Ukupna ugovorena vrijednost bespovratnih sredstava]]/7.5345</f>
        <v>3077045.5279049706</v>
      </c>
      <c r="U3367" s="50">
        <v>0</v>
      </c>
      <c r="V3367" s="51">
        <f>Ugovori_OPULJP[[#This Row],[Javni doprinos korisnika - HRK]]/7.5345</f>
        <v>0</v>
      </c>
      <c r="W3367" s="50">
        <v>0</v>
      </c>
      <c r="X3367" s="51">
        <f>Ugovori_OPULJP[[#This Row],[Privatni doprinos korisnika - HRK]]/7.5345</f>
        <v>0</v>
      </c>
      <c r="Y3367" s="52">
        <v>23183999.530000001</v>
      </c>
      <c r="Z3367" s="53">
        <f>Ugovori_OPULJP[[#This Row],[UKUPNI PRIHVATLJIVI IZDACI
TOTAL ELIGIBLE EXPENDITURE
= Bespovratna sredstva ukupno + doprinos korisnika
= Ukupni prihvatljivi troškovi
= Ukupna ugovorena vrijednost projekta HRK]]/7.5345</f>
        <v>3077045.5279049706</v>
      </c>
      <c r="AA3367" s="44" t="s">
        <v>38</v>
      </c>
      <c r="AB3367" s="44" t="s">
        <v>35</v>
      </c>
      <c r="AC3367" s="114" t="s">
        <v>12183</v>
      </c>
      <c r="AD3367" s="43" t="s">
        <v>12142</v>
      </c>
    </row>
    <row r="3368" spans="1:30" ht="66.75" customHeight="1" x14ac:dyDescent="0.2">
      <c r="A3368" s="41" t="s">
        <v>12184</v>
      </c>
      <c r="B3368" s="42" t="s">
        <v>12136</v>
      </c>
      <c r="C3368" s="43" t="s">
        <v>12137</v>
      </c>
      <c r="D3368" s="43" t="s">
        <v>12185</v>
      </c>
      <c r="E3368" s="44" t="s">
        <v>34</v>
      </c>
      <c r="F3368" s="45" t="s">
        <v>12185</v>
      </c>
      <c r="G3368" s="45" t="s">
        <v>12186</v>
      </c>
      <c r="H3368" s="47">
        <v>43626</v>
      </c>
      <c r="I3368" s="47">
        <v>44237</v>
      </c>
      <c r="J3368" s="48" t="str">
        <f>IF(Ugovori_OPULJP[[#This Row],[DATUM ZAVRŠETKA OPERACIJE]]&gt;DATE(2024,3,31),"u provedbi","završen")</f>
        <v>završen</v>
      </c>
      <c r="K3368" s="46" t="s">
        <v>12187</v>
      </c>
      <c r="L3368" s="46" t="s">
        <v>37</v>
      </c>
      <c r="M3368" s="49">
        <v>0.85</v>
      </c>
      <c r="N3368" s="49">
        <v>0.15</v>
      </c>
      <c r="O3368" s="50">
        <f>Ugovori_OPULJP[[#This Row],[Bespovratna sredstva - Ukupno (EU+Nac) HRK
= Ukupna ugovorena vrijednost bespovratnih sredstava]]*Ugovori_OPULJP[[#This Row],[EU STOPA SUFINANCIRANJA %
EU CO-FINANCING RATE %]]</f>
        <v>3211657.8584999996</v>
      </c>
      <c r="P3368" s="51">
        <f>Ugovori_OPULJP[[#This Row],[Bespovratna sredstva - EU dio - HRK]]/7.5345</f>
        <v>426260.25064702361</v>
      </c>
      <c r="Q3368" s="50">
        <f>Ugovori_OPULJP[[#This Row],[Bespovratna sredstva - Ukupno (EU+Nac) HRK
= Ukupna ugovorena vrijednost bespovratnih sredstava]]*Ugovori_OPULJP[[#This Row],[STOPA NACIONALNOG SUFINANCIRANJA %]]</f>
        <v>566763.15149999992</v>
      </c>
      <c r="R3368" s="51">
        <f>Ugovori_OPULJP[[#This Row],[Bespovratna sredstva - Nacionalni dio - HRK]]/7.5345</f>
        <v>75222.397173004167</v>
      </c>
      <c r="S3368" s="50">
        <v>3778421.01</v>
      </c>
      <c r="T3368" s="51">
        <f>Ugovori_OPULJP[[#This Row],[Bespovratna sredstva - Ukupno (EU+Nac) HRK
= Ukupna ugovorena vrijednost bespovratnih sredstava]]/7.5345</f>
        <v>501482.64782002784</v>
      </c>
      <c r="U3368" s="50">
        <v>0</v>
      </c>
      <c r="V3368" s="51">
        <f>Ugovori_OPULJP[[#This Row],[Javni doprinos korisnika - HRK]]/7.5345</f>
        <v>0</v>
      </c>
      <c r="W3368" s="50">
        <v>0</v>
      </c>
      <c r="X3368" s="51">
        <f>Ugovori_OPULJP[[#This Row],[Privatni doprinos korisnika - HRK]]/7.5345</f>
        <v>0</v>
      </c>
      <c r="Y3368" s="52">
        <v>3778421.01</v>
      </c>
      <c r="Z3368" s="53">
        <f>Ugovori_OPULJP[[#This Row],[UKUPNI PRIHVATLJIVI IZDACI
TOTAL ELIGIBLE EXPENDITURE
= Bespovratna sredstva ukupno + doprinos korisnika
= Ukupni prihvatljivi troškovi
= Ukupna ugovorena vrijednost projekta HRK]]/7.5345</f>
        <v>501482.64782002784</v>
      </c>
      <c r="AA3368" s="44" t="s">
        <v>38</v>
      </c>
      <c r="AB3368" s="44" t="s">
        <v>35</v>
      </c>
      <c r="AC3368" s="114" t="s">
        <v>12188</v>
      </c>
      <c r="AD3368" s="43" t="s">
        <v>12142</v>
      </c>
    </row>
    <row r="3369" spans="1:30" ht="66.75" customHeight="1" x14ac:dyDescent="0.2">
      <c r="A3369" s="41" t="s">
        <v>12189</v>
      </c>
      <c r="B3369" s="42" t="s">
        <v>12136</v>
      </c>
      <c r="C3369" s="43" t="s">
        <v>12137</v>
      </c>
      <c r="D3369" s="43" t="s">
        <v>12190</v>
      </c>
      <c r="E3369" s="44" t="s">
        <v>34</v>
      </c>
      <c r="F3369" s="45" t="s">
        <v>12190</v>
      </c>
      <c r="G3369" s="45" t="s">
        <v>12186</v>
      </c>
      <c r="H3369" s="47">
        <v>43508</v>
      </c>
      <c r="I3369" s="47">
        <v>43873</v>
      </c>
      <c r="J3369" s="48" t="str">
        <f>IF(Ugovori_OPULJP[[#This Row],[DATUM ZAVRŠETKA OPERACIJE]]&gt;DATE(2024,3,31),"u provedbi","završen")</f>
        <v>završen</v>
      </c>
      <c r="K3369" s="46" t="s">
        <v>37</v>
      </c>
      <c r="L3369" s="46" t="s">
        <v>37</v>
      </c>
      <c r="M3369" s="49">
        <v>0.85</v>
      </c>
      <c r="N3369" s="49">
        <v>0.15</v>
      </c>
      <c r="O3369" s="50">
        <f>Ugovori_OPULJP[[#This Row],[Bespovratna sredstva - Ukupno (EU+Nac) HRK
= Ukupna ugovorena vrijednost bespovratnih sredstava]]*Ugovori_OPULJP[[#This Row],[EU STOPA SUFINANCIRANJA %
EU CO-FINANCING RATE %]]</f>
        <v>969000</v>
      </c>
      <c r="P3369" s="51">
        <f>Ugovori_OPULJP[[#This Row],[Bespovratna sredstva - EU dio - HRK]]/7.5345</f>
        <v>128608.40135377264</v>
      </c>
      <c r="Q3369" s="50">
        <f>Ugovori_OPULJP[[#This Row],[Bespovratna sredstva - Ukupno (EU+Nac) HRK
= Ukupna ugovorena vrijednost bespovratnih sredstava]]*Ugovori_OPULJP[[#This Row],[STOPA NACIONALNOG SUFINANCIRANJA %]]</f>
        <v>171000</v>
      </c>
      <c r="R3369" s="51">
        <f>Ugovori_OPULJP[[#This Row],[Bespovratna sredstva - Nacionalni dio - HRK]]/7.5345</f>
        <v>22695.600238901054</v>
      </c>
      <c r="S3369" s="50">
        <v>1140000</v>
      </c>
      <c r="T3369" s="51">
        <f>Ugovori_OPULJP[[#This Row],[Bespovratna sredstva - Ukupno (EU+Nac) HRK
= Ukupna ugovorena vrijednost bespovratnih sredstava]]/7.5345</f>
        <v>151304.00159267368</v>
      </c>
      <c r="U3369" s="50">
        <v>0</v>
      </c>
      <c r="V3369" s="51">
        <f>Ugovori_OPULJP[[#This Row],[Javni doprinos korisnika - HRK]]/7.5345</f>
        <v>0</v>
      </c>
      <c r="W3369" s="50">
        <v>0</v>
      </c>
      <c r="X3369" s="51">
        <f>Ugovori_OPULJP[[#This Row],[Privatni doprinos korisnika - HRK]]/7.5345</f>
        <v>0</v>
      </c>
      <c r="Y3369" s="52">
        <v>1140000</v>
      </c>
      <c r="Z3369" s="53">
        <f>Ugovori_OPULJP[[#This Row],[UKUPNI PRIHVATLJIVI IZDACI
TOTAL ELIGIBLE EXPENDITURE
= Bespovratna sredstva ukupno + doprinos korisnika
= Ukupni prihvatljivi troškovi
= Ukupna ugovorena vrijednost projekta HRK]]/7.5345</f>
        <v>151304.00159267368</v>
      </c>
      <c r="AA3369" s="44" t="s">
        <v>38</v>
      </c>
      <c r="AB3369" s="44" t="s">
        <v>35</v>
      </c>
      <c r="AC3369" s="114" t="s">
        <v>12191</v>
      </c>
      <c r="AD3369" s="43" t="s">
        <v>12142</v>
      </c>
    </row>
    <row r="3370" spans="1:30" ht="66.75" customHeight="1" x14ac:dyDescent="0.2">
      <c r="A3370" s="41" t="s">
        <v>12192</v>
      </c>
      <c r="B3370" s="42" t="s">
        <v>12136</v>
      </c>
      <c r="C3370" s="43" t="s">
        <v>12137</v>
      </c>
      <c r="D3370" s="43" t="s">
        <v>12193</v>
      </c>
      <c r="E3370" s="44" t="s">
        <v>34</v>
      </c>
      <c r="F3370" s="45" t="s">
        <v>12193</v>
      </c>
      <c r="G3370" s="45" t="s">
        <v>12186</v>
      </c>
      <c r="H3370" s="47">
        <v>43508</v>
      </c>
      <c r="I3370" s="65">
        <v>44359</v>
      </c>
      <c r="J3370" s="48" t="str">
        <f>IF(Ugovori_OPULJP[[#This Row],[DATUM ZAVRŠETKA OPERACIJE]]&gt;DATE(2024,3,31),"u provedbi","završen")</f>
        <v>završen</v>
      </c>
      <c r="K3370" s="46" t="s">
        <v>716</v>
      </c>
      <c r="L3370" s="46" t="s">
        <v>37</v>
      </c>
      <c r="M3370" s="49">
        <v>0.85</v>
      </c>
      <c r="N3370" s="49">
        <v>0.15</v>
      </c>
      <c r="O3370" s="50">
        <f>Ugovori_OPULJP[[#This Row],[Bespovratna sredstva - Ukupno (EU+Nac) HRK
= Ukupna ugovorena vrijednost bespovratnih sredstava]]*Ugovori_OPULJP[[#This Row],[EU STOPA SUFINANCIRANJA %
EU CO-FINANCING RATE %]]</f>
        <v>590089.24399999995</v>
      </c>
      <c r="P3370" s="51">
        <f>Ugovori_OPULJP[[#This Row],[Bespovratna sredstva - EU dio - HRK]]/7.5345</f>
        <v>78318.301678943521</v>
      </c>
      <c r="Q3370" s="50">
        <f>Ugovori_OPULJP[[#This Row],[Bespovratna sredstva - Ukupno (EU+Nac) HRK
= Ukupna ugovorena vrijednost bespovratnih sredstava]]*Ugovori_OPULJP[[#This Row],[STOPA NACIONALNOG SUFINANCIRANJA %]]</f>
        <v>104133.39599999999</v>
      </c>
      <c r="R3370" s="51">
        <f>Ugovori_OPULJP[[#This Row],[Bespovratna sredstva - Nacionalni dio - HRK]]/7.5345</f>
        <v>13820.876766872385</v>
      </c>
      <c r="S3370" s="50">
        <v>694222.64</v>
      </c>
      <c r="T3370" s="51">
        <f>Ugovori_OPULJP[[#This Row],[Bespovratna sredstva - Ukupno (EU+Nac) HRK
= Ukupna ugovorena vrijednost bespovratnih sredstava]]/7.5345</f>
        <v>92139.178445815909</v>
      </c>
      <c r="U3370" s="50">
        <v>0</v>
      </c>
      <c r="V3370" s="51">
        <f>Ugovori_OPULJP[[#This Row],[Javni doprinos korisnika - HRK]]/7.5345</f>
        <v>0</v>
      </c>
      <c r="W3370" s="50">
        <v>0</v>
      </c>
      <c r="X3370" s="51">
        <f>Ugovori_OPULJP[[#This Row],[Privatni doprinos korisnika - HRK]]/7.5345</f>
        <v>0</v>
      </c>
      <c r="Y3370" s="52">
        <v>694222.64</v>
      </c>
      <c r="Z3370" s="53">
        <f>Ugovori_OPULJP[[#This Row],[UKUPNI PRIHVATLJIVI IZDACI
TOTAL ELIGIBLE EXPENDITURE
= Bespovratna sredstva ukupno + doprinos korisnika
= Ukupni prihvatljivi troškovi
= Ukupna ugovorena vrijednost projekta HRK]]/7.5345</f>
        <v>92139.178445815909</v>
      </c>
      <c r="AA3370" s="44" t="s">
        <v>38</v>
      </c>
      <c r="AB3370" s="44" t="s">
        <v>35</v>
      </c>
      <c r="AC3370" s="114" t="s">
        <v>12194</v>
      </c>
      <c r="AD3370" s="43" t="s">
        <v>12142</v>
      </c>
    </row>
    <row r="3371" spans="1:30" ht="66.75" customHeight="1" x14ac:dyDescent="0.2">
      <c r="A3371" s="41" t="s">
        <v>12195</v>
      </c>
      <c r="B3371" s="42" t="s">
        <v>12136</v>
      </c>
      <c r="C3371" s="43" t="s">
        <v>12137</v>
      </c>
      <c r="D3371" s="43" t="s">
        <v>12196</v>
      </c>
      <c r="E3371" s="44" t="s">
        <v>34</v>
      </c>
      <c r="F3371" s="45" t="s">
        <v>12196</v>
      </c>
      <c r="G3371" s="45" t="s">
        <v>12197</v>
      </c>
      <c r="H3371" s="47">
        <v>43447</v>
      </c>
      <c r="I3371" s="47">
        <v>43995</v>
      </c>
      <c r="J3371" s="48" t="str">
        <f>IF(Ugovori_OPULJP[[#This Row],[DATUM ZAVRŠETKA OPERACIJE]]&gt;DATE(2024,3,31),"u provedbi","završen")</f>
        <v>završen</v>
      </c>
      <c r="K3371" s="46" t="s">
        <v>37</v>
      </c>
      <c r="L3371" s="46" t="s">
        <v>37</v>
      </c>
      <c r="M3371" s="49">
        <v>0.85</v>
      </c>
      <c r="N3371" s="49">
        <v>0.15</v>
      </c>
      <c r="O3371" s="50">
        <f>Ugovori_OPULJP[[#This Row],[Bespovratna sredstva - Ukupno (EU+Nac) HRK
= Ukupna ugovorena vrijednost bespovratnih sredstava]]*Ugovori_OPULJP[[#This Row],[EU STOPA SUFINANCIRANJA %
EU CO-FINANCING RATE %]]</f>
        <v>6228174.4424999999</v>
      </c>
      <c r="P3371" s="51">
        <f>Ugovori_OPULJP[[#This Row],[Bespovratna sredstva - EU dio - HRK]]/7.5345</f>
        <v>826620.80330479785</v>
      </c>
      <c r="Q3371" s="50">
        <f>Ugovori_OPULJP[[#This Row],[Bespovratna sredstva - Ukupno (EU+Nac) HRK
= Ukupna ugovorena vrijednost bespovratnih sredstava]]*Ugovori_OPULJP[[#This Row],[STOPA NACIONALNOG SUFINANCIRANJA %]]</f>
        <v>1099089.6074999999</v>
      </c>
      <c r="R3371" s="51">
        <f>Ugovori_OPULJP[[#This Row],[Bespovratna sredstva - Nacionalni dio - HRK]]/7.5345</f>
        <v>145874.25940672902</v>
      </c>
      <c r="S3371" s="50">
        <v>7327264.0499999998</v>
      </c>
      <c r="T3371" s="51">
        <f>Ugovori_OPULJP[[#This Row],[Bespovratna sredstva - Ukupno (EU+Nac) HRK
= Ukupna ugovorena vrijednost bespovratnih sredstava]]/7.5345</f>
        <v>972495.06271152687</v>
      </c>
      <c r="U3371" s="50">
        <v>0</v>
      </c>
      <c r="V3371" s="51">
        <f>Ugovori_OPULJP[[#This Row],[Javni doprinos korisnika - HRK]]/7.5345</f>
        <v>0</v>
      </c>
      <c r="W3371" s="50">
        <v>0</v>
      </c>
      <c r="X3371" s="51">
        <f>Ugovori_OPULJP[[#This Row],[Privatni doprinos korisnika - HRK]]/7.5345</f>
        <v>0</v>
      </c>
      <c r="Y3371" s="52">
        <v>7327264.0499999998</v>
      </c>
      <c r="Z3371" s="53">
        <f>Ugovori_OPULJP[[#This Row],[UKUPNI PRIHVATLJIVI IZDACI
TOTAL ELIGIBLE EXPENDITURE
= Bespovratna sredstva ukupno + doprinos korisnika
= Ukupni prihvatljivi troškovi
= Ukupna ugovorena vrijednost projekta HRK]]/7.5345</f>
        <v>972495.06271152687</v>
      </c>
      <c r="AA3371" s="44" t="s">
        <v>38</v>
      </c>
      <c r="AB3371" s="44" t="s">
        <v>35</v>
      </c>
      <c r="AC3371" s="43" t="s">
        <v>12198</v>
      </c>
      <c r="AD3371" s="43" t="s">
        <v>12142</v>
      </c>
    </row>
    <row r="3372" spans="1:30" ht="88.5" customHeight="1" x14ac:dyDescent="0.2">
      <c r="A3372" s="41" t="s">
        <v>12199</v>
      </c>
      <c r="B3372" s="42" t="s">
        <v>12136</v>
      </c>
      <c r="C3372" s="43" t="s">
        <v>12137</v>
      </c>
      <c r="D3372" s="43" t="s">
        <v>12200</v>
      </c>
      <c r="E3372" s="44" t="s">
        <v>34</v>
      </c>
      <c r="F3372" s="45" t="s">
        <v>12200</v>
      </c>
      <c r="G3372" s="45" t="s">
        <v>7633</v>
      </c>
      <c r="H3372" s="47">
        <v>43437</v>
      </c>
      <c r="I3372" s="47">
        <v>45291</v>
      </c>
      <c r="J3372" s="48" t="str">
        <f>IF(Ugovori_OPULJP[[#This Row],[DATUM ZAVRŠETKA OPERACIJE]]&gt;DATE(2024,3,31),"u provedbi","završen")</f>
        <v>završen</v>
      </c>
      <c r="K3372" s="46" t="s">
        <v>37</v>
      </c>
      <c r="L3372" s="46" t="s">
        <v>37</v>
      </c>
      <c r="M3372" s="49">
        <v>0.85</v>
      </c>
      <c r="N3372" s="49">
        <v>0.15</v>
      </c>
      <c r="O3372" s="50">
        <f>Ugovori_OPULJP[[#This Row],[Bespovratna sredstva - Ukupno (EU+Nac) HRK
= Ukupna ugovorena vrijednost bespovratnih sredstava]]*Ugovori_OPULJP[[#This Row],[EU STOPA SUFINANCIRANJA %
EU CO-FINANCING RATE %]]</f>
        <v>12208054.2205</v>
      </c>
      <c r="P3372" s="51">
        <f>Ugovori_OPULJP[[#This Row],[Bespovratna sredstva - EU dio - HRK]]/7.5345</f>
        <v>1620287.2414227885</v>
      </c>
      <c r="Q3372" s="50">
        <f>Ugovori_OPULJP[[#This Row],[Bespovratna sredstva - Ukupno (EU+Nac) HRK
= Ukupna ugovorena vrijednost bespovratnih sredstava]]*Ugovori_OPULJP[[#This Row],[STOPA NACIONALNOG SUFINANCIRANJA %]]</f>
        <v>2154362.5095000002</v>
      </c>
      <c r="R3372" s="51">
        <f>Ugovori_OPULJP[[#This Row],[Bespovratna sredstva - Nacionalni dio - HRK]]/7.5345</f>
        <v>285933.0426040215</v>
      </c>
      <c r="S3372" s="50">
        <v>14362416.73</v>
      </c>
      <c r="T3372" s="51">
        <f>Ugovori_OPULJP[[#This Row],[Bespovratna sredstva - Ukupno (EU+Nac) HRK
= Ukupna ugovorena vrijednost bespovratnih sredstava]]/7.5345</f>
        <v>1906220.28402681</v>
      </c>
      <c r="U3372" s="50">
        <v>0</v>
      </c>
      <c r="V3372" s="51">
        <f>Ugovori_OPULJP[[#This Row],[Javni doprinos korisnika - HRK]]/7.5345</f>
        <v>0</v>
      </c>
      <c r="W3372" s="50">
        <v>0</v>
      </c>
      <c r="X3372" s="51">
        <f>Ugovori_OPULJP[[#This Row],[Privatni doprinos korisnika - HRK]]/7.5345</f>
        <v>0</v>
      </c>
      <c r="Y3372" s="52">
        <v>14362416.73</v>
      </c>
      <c r="Z3372" s="53">
        <f>Ugovori_OPULJP[[#This Row],[UKUPNI PRIHVATLJIVI IZDACI
TOTAL ELIGIBLE EXPENDITURE
= Bespovratna sredstva ukupno + doprinos korisnika
= Ukupni prihvatljivi troškovi
= Ukupna ugovorena vrijednost projekta HRK]]/7.5345</f>
        <v>1906220.28402681</v>
      </c>
      <c r="AA3372" s="44" t="s">
        <v>38</v>
      </c>
      <c r="AB3372" s="44" t="s">
        <v>35</v>
      </c>
      <c r="AC3372" s="114" t="s">
        <v>12201</v>
      </c>
      <c r="AD3372" s="43" t="s">
        <v>12142</v>
      </c>
    </row>
    <row r="3373" spans="1:30" ht="88.5" customHeight="1" x14ac:dyDescent="0.2">
      <c r="A3373" s="41" t="s">
        <v>12202</v>
      </c>
      <c r="B3373" s="42" t="s">
        <v>12136</v>
      </c>
      <c r="C3373" s="43" t="s">
        <v>12137</v>
      </c>
      <c r="D3373" s="43" t="s">
        <v>12203</v>
      </c>
      <c r="E3373" s="44" t="s">
        <v>34</v>
      </c>
      <c r="F3373" s="45" t="s">
        <v>12203</v>
      </c>
      <c r="G3373" s="45" t="s">
        <v>12204</v>
      </c>
      <c r="H3373" s="47">
        <v>43508</v>
      </c>
      <c r="I3373" s="47">
        <v>44055</v>
      </c>
      <c r="J3373" s="48" t="str">
        <f>IF(Ugovori_OPULJP[[#This Row],[DATUM ZAVRŠETKA OPERACIJE]]&gt;DATE(2024,3,31),"u provedbi","završen")</f>
        <v>završen</v>
      </c>
      <c r="K3373" s="46" t="s">
        <v>37</v>
      </c>
      <c r="L3373" s="46" t="s">
        <v>37</v>
      </c>
      <c r="M3373" s="49">
        <v>0.85</v>
      </c>
      <c r="N3373" s="49">
        <v>0.15</v>
      </c>
      <c r="O3373" s="50">
        <f>Ugovori_OPULJP[[#This Row],[Bespovratna sredstva - Ukupno (EU+Nac) HRK
= Ukupna ugovorena vrijednost bespovratnih sredstava]]*Ugovori_OPULJP[[#This Row],[EU STOPA SUFINANCIRANJA %
EU CO-FINANCING RATE %]]</f>
        <v>2337849.8939999999</v>
      </c>
      <c r="P3373" s="51">
        <f>Ugovori_OPULJP[[#This Row],[Bespovratna sredstva - EU dio - HRK]]/7.5345</f>
        <v>310286.00358351582</v>
      </c>
      <c r="Q3373" s="50">
        <f>Ugovori_OPULJP[[#This Row],[Bespovratna sredstva - Ukupno (EU+Nac) HRK
= Ukupna ugovorena vrijednost bespovratnih sredstava]]*Ugovori_OPULJP[[#This Row],[STOPA NACIONALNOG SUFINANCIRANJA %]]</f>
        <v>412561.74599999998</v>
      </c>
      <c r="R3373" s="51">
        <f>Ugovori_OPULJP[[#This Row],[Bespovratna sredstva - Nacionalni dio - HRK]]/7.5345</f>
        <v>54756.35357356161</v>
      </c>
      <c r="S3373" s="50">
        <v>2750411.64</v>
      </c>
      <c r="T3373" s="51">
        <f>Ugovori_OPULJP[[#This Row],[Bespovratna sredstva - Ukupno (EU+Nac) HRK
= Ukupna ugovorena vrijednost bespovratnih sredstava]]/7.5345</f>
        <v>365042.35715707747</v>
      </c>
      <c r="U3373" s="50">
        <v>0</v>
      </c>
      <c r="V3373" s="51">
        <f>Ugovori_OPULJP[[#This Row],[Javni doprinos korisnika - HRK]]/7.5345</f>
        <v>0</v>
      </c>
      <c r="W3373" s="50">
        <v>0</v>
      </c>
      <c r="X3373" s="51">
        <f>Ugovori_OPULJP[[#This Row],[Privatni doprinos korisnika - HRK]]/7.5345</f>
        <v>0</v>
      </c>
      <c r="Y3373" s="52">
        <v>2750411.64</v>
      </c>
      <c r="Z3373" s="53">
        <f>Ugovori_OPULJP[[#This Row],[UKUPNI PRIHVATLJIVI IZDACI
TOTAL ELIGIBLE EXPENDITURE
= Bespovratna sredstva ukupno + doprinos korisnika
= Ukupni prihvatljivi troškovi
= Ukupna ugovorena vrijednost projekta HRK]]/7.5345</f>
        <v>365042.35715707747</v>
      </c>
      <c r="AA3373" s="44" t="s">
        <v>38</v>
      </c>
      <c r="AB3373" s="44" t="s">
        <v>35</v>
      </c>
      <c r="AC3373" s="114" t="s">
        <v>12205</v>
      </c>
      <c r="AD3373" s="43" t="s">
        <v>12142</v>
      </c>
    </row>
    <row r="3374" spans="1:30" ht="88.5" customHeight="1" x14ac:dyDescent="0.2">
      <c r="A3374" s="41" t="s">
        <v>12206</v>
      </c>
      <c r="B3374" s="42" t="s">
        <v>12136</v>
      </c>
      <c r="C3374" s="43" t="s">
        <v>12137</v>
      </c>
      <c r="D3374" s="43" t="s">
        <v>12207</v>
      </c>
      <c r="E3374" s="44" t="s">
        <v>34</v>
      </c>
      <c r="F3374" s="45" t="s">
        <v>12207</v>
      </c>
      <c r="G3374" s="45" t="s">
        <v>12161</v>
      </c>
      <c r="H3374" s="47">
        <v>43010</v>
      </c>
      <c r="I3374" s="47">
        <v>44921</v>
      </c>
      <c r="J3374" s="48" t="str">
        <f>IF(Ugovori_OPULJP[[#This Row],[DATUM ZAVRŠETKA OPERACIJE]]&gt;DATE(2024,3,31),"u provedbi","završen")</f>
        <v>završen</v>
      </c>
      <c r="K3374" s="46" t="s">
        <v>36</v>
      </c>
      <c r="L3374" s="46" t="s">
        <v>37</v>
      </c>
      <c r="M3374" s="49">
        <v>0.85</v>
      </c>
      <c r="N3374" s="49">
        <v>0.15</v>
      </c>
      <c r="O3374" s="50">
        <f>Ugovori_OPULJP[[#This Row],[Bespovratna sredstva - Ukupno (EU+Nac) HRK
= Ukupna ugovorena vrijednost bespovratnih sredstava]]*Ugovori_OPULJP[[#This Row],[EU STOPA SUFINANCIRANJA %
EU CO-FINANCING RATE %]]</f>
        <v>42945278.832500003</v>
      </c>
      <c r="P3374" s="51">
        <f>Ugovori_OPULJP[[#This Row],[Bespovratna sredstva - EU dio - HRK]]/7.5345</f>
        <v>5699818.0147985937</v>
      </c>
      <c r="Q3374" s="50">
        <f>Ugovori_OPULJP[[#This Row],[Bespovratna sredstva - Ukupno (EU+Nac) HRK
= Ukupna ugovorena vrijednost bespovratnih sredstava]]*Ugovori_OPULJP[[#This Row],[STOPA NACIONALNOG SUFINANCIRANJA %]]</f>
        <v>7578578.6174999997</v>
      </c>
      <c r="R3374" s="51">
        <f>Ugovori_OPULJP[[#This Row],[Bespovratna sredstva - Nacionalni dio - HRK]]/7.5345</f>
        <v>1005850.237905634</v>
      </c>
      <c r="S3374" s="50">
        <v>50523857.450000003</v>
      </c>
      <c r="T3374" s="51">
        <f>Ugovori_OPULJP[[#This Row],[Bespovratna sredstva - Ukupno (EU+Nac) HRK
= Ukupna ugovorena vrijednost bespovratnih sredstava]]/7.5345</f>
        <v>6705668.2527042273</v>
      </c>
      <c r="U3374" s="50">
        <v>0</v>
      </c>
      <c r="V3374" s="51">
        <f>Ugovori_OPULJP[[#This Row],[Javni doprinos korisnika - HRK]]/7.5345</f>
        <v>0</v>
      </c>
      <c r="W3374" s="50">
        <v>0</v>
      </c>
      <c r="X3374" s="51">
        <f>Ugovori_OPULJP[[#This Row],[Privatni doprinos korisnika - HRK]]/7.5345</f>
        <v>0</v>
      </c>
      <c r="Y3374" s="52">
        <v>50523857.450000003</v>
      </c>
      <c r="Z3374" s="53">
        <f>Ugovori_OPULJP[[#This Row],[UKUPNI PRIHVATLJIVI IZDACI
TOTAL ELIGIBLE EXPENDITURE
= Bespovratna sredstva ukupno + doprinos korisnika
= Ukupni prihvatljivi troškovi
= Ukupna ugovorena vrijednost projekta HRK]]/7.5345</f>
        <v>6705668.2527042273</v>
      </c>
      <c r="AA3374" s="44" t="s">
        <v>38</v>
      </c>
      <c r="AB3374" s="44" t="s">
        <v>35</v>
      </c>
      <c r="AC3374" s="114" t="s">
        <v>12208</v>
      </c>
      <c r="AD3374" s="43" t="s">
        <v>12142</v>
      </c>
    </row>
    <row r="3375" spans="1:30" ht="88.5" customHeight="1" x14ac:dyDescent="0.2">
      <c r="A3375" s="41" t="s">
        <v>12209</v>
      </c>
      <c r="B3375" s="42" t="s">
        <v>12136</v>
      </c>
      <c r="C3375" s="43" t="s">
        <v>12137</v>
      </c>
      <c r="D3375" s="43" t="s">
        <v>12210</v>
      </c>
      <c r="E3375" s="44" t="s">
        <v>34</v>
      </c>
      <c r="F3375" s="45" t="s">
        <v>12210</v>
      </c>
      <c r="G3375" s="45" t="s">
        <v>12161</v>
      </c>
      <c r="H3375" s="47">
        <v>43508</v>
      </c>
      <c r="I3375" s="47">
        <v>44239</v>
      </c>
      <c r="J3375" s="48" t="str">
        <f>IF(Ugovori_OPULJP[[#This Row],[DATUM ZAVRŠETKA OPERACIJE]]&gt;DATE(2024,3,31),"u provedbi","završen")</f>
        <v>završen</v>
      </c>
      <c r="K3375" s="46" t="s">
        <v>37</v>
      </c>
      <c r="L3375" s="46" t="s">
        <v>37</v>
      </c>
      <c r="M3375" s="49">
        <v>0.85</v>
      </c>
      <c r="N3375" s="49">
        <v>0.15</v>
      </c>
      <c r="O3375" s="50">
        <f>Ugovori_OPULJP[[#This Row],[Bespovratna sredstva - Ukupno (EU+Nac) HRK
= Ukupna ugovorena vrijednost bespovratnih sredstava]]*Ugovori_OPULJP[[#This Row],[EU STOPA SUFINANCIRANJA %
EU CO-FINANCING RATE %]]</f>
        <v>1530000</v>
      </c>
      <c r="P3375" s="51">
        <f>Ugovori_OPULJP[[#This Row],[Bespovratna sredstva - EU dio - HRK]]/7.5345</f>
        <v>203065.89687437785</v>
      </c>
      <c r="Q3375" s="50">
        <f>Ugovori_OPULJP[[#This Row],[Bespovratna sredstva - Ukupno (EU+Nac) HRK
= Ukupna ugovorena vrijednost bespovratnih sredstava]]*Ugovori_OPULJP[[#This Row],[STOPA NACIONALNOG SUFINANCIRANJA %]]</f>
        <v>270000</v>
      </c>
      <c r="R3375" s="51">
        <f>Ugovori_OPULJP[[#This Row],[Bespovratna sredstva - Nacionalni dio - HRK]]/7.5345</f>
        <v>35835.158271949032</v>
      </c>
      <c r="S3375" s="50">
        <v>1800000</v>
      </c>
      <c r="T3375" s="51">
        <f>Ugovori_OPULJP[[#This Row],[Bespovratna sredstva - Ukupno (EU+Nac) HRK
= Ukupna ugovorena vrijednost bespovratnih sredstava]]/7.5345</f>
        <v>238901.05514632689</v>
      </c>
      <c r="U3375" s="50">
        <v>0</v>
      </c>
      <c r="V3375" s="51">
        <f>Ugovori_OPULJP[[#This Row],[Javni doprinos korisnika - HRK]]/7.5345</f>
        <v>0</v>
      </c>
      <c r="W3375" s="50">
        <v>0</v>
      </c>
      <c r="X3375" s="51">
        <f>Ugovori_OPULJP[[#This Row],[Privatni doprinos korisnika - HRK]]/7.5345</f>
        <v>0</v>
      </c>
      <c r="Y3375" s="52">
        <v>1800000</v>
      </c>
      <c r="Z3375" s="53">
        <f>Ugovori_OPULJP[[#This Row],[UKUPNI PRIHVATLJIVI IZDACI
TOTAL ELIGIBLE EXPENDITURE
= Bespovratna sredstva ukupno + doprinos korisnika
= Ukupni prihvatljivi troškovi
= Ukupna ugovorena vrijednost projekta HRK]]/7.5345</f>
        <v>238901.05514632689</v>
      </c>
      <c r="AA3375" s="44" t="s">
        <v>38</v>
      </c>
      <c r="AB3375" s="44" t="s">
        <v>35</v>
      </c>
      <c r="AC3375" s="114" t="s">
        <v>12211</v>
      </c>
      <c r="AD3375" s="43" t="s">
        <v>12142</v>
      </c>
    </row>
    <row r="3376" spans="1:30" ht="88.5" customHeight="1" x14ac:dyDescent="0.2">
      <c r="A3376" s="41" t="s">
        <v>12212</v>
      </c>
      <c r="B3376" s="42" t="s">
        <v>12136</v>
      </c>
      <c r="C3376" s="43" t="s">
        <v>12137</v>
      </c>
      <c r="D3376" s="43" t="s">
        <v>12213</v>
      </c>
      <c r="E3376" s="44" t="s">
        <v>34</v>
      </c>
      <c r="F3376" s="45" t="s">
        <v>12213</v>
      </c>
      <c r="G3376" s="45" t="s">
        <v>12161</v>
      </c>
      <c r="H3376" s="47">
        <v>42737</v>
      </c>
      <c r="I3376" s="47">
        <v>44857</v>
      </c>
      <c r="J3376" s="48" t="str">
        <f>IF(Ugovori_OPULJP[[#This Row],[DATUM ZAVRŠETKA OPERACIJE]]&gt;DATE(2024,3,31),"u provedbi","završen")</f>
        <v>završen</v>
      </c>
      <c r="K3376" s="46" t="s">
        <v>36</v>
      </c>
      <c r="L3376" s="46" t="s">
        <v>37</v>
      </c>
      <c r="M3376" s="49">
        <v>0.85</v>
      </c>
      <c r="N3376" s="49">
        <v>0.15</v>
      </c>
      <c r="O3376" s="50">
        <f>Ugovori_OPULJP[[#This Row],[Bespovratna sredstva - Ukupno (EU+Nac) HRK
= Ukupna ugovorena vrijednost bespovratnih sredstava]]*Ugovori_OPULJP[[#This Row],[EU STOPA SUFINANCIRANJA %
EU CO-FINANCING RATE %]]</f>
        <v>43336391.414999999</v>
      </c>
      <c r="P3376" s="51">
        <f>Ugovori_OPULJP[[#This Row],[Bespovratna sredstva - EU dio - HRK]]/7.5345</f>
        <v>5751727.5751542896</v>
      </c>
      <c r="Q3376" s="50">
        <f>Ugovori_OPULJP[[#This Row],[Bespovratna sredstva - Ukupno (EU+Nac) HRK
= Ukupna ugovorena vrijednost bespovratnih sredstava]]*Ugovori_OPULJP[[#This Row],[STOPA NACIONALNOG SUFINANCIRANJA %]]</f>
        <v>7647598.4849999994</v>
      </c>
      <c r="R3376" s="51">
        <f>Ugovori_OPULJP[[#This Row],[Bespovratna sredstva - Nacionalni dio - HRK]]/7.5345</f>
        <v>1015010.7485566393</v>
      </c>
      <c r="S3376" s="50">
        <v>50983989.899999999</v>
      </c>
      <c r="T3376" s="51">
        <f>Ugovori_OPULJP[[#This Row],[Bespovratna sredstva - Ukupno (EU+Nac) HRK
= Ukupna ugovorena vrijednost bespovratnih sredstava]]/7.5345</f>
        <v>6766738.3237109296</v>
      </c>
      <c r="U3376" s="50">
        <v>0</v>
      </c>
      <c r="V3376" s="51">
        <f>Ugovori_OPULJP[[#This Row],[Javni doprinos korisnika - HRK]]/7.5345</f>
        <v>0</v>
      </c>
      <c r="W3376" s="50">
        <v>0</v>
      </c>
      <c r="X3376" s="51">
        <f>Ugovori_OPULJP[[#This Row],[Privatni doprinos korisnika - HRK]]/7.5345</f>
        <v>0</v>
      </c>
      <c r="Y3376" s="52">
        <v>50983989.899999999</v>
      </c>
      <c r="Z3376" s="53">
        <f>Ugovori_OPULJP[[#This Row],[UKUPNI PRIHVATLJIVI IZDACI
TOTAL ELIGIBLE EXPENDITURE
= Bespovratna sredstva ukupno + doprinos korisnika
= Ukupni prihvatljivi troškovi
= Ukupna ugovorena vrijednost projekta HRK]]/7.5345</f>
        <v>6766738.3237109296</v>
      </c>
      <c r="AA3376" s="44" t="s">
        <v>38</v>
      </c>
      <c r="AB3376" s="44" t="s">
        <v>35</v>
      </c>
      <c r="AC3376" s="114" t="s">
        <v>12214</v>
      </c>
      <c r="AD3376" s="43" t="s">
        <v>12142</v>
      </c>
    </row>
    <row r="3377" spans="1:30" ht="88.5" customHeight="1" x14ac:dyDescent="0.2">
      <c r="A3377" s="41" t="s">
        <v>12215</v>
      </c>
      <c r="B3377" s="42" t="s">
        <v>12136</v>
      </c>
      <c r="C3377" s="43" t="s">
        <v>12137</v>
      </c>
      <c r="D3377" s="43" t="s">
        <v>12216</v>
      </c>
      <c r="E3377" s="44" t="s">
        <v>34</v>
      </c>
      <c r="F3377" s="45" t="s">
        <v>12216</v>
      </c>
      <c r="G3377" s="45" t="s">
        <v>12161</v>
      </c>
      <c r="H3377" s="47">
        <v>43424</v>
      </c>
      <c r="I3377" s="47">
        <v>45005</v>
      </c>
      <c r="J3377" s="48" t="str">
        <f>IF(Ugovori_OPULJP[[#This Row],[DATUM ZAVRŠETKA OPERACIJE]]&gt;DATE(2024,3,31),"u provedbi","završen")</f>
        <v>završen</v>
      </c>
      <c r="K3377" s="46" t="s">
        <v>36</v>
      </c>
      <c r="L3377" s="46" t="s">
        <v>37</v>
      </c>
      <c r="M3377" s="49">
        <v>0.85</v>
      </c>
      <c r="N3377" s="49">
        <v>0.15</v>
      </c>
      <c r="O3377" s="50">
        <f>Ugovori_OPULJP[[#This Row],[Bespovratna sredstva - Ukupno (EU+Nac) HRK
= Ukupna ugovorena vrijednost bespovratnih sredstava]]*Ugovori_OPULJP[[#This Row],[EU STOPA SUFINANCIRANJA %
EU CO-FINANCING RATE %]]</f>
        <v>19096016.173</v>
      </c>
      <c r="P3377" s="51">
        <f>Ugovori_OPULJP[[#This Row],[Bespovratna sredstva - EU dio - HRK]]/7.5345</f>
        <v>2534476.8960116794</v>
      </c>
      <c r="Q3377" s="50">
        <f>Ugovori_OPULJP[[#This Row],[Bespovratna sredstva - Ukupno (EU+Nac) HRK
= Ukupna ugovorena vrijednost bespovratnih sredstava]]*Ugovori_OPULJP[[#This Row],[STOPA NACIONALNOG SUFINANCIRANJA %]]</f>
        <v>3369885.2069999999</v>
      </c>
      <c r="R3377" s="51">
        <f>Ugovori_OPULJP[[#This Row],[Bespovratna sredstva - Nacionalni dio - HRK]]/7.5345</f>
        <v>447260.62870794343</v>
      </c>
      <c r="S3377" s="50">
        <v>22465901.379999999</v>
      </c>
      <c r="T3377" s="51">
        <f>Ugovori_OPULJP[[#This Row],[Bespovratna sredstva - Ukupno (EU+Nac) HRK
= Ukupna ugovorena vrijednost bespovratnih sredstava]]/7.5345</f>
        <v>2981737.5247196229</v>
      </c>
      <c r="U3377" s="50">
        <v>0</v>
      </c>
      <c r="V3377" s="51">
        <f>Ugovori_OPULJP[[#This Row],[Javni doprinos korisnika - HRK]]/7.5345</f>
        <v>0</v>
      </c>
      <c r="W3377" s="50">
        <v>0</v>
      </c>
      <c r="X3377" s="51">
        <f>Ugovori_OPULJP[[#This Row],[Privatni doprinos korisnika - HRK]]/7.5345</f>
        <v>0</v>
      </c>
      <c r="Y3377" s="52">
        <v>22465901.379999999</v>
      </c>
      <c r="Z3377" s="53">
        <f>Ugovori_OPULJP[[#This Row],[UKUPNI PRIHVATLJIVI IZDACI
TOTAL ELIGIBLE EXPENDITURE
= Bespovratna sredstva ukupno + doprinos korisnika
= Ukupni prihvatljivi troškovi
= Ukupna ugovorena vrijednost projekta HRK]]/7.5345</f>
        <v>2981737.5247196229</v>
      </c>
      <c r="AA3377" s="44" t="s">
        <v>38</v>
      </c>
      <c r="AB3377" s="44" t="s">
        <v>35</v>
      </c>
      <c r="AC3377" s="114" t="s">
        <v>12217</v>
      </c>
      <c r="AD3377" s="43" t="s">
        <v>12142</v>
      </c>
    </row>
    <row r="3378" spans="1:30" ht="88.5" customHeight="1" x14ac:dyDescent="0.2">
      <c r="A3378" s="41" t="s">
        <v>12218</v>
      </c>
      <c r="B3378" s="42" t="s">
        <v>12136</v>
      </c>
      <c r="C3378" s="43" t="s">
        <v>12137</v>
      </c>
      <c r="D3378" s="43" t="s">
        <v>12219</v>
      </c>
      <c r="E3378" s="44" t="s">
        <v>34</v>
      </c>
      <c r="F3378" s="45" t="s">
        <v>12219</v>
      </c>
      <c r="G3378" s="45" t="s">
        <v>12161</v>
      </c>
      <c r="H3378" s="47">
        <v>43406</v>
      </c>
      <c r="I3378" s="47">
        <v>44997</v>
      </c>
      <c r="J3378" s="48" t="str">
        <f>IF(Ugovori_OPULJP[[#This Row],[DATUM ZAVRŠETKA OPERACIJE]]&gt;DATE(2024,3,31),"u provedbi","završen")</f>
        <v>završen</v>
      </c>
      <c r="K3378" s="46" t="s">
        <v>36</v>
      </c>
      <c r="L3378" s="46" t="s">
        <v>37</v>
      </c>
      <c r="M3378" s="49">
        <v>0.85</v>
      </c>
      <c r="N3378" s="49">
        <v>0.15</v>
      </c>
      <c r="O3378" s="50">
        <f>Ugovori_OPULJP[[#This Row],[Bespovratna sredstva - Ukupno (EU+Nac) HRK
= Ukupna ugovorena vrijednost bespovratnih sredstava]]*Ugovori_OPULJP[[#This Row],[EU STOPA SUFINANCIRANJA %
EU CO-FINANCING RATE %]]</f>
        <v>34001716.693999998</v>
      </c>
      <c r="P3378" s="51">
        <f>Ugovori_OPULJP[[#This Row],[Bespovratna sredstva - EU dio - HRK]]/7.5345</f>
        <v>4512803.3305461537</v>
      </c>
      <c r="Q3378" s="50">
        <f>Ugovori_OPULJP[[#This Row],[Bespovratna sredstva - Ukupno (EU+Nac) HRK
= Ukupna ugovorena vrijednost bespovratnih sredstava]]*Ugovori_OPULJP[[#This Row],[STOPA NACIONALNOG SUFINANCIRANJA %]]</f>
        <v>6000302.9459999995</v>
      </c>
      <c r="R3378" s="51">
        <f>Ugovori_OPULJP[[#This Row],[Bespovratna sredstva - Nacionalni dio - HRK]]/7.5345</f>
        <v>796377.0583316742</v>
      </c>
      <c r="S3378" s="50">
        <v>40002019.640000001</v>
      </c>
      <c r="T3378" s="51">
        <f>Ugovori_OPULJP[[#This Row],[Bespovratna sredstva - Ukupno (EU+Nac) HRK
= Ukupna ugovorena vrijednost bespovratnih sredstava]]/7.5345</f>
        <v>5309180.3888778286</v>
      </c>
      <c r="U3378" s="50">
        <v>0</v>
      </c>
      <c r="V3378" s="51">
        <f>Ugovori_OPULJP[[#This Row],[Javni doprinos korisnika - HRK]]/7.5345</f>
        <v>0</v>
      </c>
      <c r="W3378" s="50">
        <v>0</v>
      </c>
      <c r="X3378" s="51">
        <f>Ugovori_OPULJP[[#This Row],[Privatni doprinos korisnika - HRK]]/7.5345</f>
        <v>0</v>
      </c>
      <c r="Y3378" s="52">
        <v>40002019.640000001</v>
      </c>
      <c r="Z3378" s="53">
        <f>Ugovori_OPULJP[[#This Row],[UKUPNI PRIHVATLJIVI IZDACI
TOTAL ELIGIBLE EXPENDITURE
= Bespovratna sredstva ukupno + doprinos korisnika
= Ukupni prihvatljivi troškovi
= Ukupna ugovorena vrijednost projekta HRK]]/7.5345</f>
        <v>5309180.3888778286</v>
      </c>
      <c r="AA3378" s="44" t="s">
        <v>38</v>
      </c>
      <c r="AB3378" s="44" t="s">
        <v>35</v>
      </c>
      <c r="AC3378" s="114" t="s">
        <v>12220</v>
      </c>
      <c r="AD3378" s="43" t="s">
        <v>12142</v>
      </c>
    </row>
    <row r="3379" spans="1:30" ht="88.5" customHeight="1" x14ac:dyDescent="0.2">
      <c r="A3379" s="41" t="s">
        <v>12221</v>
      </c>
      <c r="B3379" s="42" t="s">
        <v>12136</v>
      </c>
      <c r="C3379" s="43" t="s">
        <v>12137</v>
      </c>
      <c r="D3379" s="43" t="s">
        <v>12222</v>
      </c>
      <c r="E3379" s="44" t="s">
        <v>34</v>
      </c>
      <c r="F3379" s="45" t="s">
        <v>12222</v>
      </c>
      <c r="G3379" s="45" t="s">
        <v>12161</v>
      </c>
      <c r="H3379" s="47">
        <v>43613</v>
      </c>
      <c r="I3379" s="47">
        <v>45291</v>
      </c>
      <c r="J3379" s="48" t="str">
        <f>IF(Ugovori_OPULJP[[#This Row],[DATUM ZAVRŠETKA OPERACIJE]]&gt;DATE(2024,3,31),"u provedbi","završen")</f>
        <v>završen</v>
      </c>
      <c r="K3379" s="46" t="s">
        <v>36</v>
      </c>
      <c r="L3379" s="46" t="s">
        <v>37</v>
      </c>
      <c r="M3379" s="49">
        <v>0.85</v>
      </c>
      <c r="N3379" s="49">
        <v>0.15</v>
      </c>
      <c r="O3379" s="50">
        <f>Ugovori_OPULJP[[#This Row],[Bespovratna sredstva - Ukupno (EU+Nac) HRK
= Ukupna ugovorena vrijednost bespovratnih sredstava]]*Ugovori_OPULJP[[#This Row],[EU STOPA SUFINANCIRANJA %
EU CO-FINANCING RATE %]]</f>
        <v>5778300</v>
      </c>
      <c r="P3379" s="51">
        <f>Ugovori_OPULJP[[#This Row],[Bespovratna sredstva - EU dio - HRK]]/7.5345</f>
        <v>766912.20386223367</v>
      </c>
      <c r="Q3379" s="50">
        <f>Ugovori_OPULJP[[#This Row],[Bespovratna sredstva - Ukupno (EU+Nac) HRK
= Ukupna ugovorena vrijednost bespovratnih sredstava]]*Ugovori_OPULJP[[#This Row],[STOPA NACIONALNOG SUFINANCIRANJA %]]</f>
        <v>1019700</v>
      </c>
      <c r="R3379" s="51">
        <f>Ugovori_OPULJP[[#This Row],[Bespovratna sredstva - Nacionalni dio - HRK]]/7.5345</f>
        <v>135337.44774039419</v>
      </c>
      <c r="S3379" s="50">
        <v>6798000</v>
      </c>
      <c r="T3379" s="51">
        <f>Ugovori_OPULJP[[#This Row],[Bespovratna sredstva - Ukupno (EU+Nac) HRK
= Ukupna ugovorena vrijednost bespovratnih sredstava]]/7.5345</f>
        <v>902249.65160262783</v>
      </c>
      <c r="U3379" s="50">
        <v>0</v>
      </c>
      <c r="V3379" s="51">
        <f>Ugovori_OPULJP[[#This Row],[Javni doprinos korisnika - HRK]]/7.5345</f>
        <v>0</v>
      </c>
      <c r="W3379" s="50">
        <v>0</v>
      </c>
      <c r="X3379" s="51">
        <f>Ugovori_OPULJP[[#This Row],[Privatni doprinos korisnika - HRK]]/7.5345</f>
        <v>0</v>
      </c>
      <c r="Y3379" s="52">
        <v>6798000</v>
      </c>
      <c r="Z3379" s="53">
        <f>Ugovori_OPULJP[[#This Row],[UKUPNI PRIHVATLJIVI IZDACI
TOTAL ELIGIBLE EXPENDITURE
= Bespovratna sredstva ukupno + doprinos korisnika
= Ukupni prihvatljivi troškovi
= Ukupna ugovorena vrijednost projekta HRK]]/7.5345</f>
        <v>902249.65160262783</v>
      </c>
      <c r="AA3379" s="44" t="s">
        <v>38</v>
      </c>
      <c r="AB3379" s="44" t="s">
        <v>35</v>
      </c>
      <c r="AC3379" s="114" t="s">
        <v>12223</v>
      </c>
      <c r="AD3379" s="43" t="s">
        <v>12142</v>
      </c>
    </row>
    <row r="3380" spans="1:30" ht="88.5" customHeight="1" x14ac:dyDescent="0.2">
      <c r="A3380" s="41" t="s">
        <v>12224</v>
      </c>
      <c r="B3380" s="42" t="s">
        <v>12136</v>
      </c>
      <c r="C3380" s="43" t="s">
        <v>12137</v>
      </c>
      <c r="D3380" s="43" t="s">
        <v>12225</v>
      </c>
      <c r="E3380" s="44" t="s">
        <v>34</v>
      </c>
      <c r="F3380" s="45" t="s">
        <v>12225</v>
      </c>
      <c r="G3380" s="45" t="s">
        <v>12165</v>
      </c>
      <c r="H3380" s="47">
        <v>43445</v>
      </c>
      <c r="I3380" s="47">
        <v>45027</v>
      </c>
      <c r="J3380" s="48" t="str">
        <f>IF(Ugovori_OPULJP[[#This Row],[DATUM ZAVRŠETKA OPERACIJE]]&gt;DATE(2024,3,31),"u provedbi","završen")</f>
        <v>završen</v>
      </c>
      <c r="K3380" s="46" t="s">
        <v>36</v>
      </c>
      <c r="L3380" s="46" t="s">
        <v>37</v>
      </c>
      <c r="M3380" s="49">
        <v>0.85</v>
      </c>
      <c r="N3380" s="49">
        <v>0.15</v>
      </c>
      <c r="O3380" s="50">
        <f>Ugovori_OPULJP[[#This Row],[Bespovratna sredstva - Ukupno (EU+Nac) HRK
= Ukupna ugovorena vrijednost bespovratnih sredstava]]*Ugovori_OPULJP[[#This Row],[EU STOPA SUFINANCIRANJA %
EU CO-FINANCING RATE %]]</f>
        <v>17064890.818999998</v>
      </c>
      <c r="P3380" s="51">
        <f>Ugovori_OPULJP[[#This Row],[Bespovratna sredstva - EU dio - HRK]]/7.5345</f>
        <v>2264900.2347866478</v>
      </c>
      <c r="Q3380" s="50">
        <f>Ugovori_OPULJP[[#This Row],[Bespovratna sredstva - Ukupno (EU+Nac) HRK
= Ukupna ugovorena vrijednost bespovratnih sredstava]]*Ugovori_OPULJP[[#This Row],[STOPA NACIONALNOG SUFINANCIRANJA %]]</f>
        <v>3011451.321</v>
      </c>
      <c r="R3380" s="51">
        <f>Ugovori_OPULJP[[#This Row],[Bespovratna sredstva - Nacionalni dio - HRK]]/7.5345</f>
        <v>399688.27672705555</v>
      </c>
      <c r="S3380" s="50">
        <v>20076342.140000001</v>
      </c>
      <c r="T3380" s="51">
        <f>Ugovori_OPULJP[[#This Row],[Bespovratna sredstva - Ukupno (EU+Nac) HRK
= Ukupna ugovorena vrijednost bespovratnih sredstava]]/7.5345</f>
        <v>2664588.5115137035</v>
      </c>
      <c r="U3380" s="50">
        <v>0</v>
      </c>
      <c r="V3380" s="51">
        <f>Ugovori_OPULJP[[#This Row],[Javni doprinos korisnika - HRK]]/7.5345</f>
        <v>0</v>
      </c>
      <c r="W3380" s="50">
        <v>0</v>
      </c>
      <c r="X3380" s="51">
        <f>Ugovori_OPULJP[[#This Row],[Privatni doprinos korisnika - HRK]]/7.5345</f>
        <v>0</v>
      </c>
      <c r="Y3380" s="52">
        <v>20076342.140000001</v>
      </c>
      <c r="Z3380" s="53">
        <f>Ugovori_OPULJP[[#This Row],[UKUPNI PRIHVATLJIVI IZDACI
TOTAL ELIGIBLE EXPENDITURE
= Bespovratna sredstva ukupno + doprinos korisnika
= Ukupni prihvatljivi troškovi
= Ukupna ugovorena vrijednost projekta HRK]]/7.5345</f>
        <v>2664588.5115137035</v>
      </c>
      <c r="AA3380" s="44" t="s">
        <v>38</v>
      </c>
      <c r="AB3380" s="44" t="s">
        <v>35</v>
      </c>
      <c r="AC3380" s="114" t="s">
        <v>12226</v>
      </c>
      <c r="AD3380" s="43" t="s">
        <v>12142</v>
      </c>
    </row>
    <row r="3381" spans="1:30" ht="88.5" customHeight="1" x14ac:dyDescent="0.2">
      <c r="A3381" s="41" t="s">
        <v>12227</v>
      </c>
      <c r="B3381" s="42" t="s">
        <v>12136</v>
      </c>
      <c r="C3381" s="43" t="s">
        <v>12137</v>
      </c>
      <c r="D3381" s="43" t="s">
        <v>12228</v>
      </c>
      <c r="E3381" s="44" t="s">
        <v>34</v>
      </c>
      <c r="F3381" s="45" t="s">
        <v>12228</v>
      </c>
      <c r="G3381" s="45" t="s">
        <v>12186</v>
      </c>
      <c r="H3381" s="47">
        <v>43672</v>
      </c>
      <c r="I3381" s="47">
        <v>44921</v>
      </c>
      <c r="J3381" s="48" t="str">
        <f>IF(Ugovori_OPULJP[[#This Row],[DATUM ZAVRŠETKA OPERACIJE]]&gt;DATE(2024,3,31),"u provedbi","završen")</f>
        <v>završen</v>
      </c>
      <c r="K3381" s="46" t="s">
        <v>36</v>
      </c>
      <c r="L3381" s="46" t="s">
        <v>37</v>
      </c>
      <c r="M3381" s="49">
        <v>0.85</v>
      </c>
      <c r="N3381" s="49">
        <v>0.15</v>
      </c>
      <c r="O3381" s="50">
        <f>Ugovori_OPULJP[[#This Row],[Bespovratna sredstva - Ukupno (EU+Nac) HRK
= Ukupna ugovorena vrijednost bespovratnih sredstava]]*Ugovori_OPULJP[[#This Row],[EU STOPA SUFINANCIRANJA %
EU CO-FINANCING RATE %]]</f>
        <v>4091899.9404999996</v>
      </c>
      <c r="P3381" s="51">
        <f>Ugovori_OPULJP[[#This Row],[Bespovratna sredstva - EU dio - HRK]]/7.5345</f>
        <v>543088.45185480115</v>
      </c>
      <c r="Q3381" s="50">
        <f>Ugovori_OPULJP[[#This Row],[Bespovratna sredstva - Ukupno (EU+Nac) HRK
= Ukupna ugovorena vrijednost bespovratnih sredstava]]*Ugovori_OPULJP[[#This Row],[STOPA NACIONALNOG SUFINANCIRANJA %]]</f>
        <v>722099.98949999991</v>
      </c>
      <c r="R3381" s="51">
        <f>Ugovori_OPULJP[[#This Row],[Bespovratna sredstva - Nacionalni dio - HRK]]/7.5345</f>
        <v>95839.138562611974</v>
      </c>
      <c r="S3381" s="50">
        <v>4813999.93</v>
      </c>
      <c r="T3381" s="51">
        <f>Ugovori_OPULJP[[#This Row],[Bespovratna sredstva - Ukupno (EU+Nac) HRK
= Ukupna ugovorena vrijednost bespovratnih sredstava]]/7.5345</f>
        <v>638927.59041741316</v>
      </c>
      <c r="U3381" s="50">
        <v>0</v>
      </c>
      <c r="V3381" s="51">
        <f>Ugovori_OPULJP[[#This Row],[Javni doprinos korisnika - HRK]]/7.5345</f>
        <v>0</v>
      </c>
      <c r="W3381" s="50">
        <v>0</v>
      </c>
      <c r="X3381" s="51">
        <f>Ugovori_OPULJP[[#This Row],[Privatni doprinos korisnika - HRK]]/7.5345</f>
        <v>0</v>
      </c>
      <c r="Y3381" s="52">
        <v>4813999.93</v>
      </c>
      <c r="Z3381" s="53">
        <f>Ugovori_OPULJP[[#This Row],[UKUPNI PRIHVATLJIVI IZDACI
TOTAL ELIGIBLE EXPENDITURE
= Bespovratna sredstva ukupno + doprinos korisnika
= Ukupni prihvatljivi troškovi
= Ukupna ugovorena vrijednost projekta HRK]]/7.5345</f>
        <v>638927.59041741316</v>
      </c>
      <c r="AA3381" s="44" t="s">
        <v>38</v>
      </c>
      <c r="AB3381" s="44" t="s">
        <v>35</v>
      </c>
      <c r="AC3381" s="114" t="s">
        <v>12229</v>
      </c>
      <c r="AD3381" s="43" t="s">
        <v>12142</v>
      </c>
    </row>
    <row r="3382" spans="1:30" ht="88.5" customHeight="1" x14ac:dyDescent="0.2">
      <c r="A3382" s="41" t="s">
        <v>12230</v>
      </c>
      <c r="B3382" s="42" t="s">
        <v>12136</v>
      </c>
      <c r="C3382" s="43" t="s">
        <v>12137</v>
      </c>
      <c r="D3382" s="43" t="s">
        <v>12231</v>
      </c>
      <c r="E3382" s="44" t="s">
        <v>34</v>
      </c>
      <c r="F3382" s="45" t="s">
        <v>12231</v>
      </c>
      <c r="G3382" s="45" t="s">
        <v>12145</v>
      </c>
      <c r="H3382" s="47">
        <v>42736</v>
      </c>
      <c r="I3382" s="47">
        <v>45291</v>
      </c>
      <c r="J3382" s="48" t="str">
        <f>IF(Ugovori_OPULJP[[#This Row],[DATUM ZAVRŠETKA OPERACIJE]]&gt;DATE(2024,3,31),"u provedbi","završen")</f>
        <v>završen</v>
      </c>
      <c r="K3382" s="46" t="s">
        <v>36</v>
      </c>
      <c r="L3382" s="46" t="s">
        <v>37</v>
      </c>
      <c r="M3382" s="49">
        <v>0.85</v>
      </c>
      <c r="N3382" s="49">
        <v>0.15</v>
      </c>
      <c r="O3382" s="50">
        <f>Ugovori_OPULJP[[#This Row],[Bespovratna sredstva - Ukupno (EU+Nac) HRK
= Ukupna ugovorena vrijednost bespovratnih sredstava]]*Ugovori_OPULJP[[#This Row],[EU STOPA SUFINANCIRANJA %
EU CO-FINANCING RATE %]]</f>
        <v>42181250</v>
      </c>
      <c r="P3382" s="51">
        <f>Ugovori_OPULJP[[#This Row],[Bespovratna sredstva - EU dio - HRK]]/7.5345</f>
        <v>5598413.9624394448</v>
      </c>
      <c r="Q3382" s="50">
        <f>Ugovori_OPULJP[[#This Row],[Bespovratna sredstva - Ukupno (EU+Nac) HRK
= Ukupna ugovorena vrijednost bespovratnih sredstava]]*Ugovori_OPULJP[[#This Row],[STOPA NACIONALNOG SUFINANCIRANJA %]]</f>
        <v>7443750</v>
      </c>
      <c r="R3382" s="51">
        <f>Ugovori_OPULJP[[#This Row],[Bespovratna sredstva - Nacionalni dio - HRK]]/7.5345</f>
        <v>987955.40513637266</v>
      </c>
      <c r="S3382" s="50">
        <v>49625000</v>
      </c>
      <c r="T3382" s="51">
        <f>Ugovori_OPULJP[[#This Row],[Bespovratna sredstva - Ukupno (EU+Nac) HRK
= Ukupna ugovorena vrijednost bespovratnih sredstava]]/7.5345</f>
        <v>6586369.3675758177</v>
      </c>
      <c r="U3382" s="50">
        <v>0</v>
      </c>
      <c r="V3382" s="51">
        <f>Ugovori_OPULJP[[#This Row],[Javni doprinos korisnika - HRK]]/7.5345</f>
        <v>0</v>
      </c>
      <c r="W3382" s="50">
        <v>0</v>
      </c>
      <c r="X3382" s="51">
        <f>Ugovori_OPULJP[[#This Row],[Privatni doprinos korisnika - HRK]]/7.5345</f>
        <v>0</v>
      </c>
      <c r="Y3382" s="52">
        <v>49625000</v>
      </c>
      <c r="Z3382" s="53">
        <f>Ugovori_OPULJP[[#This Row],[UKUPNI PRIHVATLJIVI IZDACI
TOTAL ELIGIBLE EXPENDITURE
= Bespovratna sredstva ukupno + doprinos korisnika
= Ukupni prihvatljivi troškovi
= Ukupna ugovorena vrijednost projekta HRK]]/7.5345</f>
        <v>6586369.3675758177</v>
      </c>
      <c r="AA3382" s="44" t="s">
        <v>38</v>
      </c>
      <c r="AB3382" s="44" t="s">
        <v>35</v>
      </c>
      <c r="AC3382" s="114" t="s">
        <v>12232</v>
      </c>
      <c r="AD3382" s="43" t="s">
        <v>12142</v>
      </c>
    </row>
    <row r="3383" spans="1:30" ht="88.5" customHeight="1" x14ac:dyDescent="0.2">
      <c r="A3383" s="41" t="s">
        <v>12233</v>
      </c>
      <c r="B3383" s="42" t="s">
        <v>12136</v>
      </c>
      <c r="C3383" s="43" t="s">
        <v>12137</v>
      </c>
      <c r="D3383" s="43" t="s">
        <v>12234</v>
      </c>
      <c r="E3383" s="44" t="s">
        <v>34</v>
      </c>
      <c r="F3383" s="45" t="s">
        <v>12234</v>
      </c>
      <c r="G3383" s="45" t="s">
        <v>12145</v>
      </c>
      <c r="H3383" s="47">
        <v>43191</v>
      </c>
      <c r="I3383" s="47">
        <v>44742</v>
      </c>
      <c r="J3383" s="48" t="str">
        <f>IF(Ugovori_OPULJP[[#This Row],[DATUM ZAVRŠETKA OPERACIJE]]&gt;DATE(2024,3,31),"u provedbi","završen")</f>
        <v>završen</v>
      </c>
      <c r="K3383" s="46" t="s">
        <v>36</v>
      </c>
      <c r="L3383" s="46" t="s">
        <v>37</v>
      </c>
      <c r="M3383" s="49">
        <v>0.85</v>
      </c>
      <c r="N3383" s="49">
        <v>0.15</v>
      </c>
      <c r="O3383" s="50">
        <f>Ugovori_OPULJP[[#This Row],[Bespovratna sredstva - Ukupno (EU+Nac) HRK
= Ukupna ugovorena vrijednost bespovratnih sredstava]]*Ugovori_OPULJP[[#This Row],[EU STOPA SUFINANCIRANJA %
EU CO-FINANCING RATE %]]</f>
        <v>12648000</v>
      </c>
      <c r="P3383" s="51">
        <f>Ugovori_OPULJP[[#This Row],[Bespovratna sredstva - EU dio - HRK]]/7.5345</f>
        <v>1678678.0808281903</v>
      </c>
      <c r="Q3383" s="50">
        <f>Ugovori_OPULJP[[#This Row],[Bespovratna sredstva - Ukupno (EU+Nac) HRK
= Ukupna ugovorena vrijednost bespovratnih sredstava]]*Ugovori_OPULJP[[#This Row],[STOPA NACIONALNOG SUFINANCIRANJA %]]</f>
        <v>2232000</v>
      </c>
      <c r="R3383" s="51">
        <f>Ugovori_OPULJP[[#This Row],[Bespovratna sredstva - Nacionalni dio - HRK]]/7.5345</f>
        <v>296237.30838144536</v>
      </c>
      <c r="S3383" s="50">
        <v>14880000</v>
      </c>
      <c r="T3383" s="51">
        <f>Ugovori_OPULJP[[#This Row],[Bespovratna sredstva - Ukupno (EU+Nac) HRK
= Ukupna ugovorena vrijednost bespovratnih sredstava]]/7.5345</f>
        <v>1974915.3892096356</v>
      </c>
      <c r="U3383" s="50">
        <v>0</v>
      </c>
      <c r="V3383" s="51">
        <f>Ugovori_OPULJP[[#This Row],[Javni doprinos korisnika - HRK]]/7.5345</f>
        <v>0</v>
      </c>
      <c r="W3383" s="50">
        <v>0</v>
      </c>
      <c r="X3383" s="51">
        <f>Ugovori_OPULJP[[#This Row],[Privatni doprinos korisnika - HRK]]/7.5345</f>
        <v>0</v>
      </c>
      <c r="Y3383" s="52">
        <v>14880000</v>
      </c>
      <c r="Z3383" s="53">
        <f>Ugovori_OPULJP[[#This Row],[UKUPNI PRIHVATLJIVI IZDACI
TOTAL ELIGIBLE EXPENDITURE
= Bespovratna sredstva ukupno + doprinos korisnika
= Ukupni prihvatljivi troškovi
= Ukupna ugovorena vrijednost projekta HRK]]/7.5345</f>
        <v>1974915.3892096356</v>
      </c>
      <c r="AA3383" s="44" t="s">
        <v>38</v>
      </c>
      <c r="AB3383" s="44" t="s">
        <v>35</v>
      </c>
      <c r="AC3383" s="114" t="s">
        <v>12235</v>
      </c>
      <c r="AD3383" s="43" t="s">
        <v>12142</v>
      </c>
    </row>
    <row r="3384" spans="1:30" ht="88.5" customHeight="1" x14ac:dyDescent="0.2">
      <c r="A3384" s="41" t="s">
        <v>12236</v>
      </c>
      <c r="B3384" s="42" t="s">
        <v>12136</v>
      </c>
      <c r="C3384" s="43" t="s">
        <v>12137</v>
      </c>
      <c r="D3384" s="43" t="s">
        <v>12237</v>
      </c>
      <c r="E3384" s="44" t="s">
        <v>34</v>
      </c>
      <c r="F3384" s="45" t="s">
        <v>12237</v>
      </c>
      <c r="G3384" s="45" t="s">
        <v>12145</v>
      </c>
      <c r="H3384" s="47">
        <v>43101</v>
      </c>
      <c r="I3384" s="47">
        <v>44377</v>
      </c>
      <c r="J3384" s="48" t="str">
        <f>IF(Ugovori_OPULJP[[#This Row],[DATUM ZAVRŠETKA OPERACIJE]]&gt;DATE(2024,3,31),"u provedbi","završen")</f>
        <v>završen</v>
      </c>
      <c r="K3384" s="46" t="s">
        <v>36</v>
      </c>
      <c r="L3384" s="46" t="s">
        <v>37</v>
      </c>
      <c r="M3384" s="49">
        <v>0.85</v>
      </c>
      <c r="N3384" s="49">
        <v>0.15</v>
      </c>
      <c r="O3384" s="50">
        <f>Ugovori_OPULJP[[#This Row],[Bespovratna sredstva - Ukupno (EU+Nac) HRK
= Ukupna ugovorena vrijednost bespovratnih sredstava]]*Ugovori_OPULJP[[#This Row],[EU STOPA SUFINANCIRANJA %
EU CO-FINANCING RATE %]]</f>
        <v>22213050</v>
      </c>
      <c r="P3384" s="51">
        <f>Ugovori_OPULJP[[#This Row],[Bespovratna sredstva - EU dio - HRK]]/7.5345</f>
        <v>2948178.3794545089</v>
      </c>
      <c r="Q3384" s="50">
        <f>Ugovori_OPULJP[[#This Row],[Bespovratna sredstva - Ukupno (EU+Nac) HRK
= Ukupna ugovorena vrijednost bespovratnih sredstava]]*Ugovori_OPULJP[[#This Row],[STOPA NACIONALNOG SUFINANCIRANJA %]]</f>
        <v>3919950</v>
      </c>
      <c r="R3384" s="51">
        <f>Ugovori_OPULJP[[#This Row],[Bespovratna sredstva - Nacionalni dio - HRK]]/7.5345</f>
        <v>520266.77284491336</v>
      </c>
      <c r="S3384" s="50">
        <v>26133000</v>
      </c>
      <c r="T3384" s="51">
        <f>Ugovori_OPULJP[[#This Row],[Bespovratna sredstva - Ukupno (EU+Nac) HRK
= Ukupna ugovorena vrijednost bespovratnih sredstava]]/7.5345</f>
        <v>3468445.1522994223</v>
      </c>
      <c r="U3384" s="50">
        <v>0</v>
      </c>
      <c r="V3384" s="51">
        <f>Ugovori_OPULJP[[#This Row],[Javni doprinos korisnika - HRK]]/7.5345</f>
        <v>0</v>
      </c>
      <c r="W3384" s="50">
        <v>0</v>
      </c>
      <c r="X3384" s="51">
        <f>Ugovori_OPULJP[[#This Row],[Privatni doprinos korisnika - HRK]]/7.5345</f>
        <v>0</v>
      </c>
      <c r="Y3384" s="52">
        <v>26133000</v>
      </c>
      <c r="Z3384" s="53">
        <f>Ugovori_OPULJP[[#This Row],[UKUPNI PRIHVATLJIVI IZDACI
TOTAL ELIGIBLE EXPENDITURE
= Bespovratna sredstva ukupno + doprinos korisnika
= Ukupni prihvatljivi troškovi
= Ukupna ugovorena vrijednost projekta HRK]]/7.5345</f>
        <v>3468445.1522994223</v>
      </c>
      <c r="AA3384" s="44" t="s">
        <v>38</v>
      </c>
      <c r="AB3384" s="44" t="s">
        <v>35</v>
      </c>
      <c r="AC3384" s="114" t="s">
        <v>12238</v>
      </c>
      <c r="AD3384" s="43" t="s">
        <v>12142</v>
      </c>
    </row>
    <row r="3385" spans="1:30" ht="88.5" customHeight="1" x14ac:dyDescent="0.2">
      <c r="A3385" s="41" t="s">
        <v>12239</v>
      </c>
      <c r="B3385" s="42" t="s">
        <v>12136</v>
      </c>
      <c r="C3385" s="43" t="s">
        <v>12137</v>
      </c>
      <c r="D3385" s="43" t="s">
        <v>12240</v>
      </c>
      <c r="E3385" s="44" t="s">
        <v>34</v>
      </c>
      <c r="F3385" s="45" t="s">
        <v>12240</v>
      </c>
      <c r="G3385" s="45" t="s">
        <v>12204</v>
      </c>
      <c r="H3385" s="47">
        <v>43900</v>
      </c>
      <c r="I3385" s="47">
        <v>45270</v>
      </c>
      <c r="J3385" s="48" t="str">
        <f>IF(Ugovori_OPULJP[[#This Row],[DATUM ZAVRŠETKA OPERACIJE]]&gt;DATE(2024,3,31),"u provedbi","završen")</f>
        <v>završen</v>
      </c>
      <c r="K3385" s="46" t="s">
        <v>37</v>
      </c>
      <c r="L3385" s="46" t="s">
        <v>37</v>
      </c>
      <c r="M3385" s="49">
        <v>0.85</v>
      </c>
      <c r="N3385" s="49">
        <v>0.15</v>
      </c>
      <c r="O3385" s="50">
        <f>Ugovori_OPULJP[[#This Row],[Bespovratna sredstva - Ukupno (EU+Nac) HRK
= Ukupna ugovorena vrijednost bespovratnih sredstava]]*Ugovori_OPULJP[[#This Row],[EU STOPA SUFINANCIRANJA %
EU CO-FINANCING RATE %]]</f>
        <v>12497210</v>
      </c>
      <c r="P3385" s="51">
        <f>Ugovori_OPULJP[[#This Row],[Bespovratna sredstva - EU dio - HRK]]/7.5345</f>
        <v>1658664.8085473487</v>
      </c>
      <c r="Q3385" s="50">
        <f>Ugovori_OPULJP[[#This Row],[Bespovratna sredstva - Ukupno (EU+Nac) HRK
= Ukupna ugovorena vrijednost bespovratnih sredstava]]*Ugovori_OPULJP[[#This Row],[STOPA NACIONALNOG SUFINANCIRANJA %]]</f>
        <v>2205390</v>
      </c>
      <c r="R3385" s="51">
        <f>Ugovori_OPULJP[[#This Row],[Bespovratna sredstva - Nacionalni dio - HRK]]/7.5345</f>
        <v>292705.55444953212</v>
      </c>
      <c r="S3385" s="50">
        <v>14702600</v>
      </c>
      <c r="T3385" s="51">
        <f>Ugovori_OPULJP[[#This Row],[Bespovratna sredstva - Ukupno (EU+Nac) HRK
= Ukupna ugovorena vrijednost bespovratnih sredstava]]/7.5345</f>
        <v>1951370.3629968809</v>
      </c>
      <c r="U3385" s="50">
        <v>0</v>
      </c>
      <c r="V3385" s="51">
        <f>Ugovori_OPULJP[[#This Row],[Javni doprinos korisnika - HRK]]/7.5345</f>
        <v>0</v>
      </c>
      <c r="W3385" s="50">
        <v>0</v>
      </c>
      <c r="X3385" s="51">
        <f>Ugovori_OPULJP[[#This Row],[Privatni doprinos korisnika - HRK]]/7.5345</f>
        <v>0</v>
      </c>
      <c r="Y3385" s="52">
        <v>14702600</v>
      </c>
      <c r="Z3385" s="53">
        <f>Ugovori_OPULJP[[#This Row],[UKUPNI PRIHVATLJIVI IZDACI
TOTAL ELIGIBLE EXPENDITURE
= Bespovratna sredstva ukupno + doprinos korisnika
= Ukupni prihvatljivi troškovi
= Ukupna ugovorena vrijednost projekta HRK]]/7.5345</f>
        <v>1951370.3629968809</v>
      </c>
      <c r="AA3385" s="44" t="s">
        <v>38</v>
      </c>
      <c r="AB3385" s="44" t="s">
        <v>35</v>
      </c>
      <c r="AC3385" s="114" t="s">
        <v>12240</v>
      </c>
      <c r="AD3385" s="43" t="s">
        <v>12142</v>
      </c>
    </row>
    <row r="3386" spans="1:30" ht="88.5" customHeight="1" x14ac:dyDescent="0.2">
      <c r="A3386" s="41" t="s">
        <v>12241</v>
      </c>
      <c r="B3386" s="42" t="s">
        <v>12136</v>
      </c>
      <c r="C3386" s="43" t="s">
        <v>12137</v>
      </c>
      <c r="D3386" s="43" t="s">
        <v>12242</v>
      </c>
      <c r="E3386" s="44" t="s">
        <v>34</v>
      </c>
      <c r="F3386" s="45" t="s">
        <v>12242</v>
      </c>
      <c r="G3386" s="45" t="s">
        <v>7633</v>
      </c>
      <c r="H3386" s="47">
        <v>43922</v>
      </c>
      <c r="I3386" s="47">
        <v>44685</v>
      </c>
      <c r="J3386" s="48" t="str">
        <f>IF(Ugovori_OPULJP[[#This Row],[DATUM ZAVRŠETKA OPERACIJE]]&gt;DATE(2024,3,31),"u provedbi","završen")</f>
        <v>završen</v>
      </c>
      <c r="K3386" s="46" t="s">
        <v>37</v>
      </c>
      <c r="L3386" s="46" t="s">
        <v>37</v>
      </c>
      <c r="M3386" s="49">
        <v>0.85</v>
      </c>
      <c r="N3386" s="49">
        <v>0.15</v>
      </c>
      <c r="O3386" s="50">
        <f>Ugovori_OPULJP[[#This Row],[Bespovratna sredstva - Ukupno (EU+Nac) HRK
= Ukupna ugovorena vrijednost bespovratnih sredstava]]*Ugovori_OPULJP[[#This Row],[EU STOPA SUFINANCIRANJA %
EU CO-FINANCING RATE %]]</f>
        <v>4847099.5</v>
      </c>
      <c r="P3386" s="51">
        <f>Ugovori_OPULJP[[#This Row],[Bespovratna sredstva - EU dio - HRK]]/7.5345</f>
        <v>643320.65830512973</v>
      </c>
      <c r="Q3386" s="50">
        <f>Ugovori_OPULJP[[#This Row],[Bespovratna sredstva - Ukupno (EU+Nac) HRK
= Ukupna ugovorena vrijednost bespovratnih sredstava]]*Ugovori_OPULJP[[#This Row],[STOPA NACIONALNOG SUFINANCIRANJA %]]</f>
        <v>855370.5</v>
      </c>
      <c r="R3386" s="51">
        <f>Ugovori_OPULJP[[#This Row],[Bespovratna sredstva - Nacionalni dio - HRK]]/7.5345</f>
        <v>113527.17499502288</v>
      </c>
      <c r="S3386" s="50">
        <v>5702470</v>
      </c>
      <c r="T3386" s="51">
        <f>Ugovori_OPULJP[[#This Row],[Bespovratna sredstva - Ukupno (EU+Nac) HRK
= Ukupna ugovorena vrijednost bespovratnih sredstava]]/7.5345</f>
        <v>756847.83330015256</v>
      </c>
      <c r="U3386" s="50">
        <v>0</v>
      </c>
      <c r="V3386" s="51">
        <f>Ugovori_OPULJP[[#This Row],[Javni doprinos korisnika - HRK]]/7.5345</f>
        <v>0</v>
      </c>
      <c r="W3386" s="50">
        <v>0</v>
      </c>
      <c r="X3386" s="51">
        <f>Ugovori_OPULJP[[#This Row],[Privatni doprinos korisnika - HRK]]/7.5345</f>
        <v>0</v>
      </c>
      <c r="Y3386" s="52">
        <v>5702470</v>
      </c>
      <c r="Z3386" s="53">
        <f>Ugovori_OPULJP[[#This Row],[UKUPNI PRIHVATLJIVI IZDACI
TOTAL ELIGIBLE EXPENDITURE
= Bespovratna sredstva ukupno + doprinos korisnika
= Ukupni prihvatljivi troškovi
= Ukupna ugovorena vrijednost projekta HRK]]/7.5345</f>
        <v>756847.83330015256</v>
      </c>
      <c r="AA3386" s="44" t="s">
        <v>38</v>
      </c>
      <c r="AB3386" s="44" t="s">
        <v>35</v>
      </c>
      <c r="AC3386" s="114" t="s">
        <v>12243</v>
      </c>
      <c r="AD3386" s="43" t="s">
        <v>12142</v>
      </c>
    </row>
    <row r="3387" spans="1:30" ht="88.5" customHeight="1" x14ac:dyDescent="0.2">
      <c r="A3387" s="41" t="s">
        <v>12244</v>
      </c>
      <c r="B3387" s="42" t="s">
        <v>12136</v>
      </c>
      <c r="C3387" s="43" t="s">
        <v>12137</v>
      </c>
      <c r="D3387" s="118" t="s">
        <v>12245</v>
      </c>
      <c r="E3387" s="44" t="s">
        <v>34</v>
      </c>
      <c r="F3387" s="45" t="s">
        <v>12245</v>
      </c>
      <c r="G3387" s="45" t="s">
        <v>6593</v>
      </c>
      <c r="H3387" s="47">
        <v>44036</v>
      </c>
      <c r="I3387" s="47">
        <v>45131</v>
      </c>
      <c r="J3387" s="48" t="str">
        <f>IF(Ugovori_OPULJP[[#This Row],[DATUM ZAVRŠETKA OPERACIJE]]&gt;DATE(2024,3,31),"u provedbi","završen")</f>
        <v>završen</v>
      </c>
      <c r="K3387" s="46" t="s">
        <v>36</v>
      </c>
      <c r="L3387" s="46" t="s">
        <v>37</v>
      </c>
      <c r="M3387" s="49">
        <v>0.85</v>
      </c>
      <c r="N3387" s="49">
        <v>0.15</v>
      </c>
      <c r="O3387" s="50">
        <f>Ugovori_OPULJP[[#This Row],[Bespovratna sredstva - Ukupno (EU+Nac) HRK
= Ukupna ugovorena vrijednost bespovratnih sredstava]]*Ugovori_OPULJP[[#This Row],[EU STOPA SUFINANCIRANJA %
EU CO-FINANCING RATE %]]</f>
        <v>12556200</v>
      </c>
      <c r="P3387" s="51">
        <f>Ugovori_OPULJP[[#This Row],[Bespovratna sredstva - EU dio - HRK]]/7.5345</f>
        <v>1666494.1270157276</v>
      </c>
      <c r="Q3387" s="50">
        <f>Ugovori_OPULJP[[#This Row],[Bespovratna sredstva - Ukupno (EU+Nac) HRK
= Ukupna ugovorena vrijednost bespovratnih sredstava]]*Ugovori_OPULJP[[#This Row],[STOPA NACIONALNOG SUFINANCIRANJA %]]</f>
        <v>2215800</v>
      </c>
      <c r="R3387" s="51">
        <f>Ugovori_OPULJP[[#This Row],[Bespovratna sredstva - Nacionalni dio - HRK]]/7.5345</f>
        <v>294087.19888512837</v>
      </c>
      <c r="S3387" s="50">
        <v>14772000</v>
      </c>
      <c r="T3387" s="51">
        <f>Ugovori_OPULJP[[#This Row],[Bespovratna sredstva - Ukupno (EU+Nac) HRK
= Ukupna ugovorena vrijednost bespovratnih sredstava]]/7.5345</f>
        <v>1960581.3259008559</v>
      </c>
      <c r="U3387" s="50">
        <v>0</v>
      </c>
      <c r="V3387" s="51">
        <f>Ugovori_OPULJP[[#This Row],[Javni doprinos korisnika - HRK]]/7.5345</f>
        <v>0</v>
      </c>
      <c r="W3387" s="50">
        <v>0</v>
      </c>
      <c r="X3387" s="51">
        <f>Ugovori_OPULJP[[#This Row],[Privatni doprinos korisnika - HRK]]/7.5345</f>
        <v>0</v>
      </c>
      <c r="Y3387" s="52">
        <v>14772000</v>
      </c>
      <c r="Z3387" s="53">
        <f>Ugovori_OPULJP[[#This Row],[UKUPNI PRIHVATLJIVI IZDACI
TOTAL ELIGIBLE EXPENDITURE
= Bespovratna sredstva ukupno + doprinos korisnika
= Ukupni prihvatljivi troškovi
= Ukupna ugovorena vrijednost projekta HRK]]/7.5345</f>
        <v>1960581.3259008559</v>
      </c>
      <c r="AA3387" s="44" t="s">
        <v>38</v>
      </c>
      <c r="AB3387" s="44" t="s">
        <v>35</v>
      </c>
      <c r="AC3387" s="114" t="s">
        <v>12246</v>
      </c>
      <c r="AD3387" s="43" t="s">
        <v>12142</v>
      </c>
    </row>
    <row r="3388" spans="1:30" ht="88.5" customHeight="1" x14ac:dyDescent="0.2">
      <c r="A3388" s="41" t="s">
        <v>12247</v>
      </c>
      <c r="B3388" s="42" t="s">
        <v>12136</v>
      </c>
      <c r="C3388" s="43" t="s">
        <v>12137</v>
      </c>
      <c r="D3388" s="43" t="s">
        <v>12248</v>
      </c>
      <c r="E3388" s="44" t="s">
        <v>34</v>
      </c>
      <c r="F3388" s="45" t="s">
        <v>12248</v>
      </c>
      <c r="G3388" s="45" t="s">
        <v>12161</v>
      </c>
      <c r="H3388" s="47">
        <v>43997</v>
      </c>
      <c r="I3388" s="47">
        <v>45275</v>
      </c>
      <c r="J3388" s="48" t="str">
        <f>IF(Ugovori_OPULJP[[#This Row],[DATUM ZAVRŠETKA OPERACIJE]]&gt;DATE(2024,3,31),"u provedbi","završen")</f>
        <v>završen</v>
      </c>
      <c r="K3388" s="46" t="s">
        <v>36</v>
      </c>
      <c r="L3388" s="46" t="s">
        <v>37</v>
      </c>
      <c r="M3388" s="49">
        <v>0.85</v>
      </c>
      <c r="N3388" s="49">
        <v>0.15</v>
      </c>
      <c r="O3388" s="50">
        <f>Ugovori_OPULJP[[#This Row],[Bespovratna sredstva - Ukupno (EU+Nac) HRK
= Ukupna ugovorena vrijednost bespovratnih sredstava]]*Ugovori_OPULJP[[#This Row],[EU STOPA SUFINANCIRANJA %
EU CO-FINANCING RATE %]]</f>
        <v>9358500</v>
      </c>
      <c r="P3388" s="51">
        <f>Ugovori_OPULJP[[#This Row],[Bespovratna sredstva - EU dio - HRK]]/7.5345</f>
        <v>1242086.4025482778</v>
      </c>
      <c r="Q3388" s="50">
        <f>Ugovori_OPULJP[[#This Row],[Bespovratna sredstva - Ukupno (EU+Nac) HRK
= Ukupna ugovorena vrijednost bespovratnih sredstava]]*Ugovori_OPULJP[[#This Row],[STOPA NACIONALNOG SUFINANCIRANJA %]]</f>
        <v>1651500</v>
      </c>
      <c r="R3388" s="51">
        <f>Ugovori_OPULJP[[#This Row],[Bespovratna sredstva - Nacionalni dio - HRK]]/7.5345</f>
        <v>219191.71809675492</v>
      </c>
      <c r="S3388" s="50">
        <v>11010000</v>
      </c>
      <c r="T3388" s="51">
        <f>Ugovori_OPULJP[[#This Row],[Bespovratna sredstva - Ukupno (EU+Nac) HRK
= Ukupna ugovorena vrijednost bespovratnih sredstava]]/7.5345</f>
        <v>1461278.1206450327</v>
      </c>
      <c r="U3388" s="50">
        <v>0</v>
      </c>
      <c r="V3388" s="51">
        <f>Ugovori_OPULJP[[#This Row],[Javni doprinos korisnika - HRK]]/7.5345</f>
        <v>0</v>
      </c>
      <c r="W3388" s="50">
        <v>0</v>
      </c>
      <c r="X3388" s="51">
        <f>Ugovori_OPULJP[[#This Row],[Privatni doprinos korisnika - HRK]]/7.5345</f>
        <v>0</v>
      </c>
      <c r="Y3388" s="52">
        <v>11010000</v>
      </c>
      <c r="Z3388" s="53">
        <f>Ugovori_OPULJP[[#This Row],[UKUPNI PRIHVATLJIVI IZDACI
TOTAL ELIGIBLE EXPENDITURE
= Bespovratna sredstva ukupno + doprinos korisnika
= Ukupni prihvatljivi troškovi
= Ukupna ugovorena vrijednost projekta HRK]]/7.5345</f>
        <v>1461278.1206450327</v>
      </c>
      <c r="AA3388" s="44" t="s">
        <v>38</v>
      </c>
      <c r="AB3388" s="44" t="s">
        <v>35</v>
      </c>
      <c r="AC3388" s="114" t="s">
        <v>12249</v>
      </c>
      <c r="AD3388" s="43" t="s">
        <v>12142</v>
      </c>
    </row>
    <row r="3389" spans="1:30" ht="88.5" customHeight="1" x14ac:dyDescent="0.2">
      <c r="A3389" s="61" t="s">
        <v>12250</v>
      </c>
      <c r="B3389" s="55" t="s">
        <v>12136</v>
      </c>
      <c r="C3389" s="56" t="s">
        <v>12137</v>
      </c>
      <c r="D3389" s="56" t="s">
        <v>12251</v>
      </c>
      <c r="E3389" s="57" t="s">
        <v>34</v>
      </c>
      <c r="F3389" s="55" t="s">
        <v>12251</v>
      </c>
      <c r="G3389" s="55" t="s">
        <v>56</v>
      </c>
      <c r="H3389" s="59">
        <v>44152</v>
      </c>
      <c r="I3389" s="59">
        <v>45291</v>
      </c>
      <c r="J3389" s="48" t="str">
        <f>IF(Ugovori_OPULJP[[#This Row],[DATUM ZAVRŠETKA OPERACIJE]]&gt;DATE(2024,3,31),"u provedbi","završen")</f>
        <v>završen</v>
      </c>
      <c r="K3389" s="67" t="s">
        <v>12252</v>
      </c>
      <c r="L3389" s="67" t="s">
        <v>37</v>
      </c>
      <c r="M3389" s="49">
        <v>0.85</v>
      </c>
      <c r="N3389" s="49">
        <v>0.15</v>
      </c>
      <c r="O3389" s="50">
        <f>Ugovori_OPULJP[[#This Row],[Bespovratna sredstva - Ukupno (EU+Nac) HRK
= Ukupna ugovorena vrijednost bespovratnih sredstava]]*Ugovori_OPULJP[[#This Row],[EU STOPA SUFINANCIRANJA %
EU CO-FINANCING RATE %]]</f>
        <v>69315458.835499987</v>
      </c>
      <c r="P3389" s="51">
        <f>Ugovori_OPULJP[[#This Row],[Bespovratna sredstva - EU dio - HRK]]/7.5345</f>
        <v>9199742.3631959632</v>
      </c>
      <c r="Q3389" s="50">
        <f>Ugovori_OPULJP[[#This Row],[Bespovratna sredstva - Ukupno (EU+Nac) HRK
= Ukupna ugovorena vrijednost bespovratnih sredstava]]*Ugovori_OPULJP[[#This Row],[STOPA NACIONALNOG SUFINANCIRANJA %]]</f>
        <v>12232139.794499999</v>
      </c>
      <c r="R3389" s="51">
        <f>Ugovori_OPULJP[[#This Row],[Bespovratna sredstva - Nacionalni dio - HRK]]/7.5345</f>
        <v>1623483.9464463466</v>
      </c>
      <c r="S3389" s="52">
        <v>81547598.629999995</v>
      </c>
      <c r="T3389" s="53">
        <f>Ugovori_OPULJP[[#This Row],[Bespovratna sredstva - Ukupno (EU+Nac) HRK
= Ukupna ugovorena vrijednost bespovratnih sredstava]]/7.5345</f>
        <v>10823226.309642311</v>
      </c>
      <c r="U3389" s="50">
        <v>0</v>
      </c>
      <c r="V3389" s="51">
        <f>Ugovori_OPULJP[[#This Row],[Javni doprinos korisnika - HRK]]/7.5345</f>
        <v>0</v>
      </c>
      <c r="W3389" s="50">
        <v>0</v>
      </c>
      <c r="X3389" s="51">
        <f>Ugovori_OPULJP[[#This Row],[Privatni doprinos korisnika - HRK]]/7.5345</f>
        <v>0</v>
      </c>
      <c r="Y3389" s="52">
        <v>81547598.629999995</v>
      </c>
      <c r="Z3389" s="53">
        <f>Ugovori_OPULJP[[#This Row],[UKUPNI PRIHVATLJIVI IZDACI
TOTAL ELIGIBLE EXPENDITURE
= Bespovratna sredstva ukupno + doprinos korisnika
= Ukupni prihvatljivi troškovi
= Ukupna ugovorena vrijednost projekta HRK]]/7.5345</f>
        <v>10823226.309642311</v>
      </c>
      <c r="AA3389" s="57" t="s">
        <v>38</v>
      </c>
      <c r="AB3389" s="57" t="s">
        <v>35</v>
      </c>
      <c r="AC3389" s="107" t="s">
        <v>12253</v>
      </c>
      <c r="AD3389" s="43" t="s">
        <v>12142</v>
      </c>
    </row>
    <row r="3390" spans="1:30" ht="88.5" customHeight="1" x14ac:dyDescent="0.2">
      <c r="A3390" s="61" t="s">
        <v>12254</v>
      </c>
      <c r="B3390" s="55" t="s">
        <v>12136</v>
      </c>
      <c r="C3390" s="56" t="s">
        <v>12137</v>
      </c>
      <c r="D3390" s="56" t="s">
        <v>12255</v>
      </c>
      <c r="E3390" s="57" t="s">
        <v>34</v>
      </c>
      <c r="F3390" s="62" t="s">
        <v>12256</v>
      </c>
      <c r="G3390" s="45" t="s">
        <v>12176</v>
      </c>
      <c r="H3390" s="59">
        <v>44358</v>
      </c>
      <c r="I3390" s="59">
        <v>45260</v>
      </c>
      <c r="J3390" s="48" t="str">
        <f>IF(Ugovori_OPULJP[[#This Row],[DATUM ZAVRŠETKA OPERACIJE]]&gt;DATE(2024,3,31),"u provedbi","završen")</f>
        <v>završen</v>
      </c>
      <c r="K3390" s="58" t="s">
        <v>36</v>
      </c>
      <c r="L3390" s="67" t="s">
        <v>37</v>
      </c>
      <c r="M3390" s="74" t="s">
        <v>3114</v>
      </c>
      <c r="N3390" s="49">
        <v>0.15</v>
      </c>
      <c r="O3390" s="50">
        <f>Ugovori_OPULJP[[#This Row],[Bespovratna sredstva - Ukupno (EU+Nac) HRK
= Ukupna ugovorena vrijednost bespovratnih sredstava]]*Ugovori_OPULJP[[#This Row],[EU STOPA SUFINANCIRANJA %
EU CO-FINANCING RATE %]]</f>
        <v>3285966.6944999998</v>
      </c>
      <c r="P3390" s="51">
        <f>Ugovori_OPULJP[[#This Row],[Bespovratna sredstva - EU dio - HRK]]/7.5345</f>
        <v>436122.72805096552</v>
      </c>
      <c r="Q3390" s="50">
        <f>Ugovori_OPULJP[[#This Row],[Bespovratna sredstva - Ukupno (EU+Nac) HRK
= Ukupna ugovorena vrijednost bespovratnih sredstava]]*Ugovori_OPULJP[[#This Row],[STOPA NACIONALNOG SUFINANCIRANJA %]]</f>
        <v>579876.47549999994</v>
      </c>
      <c r="R3390" s="51">
        <f>Ugovori_OPULJP[[#This Row],[Bespovratna sredstva - Nacionalni dio - HRK]]/7.5345</f>
        <v>76962.834361935093</v>
      </c>
      <c r="S3390" s="52">
        <v>3865843.17</v>
      </c>
      <c r="T3390" s="53">
        <f>Ugovori_OPULJP[[#This Row],[Bespovratna sredstva - Ukupno (EU+Nac) HRK
= Ukupna ugovorena vrijednost bespovratnih sredstava]]/7.5345</f>
        <v>513085.56241290062</v>
      </c>
      <c r="U3390" s="50">
        <v>0</v>
      </c>
      <c r="V3390" s="51">
        <f>Ugovori_OPULJP[[#This Row],[Javni doprinos korisnika - HRK]]/7.5345</f>
        <v>0</v>
      </c>
      <c r="W3390" s="50">
        <v>0</v>
      </c>
      <c r="X3390" s="51">
        <f>Ugovori_OPULJP[[#This Row],[Privatni doprinos korisnika - HRK]]/7.5345</f>
        <v>0</v>
      </c>
      <c r="Y3390" s="52">
        <v>3865843.17</v>
      </c>
      <c r="Z3390" s="53">
        <f>Ugovori_OPULJP[[#This Row],[UKUPNI PRIHVATLJIVI IZDACI
TOTAL ELIGIBLE EXPENDITURE
= Bespovratna sredstva ukupno + doprinos korisnika
= Ukupni prihvatljivi troškovi
= Ukupna ugovorena vrijednost projekta HRK]]/7.5345</f>
        <v>513085.56241290062</v>
      </c>
      <c r="AA3390" s="57" t="s">
        <v>38</v>
      </c>
      <c r="AB3390" s="57" t="s">
        <v>35</v>
      </c>
      <c r="AC3390" s="107" t="s">
        <v>12257</v>
      </c>
      <c r="AD3390" s="63" t="s">
        <v>12142</v>
      </c>
    </row>
    <row r="3391" spans="1:30" ht="88.5" customHeight="1" x14ac:dyDescent="0.2">
      <c r="A3391" s="89" t="s">
        <v>12258</v>
      </c>
      <c r="B3391" s="55" t="s">
        <v>12136</v>
      </c>
      <c r="C3391" s="56" t="s">
        <v>12137</v>
      </c>
      <c r="D3391" s="88" t="s">
        <v>12259</v>
      </c>
      <c r="E3391" s="57" t="s">
        <v>34</v>
      </c>
      <c r="F3391" s="72" t="s">
        <v>12259</v>
      </c>
      <c r="G3391" s="45" t="s">
        <v>12149</v>
      </c>
      <c r="H3391" s="90">
        <v>43739</v>
      </c>
      <c r="I3391" s="90">
        <v>45016</v>
      </c>
      <c r="J3391" s="48" t="str">
        <f>IF(Ugovori_OPULJP[[#This Row],[DATUM ZAVRŠETKA OPERACIJE]]&gt;DATE(2024,3,31),"u provedbi","završen")</f>
        <v>završen</v>
      </c>
      <c r="K3391" s="67" t="s">
        <v>36</v>
      </c>
      <c r="L3391" s="67" t="s">
        <v>37</v>
      </c>
      <c r="M3391" s="49">
        <v>0.85</v>
      </c>
      <c r="N3391" s="49">
        <v>0.15</v>
      </c>
      <c r="O3391" s="91">
        <f>Ugovori_OPULJP[[#This Row],[Bespovratna sredstva - Ukupno (EU+Nac) HRK
= Ukupna ugovorena vrijednost bespovratnih sredstava]]*Ugovori_OPULJP[[#This Row],[EU STOPA SUFINANCIRANJA %
EU CO-FINANCING RATE %]]</f>
        <v>15997000</v>
      </c>
      <c r="P3391" s="92">
        <f>Ugovori_OPULJP[[#This Row],[Bespovratna sredstva - EU dio - HRK]]/7.5345</f>
        <v>2123166.766208773</v>
      </c>
      <c r="Q3391" s="91">
        <f>Ugovori_OPULJP[[#This Row],[Bespovratna sredstva - Ukupno (EU+Nac) HRK
= Ukupna ugovorena vrijednost bespovratnih sredstava]]*Ugovori_OPULJP[[#This Row],[STOPA NACIONALNOG SUFINANCIRANJA %]]</f>
        <v>2823000</v>
      </c>
      <c r="R3391" s="92">
        <f>Ugovori_OPULJP[[#This Row],[Bespovratna sredstva - Nacionalni dio - HRK]]/7.5345</f>
        <v>374676.48815448931</v>
      </c>
      <c r="S3391" s="93">
        <v>18820000</v>
      </c>
      <c r="T3391" s="94">
        <f>Ugovori_OPULJP[[#This Row],[Bespovratna sredstva - Ukupno (EU+Nac) HRK
= Ukupna ugovorena vrijednost bespovratnih sredstava]]/7.5345</f>
        <v>2497843.2543632621</v>
      </c>
      <c r="U3391" s="50">
        <v>0</v>
      </c>
      <c r="V3391" s="51">
        <f>Ugovori_OPULJP[[#This Row],[Javni doprinos korisnika - HRK]]/7.5345</f>
        <v>0</v>
      </c>
      <c r="W3391" s="50">
        <v>0</v>
      </c>
      <c r="X3391" s="51">
        <f>Ugovori_OPULJP[[#This Row],[Privatni doprinos korisnika - HRK]]/7.5345</f>
        <v>0</v>
      </c>
      <c r="Y3391" s="93">
        <v>18820000</v>
      </c>
      <c r="Z3391" s="94">
        <f>Ugovori_OPULJP[[#This Row],[UKUPNI PRIHVATLJIVI IZDACI
TOTAL ELIGIBLE EXPENDITURE
= Bespovratna sredstva ukupno + doprinos korisnika
= Ukupni prihvatljivi troškovi
= Ukupna ugovorena vrijednost projekta HRK]]/7.5345</f>
        <v>2497843.2543632621</v>
      </c>
      <c r="AA3391" s="57" t="s">
        <v>38</v>
      </c>
      <c r="AB3391" s="57" t="s">
        <v>35</v>
      </c>
      <c r="AC3391" s="108" t="s">
        <v>12260</v>
      </c>
      <c r="AD3391" s="43" t="s">
        <v>12142</v>
      </c>
    </row>
    <row r="3392" spans="1:30" ht="88.5" customHeight="1" x14ac:dyDescent="0.2">
      <c r="A3392" s="66" t="s">
        <v>12261</v>
      </c>
      <c r="B3392" s="121" t="s">
        <v>12136</v>
      </c>
      <c r="C3392" s="88" t="s">
        <v>12137</v>
      </c>
      <c r="D3392" s="88" t="s">
        <v>12262</v>
      </c>
      <c r="E3392" s="57" t="s">
        <v>34</v>
      </c>
      <c r="F3392" s="62" t="s">
        <v>12262</v>
      </c>
      <c r="G3392" s="62" t="s">
        <v>720</v>
      </c>
      <c r="H3392" s="90">
        <v>44013</v>
      </c>
      <c r="I3392" s="90">
        <v>44926</v>
      </c>
      <c r="J3392" s="48" t="str">
        <f>IF(Ugovori_OPULJP[[#This Row],[DATUM ZAVRŠETKA OPERACIJE]]&gt;DATE(2024,3,31),"u provedbi","završen")</f>
        <v>završen</v>
      </c>
      <c r="K3392" s="67" t="s">
        <v>36</v>
      </c>
      <c r="L3392" s="67" t="s">
        <v>37</v>
      </c>
      <c r="M3392" s="49">
        <v>0.85</v>
      </c>
      <c r="N3392" s="68">
        <v>0.15</v>
      </c>
      <c r="O3392" s="91">
        <v>10217959.352500001</v>
      </c>
      <c r="P3392" s="92">
        <f>Ugovori_OPULJP[[#This Row],[Bespovratna sredstva - EU dio - HRK]]/7.5345</f>
        <v>1356156.2615302941</v>
      </c>
      <c r="Q3392" s="91">
        <v>1803169.2975000001</v>
      </c>
      <c r="R3392" s="92">
        <f>Ugovori_OPULJP[[#This Row],[Bespovratna sredstva - Nacionalni dio - HRK]]/7.5345</f>
        <v>239321.69321122835</v>
      </c>
      <c r="S3392" s="93">
        <v>12021128.65</v>
      </c>
      <c r="T3392" s="94">
        <f>Ugovori_OPULJP[[#This Row],[Bespovratna sredstva - Ukupno (EU+Nac) HRK
= Ukupna ugovorena vrijednost bespovratnih sredstava]]/7.5345</f>
        <v>1595477.9547415222</v>
      </c>
      <c r="U3392" s="50">
        <v>0</v>
      </c>
      <c r="V3392" s="51">
        <f>Ugovori_OPULJP[[#This Row],[Javni doprinos korisnika - HRK]]/7.5345</f>
        <v>0</v>
      </c>
      <c r="W3392" s="50">
        <v>0</v>
      </c>
      <c r="X3392" s="51">
        <f>Ugovori_OPULJP[[#This Row],[Privatni doprinos korisnika - HRK]]/7.5345</f>
        <v>0</v>
      </c>
      <c r="Y3392" s="93">
        <v>12021128.65</v>
      </c>
      <c r="Z3392" s="94">
        <f>Ugovori_OPULJP[[#This Row],[UKUPNI PRIHVATLJIVI IZDACI
TOTAL ELIGIBLE EXPENDITURE
= Bespovratna sredstva ukupno + doprinos korisnika
= Ukupni prihvatljivi troškovi
= Ukupna ugovorena vrijednost projekta HRK]]/7.5345</f>
        <v>1595477.9547415222</v>
      </c>
      <c r="AA3392" s="57" t="s">
        <v>38</v>
      </c>
      <c r="AB3392" s="96" t="s">
        <v>35</v>
      </c>
      <c r="AC3392" s="108" t="s">
        <v>12263</v>
      </c>
      <c r="AD3392" s="56" t="s">
        <v>12142</v>
      </c>
    </row>
    <row r="3393" spans="1:30" ht="88.5" customHeight="1" x14ac:dyDescent="0.2">
      <c r="A3393" s="61" t="s">
        <v>12264</v>
      </c>
      <c r="B3393" s="55" t="s">
        <v>12136</v>
      </c>
      <c r="C3393" s="56" t="s">
        <v>12137</v>
      </c>
      <c r="D3393" s="56" t="s">
        <v>12265</v>
      </c>
      <c r="E3393" s="57" t="s">
        <v>34</v>
      </c>
      <c r="F3393" s="122" t="s">
        <v>12265</v>
      </c>
      <c r="G3393" s="122" t="s">
        <v>12165</v>
      </c>
      <c r="H3393" s="123">
        <v>44136</v>
      </c>
      <c r="I3393" s="59">
        <v>45046</v>
      </c>
      <c r="J3393" s="48" t="str">
        <f>IF(Ugovori_OPULJP[[#This Row],[DATUM ZAVRŠETKA OPERACIJE]]&gt;DATE(2024,3,31),"u provedbi","završen")</f>
        <v>završen</v>
      </c>
      <c r="K3393" s="58" t="s">
        <v>36</v>
      </c>
      <c r="L3393" s="58" t="s">
        <v>37</v>
      </c>
      <c r="M3393" s="49">
        <v>0.85</v>
      </c>
      <c r="N3393" s="49">
        <v>0.15</v>
      </c>
      <c r="O3393" s="50">
        <f>Ugovori_OPULJP[[#This Row],[Bespovratna sredstva - Ukupno (EU+Nac) HRK
= Ukupna ugovorena vrijednost bespovratnih sredstava]]*Ugovori_OPULJP[[#This Row],[EU STOPA SUFINANCIRANJA %
EU CO-FINANCING RATE %]]</f>
        <v>3554036.3370000003</v>
      </c>
      <c r="P3393" s="51">
        <f>Ugovori_OPULJP[[#This Row],[Bespovratna sredstva - EU dio - HRK]]/7.5345</f>
        <v>471701.68385427038</v>
      </c>
      <c r="Q3393" s="50">
        <f>Ugovori_OPULJP[[#This Row],[Bespovratna sredstva - Ukupno (EU+Nac) HRK
= Ukupna ugovorena vrijednost bespovratnih sredstava]]*Ugovori_OPULJP[[#This Row],[STOPA NACIONALNOG SUFINANCIRANJA %]]</f>
        <v>627182.88300000003</v>
      </c>
      <c r="R3393" s="51">
        <f>Ugovori_OPULJP[[#This Row],[Bespovratna sredstva - Nacionalni dio - HRK]]/7.5345</f>
        <v>83241.473621341822</v>
      </c>
      <c r="S3393" s="52">
        <v>4181219.22</v>
      </c>
      <c r="T3393" s="53">
        <f>Ugovori_OPULJP[[#This Row],[Bespovratna sredstva - Ukupno (EU+Nac) HRK
= Ukupna ugovorena vrijednost bespovratnih sredstava]]/7.5345</f>
        <v>554943.15747561213</v>
      </c>
      <c r="U3393" s="50">
        <v>0</v>
      </c>
      <c r="V3393" s="51">
        <f>Ugovori_OPULJP[[#This Row],[Javni doprinos korisnika - HRK]]/7.5345</f>
        <v>0</v>
      </c>
      <c r="W3393" s="50">
        <v>0</v>
      </c>
      <c r="X3393" s="51">
        <f>Ugovori_OPULJP[[#This Row],[Privatni doprinos korisnika - HRK]]/7.5345</f>
        <v>0</v>
      </c>
      <c r="Y3393" s="52">
        <v>4181219.22</v>
      </c>
      <c r="Z3393" s="53">
        <f>Ugovori_OPULJP[[#This Row],[UKUPNI PRIHVATLJIVI IZDACI
TOTAL ELIGIBLE EXPENDITURE
= Bespovratna sredstva ukupno + doprinos korisnika
= Ukupni prihvatljivi troškovi
= Ukupna ugovorena vrijednost projekta HRK]]/7.5345</f>
        <v>554943.15747561213</v>
      </c>
      <c r="AA3393" s="57" t="s">
        <v>38</v>
      </c>
      <c r="AB3393" s="57" t="s">
        <v>35</v>
      </c>
      <c r="AC3393" s="107" t="s">
        <v>12266</v>
      </c>
      <c r="AD3393" s="43" t="s">
        <v>12142</v>
      </c>
    </row>
    <row r="3394" spans="1:30" ht="88.5" customHeight="1" x14ac:dyDescent="0.2">
      <c r="A3394" s="61" t="s">
        <v>12267</v>
      </c>
      <c r="B3394" s="55" t="s">
        <v>12136</v>
      </c>
      <c r="C3394" s="56" t="s">
        <v>12137</v>
      </c>
      <c r="D3394" s="88" t="s">
        <v>12268</v>
      </c>
      <c r="E3394" s="57" t="s">
        <v>34</v>
      </c>
      <c r="F3394" s="121" t="s">
        <v>12268</v>
      </c>
      <c r="G3394" s="45" t="s">
        <v>12145</v>
      </c>
      <c r="H3394" s="59">
        <v>43831</v>
      </c>
      <c r="I3394" s="59">
        <v>45107</v>
      </c>
      <c r="J3394" s="48" t="str">
        <f>IF(Ugovori_OPULJP[[#This Row],[DATUM ZAVRŠETKA OPERACIJE]]&gt;DATE(2024,3,31),"u provedbi","završen")</f>
        <v>završen</v>
      </c>
      <c r="K3394" s="67" t="s">
        <v>36</v>
      </c>
      <c r="L3394" s="58" t="s">
        <v>37</v>
      </c>
      <c r="M3394" s="49">
        <v>0.85</v>
      </c>
      <c r="N3394" s="49">
        <v>0.15</v>
      </c>
      <c r="O3394" s="50">
        <f>Ugovori_OPULJP[[#This Row],[Bespovratna sredstva - Ukupno (EU+Nac) HRK
= Ukupna ugovorena vrijednost bespovratnih sredstava]]*Ugovori_OPULJP[[#This Row],[EU STOPA SUFINANCIRANJA %
EU CO-FINANCING RATE %]]</f>
        <v>12750000</v>
      </c>
      <c r="P3394" s="51">
        <f>Ugovori_OPULJP[[#This Row],[Bespovratna sredstva - EU dio - HRK]]/7.5345</f>
        <v>1692215.8072864821</v>
      </c>
      <c r="Q3394" s="50">
        <f>Ugovori_OPULJP[[#This Row],[Bespovratna sredstva - Ukupno (EU+Nac) HRK
= Ukupna ugovorena vrijednost bespovratnih sredstava]]*Ugovori_OPULJP[[#This Row],[STOPA NACIONALNOG SUFINANCIRANJA %]]</f>
        <v>2250000</v>
      </c>
      <c r="R3394" s="51">
        <f>Ugovori_OPULJP[[#This Row],[Bespovratna sredstva - Nacionalni dio - HRK]]/7.5345</f>
        <v>298626.31893290859</v>
      </c>
      <c r="S3394" s="52">
        <v>15000000</v>
      </c>
      <c r="T3394" s="53">
        <f>Ugovori_OPULJP[[#This Row],[Bespovratna sredstva - Ukupno (EU+Nac) HRK
= Ukupna ugovorena vrijednost bespovratnih sredstava]]/7.5345</f>
        <v>1990842.1262193907</v>
      </c>
      <c r="U3394" s="50">
        <v>0</v>
      </c>
      <c r="V3394" s="51">
        <f>Ugovori_OPULJP[[#This Row],[Javni doprinos korisnika - HRK]]/7.5345</f>
        <v>0</v>
      </c>
      <c r="W3394" s="50">
        <v>0</v>
      </c>
      <c r="X3394" s="51">
        <f>Ugovori_OPULJP[[#This Row],[Privatni doprinos korisnika - HRK]]/7.5345</f>
        <v>0</v>
      </c>
      <c r="Y3394" s="52">
        <v>15000000</v>
      </c>
      <c r="Z3394" s="53">
        <f>Ugovori_OPULJP[[#This Row],[UKUPNI PRIHVATLJIVI IZDACI
TOTAL ELIGIBLE EXPENDITURE
= Bespovratna sredstva ukupno + doprinos korisnika
= Ukupni prihvatljivi troškovi
= Ukupna ugovorena vrijednost projekta HRK]]/7.5345</f>
        <v>1990842.1262193907</v>
      </c>
      <c r="AA3394" s="57" t="s">
        <v>38</v>
      </c>
      <c r="AB3394" s="57" t="s">
        <v>35</v>
      </c>
      <c r="AC3394" s="108" t="s">
        <v>12269</v>
      </c>
      <c r="AD3394" s="43" t="s">
        <v>12142</v>
      </c>
    </row>
    <row r="3395" spans="1:30" ht="88.5" customHeight="1" x14ac:dyDescent="0.2">
      <c r="A3395" s="66" t="s">
        <v>12270</v>
      </c>
      <c r="B3395" s="55" t="s">
        <v>12136</v>
      </c>
      <c r="C3395" s="56" t="s">
        <v>12137</v>
      </c>
      <c r="D3395" s="56" t="s">
        <v>12271</v>
      </c>
      <c r="E3395" s="57" t="s">
        <v>34</v>
      </c>
      <c r="F3395" s="55" t="s">
        <v>12271</v>
      </c>
      <c r="G3395" s="45" t="s">
        <v>12145</v>
      </c>
      <c r="H3395" s="59">
        <v>43739</v>
      </c>
      <c r="I3395" s="59">
        <v>45107</v>
      </c>
      <c r="J3395" s="48" t="str">
        <f>IF(Ugovori_OPULJP[[#This Row],[DATUM ZAVRŠETKA OPERACIJE]]&gt;DATE(2024,3,31),"u provedbi","završen")</f>
        <v>završen</v>
      </c>
      <c r="K3395" s="67" t="s">
        <v>36</v>
      </c>
      <c r="L3395" s="58" t="s">
        <v>37</v>
      </c>
      <c r="M3395" s="49">
        <v>0.85</v>
      </c>
      <c r="N3395" s="49">
        <v>0.15</v>
      </c>
      <c r="O3395" s="50">
        <f>Ugovori_OPULJP[[#This Row],[Bespovratna sredstva - Ukupno (EU+Nac) HRK
= Ukupna ugovorena vrijednost bespovratnih sredstava]]*Ugovori_OPULJP[[#This Row],[EU STOPA SUFINANCIRANJA %
EU CO-FINANCING RATE %]]</f>
        <v>10200000</v>
      </c>
      <c r="P3395" s="51">
        <f>Ugovori_OPULJP[[#This Row],[Bespovratna sredstva - EU dio - HRK]]/7.5345</f>
        <v>1353772.6458291856</v>
      </c>
      <c r="Q3395" s="50">
        <f>Ugovori_OPULJP[[#This Row],[Bespovratna sredstva - Ukupno (EU+Nac) HRK
= Ukupna ugovorena vrijednost bespovratnih sredstava]]*Ugovori_OPULJP[[#This Row],[STOPA NACIONALNOG SUFINANCIRANJA %]]</f>
        <v>1800000</v>
      </c>
      <c r="R3395" s="51">
        <f>Ugovori_OPULJP[[#This Row],[Bespovratna sredstva - Nacionalni dio - HRK]]/7.5345</f>
        <v>238901.05514632689</v>
      </c>
      <c r="S3395" s="52">
        <v>12000000</v>
      </c>
      <c r="T3395" s="53">
        <f>Ugovori_OPULJP[[#This Row],[Bespovratna sredstva - Ukupno (EU+Nac) HRK
= Ukupna ugovorena vrijednost bespovratnih sredstava]]/7.5345</f>
        <v>1592673.7009755126</v>
      </c>
      <c r="U3395" s="50">
        <v>0</v>
      </c>
      <c r="V3395" s="51">
        <f>Ugovori_OPULJP[[#This Row],[Javni doprinos korisnika - HRK]]/7.5345</f>
        <v>0</v>
      </c>
      <c r="W3395" s="50">
        <v>0</v>
      </c>
      <c r="X3395" s="51">
        <f>Ugovori_OPULJP[[#This Row],[Privatni doprinos korisnika - HRK]]/7.5345</f>
        <v>0</v>
      </c>
      <c r="Y3395" s="52">
        <v>12000000</v>
      </c>
      <c r="Z3395" s="53">
        <f>Ugovori_OPULJP[[#This Row],[UKUPNI PRIHVATLJIVI IZDACI
TOTAL ELIGIBLE EXPENDITURE
= Bespovratna sredstva ukupno + doprinos korisnika
= Ukupni prihvatljivi troškovi
= Ukupna ugovorena vrijednost projekta HRK]]/7.5345</f>
        <v>1592673.7009755126</v>
      </c>
      <c r="AA3395" s="57" t="s">
        <v>38</v>
      </c>
      <c r="AB3395" s="57" t="s">
        <v>35</v>
      </c>
      <c r="AC3395" s="107" t="s">
        <v>12272</v>
      </c>
      <c r="AD3395" s="43" t="s">
        <v>12142</v>
      </c>
    </row>
    <row r="3396" spans="1:30" ht="88.5" customHeight="1" x14ac:dyDescent="0.2">
      <c r="A3396" s="61" t="s">
        <v>12273</v>
      </c>
      <c r="B3396" s="55" t="s">
        <v>12136</v>
      </c>
      <c r="C3396" s="56" t="s">
        <v>12137</v>
      </c>
      <c r="D3396" s="118" t="s">
        <v>12274</v>
      </c>
      <c r="E3396" s="57" t="s">
        <v>34</v>
      </c>
      <c r="F3396" s="45" t="s">
        <v>12274</v>
      </c>
      <c r="G3396" s="45" t="s">
        <v>12145</v>
      </c>
      <c r="H3396" s="59">
        <v>43922</v>
      </c>
      <c r="I3396" s="90">
        <v>44834</v>
      </c>
      <c r="J3396" s="48" t="str">
        <f>IF(Ugovori_OPULJP[[#This Row],[DATUM ZAVRŠETKA OPERACIJE]]&gt;DATE(2024,3,31),"u provedbi","završen")</f>
        <v>završen</v>
      </c>
      <c r="K3396" s="58" t="s">
        <v>36</v>
      </c>
      <c r="L3396" s="58" t="s">
        <v>37</v>
      </c>
      <c r="M3396" s="49">
        <v>0.85</v>
      </c>
      <c r="N3396" s="49">
        <v>0.15</v>
      </c>
      <c r="O3396" s="50">
        <f>Ugovori_OPULJP[[#This Row],[Bespovratna sredstva - Ukupno (EU+Nac) HRK
= Ukupna ugovorena vrijednost bespovratnih sredstava]]*Ugovori_OPULJP[[#This Row],[EU STOPA SUFINANCIRANJA %
EU CO-FINANCING RATE %]]</f>
        <v>5610000</v>
      </c>
      <c r="P3396" s="51">
        <f>Ugovori_OPULJP[[#This Row],[Bespovratna sredstva - EU dio - HRK]]/7.5345</f>
        <v>744574.95520605217</v>
      </c>
      <c r="Q3396" s="50">
        <f>Ugovori_OPULJP[[#This Row],[Bespovratna sredstva - Ukupno (EU+Nac) HRK
= Ukupna ugovorena vrijednost bespovratnih sredstava]]*Ugovori_OPULJP[[#This Row],[STOPA NACIONALNOG SUFINANCIRANJA %]]</f>
        <v>990000</v>
      </c>
      <c r="R3396" s="51">
        <f>Ugovori_OPULJP[[#This Row],[Bespovratna sredstva - Nacionalni dio - HRK]]/7.5345</f>
        <v>131395.58033047977</v>
      </c>
      <c r="S3396" s="52">
        <v>6600000</v>
      </c>
      <c r="T3396" s="53">
        <f>Ugovori_OPULJP[[#This Row],[Bespovratna sredstva - Ukupno (EU+Nac) HRK
= Ukupna ugovorena vrijednost bespovratnih sredstava]]/7.5345</f>
        <v>875970.53553653194</v>
      </c>
      <c r="U3396" s="50">
        <v>0</v>
      </c>
      <c r="V3396" s="51">
        <f>Ugovori_OPULJP[[#This Row],[Javni doprinos korisnika - HRK]]/7.5345</f>
        <v>0</v>
      </c>
      <c r="W3396" s="50">
        <v>0</v>
      </c>
      <c r="X3396" s="51">
        <f>Ugovori_OPULJP[[#This Row],[Privatni doprinos korisnika - HRK]]/7.5345</f>
        <v>0</v>
      </c>
      <c r="Y3396" s="52">
        <v>6600000</v>
      </c>
      <c r="Z3396" s="53">
        <f>Ugovori_OPULJP[[#This Row],[UKUPNI PRIHVATLJIVI IZDACI
TOTAL ELIGIBLE EXPENDITURE
= Bespovratna sredstva ukupno + doprinos korisnika
= Ukupni prihvatljivi troškovi
= Ukupna ugovorena vrijednost projekta HRK]]/7.5345</f>
        <v>875970.53553653194</v>
      </c>
      <c r="AA3396" s="88" t="s">
        <v>38</v>
      </c>
      <c r="AB3396" s="57" t="s">
        <v>35</v>
      </c>
      <c r="AC3396" s="108" t="s">
        <v>12275</v>
      </c>
      <c r="AD3396" s="43" t="s">
        <v>12142</v>
      </c>
    </row>
    <row r="3397" spans="1:30" ht="88.5" customHeight="1" x14ac:dyDescent="0.2">
      <c r="A3397" s="66" t="s">
        <v>12276</v>
      </c>
      <c r="B3397" s="55" t="s">
        <v>12136</v>
      </c>
      <c r="C3397" s="56" t="s">
        <v>12137</v>
      </c>
      <c r="D3397" s="56" t="s">
        <v>12277</v>
      </c>
      <c r="E3397" s="57" t="s">
        <v>34</v>
      </c>
      <c r="F3397" s="55" t="s">
        <v>12277</v>
      </c>
      <c r="G3397" s="45" t="s">
        <v>12145</v>
      </c>
      <c r="H3397" s="59">
        <v>43556</v>
      </c>
      <c r="I3397" s="59">
        <v>44377</v>
      </c>
      <c r="J3397" s="48" t="str">
        <f>IF(Ugovori_OPULJP[[#This Row],[DATUM ZAVRŠETKA OPERACIJE]]&gt;DATE(2024,3,31),"u provedbi","završen")</f>
        <v>završen</v>
      </c>
      <c r="K3397" s="67" t="s">
        <v>36</v>
      </c>
      <c r="L3397" s="58" t="s">
        <v>37</v>
      </c>
      <c r="M3397" s="49">
        <v>0.85</v>
      </c>
      <c r="N3397" s="49">
        <v>0.15</v>
      </c>
      <c r="O3397" s="50">
        <f>Ugovori_OPULJP[[#This Row],[Bespovratna sredstva - Ukupno (EU+Nac) HRK
= Ukupna ugovorena vrijednost bespovratnih sredstava]]*Ugovori_OPULJP[[#This Row],[EU STOPA SUFINANCIRANJA %
EU CO-FINANCING RATE %]]</f>
        <v>2040000</v>
      </c>
      <c r="P3397" s="51">
        <f>Ugovori_OPULJP[[#This Row],[Bespovratna sredstva - EU dio - HRK]]/7.5345</f>
        <v>270754.52916583716</v>
      </c>
      <c r="Q3397" s="50">
        <f>Ugovori_OPULJP[[#This Row],[Bespovratna sredstva - Ukupno (EU+Nac) HRK
= Ukupna ugovorena vrijednost bespovratnih sredstava]]*Ugovori_OPULJP[[#This Row],[STOPA NACIONALNOG SUFINANCIRANJA %]]</f>
        <v>360000</v>
      </c>
      <c r="R3397" s="51">
        <f>Ugovori_OPULJP[[#This Row],[Bespovratna sredstva - Nacionalni dio - HRK]]/7.5345</f>
        <v>47780.211029265374</v>
      </c>
      <c r="S3397" s="52">
        <v>2400000</v>
      </c>
      <c r="T3397" s="53">
        <f>Ugovori_OPULJP[[#This Row],[Bespovratna sredstva - Ukupno (EU+Nac) HRK
= Ukupna ugovorena vrijednost bespovratnih sredstava]]/7.5345</f>
        <v>318534.74019510252</v>
      </c>
      <c r="U3397" s="50">
        <v>0</v>
      </c>
      <c r="V3397" s="51">
        <f>Ugovori_OPULJP[[#This Row],[Javni doprinos korisnika - HRK]]/7.5345</f>
        <v>0</v>
      </c>
      <c r="W3397" s="50">
        <v>0</v>
      </c>
      <c r="X3397" s="51">
        <f>Ugovori_OPULJP[[#This Row],[Privatni doprinos korisnika - HRK]]/7.5345</f>
        <v>0</v>
      </c>
      <c r="Y3397" s="52">
        <v>2400000</v>
      </c>
      <c r="Z3397" s="53">
        <f>Ugovori_OPULJP[[#This Row],[UKUPNI PRIHVATLJIVI IZDACI
TOTAL ELIGIBLE EXPENDITURE
= Bespovratna sredstva ukupno + doprinos korisnika
= Ukupni prihvatljivi troškovi
= Ukupna ugovorena vrijednost projekta HRK]]/7.5345</f>
        <v>318534.74019510252</v>
      </c>
      <c r="AA3397" s="57" t="s">
        <v>38</v>
      </c>
      <c r="AB3397" s="57" t="s">
        <v>35</v>
      </c>
      <c r="AC3397" s="107" t="s">
        <v>12278</v>
      </c>
      <c r="AD3397" s="43" t="s">
        <v>12142</v>
      </c>
    </row>
    <row r="3398" spans="1:30" ht="88.5" customHeight="1" x14ac:dyDescent="0.2">
      <c r="A3398" s="61" t="s">
        <v>12279</v>
      </c>
      <c r="B3398" s="55" t="s">
        <v>12136</v>
      </c>
      <c r="C3398" s="56" t="s">
        <v>12137</v>
      </c>
      <c r="D3398" s="56" t="s">
        <v>12280</v>
      </c>
      <c r="E3398" s="57" t="s">
        <v>34</v>
      </c>
      <c r="F3398" s="62" t="s">
        <v>12280</v>
      </c>
      <c r="G3398" s="45" t="s">
        <v>12149</v>
      </c>
      <c r="H3398" s="59">
        <v>44197</v>
      </c>
      <c r="I3398" s="59">
        <v>44895</v>
      </c>
      <c r="J3398" s="48" t="str">
        <f>IF(Ugovori_OPULJP[[#This Row],[DATUM ZAVRŠETKA OPERACIJE]]&gt;DATE(2024,3,31),"u provedbi","završen")</f>
        <v>završen</v>
      </c>
      <c r="K3398" s="58" t="s">
        <v>36</v>
      </c>
      <c r="L3398" s="58" t="s">
        <v>37</v>
      </c>
      <c r="M3398" s="49">
        <v>0.85</v>
      </c>
      <c r="N3398" s="49">
        <v>0.15</v>
      </c>
      <c r="O3398" s="50">
        <f>Ugovori_OPULJP[[#This Row],[Bespovratna sredstva - Ukupno (EU+Nac) HRK
= Ukupna ugovorena vrijednost bespovratnih sredstava]]*Ugovori_OPULJP[[#This Row],[EU STOPA SUFINANCIRANJA %
EU CO-FINANCING RATE %]]</f>
        <v>1124542.9194999998</v>
      </c>
      <c r="P3398" s="51">
        <f>Ugovori_OPULJP[[#This Row],[Bespovratna sredstva - EU dio - HRK]]/7.5345</f>
        <v>149252.49445882271</v>
      </c>
      <c r="Q3398" s="50">
        <f>Ugovori_OPULJP[[#This Row],[Bespovratna sredstva - Ukupno (EU+Nac) HRK
= Ukupna ugovorena vrijednost bespovratnih sredstava]]*Ugovori_OPULJP[[#This Row],[STOPA NACIONALNOG SUFINANCIRANJA %]]</f>
        <v>198448.75049999999</v>
      </c>
      <c r="R3398" s="51">
        <f>Ugovori_OPULJP[[#This Row],[Bespovratna sredstva - Nacionalni dio - HRK]]/7.5345</f>
        <v>26338.675492733422</v>
      </c>
      <c r="S3398" s="52">
        <v>1322991.67</v>
      </c>
      <c r="T3398" s="53">
        <f>Ugovori_OPULJP[[#This Row],[Bespovratna sredstva - Ukupno (EU+Nac) HRK
= Ukupna ugovorena vrijednost bespovratnih sredstava]]/7.5345</f>
        <v>175591.16995155616</v>
      </c>
      <c r="U3398" s="50">
        <v>0</v>
      </c>
      <c r="V3398" s="51">
        <f>Ugovori_OPULJP[[#This Row],[Javni doprinos korisnika - HRK]]/7.5345</f>
        <v>0</v>
      </c>
      <c r="W3398" s="50">
        <v>0</v>
      </c>
      <c r="X3398" s="51">
        <f>Ugovori_OPULJP[[#This Row],[Privatni doprinos korisnika - HRK]]/7.5345</f>
        <v>0</v>
      </c>
      <c r="Y3398" s="52">
        <v>1322991.67</v>
      </c>
      <c r="Z3398" s="53">
        <f>Ugovori_OPULJP[[#This Row],[UKUPNI PRIHVATLJIVI IZDACI
TOTAL ELIGIBLE EXPENDITURE
= Bespovratna sredstva ukupno + doprinos korisnika
= Ukupni prihvatljivi troškovi
= Ukupna ugovorena vrijednost projekta HRK]]/7.5345</f>
        <v>175591.16995155616</v>
      </c>
      <c r="AA3398" s="57" t="s">
        <v>38</v>
      </c>
      <c r="AB3398" s="57" t="s">
        <v>35</v>
      </c>
      <c r="AC3398" s="107" t="s">
        <v>12281</v>
      </c>
      <c r="AD3398" s="56" t="s">
        <v>12142</v>
      </c>
    </row>
    <row r="3399" spans="1:30" ht="88.5" customHeight="1" x14ac:dyDescent="0.2">
      <c r="A3399" s="61" t="s">
        <v>12282</v>
      </c>
      <c r="B3399" s="55" t="s">
        <v>12136</v>
      </c>
      <c r="C3399" s="56" t="s">
        <v>12137</v>
      </c>
      <c r="D3399" s="56" t="s">
        <v>12283</v>
      </c>
      <c r="E3399" s="57" t="s">
        <v>34</v>
      </c>
      <c r="F3399" s="62" t="s">
        <v>12284</v>
      </c>
      <c r="G3399" s="45" t="s">
        <v>12186</v>
      </c>
      <c r="H3399" s="59">
        <v>44166</v>
      </c>
      <c r="I3399" s="59">
        <v>45291</v>
      </c>
      <c r="J3399" s="48" t="str">
        <f>IF(Ugovori_OPULJP[[#This Row],[DATUM ZAVRŠETKA OPERACIJE]]&gt;DATE(2024,3,31),"u provedbi","završen")</f>
        <v>završen</v>
      </c>
      <c r="K3399" s="58" t="s">
        <v>37</v>
      </c>
      <c r="L3399" s="58" t="s">
        <v>37</v>
      </c>
      <c r="M3399" s="49">
        <v>0.85</v>
      </c>
      <c r="N3399" s="49">
        <v>0.15</v>
      </c>
      <c r="O3399" s="50">
        <f>Ugovori_OPULJP[[#This Row],[Bespovratna sredstva - Ukupno (EU+Nac) HRK
= Ukupna ugovorena vrijednost bespovratnih sredstava]]*Ugovori_OPULJP[[#This Row],[EU STOPA SUFINANCIRANJA %
EU CO-FINANCING RATE %]]</f>
        <v>3589151.1290000002</v>
      </c>
      <c r="P3399" s="51">
        <f>Ugovori_OPULJP[[#This Row],[Bespovratna sredstva - EU dio - HRK]]/7.5345</f>
        <v>476362.21766540583</v>
      </c>
      <c r="Q3399" s="50">
        <f>Ugovori_OPULJP[[#This Row],[Bespovratna sredstva - Ukupno (EU+Nac) HRK
= Ukupna ugovorena vrijednost bespovratnih sredstava]]*Ugovori_OPULJP[[#This Row],[STOPA NACIONALNOG SUFINANCIRANJA %]]</f>
        <v>633379.61100000003</v>
      </c>
      <c r="R3399" s="51">
        <f>Ugovori_OPULJP[[#This Row],[Bespovratna sredstva - Nacionalni dio - HRK]]/7.5345</f>
        <v>84063.92076448338</v>
      </c>
      <c r="S3399" s="50">
        <v>4222530.74</v>
      </c>
      <c r="T3399" s="51">
        <f>Ugovori_OPULJP[[#This Row],[Bespovratna sredstva - Ukupno (EU+Nac) HRK
= Ukupna ugovorena vrijednost bespovratnih sredstava]]/7.5345</f>
        <v>560426.13842988922</v>
      </c>
      <c r="U3399" s="50">
        <v>0</v>
      </c>
      <c r="V3399" s="51">
        <f>Ugovori_OPULJP[[#This Row],[Javni doprinos korisnika - HRK]]/7.5345</f>
        <v>0</v>
      </c>
      <c r="W3399" s="50">
        <v>0</v>
      </c>
      <c r="X3399" s="51">
        <f>Ugovori_OPULJP[[#This Row],[Privatni doprinos korisnika - HRK]]/7.5345</f>
        <v>0</v>
      </c>
      <c r="Y3399" s="52">
        <v>4222530.74</v>
      </c>
      <c r="Z3399" s="53">
        <f>Ugovori_OPULJP[[#This Row],[UKUPNI PRIHVATLJIVI IZDACI
TOTAL ELIGIBLE EXPENDITURE
= Bespovratna sredstva ukupno + doprinos korisnika
= Ukupni prihvatljivi troškovi
= Ukupna ugovorena vrijednost projekta HRK]]/7.5345</f>
        <v>560426.13842988922</v>
      </c>
      <c r="AA3399" s="57" t="s">
        <v>38</v>
      </c>
      <c r="AB3399" s="57" t="s">
        <v>35</v>
      </c>
      <c r="AC3399" s="107" t="s">
        <v>12285</v>
      </c>
      <c r="AD3399" s="43" t="s">
        <v>12142</v>
      </c>
    </row>
    <row r="3400" spans="1:30" ht="88.5" customHeight="1" x14ac:dyDescent="0.2">
      <c r="A3400" s="66" t="s">
        <v>12286</v>
      </c>
      <c r="B3400" s="55" t="s">
        <v>12136</v>
      </c>
      <c r="C3400" s="56" t="s">
        <v>12137</v>
      </c>
      <c r="D3400" s="56" t="s">
        <v>12287</v>
      </c>
      <c r="E3400" s="57" t="s">
        <v>34</v>
      </c>
      <c r="F3400" s="62" t="s">
        <v>12288</v>
      </c>
      <c r="G3400" s="45" t="s">
        <v>12161</v>
      </c>
      <c r="H3400" s="59">
        <v>44410</v>
      </c>
      <c r="I3400" s="59">
        <v>45262</v>
      </c>
      <c r="J3400" s="48" t="str">
        <f>IF(Ugovori_OPULJP[[#This Row],[DATUM ZAVRŠETKA OPERACIJE]]&gt;DATE(2024,3,31),"u provedbi","završen")</f>
        <v>završen</v>
      </c>
      <c r="K3400" s="58" t="s">
        <v>37</v>
      </c>
      <c r="L3400" s="46" t="s">
        <v>37</v>
      </c>
      <c r="M3400" s="49">
        <v>0.85</v>
      </c>
      <c r="N3400" s="49">
        <v>0.15</v>
      </c>
      <c r="O3400" s="83">
        <f>Ugovori_OPULJP[[#This Row],[Bespovratna sredstva - Ukupno (EU+Nac) HRK
= Ukupna ugovorena vrijednost bespovratnih sredstava]]*Ugovori_OPULJP[[#This Row],[EU STOPA SUFINANCIRANJA %
EU CO-FINANCING RATE %]]</f>
        <v>7564911.1749999998</v>
      </c>
      <c r="P3400" s="84">
        <f>Ugovori_OPULJP[[#This Row],[Bespovratna sredstva - EU dio - HRK]]/7.5345</f>
        <v>1004036.2565531885</v>
      </c>
      <c r="Q3400" s="83">
        <f>Ugovori_OPULJP[[#This Row],[Bespovratna sredstva - Ukupno (EU+Nac) HRK
= Ukupna ugovorena vrijednost bespovratnih sredstava]]*Ugovori_OPULJP[[#This Row],[STOPA NACIONALNOG SUFINANCIRANJA %]]</f>
        <v>1334984.325</v>
      </c>
      <c r="R3400" s="84">
        <f>Ugovori_OPULJP[[#This Row],[Bespovratna sredstva - Nacionalni dio - HRK]]/7.5345</f>
        <v>177182.86880350386</v>
      </c>
      <c r="S3400" s="85">
        <v>8899895.5</v>
      </c>
      <c r="T3400" s="86">
        <f>Ugovori_OPULJP[[#This Row],[Bespovratna sredstva - Ukupno (EU+Nac) HRK
= Ukupna ugovorena vrijednost bespovratnih sredstava]]/7.5345</f>
        <v>1181219.1253566926</v>
      </c>
      <c r="U3400" s="50">
        <v>0</v>
      </c>
      <c r="V3400" s="51">
        <f>Ugovori_OPULJP[[#This Row],[Javni doprinos korisnika - HRK]]/7.5345</f>
        <v>0</v>
      </c>
      <c r="W3400" s="50">
        <v>0</v>
      </c>
      <c r="X3400" s="51">
        <f>Ugovori_OPULJP[[#This Row],[Privatni doprinos korisnika - HRK]]/7.5345</f>
        <v>0</v>
      </c>
      <c r="Y3400" s="85">
        <v>8899895.5</v>
      </c>
      <c r="Z3400" s="86">
        <f>Ugovori_OPULJP[[#This Row],[UKUPNI PRIHVATLJIVI IZDACI
TOTAL ELIGIBLE EXPENDITURE
= Bespovratna sredstva ukupno + doprinos korisnika
= Ukupni prihvatljivi troškovi
= Ukupna ugovorena vrijednost projekta HRK]]/7.5345</f>
        <v>1181219.1253566926</v>
      </c>
      <c r="AA3400" s="44" t="s">
        <v>38</v>
      </c>
      <c r="AB3400" s="44" t="s">
        <v>35</v>
      </c>
      <c r="AC3400" s="107" t="s">
        <v>12289</v>
      </c>
      <c r="AD3400" s="43" t="s">
        <v>12142</v>
      </c>
    </row>
    <row r="3401" spans="1:30" ht="88.5" customHeight="1" x14ac:dyDescent="0.2">
      <c r="A3401" s="48" t="s">
        <v>12290</v>
      </c>
      <c r="B3401" s="42" t="s">
        <v>12136</v>
      </c>
      <c r="C3401" s="43" t="s">
        <v>12137</v>
      </c>
      <c r="D3401" s="56" t="s">
        <v>12291</v>
      </c>
      <c r="E3401" s="44" t="s">
        <v>34</v>
      </c>
      <c r="F3401" s="45" t="s">
        <v>12292</v>
      </c>
      <c r="G3401" s="45" t="s">
        <v>12153</v>
      </c>
      <c r="H3401" s="59">
        <v>44411</v>
      </c>
      <c r="I3401" s="59">
        <v>45291</v>
      </c>
      <c r="J3401" s="48" t="str">
        <f>IF(Ugovori_OPULJP[[#This Row],[DATUM ZAVRŠETKA OPERACIJE]]&gt;DATE(2024,3,31),"u provedbi","završen")</f>
        <v>završen</v>
      </c>
      <c r="K3401" s="46" t="s">
        <v>37</v>
      </c>
      <c r="L3401" s="46" t="s">
        <v>37</v>
      </c>
      <c r="M3401" s="49">
        <v>0.85</v>
      </c>
      <c r="N3401" s="49">
        <v>0.15</v>
      </c>
      <c r="O3401" s="50">
        <f>Ugovori_OPULJP[[#This Row],[Bespovratna sredstva - Ukupno (EU+Nac) HRK
= Ukupna ugovorena vrijednost bespovratnih sredstava]]*Ugovori_OPULJP[[#This Row],[EU STOPA SUFINANCIRANJA %
EU CO-FINANCING RATE %]]</f>
        <v>2410472.5</v>
      </c>
      <c r="P3401" s="51">
        <f>Ugovori_OPULJP[[#This Row],[Bespovratna sredstva - EU dio - HRK]]/7.5345</f>
        <v>319924.67980622471</v>
      </c>
      <c r="Q3401" s="50">
        <f>Ugovori_OPULJP[[#This Row],[Bespovratna sredstva - Ukupno (EU+Nac) HRK
= Ukupna ugovorena vrijednost bespovratnih sredstava]]*Ugovori_OPULJP[[#This Row],[STOPA NACIONALNOG SUFINANCIRANJA %]]</f>
        <v>425377.5</v>
      </c>
      <c r="R3401" s="51">
        <f>Ugovori_OPULJP[[#This Row],[Bespovratna sredstva - Nacionalni dio - HRK]]/7.5345</f>
        <v>56457.296436392593</v>
      </c>
      <c r="S3401" s="52">
        <v>2835850</v>
      </c>
      <c r="T3401" s="53">
        <f>Ugovori_OPULJP[[#This Row],[Bespovratna sredstva - Ukupno (EU+Nac) HRK
= Ukupna ugovorena vrijednost bespovratnih sredstava]]/7.5345</f>
        <v>376381.9762426173</v>
      </c>
      <c r="U3401" s="50">
        <v>0</v>
      </c>
      <c r="V3401" s="51">
        <f>Ugovori_OPULJP[[#This Row],[Javni doprinos korisnika - HRK]]/7.5345</f>
        <v>0</v>
      </c>
      <c r="W3401" s="50">
        <v>0</v>
      </c>
      <c r="X3401" s="51">
        <f>Ugovori_OPULJP[[#This Row],[Privatni doprinos korisnika - HRK]]/7.5345</f>
        <v>0</v>
      </c>
      <c r="Y3401" s="52">
        <v>2835850</v>
      </c>
      <c r="Z3401" s="53">
        <f>Ugovori_OPULJP[[#This Row],[UKUPNI PRIHVATLJIVI IZDACI
TOTAL ELIGIBLE EXPENDITURE
= Bespovratna sredstva ukupno + doprinos korisnika
= Ukupni prihvatljivi troškovi
= Ukupna ugovorena vrijednost projekta HRK]]/7.5345</f>
        <v>376381.9762426173</v>
      </c>
      <c r="AA3401" s="44" t="s">
        <v>38</v>
      </c>
      <c r="AB3401" s="44" t="s">
        <v>35</v>
      </c>
      <c r="AC3401" s="107" t="s">
        <v>12293</v>
      </c>
      <c r="AD3401" s="43" t="s">
        <v>12142</v>
      </c>
    </row>
    <row r="3402" spans="1:30" ht="88.5" customHeight="1" x14ac:dyDescent="0.2">
      <c r="A3402" s="66" t="s">
        <v>12294</v>
      </c>
      <c r="B3402" s="55" t="s">
        <v>12136</v>
      </c>
      <c r="C3402" s="56" t="s">
        <v>12137</v>
      </c>
      <c r="D3402" s="56" t="s">
        <v>12295</v>
      </c>
      <c r="E3402" s="57" t="s">
        <v>34</v>
      </c>
      <c r="F3402" s="62" t="s">
        <v>12296</v>
      </c>
      <c r="G3402" s="45" t="s">
        <v>12161</v>
      </c>
      <c r="H3402" s="47">
        <v>44424</v>
      </c>
      <c r="I3402" s="47">
        <v>45291</v>
      </c>
      <c r="J3402" s="48" t="str">
        <f>IF(Ugovori_OPULJP[[#This Row],[DATUM ZAVRŠETKA OPERACIJE]]&gt;DATE(2024,3,31),"u provedbi","završen")</f>
        <v>završen</v>
      </c>
      <c r="K3402" s="58" t="s">
        <v>36</v>
      </c>
      <c r="L3402" s="46" t="s">
        <v>37</v>
      </c>
      <c r="M3402" s="49">
        <v>0.85</v>
      </c>
      <c r="N3402" s="49">
        <v>0.15</v>
      </c>
      <c r="O3402" s="83">
        <f>Ugovori_OPULJP[[#This Row],[Bespovratna sredstva - Ukupno (EU+Nac) HRK
= Ukupna ugovorena vrijednost bespovratnih sredstava]]*Ugovori_OPULJP[[#This Row],[EU STOPA SUFINANCIRANJA %
EU CO-FINANCING RATE %]]</f>
        <v>3187485.55</v>
      </c>
      <c r="P3402" s="84">
        <f>Ugovori_OPULJP[[#This Row],[Bespovratna sredstva - EU dio - HRK]]/7.5345</f>
        <v>423052.03397703893</v>
      </c>
      <c r="Q3402" s="83">
        <f>Ugovori_OPULJP[[#This Row],[Bespovratna sredstva - Ukupno (EU+Nac) HRK
= Ukupna ugovorena vrijednost bespovratnih sredstava]]*Ugovori_OPULJP[[#This Row],[STOPA NACIONALNOG SUFINANCIRANJA %]]</f>
        <v>562497.44999999995</v>
      </c>
      <c r="R3402" s="84">
        <f>Ugovori_OPULJP[[#This Row],[Bespovratna sredstva - Nacionalni dio - HRK]]/7.5345</f>
        <v>74656.241290065693</v>
      </c>
      <c r="S3402" s="85">
        <v>3749983</v>
      </c>
      <c r="T3402" s="86">
        <f>Ugovori_OPULJP[[#This Row],[Bespovratna sredstva - Ukupno (EU+Nac) HRK
= Ukupna ugovorena vrijednost bespovratnih sredstava]]/7.5345</f>
        <v>497708.27526710462</v>
      </c>
      <c r="U3402" s="83">
        <v>0</v>
      </c>
      <c r="V3402" s="84">
        <f>Ugovori_OPULJP[[#This Row],[Javni doprinos korisnika - HRK]]/7.5345</f>
        <v>0</v>
      </c>
      <c r="W3402" s="83">
        <v>0</v>
      </c>
      <c r="X3402" s="84">
        <f>Ugovori_OPULJP[[#This Row],[Privatni doprinos korisnika - HRK]]/7.5345</f>
        <v>0</v>
      </c>
      <c r="Y3402" s="85">
        <v>3749983</v>
      </c>
      <c r="Z3402" s="86">
        <f>Ugovori_OPULJP[[#This Row],[UKUPNI PRIHVATLJIVI IZDACI
TOTAL ELIGIBLE EXPENDITURE
= Bespovratna sredstva ukupno + doprinos korisnika
= Ukupni prihvatljivi troškovi
= Ukupna ugovorena vrijednost projekta HRK]]/7.5345</f>
        <v>497708.27526710462</v>
      </c>
      <c r="AA3402" s="44" t="s">
        <v>38</v>
      </c>
      <c r="AB3402" s="44" t="s">
        <v>35</v>
      </c>
      <c r="AC3402" s="107" t="s">
        <v>12297</v>
      </c>
      <c r="AD3402" s="43" t="s">
        <v>12142</v>
      </c>
    </row>
    <row r="3403" spans="1:30" ht="88.5" customHeight="1" x14ac:dyDescent="0.2">
      <c r="A3403" s="41" t="s">
        <v>12298</v>
      </c>
      <c r="B3403" s="55" t="s">
        <v>12136</v>
      </c>
      <c r="C3403" s="56" t="s">
        <v>12137</v>
      </c>
      <c r="D3403" s="124" t="s">
        <v>12299</v>
      </c>
      <c r="E3403" s="57" t="s">
        <v>34</v>
      </c>
      <c r="F3403" s="62" t="s">
        <v>12300</v>
      </c>
      <c r="G3403" s="45" t="s">
        <v>12149</v>
      </c>
      <c r="H3403" s="59">
        <v>44497</v>
      </c>
      <c r="I3403" s="59">
        <v>45044</v>
      </c>
      <c r="J3403" s="48" t="str">
        <f>IF(Ugovori_OPULJP[[#This Row],[DATUM ZAVRŠETKA OPERACIJE]]&gt;DATE(2024,3,31),"u provedbi","završen")</f>
        <v>završen</v>
      </c>
      <c r="K3403" s="67" t="s">
        <v>36</v>
      </c>
      <c r="L3403" s="58" t="s">
        <v>37</v>
      </c>
      <c r="M3403" s="49">
        <v>0.85</v>
      </c>
      <c r="N3403" s="49">
        <v>0.15</v>
      </c>
      <c r="O3403" s="50">
        <f>Ugovori_OPULJP[[#This Row],[Bespovratna sredstva - Ukupno (EU+Nac) HRK
= Ukupna ugovorena vrijednost bespovratnih sredstava]]*Ugovori_OPULJP[[#This Row],[EU STOPA SUFINANCIRANJA %
EU CO-FINANCING RATE %]]</f>
        <v>968952.4</v>
      </c>
      <c r="P3403" s="51">
        <f>Ugovori_OPULJP[[#This Row],[Bespovratna sredstva - EU dio - HRK]]/7.5345</f>
        <v>128602.0837480921</v>
      </c>
      <c r="Q3403" s="50">
        <f>Ugovori_OPULJP[[#This Row],[Bespovratna sredstva - Ukupno (EU+Nac) HRK
= Ukupna ugovorena vrijednost bespovratnih sredstava]]*Ugovori_OPULJP[[#This Row],[STOPA NACIONALNOG SUFINANCIRANJA %]]</f>
        <v>170991.6</v>
      </c>
      <c r="R3403" s="51">
        <f>Ugovori_OPULJP[[#This Row],[Bespovratna sredstva - Nacionalni dio - HRK]]/7.5345</f>
        <v>22694.485367310372</v>
      </c>
      <c r="S3403" s="52">
        <v>1139944</v>
      </c>
      <c r="T3403" s="53">
        <f>Ugovori_OPULJP[[#This Row],[Bespovratna sredstva - Ukupno (EU+Nac) HRK
= Ukupna ugovorena vrijednost bespovratnih sredstava]]/7.5345</f>
        <v>151296.56911540247</v>
      </c>
      <c r="U3403" s="50">
        <v>0</v>
      </c>
      <c r="V3403" s="51">
        <f>Ugovori_OPULJP[[#This Row],[Javni doprinos korisnika - HRK]]/7.5345</f>
        <v>0</v>
      </c>
      <c r="W3403" s="50">
        <v>0</v>
      </c>
      <c r="X3403" s="51">
        <f>Ugovori_OPULJP[[#This Row],[Privatni doprinos korisnika - HRK]]/7.5345</f>
        <v>0</v>
      </c>
      <c r="Y3403" s="52">
        <v>1139944</v>
      </c>
      <c r="Z3403" s="53">
        <f>Ugovori_OPULJP[[#This Row],[UKUPNI PRIHVATLJIVI IZDACI
TOTAL ELIGIBLE EXPENDITURE
= Bespovratna sredstva ukupno + doprinos korisnika
= Ukupni prihvatljivi troškovi
= Ukupna ugovorena vrijednost projekta HRK]]/7.5345</f>
        <v>151296.56911540247</v>
      </c>
      <c r="AA3403" s="57" t="s">
        <v>38</v>
      </c>
      <c r="AB3403" s="57" t="s">
        <v>35</v>
      </c>
      <c r="AC3403" s="107" t="s">
        <v>12301</v>
      </c>
      <c r="AD3403" s="63" t="s">
        <v>12142</v>
      </c>
    </row>
    <row r="3404" spans="1:30" ht="88.5" customHeight="1" x14ac:dyDescent="0.2">
      <c r="A3404" s="41" t="s">
        <v>12302</v>
      </c>
      <c r="B3404" s="42" t="s">
        <v>12136</v>
      </c>
      <c r="C3404" s="43" t="s">
        <v>12303</v>
      </c>
      <c r="D3404" s="43" t="s">
        <v>12304</v>
      </c>
      <c r="E3404" s="44" t="s">
        <v>34</v>
      </c>
      <c r="F3404" s="45" t="s">
        <v>12304</v>
      </c>
      <c r="G3404" s="45" t="s">
        <v>12305</v>
      </c>
      <c r="H3404" s="47">
        <v>42984</v>
      </c>
      <c r="I3404" s="47">
        <v>44748</v>
      </c>
      <c r="J3404" s="48" t="str">
        <f>IF(Ugovori_OPULJP[[#This Row],[DATUM ZAVRŠETKA OPERACIJE]]&gt;DATE(2024,3,31),"u provedbi","završen")</f>
        <v>završen</v>
      </c>
      <c r="K3404" s="46" t="s">
        <v>36</v>
      </c>
      <c r="L3404" s="46" t="s">
        <v>37</v>
      </c>
      <c r="M3404" s="49">
        <v>0.85</v>
      </c>
      <c r="N3404" s="49">
        <v>0.15</v>
      </c>
      <c r="O3404" s="50">
        <f>Ugovori_OPULJP[[#This Row],[Bespovratna sredstva - Ukupno (EU+Nac) HRK
= Ukupna ugovorena vrijednost bespovratnih sredstava]]*Ugovori_OPULJP[[#This Row],[EU STOPA SUFINANCIRANJA %
EU CO-FINANCING RATE %]]</f>
        <v>4027576.25</v>
      </c>
      <c r="P3404" s="51">
        <f>Ugovori_OPULJP[[#This Row],[Bespovratna sredstva - EU dio - HRK]]/7.5345</f>
        <v>534551.23100404802</v>
      </c>
      <c r="Q3404" s="50">
        <f>Ugovori_OPULJP[[#This Row],[Bespovratna sredstva - Ukupno (EU+Nac) HRK
= Ukupna ugovorena vrijednost bespovratnih sredstava]]*Ugovori_OPULJP[[#This Row],[STOPA NACIONALNOG SUFINANCIRANJA %]]</f>
        <v>710748.75</v>
      </c>
      <c r="R3404" s="51">
        <f>Ugovori_OPULJP[[#This Row],[Bespovratna sredstva - Nacionalni dio - HRK]]/7.5345</f>
        <v>94332.570177184942</v>
      </c>
      <c r="S3404" s="50">
        <v>4738325</v>
      </c>
      <c r="T3404" s="51">
        <f>Ugovori_OPULJP[[#This Row],[Bespovratna sredstva - Ukupno (EU+Nac) HRK
= Ukupna ugovorena vrijednost bespovratnih sredstava]]/7.5345</f>
        <v>628883.80118123291</v>
      </c>
      <c r="U3404" s="50">
        <v>0</v>
      </c>
      <c r="V3404" s="51">
        <f>Ugovori_OPULJP[[#This Row],[Javni doprinos korisnika - HRK]]/7.5345</f>
        <v>0</v>
      </c>
      <c r="W3404" s="50">
        <v>0</v>
      </c>
      <c r="X3404" s="51">
        <f>Ugovori_OPULJP[[#This Row],[Privatni doprinos korisnika - HRK]]/7.5345</f>
        <v>0</v>
      </c>
      <c r="Y3404" s="52">
        <v>4738325</v>
      </c>
      <c r="Z3404" s="53">
        <f>Ugovori_OPULJP[[#This Row],[UKUPNI PRIHVATLJIVI IZDACI
TOTAL ELIGIBLE EXPENDITURE
= Bespovratna sredstva ukupno + doprinos korisnika
= Ukupni prihvatljivi troškovi
= Ukupna ugovorena vrijednost projekta HRK]]/7.5345</f>
        <v>628883.80118123291</v>
      </c>
      <c r="AA3404" s="44" t="s">
        <v>38</v>
      </c>
      <c r="AB3404" s="44" t="s">
        <v>35</v>
      </c>
      <c r="AC3404" s="114" t="s">
        <v>12306</v>
      </c>
      <c r="AD3404" s="43" t="s">
        <v>12142</v>
      </c>
    </row>
    <row r="3405" spans="1:30" ht="88.5" customHeight="1" x14ac:dyDescent="0.2">
      <c r="A3405" s="41" t="s">
        <v>12307</v>
      </c>
      <c r="B3405" s="42" t="s">
        <v>12136</v>
      </c>
      <c r="C3405" s="43" t="s">
        <v>12303</v>
      </c>
      <c r="D3405" s="43" t="s">
        <v>12308</v>
      </c>
      <c r="E3405" s="44" t="s">
        <v>34</v>
      </c>
      <c r="F3405" s="45" t="s">
        <v>12308</v>
      </c>
      <c r="G3405" s="45" t="s">
        <v>12165</v>
      </c>
      <c r="H3405" s="47">
        <v>43311</v>
      </c>
      <c r="I3405" s="47">
        <v>45076</v>
      </c>
      <c r="J3405" s="48" t="str">
        <f>IF(Ugovori_OPULJP[[#This Row],[DATUM ZAVRŠETKA OPERACIJE]]&gt;DATE(2024,3,31),"u provedbi","završen")</f>
        <v>završen</v>
      </c>
      <c r="K3405" s="46" t="s">
        <v>36</v>
      </c>
      <c r="L3405" s="46" t="s">
        <v>37</v>
      </c>
      <c r="M3405" s="49">
        <v>0.85</v>
      </c>
      <c r="N3405" s="49">
        <v>0.15</v>
      </c>
      <c r="O3405" s="50">
        <f>Ugovori_OPULJP[[#This Row],[Bespovratna sredstva - Ukupno (EU+Nac) HRK
= Ukupna ugovorena vrijednost bespovratnih sredstava]]*Ugovori_OPULJP[[#This Row],[EU STOPA SUFINANCIRANJA %
EU CO-FINANCING RATE %]]</f>
        <v>77413962.5</v>
      </c>
      <c r="P3405" s="51">
        <f>Ugovori_OPULJP[[#This Row],[Bespovratna sredstva - EU dio - HRK]]/7.5345</f>
        <v>10274598.513504544</v>
      </c>
      <c r="Q3405" s="50">
        <f>Ugovori_OPULJP[[#This Row],[Bespovratna sredstva - Ukupno (EU+Nac) HRK
= Ukupna ugovorena vrijednost bespovratnih sredstava]]*Ugovori_OPULJP[[#This Row],[STOPA NACIONALNOG SUFINANCIRANJA %]]</f>
        <v>13661287.5</v>
      </c>
      <c r="R3405" s="51">
        <f>Ugovori_OPULJP[[#This Row],[Bespovratna sredstva - Nacionalni dio - HRK]]/7.5345</f>
        <v>1813164.4435596257</v>
      </c>
      <c r="S3405" s="50">
        <v>91075250</v>
      </c>
      <c r="T3405" s="51">
        <f>Ugovori_OPULJP[[#This Row],[Bespovratna sredstva - Ukupno (EU+Nac) HRK
= Ukupna ugovorena vrijednost bespovratnih sredstava]]/7.5345</f>
        <v>12087762.95706417</v>
      </c>
      <c r="U3405" s="50">
        <v>0</v>
      </c>
      <c r="V3405" s="51">
        <f>Ugovori_OPULJP[[#This Row],[Javni doprinos korisnika - HRK]]/7.5345</f>
        <v>0</v>
      </c>
      <c r="W3405" s="50">
        <v>0</v>
      </c>
      <c r="X3405" s="51">
        <f>Ugovori_OPULJP[[#This Row],[Privatni doprinos korisnika - HRK]]/7.5345</f>
        <v>0</v>
      </c>
      <c r="Y3405" s="52">
        <v>91075250</v>
      </c>
      <c r="Z3405" s="53">
        <f>Ugovori_OPULJP[[#This Row],[UKUPNI PRIHVATLJIVI IZDACI
TOTAL ELIGIBLE EXPENDITURE
= Bespovratna sredstva ukupno + doprinos korisnika
= Ukupni prihvatljivi troškovi
= Ukupna ugovorena vrijednost projekta HRK]]/7.5345</f>
        <v>12087762.95706417</v>
      </c>
      <c r="AA3405" s="44" t="s">
        <v>38</v>
      </c>
      <c r="AB3405" s="44" t="s">
        <v>35</v>
      </c>
      <c r="AC3405" s="114" t="s">
        <v>12309</v>
      </c>
      <c r="AD3405" s="43" t="s">
        <v>12142</v>
      </c>
    </row>
    <row r="3406" spans="1:30" ht="88.5" customHeight="1" x14ac:dyDescent="0.2">
      <c r="A3406" s="41" t="s">
        <v>12310</v>
      </c>
      <c r="B3406" s="42" t="s">
        <v>12136</v>
      </c>
      <c r="C3406" s="43" t="s">
        <v>12303</v>
      </c>
      <c r="D3406" s="43" t="s">
        <v>12311</v>
      </c>
      <c r="E3406" s="44" t="s">
        <v>34</v>
      </c>
      <c r="F3406" s="45" t="s">
        <v>12311</v>
      </c>
      <c r="G3406" s="45" t="s">
        <v>12305</v>
      </c>
      <c r="H3406" s="47">
        <v>43689</v>
      </c>
      <c r="I3406" s="47">
        <v>44877</v>
      </c>
      <c r="J3406" s="48" t="str">
        <f>IF(Ugovori_OPULJP[[#This Row],[DATUM ZAVRŠETKA OPERACIJE]]&gt;DATE(2024,3,31),"u provedbi","završen")</f>
        <v>završen</v>
      </c>
      <c r="K3406" s="46" t="s">
        <v>36</v>
      </c>
      <c r="L3406" s="46" t="s">
        <v>37</v>
      </c>
      <c r="M3406" s="49">
        <v>0.85</v>
      </c>
      <c r="N3406" s="49">
        <v>0.15</v>
      </c>
      <c r="O3406" s="50">
        <f>Ugovori_OPULJP[[#This Row],[Bespovratna sredstva - Ukupno (EU+Nac) HRK
= Ukupna ugovorena vrijednost bespovratnih sredstava]]*Ugovori_OPULJP[[#This Row],[EU STOPA SUFINANCIRANJA %
EU CO-FINANCING RATE %]]</f>
        <v>1927380.1340000001</v>
      </c>
      <c r="P3406" s="51">
        <f>Ugovori_OPULJP[[#This Row],[Bespovratna sredstva - EU dio - HRK]]/7.5345</f>
        <v>255807.3042670383</v>
      </c>
      <c r="Q3406" s="50">
        <f>Ugovori_OPULJP[[#This Row],[Bespovratna sredstva - Ukupno (EU+Nac) HRK
= Ukupna ugovorena vrijednost bespovratnih sredstava]]*Ugovori_OPULJP[[#This Row],[STOPA NACIONALNOG SUFINANCIRANJA %]]</f>
        <v>340125.90600000002</v>
      </c>
      <c r="R3406" s="51">
        <f>Ugovori_OPULJP[[#This Row],[Bespovratna sredstva - Nacionalni dio - HRK]]/7.5345</f>
        <v>45142.465458889114</v>
      </c>
      <c r="S3406" s="50">
        <v>2267506.04</v>
      </c>
      <c r="T3406" s="51">
        <f>Ugovori_OPULJP[[#This Row],[Bespovratna sredstva - Ukupno (EU+Nac) HRK
= Ukupna ugovorena vrijednost bespovratnih sredstava]]/7.5345</f>
        <v>300949.76972592738</v>
      </c>
      <c r="U3406" s="50">
        <v>0</v>
      </c>
      <c r="V3406" s="51">
        <f>Ugovori_OPULJP[[#This Row],[Javni doprinos korisnika - HRK]]/7.5345</f>
        <v>0</v>
      </c>
      <c r="W3406" s="50">
        <v>0</v>
      </c>
      <c r="X3406" s="51">
        <f>Ugovori_OPULJP[[#This Row],[Privatni doprinos korisnika - HRK]]/7.5345</f>
        <v>0</v>
      </c>
      <c r="Y3406" s="52">
        <v>2267506.04</v>
      </c>
      <c r="Z3406" s="53">
        <f>Ugovori_OPULJP[[#This Row],[UKUPNI PRIHVATLJIVI IZDACI
TOTAL ELIGIBLE EXPENDITURE
= Bespovratna sredstva ukupno + doprinos korisnika
= Ukupni prihvatljivi troškovi
= Ukupna ugovorena vrijednost projekta HRK]]/7.5345</f>
        <v>300949.76972592738</v>
      </c>
      <c r="AA3406" s="44" t="s">
        <v>38</v>
      </c>
      <c r="AB3406" s="44" t="s">
        <v>35</v>
      </c>
      <c r="AC3406" s="114" t="s">
        <v>12312</v>
      </c>
      <c r="AD3406" s="43" t="s">
        <v>12142</v>
      </c>
    </row>
    <row r="3407" spans="1:30" ht="88.5" customHeight="1" x14ac:dyDescent="0.2">
      <c r="A3407" s="41" t="s">
        <v>12313</v>
      </c>
      <c r="B3407" s="42" t="s">
        <v>12136</v>
      </c>
      <c r="C3407" s="43" t="s">
        <v>12303</v>
      </c>
      <c r="D3407" s="43" t="s">
        <v>12314</v>
      </c>
      <c r="E3407" s="44" t="s">
        <v>34</v>
      </c>
      <c r="F3407" s="45" t="s">
        <v>12314</v>
      </c>
      <c r="G3407" s="45" t="s">
        <v>12165</v>
      </c>
      <c r="H3407" s="47">
        <v>43447</v>
      </c>
      <c r="I3407" s="47">
        <v>45059</v>
      </c>
      <c r="J3407" s="48" t="str">
        <f>IF(Ugovori_OPULJP[[#This Row],[DATUM ZAVRŠETKA OPERACIJE]]&gt;DATE(2024,3,31),"u provedbi","završen")</f>
        <v>završen</v>
      </c>
      <c r="K3407" s="46" t="s">
        <v>36</v>
      </c>
      <c r="L3407" s="46" t="s">
        <v>37</v>
      </c>
      <c r="M3407" s="49">
        <v>0.85</v>
      </c>
      <c r="N3407" s="49">
        <v>0.15</v>
      </c>
      <c r="O3407" s="50">
        <f>Ugovori_OPULJP[[#This Row],[Bespovratna sredstva - Ukupno (EU+Nac) HRK
= Ukupna ugovorena vrijednost bespovratnih sredstava]]*Ugovori_OPULJP[[#This Row],[EU STOPA SUFINANCIRANJA %
EU CO-FINANCING RATE %]]</f>
        <v>32204120</v>
      </c>
      <c r="P3407" s="51">
        <f>Ugovori_OPULJP[[#This Row],[Bespovratna sredstva - EU dio - HRK]]/7.5345</f>
        <v>4274221.2489216272</v>
      </c>
      <c r="Q3407" s="50">
        <f>Ugovori_OPULJP[[#This Row],[Bespovratna sredstva - Ukupno (EU+Nac) HRK
= Ukupna ugovorena vrijednost bespovratnih sredstava]]*Ugovori_OPULJP[[#This Row],[STOPA NACIONALNOG SUFINANCIRANJA %]]</f>
        <v>5683080</v>
      </c>
      <c r="R3407" s="51">
        <f>Ugovori_OPULJP[[#This Row],[Bespovratna sredstva - Nacionalni dio - HRK]]/7.5345</f>
        <v>754274.338044993</v>
      </c>
      <c r="S3407" s="50">
        <v>37887200</v>
      </c>
      <c r="T3407" s="51">
        <f>Ugovori_OPULJP[[#This Row],[Bespovratna sredstva - Ukupno (EU+Nac) HRK
= Ukupna ugovorena vrijednost bespovratnih sredstava]]/7.5345</f>
        <v>5028495.5869666198</v>
      </c>
      <c r="U3407" s="50">
        <v>0</v>
      </c>
      <c r="V3407" s="51">
        <f>Ugovori_OPULJP[[#This Row],[Javni doprinos korisnika - HRK]]/7.5345</f>
        <v>0</v>
      </c>
      <c r="W3407" s="50">
        <v>0</v>
      </c>
      <c r="X3407" s="51">
        <f>Ugovori_OPULJP[[#This Row],[Privatni doprinos korisnika - HRK]]/7.5345</f>
        <v>0</v>
      </c>
      <c r="Y3407" s="52">
        <v>37887200</v>
      </c>
      <c r="Z3407" s="53">
        <f>Ugovori_OPULJP[[#This Row],[UKUPNI PRIHVATLJIVI IZDACI
TOTAL ELIGIBLE EXPENDITURE
= Bespovratna sredstva ukupno + doprinos korisnika
= Ukupni prihvatljivi troškovi
= Ukupna ugovorena vrijednost projekta HRK]]/7.5345</f>
        <v>5028495.5869666198</v>
      </c>
      <c r="AA3407" s="44" t="s">
        <v>38</v>
      </c>
      <c r="AB3407" s="44" t="s">
        <v>35</v>
      </c>
      <c r="AC3407" s="114" t="s">
        <v>12315</v>
      </c>
      <c r="AD3407" s="43" t="s">
        <v>12142</v>
      </c>
    </row>
    <row r="3408" spans="1:30" ht="88.5" customHeight="1" x14ac:dyDescent="0.2">
      <c r="A3408" s="41" t="s">
        <v>12316</v>
      </c>
      <c r="B3408" s="42" t="s">
        <v>12136</v>
      </c>
      <c r="C3408" s="43" t="s">
        <v>12303</v>
      </c>
      <c r="D3408" s="43" t="s">
        <v>12317</v>
      </c>
      <c r="E3408" s="44" t="s">
        <v>34</v>
      </c>
      <c r="F3408" s="45" t="s">
        <v>12317</v>
      </c>
      <c r="G3408" s="45" t="s">
        <v>12165</v>
      </c>
      <c r="H3408" s="47">
        <v>43502</v>
      </c>
      <c r="I3408" s="47">
        <v>45103</v>
      </c>
      <c r="J3408" s="48" t="str">
        <f>IF(Ugovori_OPULJP[[#This Row],[DATUM ZAVRŠETKA OPERACIJE]]&gt;DATE(2024,3,31),"u provedbi","završen")</f>
        <v>završen</v>
      </c>
      <c r="K3408" s="46" t="s">
        <v>36</v>
      </c>
      <c r="L3408" s="46" t="s">
        <v>37</v>
      </c>
      <c r="M3408" s="49">
        <v>0.85</v>
      </c>
      <c r="N3408" s="49">
        <v>0.15</v>
      </c>
      <c r="O3408" s="50">
        <f>Ugovori_OPULJP[[#This Row],[Bespovratna sredstva - Ukupno (EU+Nac) HRK
= Ukupna ugovorena vrijednost bespovratnih sredstava]]*Ugovori_OPULJP[[#This Row],[EU STOPA SUFINANCIRANJA %
EU CO-FINANCING RATE %]]</f>
        <v>7796982</v>
      </c>
      <c r="P3408" s="51">
        <f>Ugovori_OPULJP[[#This Row],[Bespovratna sredstva - EU dio - HRK]]/7.5345</f>
        <v>1034837.3481982878</v>
      </c>
      <c r="Q3408" s="50">
        <f>Ugovori_OPULJP[[#This Row],[Bespovratna sredstva - Ukupno (EU+Nac) HRK
= Ukupna ugovorena vrijednost bespovratnih sredstava]]*Ugovori_OPULJP[[#This Row],[STOPA NACIONALNOG SUFINANCIRANJA %]]</f>
        <v>1375938</v>
      </c>
      <c r="R3408" s="51">
        <f>Ugovori_OPULJP[[#This Row],[Bespovratna sredstva - Nacionalni dio - HRK]]/7.5345</f>
        <v>182618.35556440373</v>
      </c>
      <c r="S3408" s="50">
        <v>9172920</v>
      </c>
      <c r="T3408" s="51">
        <f>Ugovori_OPULJP[[#This Row],[Bespovratna sredstva - Ukupno (EU+Nac) HRK
= Ukupna ugovorena vrijednost bespovratnih sredstava]]/7.5345</f>
        <v>1217455.7037626915</v>
      </c>
      <c r="U3408" s="50">
        <v>0</v>
      </c>
      <c r="V3408" s="51">
        <f>Ugovori_OPULJP[[#This Row],[Javni doprinos korisnika - HRK]]/7.5345</f>
        <v>0</v>
      </c>
      <c r="W3408" s="50">
        <v>0</v>
      </c>
      <c r="X3408" s="51">
        <f>Ugovori_OPULJP[[#This Row],[Privatni doprinos korisnika - HRK]]/7.5345</f>
        <v>0</v>
      </c>
      <c r="Y3408" s="52">
        <v>9172920</v>
      </c>
      <c r="Z3408" s="53">
        <f>Ugovori_OPULJP[[#This Row],[UKUPNI PRIHVATLJIVI IZDACI
TOTAL ELIGIBLE EXPENDITURE
= Bespovratna sredstva ukupno + doprinos korisnika
= Ukupni prihvatljivi troškovi
= Ukupna ugovorena vrijednost projekta HRK]]/7.5345</f>
        <v>1217455.7037626915</v>
      </c>
      <c r="AA3408" s="44" t="s">
        <v>38</v>
      </c>
      <c r="AB3408" s="44" t="s">
        <v>35</v>
      </c>
      <c r="AC3408" s="43" t="s">
        <v>12318</v>
      </c>
      <c r="AD3408" s="43" t="s">
        <v>12142</v>
      </c>
    </row>
    <row r="3409" spans="1:30" ht="88.5" customHeight="1" x14ac:dyDescent="0.2">
      <c r="A3409" s="66" t="s">
        <v>12319</v>
      </c>
      <c r="B3409" s="55" t="s">
        <v>12136</v>
      </c>
      <c r="C3409" s="56" t="s">
        <v>12303</v>
      </c>
      <c r="D3409" s="88" t="s">
        <v>12320</v>
      </c>
      <c r="E3409" s="102" t="s">
        <v>34</v>
      </c>
      <c r="F3409" s="62" t="s">
        <v>12320</v>
      </c>
      <c r="G3409" s="62" t="s">
        <v>12165</v>
      </c>
      <c r="H3409" s="59">
        <v>43983</v>
      </c>
      <c r="I3409" s="59">
        <v>45260</v>
      </c>
      <c r="J3409" s="48" t="str">
        <f>IF(Ugovori_OPULJP[[#This Row],[DATUM ZAVRŠETKA OPERACIJE]]&gt;DATE(2024,3,31),"u provedbi","završen")</f>
        <v>završen</v>
      </c>
      <c r="K3409" s="67" t="s">
        <v>36</v>
      </c>
      <c r="L3409" s="58" t="s">
        <v>37</v>
      </c>
      <c r="M3409" s="49">
        <v>0.85</v>
      </c>
      <c r="N3409" s="49">
        <v>0.15</v>
      </c>
      <c r="O3409" s="50">
        <f>Ugovori_OPULJP[[#This Row],[Bespovratna sredstva - Ukupno (EU+Nac) HRK
= Ukupna ugovorena vrijednost bespovratnih sredstava]]*Ugovori_OPULJP[[#This Row],[EU STOPA SUFINANCIRANJA %
EU CO-FINANCING RATE %]]</f>
        <v>41395450.364</v>
      </c>
      <c r="P3409" s="51">
        <f>Ugovori_OPULJP[[#This Row],[Bespovratna sredstva - EU dio - HRK]]/7.5345</f>
        <v>5494120.4278983343</v>
      </c>
      <c r="Q3409" s="50">
        <f>Ugovori_OPULJP[[#This Row],[Bespovratna sredstva - Ukupno (EU+Nac) HRK
= Ukupna ugovorena vrijednost bespovratnih sredstava]]*Ugovori_OPULJP[[#This Row],[STOPA NACIONALNOG SUFINANCIRANJA %]]</f>
        <v>7305079.4760000007</v>
      </c>
      <c r="R3409" s="51">
        <f>Ugovori_OPULJP[[#This Row],[Bespovratna sredstva - Nacionalni dio - HRK]]/7.5345</f>
        <v>969550.66374676488</v>
      </c>
      <c r="S3409" s="52">
        <v>48700529.840000004</v>
      </c>
      <c r="T3409" s="53">
        <f>Ugovori_OPULJP[[#This Row],[Bespovratna sredstva - Ukupno (EU+Nac) HRK
= Ukupna ugovorena vrijednost bespovratnih sredstava]]/7.5345</f>
        <v>6463671.0916450992</v>
      </c>
      <c r="U3409" s="50">
        <v>0</v>
      </c>
      <c r="V3409" s="51">
        <f>Ugovori_OPULJP[[#This Row],[Javni doprinos korisnika - HRK]]/7.5345</f>
        <v>0</v>
      </c>
      <c r="W3409" s="50">
        <v>0</v>
      </c>
      <c r="X3409" s="51">
        <f>Ugovori_OPULJP[[#This Row],[Privatni doprinos korisnika - HRK]]/7.5345</f>
        <v>0</v>
      </c>
      <c r="Y3409" s="52">
        <v>48700529.840000004</v>
      </c>
      <c r="Z3409" s="53">
        <f>Ugovori_OPULJP[[#This Row],[UKUPNI PRIHVATLJIVI IZDACI
TOTAL ELIGIBLE EXPENDITURE
= Bespovratna sredstva ukupno + doprinos korisnika
= Ukupni prihvatljivi troškovi
= Ukupna ugovorena vrijednost projekta HRK]]/7.5345</f>
        <v>6463671.0916450992</v>
      </c>
      <c r="AA3409" s="57" t="s">
        <v>38</v>
      </c>
      <c r="AB3409" s="57" t="s">
        <v>35</v>
      </c>
      <c r="AC3409" s="88" t="s">
        <v>12321</v>
      </c>
      <c r="AD3409" s="43" t="s">
        <v>12142</v>
      </c>
    </row>
    <row r="3410" spans="1:30" ht="88.5" customHeight="1" x14ac:dyDescent="0.2">
      <c r="A3410" s="41" t="s">
        <v>12322</v>
      </c>
      <c r="B3410" s="42" t="s">
        <v>12136</v>
      </c>
      <c r="C3410" s="43" t="s">
        <v>12323</v>
      </c>
      <c r="D3410" s="43" t="s">
        <v>12324</v>
      </c>
      <c r="E3410" s="44" t="s">
        <v>232</v>
      </c>
      <c r="F3410" s="45" t="s">
        <v>12325</v>
      </c>
      <c r="G3410" s="45" t="s">
        <v>1214</v>
      </c>
      <c r="H3410" s="47">
        <v>42948</v>
      </c>
      <c r="I3410" s="47">
        <v>43677</v>
      </c>
      <c r="J3410" s="48" t="str">
        <f>IF(Ugovori_OPULJP[[#This Row],[DATUM ZAVRŠETKA OPERACIJE]]&gt;DATE(2024,3,31),"u provedbi","završen")</f>
        <v>završen</v>
      </c>
      <c r="K3410" s="46" t="s">
        <v>371</v>
      </c>
      <c r="L3410" s="46" t="s">
        <v>371</v>
      </c>
      <c r="M3410" s="49">
        <v>0.85</v>
      </c>
      <c r="N3410" s="49">
        <v>0.15</v>
      </c>
      <c r="O3410" s="50">
        <f>Ugovori_OPULJP[[#This Row],[Bespovratna sredstva - Ukupno (EU+Nac) HRK
= Ukupna ugovorena vrijednost bespovratnih sredstava]]*Ugovori_OPULJP[[#This Row],[EU STOPA SUFINANCIRANJA %
EU CO-FINANCING RATE %]]</f>
        <v>843691.50399999996</v>
      </c>
      <c r="P3410" s="51">
        <f>Ugovori_OPULJP[[#This Row],[Bespovratna sredstva - EU dio - HRK]]/7.5345</f>
        <v>111977.10584643969</v>
      </c>
      <c r="Q3410" s="50">
        <f>Ugovori_OPULJP[[#This Row],[Bespovratna sredstva - Ukupno (EU+Nac) HRK
= Ukupna ugovorena vrijednost bespovratnih sredstava]]*Ugovori_OPULJP[[#This Row],[STOPA NACIONALNOG SUFINANCIRANJA %]]</f>
        <v>148886.736</v>
      </c>
      <c r="R3410" s="51">
        <f>Ugovori_OPULJP[[#This Row],[Bespovratna sredstva - Nacionalni dio - HRK]]/7.5345</f>
        <v>19760.665737607007</v>
      </c>
      <c r="S3410" s="50">
        <v>992578.24</v>
      </c>
      <c r="T3410" s="51">
        <f>Ugovori_OPULJP[[#This Row],[Bespovratna sredstva - Ukupno (EU+Nac) HRK
= Ukupna ugovorena vrijednost bespovratnih sredstava]]/7.5345</f>
        <v>131737.77158404671</v>
      </c>
      <c r="U3410" s="50">
        <v>0</v>
      </c>
      <c r="V3410" s="51">
        <f>Ugovori_OPULJP[[#This Row],[Javni doprinos korisnika - HRK]]/7.5345</f>
        <v>0</v>
      </c>
      <c r="W3410" s="50">
        <v>0</v>
      </c>
      <c r="X3410" s="51">
        <f>Ugovori_OPULJP[[#This Row],[Privatni doprinos korisnika - HRK]]/7.5345</f>
        <v>0</v>
      </c>
      <c r="Y3410" s="52">
        <v>992578.24</v>
      </c>
      <c r="Z3410" s="53">
        <f>Ugovori_OPULJP[[#This Row],[UKUPNI PRIHVATLJIVI IZDACI
TOTAL ELIGIBLE EXPENDITURE
= Bespovratna sredstva ukupno + doprinos korisnika
= Ukupni prihvatljivi troškovi
= Ukupna ugovorena vrijednost projekta HRK]]/7.5345</f>
        <v>131737.77158404671</v>
      </c>
      <c r="AA3410" s="44" t="s">
        <v>12326</v>
      </c>
      <c r="AB3410" s="44" t="s">
        <v>753</v>
      </c>
      <c r="AC3410" s="43" t="s">
        <v>12327</v>
      </c>
      <c r="AD3410" s="43" t="s">
        <v>12328</v>
      </c>
    </row>
    <row r="3411" spans="1:30" ht="88.5" customHeight="1" x14ac:dyDescent="0.2">
      <c r="A3411" s="41" t="s">
        <v>12329</v>
      </c>
      <c r="B3411" s="42" t="s">
        <v>12136</v>
      </c>
      <c r="C3411" s="43" t="s">
        <v>12323</v>
      </c>
      <c r="D3411" s="43" t="s">
        <v>12324</v>
      </c>
      <c r="E3411" s="44" t="s">
        <v>232</v>
      </c>
      <c r="F3411" s="45" t="s">
        <v>12330</v>
      </c>
      <c r="G3411" s="45" t="s">
        <v>12331</v>
      </c>
      <c r="H3411" s="47">
        <v>42887</v>
      </c>
      <c r="I3411" s="47">
        <v>43616</v>
      </c>
      <c r="J3411" s="48" t="str">
        <f>IF(Ugovori_OPULJP[[#This Row],[DATUM ZAVRŠETKA OPERACIJE]]&gt;DATE(2024,3,31),"u provedbi","završen")</f>
        <v>završen</v>
      </c>
      <c r="K3411" s="46" t="s">
        <v>12332</v>
      </c>
      <c r="L3411" s="46" t="s">
        <v>37</v>
      </c>
      <c r="M3411" s="49">
        <v>0.85</v>
      </c>
      <c r="N3411" s="49">
        <v>0.15</v>
      </c>
      <c r="O3411" s="50">
        <f>Ugovori_OPULJP[[#This Row],[Bespovratna sredstva - Ukupno (EU+Nac) HRK
= Ukupna ugovorena vrijednost bespovratnih sredstava]]*Ugovori_OPULJP[[#This Row],[EU STOPA SUFINANCIRANJA %
EU CO-FINANCING RATE %]]</f>
        <v>1003610.2149999999</v>
      </c>
      <c r="P3411" s="51">
        <f>Ugovori_OPULJP[[#This Row],[Bespovratna sredstva - EU dio - HRK]]/7.5345</f>
        <v>133201.96628840663</v>
      </c>
      <c r="Q3411" s="50">
        <f>Ugovori_OPULJP[[#This Row],[Bespovratna sredstva - Ukupno (EU+Nac) HRK
= Ukupna ugovorena vrijednost bespovratnih sredstava]]*Ugovori_OPULJP[[#This Row],[STOPA NACIONALNOG SUFINANCIRANJA %]]</f>
        <v>177107.68499999997</v>
      </c>
      <c r="R3411" s="51">
        <f>Ugovori_OPULJP[[#This Row],[Bespovratna sredstva - Nacionalni dio - HRK]]/7.5345</f>
        <v>23506.229345012936</v>
      </c>
      <c r="S3411" s="50">
        <v>1180717.8999999999</v>
      </c>
      <c r="T3411" s="51">
        <f>Ugovori_OPULJP[[#This Row],[Bespovratna sredstva - Ukupno (EU+Nac) HRK
= Ukupna ugovorena vrijednost bespovratnih sredstava]]/7.5345</f>
        <v>156708.19563341959</v>
      </c>
      <c r="U3411" s="50">
        <v>0</v>
      </c>
      <c r="V3411" s="51">
        <f>Ugovori_OPULJP[[#This Row],[Javni doprinos korisnika - HRK]]/7.5345</f>
        <v>0</v>
      </c>
      <c r="W3411" s="50">
        <v>0</v>
      </c>
      <c r="X3411" s="51">
        <f>Ugovori_OPULJP[[#This Row],[Privatni doprinos korisnika - HRK]]/7.5345</f>
        <v>0</v>
      </c>
      <c r="Y3411" s="52">
        <v>1180717.8999999999</v>
      </c>
      <c r="Z3411" s="53">
        <f>Ugovori_OPULJP[[#This Row],[UKUPNI PRIHVATLJIVI IZDACI
TOTAL ELIGIBLE EXPENDITURE
= Bespovratna sredstva ukupno + doprinos korisnika
= Ukupni prihvatljivi troškovi
= Ukupna ugovorena vrijednost projekta HRK]]/7.5345</f>
        <v>156708.19563341959</v>
      </c>
      <c r="AA3411" s="44" t="s">
        <v>12326</v>
      </c>
      <c r="AB3411" s="44" t="s">
        <v>753</v>
      </c>
      <c r="AC3411" s="43" t="s">
        <v>12333</v>
      </c>
      <c r="AD3411" s="43" t="s">
        <v>12328</v>
      </c>
    </row>
    <row r="3412" spans="1:30" ht="88.5" customHeight="1" x14ac:dyDescent="0.2">
      <c r="A3412" s="41" t="s">
        <v>12334</v>
      </c>
      <c r="B3412" s="42" t="s">
        <v>12136</v>
      </c>
      <c r="C3412" s="43" t="s">
        <v>12323</v>
      </c>
      <c r="D3412" s="43" t="s">
        <v>12324</v>
      </c>
      <c r="E3412" s="44" t="s">
        <v>232</v>
      </c>
      <c r="F3412" s="45" t="s">
        <v>12335</v>
      </c>
      <c r="G3412" s="45" t="s">
        <v>8158</v>
      </c>
      <c r="H3412" s="47">
        <v>42948</v>
      </c>
      <c r="I3412" s="47">
        <v>43404</v>
      </c>
      <c r="J3412" s="48" t="str">
        <f>IF(Ugovori_OPULJP[[#This Row],[DATUM ZAVRŠETKA OPERACIJE]]&gt;DATE(2024,3,31),"u provedbi","završen")</f>
        <v>završen</v>
      </c>
      <c r="K3412" s="46" t="s">
        <v>104</v>
      </c>
      <c r="L3412" s="46" t="s">
        <v>37</v>
      </c>
      <c r="M3412" s="49">
        <v>0.85</v>
      </c>
      <c r="N3412" s="49">
        <v>0.15</v>
      </c>
      <c r="O3412" s="50">
        <f>Ugovori_OPULJP[[#This Row],[Bespovratna sredstva - Ukupno (EU+Nac) HRK
= Ukupna ugovorena vrijednost bespovratnih sredstava]]*Ugovori_OPULJP[[#This Row],[EU STOPA SUFINANCIRANJA %
EU CO-FINANCING RATE %]]</f>
        <v>436164.01049999997</v>
      </c>
      <c r="P3412" s="51">
        <f>Ugovori_OPULJP[[#This Row],[Bespovratna sredstva - EU dio - HRK]]/7.5345</f>
        <v>57888.912402946436</v>
      </c>
      <c r="Q3412" s="50">
        <f>Ugovori_OPULJP[[#This Row],[Bespovratna sredstva - Ukupno (EU+Nac) HRK
= Ukupna ugovorena vrijednost bespovratnih sredstava]]*Ugovori_OPULJP[[#This Row],[STOPA NACIONALNOG SUFINANCIRANJA %]]</f>
        <v>76970.119500000001</v>
      </c>
      <c r="R3412" s="51">
        <f>Ugovori_OPULJP[[#This Row],[Bespovratna sredstva - Nacionalni dio - HRK]]/7.5345</f>
        <v>10215.690424049373</v>
      </c>
      <c r="S3412" s="50">
        <v>513134.13</v>
      </c>
      <c r="T3412" s="51">
        <f>Ugovori_OPULJP[[#This Row],[Bespovratna sredstva - Ukupno (EU+Nac) HRK
= Ukupna ugovorena vrijednost bespovratnih sredstava]]/7.5345</f>
        <v>68104.602826995819</v>
      </c>
      <c r="U3412" s="50">
        <v>0</v>
      </c>
      <c r="V3412" s="51">
        <f>Ugovori_OPULJP[[#This Row],[Javni doprinos korisnika - HRK]]/7.5345</f>
        <v>0</v>
      </c>
      <c r="W3412" s="50">
        <v>0</v>
      </c>
      <c r="X3412" s="51">
        <f>Ugovori_OPULJP[[#This Row],[Privatni doprinos korisnika - HRK]]/7.5345</f>
        <v>0</v>
      </c>
      <c r="Y3412" s="52">
        <v>513134.13</v>
      </c>
      <c r="Z3412" s="53">
        <f>Ugovori_OPULJP[[#This Row],[UKUPNI PRIHVATLJIVI IZDACI
TOTAL ELIGIBLE EXPENDITURE
= Bespovratna sredstva ukupno + doprinos korisnika
= Ukupni prihvatljivi troškovi
= Ukupna ugovorena vrijednost projekta HRK]]/7.5345</f>
        <v>68104.602826995819</v>
      </c>
      <c r="AA3412" s="44" t="s">
        <v>12326</v>
      </c>
      <c r="AB3412" s="44" t="s">
        <v>753</v>
      </c>
      <c r="AC3412" s="43" t="s">
        <v>12336</v>
      </c>
      <c r="AD3412" s="43" t="s">
        <v>12328</v>
      </c>
    </row>
    <row r="3413" spans="1:30" ht="88.5" customHeight="1" x14ac:dyDescent="0.2">
      <c r="A3413" s="41" t="s">
        <v>12337</v>
      </c>
      <c r="B3413" s="42" t="s">
        <v>12136</v>
      </c>
      <c r="C3413" s="43" t="s">
        <v>12323</v>
      </c>
      <c r="D3413" s="43" t="s">
        <v>12324</v>
      </c>
      <c r="E3413" s="44" t="s">
        <v>232</v>
      </c>
      <c r="F3413" s="45" t="s">
        <v>12338</v>
      </c>
      <c r="G3413" s="45" t="s">
        <v>10529</v>
      </c>
      <c r="H3413" s="47">
        <v>42948</v>
      </c>
      <c r="I3413" s="47">
        <v>43677</v>
      </c>
      <c r="J3413" s="48" t="str">
        <f>IF(Ugovori_OPULJP[[#This Row],[DATUM ZAVRŠETKA OPERACIJE]]&gt;DATE(2024,3,31),"u provedbi","završen")</f>
        <v>završen</v>
      </c>
      <c r="K3413" s="46" t="s">
        <v>12339</v>
      </c>
      <c r="L3413" s="46" t="s">
        <v>37</v>
      </c>
      <c r="M3413" s="49">
        <v>0.85</v>
      </c>
      <c r="N3413" s="49">
        <v>0.15</v>
      </c>
      <c r="O3413" s="50">
        <f>Ugovori_OPULJP[[#This Row],[Bespovratna sredstva - Ukupno (EU+Nac) HRK
= Ukupna ugovorena vrijednost bespovratnih sredstava]]*Ugovori_OPULJP[[#This Row],[EU STOPA SUFINANCIRANJA %
EU CO-FINANCING RATE %]]</f>
        <v>969180.9310000001</v>
      </c>
      <c r="P3413" s="51">
        <f>Ugovori_OPULJP[[#This Row],[Bespovratna sredstva - EU dio - HRK]]/7.5345</f>
        <v>128632.41502422192</v>
      </c>
      <c r="Q3413" s="50">
        <f>Ugovori_OPULJP[[#This Row],[Bespovratna sredstva - Ukupno (EU+Nac) HRK
= Ukupna ugovorena vrijednost bespovratnih sredstava]]*Ugovori_OPULJP[[#This Row],[STOPA NACIONALNOG SUFINANCIRANJA %]]</f>
        <v>171031.929</v>
      </c>
      <c r="R3413" s="51">
        <f>Ugovori_OPULJP[[#This Row],[Bespovratna sredstva - Nacionalni dio - HRK]]/7.5345</f>
        <v>22699.837945450927</v>
      </c>
      <c r="S3413" s="50">
        <v>1140212.8600000001</v>
      </c>
      <c r="T3413" s="51">
        <f>Ugovori_OPULJP[[#This Row],[Bespovratna sredstva - Ukupno (EU+Nac) HRK
= Ukupna ugovorena vrijednost bespovratnih sredstava]]/7.5345</f>
        <v>151332.25296967285</v>
      </c>
      <c r="U3413" s="50">
        <v>0</v>
      </c>
      <c r="V3413" s="51">
        <f>Ugovori_OPULJP[[#This Row],[Javni doprinos korisnika - HRK]]/7.5345</f>
        <v>0</v>
      </c>
      <c r="W3413" s="50">
        <v>0</v>
      </c>
      <c r="X3413" s="51">
        <f>Ugovori_OPULJP[[#This Row],[Privatni doprinos korisnika - HRK]]/7.5345</f>
        <v>0</v>
      </c>
      <c r="Y3413" s="52">
        <v>1140212.8600000001</v>
      </c>
      <c r="Z3413" s="53">
        <f>Ugovori_OPULJP[[#This Row],[UKUPNI PRIHVATLJIVI IZDACI
TOTAL ELIGIBLE EXPENDITURE
= Bespovratna sredstva ukupno + doprinos korisnika
= Ukupni prihvatljivi troškovi
= Ukupna ugovorena vrijednost projekta HRK]]/7.5345</f>
        <v>151332.25296967285</v>
      </c>
      <c r="AA3413" s="44" t="s">
        <v>12326</v>
      </c>
      <c r="AB3413" s="44" t="s">
        <v>753</v>
      </c>
      <c r="AC3413" s="43" t="s">
        <v>12340</v>
      </c>
      <c r="AD3413" s="43" t="s">
        <v>12328</v>
      </c>
    </row>
    <row r="3414" spans="1:30" ht="88.5" customHeight="1" x14ac:dyDescent="0.2">
      <c r="A3414" s="41" t="s">
        <v>12341</v>
      </c>
      <c r="B3414" s="42" t="s">
        <v>12136</v>
      </c>
      <c r="C3414" s="43" t="s">
        <v>12323</v>
      </c>
      <c r="D3414" s="43" t="s">
        <v>12324</v>
      </c>
      <c r="E3414" s="44" t="s">
        <v>232</v>
      </c>
      <c r="F3414" s="45" t="s">
        <v>12342</v>
      </c>
      <c r="G3414" s="45" t="s">
        <v>12343</v>
      </c>
      <c r="H3414" s="47">
        <v>42887</v>
      </c>
      <c r="I3414" s="47">
        <v>43616</v>
      </c>
      <c r="J3414" s="48" t="str">
        <f>IF(Ugovori_OPULJP[[#This Row],[DATUM ZAVRŠETKA OPERACIJE]]&gt;DATE(2024,3,31),"u provedbi","završen")</f>
        <v>završen</v>
      </c>
      <c r="K3414" s="46" t="s">
        <v>12344</v>
      </c>
      <c r="L3414" s="46" t="s">
        <v>79</v>
      </c>
      <c r="M3414" s="49">
        <v>0.85</v>
      </c>
      <c r="N3414" s="49">
        <v>0.15</v>
      </c>
      <c r="O3414" s="50">
        <f>Ugovori_OPULJP[[#This Row],[Bespovratna sredstva - Ukupno (EU+Nac) HRK
= Ukupna ugovorena vrijednost bespovratnih sredstava]]*Ugovori_OPULJP[[#This Row],[EU STOPA SUFINANCIRANJA %
EU CO-FINANCING RATE %]]</f>
        <v>991229.16599999997</v>
      </c>
      <c r="P3414" s="51">
        <f>Ugovori_OPULJP[[#This Row],[Bespovratna sredstva - EU dio - HRK]]/7.5345</f>
        <v>131558.71869400755</v>
      </c>
      <c r="Q3414" s="50">
        <f>Ugovori_OPULJP[[#This Row],[Bespovratna sredstva - Ukupno (EU+Nac) HRK
= Ukupna ugovorena vrijednost bespovratnih sredstava]]*Ugovori_OPULJP[[#This Row],[STOPA NACIONALNOG SUFINANCIRANJA %]]</f>
        <v>174922.79399999999</v>
      </c>
      <c r="R3414" s="51">
        <f>Ugovori_OPULJP[[#This Row],[Bespovratna sredstva - Nacionalni dio - HRK]]/7.5345</f>
        <v>23216.244475413099</v>
      </c>
      <c r="S3414" s="50">
        <v>1166151.96</v>
      </c>
      <c r="T3414" s="51">
        <f>Ugovori_OPULJP[[#This Row],[Bespovratna sredstva - Ukupno (EU+Nac) HRK
= Ukupna ugovorena vrijednost bespovratnih sredstava]]/7.5345</f>
        <v>154774.96316942066</v>
      </c>
      <c r="U3414" s="50">
        <v>0</v>
      </c>
      <c r="V3414" s="51">
        <f>Ugovori_OPULJP[[#This Row],[Javni doprinos korisnika - HRK]]/7.5345</f>
        <v>0</v>
      </c>
      <c r="W3414" s="50">
        <v>0</v>
      </c>
      <c r="X3414" s="51">
        <f>Ugovori_OPULJP[[#This Row],[Privatni doprinos korisnika - HRK]]/7.5345</f>
        <v>0</v>
      </c>
      <c r="Y3414" s="52">
        <v>1166151.96</v>
      </c>
      <c r="Z3414" s="53">
        <f>Ugovori_OPULJP[[#This Row],[UKUPNI PRIHVATLJIVI IZDACI
TOTAL ELIGIBLE EXPENDITURE
= Bespovratna sredstva ukupno + doprinos korisnika
= Ukupni prihvatljivi troškovi
= Ukupna ugovorena vrijednost projekta HRK]]/7.5345</f>
        <v>154774.96316942066</v>
      </c>
      <c r="AA3414" s="44" t="s">
        <v>12326</v>
      </c>
      <c r="AB3414" s="44" t="s">
        <v>753</v>
      </c>
      <c r="AC3414" s="43" t="s">
        <v>12345</v>
      </c>
      <c r="AD3414" s="43" t="s">
        <v>12328</v>
      </c>
    </row>
    <row r="3415" spans="1:30" ht="88.5" customHeight="1" x14ac:dyDescent="0.2">
      <c r="A3415" s="41" t="s">
        <v>12346</v>
      </c>
      <c r="B3415" s="42" t="s">
        <v>12136</v>
      </c>
      <c r="C3415" s="43" t="s">
        <v>12323</v>
      </c>
      <c r="D3415" s="43" t="s">
        <v>12324</v>
      </c>
      <c r="E3415" s="44" t="s">
        <v>232</v>
      </c>
      <c r="F3415" s="45" t="s">
        <v>12347</v>
      </c>
      <c r="G3415" s="45" t="s">
        <v>12348</v>
      </c>
      <c r="H3415" s="47">
        <v>42979</v>
      </c>
      <c r="I3415" s="47">
        <v>43434</v>
      </c>
      <c r="J3415" s="48" t="str">
        <f>IF(Ugovori_OPULJP[[#This Row],[DATUM ZAVRŠETKA OPERACIJE]]&gt;DATE(2024,3,31),"u provedbi","završen")</f>
        <v>završen</v>
      </c>
      <c r="K3415" s="46" t="s">
        <v>12349</v>
      </c>
      <c r="L3415" s="46" t="s">
        <v>37</v>
      </c>
      <c r="M3415" s="49">
        <v>0.85</v>
      </c>
      <c r="N3415" s="49">
        <v>0.15</v>
      </c>
      <c r="O3415" s="50">
        <f>Ugovori_OPULJP[[#This Row],[Bespovratna sredstva - Ukupno (EU+Nac) HRK
= Ukupna ugovorena vrijednost bespovratnih sredstava]]*Ugovori_OPULJP[[#This Row],[EU STOPA SUFINANCIRANJA %
EU CO-FINANCING RATE %]]</f>
        <v>593235.98649999988</v>
      </c>
      <c r="P3415" s="51">
        <f>Ugovori_OPULJP[[#This Row],[Bespovratna sredstva - EU dio - HRK]]/7.5345</f>
        <v>78735.94618090117</v>
      </c>
      <c r="Q3415" s="50">
        <f>Ugovori_OPULJP[[#This Row],[Bespovratna sredstva - Ukupno (EU+Nac) HRK
= Ukupna ugovorena vrijednost bespovratnih sredstava]]*Ugovori_OPULJP[[#This Row],[STOPA NACIONALNOG SUFINANCIRANJA %]]</f>
        <v>104688.70349999999</v>
      </c>
      <c r="R3415" s="51">
        <f>Ugovori_OPULJP[[#This Row],[Bespovratna sredstva - Nacionalni dio - HRK]]/7.5345</f>
        <v>13894.57873780609</v>
      </c>
      <c r="S3415" s="50">
        <v>697924.69</v>
      </c>
      <c r="T3415" s="51">
        <f>Ugovori_OPULJP[[#This Row],[Bespovratna sredstva - Ukupno (EU+Nac) HRK
= Ukupna ugovorena vrijednost bespovratnih sredstava]]/7.5345</f>
        <v>92630.524918707262</v>
      </c>
      <c r="U3415" s="50">
        <v>0</v>
      </c>
      <c r="V3415" s="51">
        <f>Ugovori_OPULJP[[#This Row],[Javni doprinos korisnika - HRK]]/7.5345</f>
        <v>0</v>
      </c>
      <c r="W3415" s="50">
        <v>0</v>
      </c>
      <c r="X3415" s="51">
        <f>Ugovori_OPULJP[[#This Row],[Privatni doprinos korisnika - HRK]]/7.5345</f>
        <v>0</v>
      </c>
      <c r="Y3415" s="52">
        <v>697924.69</v>
      </c>
      <c r="Z3415" s="53">
        <f>Ugovori_OPULJP[[#This Row],[UKUPNI PRIHVATLJIVI IZDACI
TOTAL ELIGIBLE EXPENDITURE
= Bespovratna sredstva ukupno + doprinos korisnika
= Ukupni prihvatljivi troškovi
= Ukupna ugovorena vrijednost projekta HRK]]/7.5345</f>
        <v>92630.524918707262</v>
      </c>
      <c r="AA3415" s="44" t="s">
        <v>12326</v>
      </c>
      <c r="AB3415" s="44" t="s">
        <v>753</v>
      </c>
      <c r="AC3415" s="43" t="s">
        <v>12350</v>
      </c>
      <c r="AD3415" s="43" t="s">
        <v>12328</v>
      </c>
    </row>
    <row r="3416" spans="1:30" ht="88.5" customHeight="1" x14ac:dyDescent="0.2">
      <c r="A3416" s="41" t="s">
        <v>12351</v>
      </c>
      <c r="B3416" s="42" t="s">
        <v>12136</v>
      </c>
      <c r="C3416" s="43" t="s">
        <v>12323</v>
      </c>
      <c r="D3416" s="43" t="s">
        <v>12324</v>
      </c>
      <c r="E3416" s="44" t="s">
        <v>232</v>
      </c>
      <c r="F3416" s="45" t="s">
        <v>12352</v>
      </c>
      <c r="G3416" s="45" t="s">
        <v>12353</v>
      </c>
      <c r="H3416" s="47">
        <v>42948</v>
      </c>
      <c r="I3416" s="47">
        <v>43343</v>
      </c>
      <c r="J3416" s="48" t="str">
        <f>IF(Ugovori_OPULJP[[#This Row],[DATUM ZAVRŠETKA OPERACIJE]]&gt;DATE(2024,3,31),"u provedbi","završen")</f>
        <v>završen</v>
      </c>
      <c r="K3416" s="46" t="s">
        <v>12354</v>
      </c>
      <c r="L3416" s="46" t="s">
        <v>104</v>
      </c>
      <c r="M3416" s="49">
        <v>0.85</v>
      </c>
      <c r="N3416" s="49">
        <v>0.15</v>
      </c>
      <c r="O3416" s="50">
        <f>Ugovori_OPULJP[[#This Row],[Bespovratna sredstva - Ukupno (EU+Nac) HRK
= Ukupna ugovorena vrijednost bespovratnih sredstava]]*Ugovori_OPULJP[[#This Row],[EU STOPA SUFINANCIRANJA %
EU CO-FINANCING RATE %]]</f>
        <v>478139.0675</v>
      </c>
      <c r="P3416" s="51">
        <f>Ugovori_OPULJP[[#This Row],[Bespovratna sredstva - EU dio - HRK]]/7.5345</f>
        <v>63459.959851350453</v>
      </c>
      <c r="Q3416" s="50">
        <f>Ugovori_OPULJP[[#This Row],[Bespovratna sredstva - Ukupno (EU+Nac) HRK
= Ukupna ugovorena vrijednost bespovratnih sredstava]]*Ugovori_OPULJP[[#This Row],[STOPA NACIONALNOG SUFINANCIRANJA %]]</f>
        <v>84377.482499999998</v>
      </c>
      <c r="R3416" s="51">
        <f>Ugovori_OPULJP[[#This Row],[Bespovratna sredstva - Nacionalni dio - HRK]]/7.5345</f>
        <v>11198.816444355962</v>
      </c>
      <c r="S3416" s="50">
        <v>562516.55000000005</v>
      </c>
      <c r="T3416" s="51">
        <f>Ugovori_OPULJP[[#This Row],[Bespovratna sredstva - Ukupno (EU+Nac) HRK
= Ukupna ugovorena vrijednost bespovratnih sredstava]]/7.5345</f>
        <v>74658.776295706426</v>
      </c>
      <c r="U3416" s="50">
        <v>0</v>
      </c>
      <c r="V3416" s="51">
        <f>Ugovori_OPULJP[[#This Row],[Javni doprinos korisnika - HRK]]/7.5345</f>
        <v>0</v>
      </c>
      <c r="W3416" s="50">
        <v>0</v>
      </c>
      <c r="X3416" s="51">
        <f>Ugovori_OPULJP[[#This Row],[Privatni doprinos korisnika - HRK]]/7.5345</f>
        <v>0</v>
      </c>
      <c r="Y3416" s="52">
        <v>562516.55000000005</v>
      </c>
      <c r="Z3416" s="53">
        <f>Ugovori_OPULJP[[#This Row],[UKUPNI PRIHVATLJIVI IZDACI
TOTAL ELIGIBLE EXPENDITURE
= Bespovratna sredstva ukupno + doprinos korisnika
= Ukupni prihvatljivi troškovi
= Ukupna ugovorena vrijednost projekta HRK]]/7.5345</f>
        <v>74658.776295706426</v>
      </c>
      <c r="AA3416" s="44" t="s">
        <v>12326</v>
      </c>
      <c r="AB3416" s="44" t="s">
        <v>753</v>
      </c>
      <c r="AC3416" s="43" t="s">
        <v>12355</v>
      </c>
      <c r="AD3416" s="43" t="s">
        <v>12328</v>
      </c>
    </row>
    <row r="3417" spans="1:30" ht="88.5" customHeight="1" x14ac:dyDescent="0.2">
      <c r="A3417" s="41" t="s">
        <v>12356</v>
      </c>
      <c r="B3417" s="42" t="s">
        <v>12136</v>
      </c>
      <c r="C3417" s="43" t="s">
        <v>12323</v>
      </c>
      <c r="D3417" s="43" t="s">
        <v>12324</v>
      </c>
      <c r="E3417" s="44" t="s">
        <v>232</v>
      </c>
      <c r="F3417" s="45" t="s">
        <v>12357</v>
      </c>
      <c r="G3417" s="45" t="s">
        <v>12358</v>
      </c>
      <c r="H3417" s="47">
        <v>42948</v>
      </c>
      <c r="I3417" s="47">
        <v>43646</v>
      </c>
      <c r="J3417" s="48" t="str">
        <f>IF(Ugovori_OPULJP[[#This Row],[DATUM ZAVRŠETKA OPERACIJE]]&gt;DATE(2024,3,31),"u provedbi","završen")</f>
        <v>završen</v>
      </c>
      <c r="K3417" s="46" t="s">
        <v>12359</v>
      </c>
      <c r="L3417" s="46" t="s">
        <v>79</v>
      </c>
      <c r="M3417" s="49">
        <v>0.85</v>
      </c>
      <c r="N3417" s="49">
        <v>0.15</v>
      </c>
      <c r="O3417" s="50">
        <f>Ugovori_OPULJP[[#This Row],[Bespovratna sredstva - Ukupno (EU+Nac) HRK
= Ukupna ugovorena vrijednost bespovratnih sredstava]]*Ugovori_OPULJP[[#This Row],[EU STOPA SUFINANCIRANJA %
EU CO-FINANCING RATE %]]</f>
        <v>594997.03350000002</v>
      </c>
      <c r="P3417" s="51">
        <f>Ugovori_OPULJP[[#This Row],[Bespovratna sredstva - EU dio - HRK]]/7.5345</f>
        <v>78969.677284491336</v>
      </c>
      <c r="Q3417" s="50">
        <f>Ugovori_OPULJP[[#This Row],[Bespovratna sredstva - Ukupno (EU+Nac) HRK
= Ukupna ugovorena vrijednost bespovratnih sredstava]]*Ugovori_OPULJP[[#This Row],[STOPA NACIONALNOG SUFINANCIRANJA %]]</f>
        <v>104999.4765</v>
      </c>
      <c r="R3417" s="51">
        <f>Ugovori_OPULJP[[#This Row],[Bespovratna sredstva - Nacionalni dio - HRK]]/7.5345</f>
        <v>13935.825403145531</v>
      </c>
      <c r="S3417" s="50">
        <v>699996.51</v>
      </c>
      <c r="T3417" s="51">
        <f>Ugovori_OPULJP[[#This Row],[Bespovratna sredstva - Ukupno (EU+Nac) HRK
= Ukupna ugovorena vrijednost bespovratnih sredstava]]/7.5345</f>
        <v>92905.502687636865</v>
      </c>
      <c r="U3417" s="50">
        <v>0</v>
      </c>
      <c r="V3417" s="51">
        <f>Ugovori_OPULJP[[#This Row],[Javni doprinos korisnika - HRK]]/7.5345</f>
        <v>0</v>
      </c>
      <c r="W3417" s="50">
        <v>0</v>
      </c>
      <c r="X3417" s="51">
        <f>Ugovori_OPULJP[[#This Row],[Privatni doprinos korisnika - HRK]]/7.5345</f>
        <v>0</v>
      </c>
      <c r="Y3417" s="52">
        <v>699996.51</v>
      </c>
      <c r="Z3417" s="53">
        <f>Ugovori_OPULJP[[#This Row],[UKUPNI PRIHVATLJIVI IZDACI
TOTAL ELIGIBLE EXPENDITURE
= Bespovratna sredstva ukupno + doprinos korisnika
= Ukupni prihvatljivi troškovi
= Ukupna ugovorena vrijednost projekta HRK]]/7.5345</f>
        <v>92905.502687636865</v>
      </c>
      <c r="AA3417" s="44" t="s">
        <v>12326</v>
      </c>
      <c r="AB3417" s="44" t="s">
        <v>753</v>
      </c>
      <c r="AC3417" s="43" t="s">
        <v>12360</v>
      </c>
      <c r="AD3417" s="43" t="s">
        <v>12328</v>
      </c>
    </row>
    <row r="3418" spans="1:30" ht="88.5" customHeight="1" x14ac:dyDescent="0.2">
      <c r="A3418" s="41" t="s">
        <v>12361</v>
      </c>
      <c r="B3418" s="42" t="s">
        <v>12136</v>
      </c>
      <c r="C3418" s="43" t="s">
        <v>12323</v>
      </c>
      <c r="D3418" s="43" t="s">
        <v>12324</v>
      </c>
      <c r="E3418" s="44" t="s">
        <v>232</v>
      </c>
      <c r="F3418" s="45" t="s">
        <v>12362</v>
      </c>
      <c r="G3418" s="45" t="s">
        <v>12363</v>
      </c>
      <c r="H3418" s="47">
        <v>42979</v>
      </c>
      <c r="I3418" s="47">
        <v>43616</v>
      </c>
      <c r="J3418" s="48" t="str">
        <f>IF(Ugovori_OPULJP[[#This Row],[DATUM ZAVRŠETKA OPERACIJE]]&gt;DATE(2024,3,31),"u provedbi","završen")</f>
        <v>završen</v>
      </c>
      <c r="K3418" s="46" t="s">
        <v>12364</v>
      </c>
      <c r="L3418" s="46" t="s">
        <v>37</v>
      </c>
      <c r="M3418" s="49">
        <v>0.85</v>
      </c>
      <c r="N3418" s="49">
        <v>0.15</v>
      </c>
      <c r="O3418" s="50">
        <f>Ugovori_OPULJP[[#This Row],[Bespovratna sredstva - Ukupno (EU+Nac) HRK
= Ukupna ugovorena vrijednost bespovratnih sredstava]]*Ugovori_OPULJP[[#This Row],[EU STOPA SUFINANCIRANJA %
EU CO-FINANCING RATE %]]</f>
        <v>720921.59249999991</v>
      </c>
      <c r="P3418" s="51">
        <f>Ugovori_OPULJP[[#This Row],[Bespovratna sredstva - EU dio - HRK]]/7.5345</f>
        <v>95682.7384033446</v>
      </c>
      <c r="Q3418" s="50">
        <f>Ugovori_OPULJP[[#This Row],[Bespovratna sredstva - Ukupno (EU+Nac) HRK
= Ukupna ugovorena vrijednost bespovratnih sredstava]]*Ugovori_OPULJP[[#This Row],[STOPA NACIONALNOG SUFINANCIRANJA %]]</f>
        <v>127221.45749999999</v>
      </c>
      <c r="R3418" s="51">
        <f>Ugovori_OPULJP[[#This Row],[Bespovratna sredstva - Nacionalni dio - HRK]]/7.5345</f>
        <v>16885.189130001989</v>
      </c>
      <c r="S3418" s="50">
        <v>848143.04999999993</v>
      </c>
      <c r="T3418" s="51">
        <f>Ugovori_OPULJP[[#This Row],[Bespovratna sredstva - Ukupno (EU+Nac) HRK
= Ukupna ugovorena vrijednost bespovratnih sredstava]]/7.5345</f>
        <v>112567.92753334659</v>
      </c>
      <c r="U3418" s="50">
        <v>0</v>
      </c>
      <c r="V3418" s="51">
        <f>Ugovori_OPULJP[[#This Row],[Javni doprinos korisnika - HRK]]/7.5345</f>
        <v>0</v>
      </c>
      <c r="W3418" s="50">
        <v>0</v>
      </c>
      <c r="X3418" s="51">
        <f>Ugovori_OPULJP[[#This Row],[Privatni doprinos korisnika - HRK]]/7.5345</f>
        <v>0</v>
      </c>
      <c r="Y3418" s="52">
        <v>848143.04999999993</v>
      </c>
      <c r="Z3418" s="53">
        <f>Ugovori_OPULJP[[#This Row],[UKUPNI PRIHVATLJIVI IZDACI
TOTAL ELIGIBLE EXPENDITURE
= Bespovratna sredstva ukupno + doprinos korisnika
= Ukupni prihvatljivi troškovi
= Ukupna ugovorena vrijednost projekta HRK]]/7.5345</f>
        <v>112567.92753334659</v>
      </c>
      <c r="AA3418" s="44" t="s">
        <v>12326</v>
      </c>
      <c r="AB3418" s="44" t="s">
        <v>753</v>
      </c>
      <c r="AC3418" s="43" t="s">
        <v>12365</v>
      </c>
      <c r="AD3418" s="43" t="s">
        <v>12328</v>
      </c>
    </row>
    <row r="3419" spans="1:30" ht="88.5" customHeight="1" x14ac:dyDescent="0.2">
      <c r="A3419" s="41" t="s">
        <v>12366</v>
      </c>
      <c r="B3419" s="42" t="s">
        <v>12136</v>
      </c>
      <c r="C3419" s="43" t="s">
        <v>12323</v>
      </c>
      <c r="D3419" s="43" t="s">
        <v>12324</v>
      </c>
      <c r="E3419" s="44" t="s">
        <v>232</v>
      </c>
      <c r="F3419" s="45" t="s">
        <v>12367</v>
      </c>
      <c r="G3419" s="45" t="s">
        <v>1100</v>
      </c>
      <c r="H3419" s="47">
        <v>42887</v>
      </c>
      <c r="I3419" s="47">
        <v>43434</v>
      </c>
      <c r="J3419" s="48" t="str">
        <f>IF(Ugovori_OPULJP[[#This Row],[DATUM ZAVRŠETKA OPERACIJE]]&gt;DATE(2024,3,31),"u provedbi","završen")</f>
        <v>završen</v>
      </c>
      <c r="K3419" s="46" t="s">
        <v>173</v>
      </c>
      <c r="L3419" s="46" t="s">
        <v>173</v>
      </c>
      <c r="M3419" s="49">
        <v>0.85</v>
      </c>
      <c r="N3419" s="49">
        <v>0.15</v>
      </c>
      <c r="O3419" s="50">
        <f>Ugovori_OPULJP[[#This Row],[Bespovratna sredstva - Ukupno (EU+Nac) HRK
= Ukupna ugovorena vrijednost bespovratnih sredstava]]*Ugovori_OPULJP[[#This Row],[EU STOPA SUFINANCIRANJA %
EU CO-FINANCING RATE %]]</f>
        <v>598802.28800000006</v>
      </c>
      <c r="P3419" s="51">
        <f>Ugovori_OPULJP[[#This Row],[Bespovratna sredstva - EU dio - HRK]]/7.5345</f>
        <v>79474.721348463732</v>
      </c>
      <c r="Q3419" s="50">
        <f>Ugovori_OPULJP[[#This Row],[Bespovratna sredstva - Ukupno (EU+Nac) HRK
= Ukupna ugovorena vrijednost bespovratnih sredstava]]*Ugovori_OPULJP[[#This Row],[STOPA NACIONALNOG SUFINANCIRANJA %]]</f>
        <v>105670.992</v>
      </c>
      <c r="R3419" s="51">
        <f>Ugovori_OPULJP[[#This Row],[Bespovratna sredstva - Nacionalni dio - HRK]]/7.5345</f>
        <v>14024.950826199482</v>
      </c>
      <c r="S3419" s="50">
        <v>704473.28</v>
      </c>
      <c r="T3419" s="51">
        <f>Ugovori_OPULJP[[#This Row],[Bespovratna sredstva - Ukupno (EU+Nac) HRK
= Ukupna ugovorena vrijednost bespovratnih sredstava]]/7.5345</f>
        <v>93499.67217466321</v>
      </c>
      <c r="U3419" s="50">
        <v>0</v>
      </c>
      <c r="V3419" s="51">
        <f>Ugovori_OPULJP[[#This Row],[Javni doprinos korisnika - HRK]]/7.5345</f>
        <v>0</v>
      </c>
      <c r="W3419" s="50">
        <v>0</v>
      </c>
      <c r="X3419" s="51">
        <f>Ugovori_OPULJP[[#This Row],[Privatni doprinos korisnika - HRK]]/7.5345</f>
        <v>0</v>
      </c>
      <c r="Y3419" s="52">
        <v>704473.28</v>
      </c>
      <c r="Z3419" s="53">
        <f>Ugovori_OPULJP[[#This Row],[UKUPNI PRIHVATLJIVI IZDACI
TOTAL ELIGIBLE EXPENDITURE
= Bespovratna sredstva ukupno + doprinos korisnika
= Ukupni prihvatljivi troškovi
= Ukupna ugovorena vrijednost projekta HRK]]/7.5345</f>
        <v>93499.67217466321</v>
      </c>
      <c r="AA3419" s="44" t="s">
        <v>12326</v>
      </c>
      <c r="AB3419" s="44" t="s">
        <v>753</v>
      </c>
      <c r="AC3419" s="43" t="s">
        <v>12368</v>
      </c>
      <c r="AD3419" s="43" t="s">
        <v>12328</v>
      </c>
    </row>
    <row r="3420" spans="1:30" ht="88.5" customHeight="1" x14ac:dyDescent="0.2">
      <c r="A3420" s="41" t="s">
        <v>12369</v>
      </c>
      <c r="B3420" s="42" t="s">
        <v>12136</v>
      </c>
      <c r="C3420" s="43" t="s">
        <v>12323</v>
      </c>
      <c r="D3420" s="43" t="s">
        <v>12324</v>
      </c>
      <c r="E3420" s="44" t="s">
        <v>232</v>
      </c>
      <c r="F3420" s="45" t="s">
        <v>12370</v>
      </c>
      <c r="G3420" s="45" t="s">
        <v>12371</v>
      </c>
      <c r="H3420" s="47">
        <v>42887</v>
      </c>
      <c r="I3420" s="47">
        <v>43616</v>
      </c>
      <c r="J3420" s="48" t="str">
        <f>IF(Ugovori_OPULJP[[#This Row],[DATUM ZAVRŠETKA OPERACIJE]]&gt;DATE(2024,3,31),"u provedbi","završen")</f>
        <v>završen</v>
      </c>
      <c r="K3420" s="46" t="s">
        <v>37</v>
      </c>
      <c r="L3420" s="46" t="s">
        <v>37</v>
      </c>
      <c r="M3420" s="49">
        <v>0.85</v>
      </c>
      <c r="N3420" s="49">
        <v>0.15</v>
      </c>
      <c r="O3420" s="50">
        <f>Ugovori_OPULJP[[#This Row],[Bespovratna sredstva - Ukupno (EU+Nac) HRK
= Ukupna ugovorena vrijednost bespovratnih sredstava]]*Ugovori_OPULJP[[#This Row],[EU STOPA SUFINANCIRANJA %
EU CO-FINANCING RATE %]]</f>
        <v>589038.68649999995</v>
      </c>
      <c r="P3420" s="51">
        <f>Ugovori_OPULJP[[#This Row],[Bespovratna sredstva - EU dio - HRK]]/7.5345</f>
        <v>78178.86873714246</v>
      </c>
      <c r="Q3420" s="50">
        <f>Ugovori_OPULJP[[#This Row],[Bespovratna sredstva - Ukupno (EU+Nac) HRK
= Ukupna ugovorena vrijednost bespovratnih sredstava]]*Ugovori_OPULJP[[#This Row],[STOPA NACIONALNOG SUFINANCIRANJA %]]</f>
        <v>103948.00349999999</v>
      </c>
      <c r="R3420" s="51">
        <f>Ugovori_OPULJP[[#This Row],[Bespovratna sredstva - Nacionalni dio - HRK]]/7.5345</f>
        <v>13796.270953613377</v>
      </c>
      <c r="S3420" s="50">
        <v>692986.69</v>
      </c>
      <c r="T3420" s="51">
        <f>Ugovori_OPULJP[[#This Row],[Bespovratna sredstva - Ukupno (EU+Nac) HRK
= Ukupna ugovorena vrijednost bespovratnih sredstava]]/7.5345</f>
        <v>91975.139690755837</v>
      </c>
      <c r="U3420" s="50">
        <v>0</v>
      </c>
      <c r="V3420" s="51">
        <f>Ugovori_OPULJP[[#This Row],[Javni doprinos korisnika - HRK]]/7.5345</f>
        <v>0</v>
      </c>
      <c r="W3420" s="50">
        <v>0</v>
      </c>
      <c r="X3420" s="51">
        <f>Ugovori_OPULJP[[#This Row],[Privatni doprinos korisnika - HRK]]/7.5345</f>
        <v>0</v>
      </c>
      <c r="Y3420" s="52">
        <v>692986.69</v>
      </c>
      <c r="Z3420" s="53">
        <f>Ugovori_OPULJP[[#This Row],[UKUPNI PRIHVATLJIVI IZDACI
TOTAL ELIGIBLE EXPENDITURE
= Bespovratna sredstva ukupno + doprinos korisnika
= Ukupni prihvatljivi troškovi
= Ukupna ugovorena vrijednost projekta HRK]]/7.5345</f>
        <v>91975.139690755837</v>
      </c>
      <c r="AA3420" s="44" t="s">
        <v>12326</v>
      </c>
      <c r="AB3420" s="44" t="s">
        <v>753</v>
      </c>
      <c r="AC3420" s="43" t="s">
        <v>12372</v>
      </c>
      <c r="AD3420" s="43" t="s">
        <v>12328</v>
      </c>
    </row>
    <row r="3421" spans="1:30" ht="88.5" customHeight="1" x14ac:dyDescent="0.2">
      <c r="A3421" s="41" t="s">
        <v>12373</v>
      </c>
      <c r="B3421" s="42" t="s">
        <v>12136</v>
      </c>
      <c r="C3421" s="43" t="s">
        <v>12323</v>
      </c>
      <c r="D3421" s="43" t="s">
        <v>12324</v>
      </c>
      <c r="E3421" s="44" t="s">
        <v>232</v>
      </c>
      <c r="F3421" s="45" t="s">
        <v>12374</v>
      </c>
      <c r="G3421" s="45" t="s">
        <v>12375</v>
      </c>
      <c r="H3421" s="47">
        <v>42887</v>
      </c>
      <c r="I3421" s="47">
        <v>43616</v>
      </c>
      <c r="J3421" s="48" t="str">
        <f>IF(Ugovori_OPULJP[[#This Row],[DATUM ZAVRŠETKA OPERACIJE]]&gt;DATE(2024,3,31),"u provedbi","završen")</f>
        <v>završen</v>
      </c>
      <c r="K3421" s="46" t="s">
        <v>12376</v>
      </c>
      <c r="L3421" s="46" t="s">
        <v>79</v>
      </c>
      <c r="M3421" s="49">
        <v>0.85</v>
      </c>
      <c r="N3421" s="49">
        <v>0.15</v>
      </c>
      <c r="O3421" s="50">
        <f>Ugovori_OPULJP[[#This Row],[Bespovratna sredstva - Ukupno (EU+Nac) HRK
= Ukupna ugovorena vrijednost bespovratnih sredstava]]*Ugovori_OPULJP[[#This Row],[EU STOPA SUFINANCIRANJA %
EU CO-FINANCING RATE %]]</f>
        <v>594193.14599999995</v>
      </c>
      <c r="P3421" s="51">
        <f>Ugovori_OPULJP[[#This Row],[Bespovratna sredstva - EU dio - HRK]]/7.5345</f>
        <v>78862.983077841913</v>
      </c>
      <c r="Q3421" s="50">
        <f>Ugovori_OPULJP[[#This Row],[Bespovratna sredstva - Ukupno (EU+Nac) HRK
= Ukupna ugovorena vrijednost bespovratnih sredstava]]*Ugovori_OPULJP[[#This Row],[STOPA NACIONALNOG SUFINANCIRANJA %]]</f>
        <v>104857.614</v>
      </c>
      <c r="R3421" s="51">
        <f>Ugovori_OPULJP[[#This Row],[Bespovratna sredstva - Nacionalni dio - HRK]]/7.5345</f>
        <v>13916.997013736811</v>
      </c>
      <c r="S3421" s="50">
        <v>699050.76</v>
      </c>
      <c r="T3421" s="51">
        <f>Ugovori_OPULJP[[#This Row],[Bespovratna sredstva - Ukupno (EU+Nac) HRK
= Ukupna ugovorena vrijednost bespovratnih sredstava]]/7.5345</f>
        <v>92779.980091578735</v>
      </c>
      <c r="U3421" s="50">
        <v>0</v>
      </c>
      <c r="V3421" s="51">
        <f>Ugovori_OPULJP[[#This Row],[Javni doprinos korisnika - HRK]]/7.5345</f>
        <v>0</v>
      </c>
      <c r="W3421" s="50">
        <v>0</v>
      </c>
      <c r="X3421" s="51">
        <f>Ugovori_OPULJP[[#This Row],[Privatni doprinos korisnika - HRK]]/7.5345</f>
        <v>0</v>
      </c>
      <c r="Y3421" s="52">
        <v>699050.76</v>
      </c>
      <c r="Z3421" s="53">
        <f>Ugovori_OPULJP[[#This Row],[UKUPNI PRIHVATLJIVI IZDACI
TOTAL ELIGIBLE EXPENDITURE
= Bespovratna sredstva ukupno + doprinos korisnika
= Ukupni prihvatljivi troškovi
= Ukupna ugovorena vrijednost projekta HRK]]/7.5345</f>
        <v>92779.980091578735</v>
      </c>
      <c r="AA3421" s="44" t="s">
        <v>12326</v>
      </c>
      <c r="AB3421" s="44" t="s">
        <v>753</v>
      </c>
      <c r="AC3421" s="43" t="s">
        <v>12377</v>
      </c>
      <c r="AD3421" s="43" t="s">
        <v>12328</v>
      </c>
    </row>
    <row r="3422" spans="1:30" ht="88.5" customHeight="1" x14ac:dyDescent="0.2">
      <c r="A3422" s="41" t="s">
        <v>12378</v>
      </c>
      <c r="B3422" s="42" t="s">
        <v>12136</v>
      </c>
      <c r="C3422" s="43" t="s">
        <v>12323</v>
      </c>
      <c r="D3422" s="43" t="s">
        <v>12324</v>
      </c>
      <c r="E3422" s="44" t="s">
        <v>232</v>
      </c>
      <c r="F3422" s="32" t="s">
        <v>12379</v>
      </c>
      <c r="G3422" s="45" t="s">
        <v>12380</v>
      </c>
      <c r="H3422" s="47">
        <v>42979</v>
      </c>
      <c r="I3422" s="47">
        <v>43708</v>
      </c>
      <c r="J3422" s="48" t="str">
        <f>IF(Ugovori_OPULJP[[#This Row],[DATUM ZAVRŠETKA OPERACIJE]]&gt;DATE(2024,3,31),"u provedbi","završen")</f>
        <v>završen</v>
      </c>
      <c r="K3422" s="46" t="s">
        <v>338</v>
      </c>
      <c r="L3422" s="46" t="s">
        <v>338</v>
      </c>
      <c r="M3422" s="49">
        <v>0.85</v>
      </c>
      <c r="N3422" s="49">
        <v>0.15</v>
      </c>
      <c r="O3422" s="50">
        <f>Ugovori_OPULJP[[#This Row],[Bespovratna sredstva - Ukupno (EU+Nac) HRK
= Ukupna ugovorena vrijednost bespovratnih sredstava]]*Ugovori_OPULJP[[#This Row],[EU STOPA SUFINANCIRANJA %
EU CO-FINANCING RATE %]]</f>
        <v>991410.28399999999</v>
      </c>
      <c r="P3422" s="51">
        <f>Ugovori_OPULJP[[#This Row],[Bespovratna sredstva - EU dio - HRK]]/7.5345</f>
        <v>131582.75718362199</v>
      </c>
      <c r="Q3422" s="50">
        <f>Ugovori_OPULJP[[#This Row],[Bespovratna sredstva - Ukupno (EU+Nac) HRK
= Ukupna ugovorena vrijednost bespovratnih sredstava]]*Ugovori_OPULJP[[#This Row],[STOPA NACIONALNOG SUFINANCIRANJA %]]</f>
        <v>174954.75599999999</v>
      </c>
      <c r="R3422" s="51">
        <f>Ugovori_OPULJP[[#This Row],[Bespovratna sredstva - Nacionalni dio - HRK]]/7.5345</f>
        <v>23220.486561815647</v>
      </c>
      <c r="S3422" s="50">
        <v>1166365.04</v>
      </c>
      <c r="T3422" s="51">
        <f>Ugovori_OPULJP[[#This Row],[Bespovratna sredstva - Ukupno (EU+Nac) HRK
= Ukupna ugovorena vrijednost bespovratnih sredstava]]/7.5345</f>
        <v>154803.24374543765</v>
      </c>
      <c r="U3422" s="50">
        <v>0</v>
      </c>
      <c r="V3422" s="51">
        <f>Ugovori_OPULJP[[#This Row],[Javni doprinos korisnika - HRK]]/7.5345</f>
        <v>0</v>
      </c>
      <c r="W3422" s="50">
        <v>0</v>
      </c>
      <c r="X3422" s="51">
        <f>Ugovori_OPULJP[[#This Row],[Privatni doprinos korisnika - HRK]]/7.5345</f>
        <v>0</v>
      </c>
      <c r="Y3422" s="52">
        <v>1166365.04</v>
      </c>
      <c r="Z3422" s="53">
        <f>Ugovori_OPULJP[[#This Row],[UKUPNI PRIHVATLJIVI IZDACI
TOTAL ELIGIBLE EXPENDITURE
= Bespovratna sredstva ukupno + doprinos korisnika
= Ukupni prihvatljivi troškovi
= Ukupna ugovorena vrijednost projekta HRK]]/7.5345</f>
        <v>154803.24374543765</v>
      </c>
      <c r="AA3422" s="44" t="s">
        <v>12326</v>
      </c>
      <c r="AB3422" s="44" t="s">
        <v>753</v>
      </c>
      <c r="AC3422" s="114" t="s">
        <v>12381</v>
      </c>
      <c r="AD3422" s="43" t="s">
        <v>12328</v>
      </c>
    </row>
    <row r="3423" spans="1:30" ht="88.5" customHeight="1" x14ac:dyDescent="0.2">
      <c r="A3423" s="41" t="s">
        <v>12382</v>
      </c>
      <c r="B3423" s="42" t="s">
        <v>12136</v>
      </c>
      <c r="C3423" s="43" t="s">
        <v>12323</v>
      </c>
      <c r="D3423" s="43" t="s">
        <v>12324</v>
      </c>
      <c r="E3423" s="44" t="s">
        <v>232</v>
      </c>
      <c r="F3423" s="45" t="s">
        <v>12383</v>
      </c>
      <c r="G3423" s="45" t="s">
        <v>12384</v>
      </c>
      <c r="H3423" s="47">
        <v>42887</v>
      </c>
      <c r="I3423" s="47">
        <v>43434</v>
      </c>
      <c r="J3423" s="48" t="str">
        <f>IF(Ugovori_OPULJP[[#This Row],[DATUM ZAVRŠETKA OPERACIJE]]&gt;DATE(2024,3,31),"u provedbi","završen")</f>
        <v>završen</v>
      </c>
      <c r="K3423" s="46" t="s">
        <v>12385</v>
      </c>
      <c r="L3423" s="46" t="s">
        <v>594</v>
      </c>
      <c r="M3423" s="49">
        <v>0.85</v>
      </c>
      <c r="N3423" s="49">
        <v>0.15</v>
      </c>
      <c r="O3423" s="50">
        <f>Ugovori_OPULJP[[#This Row],[Bespovratna sredstva - Ukupno (EU+Nac) HRK
= Ukupna ugovorena vrijednost bespovratnih sredstava]]*Ugovori_OPULJP[[#This Row],[EU STOPA SUFINANCIRANJA %
EU CO-FINANCING RATE %]]</f>
        <v>570446.73849999998</v>
      </c>
      <c r="P3423" s="51">
        <f>Ugovori_OPULJP[[#This Row],[Bespovratna sredstva - EU dio - HRK]]/7.5345</f>
        <v>75711.293184683775</v>
      </c>
      <c r="Q3423" s="50">
        <f>Ugovori_OPULJP[[#This Row],[Bespovratna sredstva - Ukupno (EU+Nac) HRK
= Ukupna ugovorena vrijednost bespovratnih sredstava]]*Ugovori_OPULJP[[#This Row],[STOPA NACIONALNOG SUFINANCIRANJA %]]</f>
        <v>100667.07150000001</v>
      </c>
      <c r="R3423" s="51">
        <f>Ugovori_OPULJP[[#This Row],[Bespovratna sredstva - Nacionalni dio - HRK]]/7.5345</f>
        <v>13360.816444355962</v>
      </c>
      <c r="S3423" s="50">
        <v>671113.81</v>
      </c>
      <c r="T3423" s="51">
        <f>Ugovori_OPULJP[[#This Row],[Bespovratna sredstva - Ukupno (EU+Nac) HRK
= Ukupna ugovorena vrijednost bespovratnih sredstava]]/7.5345</f>
        <v>89072.109629039755</v>
      </c>
      <c r="U3423" s="50">
        <v>0</v>
      </c>
      <c r="V3423" s="51">
        <f>Ugovori_OPULJP[[#This Row],[Javni doprinos korisnika - HRK]]/7.5345</f>
        <v>0</v>
      </c>
      <c r="W3423" s="50">
        <v>800</v>
      </c>
      <c r="X3423" s="51">
        <f>Ugovori_OPULJP[[#This Row],[Privatni doprinos korisnika - HRK]]/7.5345</f>
        <v>106.17824673170084</v>
      </c>
      <c r="Y3423" s="52">
        <v>671913.81</v>
      </c>
      <c r="Z3423" s="53">
        <f>Ugovori_OPULJP[[#This Row],[UKUPNI PRIHVATLJIVI IZDACI
TOTAL ELIGIBLE EXPENDITURE
= Bespovratna sredstva ukupno + doprinos korisnika
= Ukupni prihvatljivi troškovi
= Ukupna ugovorena vrijednost projekta HRK]]/7.5345</f>
        <v>89178.28787577145</v>
      </c>
      <c r="AA3423" s="44" t="s">
        <v>12326</v>
      </c>
      <c r="AB3423" s="44" t="s">
        <v>753</v>
      </c>
      <c r="AC3423" s="43" t="s">
        <v>12386</v>
      </c>
      <c r="AD3423" s="43" t="s">
        <v>12328</v>
      </c>
    </row>
    <row r="3424" spans="1:30" ht="88.5" customHeight="1" x14ac:dyDescent="0.2">
      <c r="A3424" s="41" t="s">
        <v>12387</v>
      </c>
      <c r="B3424" s="42" t="s">
        <v>12136</v>
      </c>
      <c r="C3424" s="43" t="s">
        <v>12323</v>
      </c>
      <c r="D3424" s="43" t="s">
        <v>12324</v>
      </c>
      <c r="E3424" s="44" t="s">
        <v>232</v>
      </c>
      <c r="F3424" s="45" t="s">
        <v>12388</v>
      </c>
      <c r="G3424" s="45" t="s">
        <v>12389</v>
      </c>
      <c r="H3424" s="47">
        <v>42887</v>
      </c>
      <c r="I3424" s="47">
        <v>43616</v>
      </c>
      <c r="J3424" s="48" t="str">
        <f>IF(Ugovori_OPULJP[[#This Row],[DATUM ZAVRŠETKA OPERACIJE]]&gt;DATE(2024,3,31),"u provedbi","završen")</f>
        <v>završen</v>
      </c>
      <c r="K3424" s="46" t="s">
        <v>79</v>
      </c>
      <c r="L3424" s="46" t="s">
        <v>79</v>
      </c>
      <c r="M3424" s="49">
        <v>0.85</v>
      </c>
      <c r="N3424" s="49">
        <v>0.15</v>
      </c>
      <c r="O3424" s="50">
        <f>Ugovori_OPULJP[[#This Row],[Bespovratna sredstva - Ukupno (EU+Nac) HRK
= Ukupna ugovorena vrijednost bespovratnih sredstava]]*Ugovori_OPULJP[[#This Row],[EU STOPA SUFINANCIRANJA %
EU CO-FINANCING RATE %]]</f>
        <v>1017414.9119999999</v>
      </c>
      <c r="P3424" s="51">
        <f>Ugovori_OPULJP[[#This Row],[Bespovratna sredstva - EU dio - HRK]]/7.5345</f>
        <v>135034.1644435596</v>
      </c>
      <c r="Q3424" s="50">
        <f>Ugovori_OPULJP[[#This Row],[Bespovratna sredstva - Ukupno (EU+Nac) HRK
= Ukupna ugovorena vrijednost bespovratnih sredstava]]*Ugovori_OPULJP[[#This Row],[STOPA NACIONALNOG SUFINANCIRANJA %]]</f>
        <v>179543.80799999999</v>
      </c>
      <c r="R3424" s="51">
        <f>Ugovori_OPULJP[[#This Row],[Bespovratna sredstva - Nacionalni dio - HRK]]/7.5345</f>
        <v>23829.558431216403</v>
      </c>
      <c r="S3424" s="50">
        <v>1196958.72</v>
      </c>
      <c r="T3424" s="51">
        <f>Ugovori_OPULJP[[#This Row],[Bespovratna sredstva - Ukupno (EU+Nac) HRK
= Ukupna ugovorena vrijednost bespovratnih sredstava]]/7.5345</f>
        <v>158863.72287477602</v>
      </c>
      <c r="U3424" s="50">
        <v>0</v>
      </c>
      <c r="V3424" s="51">
        <f>Ugovori_OPULJP[[#This Row],[Javni doprinos korisnika - HRK]]/7.5345</f>
        <v>0</v>
      </c>
      <c r="W3424" s="50">
        <v>0</v>
      </c>
      <c r="X3424" s="51">
        <f>Ugovori_OPULJP[[#This Row],[Privatni doprinos korisnika - HRK]]/7.5345</f>
        <v>0</v>
      </c>
      <c r="Y3424" s="52">
        <v>1196958.72</v>
      </c>
      <c r="Z3424" s="53">
        <f>Ugovori_OPULJP[[#This Row],[UKUPNI PRIHVATLJIVI IZDACI
TOTAL ELIGIBLE EXPENDITURE
= Bespovratna sredstva ukupno + doprinos korisnika
= Ukupni prihvatljivi troškovi
= Ukupna ugovorena vrijednost projekta HRK]]/7.5345</f>
        <v>158863.72287477602</v>
      </c>
      <c r="AA3424" s="44" t="s">
        <v>12326</v>
      </c>
      <c r="AB3424" s="44" t="s">
        <v>753</v>
      </c>
      <c r="AC3424" s="43" t="s">
        <v>12390</v>
      </c>
      <c r="AD3424" s="43" t="s">
        <v>12328</v>
      </c>
    </row>
    <row r="3425" spans="1:30" ht="88.5" customHeight="1" x14ac:dyDescent="0.2">
      <c r="A3425" s="41" t="s">
        <v>12391</v>
      </c>
      <c r="B3425" s="42" t="s">
        <v>12136</v>
      </c>
      <c r="C3425" s="43" t="s">
        <v>12323</v>
      </c>
      <c r="D3425" s="43" t="s">
        <v>12324</v>
      </c>
      <c r="E3425" s="44" t="s">
        <v>232</v>
      </c>
      <c r="F3425" s="45" t="s">
        <v>12392</v>
      </c>
      <c r="G3425" s="45" t="s">
        <v>8191</v>
      </c>
      <c r="H3425" s="47">
        <v>42948</v>
      </c>
      <c r="I3425" s="47">
        <v>43496</v>
      </c>
      <c r="J3425" s="48" t="str">
        <f>IF(Ugovori_OPULJP[[#This Row],[DATUM ZAVRŠETKA OPERACIJE]]&gt;DATE(2024,3,31),"u provedbi","završen")</f>
        <v>završen</v>
      </c>
      <c r="K3425" s="46" t="s">
        <v>12393</v>
      </c>
      <c r="L3425" s="46" t="s">
        <v>37</v>
      </c>
      <c r="M3425" s="49">
        <v>0.85</v>
      </c>
      <c r="N3425" s="49">
        <v>0.15</v>
      </c>
      <c r="O3425" s="50">
        <f>Ugovori_OPULJP[[#This Row],[Bespovratna sredstva - Ukupno (EU+Nac) HRK
= Ukupna ugovorena vrijednost bespovratnih sredstava]]*Ugovori_OPULJP[[#This Row],[EU STOPA SUFINANCIRANJA %
EU CO-FINANCING RATE %]]</f>
        <v>575338.05500000005</v>
      </c>
      <c r="P3425" s="51">
        <f>Ugovori_OPULJP[[#This Row],[Bespovratna sredstva - EU dio - HRK]]/7.5345</f>
        <v>76360.482447408591</v>
      </c>
      <c r="Q3425" s="50">
        <f>Ugovori_OPULJP[[#This Row],[Bespovratna sredstva - Ukupno (EU+Nac) HRK
= Ukupna ugovorena vrijednost bespovratnih sredstava]]*Ugovori_OPULJP[[#This Row],[STOPA NACIONALNOG SUFINANCIRANJA %]]</f>
        <v>101530.24500000001</v>
      </c>
      <c r="R3425" s="51">
        <f>Ugovori_OPULJP[[#This Row],[Bespovratna sredstva - Nacionalni dio - HRK]]/7.5345</f>
        <v>13475.379255425045</v>
      </c>
      <c r="S3425" s="50">
        <v>676868.3</v>
      </c>
      <c r="T3425" s="51">
        <f>Ugovori_OPULJP[[#This Row],[Bespovratna sredstva - Ukupno (EU+Nac) HRK
= Ukupna ugovorena vrijednost bespovratnih sredstava]]/7.5345</f>
        <v>89835.86170283363</v>
      </c>
      <c r="U3425" s="50">
        <v>0</v>
      </c>
      <c r="V3425" s="51">
        <f>Ugovori_OPULJP[[#This Row],[Javni doprinos korisnika - HRK]]/7.5345</f>
        <v>0</v>
      </c>
      <c r="W3425" s="50">
        <v>0</v>
      </c>
      <c r="X3425" s="51">
        <f>Ugovori_OPULJP[[#This Row],[Privatni doprinos korisnika - HRK]]/7.5345</f>
        <v>0</v>
      </c>
      <c r="Y3425" s="52">
        <v>676868.3</v>
      </c>
      <c r="Z3425" s="53">
        <f>Ugovori_OPULJP[[#This Row],[UKUPNI PRIHVATLJIVI IZDACI
TOTAL ELIGIBLE EXPENDITURE
= Bespovratna sredstva ukupno + doprinos korisnika
= Ukupni prihvatljivi troškovi
= Ukupna ugovorena vrijednost projekta HRK]]/7.5345</f>
        <v>89835.86170283363</v>
      </c>
      <c r="AA3425" s="44" t="s">
        <v>12326</v>
      </c>
      <c r="AB3425" s="44" t="s">
        <v>753</v>
      </c>
      <c r="AC3425" s="43" t="s">
        <v>12394</v>
      </c>
      <c r="AD3425" s="43" t="s">
        <v>12328</v>
      </c>
    </row>
    <row r="3426" spans="1:30" ht="88.5" customHeight="1" x14ac:dyDescent="0.2">
      <c r="A3426" s="41" t="s">
        <v>12395</v>
      </c>
      <c r="B3426" s="42" t="s">
        <v>12136</v>
      </c>
      <c r="C3426" s="43" t="s">
        <v>12323</v>
      </c>
      <c r="D3426" s="43" t="s">
        <v>12324</v>
      </c>
      <c r="E3426" s="44" t="s">
        <v>232</v>
      </c>
      <c r="F3426" s="45" t="s">
        <v>12396</v>
      </c>
      <c r="G3426" s="45" t="s">
        <v>121</v>
      </c>
      <c r="H3426" s="47">
        <v>42887</v>
      </c>
      <c r="I3426" s="47">
        <v>43616</v>
      </c>
      <c r="J3426" s="48" t="str">
        <f>IF(Ugovori_OPULJP[[#This Row],[DATUM ZAVRŠETKA OPERACIJE]]&gt;DATE(2024,3,31),"u provedbi","završen")</f>
        <v>završen</v>
      </c>
      <c r="K3426" s="46" t="s">
        <v>12397</v>
      </c>
      <c r="L3426" s="46" t="s">
        <v>99</v>
      </c>
      <c r="M3426" s="49">
        <v>0.85</v>
      </c>
      <c r="N3426" s="49">
        <v>0.15</v>
      </c>
      <c r="O3426" s="50">
        <f>Ugovori_OPULJP[[#This Row],[Bespovratna sredstva - Ukupno (EU+Nac) HRK
= Ukupna ugovorena vrijednost bespovratnih sredstava]]*Ugovori_OPULJP[[#This Row],[EU STOPA SUFINANCIRANJA %
EU CO-FINANCING RATE %]]</f>
        <v>911652.9310000001</v>
      </c>
      <c r="P3426" s="51">
        <f>Ugovori_OPULJP[[#This Row],[Bespovratna sredstva - EU dio - HRK]]/7.5345</f>
        <v>120997.13730174532</v>
      </c>
      <c r="Q3426" s="50">
        <f>Ugovori_OPULJP[[#This Row],[Bespovratna sredstva - Ukupno (EU+Nac) HRK
= Ukupna ugovorena vrijednost bespovratnih sredstava]]*Ugovori_OPULJP[[#This Row],[STOPA NACIONALNOG SUFINANCIRANJA %]]</f>
        <v>160879.929</v>
      </c>
      <c r="R3426" s="51">
        <f>Ugovori_OPULJP[[#This Row],[Bespovratna sredstva - Nacionalni dio - HRK]]/7.5345</f>
        <v>21352.435994425643</v>
      </c>
      <c r="S3426" s="50">
        <v>1072532.8600000001</v>
      </c>
      <c r="T3426" s="51">
        <f>Ugovori_OPULJP[[#This Row],[Bespovratna sredstva - Ukupno (EU+Nac) HRK
= Ukupna ugovorena vrijednost bespovratnih sredstava]]/7.5345</f>
        <v>142349.57329617094</v>
      </c>
      <c r="U3426" s="50">
        <v>61823.98</v>
      </c>
      <c r="V3426" s="51">
        <f>Ugovori_OPULJP[[#This Row],[Javni doprinos korisnika - HRK]]/7.5345</f>
        <v>8205.4522529696733</v>
      </c>
      <c r="W3426" s="50">
        <v>0</v>
      </c>
      <c r="X3426" s="51">
        <f>Ugovori_OPULJP[[#This Row],[Privatni doprinos korisnika - HRK]]/7.5345</f>
        <v>0</v>
      </c>
      <c r="Y3426" s="52">
        <v>1134356.8400000001</v>
      </c>
      <c r="Z3426" s="53">
        <f>Ugovori_OPULJP[[#This Row],[UKUPNI PRIHVATLJIVI IZDACI
TOTAL ELIGIBLE EXPENDITURE
= Bespovratna sredstva ukupno + doprinos korisnika
= Ukupni prihvatljivi troškovi
= Ukupna ugovorena vrijednost projekta HRK]]/7.5345</f>
        <v>150555.02554914061</v>
      </c>
      <c r="AA3426" s="44" t="s">
        <v>12326</v>
      </c>
      <c r="AB3426" s="44" t="s">
        <v>753</v>
      </c>
      <c r="AC3426" s="43" t="s">
        <v>12398</v>
      </c>
      <c r="AD3426" s="43" t="s">
        <v>12328</v>
      </c>
    </row>
    <row r="3427" spans="1:30" ht="88.5" customHeight="1" x14ac:dyDescent="0.2">
      <c r="A3427" s="41" t="s">
        <v>12399</v>
      </c>
      <c r="B3427" s="42" t="s">
        <v>12136</v>
      </c>
      <c r="C3427" s="43" t="s">
        <v>12323</v>
      </c>
      <c r="D3427" s="43" t="s">
        <v>12324</v>
      </c>
      <c r="E3427" s="44" t="s">
        <v>232</v>
      </c>
      <c r="F3427" s="45" t="s">
        <v>12400</v>
      </c>
      <c r="G3427" s="45" t="s">
        <v>12401</v>
      </c>
      <c r="H3427" s="47">
        <v>42887</v>
      </c>
      <c r="I3427" s="47">
        <v>43616</v>
      </c>
      <c r="J3427" s="48" t="str">
        <f>IF(Ugovori_OPULJP[[#This Row],[DATUM ZAVRŠETKA OPERACIJE]]&gt;DATE(2024,3,31),"u provedbi","završen")</f>
        <v>završen</v>
      </c>
      <c r="K3427" s="46" t="s">
        <v>12402</v>
      </c>
      <c r="L3427" s="46" t="s">
        <v>94</v>
      </c>
      <c r="M3427" s="49">
        <v>0.85</v>
      </c>
      <c r="N3427" s="49">
        <v>0.15</v>
      </c>
      <c r="O3427" s="50">
        <f>Ugovori_OPULJP[[#This Row],[Bespovratna sredstva - Ukupno (EU+Nac) HRK
= Ukupna ugovorena vrijednost bespovratnih sredstava]]*Ugovori_OPULJP[[#This Row],[EU STOPA SUFINANCIRANJA %
EU CO-FINANCING RATE %]]</f>
        <v>965494.71899999992</v>
      </c>
      <c r="P3427" s="51">
        <f>Ugovori_OPULJP[[#This Row],[Bespovratna sredstva - EU dio - HRK]]/7.5345</f>
        <v>128143.17061517019</v>
      </c>
      <c r="Q3427" s="50">
        <f>Ugovori_OPULJP[[#This Row],[Bespovratna sredstva - Ukupno (EU+Nac) HRK
= Ukupna ugovorena vrijednost bespovratnih sredstava]]*Ugovori_OPULJP[[#This Row],[STOPA NACIONALNOG SUFINANCIRANJA %]]</f>
        <v>170381.42099999997</v>
      </c>
      <c r="R3427" s="51">
        <f>Ugovori_OPULJP[[#This Row],[Bespovratna sredstva - Nacionalni dio - HRK]]/7.5345</f>
        <v>22613.500696794741</v>
      </c>
      <c r="S3427" s="50">
        <v>1135876.1399999999</v>
      </c>
      <c r="T3427" s="51">
        <f>Ugovori_OPULJP[[#This Row],[Bespovratna sredstva - Ukupno (EU+Nac) HRK
= Ukupna ugovorena vrijednost bespovratnih sredstava]]/7.5345</f>
        <v>150756.67131196495</v>
      </c>
      <c r="U3427" s="50">
        <v>0</v>
      </c>
      <c r="V3427" s="51">
        <f>Ugovori_OPULJP[[#This Row],[Javni doprinos korisnika - HRK]]/7.5345</f>
        <v>0</v>
      </c>
      <c r="W3427" s="50">
        <v>0</v>
      </c>
      <c r="X3427" s="51">
        <f>Ugovori_OPULJP[[#This Row],[Privatni doprinos korisnika - HRK]]/7.5345</f>
        <v>0</v>
      </c>
      <c r="Y3427" s="52">
        <v>1135876.1399999999</v>
      </c>
      <c r="Z3427" s="53">
        <f>Ugovori_OPULJP[[#This Row],[UKUPNI PRIHVATLJIVI IZDACI
TOTAL ELIGIBLE EXPENDITURE
= Bespovratna sredstva ukupno + doprinos korisnika
= Ukupni prihvatljivi troškovi
= Ukupna ugovorena vrijednost projekta HRK]]/7.5345</f>
        <v>150756.67131196495</v>
      </c>
      <c r="AA3427" s="44" t="s">
        <v>12326</v>
      </c>
      <c r="AB3427" s="44" t="s">
        <v>753</v>
      </c>
      <c r="AC3427" s="43" t="s">
        <v>12403</v>
      </c>
      <c r="AD3427" s="43" t="s">
        <v>12328</v>
      </c>
    </row>
    <row r="3428" spans="1:30" ht="88.5" customHeight="1" x14ac:dyDescent="0.2">
      <c r="A3428" s="41" t="s">
        <v>12404</v>
      </c>
      <c r="B3428" s="42" t="s">
        <v>12136</v>
      </c>
      <c r="C3428" s="43" t="s">
        <v>12323</v>
      </c>
      <c r="D3428" s="43" t="s">
        <v>12324</v>
      </c>
      <c r="E3428" s="44" t="s">
        <v>232</v>
      </c>
      <c r="F3428" s="45" t="s">
        <v>12405</v>
      </c>
      <c r="G3428" s="45" t="s">
        <v>1091</v>
      </c>
      <c r="H3428" s="47">
        <v>42887</v>
      </c>
      <c r="I3428" s="47">
        <v>43616</v>
      </c>
      <c r="J3428" s="48" t="str">
        <f>IF(Ugovori_OPULJP[[#This Row],[DATUM ZAVRŠETKA OPERACIJE]]&gt;DATE(2024,3,31),"u provedbi","završen")</f>
        <v>završen</v>
      </c>
      <c r="K3428" s="46" t="s">
        <v>84</v>
      </c>
      <c r="L3428" s="46" t="s">
        <v>84</v>
      </c>
      <c r="M3428" s="49">
        <v>0.85</v>
      </c>
      <c r="N3428" s="49">
        <v>0.15</v>
      </c>
      <c r="O3428" s="50">
        <f>Ugovori_OPULJP[[#This Row],[Bespovratna sredstva - Ukupno (EU+Nac) HRK
= Ukupna ugovorena vrijednost bespovratnih sredstava]]*Ugovori_OPULJP[[#This Row],[EU STOPA SUFINANCIRANJA %
EU CO-FINANCING RATE %]]</f>
        <v>583700.1</v>
      </c>
      <c r="P3428" s="51">
        <f>Ugovori_OPULJP[[#This Row],[Bespovratna sredstva - EU dio - HRK]]/7.5345</f>
        <v>77470.316543898065</v>
      </c>
      <c r="Q3428" s="50">
        <f>Ugovori_OPULJP[[#This Row],[Bespovratna sredstva - Ukupno (EU+Nac) HRK
= Ukupna ugovorena vrijednost bespovratnih sredstava]]*Ugovori_OPULJP[[#This Row],[STOPA NACIONALNOG SUFINANCIRANJA %]]</f>
        <v>103005.9</v>
      </c>
      <c r="R3428" s="51">
        <f>Ugovori_OPULJP[[#This Row],[Bespovratna sredstva - Nacionalni dio - HRK]]/7.5345</f>
        <v>13671.232331276129</v>
      </c>
      <c r="S3428" s="50">
        <v>686706</v>
      </c>
      <c r="T3428" s="51">
        <f>Ugovori_OPULJP[[#This Row],[Bespovratna sredstva - Ukupno (EU+Nac) HRK
= Ukupna ugovorena vrijednost bespovratnih sredstava]]/7.5345</f>
        <v>91141.548875174194</v>
      </c>
      <c r="U3428" s="50">
        <v>0</v>
      </c>
      <c r="V3428" s="51">
        <f>Ugovori_OPULJP[[#This Row],[Javni doprinos korisnika - HRK]]/7.5345</f>
        <v>0</v>
      </c>
      <c r="W3428" s="50">
        <v>0</v>
      </c>
      <c r="X3428" s="51">
        <f>Ugovori_OPULJP[[#This Row],[Privatni doprinos korisnika - HRK]]/7.5345</f>
        <v>0</v>
      </c>
      <c r="Y3428" s="52">
        <v>686706</v>
      </c>
      <c r="Z3428" s="53">
        <f>Ugovori_OPULJP[[#This Row],[UKUPNI PRIHVATLJIVI IZDACI
TOTAL ELIGIBLE EXPENDITURE
= Bespovratna sredstva ukupno + doprinos korisnika
= Ukupni prihvatljivi troškovi
= Ukupna ugovorena vrijednost projekta HRK]]/7.5345</f>
        <v>91141.548875174194</v>
      </c>
      <c r="AA3428" s="44" t="s">
        <v>12326</v>
      </c>
      <c r="AB3428" s="44" t="s">
        <v>753</v>
      </c>
      <c r="AC3428" s="43" t="s">
        <v>12406</v>
      </c>
      <c r="AD3428" s="43" t="s">
        <v>12328</v>
      </c>
    </row>
    <row r="3429" spans="1:30" ht="88.5" customHeight="1" x14ac:dyDescent="0.2">
      <c r="A3429" s="41" t="s">
        <v>12407</v>
      </c>
      <c r="B3429" s="42" t="s">
        <v>12136</v>
      </c>
      <c r="C3429" s="43" t="s">
        <v>12323</v>
      </c>
      <c r="D3429" s="43" t="s">
        <v>12324</v>
      </c>
      <c r="E3429" s="44" t="s">
        <v>232</v>
      </c>
      <c r="F3429" s="45" t="s">
        <v>12408</v>
      </c>
      <c r="G3429" s="45" t="s">
        <v>3569</v>
      </c>
      <c r="H3429" s="47">
        <v>42948</v>
      </c>
      <c r="I3429" s="47">
        <v>44043</v>
      </c>
      <c r="J3429" s="48" t="str">
        <f>IF(Ugovori_OPULJP[[#This Row],[DATUM ZAVRŠETKA OPERACIJE]]&gt;DATE(2024,3,31),"u provedbi","završen")</f>
        <v>završen</v>
      </c>
      <c r="K3429" s="46" t="s">
        <v>7980</v>
      </c>
      <c r="L3429" s="46" t="s">
        <v>99</v>
      </c>
      <c r="M3429" s="49">
        <v>0.85</v>
      </c>
      <c r="N3429" s="49">
        <v>0.15</v>
      </c>
      <c r="O3429" s="50">
        <f>Ugovori_OPULJP[[#This Row],[Bespovratna sredstva - Ukupno (EU+Nac) HRK
= Ukupna ugovorena vrijednost bespovratnih sredstava]]*Ugovori_OPULJP[[#This Row],[EU STOPA SUFINANCIRANJA %
EU CO-FINANCING RATE %]]</f>
        <v>996048.90399999998</v>
      </c>
      <c r="P3429" s="51">
        <f>Ugovori_OPULJP[[#This Row],[Bespovratna sredstva - EU dio - HRK]]/7.5345</f>
        <v>132198.40785719024</v>
      </c>
      <c r="Q3429" s="50">
        <f>Ugovori_OPULJP[[#This Row],[Bespovratna sredstva - Ukupno (EU+Nac) HRK
= Ukupna ugovorena vrijednost bespovratnih sredstava]]*Ugovori_OPULJP[[#This Row],[STOPA NACIONALNOG SUFINANCIRANJA %]]</f>
        <v>175773.33599999998</v>
      </c>
      <c r="R3429" s="51">
        <f>Ugovori_OPULJP[[#This Row],[Bespovratna sredstva - Nacionalni dio - HRK]]/7.5345</f>
        <v>23329.130798327689</v>
      </c>
      <c r="S3429" s="50">
        <v>1171822.24</v>
      </c>
      <c r="T3429" s="51">
        <f>Ugovori_OPULJP[[#This Row],[Bespovratna sredstva - Ukupno (EU+Nac) HRK
= Ukupna ugovorena vrijednost bespovratnih sredstava]]/7.5345</f>
        <v>155527.53865551794</v>
      </c>
      <c r="U3429" s="50">
        <v>0</v>
      </c>
      <c r="V3429" s="51">
        <f>Ugovori_OPULJP[[#This Row],[Javni doprinos korisnika - HRK]]/7.5345</f>
        <v>0</v>
      </c>
      <c r="W3429" s="50">
        <v>0</v>
      </c>
      <c r="X3429" s="51">
        <f>Ugovori_OPULJP[[#This Row],[Privatni doprinos korisnika - HRK]]/7.5345</f>
        <v>0</v>
      </c>
      <c r="Y3429" s="52">
        <v>1171822.24</v>
      </c>
      <c r="Z3429" s="53">
        <f>Ugovori_OPULJP[[#This Row],[UKUPNI PRIHVATLJIVI IZDACI
TOTAL ELIGIBLE EXPENDITURE
= Bespovratna sredstva ukupno + doprinos korisnika
= Ukupni prihvatljivi troškovi
= Ukupna ugovorena vrijednost projekta HRK]]/7.5345</f>
        <v>155527.53865551794</v>
      </c>
      <c r="AA3429" s="44" t="s">
        <v>12326</v>
      </c>
      <c r="AB3429" s="44" t="s">
        <v>753</v>
      </c>
      <c r="AC3429" s="43" t="s">
        <v>12409</v>
      </c>
      <c r="AD3429" s="43" t="s">
        <v>12328</v>
      </c>
    </row>
    <row r="3430" spans="1:30" ht="88.5" customHeight="1" x14ac:dyDescent="0.2">
      <c r="A3430" s="41" t="s">
        <v>12410</v>
      </c>
      <c r="B3430" s="42" t="s">
        <v>12136</v>
      </c>
      <c r="C3430" s="43" t="s">
        <v>12323</v>
      </c>
      <c r="D3430" s="43" t="s">
        <v>12324</v>
      </c>
      <c r="E3430" s="44" t="s">
        <v>232</v>
      </c>
      <c r="F3430" s="45" t="s">
        <v>12411</v>
      </c>
      <c r="G3430" s="45" t="s">
        <v>12412</v>
      </c>
      <c r="H3430" s="47">
        <v>42887</v>
      </c>
      <c r="I3430" s="47">
        <v>43343</v>
      </c>
      <c r="J3430" s="48" t="str">
        <f>IF(Ugovori_OPULJP[[#This Row],[DATUM ZAVRŠETKA OPERACIJE]]&gt;DATE(2024,3,31),"u provedbi","završen")</f>
        <v>završen</v>
      </c>
      <c r="K3430" s="46" t="s">
        <v>249</v>
      </c>
      <c r="L3430" s="46" t="s">
        <v>249</v>
      </c>
      <c r="M3430" s="49">
        <v>0.85</v>
      </c>
      <c r="N3430" s="49">
        <v>0.15</v>
      </c>
      <c r="O3430" s="50">
        <f>Ugovori_OPULJP[[#This Row],[Bespovratna sredstva - Ukupno (EU+Nac) HRK
= Ukupna ugovorena vrijednost bespovratnih sredstava]]*Ugovori_OPULJP[[#This Row],[EU STOPA SUFINANCIRANJA %
EU CO-FINANCING RATE %]]</f>
        <v>861516.07199999993</v>
      </c>
      <c r="P3430" s="51">
        <f>Ugovori_OPULJP[[#This Row],[Bespovratna sredstva - EU dio - HRK]]/7.5345</f>
        <v>114342.83257017717</v>
      </c>
      <c r="Q3430" s="50">
        <f>Ugovori_OPULJP[[#This Row],[Bespovratna sredstva - Ukupno (EU+Nac) HRK
= Ukupna ugovorena vrijednost bespovratnih sredstava]]*Ugovori_OPULJP[[#This Row],[STOPA NACIONALNOG SUFINANCIRANJA %]]</f>
        <v>152032.24799999999</v>
      </c>
      <c r="R3430" s="51">
        <f>Ugovori_OPULJP[[#This Row],[Bespovratna sredstva - Nacionalni dio - HRK]]/7.5345</f>
        <v>20178.146924148914</v>
      </c>
      <c r="S3430" s="50">
        <v>1013548.32</v>
      </c>
      <c r="T3430" s="51">
        <f>Ugovori_OPULJP[[#This Row],[Bespovratna sredstva - Ukupno (EU+Nac) HRK
= Ukupna ugovorena vrijednost bespovratnih sredstava]]/7.5345</f>
        <v>134520.97949432608</v>
      </c>
      <c r="U3430" s="50">
        <v>0</v>
      </c>
      <c r="V3430" s="51">
        <f>Ugovori_OPULJP[[#This Row],[Javni doprinos korisnika - HRK]]/7.5345</f>
        <v>0</v>
      </c>
      <c r="W3430" s="50">
        <v>0</v>
      </c>
      <c r="X3430" s="51">
        <f>Ugovori_OPULJP[[#This Row],[Privatni doprinos korisnika - HRK]]/7.5345</f>
        <v>0</v>
      </c>
      <c r="Y3430" s="52">
        <v>1013548.32</v>
      </c>
      <c r="Z3430" s="53">
        <f>Ugovori_OPULJP[[#This Row],[UKUPNI PRIHVATLJIVI IZDACI
TOTAL ELIGIBLE EXPENDITURE
= Bespovratna sredstva ukupno + doprinos korisnika
= Ukupni prihvatljivi troškovi
= Ukupna ugovorena vrijednost projekta HRK]]/7.5345</f>
        <v>134520.97949432608</v>
      </c>
      <c r="AA3430" s="44" t="s">
        <v>12326</v>
      </c>
      <c r="AB3430" s="44" t="s">
        <v>753</v>
      </c>
      <c r="AC3430" s="43" t="s">
        <v>12413</v>
      </c>
      <c r="AD3430" s="43" t="s">
        <v>12328</v>
      </c>
    </row>
    <row r="3431" spans="1:30" ht="88.5" customHeight="1" x14ac:dyDescent="0.2">
      <c r="A3431" s="41" t="s">
        <v>12414</v>
      </c>
      <c r="B3431" s="42" t="s">
        <v>12136</v>
      </c>
      <c r="C3431" s="43" t="s">
        <v>12323</v>
      </c>
      <c r="D3431" s="43" t="s">
        <v>12324</v>
      </c>
      <c r="E3431" s="44" t="s">
        <v>232</v>
      </c>
      <c r="F3431" s="45" t="s">
        <v>12415</v>
      </c>
      <c r="G3431" s="45" t="s">
        <v>8123</v>
      </c>
      <c r="H3431" s="47">
        <v>42887</v>
      </c>
      <c r="I3431" s="47">
        <v>43616</v>
      </c>
      <c r="J3431" s="48" t="str">
        <f>IF(Ugovori_OPULJP[[#This Row],[DATUM ZAVRŠETKA OPERACIJE]]&gt;DATE(2024,3,31),"u provedbi","završen")</f>
        <v>završen</v>
      </c>
      <c r="K3431" s="46" t="s">
        <v>12416</v>
      </c>
      <c r="L3431" s="46" t="s">
        <v>37</v>
      </c>
      <c r="M3431" s="49">
        <v>0.85</v>
      </c>
      <c r="N3431" s="49">
        <v>0.15</v>
      </c>
      <c r="O3431" s="50">
        <f>Ugovori_OPULJP[[#This Row],[Bespovratna sredstva - Ukupno (EU+Nac) HRK
= Ukupna ugovorena vrijednost bespovratnih sredstava]]*Ugovori_OPULJP[[#This Row],[EU STOPA SUFINANCIRANJA %
EU CO-FINANCING RATE %]]</f>
        <v>890312.71199999994</v>
      </c>
      <c r="P3431" s="51">
        <f>Ugovori_OPULJP[[#This Row],[Bespovratna sredstva - EU dio - HRK]]/7.5345</f>
        <v>118164.80350388213</v>
      </c>
      <c r="Q3431" s="50">
        <f>Ugovori_OPULJP[[#This Row],[Bespovratna sredstva - Ukupno (EU+Nac) HRK
= Ukupna ugovorena vrijednost bespovratnih sredstava]]*Ugovori_OPULJP[[#This Row],[STOPA NACIONALNOG SUFINANCIRANJA %]]</f>
        <v>157114.008</v>
      </c>
      <c r="R3431" s="51">
        <f>Ugovori_OPULJP[[#This Row],[Bespovratna sredstva - Nacionalni dio - HRK]]/7.5345</f>
        <v>20852.612383038024</v>
      </c>
      <c r="S3431" s="50">
        <v>1047426.72</v>
      </c>
      <c r="T3431" s="51">
        <f>Ugovori_OPULJP[[#This Row],[Bespovratna sredstva - Ukupno (EU+Nac) HRK
= Ukupna ugovorena vrijednost bespovratnih sredstava]]/7.5345</f>
        <v>139017.41588692015</v>
      </c>
      <c r="U3431" s="50">
        <v>0</v>
      </c>
      <c r="V3431" s="51">
        <f>Ugovori_OPULJP[[#This Row],[Javni doprinos korisnika - HRK]]/7.5345</f>
        <v>0</v>
      </c>
      <c r="W3431" s="50">
        <v>0</v>
      </c>
      <c r="X3431" s="51">
        <f>Ugovori_OPULJP[[#This Row],[Privatni doprinos korisnika - HRK]]/7.5345</f>
        <v>0</v>
      </c>
      <c r="Y3431" s="52">
        <v>1047426.72</v>
      </c>
      <c r="Z3431" s="53">
        <f>Ugovori_OPULJP[[#This Row],[UKUPNI PRIHVATLJIVI IZDACI
TOTAL ELIGIBLE EXPENDITURE
= Bespovratna sredstva ukupno + doprinos korisnika
= Ukupni prihvatljivi troškovi
= Ukupna ugovorena vrijednost projekta HRK]]/7.5345</f>
        <v>139017.41588692015</v>
      </c>
      <c r="AA3431" s="44" t="s">
        <v>12326</v>
      </c>
      <c r="AB3431" s="44" t="s">
        <v>753</v>
      </c>
      <c r="AC3431" s="43" t="s">
        <v>12417</v>
      </c>
      <c r="AD3431" s="43" t="s">
        <v>12328</v>
      </c>
    </row>
    <row r="3432" spans="1:30" ht="88.5" customHeight="1" x14ac:dyDescent="0.2">
      <c r="A3432" s="41" t="s">
        <v>12418</v>
      </c>
      <c r="B3432" s="42" t="s">
        <v>12136</v>
      </c>
      <c r="C3432" s="43" t="s">
        <v>12323</v>
      </c>
      <c r="D3432" s="43" t="s">
        <v>12324</v>
      </c>
      <c r="E3432" s="44" t="s">
        <v>232</v>
      </c>
      <c r="F3432" s="45" t="s">
        <v>12419</v>
      </c>
      <c r="G3432" s="45" t="s">
        <v>12420</v>
      </c>
      <c r="H3432" s="47">
        <v>42887</v>
      </c>
      <c r="I3432" s="47">
        <v>43616</v>
      </c>
      <c r="J3432" s="48" t="str">
        <f>IF(Ugovori_OPULJP[[#This Row],[DATUM ZAVRŠETKA OPERACIJE]]&gt;DATE(2024,3,31),"u provedbi","završen")</f>
        <v>završen</v>
      </c>
      <c r="K3432" s="46" t="s">
        <v>200</v>
      </c>
      <c r="L3432" s="46" t="s">
        <v>200</v>
      </c>
      <c r="M3432" s="49">
        <v>0.85</v>
      </c>
      <c r="N3432" s="49">
        <v>0.15</v>
      </c>
      <c r="O3432" s="50">
        <f>Ugovori_OPULJP[[#This Row],[Bespovratna sredstva - Ukupno (EU+Nac) HRK
= Ukupna ugovorena vrijednost bespovratnih sredstava]]*Ugovori_OPULJP[[#This Row],[EU STOPA SUFINANCIRANJA %
EU CO-FINANCING RATE %]]</f>
        <v>873636.60450000002</v>
      </c>
      <c r="P3432" s="51">
        <f>Ugovori_OPULJP[[#This Row],[Bespovratna sredstva - EU dio - HRK]]/7.5345</f>
        <v>115951.50368305793</v>
      </c>
      <c r="Q3432" s="50">
        <f>Ugovori_OPULJP[[#This Row],[Bespovratna sredstva - Ukupno (EU+Nac) HRK
= Ukupna ugovorena vrijednost bespovratnih sredstava]]*Ugovori_OPULJP[[#This Row],[STOPA NACIONALNOG SUFINANCIRANJA %]]</f>
        <v>154171.1655</v>
      </c>
      <c r="R3432" s="51">
        <f>Ugovori_OPULJP[[#This Row],[Bespovratna sredstva - Nacionalni dio - HRK]]/7.5345</f>
        <v>20462.030061716105</v>
      </c>
      <c r="S3432" s="50">
        <v>1027807.77</v>
      </c>
      <c r="T3432" s="51">
        <f>Ugovori_OPULJP[[#This Row],[Bespovratna sredstva - Ukupno (EU+Nac) HRK
= Ukupna ugovorena vrijednost bespovratnih sredstava]]/7.5345</f>
        <v>136413.53374477403</v>
      </c>
      <c r="U3432" s="50">
        <v>0</v>
      </c>
      <c r="V3432" s="51">
        <f>Ugovori_OPULJP[[#This Row],[Javni doprinos korisnika - HRK]]/7.5345</f>
        <v>0</v>
      </c>
      <c r="W3432" s="50">
        <v>0</v>
      </c>
      <c r="X3432" s="51">
        <f>Ugovori_OPULJP[[#This Row],[Privatni doprinos korisnika - HRK]]/7.5345</f>
        <v>0</v>
      </c>
      <c r="Y3432" s="52">
        <v>1027807.77</v>
      </c>
      <c r="Z3432" s="53">
        <f>Ugovori_OPULJP[[#This Row],[UKUPNI PRIHVATLJIVI IZDACI
TOTAL ELIGIBLE EXPENDITURE
= Bespovratna sredstva ukupno + doprinos korisnika
= Ukupni prihvatljivi troškovi
= Ukupna ugovorena vrijednost projekta HRK]]/7.5345</f>
        <v>136413.53374477403</v>
      </c>
      <c r="AA3432" s="44" t="s">
        <v>12326</v>
      </c>
      <c r="AB3432" s="44" t="s">
        <v>753</v>
      </c>
      <c r="AC3432" s="43" t="s">
        <v>12421</v>
      </c>
      <c r="AD3432" s="43" t="s">
        <v>12328</v>
      </c>
    </row>
    <row r="3433" spans="1:30" ht="88.5" customHeight="1" x14ac:dyDescent="0.2">
      <c r="A3433" s="41" t="s">
        <v>12422</v>
      </c>
      <c r="B3433" s="42" t="s">
        <v>12136</v>
      </c>
      <c r="C3433" s="43" t="s">
        <v>12323</v>
      </c>
      <c r="D3433" s="43" t="s">
        <v>12324</v>
      </c>
      <c r="E3433" s="44" t="s">
        <v>232</v>
      </c>
      <c r="F3433" s="45" t="s">
        <v>12423</v>
      </c>
      <c r="G3433" s="45" t="s">
        <v>12424</v>
      </c>
      <c r="H3433" s="47">
        <v>42948</v>
      </c>
      <c r="I3433" s="47">
        <v>43496</v>
      </c>
      <c r="J3433" s="48" t="str">
        <f>IF(Ugovori_OPULJP[[#This Row],[DATUM ZAVRŠETKA OPERACIJE]]&gt;DATE(2024,3,31),"u provedbi","završen")</f>
        <v>završen</v>
      </c>
      <c r="K3433" s="46" t="s">
        <v>594</v>
      </c>
      <c r="L3433" s="46" t="s">
        <v>594</v>
      </c>
      <c r="M3433" s="49">
        <v>0.85</v>
      </c>
      <c r="N3433" s="49">
        <v>0.15</v>
      </c>
      <c r="O3433" s="50">
        <f>Ugovori_OPULJP[[#This Row],[Bespovratna sredstva - Ukupno (EU+Nac) HRK
= Ukupna ugovorena vrijednost bespovratnih sredstava]]*Ugovori_OPULJP[[#This Row],[EU STOPA SUFINANCIRANJA %
EU CO-FINANCING RATE %]]</f>
        <v>789048.98199999996</v>
      </c>
      <c r="P3433" s="51">
        <f>Ugovori_OPULJP[[#This Row],[Bespovratna sredstva - EU dio - HRK]]/7.5345</f>
        <v>104724.79686774171</v>
      </c>
      <c r="Q3433" s="50">
        <f>Ugovori_OPULJP[[#This Row],[Bespovratna sredstva - Ukupno (EU+Nac) HRK
= Ukupna ugovorena vrijednost bespovratnih sredstava]]*Ugovori_OPULJP[[#This Row],[STOPA NACIONALNOG SUFINANCIRANJA %]]</f>
        <v>139243.93799999999</v>
      </c>
      <c r="R3433" s="51">
        <f>Ugovori_OPULJP[[#This Row],[Bespovratna sredstva - Nacionalni dio - HRK]]/7.5345</f>
        <v>18480.846506072066</v>
      </c>
      <c r="S3433" s="50">
        <v>928292.92</v>
      </c>
      <c r="T3433" s="51">
        <f>Ugovori_OPULJP[[#This Row],[Bespovratna sredstva - Ukupno (EU+Nac) HRK
= Ukupna ugovorena vrijednost bespovratnih sredstava]]/7.5345</f>
        <v>123205.64337381379</v>
      </c>
      <c r="U3433" s="50">
        <v>0</v>
      </c>
      <c r="V3433" s="51">
        <f>Ugovori_OPULJP[[#This Row],[Javni doprinos korisnika - HRK]]/7.5345</f>
        <v>0</v>
      </c>
      <c r="W3433" s="50">
        <v>0</v>
      </c>
      <c r="X3433" s="51">
        <f>Ugovori_OPULJP[[#This Row],[Privatni doprinos korisnika - HRK]]/7.5345</f>
        <v>0</v>
      </c>
      <c r="Y3433" s="52">
        <v>928292.92</v>
      </c>
      <c r="Z3433" s="53">
        <f>Ugovori_OPULJP[[#This Row],[UKUPNI PRIHVATLJIVI IZDACI
TOTAL ELIGIBLE EXPENDITURE
= Bespovratna sredstva ukupno + doprinos korisnika
= Ukupni prihvatljivi troškovi
= Ukupna ugovorena vrijednost projekta HRK]]/7.5345</f>
        <v>123205.64337381379</v>
      </c>
      <c r="AA3433" s="44" t="s">
        <v>12326</v>
      </c>
      <c r="AB3433" s="44" t="s">
        <v>753</v>
      </c>
      <c r="AC3433" s="43" t="s">
        <v>12425</v>
      </c>
      <c r="AD3433" s="43" t="s">
        <v>12328</v>
      </c>
    </row>
    <row r="3434" spans="1:30" ht="88.5" customHeight="1" x14ac:dyDescent="0.2">
      <c r="A3434" s="41" t="s">
        <v>12426</v>
      </c>
      <c r="B3434" s="42" t="s">
        <v>12136</v>
      </c>
      <c r="C3434" s="43" t="s">
        <v>12323</v>
      </c>
      <c r="D3434" s="43" t="s">
        <v>12324</v>
      </c>
      <c r="E3434" s="44" t="s">
        <v>232</v>
      </c>
      <c r="F3434" s="45" t="s">
        <v>12427</v>
      </c>
      <c r="G3434" s="45" t="s">
        <v>6500</v>
      </c>
      <c r="H3434" s="47">
        <v>42948</v>
      </c>
      <c r="I3434" s="47">
        <v>43677</v>
      </c>
      <c r="J3434" s="48" t="str">
        <f>IF(Ugovori_OPULJP[[#This Row],[DATUM ZAVRŠETKA OPERACIJE]]&gt;DATE(2024,3,31),"u provedbi","završen")</f>
        <v>završen</v>
      </c>
      <c r="K3434" s="46" t="s">
        <v>211</v>
      </c>
      <c r="L3434" s="46" t="s">
        <v>211</v>
      </c>
      <c r="M3434" s="49">
        <v>0.85</v>
      </c>
      <c r="N3434" s="49">
        <v>0.15</v>
      </c>
      <c r="O3434" s="50">
        <f>Ugovori_OPULJP[[#This Row],[Bespovratna sredstva - Ukupno (EU+Nac) HRK
= Ukupna ugovorena vrijednost bespovratnih sredstava]]*Ugovori_OPULJP[[#This Row],[EU STOPA SUFINANCIRANJA %
EU CO-FINANCING RATE %]]</f>
        <v>1019256.5645000001</v>
      </c>
      <c r="P3434" s="51">
        <f>Ugovori_OPULJP[[#This Row],[Bespovratna sredstva - EU dio - HRK]]/7.5345</f>
        <v>135278.59373548345</v>
      </c>
      <c r="Q3434" s="50">
        <f>Ugovori_OPULJP[[#This Row],[Bespovratna sredstva - Ukupno (EU+Nac) HRK
= Ukupna ugovorena vrijednost bespovratnih sredstava]]*Ugovori_OPULJP[[#This Row],[STOPA NACIONALNOG SUFINANCIRANJA %]]</f>
        <v>179868.80550000002</v>
      </c>
      <c r="R3434" s="51">
        <f>Ugovori_OPULJP[[#This Row],[Bespovratna sredstva - Nacionalni dio - HRK]]/7.5345</f>
        <v>23872.693012144136</v>
      </c>
      <c r="S3434" s="50">
        <v>1199125.3700000001</v>
      </c>
      <c r="T3434" s="51">
        <f>Ugovori_OPULJP[[#This Row],[Bespovratna sredstva - Ukupno (EU+Nac) HRK
= Ukupna ugovorena vrijednost bespovratnih sredstava]]/7.5345</f>
        <v>159151.28674762757</v>
      </c>
      <c r="U3434" s="50">
        <v>0</v>
      </c>
      <c r="V3434" s="51">
        <f>Ugovori_OPULJP[[#This Row],[Javni doprinos korisnika - HRK]]/7.5345</f>
        <v>0</v>
      </c>
      <c r="W3434" s="50">
        <v>0</v>
      </c>
      <c r="X3434" s="51">
        <f>Ugovori_OPULJP[[#This Row],[Privatni doprinos korisnika - HRK]]/7.5345</f>
        <v>0</v>
      </c>
      <c r="Y3434" s="52">
        <v>1199125.3700000001</v>
      </c>
      <c r="Z3434" s="53">
        <f>Ugovori_OPULJP[[#This Row],[UKUPNI PRIHVATLJIVI IZDACI
TOTAL ELIGIBLE EXPENDITURE
= Bespovratna sredstva ukupno + doprinos korisnika
= Ukupni prihvatljivi troškovi
= Ukupna ugovorena vrijednost projekta HRK]]/7.5345</f>
        <v>159151.28674762757</v>
      </c>
      <c r="AA3434" s="44" t="s">
        <v>12326</v>
      </c>
      <c r="AB3434" s="44" t="s">
        <v>753</v>
      </c>
      <c r="AC3434" s="43" t="s">
        <v>12428</v>
      </c>
      <c r="AD3434" s="43" t="s">
        <v>12328</v>
      </c>
    </row>
    <row r="3435" spans="1:30" ht="88.5" customHeight="1" x14ac:dyDescent="0.2">
      <c r="A3435" s="41" t="s">
        <v>12429</v>
      </c>
      <c r="B3435" s="42" t="s">
        <v>12136</v>
      </c>
      <c r="C3435" s="43" t="s">
        <v>12323</v>
      </c>
      <c r="D3435" s="43" t="s">
        <v>12324</v>
      </c>
      <c r="E3435" s="44" t="s">
        <v>232</v>
      </c>
      <c r="F3435" s="45" t="s">
        <v>12430</v>
      </c>
      <c r="G3435" s="45" t="s">
        <v>12431</v>
      </c>
      <c r="H3435" s="47">
        <v>42887</v>
      </c>
      <c r="I3435" s="47">
        <v>43404</v>
      </c>
      <c r="J3435" s="48" t="str">
        <f>IF(Ugovori_OPULJP[[#This Row],[DATUM ZAVRŠETKA OPERACIJE]]&gt;DATE(2024,3,31),"u provedbi","završen")</f>
        <v>završen</v>
      </c>
      <c r="K3435" s="46" t="s">
        <v>416</v>
      </c>
      <c r="L3435" s="46" t="s">
        <v>155</v>
      </c>
      <c r="M3435" s="49">
        <v>0.85</v>
      </c>
      <c r="N3435" s="49">
        <v>0.15</v>
      </c>
      <c r="O3435" s="50">
        <f>Ugovori_OPULJP[[#This Row],[Bespovratna sredstva - Ukupno (EU+Nac) HRK
= Ukupna ugovorena vrijednost bespovratnih sredstava]]*Ugovori_OPULJP[[#This Row],[EU STOPA SUFINANCIRANJA %
EU CO-FINANCING RATE %]]</f>
        <v>884328.15949999995</v>
      </c>
      <c r="P3435" s="51">
        <f>Ugovori_OPULJP[[#This Row],[Bespovratna sredstva - EU dio - HRK]]/7.5345</f>
        <v>117370.51688897736</v>
      </c>
      <c r="Q3435" s="50">
        <f>Ugovori_OPULJP[[#This Row],[Bespovratna sredstva - Ukupno (EU+Nac) HRK
= Ukupna ugovorena vrijednost bespovratnih sredstava]]*Ugovori_OPULJP[[#This Row],[STOPA NACIONALNOG SUFINANCIRANJA %]]</f>
        <v>156057.9105</v>
      </c>
      <c r="R3435" s="51">
        <f>Ugovori_OPULJP[[#This Row],[Bespovratna sredstva - Nacionalni dio - HRK]]/7.5345</f>
        <v>20712.444156878359</v>
      </c>
      <c r="S3435" s="50">
        <v>1040386.07</v>
      </c>
      <c r="T3435" s="51">
        <f>Ugovori_OPULJP[[#This Row],[Bespovratna sredstva - Ukupno (EU+Nac) HRK
= Ukupna ugovorena vrijednost bespovratnih sredstava]]/7.5345</f>
        <v>138082.96104585571</v>
      </c>
      <c r="U3435" s="50">
        <v>0</v>
      </c>
      <c r="V3435" s="51">
        <f>Ugovori_OPULJP[[#This Row],[Javni doprinos korisnika - HRK]]/7.5345</f>
        <v>0</v>
      </c>
      <c r="W3435" s="50">
        <v>0</v>
      </c>
      <c r="X3435" s="51">
        <f>Ugovori_OPULJP[[#This Row],[Privatni doprinos korisnika - HRK]]/7.5345</f>
        <v>0</v>
      </c>
      <c r="Y3435" s="52">
        <v>1040386.07</v>
      </c>
      <c r="Z3435" s="53">
        <f>Ugovori_OPULJP[[#This Row],[UKUPNI PRIHVATLJIVI IZDACI
TOTAL ELIGIBLE EXPENDITURE
= Bespovratna sredstva ukupno + doprinos korisnika
= Ukupni prihvatljivi troškovi
= Ukupna ugovorena vrijednost projekta HRK]]/7.5345</f>
        <v>138082.96104585571</v>
      </c>
      <c r="AA3435" s="44" t="s">
        <v>12326</v>
      </c>
      <c r="AB3435" s="44" t="s">
        <v>753</v>
      </c>
      <c r="AC3435" s="43" t="s">
        <v>12432</v>
      </c>
      <c r="AD3435" s="43" t="s">
        <v>12328</v>
      </c>
    </row>
    <row r="3436" spans="1:30" ht="88.5" customHeight="1" x14ac:dyDescent="0.2">
      <c r="A3436" s="41" t="s">
        <v>12433</v>
      </c>
      <c r="B3436" s="42" t="s">
        <v>12136</v>
      </c>
      <c r="C3436" s="43" t="s">
        <v>12323</v>
      </c>
      <c r="D3436" s="43" t="s">
        <v>12324</v>
      </c>
      <c r="E3436" s="44" t="s">
        <v>232</v>
      </c>
      <c r="F3436" s="45" t="s">
        <v>12434</v>
      </c>
      <c r="G3436" s="45" t="s">
        <v>462</v>
      </c>
      <c r="H3436" s="47">
        <v>42887</v>
      </c>
      <c r="I3436" s="47">
        <v>43434</v>
      </c>
      <c r="J3436" s="48" t="str">
        <f>IF(Ugovori_OPULJP[[#This Row],[DATUM ZAVRŠETKA OPERACIJE]]&gt;DATE(2024,3,31),"u provedbi","završen")</f>
        <v>završen</v>
      </c>
      <c r="K3436" s="46" t="s">
        <v>425</v>
      </c>
      <c r="L3436" s="46" t="s">
        <v>425</v>
      </c>
      <c r="M3436" s="49">
        <v>0.85</v>
      </c>
      <c r="N3436" s="49">
        <v>0.15</v>
      </c>
      <c r="O3436" s="50">
        <f>Ugovori_OPULJP[[#This Row],[Bespovratna sredstva - Ukupno (EU+Nac) HRK
= Ukupna ugovorena vrijednost bespovratnih sredstava]]*Ugovori_OPULJP[[#This Row],[EU STOPA SUFINANCIRANJA %
EU CO-FINANCING RATE %]]</f>
        <v>645878.66249999998</v>
      </c>
      <c r="P3436" s="51">
        <f>Ugovori_OPULJP[[#This Row],[Bespovratna sredstva - EU dio - HRK]]/7.5345</f>
        <v>85722.829982082418</v>
      </c>
      <c r="Q3436" s="50">
        <f>Ugovori_OPULJP[[#This Row],[Bespovratna sredstva - Ukupno (EU+Nac) HRK
= Ukupna ugovorena vrijednost bespovratnih sredstava]]*Ugovori_OPULJP[[#This Row],[STOPA NACIONALNOG SUFINANCIRANJA %]]</f>
        <v>113978.58749999999</v>
      </c>
      <c r="R3436" s="51">
        <f>Ugovori_OPULJP[[#This Row],[Bespovratna sredstva - Nacionalni dio - HRK]]/7.5345</f>
        <v>15127.558232132191</v>
      </c>
      <c r="S3436" s="50">
        <v>759857.25</v>
      </c>
      <c r="T3436" s="51">
        <f>Ugovori_OPULJP[[#This Row],[Bespovratna sredstva - Ukupno (EU+Nac) HRK
= Ukupna ugovorena vrijednost bespovratnih sredstava]]/7.5345</f>
        <v>100850.3882142146</v>
      </c>
      <c r="U3436" s="50">
        <v>0</v>
      </c>
      <c r="V3436" s="51">
        <f>Ugovori_OPULJP[[#This Row],[Javni doprinos korisnika - HRK]]/7.5345</f>
        <v>0</v>
      </c>
      <c r="W3436" s="50">
        <v>0</v>
      </c>
      <c r="X3436" s="51">
        <f>Ugovori_OPULJP[[#This Row],[Privatni doprinos korisnika - HRK]]/7.5345</f>
        <v>0</v>
      </c>
      <c r="Y3436" s="52">
        <v>759857.25</v>
      </c>
      <c r="Z3436" s="53">
        <f>Ugovori_OPULJP[[#This Row],[UKUPNI PRIHVATLJIVI IZDACI
TOTAL ELIGIBLE EXPENDITURE
= Bespovratna sredstva ukupno + doprinos korisnika
= Ukupni prihvatljivi troškovi
= Ukupna ugovorena vrijednost projekta HRK]]/7.5345</f>
        <v>100850.3882142146</v>
      </c>
      <c r="AA3436" s="44" t="s">
        <v>12326</v>
      </c>
      <c r="AB3436" s="44" t="s">
        <v>753</v>
      </c>
      <c r="AC3436" s="43" t="s">
        <v>12435</v>
      </c>
      <c r="AD3436" s="43" t="s">
        <v>12328</v>
      </c>
    </row>
    <row r="3437" spans="1:30" ht="88.5" customHeight="1" x14ac:dyDescent="0.2">
      <c r="A3437" s="41" t="s">
        <v>12436</v>
      </c>
      <c r="B3437" s="42" t="s">
        <v>12136</v>
      </c>
      <c r="C3437" s="43" t="s">
        <v>12323</v>
      </c>
      <c r="D3437" s="43" t="s">
        <v>12324</v>
      </c>
      <c r="E3437" s="44" t="s">
        <v>232</v>
      </c>
      <c r="F3437" s="45" t="s">
        <v>12437</v>
      </c>
      <c r="G3437" s="45" t="s">
        <v>1017</v>
      </c>
      <c r="H3437" s="47">
        <v>42887</v>
      </c>
      <c r="I3437" s="47">
        <v>43616</v>
      </c>
      <c r="J3437" s="48" t="str">
        <f>IF(Ugovori_OPULJP[[#This Row],[DATUM ZAVRŠETKA OPERACIJE]]&gt;DATE(2024,3,31),"u provedbi","završen")</f>
        <v>završen</v>
      </c>
      <c r="K3437" s="46" t="s">
        <v>37</v>
      </c>
      <c r="L3437" s="46" t="s">
        <v>37</v>
      </c>
      <c r="M3437" s="49">
        <v>0.85</v>
      </c>
      <c r="N3437" s="49">
        <v>0.15</v>
      </c>
      <c r="O3437" s="50">
        <f>Ugovori_OPULJP[[#This Row],[Bespovratna sredstva - Ukupno (EU+Nac) HRK
= Ukupna ugovorena vrijednost bespovratnih sredstava]]*Ugovori_OPULJP[[#This Row],[EU STOPA SUFINANCIRANJA %
EU CO-FINANCING RATE %]]</f>
        <v>777914.9</v>
      </c>
      <c r="P3437" s="51">
        <f>Ugovori_OPULJP[[#This Row],[Bespovratna sredstva - EU dio - HRK]]/7.5345</f>
        <v>103247.05023558298</v>
      </c>
      <c r="Q3437" s="50">
        <f>Ugovori_OPULJP[[#This Row],[Bespovratna sredstva - Ukupno (EU+Nac) HRK
= Ukupna ugovorena vrijednost bespovratnih sredstava]]*Ugovori_OPULJP[[#This Row],[STOPA NACIONALNOG SUFINANCIRANJA %]]</f>
        <v>137279.1</v>
      </c>
      <c r="R3437" s="51">
        <f>Ugovori_OPULJP[[#This Row],[Bespovratna sredstva - Nacionalni dio - HRK]]/7.5345</f>
        <v>18220.067688632291</v>
      </c>
      <c r="S3437" s="50">
        <v>915194</v>
      </c>
      <c r="T3437" s="51">
        <f>Ugovori_OPULJP[[#This Row],[Bespovratna sredstva - Ukupno (EU+Nac) HRK
= Ukupna ugovorena vrijednost bespovratnih sredstava]]/7.5345</f>
        <v>121467.11792421527</v>
      </c>
      <c r="U3437" s="50">
        <v>0</v>
      </c>
      <c r="V3437" s="51">
        <f>Ugovori_OPULJP[[#This Row],[Javni doprinos korisnika - HRK]]/7.5345</f>
        <v>0</v>
      </c>
      <c r="W3437" s="50">
        <v>0</v>
      </c>
      <c r="X3437" s="51">
        <f>Ugovori_OPULJP[[#This Row],[Privatni doprinos korisnika - HRK]]/7.5345</f>
        <v>0</v>
      </c>
      <c r="Y3437" s="52">
        <v>915194</v>
      </c>
      <c r="Z3437" s="53">
        <f>Ugovori_OPULJP[[#This Row],[UKUPNI PRIHVATLJIVI IZDACI
TOTAL ELIGIBLE EXPENDITURE
= Bespovratna sredstva ukupno + doprinos korisnika
= Ukupni prihvatljivi troškovi
= Ukupna ugovorena vrijednost projekta HRK]]/7.5345</f>
        <v>121467.11792421527</v>
      </c>
      <c r="AA3437" s="44" t="s">
        <v>12326</v>
      </c>
      <c r="AB3437" s="44" t="s">
        <v>753</v>
      </c>
      <c r="AC3437" s="43" t="s">
        <v>12438</v>
      </c>
      <c r="AD3437" s="43" t="s">
        <v>12328</v>
      </c>
    </row>
    <row r="3438" spans="1:30" ht="88.5" customHeight="1" x14ac:dyDescent="0.2">
      <c r="A3438" s="41" t="s">
        <v>12439</v>
      </c>
      <c r="B3438" s="42" t="s">
        <v>12136</v>
      </c>
      <c r="C3438" s="43" t="s">
        <v>12323</v>
      </c>
      <c r="D3438" s="43" t="s">
        <v>12324</v>
      </c>
      <c r="E3438" s="44" t="s">
        <v>232</v>
      </c>
      <c r="F3438" s="45" t="s">
        <v>12440</v>
      </c>
      <c r="G3438" s="45" t="s">
        <v>12441</v>
      </c>
      <c r="H3438" s="47">
        <v>42979</v>
      </c>
      <c r="I3438" s="47">
        <v>43708</v>
      </c>
      <c r="J3438" s="48" t="str">
        <f>IF(Ugovori_OPULJP[[#This Row],[DATUM ZAVRŠETKA OPERACIJE]]&gt;DATE(2024,3,31),"u provedbi","završen")</f>
        <v>završen</v>
      </c>
      <c r="K3438" s="46" t="s">
        <v>12442</v>
      </c>
      <c r="L3438" s="46" t="s">
        <v>249</v>
      </c>
      <c r="M3438" s="49">
        <v>0.85</v>
      </c>
      <c r="N3438" s="49">
        <v>0.15</v>
      </c>
      <c r="O3438" s="50">
        <f>Ugovori_OPULJP[[#This Row],[Bespovratna sredstva - Ukupno (EU+Nac) HRK
= Ukupna ugovorena vrijednost bespovratnih sredstava]]*Ugovori_OPULJP[[#This Row],[EU STOPA SUFINANCIRANJA %
EU CO-FINANCING RATE %]]</f>
        <v>883589.23749999993</v>
      </c>
      <c r="P3438" s="51">
        <f>Ugovori_OPULJP[[#This Row],[Bespovratna sredstva - EU dio - HRK]]/7.5345</f>
        <v>117272.445085938</v>
      </c>
      <c r="Q3438" s="50">
        <f>Ugovori_OPULJP[[#This Row],[Bespovratna sredstva - Ukupno (EU+Nac) HRK
= Ukupna ugovorena vrijednost bespovratnih sredstava]]*Ugovori_OPULJP[[#This Row],[STOPA NACIONALNOG SUFINANCIRANJA %]]</f>
        <v>155927.51249999998</v>
      </c>
      <c r="R3438" s="51">
        <f>Ugovori_OPULJP[[#This Row],[Bespovratna sredstva - Nacionalni dio - HRK]]/7.5345</f>
        <v>20695.137368106705</v>
      </c>
      <c r="S3438" s="50">
        <v>1039516.75</v>
      </c>
      <c r="T3438" s="51">
        <f>Ugovori_OPULJP[[#This Row],[Bespovratna sredstva - Ukupno (EU+Nac) HRK
= Ukupna ugovorena vrijednost bespovratnih sredstava]]/7.5345</f>
        <v>137967.58245404472</v>
      </c>
      <c r="U3438" s="50">
        <v>171956.5</v>
      </c>
      <c r="V3438" s="51">
        <f>Ugovori_OPULJP[[#This Row],[Javni doprinos korisnika - HRK]]/7.5345</f>
        <v>22822.549605149645</v>
      </c>
      <c r="W3438" s="50">
        <v>0</v>
      </c>
      <c r="X3438" s="51">
        <f>Ugovori_OPULJP[[#This Row],[Privatni doprinos korisnika - HRK]]/7.5345</f>
        <v>0</v>
      </c>
      <c r="Y3438" s="52">
        <v>1211473.25</v>
      </c>
      <c r="Z3438" s="53">
        <f>Ugovori_OPULJP[[#This Row],[UKUPNI PRIHVATLJIVI IZDACI
TOTAL ELIGIBLE EXPENDITURE
= Bespovratna sredstva ukupno + doprinos korisnika
= Ukupni prihvatljivi troškovi
= Ukupna ugovorena vrijednost projekta HRK]]/7.5345</f>
        <v>160790.13205919435</v>
      </c>
      <c r="AA3438" s="44" t="s">
        <v>12326</v>
      </c>
      <c r="AB3438" s="44" t="s">
        <v>753</v>
      </c>
      <c r="AC3438" s="43" t="s">
        <v>12443</v>
      </c>
      <c r="AD3438" s="43" t="s">
        <v>12328</v>
      </c>
    </row>
    <row r="3439" spans="1:30" ht="88.5" customHeight="1" x14ac:dyDescent="0.2">
      <c r="A3439" s="41" t="s">
        <v>12444</v>
      </c>
      <c r="B3439" s="42" t="s">
        <v>12136</v>
      </c>
      <c r="C3439" s="43" t="s">
        <v>12323</v>
      </c>
      <c r="D3439" s="43" t="s">
        <v>12324</v>
      </c>
      <c r="E3439" s="44" t="s">
        <v>232</v>
      </c>
      <c r="F3439" s="45" t="s">
        <v>12445</v>
      </c>
      <c r="G3439" s="45" t="s">
        <v>12446</v>
      </c>
      <c r="H3439" s="47">
        <v>42887</v>
      </c>
      <c r="I3439" s="47">
        <v>43251</v>
      </c>
      <c r="J3439" s="48" t="str">
        <f>IF(Ugovori_OPULJP[[#This Row],[DATUM ZAVRŠETKA OPERACIJE]]&gt;DATE(2024,3,31),"u provedbi","završen")</f>
        <v>završen</v>
      </c>
      <c r="K3439" s="46" t="s">
        <v>99</v>
      </c>
      <c r="L3439" s="46" t="s">
        <v>99</v>
      </c>
      <c r="M3439" s="49">
        <v>0.85</v>
      </c>
      <c r="N3439" s="49">
        <v>0.15</v>
      </c>
      <c r="O3439" s="50">
        <f>Ugovori_OPULJP[[#This Row],[Bespovratna sredstva - Ukupno (EU+Nac) HRK
= Ukupna ugovorena vrijednost bespovratnih sredstava]]*Ugovori_OPULJP[[#This Row],[EU STOPA SUFINANCIRANJA %
EU CO-FINANCING RATE %]]</f>
        <v>473194.22649999993</v>
      </c>
      <c r="P3439" s="51">
        <f>Ugovori_OPULJP[[#This Row],[Bespovratna sredstva - EU dio - HRK]]/7.5345</f>
        <v>62803.666666666657</v>
      </c>
      <c r="Q3439" s="50">
        <f>Ugovori_OPULJP[[#This Row],[Bespovratna sredstva - Ukupno (EU+Nac) HRK
= Ukupna ugovorena vrijednost bespovratnih sredstava]]*Ugovori_OPULJP[[#This Row],[STOPA NACIONALNOG SUFINANCIRANJA %]]</f>
        <v>83504.863499999992</v>
      </c>
      <c r="R3439" s="51">
        <f>Ugovori_OPULJP[[#This Row],[Bespovratna sredstva - Nacionalni dio - HRK]]/7.5345</f>
        <v>11082.999999999998</v>
      </c>
      <c r="S3439" s="50">
        <v>556699.09</v>
      </c>
      <c r="T3439" s="51">
        <f>Ugovori_OPULJP[[#This Row],[Bespovratna sredstva - Ukupno (EU+Nac) HRK
= Ukupna ugovorena vrijednost bespovratnih sredstava]]/7.5345</f>
        <v>73886.666666666657</v>
      </c>
      <c r="U3439" s="50">
        <v>0</v>
      </c>
      <c r="V3439" s="51">
        <f>Ugovori_OPULJP[[#This Row],[Javni doprinos korisnika - HRK]]/7.5345</f>
        <v>0</v>
      </c>
      <c r="W3439" s="50">
        <v>0</v>
      </c>
      <c r="X3439" s="51">
        <f>Ugovori_OPULJP[[#This Row],[Privatni doprinos korisnika - HRK]]/7.5345</f>
        <v>0</v>
      </c>
      <c r="Y3439" s="52">
        <v>556699.09</v>
      </c>
      <c r="Z3439" s="53">
        <f>Ugovori_OPULJP[[#This Row],[UKUPNI PRIHVATLJIVI IZDACI
TOTAL ELIGIBLE EXPENDITURE
= Bespovratna sredstva ukupno + doprinos korisnika
= Ukupni prihvatljivi troškovi
= Ukupna ugovorena vrijednost projekta HRK]]/7.5345</f>
        <v>73886.666666666657</v>
      </c>
      <c r="AA3439" s="44" t="s">
        <v>12326</v>
      </c>
      <c r="AB3439" s="44" t="s">
        <v>753</v>
      </c>
      <c r="AC3439" s="43" t="s">
        <v>12447</v>
      </c>
      <c r="AD3439" s="43" t="s">
        <v>12328</v>
      </c>
    </row>
    <row r="3440" spans="1:30" ht="88.5" customHeight="1" x14ac:dyDescent="0.2">
      <c r="A3440" s="41" t="s">
        <v>12448</v>
      </c>
      <c r="B3440" s="42" t="s">
        <v>12136</v>
      </c>
      <c r="C3440" s="43" t="s">
        <v>12323</v>
      </c>
      <c r="D3440" s="43" t="s">
        <v>12324</v>
      </c>
      <c r="E3440" s="44" t="s">
        <v>232</v>
      </c>
      <c r="F3440" s="45" t="s">
        <v>12449</v>
      </c>
      <c r="G3440" s="45" t="s">
        <v>8735</v>
      </c>
      <c r="H3440" s="47">
        <v>42887</v>
      </c>
      <c r="I3440" s="47">
        <v>43616</v>
      </c>
      <c r="J3440" s="48" t="str">
        <f>IF(Ugovori_OPULJP[[#This Row],[DATUM ZAVRŠETKA OPERACIJE]]&gt;DATE(2024,3,31),"u provedbi","završen")</f>
        <v>završen</v>
      </c>
      <c r="K3440" s="46" t="s">
        <v>12450</v>
      </c>
      <c r="L3440" s="46" t="s">
        <v>200</v>
      </c>
      <c r="M3440" s="49">
        <v>0.85</v>
      </c>
      <c r="N3440" s="49">
        <v>0.15</v>
      </c>
      <c r="O3440" s="50">
        <f>Ugovori_OPULJP[[#This Row],[Bespovratna sredstva - Ukupno (EU+Nac) HRK
= Ukupna ugovorena vrijednost bespovratnih sredstava]]*Ugovori_OPULJP[[#This Row],[EU STOPA SUFINANCIRANJA %
EU CO-FINANCING RATE %]]</f>
        <v>594077.85199999996</v>
      </c>
      <c r="P3440" s="51">
        <f>Ugovori_OPULJP[[#This Row],[Bespovratna sredstva - EU dio - HRK]]/7.5345</f>
        <v>78847.68093436856</v>
      </c>
      <c r="Q3440" s="50">
        <f>Ugovori_OPULJP[[#This Row],[Bespovratna sredstva - Ukupno (EU+Nac) HRK
= Ukupna ugovorena vrijednost bespovratnih sredstava]]*Ugovori_OPULJP[[#This Row],[STOPA NACIONALNOG SUFINANCIRANJA %]]</f>
        <v>104837.268</v>
      </c>
      <c r="R3440" s="51">
        <f>Ugovori_OPULJP[[#This Row],[Bespovratna sredstva - Nacionalni dio - HRK]]/7.5345</f>
        <v>13914.296635476805</v>
      </c>
      <c r="S3440" s="50">
        <v>698915.12</v>
      </c>
      <c r="T3440" s="51">
        <f>Ugovori_OPULJP[[#This Row],[Bespovratna sredstva - Ukupno (EU+Nac) HRK
= Ukupna ugovorena vrijednost bespovratnih sredstava]]/7.5345</f>
        <v>92761.977569845374</v>
      </c>
      <c r="U3440" s="50">
        <v>0</v>
      </c>
      <c r="V3440" s="51">
        <f>Ugovori_OPULJP[[#This Row],[Javni doprinos korisnika - HRK]]/7.5345</f>
        <v>0</v>
      </c>
      <c r="W3440" s="50">
        <v>0</v>
      </c>
      <c r="X3440" s="51">
        <f>Ugovori_OPULJP[[#This Row],[Privatni doprinos korisnika - HRK]]/7.5345</f>
        <v>0</v>
      </c>
      <c r="Y3440" s="52">
        <v>698915.12</v>
      </c>
      <c r="Z3440" s="53">
        <f>Ugovori_OPULJP[[#This Row],[UKUPNI PRIHVATLJIVI IZDACI
TOTAL ELIGIBLE EXPENDITURE
= Bespovratna sredstva ukupno + doprinos korisnika
= Ukupni prihvatljivi troškovi
= Ukupna ugovorena vrijednost projekta HRK]]/7.5345</f>
        <v>92761.977569845374</v>
      </c>
      <c r="AA3440" s="44" t="s">
        <v>12326</v>
      </c>
      <c r="AB3440" s="44" t="s">
        <v>753</v>
      </c>
      <c r="AC3440" s="43" t="s">
        <v>12451</v>
      </c>
      <c r="AD3440" s="43" t="s">
        <v>12328</v>
      </c>
    </row>
    <row r="3441" spans="1:30" ht="88.5" customHeight="1" x14ac:dyDescent="0.2">
      <c r="A3441" s="41" t="s">
        <v>12452</v>
      </c>
      <c r="B3441" s="42" t="s">
        <v>12136</v>
      </c>
      <c r="C3441" s="43" t="s">
        <v>12323</v>
      </c>
      <c r="D3441" s="43" t="s">
        <v>12324</v>
      </c>
      <c r="E3441" s="44" t="s">
        <v>232</v>
      </c>
      <c r="F3441" s="45" t="s">
        <v>12453</v>
      </c>
      <c r="G3441" s="45" t="s">
        <v>677</v>
      </c>
      <c r="H3441" s="47">
        <v>42887</v>
      </c>
      <c r="I3441" s="47">
        <v>43251</v>
      </c>
      <c r="J3441" s="48" t="str">
        <f>IF(Ugovori_OPULJP[[#This Row],[DATUM ZAVRŠETKA OPERACIJE]]&gt;DATE(2024,3,31),"u provedbi","završen")</f>
        <v>završen</v>
      </c>
      <c r="K3441" s="46" t="s">
        <v>244</v>
      </c>
      <c r="L3441" s="46" t="s">
        <v>244</v>
      </c>
      <c r="M3441" s="49">
        <v>0.85</v>
      </c>
      <c r="N3441" s="49">
        <v>0.15</v>
      </c>
      <c r="O3441" s="50">
        <f>Ugovori_OPULJP[[#This Row],[Bespovratna sredstva - Ukupno (EU+Nac) HRK
= Ukupna ugovorena vrijednost bespovratnih sredstava]]*Ugovori_OPULJP[[#This Row],[EU STOPA SUFINANCIRANJA %
EU CO-FINANCING RATE %]]</f>
        <v>428612.78899999999</v>
      </c>
      <c r="P3441" s="51">
        <f>Ugovori_OPULJP[[#This Row],[Bespovratna sredstva - EU dio - HRK]]/7.5345</f>
        <v>56886.693078505537</v>
      </c>
      <c r="Q3441" s="50">
        <f>Ugovori_OPULJP[[#This Row],[Bespovratna sredstva - Ukupno (EU+Nac) HRK
= Ukupna ugovorena vrijednost bespovratnih sredstava]]*Ugovori_OPULJP[[#This Row],[STOPA NACIONALNOG SUFINANCIRANJA %]]</f>
        <v>75637.551000000007</v>
      </c>
      <c r="R3441" s="51">
        <f>Ugovori_OPULJP[[#This Row],[Bespovratna sredstva - Nacionalni dio - HRK]]/7.5345</f>
        <v>10038.828190324508</v>
      </c>
      <c r="S3441" s="50">
        <v>504250.34</v>
      </c>
      <c r="T3441" s="51">
        <f>Ugovori_OPULJP[[#This Row],[Bespovratna sredstva - Ukupno (EU+Nac) HRK
= Ukupna ugovorena vrijednost bespovratnih sredstava]]/7.5345</f>
        <v>66925.521268830053</v>
      </c>
      <c r="U3441" s="50">
        <v>0</v>
      </c>
      <c r="V3441" s="51">
        <f>Ugovori_OPULJP[[#This Row],[Javni doprinos korisnika - HRK]]/7.5345</f>
        <v>0</v>
      </c>
      <c r="W3441" s="50">
        <v>0</v>
      </c>
      <c r="X3441" s="51">
        <f>Ugovori_OPULJP[[#This Row],[Privatni doprinos korisnika - HRK]]/7.5345</f>
        <v>0</v>
      </c>
      <c r="Y3441" s="52">
        <v>504250.34</v>
      </c>
      <c r="Z3441" s="53">
        <f>Ugovori_OPULJP[[#This Row],[UKUPNI PRIHVATLJIVI IZDACI
TOTAL ELIGIBLE EXPENDITURE
= Bespovratna sredstva ukupno + doprinos korisnika
= Ukupni prihvatljivi troškovi
= Ukupna ugovorena vrijednost projekta HRK]]/7.5345</f>
        <v>66925.521268830053</v>
      </c>
      <c r="AA3441" s="44" t="s">
        <v>12326</v>
      </c>
      <c r="AB3441" s="44" t="s">
        <v>753</v>
      </c>
      <c r="AC3441" s="43" t="s">
        <v>12454</v>
      </c>
      <c r="AD3441" s="43" t="s">
        <v>12328</v>
      </c>
    </row>
    <row r="3442" spans="1:30" ht="88.5" customHeight="1" x14ac:dyDescent="0.2">
      <c r="A3442" s="41" t="s">
        <v>12455</v>
      </c>
      <c r="B3442" s="42" t="s">
        <v>12136</v>
      </c>
      <c r="C3442" s="43" t="s">
        <v>12323</v>
      </c>
      <c r="D3442" s="43" t="s">
        <v>12324</v>
      </c>
      <c r="E3442" s="44" t="s">
        <v>232</v>
      </c>
      <c r="F3442" s="45" t="s">
        <v>12456</v>
      </c>
      <c r="G3442" s="45" t="s">
        <v>12457</v>
      </c>
      <c r="H3442" s="47">
        <v>42887</v>
      </c>
      <c r="I3442" s="47">
        <v>43434</v>
      </c>
      <c r="J3442" s="48" t="str">
        <f>IF(Ugovori_OPULJP[[#This Row],[DATUM ZAVRŠETKA OPERACIJE]]&gt;DATE(2024,3,31),"u provedbi","završen")</f>
        <v>završen</v>
      </c>
      <c r="K3442" s="46" t="s">
        <v>10251</v>
      </c>
      <c r="L3442" s="46" t="s">
        <v>37</v>
      </c>
      <c r="M3442" s="49">
        <v>0.85</v>
      </c>
      <c r="N3442" s="49">
        <v>0.15</v>
      </c>
      <c r="O3442" s="50">
        <f>Ugovori_OPULJP[[#This Row],[Bespovratna sredstva - Ukupno (EU+Nac) HRK
= Ukupna ugovorena vrijednost bespovratnih sredstava]]*Ugovori_OPULJP[[#This Row],[EU STOPA SUFINANCIRANJA %
EU CO-FINANCING RATE %]]</f>
        <v>771526.97149999999</v>
      </c>
      <c r="P3442" s="51">
        <f>Ugovori_OPULJP[[#This Row],[Bespovratna sredstva - EU dio - HRK]]/7.5345</f>
        <v>102399.22642511115</v>
      </c>
      <c r="Q3442" s="50">
        <f>Ugovori_OPULJP[[#This Row],[Bespovratna sredstva - Ukupno (EU+Nac) HRK
= Ukupna ugovorena vrijednost bespovratnih sredstava]]*Ugovori_OPULJP[[#This Row],[STOPA NACIONALNOG SUFINANCIRANJA %]]</f>
        <v>136151.81849999999</v>
      </c>
      <c r="R3442" s="51">
        <f>Ugovori_OPULJP[[#This Row],[Bespovratna sredstva - Nacionalni dio - HRK]]/7.5345</f>
        <v>18070.451722078436</v>
      </c>
      <c r="S3442" s="50">
        <v>907678.79</v>
      </c>
      <c r="T3442" s="51">
        <f>Ugovori_OPULJP[[#This Row],[Bespovratna sredstva - Ukupno (EU+Nac) HRK
= Ukupna ugovorena vrijednost bespovratnih sredstava]]/7.5345</f>
        <v>120469.6781471896</v>
      </c>
      <c r="U3442" s="50">
        <v>0</v>
      </c>
      <c r="V3442" s="51">
        <f>Ugovori_OPULJP[[#This Row],[Javni doprinos korisnika - HRK]]/7.5345</f>
        <v>0</v>
      </c>
      <c r="W3442" s="50">
        <v>0</v>
      </c>
      <c r="X3442" s="51">
        <f>Ugovori_OPULJP[[#This Row],[Privatni doprinos korisnika - HRK]]/7.5345</f>
        <v>0</v>
      </c>
      <c r="Y3442" s="52">
        <v>907678.79</v>
      </c>
      <c r="Z3442" s="53">
        <f>Ugovori_OPULJP[[#This Row],[UKUPNI PRIHVATLJIVI IZDACI
TOTAL ELIGIBLE EXPENDITURE
= Bespovratna sredstva ukupno + doprinos korisnika
= Ukupni prihvatljivi troškovi
= Ukupna ugovorena vrijednost projekta HRK]]/7.5345</f>
        <v>120469.6781471896</v>
      </c>
      <c r="AA3442" s="44" t="s">
        <v>12326</v>
      </c>
      <c r="AB3442" s="44" t="s">
        <v>753</v>
      </c>
      <c r="AC3442" s="43" t="s">
        <v>12458</v>
      </c>
      <c r="AD3442" s="43" t="s">
        <v>12328</v>
      </c>
    </row>
    <row r="3443" spans="1:30" ht="88.5" customHeight="1" x14ac:dyDescent="0.2">
      <c r="A3443" s="41" t="s">
        <v>12459</v>
      </c>
      <c r="B3443" s="42" t="s">
        <v>12136</v>
      </c>
      <c r="C3443" s="43" t="s">
        <v>12323</v>
      </c>
      <c r="D3443" s="43" t="s">
        <v>12324</v>
      </c>
      <c r="E3443" s="44" t="s">
        <v>232</v>
      </c>
      <c r="F3443" s="45" t="s">
        <v>12460</v>
      </c>
      <c r="G3443" s="45" t="s">
        <v>493</v>
      </c>
      <c r="H3443" s="47">
        <v>42887</v>
      </c>
      <c r="I3443" s="47">
        <v>43251</v>
      </c>
      <c r="J3443" s="48" t="str">
        <f>IF(Ugovori_OPULJP[[#This Row],[DATUM ZAVRŠETKA OPERACIJE]]&gt;DATE(2024,3,31),"u provedbi","završen")</f>
        <v>završen</v>
      </c>
      <c r="K3443" s="46" t="s">
        <v>12461</v>
      </c>
      <c r="L3443" s="46" t="s">
        <v>271</v>
      </c>
      <c r="M3443" s="49">
        <v>0.85</v>
      </c>
      <c r="N3443" s="49">
        <v>0.15</v>
      </c>
      <c r="O3443" s="50">
        <f>Ugovori_OPULJP[[#This Row],[Bespovratna sredstva - Ukupno (EU+Nac) HRK
= Ukupna ugovorena vrijednost bespovratnih sredstava]]*Ugovori_OPULJP[[#This Row],[EU STOPA SUFINANCIRANJA %
EU CO-FINANCING RATE %]]</f>
        <v>517589.10599999997</v>
      </c>
      <c r="P3443" s="51">
        <f>Ugovori_OPULJP[[#This Row],[Bespovratna sredstva - EU dio - HRK]]/7.5345</f>
        <v>68695.879753135567</v>
      </c>
      <c r="Q3443" s="50">
        <f>Ugovori_OPULJP[[#This Row],[Bespovratna sredstva - Ukupno (EU+Nac) HRK
= Ukupna ugovorena vrijednost bespovratnih sredstava]]*Ugovori_OPULJP[[#This Row],[STOPA NACIONALNOG SUFINANCIRANJA %]]</f>
        <v>91339.254000000001</v>
      </c>
      <c r="R3443" s="51">
        <f>Ugovori_OPULJP[[#This Row],[Bespovratna sredstva - Nacionalni dio - HRK]]/7.5345</f>
        <v>12122.802309376866</v>
      </c>
      <c r="S3443" s="50">
        <v>608928.36</v>
      </c>
      <c r="T3443" s="51">
        <f>Ugovori_OPULJP[[#This Row],[Bespovratna sredstva - Ukupno (EU+Nac) HRK
= Ukupna ugovorena vrijednost bespovratnih sredstava]]/7.5345</f>
        <v>80818.682062512438</v>
      </c>
      <c r="U3443" s="50">
        <v>0</v>
      </c>
      <c r="V3443" s="51">
        <f>Ugovori_OPULJP[[#This Row],[Javni doprinos korisnika - HRK]]/7.5345</f>
        <v>0</v>
      </c>
      <c r="W3443" s="50">
        <v>0</v>
      </c>
      <c r="X3443" s="51">
        <f>Ugovori_OPULJP[[#This Row],[Privatni doprinos korisnika - HRK]]/7.5345</f>
        <v>0</v>
      </c>
      <c r="Y3443" s="52">
        <v>608928.36</v>
      </c>
      <c r="Z3443" s="53">
        <f>Ugovori_OPULJP[[#This Row],[UKUPNI PRIHVATLJIVI IZDACI
TOTAL ELIGIBLE EXPENDITURE
= Bespovratna sredstva ukupno + doprinos korisnika
= Ukupni prihvatljivi troškovi
= Ukupna ugovorena vrijednost projekta HRK]]/7.5345</f>
        <v>80818.682062512438</v>
      </c>
      <c r="AA3443" s="44" t="s">
        <v>12326</v>
      </c>
      <c r="AB3443" s="44" t="s">
        <v>753</v>
      </c>
      <c r="AC3443" s="43" t="s">
        <v>12462</v>
      </c>
      <c r="AD3443" s="43" t="s">
        <v>12328</v>
      </c>
    </row>
    <row r="3444" spans="1:30" ht="88.5" customHeight="1" x14ac:dyDescent="0.2">
      <c r="A3444" s="41" t="s">
        <v>12463</v>
      </c>
      <c r="B3444" s="42" t="s">
        <v>12136</v>
      </c>
      <c r="C3444" s="43" t="s">
        <v>12323</v>
      </c>
      <c r="D3444" s="43" t="s">
        <v>12324</v>
      </c>
      <c r="E3444" s="44" t="s">
        <v>232</v>
      </c>
      <c r="F3444" s="45" t="s">
        <v>12464</v>
      </c>
      <c r="G3444" s="45" t="s">
        <v>1104</v>
      </c>
      <c r="H3444" s="47">
        <v>42887</v>
      </c>
      <c r="I3444" s="47">
        <v>43434</v>
      </c>
      <c r="J3444" s="48" t="str">
        <f>IF(Ugovori_OPULJP[[#This Row],[DATUM ZAVRŠETKA OPERACIJE]]&gt;DATE(2024,3,31),"u provedbi","završen")</f>
        <v>završen</v>
      </c>
      <c r="K3444" s="46" t="s">
        <v>12465</v>
      </c>
      <c r="L3444" s="46" t="s">
        <v>37</v>
      </c>
      <c r="M3444" s="49">
        <v>0.85</v>
      </c>
      <c r="N3444" s="49">
        <v>0.15</v>
      </c>
      <c r="O3444" s="50">
        <f>Ugovori_OPULJP[[#This Row],[Bespovratna sredstva - Ukupno (EU+Nac) HRK
= Ukupna ugovorena vrijednost bespovratnih sredstava]]*Ugovori_OPULJP[[#This Row],[EU STOPA SUFINANCIRANJA %
EU CO-FINANCING RATE %]]</f>
        <v>939033.49650000001</v>
      </c>
      <c r="P3444" s="51">
        <f>Ugovori_OPULJP[[#This Row],[Bespovratna sredstva - EU dio - HRK]]/7.5345</f>
        <v>124631.16285088591</v>
      </c>
      <c r="Q3444" s="50">
        <f>Ugovori_OPULJP[[#This Row],[Bespovratna sredstva - Ukupno (EU+Nac) HRK
= Ukupna ugovorena vrijednost bespovratnih sredstava]]*Ugovori_OPULJP[[#This Row],[STOPA NACIONALNOG SUFINANCIRANJA %]]</f>
        <v>165711.7935</v>
      </c>
      <c r="R3444" s="51">
        <f>Ugovori_OPULJP[[#This Row],[Bespovratna sredstva - Nacionalni dio - HRK]]/7.5345</f>
        <v>21993.734620744573</v>
      </c>
      <c r="S3444" s="50">
        <v>1104745.29</v>
      </c>
      <c r="T3444" s="51">
        <f>Ugovori_OPULJP[[#This Row],[Bespovratna sredstva - Ukupno (EU+Nac) HRK
= Ukupna ugovorena vrijednost bespovratnih sredstava]]/7.5345</f>
        <v>146624.89747163051</v>
      </c>
      <c r="U3444" s="50">
        <v>0</v>
      </c>
      <c r="V3444" s="51">
        <f>Ugovori_OPULJP[[#This Row],[Javni doprinos korisnika - HRK]]/7.5345</f>
        <v>0</v>
      </c>
      <c r="W3444" s="50">
        <v>0</v>
      </c>
      <c r="X3444" s="51">
        <f>Ugovori_OPULJP[[#This Row],[Privatni doprinos korisnika - HRK]]/7.5345</f>
        <v>0</v>
      </c>
      <c r="Y3444" s="52">
        <v>1104745.29</v>
      </c>
      <c r="Z3444" s="53">
        <f>Ugovori_OPULJP[[#This Row],[UKUPNI PRIHVATLJIVI IZDACI
TOTAL ELIGIBLE EXPENDITURE
= Bespovratna sredstva ukupno + doprinos korisnika
= Ukupni prihvatljivi troškovi
= Ukupna ugovorena vrijednost projekta HRK]]/7.5345</f>
        <v>146624.89747163051</v>
      </c>
      <c r="AA3444" s="44" t="s">
        <v>12326</v>
      </c>
      <c r="AB3444" s="44" t="s">
        <v>753</v>
      </c>
      <c r="AC3444" s="43" t="s">
        <v>12466</v>
      </c>
      <c r="AD3444" s="43" t="s">
        <v>12328</v>
      </c>
    </row>
    <row r="3445" spans="1:30" ht="88.5" customHeight="1" x14ac:dyDescent="0.2">
      <c r="A3445" s="41" t="s">
        <v>12467</v>
      </c>
      <c r="B3445" s="42" t="s">
        <v>12136</v>
      </c>
      <c r="C3445" s="43" t="s">
        <v>12323</v>
      </c>
      <c r="D3445" s="43" t="s">
        <v>12324</v>
      </c>
      <c r="E3445" s="44" t="s">
        <v>232</v>
      </c>
      <c r="F3445" s="45" t="s">
        <v>12468</v>
      </c>
      <c r="G3445" s="45" t="s">
        <v>1760</v>
      </c>
      <c r="H3445" s="47">
        <v>42948</v>
      </c>
      <c r="I3445" s="47">
        <v>43677</v>
      </c>
      <c r="J3445" s="48" t="str">
        <f>IF(Ugovori_OPULJP[[#This Row],[DATUM ZAVRŠETKA OPERACIJE]]&gt;DATE(2024,3,31),"u provedbi","završen")</f>
        <v>završen</v>
      </c>
      <c r="K3445" s="46" t="s">
        <v>99</v>
      </c>
      <c r="L3445" s="46" t="s">
        <v>99</v>
      </c>
      <c r="M3445" s="49">
        <v>0.85</v>
      </c>
      <c r="N3445" s="49">
        <v>0.15</v>
      </c>
      <c r="O3445" s="50">
        <f>Ugovori_OPULJP[[#This Row],[Bespovratna sredstva - Ukupno (EU+Nac) HRK
= Ukupna ugovorena vrijednost bespovratnih sredstava]]*Ugovori_OPULJP[[#This Row],[EU STOPA SUFINANCIRANJA %
EU CO-FINANCING RATE %]]</f>
        <v>995060.13299999991</v>
      </c>
      <c r="P3445" s="51">
        <f>Ugovori_OPULJP[[#This Row],[Bespovratna sredstva - EU dio - HRK]]/7.5345</f>
        <v>132067.17539319131</v>
      </c>
      <c r="Q3445" s="50">
        <f>Ugovori_OPULJP[[#This Row],[Bespovratna sredstva - Ukupno (EU+Nac) HRK
= Ukupna ugovorena vrijednost bespovratnih sredstava]]*Ugovori_OPULJP[[#This Row],[STOPA NACIONALNOG SUFINANCIRANJA %]]</f>
        <v>175598.84699999998</v>
      </c>
      <c r="R3445" s="51">
        <f>Ugovori_OPULJP[[#This Row],[Bespovratna sredstva - Nacionalni dio - HRK]]/7.5345</f>
        <v>23305.972128210229</v>
      </c>
      <c r="S3445" s="50">
        <v>1170658.98</v>
      </c>
      <c r="T3445" s="51">
        <f>Ugovori_OPULJP[[#This Row],[Bespovratna sredstva - Ukupno (EU+Nac) HRK
= Ukupna ugovorena vrijednost bespovratnih sredstava]]/7.5345</f>
        <v>155373.14752140155</v>
      </c>
      <c r="U3445" s="50">
        <v>0</v>
      </c>
      <c r="V3445" s="51">
        <f>Ugovori_OPULJP[[#This Row],[Javni doprinos korisnika - HRK]]/7.5345</f>
        <v>0</v>
      </c>
      <c r="W3445" s="50">
        <v>0</v>
      </c>
      <c r="X3445" s="51">
        <f>Ugovori_OPULJP[[#This Row],[Privatni doprinos korisnika - HRK]]/7.5345</f>
        <v>0</v>
      </c>
      <c r="Y3445" s="52">
        <v>1170658.98</v>
      </c>
      <c r="Z3445" s="53">
        <f>Ugovori_OPULJP[[#This Row],[UKUPNI PRIHVATLJIVI IZDACI
TOTAL ELIGIBLE EXPENDITURE
= Bespovratna sredstva ukupno + doprinos korisnika
= Ukupni prihvatljivi troškovi
= Ukupna ugovorena vrijednost projekta HRK]]/7.5345</f>
        <v>155373.14752140155</v>
      </c>
      <c r="AA3445" s="44" t="s">
        <v>12326</v>
      </c>
      <c r="AB3445" s="44" t="s">
        <v>753</v>
      </c>
      <c r="AC3445" s="43" t="s">
        <v>12469</v>
      </c>
      <c r="AD3445" s="43" t="s">
        <v>12328</v>
      </c>
    </row>
    <row r="3446" spans="1:30" ht="88.5" customHeight="1" x14ac:dyDescent="0.2">
      <c r="A3446" s="41" t="s">
        <v>12470</v>
      </c>
      <c r="B3446" s="42" t="s">
        <v>12136</v>
      </c>
      <c r="C3446" s="43" t="s">
        <v>12323</v>
      </c>
      <c r="D3446" s="43" t="s">
        <v>12324</v>
      </c>
      <c r="E3446" s="44" t="s">
        <v>232</v>
      </c>
      <c r="F3446" s="45" t="s">
        <v>12471</v>
      </c>
      <c r="G3446" s="45" t="s">
        <v>589</v>
      </c>
      <c r="H3446" s="47">
        <v>42887</v>
      </c>
      <c r="I3446" s="47">
        <v>43616</v>
      </c>
      <c r="J3446" s="48" t="str">
        <f>IF(Ugovori_OPULJP[[#This Row],[DATUM ZAVRŠETKA OPERACIJE]]&gt;DATE(2024,3,31),"u provedbi","završen")</f>
        <v>završen</v>
      </c>
      <c r="K3446" s="46" t="s">
        <v>5542</v>
      </c>
      <c r="L3446" s="46" t="s">
        <v>271</v>
      </c>
      <c r="M3446" s="49">
        <v>0.85</v>
      </c>
      <c r="N3446" s="49">
        <v>0.15</v>
      </c>
      <c r="O3446" s="50">
        <f>Ugovori_OPULJP[[#This Row],[Bespovratna sredstva - Ukupno (EU+Nac) HRK
= Ukupna ugovorena vrijednost bespovratnih sredstava]]*Ugovori_OPULJP[[#This Row],[EU STOPA SUFINANCIRANJA %
EU CO-FINANCING RATE %]]</f>
        <v>805873.15949999995</v>
      </c>
      <c r="P3446" s="51">
        <f>Ugovori_OPULJP[[#This Row],[Bespovratna sredstva - EU dio - HRK]]/7.5345</f>
        <v>106957.74895480787</v>
      </c>
      <c r="Q3446" s="50">
        <f>Ugovori_OPULJP[[#This Row],[Bespovratna sredstva - Ukupno (EU+Nac) HRK
= Ukupna ugovorena vrijednost bespovratnih sredstava]]*Ugovori_OPULJP[[#This Row],[STOPA NACIONALNOG SUFINANCIRANJA %]]</f>
        <v>142212.9105</v>
      </c>
      <c r="R3446" s="51">
        <f>Ugovori_OPULJP[[#This Row],[Bespovratna sredstva - Nacionalni dio - HRK]]/7.5345</f>
        <v>18874.896874377861</v>
      </c>
      <c r="S3446" s="50">
        <v>948086.07</v>
      </c>
      <c r="T3446" s="51">
        <f>Ugovori_OPULJP[[#This Row],[Bespovratna sredstva - Ukupno (EU+Nac) HRK
= Ukupna ugovorena vrijednost bespovratnih sredstava]]/7.5345</f>
        <v>125832.64582918573</v>
      </c>
      <c r="U3446" s="50">
        <v>0</v>
      </c>
      <c r="V3446" s="51">
        <f>Ugovori_OPULJP[[#This Row],[Javni doprinos korisnika - HRK]]/7.5345</f>
        <v>0</v>
      </c>
      <c r="W3446" s="50">
        <v>0</v>
      </c>
      <c r="X3446" s="51">
        <f>Ugovori_OPULJP[[#This Row],[Privatni doprinos korisnika - HRK]]/7.5345</f>
        <v>0</v>
      </c>
      <c r="Y3446" s="52">
        <v>948086.07</v>
      </c>
      <c r="Z3446" s="53">
        <f>Ugovori_OPULJP[[#This Row],[UKUPNI PRIHVATLJIVI IZDACI
TOTAL ELIGIBLE EXPENDITURE
= Bespovratna sredstva ukupno + doprinos korisnika
= Ukupni prihvatljivi troškovi
= Ukupna ugovorena vrijednost projekta HRK]]/7.5345</f>
        <v>125832.64582918573</v>
      </c>
      <c r="AA3446" s="44" t="s">
        <v>12326</v>
      </c>
      <c r="AB3446" s="44" t="s">
        <v>753</v>
      </c>
      <c r="AC3446" s="43" t="s">
        <v>12472</v>
      </c>
      <c r="AD3446" s="43" t="s">
        <v>12328</v>
      </c>
    </row>
    <row r="3447" spans="1:30" ht="88.5" customHeight="1" x14ac:dyDescent="0.2">
      <c r="A3447" s="41" t="s">
        <v>12473</v>
      </c>
      <c r="B3447" s="42" t="s">
        <v>12136</v>
      </c>
      <c r="C3447" s="43" t="s">
        <v>12323</v>
      </c>
      <c r="D3447" s="43" t="s">
        <v>12324</v>
      </c>
      <c r="E3447" s="44" t="s">
        <v>232</v>
      </c>
      <c r="F3447" s="45" t="s">
        <v>12474</v>
      </c>
      <c r="G3447" s="45" t="s">
        <v>12475</v>
      </c>
      <c r="H3447" s="47">
        <v>42887</v>
      </c>
      <c r="I3447" s="47">
        <v>43616</v>
      </c>
      <c r="J3447" s="48" t="str">
        <f>IF(Ugovori_OPULJP[[#This Row],[DATUM ZAVRŠETKA OPERACIJE]]&gt;DATE(2024,3,31),"u provedbi","završen")</f>
        <v>završen</v>
      </c>
      <c r="K3447" s="46" t="s">
        <v>200</v>
      </c>
      <c r="L3447" s="46" t="s">
        <v>200</v>
      </c>
      <c r="M3447" s="49">
        <v>0.85</v>
      </c>
      <c r="N3447" s="49">
        <v>0.15</v>
      </c>
      <c r="O3447" s="50">
        <f>Ugovori_OPULJP[[#This Row],[Bespovratna sredstva - Ukupno (EU+Nac) HRK
= Ukupna ugovorena vrijednost bespovratnih sredstava]]*Ugovori_OPULJP[[#This Row],[EU STOPA SUFINANCIRANJA %
EU CO-FINANCING RATE %]]</f>
        <v>575930.76</v>
      </c>
      <c r="P3447" s="51">
        <f>Ugovori_OPULJP[[#This Row],[Bespovratna sredstva - EU dio - HRK]]/7.5345</f>
        <v>76439.147919569979</v>
      </c>
      <c r="Q3447" s="50">
        <f>Ugovori_OPULJP[[#This Row],[Bespovratna sredstva - Ukupno (EU+Nac) HRK
= Ukupna ugovorena vrijednost bespovratnih sredstava]]*Ugovori_OPULJP[[#This Row],[STOPA NACIONALNOG SUFINANCIRANJA %]]</f>
        <v>101634.84</v>
      </c>
      <c r="R3447" s="51">
        <f>Ugovori_OPULJP[[#This Row],[Bespovratna sredstva - Nacionalni dio - HRK]]/7.5345</f>
        <v>13489.261397571172</v>
      </c>
      <c r="S3447" s="50">
        <v>677565.6</v>
      </c>
      <c r="T3447" s="51">
        <f>Ugovori_OPULJP[[#This Row],[Bespovratna sredstva - Ukupno (EU+Nac) HRK
= Ukupna ugovorena vrijednost bespovratnih sredstava]]/7.5345</f>
        <v>89928.409317141137</v>
      </c>
      <c r="U3447" s="50">
        <v>0</v>
      </c>
      <c r="V3447" s="51">
        <f>Ugovori_OPULJP[[#This Row],[Javni doprinos korisnika - HRK]]/7.5345</f>
        <v>0</v>
      </c>
      <c r="W3447" s="50">
        <v>0</v>
      </c>
      <c r="X3447" s="51">
        <f>Ugovori_OPULJP[[#This Row],[Privatni doprinos korisnika - HRK]]/7.5345</f>
        <v>0</v>
      </c>
      <c r="Y3447" s="52">
        <v>677565.6</v>
      </c>
      <c r="Z3447" s="53">
        <f>Ugovori_OPULJP[[#This Row],[UKUPNI PRIHVATLJIVI IZDACI
TOTAL ELIGIBLE EXPENDITURE
= Bespovratna sredstva ukupno + doprinos korisnika
= Ukupni prihvatljivi troškovi
= Ukupna ugovorena vrijednost projekta HRK]]/7.5345</f>
        <v>89928.409317141137</v>
      </c>
      <c r="AA3447" s="44" t="s">
        <v>12326</v>
      </c>
      <c r="AB3447" s="44" t="s">
        <v>753</v>
      </c>
      <c r="AC3447" s="43" t="s">
        <v>12476</v>
      </c>
      <c r="AD3447" s="43" t="s">
        <v>12328</v>
      </c>
    </row>
    <row r="3448" spans="1:30" ht="88.5" customHeight="1" x14ac:dyDescent="0.2">
      <c r="A3448" s="41" t="s">
        <v>12477</v>
      </c>
      <c r="B3448" s="42" t="s">
        <v>12136</v>
      </c>
      <c r="C3448" s="43" t="s">
        <v>12323</v>
      </c>
      <c r="D3448" s="43" t="s">
        <v>12478</v>
      </c>
      <c r="E3448" s="44" t="s">
        <v>232</v>
      </c>
      <c r="F3448" s="45" t="s">
        <v>12479</v>
      </c>
      <c r="G3448" s="45" t="s">
        <v>12480</v>
      </c>
      <c r="H3448" s="47">
        <v>43178</v>
      </c>
      <c r="I3448" s="47">
        <v>43787</v>
      </c>
      <c r="J3448" s="48" t="str">
        <f>IF(Ugovori_OPULJP[[#This Row],[DATUM ZAVRŠETKA OPERACIJE]]&gt;DATE(2024,3,31),"u provedbi","završen")</f>
        <v>završen</v>
      </c>
      <c r="K3448" s="46" t="s">
        <v>12481</v>
      </c>
      <c r="L3448" s="46" t="s">
        <v>99</v>
      </c>
      <c r="M3448" s="49">
        <v>0.85</v>
      </c>
      <c r="N3448" s="49">
        <v>0.15</v>
      </c>
      <c r="O3448" s="50">
        <f>Ugovori_OPULJP[[#This Row],[Bespovratna sredstva - Ukupno (EU+Nac) HRK
= Ukupna ugovorena vrijednost bespovratnih sredstava]]*Ugovori_OPULJP[[#This Row],[EU STOPA SUFINANCIRANJA %
EU CO-FINANCING RATE %]]</f>
        <v>1014315.7354999998</v>
      </c>
      <c r="P3448" s="51">
        <f>Ugovori_OPULJP[[#This Row],[Bespovratna sredstva - EU dio - HRK]]/7.5345</f>
        <v>134622.83303470697</v>
      </c>
      <c r="Q3448" s="50">
        <f>Ugovori_OPULJP[[#This Row],[Bespovratna sredstva - Ukupno (EU+Nac) HRK
= Ukupna ugovorena vrijednost bespovratnih sredstava]]*Ugovori_OPULJP[[#This Row],[STOPA NACIONALNOG SUFINANCIRANJA %]]</f>
        <v>178996.89449999997</v>
      </c>
      <c r="R3448" s="51">
        <f>Ugovori_OPULJP[[#This Row],[Bespovratna sredstva - Nacionalni dio - HRK]]/7.5345</f>
        <v>23756.970535536526</v>
      </c>
      <c r="S3448" s="50">
        <v>1193312.6299999999</v>
      </c>
      <c r="T3448" s="51">
        <f>Ugovori_OPULJP[[#This Row],[Bespovratna sredstva - Ukupno (EU+Nac) HRK
= Ukupna ugovorena vrijednost bespovratnih sredstava]]/7.5345</f>
        <v>158379.80357024353</v>
      </c>
      <c r="U3448" s="50">
        <v>0</v>
      </c>
      <c r="V3448" s="51">
        <f>Ugovori_OPULJP[[#This Row],[Javni doprinos korisnika - HRK]]/7.5345</f>
        <v>0</v>
      </c>
      <c r="W3448" s="50">
        <v>0</v>
      </c>
      <c r="X3448" s="51">
        <f>Ugovori_OPULJP[[#This Row],[Privatni doprinos korisnika - HRK]]/7.5345</f>
        <v>0</v>
      </c>
      <c r="Y3448" s="52">
        <v>1193312.6299999999</v>
      </c>
      <c r="Z3448" s="53">
        <f>Ugovori_OPULJP[[#This Row],[UKUPNI PRIHVATLJIVI IZDACI
TOTAL ELIGIBLE EXPENDITURE
= Bespovratna sredstva ukupno + doprinos korisnika
= Ukupni prihvatljivi troškovi
= Ukupna ugovorena vrijednost projekta HRK]]/7.5345</f>
        <v>158379.80357024353</v>
      </c>
      <c r="AA3448" s="44" t="s">
        <v>12326</v>
      </c>
      <c r="AB3448" s="44" t="s">
        <v>753</v>
      </c>
      <c r="AC3448" s="43" t="s">
        <v>12482</v>
      </c>
      <c r="AD3448" s="43" t="s">
        <v>12328</v>
      </c>
    </row>
    <row r="3449" spans="1:30" ht="88.5" customHeight="1" x14ac:dyDescent="0.2">
      <c r="A3449" s="41" t="s">
        <v>12483</v>
      </c>
      <c r="B3449" s="42" t="s">
        <v>12136</v>
      </c>
      <c r="C3449" s="43" t="s">
        <v>12323</v>
      </c>
      <c r="D3449" s="43" t="s">
        <v>12478</v>
      </c>
      <c r="E3449" s="44" t="s">
        <v>232</v>
      </c>
      <c r="F3449" s="45" t="s">
        <v>12484</v>
      </c>
      <c r="G3449" s="45" t="s">
        <v>886</v>
      </c>
      <c r="H3449" s="47">
        <v>43178</v>
      </c>
      <c r="I3449" s="47">
        <v>43695</v>
      </c>
      <c r="J3449" s="48" t="str">
        <f>IF(Ugovori_OPULJP[[#This Row],[DATUM ZAVRŠETKA OPERACIJE]]&gt;DATE(2024,3,31),"u provedbi","završen")</f>
        <v>završen</v>
      </c>
      <c r="K3449" s="46" t="s">
        <v>892</v>
      </c>
      <c r="L3449" s="46" t="s">
        <v>37</v>
      </c>
      <c r="M3449" s="49">
        <v>0.85</v>
      </c>
      <c r="N3449" s="49">
        <v>0.15</v>
      </c>
      <c r="O3449" s="50">
        <f>Ugovori_OPULJP[[#This Row],[Bespovratna sredstva - Ukupno (EU+Nac) HRK
= Ukupna ugovorena vrijednost bespovratnih sredstava]]*Ugovori_OPULJP[[#This Row],[EU STOPA SUFINANCIRANJA %
EU CO-FINANCING RATE %]]</f>
        <v>383768.04700000002</v>
      </c>
      <c r="P3449" s="51">
        <f>Ugovori_OPULJP[[#This Row],[Bespovratna sredstva - EU dio - HRK]]/7.5345</f>
        <v>50934.77297763621</v>
      </c>
      <c r="Q3449" s="50">
        <f>Ugovori_OPULJP[[#This Row],[Bespovratna sredstva - Ukupno (EU+Nac) HRK
= Ukupna ugovorena vrijednost bespovratnih sredstava]]*Ugovori_OPULJP[[#This Row],[STOPA NACIONALNOG SUFINANCIRANJA %]]</f>
        <v>67723.773000000001</v>
      </c>
      <c r="R3449" s="51">
        <f>Ugovori_OPULJP[[#This Row],[Bespovratna sredstva - Nacionalni dio - HRK]]/7.5345</f>
        <v>8988.4893489946244</v>
      </c>
      <c r="S3449" s="50">
        <v>451491.82</v>
      </c>
      <c r="T3449" s="51">
        <f>Ugovori_OPULJP[[#This Row],[Bespovratna sredstva - Ukupno (EU+Nac) HRK
= Ukupna ugovorena vrijednost bespovratnih sredstava]]/7.5345</f>
        <v>59923.262326630829</v>
      </c>
      <c r="U3449" s="50">
        <v>0</v>
      </c>
      <c r="V3449" s="51">
        <f>Ugovori_OPULJP[[#This Row],[Javni doprinos korisnika - HRK]]/7.5345</f>
        <v>0</v>
      </c>
      <c r="W3449" s="50">
        <v>0</v>
      </c>
      <c r="X3449" s="51">
        <f>Ugovori_OPULJP[[#This Row],[Privatni doprinos korisnika - HRK]]/7.5345</f>
        <v>0</v>
      </c>
      <c r="Y3449" s="52">
        <v>451491.82</v>
      </c>
      <c r="Z3449" s="53">
        <f>Ugovori_OPULJP[[#This Row],[UKUPNI PRIHVATLJIVI IZDACI
TOTAL ELIGIBLE EXPENDITURE
= Bespovratna sredstva ukupno + doprinos korisnika
= Ukupni prihvatljivi troškovi
= Ukupna ugovorena vrijednost projekta HRK]]/7.5345</f>
        <v>59923.262326630829</v>
      </c>
      <c r="AA3449" s="44" t="s">
        <v>12326</v>
      </c>
      <c r="AB3449" s="44" t="s">
        <v>753</v>
      </c>
      <c r="AC3449" s="43" t="s">
        <v>12485</v>
      </c>
      <c r="AD3449" s="43" t="s">
        <v>12328</v>
      </c>
    </row>
    <row r="3450" spans="1:30" ht="88.5" customHeight="1" x14ac:dyDescent="0.2">
      <c r="A3450" s="41" t="s">
        <v>12486</v>
      </c>
      <c r="B3450" s="42" t="s">
        <v>12136</v>
      </c>
      <c r="C3450" s="43" t="s">
        <v>12323</v>
      </c>
      <c r="D3450" s="43" t="s">
        <v>12478</v>
      </c>
      <c r="E3450" s="44" t="s">
        <v>232</v>
      </c>
      <c r="F3450" s="45" t="s">
        <v>12487</v>
      </c>
      <c r="G3450" s="45" t="s">
        <v>12488</v>
      </c>
      <c r="H3450" s="47">
        <v>43215</v>
      </c>
      <c r="I3450" s="47">
        <v>43763</v>
      </c>
      <c r="J3450" s="48" t="str">
        <f>IF(Ugovori_OPULJP[[#This Row],[DATUM ZAVRŠETKA OPERACIJE]]&gt;DATE(2024,3,31),"u provedbi","završen")</f>
        <v>završen</v>
      </c>
      <c r="K3450" s="46" t="s">
        <v>12489</v>
      </c>
      <c r="L3450" s="46" t="s">
        <v>249</v>
      </c>
      <c r="M3450" s="49">
        <v>0.85</v>
      </c>
      <c r="N3450" s="49">
        <v>0.15</v>
      </c>
      <c r="O3450" s="50">
        <f>Ugovori_OPULJP[[#This Row],[Bespovratna sredstva - Ukupno (EU+Nac) HRK
= Ukupna ugovorena vrijednost bespovratnih sredstava]]*Ugovori_OPULJP[[#This Row],[EU STOPA SUFINANCIRANJA %
EU CO-FINANCING RATE %]]</f>
        <v>937448.42499999993</v>
      </c>
      <c r="P3450" s="51">
        <f>Ugovori_OPULJP[[#This Row],[Bespovratna sredstva - EU dio - HRK]]/7.5345</f>
        <v>124420.78770986793</v>
      </c>
      <c r="Q3450" s="50">
        <f>Ugovori_OPULJP[[#This Row],[Bespovratna sredstva - Ukupno (EU+Nac) HRK
= Ukupna ugovorena vrijednost bespovratnih sredstava]]*Ugovori_OPULJP[[#This Row],[STOPA NACIONALNOG SUFINANCIRANJA %]]</f>
        <v>165432.07499999998</v>
      </c>
      <c r="R3450" s="51">
        <f>Ugovori_OPULJP[[#This Row],[Bespovratna sredstva - Nacionalni dio - HRK]]/7.5345</f>
        <v>21956.609595859045</v>
      </c>
      <c r="S3450" s="50">
        <v>1102880.5</v>
      </c>
      <c r="T3450" s="51">
        <f>Ugovori_OPULJP[[#This Row],[Bespovratna sredstva - Ukupno (EU+Nac) HRK
= Ukupna ugovorena vrijednost bespovratnih sredstava]]/7.5345</f>
        <v>146377.39730572698</v>
      </c>
      <c r="U3450" s="50">
        <v>0</v>
      </c>
      <c r="V3450" s="51">
        <f>Ugovori_OPULJP[[#This Row],[Javni doprinos korisnika - HRK]]/7.5345</f>
        <v>0</v>
      </c>
      <c r="W3450" s="50">
        <v>0</v>
      </c>
      <c r="X3450" s="51">
        <f>Ugovori_OPULJP[[#This Row],[Privatni doprinos korisnika - HRK]]/7.5345</f>
        <v>0</v>
      </c>
      <c r="Y3450" s="52">
        <v>1102880.5</v>
      </c>
      <c r="Z3450" s="53">
        <f>Ugovori_OPULJP[[#This Row],[UKUPNI PRIHVATLJIVI IZDACI
TOTAL ELIGIBLE EXPENDITURE
= Bespovratna sredstva ukupno + doprinos korisnika
= Ukupni prihvatljivi troškovi
= Ukupna ugovorena vrijednost projekta HRK]]/7.5345</f>
        <v>146377.39730572698</v>
      </c>
      <c r="AA3450" s="44" t="s">
        <v>12326</v>
      </c>
      <c r="AB3450" s="44" t="s">
        <v>753</v>
      </c>
      <c r="AC3450" s="43" t="s">
        <v>12490</v>
      </c>
      <c r="AD3450" s="43" t="s">
        <v>12328</v>
      </c>
    </row>
    <row r="3451" spans="1:30" ht="88.5" customHeight="1" x14ac:dyDescent="0.2">
      <c r="A3451" s="41" t="s">
        <v>12491</v>
      </c>
      <c r="B3451" s="42" t="s">
        <v>12136</v>
      </c>
      <c r="C3451" s="43" t="s">
        <v>12323</v>
      </c>
      <c r="D3451" s="43" t="s">
        <v>12478</v>
      </c>
      <c r="E3451" s="44" t="s">
        <v>232</v>
      </c>
      <c r="F3451" s="45" t="s">
        <v>12492</v>
      </c>
      <c r="G3451" s="45" t="s">
        <v>12493</v>
      </c>
      <c r="H3451" s="47">
        <v>43178</v>
      </c>
      <c r="I3451" s="47">
        <v>43788</v>
      </c>
      <c r="J3451" s="48" t="str">
        <f>IF(Ugovori_OPULJP[[#This Row],[DATUM ZAVRŠETKA OPERACIJE]]&gt;DATE(2024,3,31),"u provedbi","završen")</f>
        <v>završen</v>
      </c>
      <c r="K3451" s="46" t="s">
        <v>12494</v>
      </c>
      <c r="L3451" s="46" t="s">
        <v>37</v>
      </c>
      <c r="M3451" s="49">
        <v>0.85</v>
      </c>
      <c r="N3451" s="49">
        <v>0.15</v>
      </c>
      <c r="O3451" s="50">
        <f>Ugovori_OPULJP[[#This Row],[Bespovratna sredstva - Ukupno (EU+Nac) HRK
= Ukupna ugovorena vrijednost bespovratnih sredstava]]*Ugovori_OPULJP[[#This Row],[EU STOPA SUFINANCIRANJA %
EU CO-FINANCING RATE %]]</f>
        <v>1019783.6579999999</v>
      </c>
      <c r="P3451" s="51">
        <f>Ugovori_OPULJP[[#This Row],[Bespovratna sredstva - EU dio - HRK]]/7.5345</f>
        <v>135348.55106510053</v>
      </c>
      <c r="Q3451" s="50">
        <f>Ugovori_OPULJP[[#This Row],[Bespovratna sredstva - Ukupno (EU+Nac) HRK
= Ukupna ugovorena vrijednost bespovratnih sredstava]]*Ugovori_OPULJP[[#This Row],[STOPA NACIONALNOG SUFINANCIRANJA %]]</f>
        <v>179961.82199999999</v>
      </c>
      <c r="R3451" s="51">
        <f>Ugovori_OPULJP[[#This Row],[Bespovratna sredstva - Nacionalni dio - HRK]]/7.5345</f>
        <v>23885.038423253034</v>
      </c>
      <c r="S3451" s="50">
        <v>1199745.48</v>
      </c>
      <c r="T3451" s="51">
        <f>Ugovori_OPULJP[[#This Row],[Bespovratna sredstva - Ukupno (EU+Nac) HRK
= Ukupna ugovorena vrijednost bespovratnih sredstava]]/7.5345</f>
        <v>159233.58948835355</v>
      </c>
      <c r="U3451" s="50">
        <v>0</v>
      </c>
      <c r="V3451" s="51">
        <f>Ugovori_OPULJP[[#This Row],[Javni doprinos korisnika - HRK]]/7.5345</f>
        <v>0</v>
      </c>
      <c r="W3451" s="50">
        <v>0</v>
      </c>
      <c r="X3451" s="51">
        <f>Ugovori_OPULJP[[#This Row],[Privatni doprinos korisnika - HRK]]/7.5345</f>
        <v>0</v>
      </c>
      <c r="Y3451" s="52">
        <v>1199745.48</v>
      </c>
      <c r="Z3451" s="53">
        <f>Ugovori_OPULJP[[#This Row],[UKUPNI PRIHVATLJIVI IZDACI
TOTAL ELIGIBLE EXPENDITURE
= Bespovratna sredstva ukupno + doprinos korisnika
= Ukupni prihvatljivi troškovi
= Ukupna ugovorena vrijednost projekta HRK]]/7.5345</f>
        <v>159233.58948835355</v>
      </c>
      <c r="AA3451" s="44" t="s">
        <v>12326</v>
      </c>
      <c r="AB3451" s="44" t="s">
        <v>753</v>
      </c>
      <c r="AC3451" s="43" t="s">
        <v>12495</v>
      </c>
      <c r="AD3451" s="43" t="s">
        <v>12328</v>
      </c>
    </row>
    <row r="3452" spans="1:30" ht="88.5" customHeight="1" x14ac:dyDescent="0.2">
      <c r="A3452" s="41" t="s">
        <v>12496</v>
      </c>
      <c r="B3452" s="42" t="s">
        <v>12136</v>
      </c>
      <c r="C3452" s="43" t="s">
        <v>12323</v>
      </c>
      <c r="D3452" s="43" t="s">
        <v>12478</v>
      </c>
      <c r="E3452" s="44" t="s">
        <v>232</v>
      </c>
      <c r="F3452" s="45" t="s">
        <v>12497</v>
      </c>
      <c r="G3452" s="45" t="s">
        <v>10529</v>
      </c>
      <c r="H3452" s="47">
        <v>43178</v>
      </c>
      <c r="I3452" s="47">
        <v>43908</v>
      </c>
      <c r="J3452" s="48" t="str">
        <f>IF(Ugovori_OPULJP[[#This Row],[DATUM ZAVRŠETKA OPERACIJE]]&gt;DATE(2024,3,31),"u provedbi","završen")</f>
        <v>završen</v>
      </c>
      <c r="K3452" s="46" t="s">
        <v>37</v>
      </c>
      <c r="L3452" s="46" t="s">
        <v>37</v>
      </c>
      <c r="M3452" s="49">
        <v>0.85</v>
      </c>
      <c r="N3452" s="49">
        <v>0.15</v>
      </c>
      <c r="O3452" s="50">
        <f>Ugovori_OPULJP[[#This Row],[Bespovratna sredstva - Ukupno (EU+Nac) HRK
= Ukupna ugovorena vrijednost bespovratnih sredstava]]*Ugovori_OPULJP[[#This Row],[EU STOPA SUFINANCIRANJA %
EU CO-FINANCING RATE %]]</f>
        <v>992595.77049999998</v>
      </c>
      <c r="P3452" s="51">
        <f>Ugovori_OPULJP[[#This Row],[Bespovratna sredstva - EU dio - HRK]]/7.5345</f>
        <v>131740.09828123963</v>
      </c>
      <c r="Q3452" s="50">
        <f>Ugovori_OPULJP[[#This Row],[Bespovratna sredstva - Ukupno (EU+Nac) HRK
= Ukupna ugovorena vrijednost bespovratnih sredstava]]*Ugovori_OPULJP[[#This Row],[STOPA NACIONALNOG SUFINANCIRANJA %]]</f>
        <v>175163.9595</v>
      </c>
      <c r="R3452" s="51">
        <f>Ugovori_OPULJP[[#This Row],[Bespovratna sredstva - Nacionalni dio - HRK]]/7.5345</f>
        <v>23248.252637865815</v>
      </c>
      <c r="S3452" s="50">
        <v>1167759.73</v>
      </c>
      <c r="T3452" s="51">
        <f>Ugovori_OPULJP[[#This Row],[Bespovratna sredstva - Ukupno (EU+Nac) HRK
= Ukupna ugovorena vrijednost bespovratnih sredstava]]/7.5345</f>
        <v>154988.35091910543</v>
      </c>
      <c r="U3452" s="50">
        <v>0</v>
      </c>
      <c r="V3452" s="51">
        <f>Ugovori_OPULJP[[#This Row],[Javni doprinos korisnika - HRK]]/7.5345</f>
        <v>0</v>
      </c>
      <c r="W3452" s="50">
        <v>0</v>
      </c>
      <c r="X3452" s="51">
        <f>Ugovori_OPULJP[[#This Row],[Privatni doprinos korisnika - HRK]]/7.5345</f>
        <v>0</v>
      </c>
      <c r="Y3452" s="52">
        <v>1167759.73</v>
      </c>
      <c r="Z3452" s="53">
        <f>Ugovori_OPULJP[[#This Row],[UKUPNI PRIHVATLJIVI IZDACI
TOTAL ELIGIBLE EXPENDITURE
= Bespovratna sredstva ukupno + doprinos korisnika
= Ukupni prihvatljivi troškovi
= Ukupna ugovorena vrijednost projekta HRK]]/7.5345</f>
        <v>154988.35091910543</v>
      </c>
      <c r="AA3452" s="44" t="s">
        <v>12326</v>
      </c>
      <c r="AB3452" s="44" t="s">
        <v>753</v>
      </c>
      <c r="AC3452" s="43" t="s">
        <v>12498</v>
      </c>
      <c r="AD3452" s="43" t="s">
        <v>12328</v>
      </c>
    </row>
    <row r="3453" spans="1:30" ht="88.5" customHeight="1" x14ac:dyDescent="0.2">
      <c r="A3453" s="41" t="s">
        <v>12499</v>
      </c>
      <c r="B3453" s="42" t="s">
        <v>12136</v>
      </c>
      <c r="C3453" s="43" t="s">
        <v>12323</v>
      </c>
      <c r="D3453" s="43" t="s">
        <v>12478</v>
      </c>
      <c r="E3453" s="44" t="s">
        <v>232</v>
      </c>
      <c r="F3453" s="45" t="s">
        <v>12500</v>
      </c>
      <c r="G3453" s="45" t="s">
        <v>12501</v>
      </c>
      <c r="H3453" s="47">
        <v>43178</v>
      </c>
      <c r="I3453" s="47">
        <v>43908</v>
      </c>
      <c r="J3453" s="48" t="str">
        <f>IF(Ugovori_OPULJP[[#This Row],[DATUM ZAVRŠETKA OPERACIJE]]&gt;DATE(2024,3,31),"u provedbi","završen")</f>
        <v>završen</v>
      </c>
      <c r="K3453" s="46" t="s">
        <v>12502</v>
      </c>
      <c r="L3453" s="46" t="s">
        <v>37</v>
      </c>
      <c r="M3453" s="49">
        <v>0.85</v>
      </c>
      <c r="N3453" s="49">
        <v>0.15</v>
      </c>
      <c r="O3453" s="50">
        <f>Ugovori_OPULJP[[#This Row],[Bespovratna sredstva - Ukupno (EU+Nac) HRK
= Ukupna ugovorena vrijednost bespovratnih sredstava]]*Ugovori_OPULJP[[#This Row],[EU STOPA SUFINANCIRANJA %
EU CO-FINANCING RATE %]]</f>
        <v>733695.95349999995</v>
      </c>
      <c r="P3453" s="51">
        <f>Ugovori_OPULJP[[#This Row],[Bespovratna sredstva - EU dio - HRK]]/7.5345</f>
        <v>97378.187470966877</v>
      </c>
      <c r="Q3453" s="50">
        <f>Ugovori_OPULJP[[#This Row],[Bespovratna sredstva - Ukupno (EU+Nac) HRK
= Ukupna ugovorena vrijednost bespovratnih sredstava]]*Ugovori_OPULJP[[#This Row],[STOPA NACIONALNOG SUFINANCIRANJA %]]</f>
        <v>129475.75649999999</v>
      </c>
      <c r="R3453" s="51">
        <f>Ugovori_OPULJP[[#This Row],[Bespovratna sredstva - Nacionalni dio - HRK]]/7.5345</f>
        <v>17184.386024288273</v>
      </c>
      <c r="S3453" s="50">
        <v>863171.71</v>
      </c>
      <c r="T3453" s="51">
        <f>Ugovori_OPULJP[[#This Row],[Bespovratna sredstva - Ukupno (EU+Nac) HRK
= Ukupna ugovorena vrijednost bespovratnih sredstava]]/7.5345</f>
        <v>114562.57349525514</v>
      </c>
      <c r="U3453" s="50">
        <v>0</v>
      </c>
      <c r="V3453" s="51">
        <f>Ugovori_OPULJP[[#This Row],[Javni doprinos korisnika - HRK]]/7.5345</f>
        <v>0</v>
      </c>
      <c r="W3453" s="50">
        <v>0</v>
      </c>
      <c r="X3453" s="51">
        <f>Ugovori_OPULJP[[#This Row],[Privatni doprinos korisnika - HRK]]/7.5345</f>
        <v>0</v>
      </c>
      <c r="Y3453" s="52">
        <v>863171.71</v>
      </c>
      <c r="Z3453" s="53">
        <f>Ugovori_OPULJP[[#This Row],[UKUPNI PRIHVATLJIVI IZDACI
TOTAL ELIGIBLE EXPENDITURE
= Bespovratna sredstva ukupno + doprinos korisnika
= Ukupni prihvatljivi troškovi
= Ukupna ugovorena vrijednost projekta HRK]]/7.5345</f>
        <v>114562.57349525514</v>
      </c>
      <c r="AA3453" s="44" t="s">
        <v>12326</v>
      </c>
      <c r="AB3453" s="44" t="s">
        <v>753</v>
      </c>
      <c r="AC3453" s="43" t="s">
        <v>12503</v>
      </c>
      <c r="AD3453" s="43" t="s">
        <v>12328</v>
      </c>
    </row>
    <row r="3454" spans="1:30" ht="88.5" customHeight="1" x14ac:dyDescent="0.2">
      <c r="A3454" s="41" t="s">
        <v>12504</v>
      </c>
      <c r="B3454" s="42" t="s">
        <v>12136</v>
      </c>
      <c r="C3454" s="43" t="s">
        <v>12323</v>
      </c>
      <c r="D3454" s="43" t="s">
        <v>12478</v>
      </c>
      <c r="E3454" s="44" t="s">
        <v>232</v>
      </c>
      <c r="F3454" s="45" t="s">
        <v>12505</v>
      </c>
      <c r="G3454" s="45" t="s">
        <v>900</v>
      </c>
      <c r="H3454" s="47">
        <v>43178</v>
      </c>
      <c r="I3454" s="47">
        <v>43817</v>
      </c>
      <c r="J3454" s="48" t="str">
        <f>IF(Ugovori_OPULJP[[#This Row],[DATUM ZAVRŠETKA OPERACIJE]]&gt;DATE(2024,3,31),"u provedbi","završen")</f>
        <v>završen</v>
      </c>
      <c r="K3454" s="46" t="s">
        <v>271</v>
      </c>
      <c r="L3454" s="46" t="s">
        <v>271</v>
      </c>
      <c r="M3454" s="49">
        <v>0.85</v>
      </c>
      <c r="N3454" s="49">
        <v>0.15</v>
      </c>
      <c r="O3454" s="50">
        <f>Ugovori_OPULJP[[#This Row],[Bespovratna sredstva - Ukupno (EU+Nac) HRK
= Ukupna ugovorena vrijednost bespovratnih sredstava]]*Ugovori_OPULJP[[#This Row],[EU STOPA SUFINANCIRANJA %
EU CO-FINANCING RATE %]]</f>
        <v>648740.61249999993</v>
      </c>
      <c r="P3454" s="51">
        <f>Ugovori_OPULJP[[#This Row],[Bespovratna sredstva - EU dio - HRK]]/7.5345</f>
        <v>86102.676023624648</v>
      </c>
      <c r="Q3454" s="50">
        <f>Ugovori_OPULJP[[#This Row],[Bespovratna sredstva - Ukupno (EU+Nac) HRK
= Ukupna ugovorena vrijednost bespovratnih sredstava]]*Ugovori_OPULJP[[#This Row],[STOPA NACIONALNOG SUFINANCIRANJA %]]</f>
        <v>114483.6375</v>
      </c>
      <c r="R3454" s="51">
        <f>Ugovori_OPULJP[[#This Row],[Bespovratna sredstva - Nacionalni dio - HRK]]/7.5345</f>
        <v>15194.589886521997</v>
      </c>
      <c r="S3454" s="50">
        <v>763224.25</v>
      </c>
      <c r="T3454" s="51">
        <f>Ugovori_OPULJP[[#This Row],[Bespovratna sredstva - Ukupno (EU+Nac) HRK
= Ukupna ugovorena vrijednost bespovratnih sredstava]]/7.5345</f>
        <v>101297.26591014666</v>
      </c>
      <c r="U3454" s="50">
        <v>0</v>
      </c>
      <c r="V3454" s="51">
        <f>Ugovori_OPULJP[[#This Row],[Javni doprinos korisnika - HRK]]/7.5345</f>
        <v>0</v>
      </c>
      <c r="W3454" s="50">
        <v>0</v>
      </c>
      <c r="X3454" s="51">
        <f>Ugovori_OPULJP[[#This Row],[Privatni doprinos korisnika - HRK]]/7.5345</f>
        <v>0</v>
      </c>
      <c r="Y3454" s="52">
        <v>763224.25</v>
      </c>
      <c r="Z3454" s="53">
        <f>Ugovori_OPULJP[[#This Row],[UKUPNI PRIHVATLJIVI IZDACI
TOTAL ELIGIBLE EXPENDITURE
= Bespovratna sredstva ukupno + doprinos korisnika
= Ukupni prihvatljivi troškovi
= Ukupna ugovorena vrijednost projekta HRK]]/7.5345</f>
        <v>101297.26591014666</v>
      </c>
      <c r="AA3454" s="44" t="s">
        <v>12326</v>
      </c>
      <c r="AB3454" s="44" t="s">
        <v>753</v>
      </c>
      <c r="AC3454" s="114" t="s">
        <v>12506</v>
      </c>
      <c r="AD3454" s="43" t="s">
        <v>12328</v>
      </c>
    </row>
    <row r="3455" spans="1:30" ht="88.5" customHeight="1" x14ac:dyDescent="0.2">
      <c r="A3455" s="41" t="s">
        <v>12507</v>
      </c>
      <c r="B3455" s="42" t="s">
        <v>12136</v>
      </c>
      <c r="C3455" s="43" t="s">
        <v>12323</v>
      </c>
      <c r="D3455" s="43" t="s">
        <v>12478</v>
      </c>
      <c r="E3455" s="44" t="s">
        <v>232</v>
      </c>
      <c r="F3455" s="45" t="s">
        <v>12508</v>
      </c>
      <c r="G3455" s="45" t="s">
        <v>12509</v>
      </c>
      <c r="H3455" s="47">
        <v>43178</v>
      </c>
      <c r="I3455" s="47">
        <v>43726</v>
      </c>
      <c r="J3455" s="48" t="str">
        <f>IF(Ugovori_OPULJP[[#This Row],[DATUM ZAVRŠETKA OPERACIJE]]&gt;DATE(2024,3,31),"u provedbi","završen")</f>
        <v>završen</v>
      </c>
      <c r="K3455" s="46" t="s">
        <v>244</v>
      </c>
      <c r="L3455" s="46" t="s">
        <v>244</v>
      </c>
      <c r="M3455" s="49">
        <v>0.85</v>
      </c>
      <c r="N3455" s="49">
        <v>0.15</v>
      </c>
      <c r="O3455" s="50">
        <f>Ugovori_OPULJP[[#This Row],[Bespovratna sredstva - Ukupno (EU+Nac) HRK
= Ukupna ugovorena vrijednost bespovratnih sredstava]]*Ugovori_OPULJP[[#This Row],[EU STOPA SUFINANCIRANJA %
EU CO-FINANCING RATE %]]</f>
        <v>427749.70750000002</v>
      </c>
      <c r="P3455" s="51">
        <f>Ugovori_OPULJP[[#This Row],[Bespovratna sredstva - EU dio - HRK]]/7.5345</f>
        <v>56772.142477934831</v>
      </c>
      <c r="Q3455" s="50">
        <f>Ugovori_OPULJP[[#This Row],[Bespovratna sredstva - Ukupno (EU+Nac) HRK
= Ukupna ugovorena vrijednost bespovratnih sredstava]]*Ugovori_OPULJP[[#This Row],[STOPA NACIONALNOG SUFINANCIRANJA %]]</f>
        <v>75485.242499999993</v>
      </c>
      <c r="R3455" s="51">
        <f>Ugovori_OPULJP[[#This Row],[Bespovratna sredstva - Nacionalni dio - HRK]]/7.5345</f>
        <v>10018.613378459087</v>
      </c>
      <c r="S3455" s="50">
        <v>503234.95</v>
      </c>
      <c r="T3455" s="51">
        <f>Ugovori_OPULJP[[#This Row],[Bespovratna sredstva - Ukupno (EU+Nac) HRK
= Ukupna ugovorena vrijednost bespovratnih sredstava]]/7.5345</f>
        <v>66790.755856393924</v>
      </c>
      <c r="U3455" s="50">
        <v>0</v>
      </c>
      <c r="V3455" s="51">
        <f>Ugovori_OPULJP[[#This Row],[Javni doprinos korisnika - HRK]]/7.5345</f>
        <v>0</v>
      </c>
      <c r="W3455" s="50">
        <v>0</v>
      </c>
      <c r="X3455" s="51">
        <f>Ugovori_OPULJP[[#This Row],[Privatni doprinos korisnika - HRK]]/7.5345</f>
        <v>0</v>
      </c>
      <c r="Y3455" s="52">
        <v>503234.95</v>
      </c>
      <c r="Z3455" s="53">
        <f>Ugovori_OPULJP[[#This Row],[UKUPNI PRIHVATLJIVI IZDACI
TOTAL ELIGIBLE EXPENDITURE
= Bespovratna sredstva ukupno + doprinos korisnika
= Ukupni prihvatljivi troškovi
= Ukupna ugovorena vrijednost projekta HRK]]/7.5345</f>
        <v>66790.755856393924</v>
      </c>
      <c r="AA3455" s="44" t="s">
        <v>12326</v>
      </c>
      <c r="AB3455" s="44" t="s">
        <v>753</v>
      </c>
      <c r="AC3455" s="114" t="s">
        <v>12510</v>
      </c>
      <c r="AD3455" s="43" t="s">
        <v>12328</v>
      </c>
    </row>
    <row r="3456" spans="1:30" ht="88.5" customHeight="1" x14ac:dyDescent="0.2">
      <c r="A3456" s="41" t="s">
        <v>12511</v>
      </c>
      <c r="B3456" s="42" t="s">
        <v>12136</v>
      </c>
      <c r="C3456" s="43" t="s">
        <v>12323</v>
      </c>
      <c r="D3456" s="43" t="s">
        <v>12478</v>
      </c>
      <c r="E3456" s="44" t="s">
        <v>232</v>
      </c>
      <c r="F3456" s="45" t="s">
        <v>12512</v>
      </c>
      <c r="G3456" s="45" t="s">
        <v>12513</v>
      </c>
      <c r="H3456" s="47">
        <v>43178</v>
      </c>
      <c r="I3456" s="47">
        <v>43909</v>
      </c>
      <c r="J3456" s="48" t="str">
        <f>IF(Ugovori_OPULJP[[#This Row],[DATUM ZAVRŠETKA OPERACIJE]]&gt;DATE(2024,3,31),"u provedbi","završen")</f>
        <v>završen</v>
      </c>
      <c r="K3456" s="46" t="s">
        <v>12514</v>
      </c>
      <c r="L3456" s="46" t="s">
        <v>37</v>
      </c>
      <c r="M3456" s="49">
        <v>0.85</v>
      </c>
      <c r="N3456" s="49">
        <v>0.15</v>
      </c>
      <c r="O3456" s="50">
        <f>Ugovori_OPULJP[[#This Row],[Bespovratna sredstva - Ukupno (EU+Nac) HRK
= Ukupna ugovorena vrijednost bespovratnih sredstava]]*Ugovori_OPULJP[[#This Row],[EU STOPA SUFINANCIRANJA %
EU CO-FINANCING RATE %]]</f>
        <v>1002773.322</v>
      </c>
      <c r="P3456" s="51">
        <f>Ugovori_OPULJP[[#This Row],[Bespovratna sredstva - EU dio - HRK]]/7.5345</f>
        <v>133090.89149910412</v>
      </c>
      <c r="Q3456" s="50">
        <f>Ugovori_OPULJP[[#This Row],[Bespovratna sredstva - Ukupno (EU+Nac) HRK
= Ukupna ugovorena vrijednost bespovratnih sredstava]]*Ugovori_OPULJP[[#This Row],[STOPA NACIONALNOG SUFINANCIRANJA %]]</f>
        <v>176959.99799999999</v>
      </c>
      <c r="R3456" s="51">
        <f>Ugovori_OPULJP[[#This Row],[Bespovratna sredstva - Nacionalni dio - HRK]]/7.5345</f>
        <v>23486.627911606607</v>
      </c>
      <c r="S3456" s="50">
        <v>1179733.32</v>
      </c>
      <c r="T3456" s="51">
        <f>Ugovori_OPULJP[[#This Row],[Bespovratna sredstva - Ukupno (EU+Nac) HRK
= Ukupna ugovorena vrijednost bespovratnih sredstava]]/7.5345</f>
        <v>156577.51941071072</v>
      </c>
      <c r="U3456" s="50">
        <v>0</v>
      </c>
      <c r="V3456" s="51">
        <f>Ugovori_OPULJP[[#This Row],[Javni doprinos korisnika - HRK]]/7.5345</f>
        <v>0</v>
      </c>
      <c r="W3456" s="50">
        <v>0</v>
      </c>
      <c r="X3456" s="51">
        <f>Ugovori_OPULJP[[#This Row],[Privatni doprinos korisnika - HRK]]/7.5345</f>
        <v>0</v>
      </c>
      <c r="Y3456" s="52">
        <v>1179733.32</v>
      </c>
      <c r="Z3456" s="53">
        <f>Ugovori_OPULJP[[#This Row],[UKUPNI PRIHVATLJIVI IZDACI
TOTAL ELIGIBLE EXPENDITURE
= Bespovratna sredstva ukupno + doprinos korisnika
= Ukupni prihvatljivi troškovi
= Ukupna ugovorena vrijednost projekta HRK]]/7.5345</f>
        <v>156577.51941071072</v>
      </c>
      <c r="AA3456" s="44" t="s">
        <v>12326</v>
      </c>
      <c r="AB3456" s="44" t="s">
        <v>753</v>
      </c>
      <c r="AC3456" s="114" t="s">
        <v>12515</v>
      </c>
      <c r="AD3456" s="43" t="s">
        <v>12328</v>
      </c>
    </row>
    <row r="3457" spans="1:30" ht="88.5" customHeight="1" x14ac:dyDescent="0.2">
      <c r="A3457" s="41" t="s">
        <v>12516</v>
      </c>
      <c r="B3457" s="42" t="s">
        <v>12136</v>
      </c>
      <c r="C3457" s="43" t="s">
        <v>12323</v>
      </c>
      <c r="D3457" s="43" t="s">
        <v>12478</v>
      </c>
      <c r="E3457" s="44" t="s">
        <v>232</v>
      </c>
      <c r="F3457" s="45" t="s">
        <v>12517</v>
      </c>
      <c r="G3457" s="45" t="s">
        <v>12441</v>
      </c>
      <c r="H3457" s="47">
        <v>43178</v>
      </c>
      <c r="I3457" s="47">
        <v>44001</v>
      </c>
      <c r="J3457" s="48" t="str">
        <f>IF(Ugovori_OPULJP[[#This Row],[DATUM ZAVRŠETKA OPERACIJE]]&gt;DATE(2024,3,31),"u provedbi","završen")</f>
        <v>završen</v>
      </c>
      <c r="K3457" s="46" t="s">
        <v>249</v>
      </c>
      <c r="L3457" s="46" t="s">
        <v>249</v>
      </c>
      <c r="M3457" s="49">
        <v>0.85</v>
      </c>
      <c r="N3457" s="49">
        <v>0.15</v>
      </c>
      <c r="O3457" s="50">
        <f>Ugovori_OPULJP[[#This Row],[Bespovratna sredstva - Ukupno (EU+Nac) HRK
= Ukupna ugovorena vrijednost bespovratnih sredstava]]*Ugovori_OPULJP[[#This Row],[EU STOPA SUFINANCIRANJA %
EU CO-FINANCING RATE %]]</f>
        <v>871633.25650000002</v>
      </c>
      <c r="P3457" s="51">
        <f>Ugovori_OPULJP[[#This Row],[Bespovratna sredstva - EU dio - HRK]]/7.5345</f>
        <v>115685.6137102661</v>
      </c>
      <c r="Q3457" s="50">
        <f>Ugovori_OPULJP[[#This Row],[Bespovratna sredstva - Ukupno (EU+Nac) HRK
= Ukupna ugovorena vrijednost bespovratnih sredstava]]*Ugovori_OPULJP[[#This Row],[STOPA NACIONALNOG SUFINANCIRANJA %]]</f>
        <v>153817.6335</v>
      </c>
      <c r="R3457" s="51">
        <f>Ugovori_OPULJP[[#This Row],[Bespovratna sredstva - Nacionalni dio - HRK]]/7.5345</f>
        <v>20415.108301811666</v>
      </c>
      <c r="S3457" s="50">
        <v>1025450.89</v>
      </c>
      <c r="T3457" s="51">
        <f>Ugovori_OPULJP[[#This Row],[Bespovratna sredstva - Ukupno (EU+Nac) HRK
= Ukupna ugovorena vrijednost bespovratnih sredstava]]/7.5345</f>
        <v>136100.72201207778</v>
      </c>
      <c r="U3457" s="50">
        <v>246837.46000000008</v>
      </c>
      <c r="V3457" s="51">
        <f>Ugovori_OPULJP[[#This Row],[Javni doprinos korisnika - HRK]]/7.5345</f>
        <v>32760.960913132931</v>
      </c>
      <c r="W3457" s="50">
        <v>0</v>
      </c>
      <c r="X3457" s="51">
        <f>Ugovori_OPULJP[[#This Row],[Privatni doprinos korisnika - HRK]]/7.5345</f>
        <v>0</v>
      </c>
      <c r="Y3457" s="52">
        <v>1272288.3500000001</v>
      </c>
      <c r="Z3457" s="53">
        <f>Ugovori_OPULJP[[#This Row],[UKUPNI PRIHVATLJIVI IZDACI
TOTAL ELIGIBLE EXPENDITURE
= Bespovratna sredstva ukupno + doprinos korisnika
= Ukupni prihvatljivi troškovi
= Ukupna ugovorena vrijednost projekta HRK]]/7.5345</f>
        <v>168861.68292521071</v>
      </c>
      <c r="AA3457" s="44" t="s">
        <v>12326</v>
      </c>
      <c r="AB3457" s="44" t="s">
        <v>753</v>
      </c>
      <c r="AC3457" s="114" t="s">
        <v>12518</v>
      </c>
      <c r="AD3457" s="43" t="s">
        <v>12328</v>
      </c>
    </row>
    <row r="3458" spans="1:30" ht="88.5" customHeight="1" x14ac:dyDescent="0.2">
      <c r="A3458" s="41" t="s">
        <v>12519</v>
      </c>
      <c r="B3458" s="42" t="s">
        <v>12136</v>
      </c>
      <c r="C3458" s="43" t="s">
        <v>12323</v>
      </c>
      <c r="D3458" s="43" t="s">
        <v>12478</v>
      </c>
      <c r="E3458" s="44" t="s">
        <v>232</v>
      </c>
      <c r="F3458" s="45" t="s">
        <v>12520</v>
      </c>
      <c r="G3458" s="45" t="s">
        <v>215</v>
      </c>
      <c r="H3458" s="47">
        <v>43185</v>
      </c>
      <c r="I3458" s="47">
        <v>44008</v>
      </c>
      <c r="J3458" s="48" t="str">
        <f>IF(Ugovori_OPULJP[[#This Row],[DATUM ZAVRŠETKA OPERACIJE]]&gt;DATE(2024,3,31),"u provedbi","završen")</f>
        <v>završen</v>
      </c>
      <c r="K3458" s="46" t="s">
        <v>36</v>
      </c>
      <c r="L3458" s="46" t="s">
        <v>37</v>
      </c>
      <c r="M3458" s="49">
        <v>0.85</v>
      </c>
      <c r="N3458" s="49">
        <v>0.15</v>
      </c>
      <c r="O3458" s="50">
        <f>Ugovori_OPULJP[[#This Row],[Bespovratna sredstva - Ukupno (EU+Nac) HRK
= Ukupna ugovorena vrijednost bespovratnih sredstava]]*Ugovori_OPULJP[[#This Row],[EU STOPA SUFINANCIRANJA %
EU CO-FINANCING RATE %]]</f>
        <v>961712.17650000006</v>
      </c>
      <c r="P3458" s="51">
        <f>Ugovori_OPULJP[[#This Row],[Bespovratna sredstva - EU dio - HRK]]/7.5345</f>
        <v>127641.14095162254</v>
      </c>
      <c r="Q3458" s="50">
        <f>Ugovori_OPULJP[[#This Row],[Bespovratna sredstva - Ukupno (EU+Nac) HRK
= Ukupna ugovorena vrijednost bespovratnih sredstava]]*Ugovori_OPULJP[[#This Row],[STOPA NACIONALNOG SUFINANCIRANJA %]]</f>
        <v>169713.9135</v>
      </c>
      <c r="R3458" s="51">
        <f>Ugovori_OPULJP[[#This Row],[Bespovratna sredstva - Nacionalni dio - HRK]]/7.5345</f>
        <v>22524.907226756917</v>
      </c>
      <c r="S3458" s="50">
        <v>1131426.0900000001</v>
      </c>
      <c r="T3458" s="51">
        <f>Ugovori_OPULJP[[#This Row],[Bespovratna sredstva - Ukupno (EU+Nac) HRK
= Ukupna ugovorena vrijednost bespovratnih sredstava]]/7.5345</f>
        <v>150166.04817837945</v>
      </c>
      <c r="U3458" s="50">
        <v>0</v>
      </c>
      <c r="V3458" s="51">
        <f>Ugovori_OPULJP[[#This Row],[Javni doprinos korisnika - HRK]]/7.5345</f>
        <v>0</v>
      </c>
      <c r="W3458" s="50">
        <v>0</v>
      </c>
      <c r="X3458" s="51">
        <f>Ugovori_OPULJP[[#This Row],[Privatni doprinos korisnika - HRK]]/7.5345</f>
        <v>0</v>
      </c>
      <c r="Y3458" s="52">
        <v>1131426.0900000001</v>
      </c>
      <c r="Z3458" s="53">
        <f>Ugovori_OPULJP[[#This Row],[UKUPNI PRIHVATLJIVI IZDACI
TOTAL ELIGIBLE EXPENDITURE
= Bespovratna sredstva ukupno + doprinos korisnika
= Ukupni prihvatljivi troškovi
= Ukupna ugovorena vrijednost projekta HRK]]/7.5345</f>
        <v>150166.04817837945</v>
      </c>
      <c r="AA3458" s="44" t="s">
        <v>12326</v>
      </c>
      <c r="AB3458" s="44" t="s">
        <v>753</v>
      </c>
      <c r="AC3458" s="114" t="s">
        <v>12521</v>
      </c>
      <c r="AD3458" s="43" t="s">
        <v>12328</v>
      </c>
    </row>
    <row r="3459" spans="1:30" ht="88.5" customHeight="1" x14ac:dyDescent="0.2">
      <c r="A3459" s="41" t="s">
        <v>12522</v>
      </c>
      <c r="B3459" s="42" t="s">
        <v>12136</v>
      </c>
      <c r="C3459" s="43" t="s">
        <v>12323</v>
      </c>
      <c r="D3459" s="43" t="s">
        <v>12478</v>
      </c>
      <c r="E3459" s="44" t="s">
        <v>232</v>
      </c>
      <c r="F3459" s="45" t="s">
        <v>12523</v>
      </c>
      <c r="G3459" s="45" t="s">
        <v>12524</v>
      </c>
      <c r="H3459" s="47">
        <v>43178</v>
      </c>
      <c r="I3459" s="47">
        <v>43726</v>
      </c>
      <c r="J3459" s="48" t="str">
        <f>IF(Ugovori_OPULJP[[#This Row],[DATUM ZAVRŠETKA OPERACIJE]]&gt;DATE(2024,3,31),"u provedbi","završen")</f>
        <v>završen</v>
      </c>
      <c r="K3459" s="46" t="s">
        <v>12525</v>
      </c>
      <c r="L3459" s="46" t="s">
        <v>37</v>
      </c>
      <c r="M3459" s="49">
        <v>0.85</v>
      </c>
      <c r="N3459" s="49">
        <v>0.15</v>
      </c>
      <c r="O3459" s="50">
        <f>Ugovori_OPULJP[[#This Row],[Bespovratna sredstva - Ukupno (EU+Nac) HRK
= Ukupna ugovorena vrijednost bespovratnih sredstava]]*Ugovori_OPULJP[[#This Row],[EU STOPA SUFINANCIRANJA %
EU CO-FINANCING RATE %]]</f>
        <v>743932.29099999997</v>
      </c>
      <c r="P3459" s="51">
        <f>Ugovori_OPULJP[[#This Row],[Bespovratna sredstva - EU dio - HRK]]/7.5345</f>
        <v>98736.782931846828</v>
      </c>
      <c r="Q3459" s="50">
        <f>Ugovori_OPULJP[[#This Row],[Bespovratna sredstva - Ukupno (EU+Nac) HRK
= Ukupna ugovorena vrijednost bespovratnih sredstava]]*Ugovori_OPULJP[[#This Row],[STOPA NACIONALNOG SUFINANCIRANJA %]]</f>
        <v>131282.16899999999</v>
      </c>
      <c r="R3459" s="51">
        <f>Ugovori_OPULJP[[#This Row],[Bespovratna sredstva - Nacionalni dio - HRK]]/7.5345</f>
        <v>17424.138164443557</v>
      </c>
      <c r="S3459" s="50">
        <v>875214.46</v>
      </c>
      <c r="T3459" s="51">
        <f>Ugovori_OPULJP[[#This Row],[Bespovratna sredstva - Ukupno (EU+Nac) HRK
= Ukupna ugovorena vrijednost bespovratnih sredstava]]/7.5345</f>
        <v>116160.92109629039</v>
      </c>
      <c r="U3459" s="50">
        <v>0</v>
      </c>
      <c r="V3459" s="51">
        <f>Ugovori_OPULJP[[#This Row],[Javni doprinos korisnika - HRK]]/7.5345</f>
        <v>0</v>
      </c>
      <c r="W3459" s="50">
        <v>0</v>
      </c>
      <c r="X3459" s="51">
        <f>Ugovori_OPULJP[[#This Row],[Privatni doprinos korisnika - HRK]]/7.5345</f>
        <v>0</v>
      </c>
      <c r="Y3459" s="52">
        <v>875214.46</v>
      </c>
      <c r="Z3459" s="53">
        <f>Ugovori_OPULJP[[#This Row],[UKUPNI PRIHVATLJIVI IZDACI
TOTAL ELIGIBLE EXPENDITURE
= Bespovratna sredstva ukupno + doprinos korisnika
= Ukupni prihvatljivi troškovi
= Ukupna ugovorena vrijednost projekta HRK]]/7.5345</f>
        <v>116160.92109629039</v>
      </c>
      <c r="AA3459" s="44" t="s">
        <v>12326</v>
      </c>
      <c r="AB3459" s="44" t="s">
        <v>753</v>
      </c>
      <c r="AC3459" s="114" t="s">
        <v>12526</v>
      </c>
      <c r="AD3459" s="43" t="s">
        <v>12328</v>
      </c>
    </row>
    <row r="3460" spans="1:30" ht="88.5" customHeight="1" x14ac:dyDescent="0.2">
      <c r="A3460" s="41" t="s">
        <v>12527</v>
      </c>
      <c r="B3460" s="42" t="s">
        <v>12136</v>
      </c>
      <c r="C3460" s="43" t="s">
        <v>12323</v>
      </c>
      <c r="D3460" s="43" t="s">
        <v>12478</v>
      </c>
      <c r="E3460" s="44" t="s">
        <v>232</v>
      </c>
      <c r="F3460" s="45" t="s">
        <v>12528</v>
      </c>
      <c r="G3460" s="45" t="s">
        <v>204</v>
      </c>
      <c r="H3460" s="47">
        <v>43178</v>
      </c>
      <c r="I3460" s="47">
        <v>43738</v>
      </c>
      <c r="J3460" s="48" t="str">
        <f>IF(Ugovori_OPULJP[[#This Row],[DATUM ZAVRŠETKA OPERACIJE]]&gt;DATE(2024,3,31),"u provedbi","završen")</f>
        <v>završen</v>
      </c>
      <c r="K3460" s="46" t="s">
        <v>12529</v>
      </c>
      <c r="L3460" s="46" t="s">
        <v>37</v>
      </c>
      <c r="M3460" s="49">
        <v>0.85</v>
      </c>
      <c r="N3460" s="49">
        <v>0.15</v>
      </c>
      <c r="O3460" s="50">
        <f>Ugovori_OPULJP[[#This Row],[Bespovratna sredstva - Ukupno (EU+Nac) HRK
= Ukupna ugovorena vrijednost bespovratnih sredstava]]*Ugovori_OPULJP[[#This Row],[EU STOPA SUFINANCIRANJA %
EU CO-FINANCING RATE %]]</f>
        <v>571902.99250000005</v>
      </c>
      <c r="P3460" s="51">
        <f>Ugovori_OPULJP[[#This Row],[Bespovratna sredstva - EU dio - HRK]]/7.5345</f>
        <v>75904.57130532882</v>
      </c>
      <c r="Q3460" s="50">
        <f>Ugovori_OPULJP[[#This Row],[Bespovratna sredstva - Ukupno (EU+Nac) HRK
= Ukupna ugovorena vrijednost bespovratnih sredstava]]*Ugovori_OPULJP[[#This Row],[STOPA NACIONALNOG SUFINANCIRANJA %]]</f>
        <v>100924.05750000001</v>
      </c>
      <c r="R3460" s="51">
        <f>Ugovori_OPULJP[[#This Row],[Bespovratna sredstva - Nacionalni dio - HRK]]/7.5345</f>
        <v>13394.924347999204</v>
      </c>
      <c r="S3460" s="50">
        <v>672827.05</v>
      </c>
      <c r="T3460" s="51">
        <f>Ugovori_OPULJP[[#This Row],[Bespovratna sredstva - Ukupno (EU+Nac) HRK
= Ukupna ugovorena vrijednost bespovratnih sredstava]]/7.5345</f>
        <v>89299.49565332802</v>
      </c>
      <c r="U3460" s="50">
        <v>0</v>
      </c>
      <c r="V3460" s="51">
        <f>Ugovori_OPULJP[[#This Row],[Javni doprinos korisnika - HRK]]/7.5345</f>
        <v>0</v>
      </c>
      <c r="W3460" s="50">
        <v>0</v>
      </c>
      <c r="X3460" s="51">
        <f>Ugovori_OPULJP[[#This Row],[Privatni doprinos korisnika - HRK]]/7.5345</f>
        <v>0</v>
      </c>
      <c r="Y3460" s="52">
        <v>672827.05</v>
      </c>
      <c r="Z3460" s="53">
        <f>Ugovori_OPULJP[[#This Row],[UKUPNI PRIHVATLJIVI IZDACI
TOTAL ELIGIBLE EXPENDITURE
= Bespovratna sredstva ukupno + doprinos korisnika
= Ukupni prihvatljivi troškovi
= Ukupna ugovorena vrijednost projekta HRK]]/7.5345</f>
        <v>89299.49565332802</v>
      </c>
      <c r="AA3460" s="44" t="s">
        <v>12326</v>
      </c>
      <c r="AB3460" s="44" t="s">
        <v>753</v>
      </c>
      <c r="AC3460" s="114" t="s">
        <v>12530</v>
      </c>
      <c r="AD3460" s="43" t="s">
        <v>12328</v>
      </c>
    </row>
    <row r="3461" spans="1:30" ht="88.5" customHeight="1" x14ac:dyDescent="0.2">
      <c r="A3461" s="41" t="s">
        <v>12531</v>
      </c>
      <c r="B3461" s="42" t="s">
        <v>12136</v>
      </c>
      <c r="C3461" s="43" t="s">
        <v>12323</v>
      </c>
      <c r="D3461" s="43" t="s">
        <v>12478</v>
      </c>
      <c r="E3461" s="44" t="s">
        <v>232</v>
      </c>
      <c r="F3461" s="45" t="s">
        <v>12532</v>
      </c>
      <c r="G3461" s="45" t="s">
        <v>12533</v>
      </c>
      <c r="H3461" s="47">
        <v>43178</v>
      </c>
      <c r="I3461" s="47">
        <v>43908</v>
      </c>
      <c r="J3461" s="48" t="str">
        <f>IF(Ugovori_OPULJP[[#This Row],[DATUM ZAVRŠETKA OPERACIJE]]&gt;DATE(2024,3,31),"u provedbi","završen")</f>
        <v>završen</v>
      </c>
      <c r="K3461" s="46" t="s">
        <v>12534</v>
      </c>
      <c r="L3461" s="46" t="s">
        <v>594</v>
      </c>
      <c r="M3461" s="49">
        <v>0.85</v>
      </c>
      <c r="N3461" s="49">
        <v>0.15</v>
      </c>
      <c r="O3461" s="50">
        <f>Ugovori_OPULJP[[#This Row],[Bespovratna sredstva - Ukupno (EU+Nac) HRK
= Ukupna ugovorena vrijednost bespovratnih sredstava]]*Ugovori_OPULJP[[#This Row],[EU STOPA SUFINANCIRANJA %
EU CO-FINANCING RATE %]]</f>
        <v>1015621.5564999998</v>
      </c>
      <c r="P3461" s="51">
        <f>Ugovori_OPULJP[[#This Row],[Bespovratna sredstva - EU dio - HRK]]/7.5345</f>
        <v>134796.14526511377</v>
      </c>
      <c r="Q3461" s="50">
        <f>Ugovori_OPULJP[[#This Row],[Bespovratna sredstva - Ukupno (EU+Nac) HRK
= Ukupna ugovorena vrijednost bespovratnih sredstava]]*Ugovori_OPULJP[[#This Row],[STOPA NACIONALNOG SUFINANCIRANJA %]]</f>
        <v>179227.33349999998</v>
      </c>
      <c r="R3461" s="51">
        <f>Ugovori_OPULJP[[#This Row],[Bespovratna sredstva - Nacionalni dio - HRK]]/7.5345</f>
        <v>23787.555046784786</v>
      </c>
      <c r="S3461" s="50">
        <v>1194848.8899999999</v>
      </c>
      <c r="T3461" s="51">
        <f>Ugovori_OPULJP[[#This Row],[Bespovratna sredstva - Ukupno (EU+Nac) HRK
= Ukupna ugovorena vrijednost bespovratnih sredstava]]/7.5345</f>
        <v>158583.70031189857</v>
      </c>
      <c r="U3461" s="50">
        <v>0</v>
      </c>
      <c r="V3461" s="51">
        <f>Ugovori_OPULJP[[#This Row],[Javni doprinos korisnika - HRK]]/7.5345</f>
        <v>0</v>
      </c>
      <c r="W3461" s="50">
        <v>0</v>
      </c>
      <c r="X3461" s="51">
        <f>Ugovori_OPULJP[[#This Row],[Privatni doprinos korisnika - HRK]]/7.5345</f>
        <v>0</v>
      </c>
      <c r="Y3461" s="52">
        <v>1194848.8899999999</v>
      </c>
      <c r="Z3461" s="53">
        <f>Ugovori_OPULJP[[#This Row],[UKUPNI PRIHVATLJIVI IZDACI
TOTAL ELIGIBLE EXPENDITURE
= Bespovratna sredstva ukupno + doprinos korisnika
= Ukupni prihvatljivi troškovi
= Ukupna ugovorena vrijednost projekta HRK]]/7.5345</f>
        <v>158583.70031189857</v>
      </c>
      <c r="AA3461" s="44" t="s">
        <v>12326</v>
      </c>
      <c r="AB3461" s="44" t="s">
        <v>753</v>
      </c>
      <c r="AC3461" s="114" t="s">
        <v>12535</v>
      </c>
      <c r="AD3461" s="43" t="s">
        <v>12328</v>
      </c>
    </row>
    <row r="3462" spans="1:30" ht="88.5" customHeight="1" x14ac:dyDescent="0.2">
      <c r="A3462" s="41" t="s">
        <v>12536</v>
      </c>
      <c r="B3462" s="42" t="s">
        <v>12136</v>
      </c>
      <c r="C3462" s="43" t="s">
        <v>12323</v>
      </c>
      <c r="D3462" s="43" t="s">
        <v>12478</v>
      </c>
      <c r="E3462" s="44" t="s">
        <v>232</v>
      </c>
      <c r="F3462" s="45" t="s">
        <v>12537</v>
      </c>
      <c r="G3462" s="45" t="s">
        <v>12538</v>
      </c>
      <c r="H3462" s="47">
        <v>43178</v>
      </c>
      <c r="I3462" s="47">
        <v>43909</v>
      </c>
      <c r="J3462" s="48" t="str">
        <f>IF(Ugovori_OPULJP[[#This Row],[DATUM ZAVRŠETKA OPERACIJE]]&gt;DATE(2024,3,31),"u provedbi","završen")</f>
        <v>završen</v>
      </c>
      <c r="K3462" s="46" t="s">
        <v>12539</v>
      </c>
      <c r="L3462" s="46" t="s">
        <v>599</v>
      </c>
      <c r="M3462" s="49">
        <v>0.85</v>
      </c>
      <c r="N3462" s="49">
        <v>0.15</v>
      </c>
      <c r="O3462" s="50">
        <f>Ugovori_OPULJP[[#This Row],[Bespovratna sredstva - Ukupno (EU+Nac) HRK
= Ukupna ugovorena vrijednost bespovratnih sredstava]]*Ugovori_OPULJP[[#This Row],[EU STOPA SUFINANCIRANJA %
EU CO-FINANCING RATE %]]</f>
        <v>593881.64650000003</v>
      </c>
      <c r="P3462" s="51">
        <f>Ugovori_OPULJP[[#This Row],[Bespovratna sredstva - EU dio - HRK]]/7.5345</f>
        <v>78821.63998938218</v>
      </c>
      <c r="Q3462" s="50">
        <f>Ugovori_OPULJP[[#This Row],[Bespovratna sredstva - Ukupno (EU+Nac) HRK
= Ukupna ugovorena vrijednost bespovratnih sredstava]]*Ugovori_OPULJP[[#This Row],[STOPA NACIONALNOG SUFINANCIRANJA %]]</f>
        <v>104802.64350000001</v>
      </c>
      <c r="R3462" s="51">
        <f>Ugovori_OPULJP[[#This Row],[Bespovratna sredstva - Nacionalni dio - HRK]]/7.5345</f>
        <v>13909.701174596854</v>
      </c>
      <c r="S3462" s="50">
        <v>698684.29</v>
      </c>
      <c r="T3462" s="51">
        <f>Ugovori_OPULJP[[#This Row],[Bespovratna sredstva - Ukupno (EU+Nac) HRK
= Ukupna ugovorena vrijednost bespovratnih sredstava]]/7.5345</f>
        <v>92731.341163979028</v>
      </c>
      <c r="U3462" s="50">
        <v>164671.30999999994</v>
      </c>
      <c r="V3462" s="51">
        <f>Ugovori_OPULJP[[#This Row],[Javni doprinos korisnika - HRK]]/7.5345</f>
        <v>21855.638728515485</v>
      </c>
      <c r="W3462" s="50">
        <v>0</v>
      </c>
      <c r="X3462" s="51">
        <f>Ugovori_OPULJP[[#This Row],[Privatni doprinos korisnika - HRK]]/7.5345</f>
        <v>0</v>
      </c>
      <c r="Y3462" s="52">
        <v>863355.6</v>
      </c>
      <c r="Z3462" s="53">
        <f>Ugovori_OPULJP[[#This Row],[UKUPNI PRIHVATLJIVI IZDACI
TOTAL ELIGIBLE EXPENDITURE
= Bespovratna sredstva ukupno + doprinos korisnika
= Ukupni prihvatljivi troškovi
= Ukupna ugovorena vrijednost projekta HRK]]/7.5345</f>
        <v>114586.97989249452</v>
      </c>
      <c r="AA3462" s="44" t="s">
        <v>12326</v>
      </c>
      <c r="AB3462" s="44" t="s">
        <v>753</v>
      </c>
      <c r="AC3462" s="114" t="s">
        <v>12540</v>
      </c>
      <c r="AD3462" s="43" t="s">
        <v>12328</v>
      </c>
    </row>
    <row r="3463" spans="1:30" ht="88.5" customHeight="1" x14ac:dyDescent="0.2">
      <c r="A3463" s="41" t="s">
        <v>12541</v>
      </c>
      <c r="B3463" s="42" t="s">
        <v>12136</v>
      </c>
      <c r="C3463" s="43" t="s">
        <v>12323</v>
      </c>
      <c r="D3463" s="43" t="s">
        <v>12478</v>
      </c>
      <c r="E3463" s="44" t="s">
        <v>232</v>
      </c>
      <c r="F3463" s="45" t="s">
        <v>12542</v>
      </c>
      <c r="G3463" s="45" t="s">
        <v>12543</v>
      </c>
      <c r="H3463" s="47">
        <v>43178</v>
      </c>
      <c r="I3463" s="47">
        <v>43909</v>
      </c>
      <c r="J3463" s="48" t="str">
        <f>IF(Ugovori_OPULJP[[#This Row],[DATUM ZAVRŠETKA OPERACIJE]]&gt;DATE(2024,3,31),"u provedbi","završen")</f>
        <v>završen</v>
      </c>
      <c r="K3463" s="46" t="s">
        <v>79</v>
      </c>
      <c r="L3463" s="46" t="s">
        <v>79</v>
      </c>
      <c r="M3463" s="49">
        <v>0.85</v>
      </c>
      <c r="N3463" s="49">
        <v>0.15</v>
      </c>
      <c r="O3463" s="50">
        <f>Ugovori_OPULJP[[#This Row],[Bespovratna sredstva - Ukupno (EU+Nac) HRK
= Ukupna ugovorena vrijednost bespovratnih sredstava]]*Ugovori_OPULJP[[#This Row],[EU STOPA SUFINANCIRANJA %
EU CO-FINANCING RATE %]]</f>
        <v>897151.53999999992</v>
      </c>
      <c r="P3463" s="51">
        <f>Ugovori_OPULJP[[#This Row],[Bespovratna sredstva - EU dio - HRK]]/7.5345</f>
        <v>119072.47196230671</v>
      </c>
      <c r="Q3463" s="50">
        <f>Ugovori_OPULJP[[#This Row],[Bespovratna sredstva - Ukupno (EU+Nac) HRK
= Ukupna ugovorena vrijednost bespovratnih sredstava]]*Ugovori_OPULJP[[#This Row],[STOPA NACIONALNOG SUFINANCIRANJA %]]</f>
        <v>158320.85999999999</v>
      </c>
      <c r="R3463" s="51">
        <f>Ugovori_OPULJP[[#This Row],[Bespovratna sredstva - Nacionalni dio - HRK]]/7.5345</f>
        <v>21012.789169818829</v>
      </c>
      <c r="S3463" s="50">
        <v>1055472.3999999999</v>
      </c>
      <c r="T3463" s="51">
        <f>Ugovori_OPULJP[[#This Row],[Bespovratna sredstva - Ukupno (EU+Nac) HRK
= Ukupna ugovorena vrijednost bespovratnih sredstava]]/7.5345</f>
        <v>140085.26113212554</v>
      </c>
      <c r="U3463" s="50">
        <v>0</v>
      </c>
      <c r="V3463" s="51">
        <f>Ugovori_OPULJP[[#This Row],[Javni doprinos korisnika - HRK]]/7.5345</f>
        <v>0</v>
      </c>
      <c r="W3463" s="50">
        <v>0</v>
      </c>
      <c r="X3463" s="51">
        <f>Ugovori_OPULJP[[#This Row],[Privatni doprinos korisnika - HRK]]/7.5345</f>
        <v>0</v>
      </c>
      <c r="Y3463" s="52">
        <v>1055472.3999999999</v>
      </c>
      <c r="Z3463" s="53">
        <f>Ugovori_OPULJP[[#This Row],[UKUPNI PRIHVATLJIVI IZDACI
TOTAL ELIGIBLE EXPENDITURE
= Bespovratna sredstva ukupno + doprinos korisnika
= Ukupni prihvatljivi troškovi
= Ukupna ugovorena vrijednost projekta HRK]]/7.5345</f>
        <v>140085.26113212554</v>
      </c>
      <c r="AA3463" s="44" t="s">
        <v>12326</v>
      </c>
      <c r="AB3463" s="44" t="s">
        <v>753</v>
      </c>
      <c r="AC3463" s="114" t="s">
        <v>12544</v>
      </c>
      <c r="AD3463" s="43" t="s">
        <v>12328</v>
      </c>
    </row>
    <row r="3464" spans="1:30" ht="88.5" customHeight="1" x14ac:dyDescent="0.2">
      <c r="A3464" s="41" t="s">
        <v>12545</v>
      </c>
      <c r="B3464" s="42" t="s">
        <v>12136</v>
      </c>
      <c r="C3464" s="43" t="s">
        <v>12323</v>
      </c>
      <c r="D3464" s="43" t="s">
        <v>12478</v>
      </c>
      <c r="E3464" s="44" t="s">
        <v>232</v>
      </c>
      <c r="F3464" s="45" t="s">
        <v>12546</v>
      </c>
      <c r="G3464" s="45" t="s">
        <v>12547</v>
      </c>
      <c r="H3464" s="47">
        <v>43178</v>
      </c>
      <c r="I3464" s="47">
        <v>43787</v>
      </c>
      <c r="J3464" s="48" t="str">
        <f>IF(Ugovori_OPULJP[[#This Row],[DATUM ZAVRŠETKA OPERACIJE]]&gt;DATE(2024,3,31),"u provedbi","završen")</f>
        <v>završen</v>
      </c>
      <c r="K3464" s="46" t="s">
        <v>79</v>
      </c>
      <c r="L3464" s="46" t="s">
        <v>79</v>
      </c>
      <c r="M3464" s="49">
        <v>0.85</v>
      </c>
      <c r="N3464" s="49">
        <v>0.15</v>
      </c>
      <c r="O3464" s="50">
        <f>Ugovori_OPULJP[[#This Row],[Bespovratna sredstva - Ukupno (EU+Nac) HRK
= Ukupna ugovorena vrijednost bespovratnih sredstava]]*Ugovori_OPULJP[[#This Row],[EU STOPA SUFINANCIRANJA %
EU CO-FINANCING RATE %]]</f>
        <v>921770.10699999996</v>
      </c>
      <c r="P3464" s="51">
        <f>Ugovori_OPULJP[[#This Row],[Bespovratna sredstva - EU dio - HRK]]/7.5345</f>
        <v>122339.91731369034</v>
      </c>
      <c r="Q3464" s="50">
        <f>Ugovori_OPULJP[[#This Row],[Bespovratna sredstva - Ukupno (EU+Nac) HRK
= Ukupna ugovorena vrijednost bespovratnih sredstava]]*Ugovori_OPULJP[[#This Row],[STOPA NACIONALNOG SUFINANCIRANJA %]]</f>
        <v>162665.31299999999</v>
      </c>
      <c r="R3464" s="51">
        <f>Ugovori_OPULJP[[#This Row],[Bespovratna sredstva - Nacionalni dio - HRK]]/7.5345</f>
        <v>21589.397173004178</v>
      </c>
      <c r="S3464" s="50">
        <v>1084435.42</v>
      </c>
      <c r="T3464" s="51">
        <f>Ugovori_OPULJP[[#This Row],[Bespovratna sredstva - Ukupno (EU+Nac) HRK
= Ukupna ugovorena vrijednost bespovratnih sredstava]]/7.5345</f>
        <v>143929.31448669452</v>
      </c>
      <c r="U3464" s="50">
        <v>0</v>
      </c>
      <c r="V3464" s="51">
        <f>Ugovori_OPULJP[[#This Row],[Javni doprinos korisnika - HRK]]/7.5345</f>
        <v>0</v>
      </c>
      <c r="W3464" s="50">
        <v>0</v>
      </c>
      <c r="X3464" s="51">
        <f>Ugovori_OPULJP[[#This Row],[Privatni doprinos korisnika - HRK]]/7.5345</f>
        <v>0</v>
      </c>
      <c r="Y3464" s="52">
        <v>1084435.42</v>
      </c>
      <c r="Z3464" s="53">
        <f>Ugovori_OPULJP[[#This Row],[UKUPNI PRIHVATLJIVI IZDACI
TOTAL ELIGIBLE EXPENDITURE
= Bespovratna sredstva ukupno + doprinos korisnika
= Ukupni prihvatljivi troškovi
= Ukupna ugovorena vrijednost projekta HRK]]/7.5345</f>
        <v>143929.31448669452</v>
      </c>
      <c r="AA3464" s="44" t="s">
        <v>12326</v>
      </c>
      <c r="AB3464" s="44" t="s">
        <v>753</v>
      </c>
      <c r="AC3464" s="114" t="s">
        <v>12548</v>
      </c>
      <c r="AD3464" s="43" t="s">
        <v>12328</v>
      </c>
    </row>
    <row r="3465" spans="1:30" ht="88.5" customHeight="1" x14ac:dyDescent="0.2">
      <c r="A3465" s="41" t="s">
        <v>12549</v>
      </c>
      <c r="B3465" s="42" t="s">
        <v>12136</v>
      </c>
      <c r="C3465" s="43" t="s">
        <v>12323</v>
      </c>
      <c r="D3465" s="43" t="s">
        <v>12478</v>
      </c>
      <c r="E3465" s="44" t="s">
        <v>232</v>
      </c>
      <c r="F3465" s="45" t="s">
        <v>12550</v>
      </c>
      <c r="G3465" s="45" t="s">
        <v>12551</v>
      </c>
      <c r="H3465" s="47">
        <v>43344</v>
      </c>
      <c r="I3465" s="47">
        <v>44075</v>
      </c>
      <c r="J3465" s="48" t="str">
        <f>IF(Ugovori_OPULJP[[#This Row],[DATUM ZAVRŠETKA OPERACIJE]]&gt;DATE(2024,3,31),"u provedbi","završen")</f>
        <v>završen</v>
      </c>
      <c r="K3465" s="46" t="s">
        <v>249</v>
      </c>
      <c r="L3465" s="46" t="s">
        <v>249</v>
      </c>
      <c r="M3465" s="49">
        <v>0.85</v>
      </c>
      <c r="N3465" s="49">
        <v>0.15</v>
      </c>
      <c r="O3465" s="50">
        <f>Ugovori_OPULJP[[#This Row],[Bespovratna sredstva - Ukupno (EU+Nac) HRK
= Ukupna ugovorena vrijednost bespovratnih sredstava]]*Ugovori_OPULJP[[#This Row],[EU STOPA SUFINANCIRANJA %
EU CO-FINANCING RATE %]]</f>
        <v>1017786.9145000001</v>
      </c>
      <c r="P3465" s="51">
        <f>Ugovori_OPULJP[[#This Row],[Bespovratna sredstva - EU dio - HRK]]/7.5345</f>
        <v>135083.53766009689</v>
      </c>
      <c r="Q3465" s="50">
        <f>Ugovori_OPULJP[[#This Row],[Bespovratna sredstva - Ukupno (EU+Nac) HRK
= Ukupna ugovorena vrijednost bespovratnih sredstava]]*Ugovori_OPULJP[[#This Row],[STOPA NACIONALNOG SUFINANCIRANJA %]]</f>
        <v>179609.45550000001</v>
      </c>
      <c r="R3465" s="51">
        <f>Ugovori_OPULJP[[#This Row],[Bespovratna sredstva - Nacionalni dio - HRK]]/7.5345</f>
        <v>23838.271351781805</v>
      </c>
      <c r="S3465" s="50">
        <v>1197396.3700000001</v>
      </c>
      <c r="T3465" s="51">
        <f>Ugovori_OPULJP[[#This Row],[Bespovratna sredstva - Ukupno (EU+Nac) HRK
= Ukupna ugovorena vrijednost bespovratnih sredstava]]/7.5345</f>
        <v>158921.80901187871</v>
      </c>
      <c r="U3465" s="50">
        <v>0</v>
      </c>
      <c r="V3465" s="51">
        <f>Ugovori_OPULJP[[#This Row],[Javni doprinos korisnika - HRK]]/7.5345</f>
        <v>0</v>
      </c>
      <c r="W3465" s="50">
        <v>0</v>
      </c>
      <c r="X3465" s="51">
        <f>Ugovori_OPULJP[[#This Row],[Privatni doprinos korisnika - HRK]]/7.5345</f>
        <v>0</v>
      </c>
      <c r="Y3465" s="52">
        <v>1197396.3700000001</v>
      </c>
      <c r="Z3465" s="53">
        <f>Ugovori_OPULJP[[#This Row],[UKUPNI PRIHVATLJIVI IZDACI
TOTAL ELIGIBLE EXPENDITURE
= Bespovratna sredstva ukupno + doprinos korisnika
= Ukupni prihvatljivi troškovi
= Ukupna ugovorena vrijednost projekta HRK]]/7.5345</f>
        <v>158921.80901187871</v>
      </c>
      <c r="AA3465" s="44" t="s">
        <v>12326</v>
      </c>
      <c r="AB3465" s="44" t="s">
        <v>753</v>
      </c>
      <c r="AC3465" s="114" t="s">
        <v>12552</v>
      </c>
      <c r="AD3465" s="43" t="s">
        <v>12328</v>
      </c>
    </row>
    <row r="3466" spans="1:30" ht="88.5" customHeight="1" x14ac:dyDescent="0.2">
      <c r="A3466" s="41" t="s">
        <v>12553</v>
      </c>
      <c r="B3466" s="42" t="s">
        <v>12136</v>
      </c>
      <c r="C3466" s="43" t="s">
        <v>12323</v>
      </c>
      <c r="D3466" s="43" t="s">
        <v>12478</v>
      </c>
      <c r="E3466" s="44" t="s">
        <v>232</v>
      </c>
      <c r="F3466" s="45" t="s">
        <v>12554</v>
      </c>
      <c r="G3466" s="45" t="s">
        <v>1663</v>
      </c>
      <c r="H3466" s="47">
        <v>43178</v>
      </c>
      <c r="I3466" s="47">
        <v>43908</v>
      </c>
      <c r="J3466" s="48" t="str">
        <f>IF(Ugovori_OPULJP[[#This Row],[DATUM ZAVRŠETKA OPERACIJE]]&gt;DATE(2024,3,31),"u provedbi","završen")</f>
        <v>završen</v>
      </c>
      <c r="K3466" s="46" t="s">
        <v>6269</v>
      </c>
      <c r="L3466" s="46" t="s">
        <v>37</v>
      </c>
      <c r="M3466" s="49">
        <v>0.85</v>
      </c>
      <c r="N3466" s="49">
        <v>0.15</v>
      </c>
      <c r="O3466" s="50">
        <f>Ugovori_OPULJP[[#This Row],[Bespovratna sredstva - Ukupno (EU+Nac) HRK
= Ukupna ugovorena vrijednost bespovratnih sredstava]]*Ugovori_OPULJP[[#This Row],[EU STOPA SUFINANCIRANJA %
EU CO-FINANCING RATE %]]</f>
        <v>774890.76149999991</v>
      </c>
      <c r="P3466" s="51">
        <f>Ugovori_OPULJP[[#This Row],[Bespovratna sredstva - EU dio - HRK]]/7.5345</f>
        <v>102845.67808082818</v>
      </c>
      <c r="Q3466" s="50">
        <f>Ugovori_OPULJP[[#This Row],[Bespovratna sredstva - Ukupno (EU+Nac) HRK
= Ukupna ugovorena vrijednost bespovratnih sredstava]]*Ugovori_OPULJP[[#This Row],[STOPA NACIONALNOG SUFINANCIRANJA %]]</f>
        <v>136745.42849999998</v>
      </c>
      <c r="R3466" s="51">
        <f>Ugovori_OPULJP[[#This Row],[Bespovratna sredstva - Nacionalni dio - HRK]]/7.5345</f>
        <v>18149.237308381442</v>
      </c>
      <c r="S3466" s="50">
        <v>911636.19</v>
      </c>
      <c r="T3466" s="51">
        <f>Ugovori_OPULJP[[#This Row],[Bespovratna sredstva - Ukupno (EU+Nac) HRK
= Ukupna ugovorena vrijednost bespovratnih sredstava]]/7.5345</f>
        <v>120994.91538920962</v>
      </c>
      <c r="U3466" s="50">
        <v>0</v>
      </c>
      <c r="V3466" s="51">
        <f>Ugovori_OPULJP[[#This Row],[Javni doprinos korisnika - HRK]]/7.5345</f>
        <v>0</v>
      </c>
      <c r="W3466" s="50">
        <v>0</v>
      </c>
      <c r="X3466" s="51">
        <f>Ugovori_OPULJP[[#This Row],[Privatni doprinos korisnika - HRK]]/7.5345</f>
        <v>0</v>
      </c>
      <c r="Y3466" s="52">
        <v>911636.19</v>
      </c>
      <c r="Z3466" s="53">
        <f>Ugovori_OPULJP[[#This Row],[UKUPNI PRIHVATLJIVI IZDACI
TOTAL ELIGIBLE EXPENDITURE
= Bespovratna sredstva ukupno + doprinos korisnika
= Ukupni prihvatljivi troškovi
= Ukupna ugovorena vrijednost projekta HRK]]/7.5345</f>
        <v>120994.91538920962</v>
      </c>
      <c r="AA3466" s="44" t="s">
        <v>12326</v>
      </c>
      <c r="AB3466" s="44" t="s">
        <v>753</v>
      </c>
      <c r="AC3466" s="114" t="s">
        <v>12555</v>
      </c>
      <c r="AD3466" s="43" t="s">
        <v>12328</v>
      </c>
    </row>
    <row r="3467" spans="1:30" ht="88.5" customHeight="1" x14ac:dyDescent="0.2">
      <c r="A3467" s="41" t="s">
        <v>12556</v>
      </c>
      <c r="B3467" s="42" t="s">
        <v>12136</v>
      </c>
      <c r="C3467" s="43" t="s">
        <v>12323</v>
      </c>
      <c r="D3467" s="43" t="s">
        <v>12478</v>
      </c>
      <c r="E3467" s="44" t="s">
        <v>232</v>
      </c>
      <c r="F3467" s="45" t="s">
        <v>12557</v>
      </c>
      <c r="G3467" s="45" t="s">
        <v>12558</v>
      </c>
      <c r="H3467" s="47">
        <v>43178</v>
      </c>
      <c r="I3467" s="47">
        <v>43909</v>
      </c>
      <c r="J3467" s="48" t="str">
        <f>IF(Ugovori_OPULJP[[#This Row],[DATUM ZAVRŠETKA OPERACIJE]]&gt;DATE(2024,3,31),"u provedbi","završen")</f>
        <v>završen</v>
      </c>
      <c r="K3467" s="46" t="s">
        <v>37</v>
      </c>
      <c r="L3467" s="46" t="s">
        <v>37</v>
      </c>
      <c r="M3467" s="49">
        <v>0.85</v>
      </c>
      <c r="N3467" s="49">
        <v>0.15</v>
      </c>
      <c r="O3467" s="50">
        <f>Ugovori_OPULJP[[#This Row],[Bespovratna sredstva - Ukupno (EU+Nac) HRK
= Ukupna ugovorena vrijednost bespovratnih sredstava]]*Ugovori_OPULJP[[#This Row],[EU STOPA SUFINANCIRANJA %
EU CO-FINANCING RATE %]]</f>
        <v>986132.83799999999</v>
      </c>
      <c r="P3467" s="51">
        <f>Ugovori_OPULJP[[#This Row],[Bespovratna sredstva - EU dio - HRK]]/7.5345</f>
        <v>130882.31972924546</v>
      </c>
      <c r="Q3467" s="50">
        <f>Ugovori_OPULJP[[#This Row],[Bespovratna sredstva - Ukupno (EU+Nac) HRK
= Ukupna ugovorena vrijednost bespovratnih sredstava]]*Ugovori_OPULJP[[#This Row],[STOPA NACIONALNOG SUFINANCIRANJA %]]</f>
        <v>174023.44200000001</v>
      </c>
      <c r="R3467" s="51">
        <f>Ugovori_OPULJP[[#This Row],[Bespovratna sredstva - Nacionalni dio - HRK]]/7.5345</f>
        <v>23096.879952219788</v>
      </c>
      <c r="S3467" s="50">
        <v>1160156.28</v>
      </c>
      <c r="T3467" s="51">
        <f>Ugovori_OPULJP[[#This Row],[Bespovratna sredstva - Ukupno (EU+Nac) HRK
= Ukupna ugovorena vrijednost bespovratnih sredstava]]/7.5345</f>
        <v>153979.19968146525</v>
      </c>
      <c r="U3467" s="50">
        <v>0</v>
      </c>
      <c r="V3467" s="51">
        <f>Ugovori_OPULJP[[#This Row],[Javni doprinos korisnika - HRK]]/7.5345</f>
        <v>0</v>
      </c>
      <c r="W3467" s="50">
        <v>0</v>
      </c>
      <c r="X3467" s="51">
        <f>Ugovori_OPULJP[[#This Row],[Privatni doprinos korisnika - HRK]]/7.5345</f>
        <v>0</v>
      </c>
      <c r="Y3467" s="52">
        <v>1160156.28</v>
      </c>
      <c r="Z3467" s="53">
        <f>Ugovori_OPULJP[[#This Row],[UKUPNI PRIHVATLJIVI IZDACI
TOTAL ELIGIBLE EXPENDITURE
= Bespovratna sredstva ukupno + doprinos korisnika
= Ukupni prihvatljivi troškovi
= Ukupna ugovorena vrijednost projekta HRK]]/7.5345</f>
        <v>153979.19968146525</v>
      </c>
      <c r="AA3467" s="44" t="s">
        <v>12326</v>
      </c>
      <c r="AB3467" s="44" t="s">
        <v>753</v>
      </c>
      <c r="AC3467" s="114" t="s">
        <v>12559</v>
      </c>
      <c r="AD3467" s="43" t="s">
        <v>12328</v>
      </c>
    </row>
    <row r="3468" spans="1:30" ht="88.5" customHeight="1" x14ac:dyDescent="0.2">
      <c r="A3468" s="41" t="s">
        <v>12560</v>
      </c>
      <c r="B3468" s="42" t="s">
        <v>12136</v>
      </c>
      <c r="C3468" s="43" t="s">
        <v>12323</v>
      </c>
      <c r="D3468" s="43" t="s">
        <v>12478</v>
      </c>
      <c r="E3468" s="44" t="s">
        <v>232</v>
      </c>
      <c r="F3468" s="45" t="s">
        <v>12561</v>
      </c>
      <c r="G3468" s="45" t="s">
        <v>12562</v>
      </c>
      <c r="H3468" s="47">
        <v>43178</v>
      </c>
      <c r="I3468" s="47">
        <v>43908</v>
      </c>
      <c r="J3468" s="48" t="str">
        <f>IF(Ugovori_OPULJP[[#This Row],[DATUM ZAVRŠETKA OPERACIJE]]&gt;DATE(2024,3,31),"u provedbi","završen")</f>
        <v>završen</v>
      </c>
      <c r="K3468" s="46" t="s">
        <v>12563</v>
      </c>
      <c r="L3468" s="46" t="s">
        <v>37</v>
      </c>
      <c r="M3468" s="49">
        <v>0.85</v>
      </c>
      <c r="N3468" s="49">
        <v>0.15</v>
      </c>
      <c r="O3468" s="50">
        <f>Ugovori_OPULJP[[#This Row],[Bespovratna sredstva - Ukupno (EU+Nac) HRK
= Ukupna ugovorena vrijednost bespovratnih sredstava]]*Ugovori_OPULJP[[#This Row],[EU STOPA SUFINANCIRANJA %
EU CO-FINANCING RATE %]]</f>
        <v>936828.16299999994</v>
      </c>
      <c r="P3468" s="51">
        <f>Ugovori_OPULJP[[#This Row],[Bespovratna sredstva - EU dio - HRK]]/7.5345</f>
        <v>124338.46479527505</v>
      </c>
      <c r="Q3468" s="50">
        <f>Ugovori_OPULJP[[#This Row],[Bespovratna sredstva - Ukupno (EU+Nac) HRK
= Ukupna ugovorena vrijednost bespovratnih sredstava]]*Ugovori_OPULJP[[#This Row],[STOPA NACIONALNOG SUFINANCIRANJA %]]</f>
        <v>165322.617</v>
      </c>
      <c r="R3468" s="51">
        <f>Ugovori_OPULJP[[#This Row],[Bespovratna sredstva - Nacionalni dio - HRK]]/7.5345</f>
        <v>21942.082022695598</v>
      </c>
      <c r="S3468" s="50">
        <v>1102150.78</v>
      </c>
      <c r="T3468" s="51">
        <f>Ugovori_OPULJP[[#This Row],[Bespovratna sredstva - Ukupno (EU+Nac) HRK
= Ukupna ugovorena vrijednost bespovratnih sredstava]]/7.5345</f>
        <v>146280.54681797067</v>
      </c>
      <c r="U3468" s="50">
        <v>0</v>
      </c>
      <c r="V3468" s="51">
        <f>Ugovori_OPULJP[[#This Row],[Javni doprinos korisnika - HRK]]/7.5345</f>
        <v>0</v>
      </c>
      <c r="W3468" s="50">
        <v>0</v>
      </c>
      <c r="X3468" s="51">
        <f>Ugovori_OPULJP[[#This Row],[Privatni doprinos korisnika - HRK]]/7.5345</f>
        <v>0</v>
      </c>
      <c r="Y3468" s="52">
        <v>1102150.78</v>
      </c>
      <c r="Z3468" s="53">
        <f>Ugovori_OPULJP[[#This Row],[UKUPNI PRIHVATLJIVI IZDACI
TOTAL ELIGIBLE EXPENDITURE
= Bespovratna sredstva ukupno + doprinos korisnika
= Ukupni prihvatljivi troškovi
= Ukupna ugovorena vrijednost projekta HRK]]/7.5345</f>
        <v>146280.54681797067</v>
      </c>
      <c r="AA3468" s="44" t="s">
        <v>12326</v>
      </c>
      <c r="AB3468" s="44" t="s">
        <v>753</v>
      </c>
      <c r="AC3468" s="114" t="s">
        <v>12564</v>
      </c>
      <c r="AD3468" s="43" t="s">
        <v>12328</v>
      </c>
    </row>
    <row r="3469" spans="1:30" ht="88.5" customHeight="1" x14ac:dyDescent="0.2">
      <c r="A3469" s="41" t="s">
        <v>12565</v>
      </c>
      <c r="B3469" s="42" t="s">
        <v>12136</v>
      </c>
      <c r="C3469" s="43" t="s">
        <v>12323</v>
      </c>
      <c r="D3469" s="43" t="s">
        <v>12478</v>
      </c>
      <c r="E3469" s="44" t="s">
        <v>232</v>
      </c>
      <c r="F3469" s="45" t="s">
        <v>12566</v>
      </c>
      <c r="G3469" s="45" t="s">
        <v>12567</v>
      </c>
      <c r="H3469" s="47">
        <v>43178</v>
      </c>
      <c r="I3469" s="47">
        <v>43848</v>
      </c>
      <c r="J3469" s="48" t="str">
        <f>IF(Ugovori_OPULJP[[#This Row],[DATUM ZAVRŠETKA OPERACIJE]]&gt;DATE(2024,3,31),"u provedbi","završen")</f>
        <v>završen</v>
      </c>
      <c r="K3469" s="46" t="s">
        <v>2480</v>
      </c>
      <c r="L3469" s="46" t="s">
        <v>37</v>
      </c>
      <c r="M3469" s="49">
        <v>0.85</v>
      </c>
      <c r="N3469" s="49">
        <v>0.15</v>
      </c>
      <c r="O3469" s="50">
        <f>Ugovori_OPULJP[[#This Row],[Bespovratna sredstva - Ukupno (EU+Nac) HRK
= Ukupna ugovorena vrijednost bespovratnih sredstava]]*Ugovori_OPULJP[[#This Row],[EU STOPA SUFINANCIRANJA %
EU CO-FINANCING RATE %]]</f>
        <v>1004983.5430000001</v>
      </c>
      <c r="P3469" s="51">
        <f>Ugovori_OPULJP[[#This Row],[Bespovratna sredstva - EU dio - HRK]]/7.5345</f>
        <v>133384.23823744111</v>
      </c>
      <c r="Q3469" s="50">
        <f>Ugovori_OPULJP[[#This Row],[Bespovratna sredstva - Ukupno (EU+Nac) HRK
= Ukupna ugovorena vrijednost bespovratnih sredstava]]*Ugovori_OPULJP[[#This Row],[STOPA NACIONALNOG SUFINANCIRANJA %]]</f>
        <v>177350.03700000001</v>
      </c>
      <c r="R3469" s="51">
        <f>Ugovori_OPULJP[[#This Row],[Bespovratna sredstva - Nacionalni dio - HRK]]/7.5345</f>
        <v>23538.394983077844</v>
      </c>
      <c r="S3469" s="50">
        <v>1182333.58</v>
      </c>
      <c r="T3469" s="51">
        <f>Ugovori_OPULJP[[#This Row],[Bespovratna sredstva - Ukupno (EU+Nac) HRK
= Ukupna ugovorena vrijednost bespovratnih sredstava]]/7.5345</f>
        <v>156922.63322051894</v>
      </c>
      <c r="U3469" s="50">
        <v>0</v>
      </c>
      <c r="V3469" s="51">
        <f>Ugovori_OPULJP[[#This Row],[Javni doprinos korisnika - HRK]]/7.5345</f>
        <v>0</v>
      </c>
      <c r="W3469" s="50">
        <v>0</v>
      </c>
      <c r="X3469" s="51">
        <f>Ugovori_OPULJP[[#This Row],[Privatni doprinos korisnika - HRK]]/7.5345</f>
        <v>0</v>
      </c>
      <c r="Y3469" s="52">
        <v>1182333.58</v>
      </c>
      <c r="Z3469" s="53">
        <f>Ugovori_OPULJP[[#This Row],[UKUPNI PRIHVATLJIVI IZDACI
TOTAL ELIGIBLE EXPENDITURE
= Bespovratna sredstva ukupno + doprinos korisnika
= Ukupni prihvatljivi troškovi
= Ukupna ugovorena vrijednost projekta HRK]]/7.5345</f>
        <v>156922.63322051894</v>
      </c>
      <c r="AA3469" s="44" t="s">
        <v>12326</v>
      </c>
      <c r="AB3469" s="44" t="s">
        <v>753</v>
      </c>
      <c r="AC3469" s="114" t="s">
        <v>12568</v>
      </c>
      <c r="AD3469" s="43" t="s">
        <v>12328</v>
      </c>
    </row>
    <row r="3470" spans="1:30" ht="88.5" customHeight="1" x14ac:dyDescent="0.2">
      <c r="A3470" s="41" t="s">
        <v>12569</v>
      </c>
      <c r="B3470" s="42" t="s">
        <v>12136</v>
      </c>
      <c r="C3470" s="43" t="s">
        <v>12323</v>
      </c>
      <c r="D3470" s="43" t="s">
        <v>12478</v>
      </c>
      <c r="E3470" s="44" t="s">
        <v>232</v>
      </c>
      <c r="F3470" s="45" t="s">
        <v>12570</v>
      </c>
      <c r="G3470" s="45" t="s">
        <v>1104</v>
      </c>
      <c r="H3470" s="47">
        <v>43178</v>
      </c>
      <c r="I3470" s="47">
        <v>43908</v>
      </c>
      <c r="J3470" s="48" t="str">
        <f>IF(Ugovori_OPULJP[[#This Row],[DATUM ZAVRŠETKA OPERACIJE]]&gt;DATE(2024,3,31),"u provedbi","završen")</f>
        <v>završen</v>
      </c>
      <c r="K3470" s="46" t="s">
        <v>37</v>
      </c>
      <c r="L3470" s="46" t="s">
        <v>37</v>
      </c>
      <c r="M3470" s="49">
        <v>0.85</v>
      </c>
      <c r="N3470" s="49">
        <v>0.15</v>
      </c>
      <c r="O3470" s="50">
        <f>Ugovori_OPULJP[[#This Row],[Bespovratna sredstva - Ukupno (EU+Nac) HRK
= Ukupna ugovorena vrijednost bespovratnih sredstava]]*Ugovori_OPULJP[[#This Row],[EU STOPA SUFINANCIRANJA %
EU CO-FINANCING RATE %]]</f>
        <v>762485.42800000007</v>
      </c>
      <c r="P3470" s="51">
        <f>Ugovori_OPULJP[[#This Row],[Bespovratna sredstva - EU dio - HRK]]/7.5345</f>
        <v>101199.20737938816</v>
      </c>
      <c r="Q3470" s="50">
        <f>Ugovori_OPULJP[[#This Row],[Bespovratna sredstva - Ukupno (EU+Nac) HRK
= Ukupna ugovorena vrijednost bespovratnih sredstava]]*Ugovori_OPULJP[[#This Row],[STOPA NACIONALNOG SUFINANCIRANJA %]]</f>
        <v>134556.25200000001</v>
      </c>
      <c r="R3470" s="51">
        <f>Ugovori_OPULJP[[#This Row],[Bespovratna sredstva - Nacionalni dio - HRK]]/7.5345</f>
        <v>17858.683655186145</v>
      </c>
      <c r="S3470" s="50">
        <v>897041.68</v>
      </c>
      <c r="T3470" s="51">
        <f>Ugovori_OPULJP[[#This Row],[Bespovratna sredstva - Ukupno (EU+Nac) HRK
= Ukupna ugovorena vrijednost bespovratnih sredstava]]/7.5345</f>
        <v>119057.89103457429</v>
      </c>
      <c r="U3470" s="50">
        <v>0</v>
      </c>
      <c r="V3470" s="51">
        <f>Ugovori_OPULJP[[#This Row],[Javni doprinos korisnika - HRK]]/7.5345</f>
        <v>0</v>
      </c>
      <c r="W3470" s="50">
        <v>0</v>
      </c>
      <c r="X3470" s="51">
        <f>Ugovori_OPULJP[[#This Row],[Privatni doprinos korisnika - HRK]]/7.5345</f>
        <v>0</v>
      </c>
      <c r="Y3470" s="52">
        <v>897041.68</v>
      </c>
      <c r="Z3470" s="53">
        <f>Ugovori_OPULJP[[#This Row],[UKUPNI PRIHVATLJIVI IZDACI
TOTAL ELIGIBLE EXPENDITURE
= Bespovratna sredstva ukupno + doprinos korisnika
= Ukupni prihvatljivi troškovi
= Ukupna ugovorena vrijednost projekta HRK]]/7.5345</f>
        <v>119057.89103457429</v>
      </c>
      <c r="AA3470" s="44" t="s">
        <v>12326</v>
      </c>
      <c r="AB3470" s="44" t="s">
        <v>753</v>
      </c>
      <c r="AC3470" s="114" t="s">
        <v>12571</v>
      </c>
      <c r="AD3470" s="43" t="s">
        <v>12328</v>
      </c>
    </row>
    <row r="3471" spans="1:30" ht="88.5" customHeight="1" x14ac:dyDescent="0.2">
      <c r="A3471" s="41" t="s">
        <v>12572</v>
      </c>
      <c r="B3471" s="42" t="s">
        <v>12136</v>
      </c>
      <c r="C3471" s="43" t="s">
        <v>12323</v>
      </c>
      <c r="D3471" s="43" t="s">
        <v>12478</v>
      </c>
      <c r="E3471" s="44" t="s">
        <v>232</v>
      </c>
      <c r="F3471" s="45" t="s">
        <v>12573</v>
      </c>
      <c r="G3471" s="45" t="s">
        <v>12574</v>
      </c>
      <c r="H3471" s="47">
        <v>43178</v>
      </c>
      <c r="I3471" s="47">
        <v>43908</v>
      </c>
      <c r="J3471" s="48" t="str">
        <f>IF(Ugovori_OPULJP[[#This Row],[DATUM ZAVRŠETKA OPERACIJE]]&gt;DATE(2024,3,31),"u provedbi","završen")</f>
        <v>završen</v>
      </c>
      <c r="K3471" s="46" t="s">
        <v>12575</v>
      </c>
      <c r="L3471" s="46" t="s">
        <v>37</v>
      </c>
      <c r="M3471" s="49">
        <v>0.85</v>
      </c>
      <c r="N3471" s="49">
        <v>0.15</v>
      </c>
      <c r="O3471" s="50">
        <f>Ugovori_OPULJP[[#This Row],[Bespovratna sredstva - Ukupno (EU+Nac) HRK
= Ukupna ugovorena vrijednost bespovratnih sredstava]]*Ugovori_OPULJP[[#This Row],[EU STOPA SUFINANCIRANJA %
EU CO-FINANCING RATE %]]</f>
        <v>893956.85749999993</v>
      </c>
      <c r="P3471" s="51">
        <f>Ugovori_OPULJP[[#This Row],[Bespovratna sredstva - EU dio - HRK]]/7.5345</f>
        <v>118648.46472891365</v>
      </c>
      <c r="Q3471" s="50">
        <f>Ugovori_OPULJP[[#This Row],[Bespovratna sredstva - Ukupno (EU+Nac) HRK
= Ukupna ugovorena vrijednost bespovratnih sredstava]]*Ugovori_OPULJP[[#This Row],[STOPA NACIONALNOG SUFINANCIRANJA %]]</f>
        <v>157757.0925</v>
      </c>
      <c r="R3471" s="51">
        <f>Ugovori_OPULJP[[#This Row],[Bespovratna sredstva - Nacionalni dio - HRK]]/7.5345</f>
        <v>20937.964363925941</v>
      </c>
      <c r="S3471" s="50">
        <v>1051713.95</v>
      </c>
      <c r="T3471" s="51">
        <f>Ugovori_OPULJP[[#This Row],[Bespovratna sredstva - Ukupno (EU+Nac) HRK
= Ukupna ugovorena vrijednost bespovratnih sredstava]]/7.5345</f>
        <v>139586.42909283959</v>
      </c>
      <c r="U3471" s="50">
        <v>0</v>
      </c>
      <c r="V3471" s="51">
        <f>Ugovori_OPULJP[[#This Row],[Javni doprinos korisnika - HRK]]/7.5345</f>
        <v>0</v>
      </c>
      <c r="W3471" s="50">
        <v>0</v>
      </c>
      <c r="X3471" s="51">
        <f>Ugovori_OPULJP[[#This Row],[Privatni doprinos korisnika - HRK]]/7.5345</f>
        <v>0</v>
      </c>
      <c r="Y3471" s="52">
        <v>1051713.95</v>
      </c>
      <c r="Z3471" s="53">
        <f>Ugovori_OPULJP[[#This Row],[UKUPNI PRIHVATLJIVI IZDACI
TOTAL ELIGIBLE EXPENDITURE
= Bespovratna sredstva ukupno + doprinos korisnika
= Ukupni prihvatljivi troškovi
= Ukupna ugovorena vrijednost projekta HRK]]/7.5345</f>
        <v>139586.42909283959</v>
      </c>
      <c r="AA3471" s="44" t="s">
        <v>12326</v>
      </c>
      <c r="AB3471" s="44" t="s">
        <v>753</v>
      </c>
      <c r="AC3471" s="114" t="s">
        <v>12576</v>
      </c>
      <c r="AD3471" s="43" t="s">
        <v>12328</v>
      </c>
    </row>
    <row r="3472" spans="1:30" ht="88.5" customHeight="1" x14ac:dyDescent="0.2">
      <c r="A3472" s="41" t="s">
        <v>12577</v>
      </c>
      <c r="B3472" s="42" t="s">
        <v>12136</v>
      </c>
      <c r="C3472" s="43" t="s">
        <v>12323</v>
      </c>
      <c r="D3472" s="43" t="s">
        <v>12478</v>
      </c>
      <c r="E3472" s="44" t="s">
        <v>232</v>
      </c>
      <c r="F3472" s="45" t="s">
        <v>12578</v>
      </c>
      <c r="G3472" s="45" t="s">
        <v>12579</v>
      </c>
      <c r="H3472" s="47">
        <v>43215</v>
      </c>
      <c r="I3472" s="47">
        <v>43763</v>
      </c>
      <c r="J3472" s="48" t="str">
        <f>IF(Ugovori_OPULJP[[#This Row],[DATUM ZAVRŠETKA OPERACIJE]]&gt;DATE(2024,3,31),"u provedbi","završen")</f>
        <v>završen</v>
      </c>
      <c r="K3472" s="46" t="s">
        <v>12580</v>
      </c>
      <c r="L3472" s="46" t="s">
        <v>84</v>
      </c>
      <c r="M3472" s="49">
        <v>0.85</v>
      </c>
      <c r="N3472" s="49">
        <v>0.15</v>
      </c>
      <c r="O3472" s="50">
        <f>Ugovori_OPULJP[[#This Row],[Bespovratna sredstva - Ukupno (EU+Nac) HRK
= Ukupna ugovorena vrijednost bespovratnih sredstava]]*Ugovori_OPULJP[[#This Row],[EU STOPA SUFINANCIRANJA %
EU CO-FINANCING RATE %]]</f>
        <v>854018.21350000007</v>
      </c>
      <c r="P3472" s="51">
        <f>Ugovori_OPULJP[[#This Row],[Bespovratna sredstva - EU dio - HRK]]/7.5345</f>
        <v>113347.69573296171</v>
      </c>
      <c r="Q3472" s="50">
        <f>Ugovori_OPULJP[[#This Row],[Bespovratna sredstva - Ukupno (EU+Nac) HRK
= Ukupna ugovorena vrijednost bespovratnih sredstava]]*Ugovori_OPULJP[[#This Row],[STOPA NACIONALNOG SUFINANCIRANJA %]]</f>
        <v>150709.09650000001</v>
      </c>
      <c r="R3472" s="51">
        <f>Ugovori_OPULJP[[#This Row],[Bespovratna sredstva - Nacionalni dio - HRK]]/7.5345</f>
        <v>20002.53454111089</v>
      </c>
      <c r="S3472" s="50">
        <v>1004727.31</v>
      </c>
      <c r="T3472" s="51">
        <f>Ugovori_OPULJP[[#This Row],[Bespovratna sredstva - Ukupno (EU+Nac) HRK
= Ukupna ugovorena vrijednost bespovratnih sredstava]]/7.5345</f>
        <v>133350.23027407259</v>
      </c>
      <c r="U3472" s="50">
        <v>0</v>
      </c>
      <c r="V3472" s="51">
        <f>Ugovori_OPULJP[[#This Row],[Javni doprinos korisnika - HRK]]/7.5345</f>
        <v>0</v>
      </c>
      <c r="W3472" s="50">
        <v>0</v>
      </c>
      <c r="X3472" s="51">
        <f>Ugovori_OPULJP[[#This Row],[Privatni doprinos korisnika - HRK]]/7.5345</f>
        <v>0</v>
      </c>
      <c r="Y3472" s="52">
        <v>1004727.31</v>
      </c>
      <c r="Z3472" s="53">
        <f>Ugovori_OPULJP[[#This Row],[UKUPNI PRIHVATLJIVI IZDACI
TOTAL ELIGIBLE EXPENDITURE
= Bespovratna sredstva ukupno + doprinos korisnika
= Ukupni prihvatljivi troškovi
= Ukupna ugovorena vrijednost projekta HRK]]/7.5345</f>
        <v>133350.23027407259</v>
      </c>
      <c r="AA3472" s="44" t="s">
        <v>12326</v>
      </c>
      <c r="AB3472" s="44" t="s">
        <v>753</v>
      </c>
      <c r="AC3472" s="114" t="s">
        <v>12581</v>
      </c>
      <c r="AD3472" s="43" t="s">
        <v>12328</v>
      </c>
    </row>
    <row r="3473" spans="1:30" ht="88.5" customHeight="1" x14ac:dyDescent="0.2">
      <c r="A3473" s="41" t="s">
        <v>12582</v>
      </c>
      <c r="B3473" s="42" t="s">
        <v>12136</v>
      </c>
      <c r="C3473" s="43" t="s">
        <v>12323</v>
      </c>
      <c r="D3473" s="43" t="s">
        <v>12478</v>
      </c>
      <c r="E3473" s="44" t="s">
        <v>232</v>
      </c>
      <c r="F3473" s="45" t="s">
        <v>12583</v>
      </c>
      <c r="G3473" s="45" t="s">
        <v>653</v>
      </c>
      <c r="H3473" s="47">
        <v>43178</v>
      </c>
      <c r="I3473" s="47">
        <v>43726</v>
      </c>
      <c r="J3473" s="48" t="str">
        <f>IF(Ugovori_OPULJP[[#This Row],[DATUM ZAVRŠETKA OPERACIJE]]&gt;DATE(2024,3,31),"u provedbi","završen")</f>
        <v>završen</v>
      </c>
      <c r="K3473" s="46" t="s">
        <v>12584</v>
      </c>
      <c r="L3473" s="46" t="s">
        <v>84</v>
      </c>
      <c r="M3473" s="49">
        <v>0.85</v>
      </c>
      <c r="N3473" s="49">
        <v>0.15</v>
      </c>
      <c r="O3473" s="50">
        <f>Ugovori_OPULJP[[#This Row],[Bespovratna sredstva - Ukupno (EU+Nac) HRK
= Ukupna ugovorena vrijednost bespovratnih sredstava]]*Ugovori_OPULJP[[#This Row],[EU STOPA SUFINANCIRANJA %
EU CO-FINANCING RATE %]]</f>
        <v>764242.58200000005</v>
      </c>
      <c r="P3473" s="51">
        <f>Ugovori_OPULJP[[#This Row],[Bespovratna sredstva - EU dio - HRK]]/7.5345</f>
        <v>101432.42179308514</v>
      </c>
      <c r="Q3473" s="50">
        <f>Ugovori_OPULJP[[#This Row],[Bespovratna sredstva - Ukupno (EU+Nac) HRK
= Ukupna ugovorena vrijednost bespovratnih sredstava]]*Ugovori_OPULJP[[#This Row],[STOPA NACIONALNOG SUFINANCIRANJA %]]</f>
        <v>134866.33799999999</v>
      </c>
      <c r="R3473" s="51">
        <f>Ugovori_OPULJP[[#This Row],[Bespovratna sredstva - Nacionalni dio - HRK]]/7.5345</f>
        <v>17899.839139956199</v>
      </c>
      <c r="S3473" s="50">
        <v>899108.92</v>
      </c>
      <c r="T3473" s="51">
        <f>Ugovori_OPULJP[[#This Row],[Bespovratna sredstva - Ukupno (EU+Nac) HRK
= Ukupna ugovorena vrijednost bespovratnih sredstava]]/7.5345</f>
        <v>119332.26093304134</v>
      </c>
      <c r="U3473" s="50">
        <v>0</v>
      </c>
      <c r="V3473" s="51">
        <f>Ugovori_OPULJP[[#This Row],[Javni doprinos korisnika - HRK]]/7.5345</f>
        <v>0</v>
      </c>
      <c r="W3473" s="50">
        <v>0</v>
      </c>
      <c r="X3473" s="51">
        <f>Ugovori_OPULJP[[#This Row],[Privatni doprinos korisnika - HRK]]/7.5345</f>
        <v>0</v>
      </c>
      <c r="Y3473" s="52">
        <v>899108.92</v>
      </c>
      <c r="Z3473" s="53">
        <f>Ugovori_OPULJP[[#This Row],[UKUPNI PRIHVATLJIVI IZDACI
TOTAL ELIGIBLE EXPENDITURE
= Bespovratna sredstva ukupno + doprinos korisnika
= Ukupni prihvatljivi troškovi
= Ukupna ugovorena vrijednost projekta HRK]]/7.5345</f>
        <v>119332.26093304134</v>
      </c>
      <c r="AA3473" s="44" t="s">
        <v>12326</v>
      </c>
      <c r="AB3473" s="44" t="s">
        <v>753</v>
      </c>
      <c r="AC3473" s="114" t="s">
        <v>12585</v>
      </c>
      <c r="AD3473" s="43" t="s">
        <v>12328</v>
      </c>
    </row>
    <row r="3474" spans="1:30" ht="88.5" customHeight="1" x14ac:dyDescent="0.2">
      <c r="A3474" s="41" t="s">
        <v>12586</v>
      </c>
      <c r="B3474" s="42" t="s">
        <v>12136</v>
      </c>
      <c r="C3474" s="43" t="s">
        <v>12323</v>
      </c>
      <c r="D3474" s="43" t="s">
        <v>12478</v>
      </c>
      <c r="E3474" s="44" t="s">
        <v>232</v>
      </c>
      <c r="F3474" s="45" t="s">
        <v>12587</v>
      </c>
      <c r="G3474" s="45" t="s">
        <v>1071</v>
      </c>
      <c r="H3474" s="47">
        <v>43178</v>
      </c>
      <c r="I3474" s="47">
        <v>43817</v>
      </c>
      <c r="J3474" s="48" t="str">
        <f>IF(Ugovori_OPULJP[[#This Row],[DATUM ZAVRŠETKA OPERACIJE]]&gt;DATE(2024,3,31),"u provedbi","završen")</f>
        <v>završen</v>
      </c>
      <c r="K3474" s="46" t="s">
        <v>104</v>
      </c>
      <c r="L3474" s="46" t="s">
        <v>104</v>
      </c>
      <c r="M3474" s="49">
        <v>0.85</v>
      </c>
      <c r="N3474" s="49">
        <v>0.15</v>
      </c>
      <c r="O3474" s="50">
        <f>Ugovori_OPULJP[[#This Row],[Bespovratna sredstva - Ukupno (EU+Nac) HRK
= Ukupna ugovorena vrijednost bespovratnih sredstava]]*Ugovori_OPULJP[[#This Row],[EU STOPA SUFINANCIRANJA %
EU CO-FINANCING RATE %]]</f>
        <v>1011470.76</v>
      </c>
      <c r="P3474" s="51">
        <f>Ugovori_OPULJP[[#This Row],[Bespovratna sredstva - EU dio - HRK]]/7.5345</f>
        <v>134245.23989647621</v>
      </c>
      <c r="Q3474" s="50">
        <f>Ugovori_OPULJP[[#This Row],[Bespovratna sredstva - Ukupno (EU+Nac) HRK
= Ukupna ugovorena vrijednost bespovratnih sredstava]]*Ugovori_OPULJP[[#This Row],[STOPA NACIONALNOG SUFINANCIRANJA %]]</f>
        <v>178494.84</v>
      </c>
      <c r="R3474" s="51">
        <f>Ugovori_OPULJP[[#This Row],[Bespovratna sredstva - Nacionalni dio - HRK]]/7.5345</f>
        <v>23690.33645231933</v>
      </c>
      <c r="S3474" s="50">
        <v>1189965.6000000001</v>
      </c>
      <c r="T3474" s="51">
        <f>Ugovori_OPULJP[[#This Row],[Bespovratna sredstva - Ukupno (EU+Nac) HRK
= Ukupna ugovorena vrijednost bespovratnih sredstava]]/7.5345</f>
        <v>157935.57634879556</v>
      </c>
      <c r="U3474" s="50">
        <v>0</v>
      </c>
      <c r="V3474" s="51">
        <f>Ugovori_OPULJP[[#This Row],[Javni doprinos korisnika - HRK]]/7.5345</f>
        <v>0</v>
      </c>
      <c r="W3474" s="50">
        <v>0</v>
      </c>
      <c r="X3474" s="51">
        <f>Ugovori_OPULJP[[#This Row],[Privatni doprinos korisnika - HRK]]/7.5345</f>
        <v>0</v>
      </c>
      <c r="Y3474" s="52">
        <v>1189965.6000000001</v>
      </c>
      <c r="Z3474" s="53">
        <f>Ugovori_OPULJP[[#This Row],[UKUPNI PRIHVATLJIVI IZDACI
TOTAL ELIGIBLE EXPENDITURE
= Bespovratna sredstva ukupno + doprinos korisnika
= Ukupni prihvatljivi troškovi
= Ukupna ugovorena vrijednost projekta HRK]]/7.5345</f>
        <v>157935.57634879556</v>
      </c>
      <c r="AA3474" s="44" t="s">
        <v>12326</v>
      </c>
      <c r="AB3474" s="44" t="s">
        <v>753</v>
      </c>
      <c r="AC3474" s="114" t="s">
        <v>12588</v>
      </c>
      <c r="AD3474" s="43" t="s">
        <v>12328</v>
      </c>
    </row>
    <row r="3475" spans="1:30" ht="88.5" customHeight="1" x14ac:dyDescent="0.2">
      <c r="A3475" s="41" t="s">
        <v>12589</v>
      </c>
      <c r="B3475" s="42" t="s">
        <v>12136</v>
      </c>
      <c r="C3475" s="43" t="s">
        <v>12323</v>
      </c>
      <c r="D3475" s="43" t="s">
        <v>12590</v>
      </c>
      <c r="E3475" s="44" t="s">
        <v>232</v>
      </c>
      <c r="F3475" s="45" t="s">
        <v>12591</v>
      </c>
      <c r="G3475" s="45" t="s">
        <v>12592</v>
      </c>
      <c r="H3475" s="47">
        <v>43377</v>
      </c>
      <c r="I3475" s="47">
        <v>44016</v>
      </c>
      <c r="J3475" s="48" t="str">
        <f>IF(Ugovori_OPULJP[[#This Row],[DATUM ZAVRŠETKA OPERACIJE]]&gt;DATE(2024,3,31),"u provedbi","završen")</f>
        <v>završen</v>
      </c>
      <c r="K3475" s="46" t="s">
        <v>36</v>
      </c>
      <c r="L3475" s="46" t="s">
        <v>37</v>
      </c>
      <c r="M3475" s="49">
        <v>0.85</v>
      </c>
      <c r="N3475" s="49">
        <v>0.15</v>
      </c>
      <c r="O3475" s="50">
        <f>Ugovori_OPULJP[[#This Row],[Bespovratna sredstva - Ukupno (EU+Nac) HRK
= Ukupna ugovorena vrijednost bespovratnih sredstava]]*Ugovori_OPULJP[[#This Row],[EU STOPA SUFINANCIRANJA %
EU CO-FINANCING RATE %]]</f>
        <v>1273158.8319999999</v>
      </c>
      <c r="P3475" s="51">
        <f>Ugovori_OPULJP[[#This Row],[Bespovratna sredstva - EU dio - HRK]]/7.5345</f>
        <v>168977.21574092505</v>
      </c>
      <c r="Q3475" s="50">
        <f>Ugovori_OPULJP[[#This Row],[Bespovratna sredstva - Ukupno (EU+Nac) HRK
= Ukupna ugovorena vrijednost bespovratnih sredstava]]*Ugovori_OPULJP[[#This Row],[STOPA NACIONALNOG SUFINANCIRANJA %]]</f>
        <v>224675.08799999999</v>
      </c>
      <c r="R3475" s="51">
        <f>Ugovori_OPULJP[[#This Row],[Bespovratna sredstva - Nacionalni dio - HRK]]/7.5345</f>
        <v>29819.508660163247</v>
      </c>
      <c r="S3475" s="50">
        <v>1497833.92</v>
      </c>
      <c r="T3475" s="51">
        <f>Ugovori_OPULJP[[#This Row],[Bespovratna sredstva - Ukupno (EU+Nac) HRK
= Ukupna ugovorena vrijednost bespovratnih sredstava]]/7.5345</f>
        <v>198796.72440108832</v>
      </c>
      <c r="U3475" s="50">
        <v>0</v>
      </c>
      <c r="V3475" s="51">
        <f>Ugovori_OPULJP[[#This Row],[Javni doprinos korisnika - HRK]]/7.5345</f>
        <v>0</v>
      </c>
      <c r="W3475" s="50">
        <v>0</v>
      </c>
      <c r="X3475" s="51">
        <f>Ugovori_OPULJP[[#This Row],[Privatni doprinos korisnika - HRK]]/7.5345</f>
        <v>0</v>
      </c>
      <c r="Y3475" s="52">
        <v>1497833.92</v>
      </c>
      <c r="Z3475" s="53">
        <f>Ugovori_OPULJP[[#This Row],[UKUPNI PRIHVATLJIVI IZDACI
TOTAL ELIGIBLE EXPENDITURE
= Bespovratna sredstva ukupno + doprinos korisnika
= Ukupni prihvatljivi troškovi
= Ukupna ugovorena vrijednost projekta HRK]]/7.5345</f>
        <v>198796.72440108832</v>
      </c>
      <c r="AA3475" s="44" t="s">
        <v>38</v>
      </c>
      <c r="AB3475" s="44" t="s">
        <v>35</v>
      </c>
      <c r="AC3475" s="114" t="s">
        <v>12593</v>
      </c>
      <c r="AD3475" s="43" t="s">
        <v>12328</v>
      </c>
    </row>
    <row r="3476" spans="1:30" ht="88.5" customHeight="1" x14ac:dyDescent="0.2">
      <c r="A3476" s="41" t="s">
        <v>12594</v>
      </c>
      <c r="B3476" s="42" t="s">
        <v>12136</v>
      </c>
      <c r="C3476" s="43" t="s">
        <v>12323</v>
      </c>
      <c r="D3476" s="43" t="s">
        <v>12590</v>
      </c>
      <c r="E3476" s="44" t="s">
        <v>232</v>
      </c>
      <c r="F3476" s="45" t="s">
        <v>12595</v>
      </c>
      <c r="G3476" s="45" t="s">
        <v>12596</v>
      </c>
      <c r="H3476" s="47">
        <v>43188</v>
      </c>
      <c r="I3476" s="47">
        <v>43737</v>
      </c>
      <c r="J3476" s="48" t="str">
        <f>IF(Ugovori_OPULJP[[#This Row],[DATUM ZAVRŠETKA OPERACIJE]]&gt;DATE(2024,3,31),"u provedbi","završen")</f>
        <v>završen</v>
      </c>
      <c r="K3476" s="46" t="s">
        <v>36</v>
      </c>
      <c r="L3476" s="46" t="s">
        <v>37</v>
      </c>
      <c r="M3476" s="49">
        <v>0.85</v>
      </c>
      <c r="N3476" s="49">
        <v>0.15</v>
      </c>
      <c r="O3476" s="50">
        <f>Ugovori_OPULJP[[#This Row],[Bespovratna sredstva - Ukupno (EU+Nac) HRK
= Ukupna ugovorena vrijednost bespovratnih sredstava]]*Ugovori_OPULJP[[#This Row],[EU STOPA SUFINANCIRANJA %
EU CO-FINANCING RATE %]]</f>
        <v>967202.82799999986</v>
      </c>
      <c r="P3476" s="51">
        <f>Ugovori_OPULJP[[#This Row],[Bespovratna sredstva - EU dio - HRK]]/7.5345</f>
        <v>128369.8756387285</v>
      </c>
      <c r="Q3476" s="50">
        <f>Ugovori_OPULJP[[#This Row],[Bespovratna sredstva - Ukupno (EU+Nac) HRK
= Ukupna ugovorena vrijednost bespovratnih sredstava]]*Ugovori_OPULJP[[#This Row],[STOPA NACIONALNOG SUFINANCIRANJA %]]</f>
        <v>170682.85199999998</v>
      </c>
      <c r="R3476" s="51">
        <f>Ugovori_OPULJP[[#This Row],[Bespovratna sredstva - Nacionalni dio - HRK]]/7.5345</f>
        <v>22653.507465657971</v>
      </c>
      <c r="S3476" s="50">
        <v>1137885.68</v>
      </c>
      <c r="T3476" s="51">
        <f>Ugovori_OPULJP[[#This Row],[Bespovratna sredstva - Ukupno (EU+Nac) HRK
= Ukupna ugovorena vrijednost bespovratnih sredstava]]/7.5345</f>
        <v>151023.38310438648</v>
      </c>
      <c r="U3476" s="50">
        <v>0</v>
      </c>
      <c r="V3476" s="51">
        <f>Ugovori_OPULJP[[#This Row],[Javni doprinos korisnika - HRK]]/7.5345</f>
        <v>0</v>
      </c>
      <c r="W3476" s="50">
        <v>0</v>
      </c>
      <c r="X3476" s="51">
        <f>Ugovori_OPULJP[[#This Row],[Privatni doprinos korisnika - HRK]]/7.5345</f>
        <v>0</v>
      </c>
      <c r="Y3476" s="52">
        <v>1137885.68</v>
      </c>
      <c r="Z3476" s="53">
        <f>Ugovori_OPULJP[[#This Row],[UKUPNI PRIHVATLJIVI IZDACI
TOTAL ELIGIBLE EXPENDITURE
= Bespovratna sredstva ukupno + doprinos korisnika
= Ukupni prihvatljivi troškovi
= Ukupna ugovorena vrijednost projekta HRK]]/7.5345</f>
        <v>151023.38310438648</v>
      </c>
      <c r="AA3476" s="44" t="s">
        <v>38</v>
      </c>
      <c r="AB3476" s="44" t="s">
        <v>35</v>
      </c>
      <c r="AC3476" s="114" t="s">
        <v>12597</v>
      </c>
      <c r="AD3476" s="43" t="s">
        <v>12328</v>
      </c>
    </row>
    <row r="3477" spans="1:30" ht="88.5" customHeight="1" x14ac:dyDescent="0.2">
      <c r="A3477" s="41" t="s">
        <v>12598</v>
      </c>
      <c r="B3477" s="42" t="s">
        <v>12136</v>
      </c>
      <c r="C3477" s="43" t="s">
        <v>12323</v>
      </c>
      <c r="D3477" s="43" t="s">
        <v>12590</v>
      </c>
      <c r="E3477" s="44" t="s">
        <v>232</v>
      </c>
      <c r="F3477" s="45" t="s">
        <v>12599</v>
      </c>
      <c r="G3477" s="45" t="s">
        <v>12600</v>
      </c>
      <c r="H3477" s="47">
        <v>43188</v>
      </c>
      <c r="I3477" s="47">
        <v>43737</v>
      </c>
      <c r="J3477" s="48" t="str">
        <f>IF(Ugovori_OPULJP[[#This Row],[DATUM ZAVRŠETKA OPERACIJE]]&gt;DATE(2024,3,31),"u provedbi","završen")</f>
        <v>završen</v>
      </c>
      <c r="K3477" s="46" t="s">
        <v>36</v>
      </c>
      <c r="L3477" s="46" t="s">
        <v>37</v>
      </c>
      <c r="M3477" s="49">
        <v>0.85</v>
      </c>
      <c r="N3477" s="49">
        <v>0.15</v>
      </c>
      <c r="O3477" s="50">
        <f>Ugovori_OPULJP[[#This Row],[Bespovratna sredstva - Ukupno (EU+Nac) HRK
= Ukupna ugovorena vrijednost bespovratnih sredstava]]*Ugovori_OPULJP[[#This Row],[EU STOPA SUFINANCIRANJA %
EU CO-FINANCING RATE %]]</f>
        <v>1038041.063</v>
      </c>
      <c r="P3477" s="51">
        <f>Ugovori_OPULJP[[#This Row],[Bespovratna sredstva - EU dio - HRK]]/7.5345</f>
        <v>137771.72513106375</v>
      </c>
      <c r="Q3477" s="50">
        <f>Ugovori_OPULJP[[#This Row],[Bespovratna sredstva - Ukupno (EU+Nac) HRK
= Ukupna ugovorena vrijednost bespovratnih sredstava]]*Ugovori_OPULJP[[#This Row],[STOPA NACIONALNOG SUFINANCIRANJA %]]</f>
        <v>183183.717</v>
      </c>
      <c r="R3477" s="51">
        <f>Ugovori_OPULJP[[#This Row],[Bespovratna sredstva - Nacionalni dio - HRK]]/7.5345</f>
        <v>24312.657376070078</v>
      </c>
      <c r="S3477" s="50">
        <v>1221224.78</v>
      </c>
      <c r="T3477" s="51">
        <f>Ugovori_OPULJP[[#This Row],[Bespovratna sredstva - Ukupno (EU+Nac) HRK
= Ukupna ugovorena vrijednost bespovratnih sredstava]]/7.5345</f>
        <v>162084.38250713385</v>
      </c>
      <c r="U3477" s="50">
        <v>0</v>
      </c>
      <c r="V3477" s="51">
        <f>Ugovori_OPULJP[[#This Row],[Javni doprinos korisnika - HRK]]/7.5345</f>
        <v>0</v>
      </c>
      <c r="W3477" s="50">
        <v>0</v>
      </c>
      <c r="X3477" s="51">
        <f>Ugovori_OPULJP[[#This Row],[Privatni doprinos korisnika - HRK]]/7.5345</f>
        <v>0</v>
      </c>
      <c r="Y3477" s="52">
        <v>1221224.78</v>
      </c>
      <c r="Z3477" s="53">
        <f>Ugovori_OPULJP[[#This Row],[UKUPNI PRIHVATLJIVI IZDACI
TOTAL ELIGIBLE EXPENDITURE
= Bespovratna sredstva ukupno + doprinos korisnika
= Ukupni prihvatljivi troškovi
= Ukupna ugovorena vrijednost projekta HRK]]/7.5345</f>
        <v>162084.38250713385</v>
      </c>
      <c r="AA3477" s="44" t="s">
        <v>38</v>
      </c>
      <c r="AB3477" s="44" t="s">
        <v>35</v>
      </c>
      <c r="AC3477" s="114" t="s">
        <v>12601</v>
      </c>
      <c r="AD3477" s="43" t="s">
        <v>12328</v>
      </c>
    </row>
    <row r="3478" spans="1:30" ht="88.5" customHeight="1" x14ac:dyDescent="0.2">
      <c r="A3478" s="41" t="s">
        <v>12602</v>
      </c>
      <c r="B3478" s="42" t="s">
        <v>12136</v>
      </c>
      <c r="C3478" s="43" t="s">
        <v>12323</v>
      </c>
      <c r="D3478" s="43" t="s">
        <v>12590</v>
      </c>
      <c r="E3478" s="44" t="s">
        <v>232</v>
      </c>
      <c r="F3478" s="45" t="s">
        <v>12603</v>
      </c>
      <c r="G3478" s="45" t="s">
        <v>12604</v>
      </c>
      <c r="H3478" s="47">
        <v>43385</v>
      </c>
      <c r="I3478" s="47">
        <v>43811</v>
      </c>
      <c r="J3478" s="48" t="str">
        <f>IF(Ugovori_OPULJP[[#This Row],[DATUM ZAVRŠETKA OPERACIJE]]&gt;DATE(2024,3,31),"u provedbi","završen")</f>
        <v>završen</v>
      </c>
      <c r="K3478" s="46" t="s">
        <v>12605</v>
      </c>
      <c r="L3478" s="46" t="s">
        <v>37</v>
      </c>
      <c r="M3478" s="49">
        <v>0.85</v>
      </c>
      <c r="N3478" s="49">
        <v>0.15</v>
      </c>
      <c r="O3478" s="50">
        <f>Ugovori_OPULJP[[#This Row],[Bespovratna sredstva - Ukupno (EU+Nac) HRK
= Ukupna ugovorena vrijednost bespovratnih sredstava]]*Ugovori_OPULJP[[#This Row],[EU STOPA SUFINANCIRANJA %
EU CO-FINANCING RATE %]]</f>
        <v>455056.255</v>
      </c>
      <c r="P3478" s="51">
        <f>Ugovori_OPULJP[[#This Row],[Bespovratna sredstva - EU dio - HRK]]/7.5345</f>
        <v>60396.344150242214</v>
      </c>
      <c r="Q3478" s="50">
        <f>Ugovori_OPULJP[[#This Row],[Bespovratna sredstva - Ukupno (EU+Nac) HRK
= Ukupna ugovorena vrijednost bespovratnih sredstava]]*Ugovori_OPULJP[[#This Row],[STOPA NACIONALNOG SUFINANCIRANJA %]]</f>
        <v>80304.044999999998</v>
      </c>
      <c r="R3478" s="51">
        <f>Ugovori_OPULJP[[#This Row],[Bespovratna sredstva - Nacionalni dio - HRK]]/7.5345</f>
        <v>10658.178379454508</v>
      </c>
      <c r="S3478" s="50">
        <v>535360.30000000005</v>
      </c>
      <c r="T3478" s="51">
        <f>Ugovori_OPULJP[[#This Row],[Bespovratna sredstva - Ukupno (EU+Nac) HRK
= Ukupna ugovorena vrijednost bespovratnih sredstava]]/7.5345</f>
        <v>71054.522529696726</v>
      </c>
      <c r="U3478" s="50">
        <v>0</v>
      </c>
      <c r="V3478" s="51">
        <f>Ugovori_OPULJP[[#This Row],[Javni doprinos korisnika - HRK]]/7.5345</f>
        <v>0</v>
      </c>
      <c r="W3478" s="50">
        <v>0</v>
      </c>
      <c r="X3478" s="51">
        <f>Ugovori_OPULJP[[#This Row],[Privatni doprinos korisnika - HRK]]/7.5345</f>
        <v>0</v>
      </c>
      <c r="Y3478" s="52">
        <v>535360.30000000005</v>
      </c>
      <c r="Z3478" s="53">
        <f>Ugovori_OPULJP[[#This Row],[UKUPNI PRIHVATLJIVI IZDACI
TOTAL ELIGIBLE EXPENDITURE
= Bespovratna sredstva ukupno + doprinos korisnika
= Ukupni prihvatljivi troškovi
= Ukupna ugovorena vrijednost projekta HRK]]/7.5345</f>
        <v>71054.522529696726</v>
      </c>
      <c r="AA3478" s="44" t="s">
        <v>38</v>
      </c>
      <c r="AB3478" s="44" t="s">
        <v>35</v>
      </c>
      <c r="AC3478" s="114" t="s">
        <v>12606</v>
      </c>
      <c r="AD3478" s="43" t="s">
        <v>12328</v>
      </c>
    </row>
    <row r="3479" spans="1:30" ht="88.5" customHeight="1" x14ac:dyDescent="0.2">
      <c r="A3479" s="41" t="s">
        <v>12607</v>
      </c>
      <c r="B3479" s="42" t="s">
        <v>12136</v>
      </c>
      <c r="C3479" s="43" t="s">
        <v>12323</v>
      </c>
      <c r="D3479" s="43" t="s">
        <v>12590</v>
      </c>
      <c r="E3479" s="44" t="s">
        <v>232</v>
      </c>
      <c r="F3479" s="45" t="s">
        <v>12608</v>
      </c>
      <c r="G3479" s="45" t="s">
        <v>12609</v>
      </c>
      <c r="H3479" s="47">
        <v>43382</v>
      </c>
      <c r="I3479" s="47">
        <v>43991</v>
      </c>
      <c r="J3479" s="48" t="str">
        <f>IF(Ugovori_OPULJP[[#This Row],[DATUM ZAVRŠETKA OPERACIJE]]&gt;DATE(2024,3,31),"u provedbi","završen")</f>
        <v>završen</v>
      </c>
      <c r="K3479" s="46" t="s">
        <v>36</v>
      </c>
      <c r="L3479" s="46" t="s">
        <v>37</v>
      </c>
      <c r="M3479" s="49">
        <v>0.85</v>
      </c>
      <c r="N3479" s="49">
        <v>0.15</v>
      </c>
      <c r="O3479" s="50">
        <f>Ugovori_OPULJP[[#This Row],[Bespovratna sredstva - Ukupno (EU+Nac) HRK
= Ukupna ugovorena vrijednost bespovratnih sredstava]]*Ugovori_OPULJP[[#This Row],[EU STOPA SUFINANCIRANJA %
EU CO-FINANCING RATE %]]</f>
        <v>876124.36750000005</v>
      </c>
      <c r="P3479" s="51">
        <f>Ugovori_OPULJP[[#This Row],[Bespovratna sredstva - EU dio - HRK]]/7.5345</f>
        <v>116281.68657508792</v>
      </c>
      <c r="Q3479" s="50">
        <f>Ugovori_OPULJP[[#This Row],[Bespovratna sredstva - Ukupno (EU+Nac) HRK
= Ukupna ugovorena vrijednost bespovratnih sredstava]]*Ugovori_OPULJP[[#This Row],[STOPA NACIONALNOG SUFINANCIRANJA %]]</f>
        <v>154610.1825</v>
      </c>
      <c r="R3479" s="51">
        <f>Ugovori_OPULJP[[#This Row],[Bespovratna sredstva - Nacionalni dio - HRK]]/7.5345</f>
        <v>20520.297630897869</v>
      </c>
      <c r="S3479" s="50">
        <v>1030734.55</v>
      </c>
      <c r="T3479" s="51">
        <f>Ugovori_OPULJP[[#This Row],[Bespovratna sredstva - Ukupno (EU+Nac) HRK
= Ukupna ugovorena vrijednost bespovratnih sredstava]]/7.5345</f>
        <v>136801.98420598579</v>
      </c>
      <c r="U3479" s="50">
        <v>0</v>
      </c>
      <c r="V3479" s="51">
        <f>Ugovori_OPULJP[[#This Row],[Javni doprinos korisnika - HRK]]/7.5345</f>
        <v>0</v>
      </c>
      <c r="W3479" s="50">
        <v>0</v>
      </c>
      <c r="X3479" s="51">
        <f>Ugovori_OPULJP[[#This Row],[Privatni doprinos korisnika - HRK]]/7.5345</f>
        <v>0</v>
      </c>
      <c r="Y3479" s="52">
        <v>1030734.55</v>
      </c>
      <c r="Z3479" s="53">
        <f>Ugovori_OPULJP[[#This Row],[UKUPNI PRIHVATLJIVI IZDACI
TOTAL ELIGIBLE EXPENDITURE
= Bespovratna sredstva ukupno + doprinos korisnika
= Ukupni prihvatljivi troškovi
= Ukupna ugovorena vrijednost projekta HRK]]/7.5345</f>
        <v>136801.98420598579</v>
      </c>
      <c r="AA3479" s="44" t="s">
        <v>38</v>
      </c>
      <c r="AB3479" s="44" t="s">
        <v>35</v>
      </c>
      <c r="AC3479" s="114" t="s">
        <v>12610</v>
      </c>
      <c r="AD3479" s="43" t="s">
        <v>12328</v>
      </c>
    </row>
    <row r="3480" spans="1:30" ht="88.5" customHeight="1" x14ac:dyDescent="0.2">
      <c r="A3480" s="41" t="s">
        <v>12611</v>
      </c>
      <c r="B3480" s="42" t="s">
        <v>12136</v>
      </c>
      <c r="C3480" s="43" t="s">
        <v>12323</v>
      </c>
      <c r="D3480" s="43" t="s">
        <v>12590</v>
      </c>
      <c r="E3480" s="44" t="s">
        <v>232</v>
      </c>
      <c r="F3480" s="45" t="s">
        <v>12612</v>
      </c>
      <c r="G3480" s="45" t="s">
        <v>3561</v>
      </c>
      <c r="H3480" s="47">
        <v>43377</v>
      </c>
      <c r="I3480" s="47">
        <v>43742</v>
      </c>
      <c r="J3480" s="48" t="str">
        <f>IF(Ugovori_OPULJP[[#This Row],[DATUM ZAVRŠETKA OPERACIJE]]&gt;DATE(2024,3,31),"u provedbi","završen")</f>
        <v>završen</v>
      </c>
      <c r="K3480" s="46" t="s">
        <v>99</v>
      </c>
      <c r="L3480" s="46" t="s">
        <v>99</v>
      </c>
      <c r="M3480" s="49">
        <v>0.85</v>
      </c>
      <c r="N3480" s="49">
        <v>0.15</v>
      </c>
      <c r="O3480" s="50">
        <f>Ugovori_OPULJP[[#This Row],[Bespovratna sredstva - Ukupno (EU+Nac) HRK
= Ukupna ugovorena vrijednost bespovratnih sredstava]]*Ugovori_OPULJP[[#This Row],[EU STOPA SUFINANCIRANJA %
EU CO-FINANCING RATE %]]</f>
        <v>477687.25</v>
      </c>
      <c r="P3480" s="51">
        <f>Ugovori_OPULJP[[#This Row],[Bespovratna sredstva - EU dio - HRK]]/7.5345</f>
        <v>63399.993363859576</v>
      </c>
      <c r="Q3480" s="50">
        <f>Ugovori_OPULJP[[#This Row],[Bespovratna sredstva - Ukupno (EU+Nac) HRK
= Ukupna ugovorena vrijednost bespovratnih sredstava]]*Ugovori_OPULJP[[#This Row],[STOPA NACIONALNOG SUFINANCIRANJA %]]</f>
        <v>84297.75</v>
      </c>
      <c r="R3480" s="51">
        <f>Ugovori_OPULJP[[#This Row],[Bespovratna sredstva - Nacionalni dio - HRK]]/7.5345</f>
        <v>11188.234123034043</v>
      </c>
      <c r="S3480" s="50">
        <v>561985</v>
      </c>
      <c r="T3480" s="51">
        <f>Ugovori_OPULJP[[#This Row],[Bespovratna sredstva - Ukupno (EU+Nac) HRK
= Ukupna ugovorena vrijednost bespovratnih sredstava]]/7.5345</f>
        <v>74588.227486893622</v>
      </c>
      <c r="U3480" s="50">
        <v>0</v>
      </c>
      <c r="V3480" s="51">
        <f>Ugovori_OPULJP[[#This Row],[Javni doprinos korisnika - HRK]]/7.5345</f>
        <v>0</v>
      </c>
      <c r="W3480" s="50">
        <v>0</v>
      </c>
      <c r="X3480" s="51">
        <f>Ugovori_OPULJP[[#This Row],[Privatni doprinos korisnika - HRK]]/7.5345</f>
        <v>0</v>
      </c>
      <c r="Y3480" s="52">
        <v>561985</v>
      </c>
      <c r="Z3480" s="53">
        <f>Ugovori_OPULJP[[#This Row],[UKUPNI PRIHVATLJIVI IZDACI
TOTAL ELIGIBLE EXPENDITURE
= Bespovratna sredstva ukupno + doprinos korisnika
= Ukupni prihvatljivi troškovi
= Ukupna ugovorena vrijednost projekta HRK]]/7.5345</f>
        <v>74588.227486893622</v>
      </c>
      <c r="AA3480" s="44" t="s">
        <v>38</v>
      </c>
      <c r="AB3480" s="44" t="s">
        <v>35</v>
      </c>
      <c r="AC3480" s="114" t="s">
        <v>12613</v>
      </c>
      <c r="AD3480" s="43" t="s">
        <v>12328</v>
      </c>
    </row>
    <row r="3481" spans="1:30" ht="88.5" customHeight="1" x14ac:dyDescent="0.2">
      <c r="A3481" s="41" t="s">
        <v>12614</v>
      </c>
      <c r="B3481" s="42" t="s">
        <v>12136</v>
      </c>
      <c r="C3481" s="43" t="s">
        <v>12323</v>
      </c>
      <c r="D3481" s="43" t="s">
        <v>12590</v>
      </c>
      <c r="E3481" s="44" t="s">
        <v>232</v>
      </c>
      <c r="F3481" s="45" t="s">
        <v>12615</v>
      </c>
      <c r="G3481" s="45" t="s">
        <v>12616</v>
      </c>
      <c r="H3481" s="47">
        <v>43188</v>
      </c>
      <c r="I3481" s="47">
        <v>43645</v>
      </c>
      <c r="J3481" s="48" t="str">
        <f>IF(Ugovori_OPULJP[[#This Row],[DATUM ZAVRŠETKA OPERACIJE]]&gt;DATE(2024,3,31),"u provedbi","završen")</f>
        <v>završen</v>
      </c>
      <c r="K3481" s="46" t="s">
        <v>36</v>
      </c>
      <c r="L3481" s="46" t="s">
        <v>37</v>
      </c>
      <c r="M3481" s="49">
        <v>0.85</v>
      </c>
      <c r="N3481" s="49">
        <v>0.15</v>
      </c>
      <c r="O3481" s="50">
        <f>Ugovori_OPULJP[[#This Row],[Bespovratna sredstva - Ukupno (EU+Nac) HRK
= Ukupna ugovorena vrijednost bespovratnih sredstava]]*Ugovori_OPULJP[[#This Row],[EU STOPA SUFINANCIRANJA %
EU CO-FINANCING RATE %]]</f>
        <v>1145988.19</v>
      </c>
      <c r="P3481" s="51">
        <f>Ugovori_OPULJP[[#This Row],[Bespovratna sredstva - EU dio - HRK]]/7.5345</f>
        <v>152098.77098679406</v>
      </c>
      <c r="Q3481" s="50">
        <f>Ugovori_OPULJP[[#This Row],[Bespovratna sredstva - Ukupno (EU+Nac) HRK
= Ukupna ugovorena vrijednost bespovratnih sredstava]]*Ugovori_OPULJP[[#This Row],[STOPA NACIONALNOG SUFINANCIRANJA %]]</f>
        <v>202233.21</v>
      </c>
      <c r="R3481" s="51">
        <f>Ugovori_OPULJP[[#This Row],[Bespovratna sredstva - Nacionalni dio - HRK]]/7.5345</f>
        <v>26840.959585904835</v>
      </c>
      <c r="S3481" s="50">
        <v>1348221.4</v>
      </c>
      <c r="T3481" s="51">
        <f>Ugovori_OPULJP[[#This Row],[Bespovratna sredstva - Ukupno (EU+Nac) HRK
= Ukupna ugovorena vrijednost bespovratnih sredstava]]/7.5345</f>
        <v>178939.7305726989</v>
      </c>
      <c r="U3481" s="50">
        <v>0</v>
      </c>
      <c r="V3481" s="51">
        <f>Ugovori_OPULJP[[#This Row],[Javni doprinos korisnika - HRK]]/7.5345</f>
        <v>0</v>
      </c>
      <c r="W3481" s="50">
        <v>0</v>
      </c>
      <c r="X3481" s="51">
        <f>Ugovori_OPULJP[[#This Row],[Privatni doprinos korisnika - HRK]]/7.5345</f>
        <v>0</v>
      </c>
      <c r="Y3481" s="52">
        <v>1348221.4</v>
      </c>
      <c r="Z3481" s="53">
        <f>Ugovori_OPULJP[[#This Row],[UKUPNI PRIHVATLJIVI IZDACI
TOTAL ELIGIBLE EXPENDITURE
= Bespovratna sredstva ukupno + doprinos korisnika
= Ukupni prihvatljivi troškovi
= Ukupna ugovorena vrijednost projekta HRK]]/7.5345</f>
        <v>178939.7305726989</v>
      </c>
      <c r="AA3481" s="44" t="s">
        <v>38</v>
      </c>
      <c r="AB3481" s="44" t="s">
        <v>35</v>
      </c>
      <c r="AC3481" s="114" t="s">
        <v>12617</v>
      </c>
      <c r="AD3481" s="43" t="s">
        <v>12328</v>
      </c>
    </row>
    <row r="3482" spans="1:30" ht="88.5" customHeight="1" x14ac:dyDescent="0.2">
      <c r="A3482" s="41" t="s">
        <v>12618</v>
      </c>
      <c r="B3482" s="42" t="s">
        <v>12136</v>
      </c>
      <c r="C3482" s="43" t="s">
        <v>12323</v>
      </c>
      <c r="D3482" s="43" t="s">
        <v>12590</v>
      </c>
      <c r="E3482" s="44" t="s">
        <v>232</v>
      </c>
      <c r="F3482" s="45" t="s">
        <v>12619</v>
      </c>
      <c r="G3482" s="45" t="s">
        <v>12620</v>
      </c>
      <c r="H3482" s="47">
        <v>43377</v>
      </c>
      <c r="I3482" s="47">
        <v>43742</v>
      </c>
      <c r="J3482" s="48" t="str">
        <f>IF(Ugovori_OPULJP[[#This Row],[DATUM ZAVRŠETKA OPERACIJE]]&gt;DATE(2024,3,31),"u provedbi","završen")</f>
        <v>završen</v>
      </c>
      <c r="K3482" s="46" t="s">
        <v>12621</v>
      </c>
      <c r="L3482" s="46" t="s">
        <v>37</v>
      </c>
      <c r="M3482" s="49">
        <v>0.85</v>
      </c>
      <c r="N3482" s="49">
        <v>0.15</v>
      </c>
      <c r="O3482" s="50">
        <f>Ugovori_OPULJP[[#This Row],[Bespovratna sredstva - Ukupno (EU+Nac) HRK
= Ukupna ugovorena vrijednost bespovratnih sredstava]]*Ugovori_OPULJP[[#This Row],[EU STOPA SUFINANCIRANJA %
EU CO-FINANCING RATE %]]</f>
        <v>501284.88200000004</v>
      </c>
      <c r="P3482" s="51">
        <f>Ugovori_OPULJP[[#This Row],[Bespovratna sredstva - EU dio - HRK]]/7.5345</f>
        <v>66531.93735483443</v>
      </c>
      <c r="Q3482" s="50">
        <f>Ugovori_OPULJP[[#This Row],[Bespovratna sredstva - Ukupno (EU+Nac) HRK
= Ukupna ugovorena vrijednost bespovratnih sredstava]]*Ugovori_OPULJP[[#This Row],[STOPA NACIONALNOG SUFINANCIRANJA %]]</f>
        <v>88462.038</v>
      </c>
      <c r="R3482" s="51">
        <f>Ugovori_OPULJP[[#This Row],[Bespovratna sredstva - Nacionalni dio - HRK]]/7.5345</f>
        <v>11740.93012144137</v>
      </c>
      <c r="S3482" s="50">
        <v>589746.92000000004</v>
      </c>
      <c r="T3482" s="51">
        <f>Ugovori_OPULJP[[#This Row],[Bespovratna sredstva - Ukupno (EU+Nac) HRK
= Ukupna ugovorena vrijednost bespovratnih sredstava]]/7.5345</f>
        <v>78272.867476275802</v>
      </c>
      <c r="U3482" s="50">
        <v>0</v>
      </c>
      <c r="V3482" s="51">
        <f>Ugovori_OPULJP[[#This Row],[Javni doprinos korisnika - HRK]]/7.5345</f>
        <v>0</v>
      </c>
      <c r="W3482" s="50">
        <v>0</v>
      </c>
      <c r="X3482" s="51">
        <f>Ugovori_OPULJP[[#This Row],[Privatni doprinos korisnika - HRK]]/7.5345</f>
        <v>0</v>
      </c>
      <c r="Y3482" s="52">
        <v>589746.92000000004</v>
      </c>
      <c r="Z3482" s="53">
        <f>Ugovori_OPULJP[[#This Row],[UKUPNI PRIHVATLJIVI IZDACI
TOTAL ELIGIBLE EXPENDITURE
= Bespovratna sredstva ukupno + doprinos korisnika
= Ukupni prihvatljivi troškovi
= Ukupna ugovorena vrijednost projekta HRK]]/7.5345</f>
        <v>78272.867476275802</v>
      </c>
      <c r="AA3482" s="44" t="s">
        <v>38</v>
      </c>
      <c r="AB3482" s="44" t="s">
        <v>35</v>
      </c>
      <c r="AC3482" s="114" t="s">
        <v>12622</v>
      </c>
      <c r="AD3482" s="43" t="s">
        <v>12328</v>
      </c>
    </row>
    <row r="3483" spans="1:30" ht="88.5" customHeight="1" x14ac:dyDescent="0.2">
      <c r="A3483" s="41" t="s">
        <v>12623</v>
      </c>
      <c r="B3483" s="42" t="s">
        <v>12136</v>
      </c>
      <c r="C3483" s="43" t="s">
        <v>12323</v>
      </c>
      <c r="D3483" s="43" t="s">
        <v>12590</v>
      </c>
      <c r="E3483" s="44" t="s">
        <v>232</v>
      </c>
      <c r="F3483" s="45" t="s">
        <v>12624</v>
      </c>
      <c r="G3483" s="45" t="s">
        <v>12625</v>
      </c>
      <c r="H3483" s="47">
        <v>43188</v>
      </c>
      <c r="I3483" s="47">
        <v>43737</v>
      </c>
      <c r="J3483" s="48" t="str">
        <f>IF(Ugovori_OPULJP[[#This Row],[DATUM ZAVRŠETKA OPERACIJE]]&gt;DATE(2024,3,31),"u provedbi","završen")</f>
        <v>završen</v>
      </c>
      <c r="K3483" s="46" t="s">
        <v>36</v>
      </c>
      <c r="L3483" s="46" t="s">
        <v>37</v>
      </c>
      <c r="M3483" s="49">
        <v>0.85</v>
      </c>
      <c r="N3483" s="49">
        <v>0.15</v>
      </c>
      <c r="O3483" s="50">
        <f>Ugovori_OPULJP[[#This Row],[Bespovratna sredstva - Ukupno (EU+Nac) HRK
= Ukupna ugovorena vrijednost bespovratnih sredstava]]*Ugovori_OPULJP[[#This Row],[EU STOPA SUFINANCIRANJA %
EU CO-FINANCING RATE %]]</f>
        <v>1067434.1819999998</v>
      </c>
      <c r="P3483" s="51">
        <f>Ugovori_OPULJP[[#This Row],[Bespovratna sredstva - EU dio - HRK]]/7.5345</f>
        <v>141672.86243280905</v>
      </c>
      <c r="Q3483" s="50">
        <f>Ugovori_OPULJP[[#This Row],[Bespovratna sredstva - Ukupno (EU+Nac) HRK
= Ukupna ugovorena vrijednost bespovratnih sredstava]]*Ugovori_OPULJP[[#This Row],[STOPA NACIONALNOG SUFINANCIRANJA %]]</f>
        <v>188370.73799999998</v>
      </c>
      <c r="R3483" s="51">
        <f>Ugovori_OPULJP[[#This Row],[Bespovratna sredstva - Nacionalni dio - HRK]]/7.5345</f>
        <v>25001.093370495717</v>
      </c>
      <c r="S3483" s="50">
        <v>1255804.92</v>
      </c>
      <c r="T3483" s="51">
        <f>Ugovori_OPULJP[[#This Row],[Bespovratna sredstva - Ukupno (EU+Nac) HRK
= Ukupna ugovorena vrijednost bespovratnih sredstava]]/7.5345</f>
        <v>166673.95580330477</v>
      </c>
      <c r="U3483" s="50">
        <v>0</v>
      </c>
      <c r="V3483" s="51">
        <f>Ugovori_OPULJP[[#This Row],[Javni doprinos korisnika - HRK]]/7.5345</f>
        <v>0</v>
      </c>
      <c r="W3483" s="50">
        <v>0</v>
      </c>
      <c r="X3483" s="51">
        <f>Ugovori_OPULJP[[#This Row],[Privatni doprinos korisnika - HRK]]/7.5345</f>
        <v>0</v>
      </c>
      <c r="Y3483" s="52">
        <v>1255804.92</v>
      </c>
      <c r="Z3483" s="53">
        <f>Ugovori_OPULJP[[#This Row],[UKUPNI PRIHVATLJIVI IZDACI
TOTAL ELIGIBLE EXPENDITURE
= Bespovratna sredstva ukupno + doprinos korisnika
= Ukupni prihvatljivi troškovi
= Ukupna ugovorena vrijednost projekta HRK]]/7.5345</f>
        <v>166673.95580330477</v>
      </c>
      <c r="AA3483" s="44" t="s">
        <v>38</v>
      </c>
      <c r="AB3483" s="44" t="s">
        <v>35</v>
      </c>
      <c r="AC3483" s="43" t="s">
        <v>12626</v>
      </c>
      <c r="AD3483" s="43" t="s">
        <v>12328</v>
      </c>
    </row>
    <row r="3484" spans="1:30" ht="88.5" customHeight="1" x14ac:dyDescent="0.2">
      <c r="A3484" s="41" t="s">
        <v>12627</v>
      </c>
      <c r="B3484" s="42" t="s">
        <v>12136</v>
      </c>
      <c r="C3484" s="43" t="s">
        <v>12323</v>
      </c>
      <c r="D3484" s="43" t="s">
        <v>12590</v>
      </c>
      <c r="E3484" s="44" t="s">
        <v>232</v>
      </c>
      <c r="F3484" s="45" t="s">
        <v>12628</v>
      </c>
      <c r="G3484" s="45" t="s">
        <v>12629</v>
      </c>
      <c r="H3484" s="47">
        <v>43188</v>
      </c>
      <c r="I3484" s="47">
        <v>43919</v>
      </c>
      <c r="J3484" s="48" t="str">
        <f>IF(Ugovori_OPULJP[[#This Row],[DATUM ZAVRŠETKA OPERACIJE]]&gt;DATE(2024,3,31),"u provedbi","završen")</f>
        <v>završen</v>
      </c>
      <c r="K3484" s="46" t="s">
        <v>36</v>
      </c>
      <c r="L3484" s="46" t="s">
        <v>37</v>
      </c>
      <c r="M3484" s="49">
        <v>0.85</v>
      </c>
      <c r="N3484" s="49">
        <v>0.15</v>
      </c>
      <c r="O3484" s="50">
        <f>Ugovori_OPULJP[[#This Row],[Bespovratna sredstva - Ukupno (EU+Nac) HRK
= Ukupna ugovorena vrijednost bespovratnih sredstava]]*Ugovori_OPULJP[[#This Row],[EU STOPA SUFINANCIRANJA %
EU CO-FINANCING RATE %]]</f>
        <v>1071270.5125</v>
      </c>
      <c r="P3484" s="51">
        <f>Ugovori_OPULJP[[#This Row],[Bespovratna sredstva - EU dio - HRK]]/7.5345</f>
        <v>142182.03099077576</v>
      </c>
      <c r="Q3484" s="50">
        <f>Ugovori_OPULJP[[#This Row],[Bespovratna sredstva - Ukupno (EU+Nac) HRK
= Ukupna ugovorena vrijednost bespovratnih sredstava]]*Ugovori_OPULJP[[#This Row],[STOPA NACIONALNOG SUFINANCIRANJA %]]</f>
        <v>189047.73749999999</v>
      </c>
      <c r="R3484" s="51">
        <f>Ugovori_OPULJP[[#This Row],[Bespovratna sredstva - Nacionalni dio - HRK]]/7.5345</f>
        <v>25090.946645431013</v>
      </c>
      <c r="S3484" s="50">
        <v>1260318.25</v>
      </c>
      <c r="T3484" s="51">
        <f>Ugovori_OPULJP[[#This Row],[Bespovratna sredstva - Ukupno (EU+Nac) HRK
= Ukupna ugovorena vrijednost bespovratnih sredstava]]/7.5345</f>
        <v>167272.97763620678</v>
      </c>
      <c r="U3484" s="50">
        <v>0</v>
      </c>
      <c r="V3484" s="51">
        <f>Ugovori_OPULJP[[#This Row],[Javni doprinos korisnika - HRK]]/7.5345</f>
        <v>0</v>
      </c>
      <c r="W3484" s="50">
        <v>0</v>
      </c>
      <c r="X3484" s="51">
        <f>Ugovori_OPULJP[[#This Row],[Privatni doprinos korisnika - HRK]]/7.5345</f>
        <v>0</v>
      </c>
      <c r="Y3484" s="52">
        <v>1260318.25</v>
      </c>
      <c r="Z3484" s="53">
        <f>Ugovori_OPULJP[[#This Row],[UKUPNI PRIHVATLJIVI IZDACI
TOTAL ELIGIBLE EXPENDITURE
= Bespovratna sredstva ukupno + doprinos korisnika
= Ukupni prihvatljivi troškovi
= Ukupna ugovorena vrijednost projekta HRK]]/7.5345</f>
        <v>167272.97763620678</v>
      </c>
      <c r="AA3484" s="44" t="s">
        <v>38</v>
      </c>
      <c r="AB3484" s="44" t="s">
        <v>35</v>
      </c>
      <c r="AC3484" s="43" t="s">
        <v>12630</v>
      </c>
      <c r="AD3484" s="43" t="s">
        <v>12328</v>
      </c>
    </row>
    <row r="3485" spans="1:30" ht="88.5" customHeight="1" x14ac:dyDescent="0.2">
      <c r="A3485" s="41" t="s">
        <v>12631</v>
      </c>
      <c r="B3485" s="42" t="s">
        <v>12136</v>
      </c>
      <c r="C3485" s="43" t="s">
        <v>12323</v>
      </c>
      <c r="D3485" s="43" t="s">
        <v>12590</v>
      </c>
      <c r="E3485" s="44" t="s">
        <v>232</v>
      </c>
      <c r="F3485" s="45" t="s">
        <v>12632</v>
      </c>
      <c r="G3485" s="45" t="s">
        <v>12633</v>
      </c>
      <c r="H3485" s="47">
        <v>43377</v>
      </c>
      <c r="I3485" s="47">
        <v>44016</v>
      </c>
      <c r="J3485" s="48" t="str">
        <f>IF(Ugovori_OPULJP[[#This Row],[DATUM ZAVRŠETKA OPERACIJE]]&gt;DATE(2024,3,31),"u provedbi","završen")</f>
        <v>završen</v>
      </c>
      <c r="K3485" s="46" t="s">
        <v>200</v>
      </c>
      <c r="L3485" s="46" t="s">
        <v>200</v>
      </c>
      <c r="M3485" s="49">
        <v>0.85</v>
      </c>
      <c r="N3485" s="49">
        <v>0.15</v>
      </c>
      <c r="O3485" s="50">
        <f>Ugovori_OPULJP[[#This Row],[Bespovratna sredstva - Ukupno (EU+Nac) HRK
= Ukupna ugovorena vrijednost bespovratnih sredstava]]*Ugovori_OPULJP[[#This Row],[EU STOPA SUFINANCIRANJA %
EU CO-FINANCING RATE %]]</f>
        <v>383052.5</v>
      </c>
      <c r="P3485" s="51">
        <f>Ugovori_OPULJP[[#This Row],[Bespovratna sredstva - EU dio - HRK]]/7.5345</f>
        <v>50839.803570243545</v>
      </c>
      <c r="Q3485" s="50">
        <f>Ugovori_OPULJP[[#This Row],[Bespovratna sredstva - Ukupno (EU+Nac) HRK
= Ukupna ugovorena vrijednost bespovratnih sredstava]]*Ugovori_OPULJP[[#This Row],[STOPA NACIONALNOG SUFINANCIRANJA %]]</f>
        <v>67597.5</v>
      </c>
      <c r="R3485" s="51">
        <f>Ugovori_OPULJP[[#This Row],[Bespovratna sredstva - Nacionalni dio - HRK]]/7.5345</f>
        <v>8971.7300418076848</v>
      </c>
      <c r="S3485" s="50">
        <v>450650</v>
      </c>
      <c r="T3485" s="51">
        <f>Ugovori_OPULJP[[#This Row],[Bespovratna sredstva - Ukupno (EU+Nac) HRK
= Ukupna ugovorena vrijednost bespovratnih sredstava]]/7.5345</f>
        <v>59811.533612051229</v>
      </c>
      <c r="U3485" s="50">
        <v>0</v>
      </c>
      <c r="V3485" s="51">
        <f>Ugovori_OPULJP[[#This Row],[Javni doprinos korisnika - HRK]]/7.5345</f>
        <v>0</v>
      </c>
      <c r="W3485" s="50">
        <v>0</v>
      </c>
      <c r="X3485" s="51">
        <f>Ugovori_OPULJP[[#This Row],[Privatni doprinos korisnika - HRK]]/7.5345</f>
        <v>0</v>
      </c>
      <c r="Y3485" s="52">
        <v>450650</v>
      </c>
      <c r="Z3485" s="53">
        <f>Ugovori_OPULJP[[#This Row],[UKUPNI PRIHVATLJIVI IZDACI
TOTAL ELIGIBLE EXPENDITURE
= Bespovratna sredstva ukupno + doprinos korisnika
= Ukupni prihvatljivi troškovi
= Ukupna ugovorena vrijednost projekta HRK]]/7.5345</f>
        <v>59811.533612051229</v>
      </c>
      <c r="AA3485" s="44" t="s">
        <v>38</v>
      </c>
      <c r="AB3485" s="44" t="s">
        <v>35</v>
      </c>
      <c r="AC3485" s="114" t="s">
        <v>12634</v>
      </c>
      <c r="AD3485" s="43" t="s">
        <v>12328</v>
      </c>
    </row>
    <row r="3486" spans="1:30" ht="88.5" customHeight="1" x14ac:dyDescent="0.2">
      <c r="A3486" s="41" t="s">
        <v>12635</v>
      </c>
      <c r="B3486" s="42" t="s">
        <v>12136</v>
      </c>
      <c r="C3486" s="43" t="s">
        <v>12323</v>
      </c>
      <c r="D3486" s="43" t="s">
        <v>12590</v>
      </c>
      <c r="E3486" s="44" t="s">
        <v>232</v>
      </c>
      <c r="F3486" s="45" t="s">
        <v>12636</v>
      </c>
      <c r="G3486" s="45" t="s">
        <v>12637</v>
      </c>
      <c r="H3486" s="47">
        <v>43370</v>
      </c>
      <c r="I3486" s="47">
        <v>44009</v>
      </c>
      <c r="J3486" s="48" t="str">
        <f>IF(Ugovori_OPULJP[[#This Row],[DATUM ZAVRŠETKA OPERACIJE]]&gt;DATE(2024,3,31),"u provedbi","završen")</f>
        <v>završen</v>
      </c>
      <c r="K3486" s="46" t="s">
        <v>36</v>
      </c>
      <c r="L3486" s="46" t="s">
        <v>37</v>
      </c>
      <c r="M3486" s="49">
        <v>0.85</v>
      </c>
      <c r="N3486" s="49">
        <v>0.15</v>
      </c>
      <c r="O3486" s="50">
        <f>Ugovori_OPULJP[[#This Row],[Bespovratna sredstva - Ukupno (EU+Nac) HRK
= Ukupna ugovorena vrijednost bespovratnih sredstava]]*Ugovori_OPULJP[[#This Row],[EU STOPA SUFINANCIRANJA %
EU CO-FINANCING RATE %]]</f>
        <v>1203345</v>
      </c>
      <c r="P3486" s="51">
        <f>Ugovori_OPULJP[[#This Row],[Bespovratna sredstva - EU dio - HRK]]/7.5345</f>
        <v>159711.32789169817</v>
      </c>
      <c r="Q3486" s="50">
        <f>Ugovori_OPULJP[[#This Row],[Bespovratna sredstva - Ukupno (EU+Nac) HRK
= Ukupna ugovorena vrijednost bespovratnih sredstava]]*Ugovori_OPULJP[[#This Row],[STOPA NACIONALNOG SUFINANCIRANJA %]]</f>
        <v>212355</v>
      </c>
      <c r="R3486" s="51">
        <f>Ugovori_OPULJP[[#This Row],[Bespovratna sredstva - Nacionalni dio - HRK]]/7.5345</f>
        <v>28184.351980887914</v>
      </c>
      <c r="S3486" s="50">
        <v>1415700</v>
      </c>
      <c r="T3486" s="51">
        <f>Ugovori_OPULJP[[#This Row],[Bespovratna sredstva - Ukupno (EU+Nac) HRK
= Ukupna ugovorena vrijednost bespovratnih sredstava]]/7.5345</f>
        <v>187895.6798725861</v>
      </c>
      <c r="U3486" s="50">
        <v>0</v>
      </c>
      <c r="V3486" s="51">
        <f>Ugovori_OPULJP[[#This Row],[Javni doprinos korisnika - HRK]]/7.5345</f>
        <v>0</v>
      </c>
      <c r="W3486" s="50">
        <v>0</v>
      </c>
      <c r="X3486" s="51">
        <f>Ugovori_OPULJP[[#This Row],[Privatni doprinos korisnika - HRK]]/7.5345</f>
        <v>0</v>
      </c>
      <c r="Y3486" s="52">
        <v>1415700</v>
      </c>
      <c r="Z3486" s="53">
        <f>Ugovori_OPULJP[[#This Row],[UKUPNI PRIHVATLJIVI IZDACI
TOTAL ELIGIBLE EXPENDITURE
= Bespovratna sredstva ukupno + doprinos korisnika
= Ukupni prihvatljivi troškovi
= Ukupna ugovorena vrijednost projekta HRK]]/7.5345</f>
        <v>187895.6798725861</v>
      </c>
      <c r="AA3486" s="44" t="s">
        <v>38</v>
      </c>
      <c r="AB3486" s="44" t="s">
        <v>35</v>
      </c>
      <c r="AC3486" s="114" t="s">
        <v>12638</v>
      </c>
      <c r="AD3486" s="43" t="s">
        <v>12328</v>
      </c>
    </row>
    <row r="3487" spans="1:30" ht="88.5" customHeight="1" x14ac:dyDescent="0.2">
      <c r="A3487" s="41" t="s">
        <v>12639</v>
      </c>
      <c r="B3487" s="42" t="s">
        <v>12136</v>
      </c>
      <c r="C3487" s="43" t="s">
        <v>12323</v>
      </c>
      <c r="D3487" s="43" t="s">
        <v>12590</v>
      </c>
      <c r="E3487" s="44" t="s">
        <v>232</v>
      </c>
      <c r="F3487" s="45" t="s">
        <v>12640</v>
      </c>
      <c r="G3487" s="45" t="s">
        <v>12641</v>
      </c>
      <c r="H3487" s="47">
        <v>43188</v>
      </c>
      <c r="I3487" s="47">
        <v>43737</v>
      </c>
      <c r="J3487" s="48" t="str">
        <f>IF(Ugovori_OPULJP[[#This Row],[DATUM ZAVRŠETKA OPERACIJE]]&gt;DATE(2024,3,31),"u provedbi","završen")</f>
        <v>završen</v>
      </c>
      <c r="K3487" s="46" t="s">
        <v>333</v>
      </c>
      <c r="L3487" s="46" t="s">
        <v>333</v>
      </c>
      <c r="M3487" s="49">
        <v>0.85</v>
      </c>
      <c r="N3487" s="49">
        <v>0.15</v>
      </c>
      <c r="O3487" s="50">
        <f>Ugovori_OPULJP[[#This Row],[Bespovratna sredstva - Ukupno (EU+Nac) HRK
= Ukupna ugovorena vrijednost bespovratnih sredstava]]*Ugovori_OPULJP[[#This Row],[EU STOPA SUFINANCIRANJA %
EU CO-FINANCING RATE %]]</f>
        <v>818480.21499999997</v>
      </c>
      <c r="P3487" s="51">
        <f>Ugovori_OPULJP[[#This Row],[Bespovratna sredstva - EU dio - HRK]]/7.5345</f>
        <v>108630.99276660693</v>
      </c>
      <c r="Q3487" s="50">
        <f>Ugovori_OPULJP[[#This Row],[Bespovratna sredstva - Ukupno (EU+Nac) HRK
= Ukupna ugovorena vrijednost bespovratnih sredstava]]*Ugovori_OPULJP[[#This Row],[STOPA NACIONALNOG SUFINANCIRANJA %]]</f>
        <v>144437.685</v>
      </c>
      <c r="R3487" s="51">
        <f>Ugovori_OPULJP[[#This Row],[Bespovratna sredstva - Nacionalni dio - HRK]]/7.5345</f>
        <v>19170.175194107105</v>
      </c>
      <c r="S3487" s="50">
        <v>962917.9</v>
      </c>
      <c r="T3487" s="51">
        <f>Ugovori_OPULJP[[#This Row],[Bespovratna sredstva - Ukupno (EU+Nac) HRK
= Ukupna ugovorena vrijednost bespovratnih sredstava]]/7.5345</f>
        <v>127801.16796071404</v>
      </c>
      <c r="U3487" s="50">
        <v>0</v>
      </c>
      <c r="V3487" s="51">
        <f>Ugovori_OPULJP[[#This Row],[Javni doprinos korisnika - HRK]]/7.5345</f>
        <v>0</v>
      </c>
      <c r="W3487" s="50">
        <v>0</v>
      </c>
      <c r="X3487" s="51">
        <f>Ugovori_OPULJP[[#This Row],[Privatni doprinos korisnika - HRK]]/7.5345</f>
        <v>0</v>
      </c>
      <c r="Y3487" s="52">
        <v>962917.9</v>
      </c>
      <c r="Z3487" s="53">
        <f>Ugovori_OPULJP[[#This Row],[UKUPNI PRIHVATLJIVI IZDACI
TOTAL ELIGIBLE EXPENDITURE
= Bespovratna sredstva ukupno + doprinos korisnika
= Ukupni prihvatljivi troškovi
= Ukupna ugovorena vrijednost projekta HRK]]/7.5345</f>
        <v>127801.16796071404</v>
      </c>
      <c r="AA3487" s="44" t="s">
        <v>38</v>
      </c>
      <c r="AB3487" s="44" t="s">
        <v>35</v>
      </c>
      <c r="AC3487" s="114" t="s">
        <v>12642</v>
      </c>
      <c r="AD3487" s="43" t="s">
        <v>12328</v>
      </c>
    </row>
    <row r="3488" spans="1:30" ht="88.5" customHeight="1" x14ac:dyDescent="0.2">
      <c r="A3488" s="41" t="s">
        <v>12643</v>
      </c>
      <c r="B3488" s="42" t="s">
        <v>12136</v>
      </c>
      <c r="C3488" s="43" t="s">
        <v>12323</v>
      </c>
      <c r="D3488" s="43" t="s">
        <v>12590</v>
      </c>
      <c r="E3488" s="44" t="s">
        <v>232</v>
      </c>
      <c r="F3488" s="45" t="s">
        <v>12644</v>
      </c>
      <c r="G3488" s="45" t="s">
        <v>12645</v>
      </c>
      <c r="H3488" s="47">
        <v>43188</v>
      </c>
      <c r="I3488" s="47">
        <v>43798</v>
      </c>
      <c r="J3488" s="48" t="str">
        <f>IF(Ugovori_OPULJP[[#This Row],[DATUM ZAVRŠETKA OPERACIJE]]&gt;DATE(2024,3,31),"u provedbi","završen")</f>
        <v>završen</v>
      </c>
      <c r="K3488" s="46" t="s">
        <v>36</v>
      </c>
      <c r="L3488" s="46" t="s">
        <v>37</v>
      </c>
      <c r="M3488" s="49">
        <v>0.85</v>
      </c>
      <c r="N3488" s="49">
        <v>0.15</v>
      </c>
      <c r="O3488" s="50">
        <f>Ugovori_OPULJP[[#This Row],[Bespovratna sredstva - Ukupno (EU+Nac) HRK
= Ukupna ugovorena vrijednost bespovratnih sredstava]]*Ugovori_OPULJP[[#This Row],[EU STOPA SUFINANCIRANJA %
EU CO-FINANCING RATE %]]</f>
        <v>1227013.5984999998</v>
      </c>
      <c r="P3488" s="51">
        <f>Ugovori_OPULJP[[#This Row],[Bespovratna sredstva - EU dio - HRK]]/7.5345</f>
        <v>162852.69075585637</v>
      </c>
      <c r="Q3488" s="50">
        <f>Ugovori_OPULJP[[#This Row],[Bespovratna sredstva - Ukupno (EU+Nac) HRK
= Ukupna ugovorena vrijednost bespovratnih sredstava]]*Ugovori_OPULJP[[#This Row],[STOPA NACIONALNOG SUFINANCIRANJA %]]</f>
        <v>216531.81149999998</v>
      </c>
      <c r="R3488" s="51">
        <f>Ugovori_OPULJP[[#This Row],[Bespovratna sredstva - Nacionalni dio - HRK]]/7.5345</f>
        <v>28738.710133386419</v>
      </c>
      <c r="S3488" s="50">
        <v>1443545.41</v>
      </c>
      <c r="T3488" s="51">
        <f>Ugovori_OPULJP[[#This Row],[Bespovratna sredstva - Ukupno (EU+Nac) HRK
= Ukupna ugovorena vrijednost bespovratnih sredstava]]/7.5345</f>
        <v>191591.4008892428</v>
      </c>
      <c r="U3488" s="50">
        <v>0</v>
      </c>
      <c r="V3488" s="51">
        <f>Ugovori_OPULJP[[#This Row],[Javni doprinos korisnika - HRK]]/7.5345</f>
        <v>0</v>
      </c>
      <c r="W3488" s="50">
        <v>0</v>
      </c>
      <c r="X3488" s="51">
        <f>Ugovori_OPULJP[[#This Row],[Privatni doprinos korisnika - HRK]]/7.5345</f>
        <v>0</v>
      </c>
      <c r="Y3488" s="52">
        <v>1443545.41</v>
      </c>
      <c r="Z3488" s="53">
        <f>Ugovori_OPULJP[[#This Row],[UKUPNI PRIHVATLJIVI IZDACI
TOTAL ELIGIBLE EXPENDITURE
= Bespovratna sredstva ukupno + doprinos korisnika
= Ukupni prihvatljivi troškovi
= Ukupna ugovorena vrijednost projekta HRK]]/7.5345</f>
        <v>191591.4008892428</v>
      </c>
      <c r="AA3488" s="44" t="s">
        <v>38</v>
      </c>
      <c r="AB3488" s="44" t="s">
        <v>35</v>
      </c>
      <c r="AC3488" s="114" t="s">
        <v>12646</v>
      </c>
      <c r="AD3488" s="43" t="s">
        <v>12328</v>
      </c>
    </row>
    <row r="3489" spans="1:30" ht="88.5" customHeight="1" x14ac:dyDescent="0.2">
      <c r="A3489" s="41" t="s">
        <v>12647</v>
      </c>
      <c r="B3489" s="42" t="s">
        <v>12136</v>
      </c>
      <c r="C3489" s="43" t="s">
        <v>12323</v>
      </c>
      <c r="D3489" s="43" t="s">
        <v>12590</v>
      </c>
      <c r="E3489" s="44" t="s">
        <v>232</v>
      </c>
      <c r="F3489" s="45" t="s">
        <v>12648</v>
      </c>
      <c r="G3489" s="45" t="s">
        <v>12649</v>
      </c>
      <c r="H3489" s="47">
        <v>43370</v>
      </c>
      <c r="I3489" s="47">
        <v>43857</v>
      </c>
      <c r="J3489" s="48" t="str">
        <f>IF(Ugovori_OPULJP[[#This Row],[DATUM ZAVRŠETKA OPERACIJE]]&gt;DATE(2024,3,31),"u provedbi","završen")</f>
        <v>završen</v>
      </c>
      <c r="K3489" s="46" t="s">
        <v>12650</v>
      </c>
      <c r="L3489" s="46" t="s">
        <v>37</v>
      </c>
      <c r="M3489" s="49">
        <v>0.85</v>
      </c>
      <c r="N3489" s="49">
        <v>0.15</v>
      </c>
      <c r="O3489" s="50">
        <f>Ugovori_OPULJP[[#This Row],[Bespovratna sredstva - Ukupno (EU+Nac) HRK
= Ukupna ugovorena vrijednost bespovratnih sredstava]]*Ugovori_OPULJP[[#This Row],[EU STOPA SUFINANCIRANJA %
EU CO-FINANCING RATE %]]</f>
        <v>969681.55550000002</v>
      </c>
      <c r="P3489" s="51">
        <f>Ugovori_OPULJP[[#This Row],[Bespovratna sredstva - EU dio - HRK]]/7.5345</f>
        <v>128698.85931382308</v>
      </c>
      <c r="Q3489" s="50">
        <f>Ugovori_OPULJP[[#This Row],[Bespovratna sredstva - Ukupno (EU+Nac) HRK
= Ukupna ugovorena vrijednost bespovratnih sredstava]]*Ugovori_OPULJP[[#This Row],[STOPA NACIONALNOG SUFINANCIRANJA %]]</f>
        <v>171120.2745</v>
      </c>
      <c r="R3489" s="51">
        <f>Ugovori_OPULJP[[#This Row],[Bespovratna sredstva - Nacionalni dio - HRK]]/7.5345</f>
        <v>22711.563408321719</v>
      </c>
      <c r="S3489" s="50">
        <v>1140801.83</v>
      </c>
      <c r="T3489" s="51">
        <f>Ugovori_OPULJP[[#This Row],[Bespovratna sredstva - Ukupno (EU+Nac) HRK
= Ukupna ugovorena vrijednost bespovratnih sredstava]]/7.5345</f>
        <v>151410.42272214481</v>
      </c>
      <c r="U3489" s="50">
        <v>0</v>
      </c>
      <c r="V3489" s="51">
        <f>Ugovori_OPULJP[[#This Row],[Javni doprinos korisnika - HRK]]/7.5345</f>
        <v>0</v>
      </c>
      <c r="W3489" s="50">
        <v>0</v>
      </c>
      <c r="X3489" s="51">
        <f>Ugovori_OPULJP[[#This Row],[Privatni doprinos korisnika - HRK]]/7.5345</f>
        <v>0</v>
      </c>
      <c r="Y3489" s="52">
        <v>1140801.83</v>
      </c>
      <c r="Z3489" s="53">
        <f>Ugovori_OPULJP[[#This Row],[UKUPNI PRIHVATLJIVI IZDACI
TOTAL ELIGIBLE EXPENDITURE
= Bespovratna sredstva ukupno + doprinos korisnika
= Ukupni prihvatljivi troškovi
= Ukupna ugovorena vrijednost projekta HRK]]/7.5345</f>
        <v>151410.42272214481</v>
      </c>
      <c r="AA3489" s="44" t="s">
        <v>38</v>
      </c>
      <c r="AB3489" s="44" t="s">
        <v>35</v>
      </c>
      <c r="AC3489" s="114" t="s">
        <v>12651</v>
      </c>
      <c r="AD3489" s="43" t="s">
        <v>12328</v>
      </c>
    </row>
    <row r="3490" spans="1:30" ht="88.5" customHeight="1" x14ac:dyDescent="0.2">
      <c r="A3490" s="41" t="s">
        <v>12652</v>
      </c>
      <c r="B3490" s="42" t="s">
        <v>12136</v>
      </c>
      <c r="C3490" s="43" t="s">
        <v>12323</v>
      </c>
      <c r="D3490" s="43" t="s">
        <v>12590</v>
      </c>
      <c r="E3490" s="44" t="s">
        <v>232</v>
      </c>
      <c r="F3490" s="45" t="s">
        <v>12653</v>
      </c>
      <c r="G3490" s="45" t="s">
        <v>12654</v>
      </c>
      <c r="H3490" s="47">
        <v>43377</v>
      </c>
      <c r="I3490" s="47">
        <v>44016</v>
      </c>
      <c r="J3490" s="48" t="str">
        <f>IF(Ugovori_OPULJP[[#This Row],[DATUM ZAVRŠETKA OPERACIJE]]&gt;DATE(2024,3,31),"u provedbi","završen")</f>
        <v>završen</v>
      </c>
      <c r="K3490" s="46" t="s">
        <v>12655</v>
      </c>
      <c r="L3490" s="46" t="s">
        <v>37</v>
      </c>
      <c r="M3490" s="49">
        <v>0.85</v>
      </c>
      <c r="N3490" s="49">
        <v>0.15</v>
      </c>
      <c r="O3490" s="50">
        <f>Ugovori_OPULJP[[#This Row],[Bespovratna sredstva - Ukupno (EU+Nac) HRK
= Ukupna ugovorena vrijednost bespovratnih sredstava]]*Ugovori_OPULJP[[#This Row],[EU STOPA SUFINANCIRANJA %
EU CO-FINANCING RATE %]]</f>
        <v>1218448.1229999999</v>
      </c>
      <c r="P3490" s="51">
        <f>Ugovori_OPULJP[[#This Row],[Bespovratna sredstva - EU dio - HRK]]/7.5345</f>
        <v>161715.8567920897</v>
      </c>
      <c r="Q3490" s="50">
        <f>Ugovori_OPULJP[[#This Row],[Bespovratna sredstva - Ukupno (EU+Nac) HRK
= Ukupna ugovorena vrijednost bespovratnih sredstava]]*Ugovori_OPULJP[[#This Row],[STOPA NACIONALNOG SUFINANCIRANJA %]]</f>
        <v>215020.25699999998</v>
      </c>
      <c r="R3490" s="51">
        <f>Ugovori_OPULJP[[#This Row],[Bespovratna sredstva - Nacionalni dio - HRK]]/7.5345</f>
        <v>28538.092375074651</v>
      </c>
      <c r="S3490" s="50">
        <v>1433468.38</v>
      </c>
      <c r="T3490" s="51">
        <f>Ugovori_OPULJP[[#This Row],[Bespovratna sredstva - Ukupno (EU+Nac) HRK
= Ukupna ugovorena vrijednost bespovratnih sredstava]]/7.5345</f>
        <v>190253.94916716436</v>
      </c>
      <c r="U3490" s="50">
        <v>0</v>
      </c>
      <c r="V3490" s="51">
        <f>Ugovori_OPULJP[[#This Row],[Javni doprinos korisnika - HRK]]/7.5345</f>
        <v>0</v>
      </c>
      <c r="W3490" s="50">
        <v>0</v>
      </c>
      <c r="X3490" s="51">
        <f>Ugovori_OPULJP[[#This Row],[Privatni doprinos korisnika - HRK]]/7.5345</f>
        <v>0</v>
      </c>
      <c r="Y3490" s="52">
        <v>1433468.38</v>
      </c>
      <c r="Z3490" s="53">
        <f>Ugovori_OPULJP[[#This Row],[UKUPNI PRIHVATLJIVI IZDACI
TOTAL ELIGIBLE EXPENDITURE
= Bespovratna sredstva ukupno + doprinos korisnika
= Ukupni prihvatljivi troškovi
= Ukupna ugovorena vrijednost projekta HRK]]/7.5345</f>
        <v>190253.94916716436</v>
      </c>
      <c r="AA3490" s="44" t="s">
        <v>38</v>
      </c>
      <c r="AB3490" s="44" t="s">
        <v>35</v>
      </c>
      <c r="AC3490" s="114" t="s">
        <v>12656</v>
      </c>
      <c r="AD3490" s="43" t="s">
        <v>12328</v>
      </c>
    </row>
    <row r="3491" spans="1:30" ht="88.5" customHeight="1" x14ac:dyDescent="0.2">
      <c r="A3491" s="41" t="s">
        <v>12657</v>
      </c>
      <c r="B3491" s="42" t="s">
        <v>12136</v>
      </c>
      <c r="C3491" s="43" t="s">
        <v>12323</v>
      </c>
      <c r="D3491" s="43" t="s">
        <v>12590</v>
      </c>
      <c r="E3491" s="44" t="s">
        <v>232</v>
      </c>
      <c r="F3491" s="45" t="s">
        <v>12658</v>
      </c>
      <c r="G3491" s="45" t="s">
        <v>12659</v>
      </c>
      <c r="H3491" s="47">
        <v>43189</v>
      </c>
      <c r="I3491" s="47">
        <v>43768</v>
      </c>
      <c r="J3491" s="48" t="str">
        <f>IF(Ugovori_OPULJP[[#This Row],[DATUM ZAVRŠETKA OPERACIJE]]&gt;DATE(2024,3,31),"u provedbi","završen")</f>
        <v>završen</v>
      </c>
      <c r="K3491" s="46" t="s">
        <v>36</v>
      </c>
      <c r="L3491" s="46" t="s">
        <v>37</v>
      </c>
      <c r="M3491" s="49">
        <v>0.85</v>
      </c>
      <c r="N3491" s="49">
        <v>0.15</v>
      </c>
      <c r="O3491" s="50">
        <f>Ugovori_OPULJP[[#This Row],[Bespovratna sredstva - Ukupno (EU+Nac) HRK
= Ukupna ugovorena vrijednost bespovratnih sredstava]]*Ugovori_OPULJP[[#This Row],[EU STOPA SUFINANCIRANJA %
EU CO-FINANCING RATE %]]</f>
        <v>793451.02150000003</v>
      </c>
      <c r="P3491" s="51">
        <f>Ugovori_OPULJP[[#This Row],[Bespovratna sredstva - EU dio - HRK]]/7.5345</f>
        <v>105309.04791293383</v>
      </c>
      <c r="Q3491" s="50">
        <f>Ugovori_OPULJP[[#This Row],[Bespovratna sredstva - Ukupno (EU+Nac) HRK
= Ukupna ugovorena vrijednost bespovratnih sredstava]]*Ugovori_OPULJP[[#This Row],[STOPA NACIONALNOG SUFINANCIRANJA %]]</f>
        <v>140020.76850000001</v>
      </c>
      <c r="R3491" s="51">
        <f>Ugovori_OPULJP[[#This Row],[Bespovratna sredstva - Nacionalni dio - HRK]]/7.5345</f>
        <v>18583.949631694206</v>
      </c>
      <c r="S3491" s="50">
        <v>933471.79</v>
      </c>
      <c r="T3491" s="51">
        <f>Ugovori_OPULJP[[#This Row],[Bespovratna sredstva - Ukupno (EU+Nac) HRK
= Ukupna ugovorena vrijednost bespovratnih sredstava]]/7.5345</f>
        <v>123892.99754462804</v>
      </c>
      <c r="U3491" s="50">
        <v>0</v>
      </c>
      <c r="V3491" s="51">
        <f>Ugovori_OPULJP[[#This Row],[Javni doprinos korisnika - HRK]]/7.5345</f>
        <v>0</v>
      </c>
      <c r="W3491" s="50">
        <v>0</v>
      </c>
      <c r="X3491" s="51">
        <f>Ugovori_OPULJP[[#This Row],[Privatni doprinos korisnika - HRK]]/7.5345</f>
        <v>0</v>
      </c>
      <c r="Y3491" s="52">
        <v>933471.79</v>
      </c>
      <c r="Z3491" s="53">
        <f>Ugovori_OPULJP[[#This Row],[UKUPNI PRIHVATLJIVI IZDACI
TOTAL ELIGIBLE EXPENDITURE
= Bespovratna sredstva ukupno + doprinos korisnika
= Ukupni prihvatljivi troškovi
= Ukupna ugovorena vrijednost projekta HRK]]/7.5345</f>
        <v>123892.99754462804</v>
      </c>
      <c r="AA3491" s="44" t="s">
        <v>38</v>
      </c>
      <c r="AB3491" s="44" t="s">
        <v>35</v>
      </c>
      <c r="AC3491" s="114" t="s">
        <v>12660</v>
      </c>
      <c r="AD3491" s="43" t="s">
        <v>12328</v>
      </c>
    </row>
    <row r="3492" spans="1:30" ht="88.5" customHeight="1" x14ac:dyDescent="0.2">
      <c r="A3492" s="41" t="s">
        <v>12661</v>
      </c>
      <c r="B3492" s="42" t="s">
        <v>12136</v>
      </c>
      <c r="C3492" s="43" t="s">
        <v>12323</v>
      </c>
      <c r="D3492" s="43" t="s">
        <v>12590</v>
      </c>
      <c r="E3492" s="44" t="s">
        <v>232</v>
      </c>
      <c r="F3492" s="45" t="s">
        <v>12662</v>
      </c>
      <c r="G3492" s="45" t="s">
        <v>12663</v>
      </c>
      <c r="H3492" s="47">
        <v>43370</v>
      </c>
      <c r="I3492" s="47">
        <v>44009</v>
      </c>
      <c r="J3492" s="48" t="str">
        <f>IF(Ugovori_OPULJP[[#This Row],[DATUM ZAVRŠETKA OPERACIJE]]&gt;DATE(2024,3,31),"u provedbi","završen")</f>
        <v>završen</v>
      </c>
      <c r="K3492" s="46" t="s">
        <v>12664</v>
      </c>
      <c r="L3492" s="46" t="s">
        <v>37</v>
      </c>
      <c r="M3492" s="49">
        <v>0.85</v>
      </c>
      <c r="N3492" s="49">
        <v>0.15</v>
      </c>
      <c r="O3492" s="50">
        <f>Ugovori_OPULJP[[#This Row],[Bespovratna sredstva - Ukupno (EU+Nac) HRK
= Ukupna ugovorena vrijednost bespovratnih sredstava]]*Ugovori_OPULJP[[#This Row],[EU STOPA SUFINANCIRANJA %
EU CO-FINANCING RATE %]]</f>
        <v>870224.88299999991</v>
      </c>
      <c r="P3492" s="51">
        <f>Ugovori_OPULJP[[#This Row],[Bespovratna sredstva - EU dio - HRK]]/7.5345</f>
        <v>115498.69042404936</v>
      </c>
      <c r="Q3492" s="50">
        <f>Ugovori_OPULJP[[#This Row],[Bespovratna sredstva - Ukupno (EU+Nac) HRK
= Ukupna ugovorena vrijednost bespovratnih sredstava]]*Ugovori_OPULJP[[#This Row],[STOPA NACIONALNOG SUFINANCIRANJA %]]</f>
        <v>153569.09699999998</v>
      </c>
      <c r="R3492" s="51">
        <f>Ugovori_OPULJP[[#This Row],[Bespovratna sredstva - Nacionalni dio - HRK]]/7.5345</f>
        <v>20382.121839538122</v>
      </c>
      <c r="S3492" s="50">
        <v>1023793.98</v>
      </c>
      <c r="T3492" s="51">
        <f>Ugovori_OPULJP[[#This Row],[Bespovratna sredstva - Ukupno (EU+Nac) HRK
= Ukupna ugovorena vrijednost bespovratnih sredstava]]/7.5345</f>
        <v>135880.81226358749</v>
      </c>
      <c r="U3492" s="50">
        <v>0</v>
      </c>
      <c r="V3492" s="51">
        <f>Ugovori_OPULJP[[#This Row],[Javni doprinos korisnika - HRK]]/7.5345</f>
        <v>0</v>
      </c>
      <c r="W3492" s="50">
        <v>0</v>
      </c>
      <c r="X3492" s="51">
        <f>Ugovori_OPULJP[[#This Row],[Privatni doprinos korisnika - HRK]]/7.5345</f>
        <v>0</v>
      </c>
      <c r="Y3492" s="52">
        <v>1023793.98</v>
      </c>
      <c r="Z3492" s="53">
        <f>Ugovori_OPULJP[[#This Row],[UKUPNI PRIHVATLJIVI IZDACI
TOTAL ELIGIBLE EXPENDITURE
= Bespovratna sredstva ukupno + doprinos korisnika
= Ukupni prihvatljivi troškovi
= Ukupna ugovorena vrijednost projekta HRK]]/7.5345</f>
        <v>135880.81226358749</v>
      </c>
      <c r="AA3492" s="44" t="s">
        <v>38</v>
      </c>
      <c r="AB3492" s="44" t="s">
        <v>35</v>
      </c>
      <c r="AC3492" s="114" t="s">
        <v>12665</v>
      </c>
      <c r="AD3492" s="43" t="s">
        <v>12328</v>
      </c>
    </row>
    <row r="3493" spans="1:30" ht="88.5" customHeight="1" x14ac:dyDescent="0.2">
      <c r="A3493" s="41" t="s">
        <v>12666</v>
      </c>
      <c r="B3493" s="42" t="s">
        <v>12136</v>
      </c>
      <c r="C3493" s="43" t="s">
        <v>12323</v>
      </c>
      <c r="D3493" s="43" t="s">
        <v>12590</v>
      </c>
      <c r="E3493" s="44" t="s">
        <v>232</v>
      </c>
      <c r="F3493" s="45" t="s">
        <v>12667</v>
      </c>
      <c r="G3493" s="45" t="s">
        <v>12668</v>
      </c>
      <c r="H3493" s="47">
        <v>43188</v>
      </c>
      <c r="I3493" s="47">
        <v>43798</v>
      </c>
      <c r="J3493" s="48" t="str">
        <f>IF(Ugovori_OPULJP[[#This Row],[DATUM ZAVRŠETKA OPERACIJE]]&gt;DATE(2024,3,31),"u provedbi","završen")</f>
        <v>završen</v>
      </c>
      <c r="K3493" s="46" t="s">
        <v>36</v>
      </c>
      <c r="L3493" s="46" t="s">
        <v>37</v>
      </c>
      <c r="M3493" s="49">
        <v>0.85</v>
      </c>
      <c r="N3493" s="49">
        <v>0.15</v>
      </c>
      <c r="O3493" s="50">
        <f>Ugovori_OPULJP[[#This Row],[Bespovratna sredstva - Ukupno (EU+Nac) HRK
= Ukupna ugovorena vrijednost bespovratnih sredstava]]*Ugovori_OPULJP[[#This Row],[EU STOPA SUFINANCIRANJA %
EU CO-FINANCING RATE %]]</f>
        <v>1039012.3665</v>
      </c>
      <c r="P3493" s="51">
        <f>Ugovori_OPULJP[[#This Row],[Bespovratna sredstva - EU dio - HRK]]/7.5345</f>
        <v>137900.63925940671</v>
      </c>
      <c r="Q3493" s="50">
        <f>Ugovori_OPULJP[[#This Row],[Bespovratna sredstva - Ukupno (EU+Nac) HRK
= Ukupna ugovorena vrijednost bespovratnih sredstava]]*Ugovori_OPULJP[[#This Row],[STOPA NACIONALNOG SUFINANCIRANJA %]]</f>
        <v>183355.12349999999</v>
      </c>
      <c r="R3493" s="51">
        <f>Ugovori_OPULJP[[#This Row],[Bespovratna sredstva - Nacionalni dio - HRK]]/7.5345</f>
        <v>24335.406928130596</v>
      </c>
      <c r="S3493" s="50">
        <v>1222367.49</v>
      </c>
      <c r="T3493" s="51">
        <f>Ugovori_OPULJP[[#This Row],[Bespovratna sredstva - Ukupno (EU+Nac) HRK
= Ukupna ugovorena vrijednost bespovratnih sredstava]]/7.5345</f>
        <v>162236.04618753731</v>
      </c>
      <c r="U3493" s="50">
        <v>0</v>
      </c>
      <c r="V3493" s="51">
        <f>Ugovori_OPULJP[[#This Row],[Javni doprinos korisnika - HRK]]/7.5345</f>
        <v>0</v>
      </c>
      <c r="W3493" s="50">
        <v>0</v>
      </c>
      <c r="X3493" s="51">
        <f>Ugovori_OPULJP[[#This Row],[Privatni doprinos korisnika - HRK]]/7.5345</f>
        <v>0</v>
      </c>
      <c r="Y3493" s="52">
        <v>1222367.49</v>
      </c>
      <c r="Z3493" s="53">
        <f>Ugovori_OPULJP[[#This Row],[UKUPNI PRIHVATLJIVI IZDACI
TOTAL ELIGIBLE EXPENDITURE
= Bespovratna sredstva ukupno + doprinos korisnika
= Ukupni prihvatljivi troškovi
= Ukupna ugovorena vrijednost projekta HRK]]/7.5345</f>
        <v>162236.04618753731</v>
      </c>
      <c r="AA3493" s="44" t="s">
        <v>38</v>
      </c>
      <c r="AB3493" s="44" t="s">
        <v>35</v>
      </c>
      <c r="AC3493" s="114" t="s">
        <v>12669</v>
      </c>
      <c r="AD3493" s="43" t="s">
        <v>12328</v>
      </c>
    </row>
    <row r="3494" spans="1:30" ht="88.5" customHeight="1" x14ac:dyDescent="0.2">
      <c r="A3494" s="41" t="s">
        <v>12670</v>
      </c>
      <c r="B3494" s="42" t="s">
        <v>12136</v>
      </c>
      <c r="C3494" s="43" t="s">
        <v>12323</v>
      </c>
      <c r="D3494" s="43" t="s">
        <v>12590</v>
      </c>
      <c r="E3494" s="44" t="s">
        <v>232</v>
      </c>
      <c r="F3494" s="45" t="s">
        <v>12671</v>
      </c>
      <c r="G3494" s="45" t="s">
        <v>3247</v>
      </c>
      <c r="H3494" s="47">
        <v>43385</v>
      </c>
      <c r="I3494" s="47">
        <v>44055</v>
      </c>
      <c r="J3494" s="48" t="str">
        <f>IF(Ugovori_OPULJP[[#This Row],[DATUM ZAVRŠETKA OPERACIJE]]&gt;DATE(2024,3,31),"u provedbi","završen")</f>
        <v>završen</v>
      </c>
      <c r="K3494" s="46" t="s">
        <v>2480</v>
      </c>
      <c r="L3494" s="46" t="s">
        <v>37</v>
      </c>
      <c r="M3494" s="49">
        <v>0.85</v>
      </c>
      <c r="N3494" s="49">
        <v>0.15</v>
      </c>
      <c r="O3494" s="50">
        <f>Ugovori_OPULJP[[#This Row],[Bespovratna sredstva - Ukupno (EU+Nac) HRK
= Ukupna ugovorena vrijednost bespovratnih sredstava]]*Ugovori_OPULJP[[#This Row],[EU STOPA SUFINANCIRANJA %
EU CO-FINANCING RATE %]]</f>
        <v>502376.80050000001</v>
      </c>
      <c r="P3494" s="51">
        <f>Ugovori_OPULJP[[#This Row],[Bespovratna sredstva - EU dio - HRK]]/7.5345</f>
        <v>66676.859844714316</v>
      </c>
      <c r="Q3494" s="50">
        <f>Ugovori_OPULJP[[#This Row],[Bespovratna sredstva - Ukupno (EU+Nac) HRK
= Ukupna ugovorena vrijednost bespovratnih sredstava]]*Ugovori_OPULJP[[#This Row],[STOPA NACIONALNOG SUFINANCIRANJA %]]</f>
        <v>88654.729500000001</v>
      </c>
      <c r="R3494" s="51">
        <f>Ugovori_OPULJP[[#This Row],[Bespovratna sredstva - Nacionalni dio - HRK]]/7.5345</f>
        <v>11766.504678478996</v>
      </c>
      <c r="S3494" s="50">
        <v>591031.53</v>
      </c>
      <c r="T3494" s="51">
        <f>Ugovori_OPULJP[[#This Row],[Bespovratna sredstva - Ukupno (EU+Nac) HRK
= Ukupna ugovorena vrijednost bespovratnih sredstava]]/7.5345</f>
        <v>78443.364523193304</v>
      </c>
      <c r="U3494" s="50">
        <v>0</v>
      </c>
      <c r="V3494" s="51">
        <f>Ugovori_OPULJP[[#This Row],[Javni doprinos korisnika - HRK]]/7.5345</f>
        <v>0</v>
      </c>
      <c r="W3494" s="50">
        <v>0</v>
      </c>
      <c r="X3494" s="51">
        <f>Ugovori_OPULJP[[#This Row],[Privatni doprinos korisnika - HRK]]/7.5345</f>
        <v>0</v>
      </c>
      <c r="Y3494" s="52">
        <v>591031.53</v>
      </c>
      <c r="Z3494" s="53">
        <f>Ugovori_OPULJP[[#This Row],[UKUPNI PRIHVATLJIVI IZDACI
TOTAL ELIGIBLE EXPENDITURE
= Bespovratna sredstva ukupno + doprinos korisnika
= Ukupni prihvatljivi troškovi
= Ukupna ugovorena vrijednost projekta HRK]]/7.5345</f>
        <v>78443.364523193304</v>
      </c>
      <c r="AA3494" s="44" t="s">
        <v>38</v>
      </c>
      <c r="AB3494" s="44" t="s">
        <v>35</v>
      </c>
      <c r="AC3494" s="114" t="s">
        <v>12672</v>
      </c>
      <c r="AD3494" s="43" t="s">
        <v>12328</v>
      </c>
    </row>
    <row r="3495" spans="1:30" ht="88.5" customHeight="1" x14ac:dyDescent="0.2">
      <c r="A3495" s="41" t="s">
        <v>12673</v>
      </c>
      <c r="B3495" s="42" t="s">
        <v>12136</v>
      </c>
      <c r="C3495" s="43" t="s">
        <v>12323</v>
      </c>
      <c r="D3495" s="43" t="s">
        <v>12590</v>
      </c>
      <c r="E3495" s="44" t="s">
        <v>232</v>
      </c>
      <c r="F3495" s="45" t="s">
        <v>12674</v>
      </c>
      <c r="G3495" s="45" t="s">
        <v>12675</v>
      </c>
      <c r="H3495" s="47">
        <v>43188</v>
      </c>
      <c r="I3495" s="47">
        <v>43737</v>
      </c>
      <c r="J3495" s="48" t="str">
        <f>IF(Ugovori_OPULJP[[#This Row],[DATUM ZAVRŠETKA OPERACIJE]]&gt;DATE(2024,3,31),"u provedbi","završen")</f>
        <v>završen</v>
      </c>
      <c r="K3495" s="46" t="s">
        <v>36</v>
      </c>
      <c r="L3495" s="46" t="s">
        <v>37</v>
      </c>
      <c r="M3495" s="49">
        <v>0.85</v>
      </c>
      <c r="N3495" s="49">
        <v>0.15</v>
      </c>
      <c r="O3495" s="50">
        <f>Ugovori_OPULJP[[#This Row],[Bespovratna sredstva - Ukupno (EU+Nac) HRK
= Ukupna ugovorena vrijednost bespovratnih sredstava]]*Ugovori_OPULJP[[#This Row],[EU STOPA SUFINANCIRANJA %
EU CO-FINANCING RATE %]]</f>
        <v>724668.21399999992</v>
      </c>
      <c r="P3495" s="51">
        <f>Ugovori_OPULJP[[#This Row],[Bespovratna sredstva - EU dio - HRK]]/7.5345</f>
        <v>96180.000530891222</v>
      </c>
      <c r="Q3495" s="50">
        <f>Ugovori_OPULJP[[#This Row],[Bespovratna sredstva - Ukupno (EU+Nac) HRK
= Ukupna ugovorena vrijednost bespovratnih sredstava]]*Ugovori_OPULJP[[#This Row],[STOPA NACIONALNOG SUFINANCIRANJA %]]</f>
        <v>127882.62599999999</v>
      </c>
      <c r="R3495" s="51">
        <f>Ugovori_OPULJP[[#This Row],[Bespovratna sredstva - Nacionalni dio - HRK]]/7.5345</f>
        <v>16972.941270157273</v>
      </c>
      <c r="S3495" s="50">
        <v>852550.84</v>
      </c>
      <c r="T3495" s="51">
        <f>Ugovori_OPULJP[[#This Row],[Bespovratna sredstva - Ukupno (EU+Nac) HRK
= Ukupna ugovorena vrijednost bespovratnih sredstava]]/7.5345</f>
        <v>113152.9418010485</v>
      </c>
      <c r="U3495" s="50">
        <v>0</v>
      </c>
      <c r="V3495" s="51">
        <f>Ugovori_OPULJP[[#This Row],[Javni doprinos korisnika - HRK]]/7.5345</f>
        <v>0</v>
      </c>
      <c r="W3495" s="50">
        <v>0</v>
      </c>
      <c r="X3495" s="51">
        <f>Ugovori_OPULJP[[#This Row],[Privatni doprinos korisnika - HRK]]/7.5345</f>
        <v>0</v>
      </c>
      <c r="Y3495" s="52">
        <v>852550.84</v>
      </c>
      <c r="Z3495" s="53">
        <f>Ugovori_OPULJP[[#This Row],[UKUPNI PRIHVATLJIVI IZDACI
TOTAL ELIGIBLE EXPENDITURE
= Bespovratna sredstva ukupno + doprinos korisnika
= Ukupni prihvatljivi troškovi
= Ukupna ugovorena vrijednost projekta HRK]]/7.5345</f>
        <v>113152.9418010485</v>
      </c>
      <c r="AA3495" s="44" t="s">
        <v>38</v>
      </c>
      <c r="AB3495" s="44" t="s">
        <v>35</v>
      </c>
      <c r="AC3495" s="114" t="s">
        <v>12676</v>
      </c>
      <c r="AD3495" s="43" t="s">
        <v>12328</v>
      </c>
    </row>
    <row r="3496" spans="1:30" ht="88.5" customHeight="1" x14ac:dyDescent="0.2">
      <c r="A3496" s="41" t="s">
        <v>12677</v>
      </c>
      <c r="B3496" s="42" t="s">
        <v>12136</v>
      </c>
      <c r="C3496" s="43" t="s">
        <v>12323</v>
      </c>
      <c r="D3496" s="43" t="s">
        <v>12590</v>
      </c>
      <c r="E3496" s="44" t="s">
        <v>232</v>
      </c>
      <c r="F3496" s="45" t="s">
        <v>12678</v>
      </c>
      <c r="G3496" s="45" t="s">
        <v>12679</v>
      </c>
      <c r="H3496" s="47">
        <v>43377</v>
      </c>
      <c r="I3496" s="47">
        <v>44016</v>
      </c>
      <c r="J3496" s="48" t="str">
        <f>IF(Ugovori_OPULJP[[#This Row],[DATUM ZAVRŠETKA OPERACIJE]]&gt;DATE(2024,3,31),"u provedbi","završen")</f>
        <v>završen</v>
      </c>
      <c r="K3496" s="46" t="s">
        <v>12680</v>
      </c>
      <c r="L3496" s="46" t="s">
        <v>130</v>
      </c>
      <c r="M3496" s="49">
        <v>0.85</v>
      </c>
      <c r="N3496" s="49">
        <v>0.15</v>
      </c>
      <c r="O3496" s="50">
        <f>Ugovori_OPULJP[[#This Row],[Bespovratna sredstva - Ukupno (EU+Nac) HRK
= Ukupna ugovorena vrijednost bespovratnih sredstava]]*Ugovori_OPULJP[[#This Row],[EU STOPA SUFINANCIRANJA %
EU CO-FINANCING RATE %]]</f>
        <v>509562.69199999998</v>
      </c>
      <c r="P3496" s="51">
        <f>Ugovori_OPULJP[[#This Row],[Bespovratna sredstva - EU dio - HRK]]/7.5345</f>
        <v>67630.591545557094</v>
      </c>
      <c r="Q3496" s="50">
        <f>Ugovori_OPULJP[[#This Row],[Bespovratna sredstva - Ukupno (EU+Nac) HRK
= Ukupna ugovorena vrijednost bespovratnih sredstava]]*Ugovori_OPULJP[[#This Row],[STOPA NACIONALNOG SUFINANCIRANJA %]]</f>
        <v>89922.827999999994</v>
      </c>
      <c r="R3496" s="51">
        <f>Ugovori_OPULJP[[#This Row],[Bespovratna sredstva - Nacionalni dio - HRK]]/7.5345</f>
        <v>11934.81027274537</v>
      </c>
      <c r="S3496" s="50">
        <v>599485.52</v>
      </c>
      <c r="T3496" s="51">
        <f>Ugovori_OPULJP[[#This Row],[Bespovratna sredstva - Ukupno (EU+Nac) HRK
= Ukupna ugovorena vrijednost bespovratnih sredstava]]/7.5345</f>
        <v>79565.401818302475</v>
      </c>
      <c r="U3496" s="50">
        <v>0</v>
      </c>
      <c r="V3496" s="51">
        <f>Ugovori_OPULJP[[#This Row],[Javni doprinos korisnika - HRK]]/7.5345</f>
        <v>0</v>
      </c>
      <c r="W3496" s="50">
        <v>0</v>
      </c>
      <c r="X3496" s="51">
        <f>Ugovori_OPULJP[[#This Row],[Privatni doprinos korisnika - HRK]]/7.5345</f>
        <v>0</v>
      </c>
      <c r="Y3496" s="52">
        <v>599485.52</v>
      </c>
      <c r="Z3496" s="53">
        <f>Ugovori_OPULJP[[#This Row],[UKUPNI PRIHVATLJIVI IZDACI
TOTAL ELIGIBLE EXPENDITURE
= Bespovratna sredstva ukupno + doprinos korisnika
= Ukupni prihvatljivi troškovi
= Ukupna ugovorena vrijednost projekta HRK]]/7.5345</f>
        <v>79565.401818302475</v>
      </c>
      <c r="AA3496" s="44" t="s">
        <v>38</v>
      </c>
      <c r="AB3496" s="44" t="s">
        <v>35</v>
      </c>
      <c r="AC3496" s="114" t="s">
        <v>12681</v>
      </c>
      <c r="AD3496" s="43" t="s">
        <v>12328</v>
      </c>
    </row>
    <row r="3497" spans="1:30" ht="88.5" customHeight="1" x14ac:dyDescent="0.2">
      <c r="A3497" s="41" t="s">
        <v>12682</v>
      </c>
      <c r="B3497" s="42" t="s">
        <v>12136</v>
      </c>
      <c r="C3497" s="43" t="s">
        <v>12323</v>
      </c>
      <c r="D3497" s="43" t="s">
        <v>12590</v>
      </c>
      <c r="E3497" s="44" t="s">
        <v>232</v>
      </c>
      <c r="F3497" s="45" t="s">
        <v>12683</v>
      </c>
      <c r="G3497" s="62" t="s">
        <v>1498</v>
      </c>
      <c r="H3497" s="47">
        <v>43188</v>
      </c>
      <c r="I3497" s="47">
        <v>43737</v>
      </c>
      <c r="J3497" s="48" t="str">
        <f>IF(Ugovori_OPULJP[[#This Row],[DATUM ZAVRŠETKA OPERACIJE]]&gt;DATE(2024,3,31),"u provedbi","završen")</f>
        <v>završen</v>
      </c>
      <c r="K3497" s="46" t="s">
        <v>12684</v>
      </c>
      <c r="L3497" s="46" t="s">
        <v>186</v>
      </c>
      <c r="M3497" s="49">
        <v>0.85</v>
      </c>
      <c r="N3497" s="49">
        <v>0.15</v>
      </c>
      <c r="O3497" s="50">
        <f>Ugovori_OPULJP[[#This Row],[Bespovratna sredstva - Ukupno (EU+Nac) HRK
= Ukupna ugovorena vrijednost bespovratnih sredstava]]*Ugovori_OPULJP[[#This Row],[EU STOPA SUFINANCIRANJA %
EU CO-FINANCING RATE %]]</f>
        <v>818539.16249999998</v>
      </c>
      <c r="P3497" s="51">
        <f>Ugovori_OPULJP[[#This Row],[Bespovratna sredstva - EU dio - HRK]]/7.5345</f>
        <v>108638.81644435595</v>
      </c>
      <c r="Q3497" s="50">
        <f>Ugovori_OPULJP[[#This Row],[Bespovratna sredstva - Ukupno (EU+Nac) HRK
= Ukupna ugovorena vrijednost bespovratnih sredstava]]*Ugovori_OPULJP[[#This Row],[STOPA NACIONALNOG SUFINANCIRANJA %]]</f>
        <v>144448.08749999999</v>
      </c>
      <c r="R3497" s="51">
        <f>Ugovori_OPULJP[[#This Row],[Bespovratna sredstva - Nacionalni dio - HRK]]/7.5345</f>
        <v>19171.555843121638</v>
      </c>
      <c r="S3497" s="50">
        <v>962987.25</v>
      </c>
      <c r="T3497" s="51">
        <f>Ugovori_OPULJP[[#This Row],[Bespovratna sredstva - Ukupno (EU+Nac) HRK
= Ukupna ugovorena vrijednost bespovratnih sredstava]]/7.5345</f>
        <v>127810.3722874776</v>
      </c>
      <c r="U3497" s="50">
        <v>0</v>
      </c>
      <c r="V3497" s="51">
        <f>Ugovori_OPULJP[[#This Row],[Javni doprinos korisnika - HRK]]/7.5345</f>
        <v>0</v>
      </c>
      <c r="W3497" s="50">
        <v>0</v>
      </c>
      <c r="X3497" s="51">
        <f>Ugovori_OPULJP[[#This Row],[Privatni doprinos korisnika - HRK]]/7.5345</f>
        <v>0</v>
      </c>
      <c r="Y3497" s="52">
        <v>962987.25</v>
      </c>
      <c r="Z3497" s="53">
        <f>Ugovori_OPULJP[[#This Row],[UKUPNI PRIHVATLJIVI IZDACI
TOTAL ELIGIBLE EXPENDITURE
= Bespovratna sredstva ukupno + doprinos korisnika
= Ukupni prihvatljivi troškovi
= Ukupna ugovorena vrijednost projekta HRK]]/7.5345</f>
        <v>127810.3722874776</v>
      </c>
      <c r="AA3497" s="44" t="s">
        <v>38</v>
      </c>
      <c r="AB3497" s="44" t="s">
        <v>35</v>
      </c>
      <c r="AC3497" s="114" t="s">
        <v>12685</v>
      </c>
      <c r="AD3497" s="43" t="s">
        <v>12328</v>
      </c>
    </row>
    <row r="3498" spans="1:30" ht="88.5" customHeight="1" x14ac:dyDescent="0.2">
      <c r="A3498" s="41" t="s">
        <v>12686</v>
      </c>
      <c r="B3498" s="42" t="s">
        <v>12136</v>
      </c>
      <c r="C3498" s="43" t="s">
        <v>12323</v>
      </c>
      <c r="D3498" s="43" t="s">
        <v>12590</v>
      </c>
      <c r="E3498" s="44" t="s">
        <v>232</v>
      </c>
      <c r="F3498" s="45" t="s">
        <v>12687</v>
      </c>
      <c r="G3498" s="45" t="s">
        <v>12688</v>
      </c>
      <c r="H3498" s="47">
        <v>43377</v>
      </c>
      <c r="I3498" s="47">
        <v>43742</v>
      </c>
      <c r="J3498" s="48" t="str">
        <f>IF(Ugovori_OPULJP[[#This Row],[DATUM ZAVRŠETKA OPERACIJE]]&gt;DATE(2024,3,31),"u provedbi","završen")</f>
        <v>završen</v>
      </c>
      <c r="K3498" s="46" t="s">
        <v>12689</v>
      </c>
      <c r="L3498" s="46" t="s">
        <v>37</v>
      </c>
      <c r="M3498" s="49">
        <v>0.85</v>
      </c>
      <c r="N3498" s="49">
        <v>0.15</v>
      </c>
      <c r="O3498" s="50">
        <f>Ugovori_OPULJP[[#This Row],[Bespovratna sredstva - Ukupno (EU+Nac) HRK
= Ukupna ugovorena vrijednost bespovratnih sredstava]]*Ugovori_OPULJP[[#This Row],[EU STOPA SUFINANCIRANJA %
EU CO-FINANCING RATE %]]</f>
        <v>601764.75049999997</v>
      </c>
      <c r="P3498" s="51">
        <f>Ugovori_OPULJP[[#This Row],[Bespovratna sredstva - EU dio - HRK]]/7.5345</f>
        <v>79867.907691286746</v>
      </c>
      <c r="Q3498" s="50">
        <f>Ugovori_OPULJP[[#This Row],[Bespovratna sredstva - Ukupno (EU+Nac) HRK
= Ukupna ugovorena vrijednost bespovratnih sredstava]]*Ugovori_OPULJP[[#This Row],[STOPA NACIONALNOG SUFINANCIRANJA %]]</f>
        <v>106193.7795</v>
      </c>
      <c r="R3498" s="51">
        <f>Ugovori_OPULJP[[#This Row],[Bespovratna sredstva - Nacionalni dio - HRK]]/7.5345</f>
        <v>14094.336651403544</v>
      </c>
      <c r="S3498" s="50">
        <v>707958.53</v>
      </c>
      <c r="T3498" s="51">
        <f>Ugovori_OPULJP[[#This Row],[Bespovratna sredstva - Ukupno (EU+Nac) HRK
= Ukupna ugovorena vrijednost bespovratnih sredstava]]/7.5345</f>
        <v>93962.24434269029</v>
      </c>
      <c r="U3498" s="50">
        <v>0</v>
      </c>
      <c r="V3498" s="51">
        <f>Ugovori_OPULJP[[#This Row],[Javni doprinos korisnika - HRK]]/7.5345</f>
        <v>0</v>
      </c>
      <c r="W3498" s="50">
        <v>0</v>
      </c>
      <c r="X3498" s="51">
        <f>Ugovori_OPULJP[[#This Row],[Privatni doprinos korisnika - HRK]]/7.5345</f>
        <v>0</v>
      </c>
      <c r="Y3498" s="52">
        <v>707958.53</v>
      </c>
      <c r="Z3498" s="53">
        <f>Ugovori_OPULJP[[#This Row],[UKUPNI PRIHVATLJIVI IZDACI
TOTAL ELIGIBLE EXPENDITURE
= Bespovratna sredstva ukupno + doprinos korisnika
= Ukupni prihvatljivi troškovi
= Ukupna ugovorena vrijednost projekta HRK]]/7.5345</f>
        <v>93962.24434269029</v>
      </c>
      <c r="AA3498" s="44" t="s">
        <v>38</v>
      </c>
      <c r="AB3498" s="44" t="s">
        <v>35</v>
      </c>
      <c r="AC3498" s="114" t="s">
        <v>12690</v>
      </c>
      <c r="AD3498" s="43" t="s">
        <v>12328</v>
      </c>
    </row>
    <row r="3499" spans="1:30" ht="88.5" customHeight="1" x14ac:dyDescent="0.2">
      <c r="A3499" s="41" t="s">
        <v>12691</v>
      </c>
      <c r="B3499" s="42" t="s">
        <v>12136</v>
      </c>
      <c r="C3499" s="43" t="s">
        <v>12323</v>
      </c>
      <c r="D3499" s="43" t="s">
        <v>12590</v>
      </c>
      <c r="E3499" s="44" t="s">
        <v>232</v>
      </c>
      <c r="F3499" s="45" t="s">
        <v>12692</v>
      </c>
      <c r="G3499" s="45" t="s">
        <v>346</v>
      </c>
      <c r="H3499" s="47">
        <v>43188</v>
      </c>
      <c r="I3499" s="47">
        <v>43798</v>
      </c>
      <c r="J3499" s="48" t="str">
        <f>IF(Ugovori_OPULJP[[#This Row],[DATUM ZAVRŠETKA OPERACIJE]]&gt;DATE(2024,3,31),"u provedbi","završen")</f>
        <v>završen</v>
      </c>
      <c r="K3499" s="46" t="s">
        <v>11908</v>
      </c>
      <c r="L3499" s="46" t="s">
        <v>130</v>
      </c>
      <c r="M3499" s="49">
        <v>0.85</v>
      </c>
      <c r="N3499" s="49">
        <v>0.15</v>
      </c>
      <c r="O3499" s="50">
        <f>Ugovori_OPULJP[[#This Row],[Bespovratna sredstva - Ukupno (EU+Nac) HRK
= Ukupna ugovorena vrijednost bespovratnih sredstava]]*Ugovori_OPULJP[[#This Row],[EU STOPA SUFINANCIRANJA %
EU CO-FINANCING RATE %]]</f>
        <v>577824.73849999998</v>
      </c>
      <c r="P3499" s="51">
        <f>Ugovori_OPULJP[[#This Row],[Bespovratna sredstva - EU dio - HRK]]/7.5345</f>
        <v>76690.522065166893</v>
      </c>
      <c r="Q3499" s="50">
        <f>Ugovori_OPULJP[[#This Row],[Bespovratna sredstva - Ukupno (EU+Nac) HRK
= Ukupna ugovorena vrijednost bespovratnih sredstava]]*Ugovori_OPULJP[[#This Row],[STOPA NACIONALNOG SUFINANCIRANJA %]]</f>
        <v>101969.07150000001</v>
      </c>
      <c r="R3499" s="51">
        <f>Ugovori_OPULJP[[#This Row],[Bespovratna sredstva - Nacionalni dio - HRK]]/7.5345</f>
        <v>13533.621540911805</v>
      </c>
      <c r="S3499" s="50">
        <v>679793.81</v>
      </c>
      <c r="T3499" s="51">
        <f>Ugovori_OPULJP[[#This Row],[Bespovratna sredstva - Ukupno (EU+Nac) HRK
= Ukupna ugovorena vrijednost bespovratnih sredstava]]/7.5345</f>
        <v>90224.143606078709</v>
      </c>
      <c r="U3499" s="50">
        <v>0</v>
      </c>
      <c r="V3499" s="51">
        <f>Ugovori_OPULJP[[#This Row],[Javni doprinos korisnika - HRK]]/7.5345</f>
        <v>0</v>
      </c>
      <c r="W3499" s="50">
        <v>0</v>
      </c>
      <c r="X3499" s="51">
        <f>Ugovori_OPULJP[[#This Row],[Privatni doprinos korisnika - HRK]]/7.5345</f>
        <v>0</v>
      </c>
      <c r="Y3499" s="52">
        <v>679793.81</v>
      </c>
      <c r="Z3499" s="53">
        <f>Ugovori_OPULJP[[#This Row],[UKUPNI PRIHVATLJIVI IZDACI
TOTAL ELIGIBLE EXPENDITURE
= Bespovratna sredstva ukupno + doprinos korisnika
= Ukupni prihvatljivi troškovi
= Ukupna ugovorena vrijednost projekta HRK]]/7.5345</f>
        <v>90224.143606078709</v>
      </c>
      <c r="AA3499" s="44" t="s">
        <v>38</v>
      </c>
      <c r="AB3499" s="44" t="s">
        <v>35</v>
      </c>
      <c r="AC3499" s="114" t="s">
        <v>12693</v>
      </c>
      <c r="AD3499" s="43" t="s">
        <v>12328</v>
      </c>
    </row>
    <row r="3500" spans="1:30" ht="88.5" customHeight="1" x14ac:dyDescent="0.2">
      <c r="A3500" s="41" t="s">
        <v>12694</v>
      </c>
      <c r="B3500" s="42" t="s">
        <v>12136</v>
      </c>
      <c r="C3500" s="43" t="s">
        <v>12323</v>
      </c>
      <c r="D3500" s="43" t="s">
        <v>12590</v>
      </c>
      <c r="E3500" s="44" t="s">
        <v>232</v>
      </c>
      <c r="F3500" s="45" t="s">
        <v>12695</v>
      </c>
      <c r="G3500" s="45" t="s">
        <v>12696</v>
      </c>
      <c r="H3500" s="47">
        <v>43371</v>
      </c>
      <c r="I3500" s="47">
        <v>44010</v>
      </c>
      <c r="J3500" s="48" t="str">
        <f>IF(Ugovori_OPULJP[[#This Row],[DATUM ZAVRŠETKA OPERACIJE]]&gt;DATE(2024,3,31),"u provedbi","završen")</f>
        <v>završen</v>
      </c>
      <c r="K3500" s="46" t="s">
        <v>10425</v>
      </c>
      <c r="L3500" s="46" t="s">
        <v>37</v>
      </c>
      <c r="M3500" s="49">
        <v>0.85</v>
      </c>
      <c r="N3500" s="49">
        <v>0.15</v>
      </c>
      <c r="O3500" s="50">
        <f>Ugovori_OPULJP[[#This Row],[Bespovratna sredstva - Ukupno (EU+Nac) HRK
= Ukupna ugovorena vrijednost bespovratnih sredstava]]*Ugovori_OPULJP[[#This Row],[EU STOPA SUFINANCIRANJA %
EU CO-FINANCING RATE %]]</f>
        <v>513445.2965</v>
      </c>
      <c r="P3500" s="51">
        <f>Ugovori_OPULJP[[#This Row],[Bespovratna sredstva - EU dio - HRK]]/7.5345</f>
        <v>68145.90171876036</v>
      </c>
      <c r="Q3500" s="50">
        <f>Ugovori_OPULJP[[#This Row],[Bespovratna sredstva - Ukupno (EU+Nac) HRK
= Ukupna ugovorena vrijednost bespovratnih sredstava]]*Ugovori_OPULJP[[#This Row],[STOPA NACIONALNOG SUFINANCIRANJA %]]</f>
        <v>90607.993499999997</v>
      </c>
      <c r="R3500" s="51">
        <f>Ugovori_OPULJP[[#This Row],[Bespovratna sredstva - Nacionalni dio - HRK]]/7.5345</f>
        <v>12025.747362134181</v>
      </c>
      <c r="S3500" s="50">
        <v>604053.29</v>
      </c>
      <c r="T3500" s="51">
        <f>Ugovori_OPULJP[[#This Row],[Bespovratna sredstva - Ukupno (EU+Nac) HRK
= Ukupna ugovorena vrijednost bespovratnih sredstava]]/7.5345</f>
        <v>80171.649080894553</v>
      </c>
      <c r="U3500" s="50">
        <v>0</v>
      </c>
      <c r="V3500" s="51">
        <f>Ugovori_OPULJP[[#This Row],[Javni doprinos korisnika - HRK]]/7.5345</f>
        <v>0</v>
      </c>
      <c r="W3500" s="50">
        <v>0</v>
      </c>
      <c r="X3500" s="51">
        <f>Ugovori_OPULJP[[#This Row],[Privatni doprinos korisnika - HRK]]/7.5345</f>
        <v>0</v>
      </c>
      <c r="Y3500" s="52">
        <v>604053.29</v>
      </c>
      <c r="Z3500" s="53">
        <f>Ugovori_OPULJP[[#This Row],[UKUPNI PRIHVATLJIVI IZDACI
TOTAL ELIGIBLE EXPENDITURE
= Bespovratna sredstva ukupno + doprinos korisnika
= Ukupni prihvatljivi troškovi
= Ukupna ugovorena vrijednost projekta HRK]]/7.5345</f>
        <v>80171.649080894553</v>
      </c>
      <c r="AA3500" s="44" t="s">
        <v>38</v>
      </c>
      <c r="AB3500" s="44" t="s">
        <v>35</v>
      </c>
      <c r="AC3500" s="114" t="s">
        <v>12697</v>
      </c>
      <c r="AD3500" s="43" t="s">
        <v>12328</v>
      </c>
    </row>
    <row r="3501" spans="1:30" ht="88.5" customHeight="1" x14ac:dyDescent="0.2">
      <c r="A3501" s="41" t="s">
        <v>12698</v>
      </c>
      <c r="B3501" s="42" t="s">
        <v>12136</v>
      </c>
      <c r="C3501" s="43" t="s">
        <v>12323</v>
      </c>
      <c r="D3501" s="43" t="s">
        <v>12590</v>
      </c>
      <c r="E3501" s="44" t="s">
        <v>232</v>
      </c>
      <c r="F3501" s="45" t="s">
        <v>12699</v>
      </c>
      <c r="G3501" s="45" t="s">
        <v>12700</v>
      </c>
      <c r="H3501" s="47">
        <v>43188</v>
      </c>
      <c r="I3501" s="47">
        <v>43645</v>
      </c>
      <c r="J3501" s="48" t="str">
        <f>IF(Ugovori_OPULJP[[#This Row],[DATUM ZAVRŠETKA OPERACIJE]]&gt;DATE(2024,3,31),"u provedbi","završen")</f>
        <v>završen</v>
      </c>
      <c r="K3501" s="46" t="s">
        <v>249</v>
      </c>
      <c r="L3501" s="46" t="s">
        <v>249</v>
      </c>
      <c r="M3501" s="49">
        <v>0.85</v>
      </c>
      <c r="N3501" s="49">
        <v>0.15</v>
      </c>
      <c r="O3501" s="50">
        <f>Ugovori_OPULJP[[#This Row],[Bespovratna sredstva - Ukupno (EU+Nac) HRK
= Ukupna ugovorena vrijednost bespovratnih sredstava]]*Ugovori_OPULJP[[#This Row],[EU STOPA SUFINANCIRANJA %
EU CO-FINANCING RATE %]]</f>
        <v>1271617.8499999999</v>
      </c>
      <c r="P3501" s="51">
        <f>Ugovori_OPULJP[[#This Row],[Bespovratna sredstva - EU dio - HRK]]/7.5345</f>
        <v>168772.69228216866</v>
      </c>
      <c r="Q3501" s="50">
        <f>Ugovori_OPULJP[[#This Row],[Bespovratna sredstva - Ukupno (EU+Nac) HRK
= Ukupna ugovorena vrijednost bespovratnih sredstava]]*Ugovori_OPULJP[[#This Row],[STOPA NACIONALNOG SUFINANCIRANJA %]]</f>
        <v>224403.15</v>
      </c>
      <c r="R3501" s="51">
        <f>Ugovori_OPULJP[[#This Row],[Bespovratna sredstva - Nacionalni dio - HRK]]/7.5345</f>
        <v>29783.416285088591</v>
      </c>
      <c r="S3501" s="50">
        <v>1496021</v>
      </c>
      <c r="T3501" s="51">
        <f>Ugovori_OPULJP[[#This Row],[Bespovratna sredstva - Ukupno (EU+Nac) HRK
= Ukupna ugovorena vrijednost bespovratnih sredstava]]/7.5345</f>
        <v>198556.10856725727</v>
      </c>
      <c r="U3501" s="50">
        <v>0</v>
      </c>
      <c r="V3501" s="51">
        <f>Ugovori_OPULJP[[#This Row],[Javni doprinos korisnika - HRK]]/7.5345</f>
        <v>0</v>
      </c>
      <c r="W3501" s="50">
        <v>0</v>
      </c>
      <c r="X3501" s="51">
        <f>Ugovori_OPULJP[[#This Row],[Privatni doprinos korisnika - HRK]]/7.5345</f>
        <v>0</v>
      </c>
      <c r="Y3501" s="52">
        <v>1496021</v>
      </c>
      <c r="Z3501" s="53">
        <f>Ugovori_OPULJP[[#This Row],[UKUPNI PRIHVATLJIVI IZDACI
TOTAL ELIGIBLE EXPENDITURE
= Bespovratna sredstva ukupno + doprinos korisnika
= Ukupni prihvatljivi troškovi
= Ukupna ugovorena vrijednost projekta HRK]]/7.5345</f>
        <v>198556.10856725727</v>
      </c>
      <c r="AA3501" s="44" t="s">
        <v>38</v>
      </c>
      <c r="AB3501" s="44" t="s">
        <v>35</v>
      </c>
      <c r="AC3501" s="114" t="s">
        <v>12701</v>
      </c>
      <c r="AD3501" s="43" t="s">
        <v>12328</v>
      </c>
    </row>
    <row r="3502" spans="1:30" ht="88.5" customHeight="1" x14ac:dyDescent="0.2">
      <c r="A3502" s="41" t="s">
        <v>12702</v>
      </c>
      <c r="B3502" s="42" t="s">
        <v>12136</v>
      </c>
      <c r="C3502" s="43" t="s">
        <v>12323</v>
      </c>
      <c r="D3502" s="43" t="s">
        <v>12590</v>
      </c>
      <c r="E3502" s="44" t="s">
        <v>232</v>
      </c>
      <c r="F3502" s="45" t="s">
        <v>12703</v>
      </c>
      <c r="G3502" s="45" t="s">
        <v>12704</v>
      </c>
      <c r="H3502" s="47">
        <v>43370</v>
      </c>
      <c r="I3502" s="47">
        <v>44009</v>
      </c>
      <c r="J3502" s="48" t="str">
        <f>IF(Ugovori_OPULJP[[#This Row],[DATUM ZAVRŠETKA OPERACIJE]]&gt;DATE(2024,3,31),"u provedbi","završen")</f>
        <v>završen</v>
      </c>
      <c r="K3502" s="46" t="s">
        <v>36</v>
      </c>
      <c r="L3502" s="46" t="s">
        <v>37</v>
      </c>
      <c r="M3502" s="49">
        <v>0.85</v>
      </c>
      <c r="N3502" s="49">
        <v>0.15</v>
      </c>
      <c r="O3502" s="50">
        <f>Ugovori_OPULJP[[#This Row],[Bespovratna sredstva - Ukupno (EU+Nac) HRK
= Ukupna ugovorena vrijednost bespovratnih sredstava]]*Ugovori_OPULJP[[#This Row],[EU STOPA SUFINANCIRANJA %
EU CO-FINANCING RATE %]]</f>
        <v>743035.37950000004</v>
      </c>
      <c r="P3502" s="51">
        <f>Ugovori_OPULJP[[#This Row],[Bespovratna sredstva - EU dio - HRK]]/7.5345</f>
        <v>98617.742318667457</v>
      </c>
      <c r="Q3502" s="50">
        <f>Ugovori_OPULJP[[#This Row],[Bespovratna sredstva - Ukupno (EU+Nac) HRK
= Ukupna ugovorena vrijednost bespovratnih sredstava]]*Ugovori_OPULJP[[#This Row],[STOPA NACIONALNOG SUFINANCIRANJA %]]</f>
        <v>131123.89050000001</v>
      </c>
      <c r="R3502" s="51">
        <f>Ugovori_OPULJP[[#This Row],[Bespovratna sredstva - Nacionalni dio - HRK]]/7.5345</f>
        <v>17403.130997411907</v>
      </c>
      <c r="S3502" s="50">
        <v>874159.27</v>
      </c>
      <c r="T3502" s="51">
        <f>Ugovori_OPULJP[[#This Row],[Bespovratna sredstva - Ukupno (EU+Nac) HRK
= Ukupna ugovorena vrijednost bespovratnih sredstava]]/7.5345</f>
        <v>116020.87331607936</v>
      </c>
      <c r="U3502" s="50">
        <v>0</v>
      </c>
      <c r="V3502" s="51">
        <f>Ugovori_OPULJP[[#This Row],[Javni doprinos korisnika - HRK]]/7.5345</f>
        <v>0</v>
      </c>
      <c r="W3502" s="50">
        <v>0</v>
      </c>
      <c r="X3502" s="51">
        <f>Ugovori_OPULJP[[#This Row],[Privatni doprinos korisnika - HRK]]/7.5345</f>
        <v>0</v>
      </c>
      <c r="Y3502" s="52">
        <v>874159.27</v>
      </c>
      <c r="Z3502" s="53">
        <f>Ugovori_OPULJP[[#This Row],[UKUPNI PRIHVATLJIVI IZDACI
TOTAL ELIGIBLE EXPENDITURE
= Bespovratna sredstva ukupno + doprinos korisnika
= Ukupni prihvatljivi troškovi
= Ukupna ugovorena vrijednost projekta HRK]]/7.5345</f>
        <v>116020.87331607936</v>
      </c>
      <c r="AA3502" s="44" t="s">
        <v>38</v>
      </c>
      <c r="AB3502" s="44" t="s">
        <v>35</v>
      </c>
      <c r="AC3502" s="114" t="s">
        <v>12705</v>
      </c>
      <c r="AD3502" s="43" t="s">
        <v>12328</v>
      </c>
    </row>
    <row r="3503" spans="1:30" ht="88.5" customHeight="1" x14ac:dyDescent="0.2">
      <c r="A3503" s="41" t="s">
        <v>12706</v>
      </c>
      <c r="B3503" s="42" t="s">
        <v>12136</v>
      </c>
      <c r="C3503" s="43" t="s">
        <v>12323</v>
      </c>
      <c r="D3503" s="43" t="s">
        <v>12590</v>
      </c>
      <c r="E3503" s="44" t="s">
        <v>232</v>
      </c>
      <c r="F3503" s="45" t="s">
        <v>12707</v>
      </c>
      <c r="G3503" s="45" t="s">
        <v>12708</v>
      </c>
      <c r="H3503" s="47">
        <v>43188</v>
      </c>
      <c r="I3503" s="47">
        <v>43828</v>
      </c>
      <c r="J3503" s="48" t="str">
        <f>IF(Ugovori_OPULJP[[#This Row],[DATUM ZAVRŠETKA OPERACIJE]]&gt;DATE(2024,3,31),"u provedbi","završen")</f>
        <v>završen</v>
      </c>
      <c r="K3503" s="46" t="s">
        <v>36</v>
      </c>
      <c r="L3503" s="46" t="s">
        <v>37</v>
      </c>
      <c r="M3503" s="49">
        <v>0.85</v>
      </c>
      <c r="N3503" s="49">
        <v>0.15</v>
      </c>
      <c r="O3503" s="50">
        <f>Ugovori_OPULJP[[#This Row],[Bespovratna sredstva - Ukupno (EU+Nac) HRK
= Ukupna ugovorena vrijednost bespovratnih sredstava]]*Ugovori_OPULJP[[#This Row],[EU STOPA SUFINANCIRANJA %
EU CO-FINANCING RATE %]]</f>
        <v>798672.34199999995</v>
      </c>
      <c r="P3503" s="51">
        <f>Ugovori_OPULJP[[#This Row],[Bespovratna sredstva - EU dio - HRK]]/7.5345</f>
        <v>106002.03623332668</v>
      </c>
      <c r="Q3503" s="50">
        <f>Ugovori_OPULJP[[#This Row],[Bespovratna sredstva - Ukupno (EU+Nac) HRK
= Ukupna ugovorena vrijednost bespovratnih sredstava]]*Ugovori_OPULJP[[#This Row],[STOPA NACIONALNOG SUFINANCIRANJA %]]</f>
        <v>140942.17799999999</v>
      </c>
      <c r="R3503" s="51">
        <f>Ugovori_OPULJP[[#This Row],[Bespovratna sredstva - Nacionalni dio - HRK]]/7.5345</f>
        <v>18706.24168823412</v>
      </c>
      <c r="S3503" s="50">
        <v>939614.52</v>
      </c>
      <c r="T3503" s="51">
        <f>Ugovori_OPULJP[[#This Row],[Bespovratna sredstva - Ukupno (EU+Nac) HRK
= Ukupna ugovorena vrijednost bespovratnih sredstava]]/7.5345</f>
        <v>124708.27792156082</v>
      </c>
      <c r="U3503" s="50">
        <v>0</v>
      </c>
      <c r="V3503" s="51">
        <f>Ugovori_OPULJP[[#This Row],[Javni doprinos korisnika - HRK]]/7.5345</f>
        <v>0</v>
      </c>
      <c r="W3503" s="50">
        <v>0</v>
      </c>
      <c r="X3503" s="51">
        <f>Ugovori_OPULJP[[#This Row],[Privatni doprinos korisnika - HRK]]/7.5345</f>
        <v>0</v>
      </c>
      <c r="Y3503" s="52">
        <v>939614.52</v>
      </c>
      <c r="Z3503" s="53">
        <f>Ugovori_OPULJP[[#This Row],[UKUPNI PRIHVATLJIVI IZDACI
TOTAL ELIGIBLE EXPENDITURE
= Bespovratna sredstva ukupno + doprinos korisnika
= Ukupni prihvatljivi troškovi
= Ukupna ugovorena vrijednost projekta HRK]]/7.5345</f>
        <v>124708.27792156082</v>
      </c>
      <c r="AA3503" s="44" t="s">
        <v>38</v>
      </c>
      <c r="AB3503" s="44" t="s">
        <v>35</v>
      </c>
      <c r="AC3503" s="114" t="s">
        <v>12709</v>
      </c>
      <c r="AD3503" s="43" t="s">
        <v>12328</v>
      </c>
    </row>
    <row r="3504" spans="1:30" ht="88.5" customHeight="1" x14ac:dyDescent="0.2">
      <c r="A3504" s="41" t="s">
        <v>12710</v>
      </c>
      <c r="B3504" s="42" t="s">
        <v>12136</v>
      </c>
      <c r="C3504" s="43" t="s">
        <v>12323</v>
      </c>
      <c r="D3504" s="43" t="s">
        <v>12590</v>
      </c>
      <c r="E3504" s="44" t="s">
        <v>232</v>
      </c>
      <c r="F3504" s="45" t="s">
        <v>12711</v>
      </c>
      <c r="G3504" s="45" t="s">
        <v>12712</v>
      </c>
      <c r="H3504" s="47">
        <v>43188</v>
      </c>
      <c r="I3504" s="47">
        <v>43737</v>
      </c>
      <c r="J3504" s="48" t="str">
        <f>IF(Ugovori_OPULJP[[#This Row],[DATUM ZAVRŠETKA OPERACIJE]]&gt;DATE(2024,3,31),"u provedbi","završen")</f>
        <v>završen</v>
      </c>
      <c r="K3504" s="46" t="s">
        <v>36</v>
      </c>
      <c r="L3504" s="46" t="s">
        <v>37</v>
      </c>
      <c r="M3504" s="49">
        <v>0.85</v>
      </c>
      <c r="N3504" s="49">
        <v>0.15</v>
      </c>
      <c r="O3504" s="50">
        <f>Ugovori_OPULJP[[#This Row],[Bespovratna sredstva - Ukupno (EU+Nac) HRK
= Ukupna ugovorena vrijednost bespovratnih sredstava]]*Ugovori_OPULJP[[#This Row],[EU STOPA SUFINANCIRANJA %
EU CO-FINANCING RATE %]]</f>
        <v>1087443.709</v>
      </c>
      <c r="P3504" s="51">
        <f>Ugovori_OPULJP[[#This Row],[Bespovratna sredstva - EU dio - HRK]]/7.5345</f>
        <v>144328.58305129735</v>
      </c>
      <c r="Q3504" s="50">
        <f>Ugovori_OPULJP[[#This Row],[Bespovratna sredstva - Ukupno (EU+Nac) HRK
= Ukupna ugovorena vrijednost bespovratnih sredstava]]*Ugovori_OPULJP[[#This Row],[STOPA NACIONALNOG SUFINANCIRANJA %]]</f>
        <v>191901.83100000001</v>
      </c>
      <c r="R3504" s="51">
        <f>Ugovori_OPULJP[[#This Row],[Bespovratna sredstva - Nacionalni dio - HRK]]/7.5345</f>
        <v>25469.749950228947</v>
      </c>
      <c r="S3504" s="50">
        <v>1279345.54</v>
      </c>
      <c r="T3504" s="51">
        <f>Ugovori_OPULJP[[#This Row],[Bespovratna sredstva - Ukupno (EU+Nac) HRK
= Ukupna ugovorena vrijednost bespovratnih sredstava]]/7.5345</f>
        <v>169798.33300152631</v>
      </c>
      <c r="U3504" s="50">
        <v>0</v>
      </c>
      <c r="V3504" s="51">
        <f>Ugovori_OPULJP[[#This Row],[Javni doprinos korisnika - HRK]]/7.5345</f>
        <v>0</v>
      </c>
      <c r="W3504" s="50">
        <v>0</v>
      </c>
      <c r="X3504" s="51">
        <f>Ugovori_OPULJP[[#This Row],[Privatni doprinos korisnika - HRK]]/7.5345</f>
        <v>0</v>
      </c>
      <c r="Y3504" s="52">
        <v>1279345.54</v>
      </c>
      <c r="Z3504" s="53">
        <f>Ugovori_OPULJP[[#This Row],[UKUPNI PRIHVATLJIVI IZDACI
TOTAL ELIGIBLE EXPENDITURE
= Bespovratna sredstva ukupno + doprinos korisnika
= Ukupni prihvatljivi troškovi
= Ukupna ugovorena vrijednost projekta HRK]]/7.5345</f>
        <v>169798.33300152631</v>
      </c>
      <c r="AA3504" s="44" t="s">
        <v>38</v>
      </c>
      <c r="AB3504" s="44" t="s">
        <v>35</v>
      </c>
      <c r="AC3504" s="114" t="s">
        <v>12713</v>
      </c>
      <c r="AD3504" s="43" t="s">
        <v>12328</v>
      </c>
    </row>
    <row r="3505" spans="1:30" ht="88.5" customHeight="1" x14ac:dyDescent="0.2">
      <c r="A3505" s="41" t="s">
        <v>12714</v>
      </c>
      <c r="B3505" s="42" t="s">
        <v>12136</v>
      </c>
      <c r="C3505" s="43" t="s">
        <v>12323</v>
      </c>
      <c r="D3505" s="43" t="s">
        <v>12590</v>
      </c>
      <c r="E3505" s="44" t="s">
        <v>232</v>
      </c>
      <c r="F3505" s="45" t="s">
        <v>12715</v>
      </c>
      <c r="G3505" s="45" t="s">
        <v>1171</v>
      </c>
      <c r="H3505" s="47">
        <v>43377</v>
      </c>
      <c r="I3505" s="47">
        <v>43742</v>
      </c>
      <c r="J3505" s="48" t="str">
        <f>IF(Ugovori_OPULJP[[#This Row],[DATUM ZAVRŠETKA OPERACIJE]]&gt;DATE(2024,3,31),"u provedbi","završen")</f>
        <v>završen</v>
      </c>
      <c r="K3505" s="46" t="s">
        <v>333</v>
      </c>
      <c r="L3505" s="46" t="s">
        <v>333</v>
      </c>
      <c r="M3505" s="49">
        <v>0.85</v>
      </c>
      <c r="N3505" s="49">
        <v>0.15</v>
      </c>
      <c r="O3505" s="50">
        <f>Ugovori_OPULJP[[#This Row],[Bespovratna sredstva - Ukupno (EU+Nac) HRK
= Ukupna ugovorena vrijednost bespovratnih sredstava]]*Ugovori_OPULJP[[#This Row],[EU STOPA SUFINANCIRANJA %
EU CO-FINANCING RATE %]]</f>
        <v>582323.47399999993</v>
      </c>
      <c r="P3505" s="51">
        <f>Ugovori_OPULJP[[#This Row],[Bespovratna sredstva - EU dio - HRK]]/7.5345</f>
        <v>77287.606875041456</v>
      </c>
      <c r="Q3505" s="50">
        <f>Ugovori_OPULJP[[#This Row],[Bespovratna sredstva - Ukupno (EU+Nac) HRK
= Ukupna ugovorena vrijednost bespovratnih sredstava]]*Ugovori_OPULJP[[#This Row],[STOPA NACIONALNOG SUFINANCIRANJA %]]</f>
        <v>102762.96599999999</v>
      </c>
      <c r="R3505" s="51">
        <f>Ugovori_OPULJP[[#This Row],[Bespovratna sredstva - Nacionalni dio - HRK]]/7.5345</f>
        <v>13638.989448536728</v>
      </c>
      <c r="S3505" s="50">
        <v>685086.44</v>
      </c>
      <c r="T3505" s="51">
        <f>Ugovori_OPULJP[[#This Row],[Bespovratna sredstva - Ukupno (EU+Nac) HRK
= Ukupna ugovorena vrijednost bespovratnih sredstava]]/7.5345</f>
        <v>90926.596323578196</v>
      </c>
      <c r="U3505" s="50">
        <v>0</v>
      </c>
      <c r="V3505" s="51">
        <f>Ugovori_OPULJP[[#This Row],[Javni doprinos korisnika - HRK]]/7.5345</f>
        <v>0</v>
      </c>
      <c r="W3505" s="50">
        <v>0</v>
      </c>
      <c r="X3505" s="51">
        <f>Ugovori_OPULJP[[#This Row],[Privatni doprinos korisnika - HRK]]/7.5345</f>
        <v>0</v>
      </c>
      <c r="Y3505" s="52">
        <v>685086.44</v>
      </c>
      <c r="Z3505" s="53">
        <f>Ugovori_OPULJP[[#This Row],[UKUPNI PRIHVATLJIVI IZDACI
TOTAL ELIGIBLE EXPENDITURE
= Bespovratna sredstva ukupno + doprinos korisnika
= Ukupni prihvatljivi troškovi
= Ukupna ugovorena vrijednost projekta HRK]]/7.5345</f>
        <v>90926.596323578196</v>
      </c>
      <c r="AA3505" s="44" t="s">
        <v>38</v>
      </c>
      <c r="AB3505" s="44" t="s">
        <v>35</v>
      </c>
      <c r="AC3505" s="114" t="s">
        <v>12716</v>
      </c>
      <c r="AD3505" s="43" t="s">
        <v>12328</v>
      </c>
    </row>
    <row r="3506" spans="1:30" ht="88.5" customHeight="1" x14ac:dyDescent="0.2">
      <c r="A3506" s="41" t="s">
        <v>12717</v>
      </c>
      <c r="B3506" s="42" t="s">
        <v>12136</v>
      </c>
      <c r="C3506" s="43" t="s">
        <v>12323</v>
      </c>
      <c r="D3506" s="43" t="s">
        <v>12718</v>
      </c>
      <c r="E3506" s="44" t="s">
        <v>232</v>
      </c>
      <c r="F3506" s="45" t="s">
        <v>12719</v>
      </c>
      <c r="G3506" s="45" t="s">
        <v>12720</v>
      </c>
      <c r="H3506" s="47">
        <v>43402</v>
      </c>
      <c r="I3506" s="47">
        <v>44133</v>
      </c>
      <c r="J3506" s="48" t="str">
        <f>IF(Ugovori_OPULJP[[#This Row],[DATUM ZAVRŠETKA OPERACIJE]]&gt;DATE(2024,3,31),"u provedbi","završen")</f>
        <v>završen</v>
      </c>
      <c r="K3506" s="46" t="s">
        <v>271</v>
      </c>
      <c r="L3506" s="46" t="s">
        <v>271</v>
      </c>
      <c r="M3506" s="49">
        <v>0.85</v>
      </c>
      <c r="N3506" s="49">
        <v>0.15</v>
      </c>
      <c r="O3506" s="50">
        <f>Ugovori_OPULJP[[#This Row],[Bespovratna sredstva - Ukupno (EU+Nac) HRK
= Ukupna ugovorena vrijednost bespovratnih sredstava]]*Ugovori_OPULJP[[#This Row],[EU STOPA SUFINANCIRANJA %
EU CO-FINANCING RATE %]]</f>
        <v>1655470.625</v>
      </c>
      <c r="P3506" s="51">
        <f>Ugovori_OPULJP[[#This Row],[Bespovratna sredstva - EU dio - HRK]]/7.5345</f>
        <v>219718.71059791624</v>
      </c>
      <c r="Q3506" s="50">
        <f>Ugovori_OPULJP[[#This Row],[Bespovratna sredstva - Ukupno (EU+Nac) HRK
= Ukupna ugovorena vrijednost bespovratnih sredstava]]*Ugovori_OPULJP[[#This Row],[STOPA NACIONALNOG SUFINANCIRANJA %]]</f>
        <v>292141.875</v>
      </c>
      <c r="R3506" s="51">
        <f>Ugovori_OPULJP[[#This Row],[Bespovratna sredstva - Nacionalni dio - HRK]]/7.5345</f>
        <v>38773.890105514627</v>
      </c>
      <c r="S3506" s="50">
        <v>1947612.5</v>
      </c>
      <c r="T3506" s="51">
        <f>Ugovori_OPULJP[[#This Row],[Bespovratna sredstva - Ukupno (EU+Nac) HRK
= Ukupna ugovorena vrijednost bespovratnih sredstava]]/7.5345</f>
        <v>258492.60070343086</v>
      </c>
      <c r="U3506" s="50">
        <v>0</v>
      </c>
      <c r="V3506" s="51">
        <f>Ugovori_OPULJP[[#This Row],[Javni doprinos korisnika - HRK]]/7.5345</f>
        <v>0</v>
      </c>
      <c r="W3506" s="50">
        <v>0</v>
      </c>
      <c r="X3506" s="51">
        <f>Ugovori_OPULJP[[#This Row],[Privatni doprinos korisnika - HRK]]/7.5345</f>
        <v>0</v>
      </c>
      <c r="Y3506" s="52">
        <v>1947612.5</v>
      </c>
      <c r="Z3506" s="53">
        <f>Ugovori_OPULJP[[#This Row],[UKUPNI PRIHVATLJIVI IZDACI
TOTAL ELIGIBLE EXPENDITURE
= Bespovratna sredstva ukupno + doprinos korisnika
= Ukupni prihvatljivi troškovi
= Ukupna ugovorena vrijednost projekta HRK]]/7.5345</f>
        <v>258492.60070343086</v>
      </c>
      <c r="AA3506" s="44" t="s">
        <v>752</v>
      </c>
      <c r="AB3506" s="44" t="s">
        <v>753</v>
      </c>
      <c r="AC3506" s="114" t="s">
        <v>12721</v>
      </c>
      <c r="AD3506" s="43" t="s">
        <v>12328</v>
      </c>
    </row>
    <row r="3507" spans="1:30" ht="88.5" customHeight="1" x14ac:dyDescent="0.2">
      <c r="A3507" s="41" t="s">
        <v>12722</v>
      </c>
      <c r="B3507" s="42" t="s">
        <v>12136</v>
      </c>
      <c r="C3507" s="43" t="s">
        <v>12323</v>
      </c>
      <c r="D3507" s="43" t="s">
        <v>12718</v>
      </c>
      <c r="E3507" s="44" t="s">
        <v>232</v>
      </c>
      <c r="F3507" s="45" t="s">
        <v>12723</v>
      </c>
      <c r="G3507" s="45" t="s">
        <v>12724</v>
      </c>
      <c r="H3507" s="47">
        <v>43435</v>
      </c>
      <c r="I3507" s="47">
        <v>44166</v>
      </c>
      <c r="J3507" s="48" t="str">
        <f>IF(Ugovori_OPULJP[[#This Row],[DATUM ZAVRŠETKA OPERACIJE]]&gt;DATE(2024,3,31),"u provedbi","završen")</f>
        <v>završen</v>
      </c>
      <c r="K3507" s="46" t="s">
        <v>37</v>
      </c>
      <c r="L3507" s="46" t="s">
        <v>37</v>
      </c>
      <c r="M3507" s="49">
        <v>0.85</v>
      </c>
      <c r="N3507" s="49">
        <v>0.15</v>
      </c>
      <c r="O3507" s="50">
        <f>Ugovori_OPULJP[[#This Row],[Bespovratna sredstva - Ukupno (EU+Nac) HRK
= Ukupna ugovorena vrijednost bespovratnih sredstava]]*Ugovori_OPULJP[[#This Row],[EU STOPA SUFINANCIRANJA %
EU CO-FINANCING RATE %]]</f>
        <v>2097717.9834999996</v>
      </c>
      <c r="P3507" s="51">
        <f>Ugovori_OPULJP[[#This Row],[Bespovratna sredstva - EU dio - HRK]]/7.5345</f>
        <v>278415.02203198615</v>
      </c>
      <c r="Q3507" s="50">
        <f>Ugovori_OPULJP[[#This Row],[Bespovratna sredstva - Ukupno (EU+Nac) HRK
= Ukupna ugovorena vrijednost bespovratnih sredstava]]*Ugovori_OPULJP[[#This Row],[STOPA NACIONALNOG SUFINANCIRANJA %]]</f>
        <v>370185.52649999998</v>
      </c>
      <c r="R3507" s="51">
        <f>Ugovori_OPULJP[[#This Row],[Bespovratna sredstva - Nacionalni dio - HRK]]/7.5345</f>
        <v>49132.062711526967</v>
      </c>
      <c r="S3507" s="50">
        <v>2467903.5099999998</v>
      </c>
      <c r="T3507" s="51">
        <f>Ugovori_OPULJP[[#This Row],[Bespovratna sredstva - Ukupno (EU+Nac) HRK
= Ukupna ugovorena vrijednost bespovratnih sredstava]]/7.5345</f>
        <v>327547.08474351314</v>
      </c>
      <c r="U3507" s="50">
        <v>0</v>
      </c>
      <c r="V3507" s="51">
        <f>Ugovori_OPULJP[[#This Row],[Javni doprinos korisnika - HRK]]/7.5345</f>
        <v>0</v>
      </c>
      <c r="W3507" s="50">
        <v>0</v>
      </c>
      <c r="X3507" s="51">
        <f>Ugovori_OPULJP[[#This Row],[Privatni doprinos korisnika - HRK]]/7.5345</f>
        <v>0</v>
      </c>
      <c r="Y3507" s="52">
        <v>2467903.5099999998</v>
      </c>
      <c r="Z3507" s="53">
        <f>Ugovori_OPULJP[[#This Row],[UKUPNI PRIHVATLJIVI IZDACI
TOTAL ELIGIBLE EXPENDITURE
= Bespovratna sredstva ukupno + doprinos korisnika
= Ukupni prihvatljivi troškovi
= Ukupna ugovorena vrijednost projekta HRK]]/7.5345</f>
        <v>327547.08474351314</v>
      </c>
      <c r="AA3507" s="44" t="s">
        <v>752</v>
      </c>
      <c r="AB3507" s="44" t="s">
        <v>753</v>
      </c>
      <c r="AC3507" s="114" t="s">
        <v>12725</v>
      </c>
      <c r="AD3507" s="43" t="s">
        <v>12328</v>
      </c>
    </row>
    <row r="3508" spans="1:30" ht="88.5" customHeight="1" x14ac:dyDescent="0.2">
      <c r="A3508" s="41" t="s">
        <v>12726</v>
      </c>
      <c r="B3508" s="42" t="s">
        <v>12136</v>
      </c>
      <c r="C3508" s="43" t="s">
        <v>12323</v>
      </c>
      <c r="D3508" s="43" t="s">
        <v>12718</v>
      </c>
      <c r="E3508" s="44" t="s">
        <v>232</v>
      </c>
      <c r="F3508" s="45" t="s">
        <v>12727</v>
      </c>
      <c r="G3508" s="45" t="s">
        <v>12728</v>
      </c>
      <c r="H3508" s="47">
        <v>43402</v>
      </c>
      <c r="I3508" s="47">
        <v>44133</v>
      </c>
      <c r="J3508" s="48" t="str">
        <f>IF(Ugovori_OPULJP[[#This Row],[DATUM ZAVRŠETKA OPERACIJE]]&gt;DATE(2024,3,31),"u provedbi","završen")</f>
        <v>završen</v>
      </c>
      <c r="K3508" s="46" t="s">
        <v>425</v>
      </c>
      <c r="L3508" s="46" t="s">
        <v>425</v>
      </c>
      <c r="M3508" s="49">
        <v>0.85</v>
      </c>
      <c r="N3508" s="49">
        <v>0.15</v>
      </c>
      <c r="O3508" s="50">
        <f>Ugovori_OPULJP[[#This Row],[Bespovratna sredstva - Ukupno (EU+Nac) HRK
= Ukupna ugovorena vrijednost bespovratnih sredstava]]*Ugovori_OPULJP[[#This Row],[EU STOPA SUFINANCIRANJA %
EU CO-FINANCING RATE %]]</f>
        <v>1587399.2334999999</v>
      </c>
      <c r="P3508" s="51">
        <f>Ugovori_OPULJP[[#This Row],[Bespovratna sredstva - EU dio - HRK]]/7.5345</f>
        <v>210684.08434534472</v>
      </c>
      <c r="Q3508" s="50">
        <f>Ugovori_OPULJP[[#This Row],[Bespovratna sredstva - Ukupno (EU+Nac) HRK
= Ukupna ugovorena vrijednost bespovratnih sredstava]]*Ugovori_OPULJP[[#This Row],[STOPA NACIONALNOG SUFINANCIRANJA %]]</f>
        <v>280129.27649999998</v>
      </c>
      <c r="R3508" s="51">
        <f>Ugovori_OPULJP[[#This Row],[Bespovratna sredstva - Nacionalni dio - HRK]]/7.5345</f>
        <v>37179.544296237305</v>
      </c>
      <c r="S3508" s="50">
        <v>1867528.51</v>
      </c>
      <c r="T3508" s="51">
        <f>Ugovori_OPULJP[[#This Row],[Bespovratna sredstva - Ukupno (EU+Nac) HRK
= Ukupna ugovorena vrijednost bespovratnih sredstava]]/7.5345</f>
        <v>247863.62864158204</v>
      </c>
      <c r="U3508" s="50">
        <v>0</v>
      </c>
      <c r="V3508" s="51">
        <f>Ugovori_OPULJP[[#This Row],[Javni doprinos korisnika - HRK]]/7.5345</f>
        <v>0</v>
      </c>
      <c r="W3508" s="50">
        <v>0</v>
      </c>
      <c r="X3508" s="51">
        <f>Ugovori_OPULJP[[#This Row],[Privatni doprinos korisnika - HRK]]/7.5345</f>
        <v>0</v>
      </c>
      <c r="Y3508" s="52">
        <v>1867528.51</v>
      </c>
      <c r="Z3508" s="53">
        <f>Ugovori_OPULJP[[#This Row],[UKUPNI PRIHVATLJIVI IZDACI
TOTAL ELIGIBLE EXPENDITURE
= Bespovratna sredstva ukupno + doprinos korisnika
= Ukupni prihvatljivi troškovi
= Ukupna ugovorena vrijednost projekta HRK]]/7.5345</f>
        <v>247863.62864158204</v>
      </c>
      <c r="AA3508" s="44" t="s">
        <v>752</v>
      </c>
      <c r="AB3508" s="44" t="s">
        <v>753</v>
      </c>
      <c r="AC3508" s="114" t="s">
        <v>12729</v>
      </c>
      <c r="AD3508" s="43" t="s">
        <v>12328</v>
      </c>
    </row>
    <row r="3509" spans="1:30" ht="88.5" customHeight="1" x14ac:dyDescent="0.2">
      <c r="A3509" s="41" t="s">
        <v>12730</v>
      </c>
      <c r="B3509" s="42" t="s">
        <v>12136</v>
      </c>
      <c r="C3509" s="43" t="s">
        <v>12323</v>
      </c>
      <c r="D3509" s="43" t="s">
        <v>12718</v>
      </c>
      <c r="E3509" s="44" t="s">
        <v>232</v>
      </c>
      <c r="F3509" s="45" t="s">
        <v>12731</v>
      </c>
      <c r="G3509" s="45" t="s">
        <v>1206</v>
      </c>
      <c r="H3509" s="47">
        <v>43435</v>
      </c>
      <c r="I3509" s="47">
        <v>44166</v>
      </c>
      <c r="J3509" s="48" t="str">
        <f>IF(Ugovori_OPULJP[[#This Row],[DATUM ZAVRŠETKA OPERACIJE]]&gt;DATE(2024,3,31),"u provedbi","završen")</f>
        <v>završen</v>
      </c>
      <c r="K3509" s="46" t="s">
        <v>84</v>
      </c>
      <c r="L3509" s="46" t="s">
        <v>84</v>
      </c>
      <c r="M3509" s="49">
        <v>0.85</v>
      </c>
      <c r="N3509" s="49">
        <v>0.15</v>
      </c>
      <c r="O3509" s="50">
        <f>Ugovori_OPULJP[[#This Row],[Bespovratna sredstva - Ukupno (EU+Nac) HRK
= Ukupna ugovorena vrijednost bespovratnih sredstava]]*Ugovori_OPULJP[[#This Row],[EU STOPA SUFINANCIRANJA %
EU CO-FINANCING RATE %]]</f>
        <v>1742984.5</v>
      </c>
      <c r="P3509" s="51">
        <f>Ugovori_OPULJP[[#This Row],[Bespovratna sredstva - EU dio - HRK]]/7.5345</f>
        <v>231333.79786316276</v>
      </c>
      <c r="Q3509" s="50">
        <f>Ugovori_OPULJP[[#This Row],[Bespovratna sredstva - Ukupno (EU+Nac) HRK
= Ukupna ugovorena vrijednost bespovratnih sredstava]]*Ugovori_OPULJP[[#This Row],[STOPA NACIONALNOG SUFINANCIRANJA %]]</f>
        <v>307585.5</v>
      </c>
      <c r="R3509" s="51">
        <f>Ugovori_OPULJP[[#This Row],[Bespovratna sredstva - Nacionalni dio - HRK]]/7.5345</f>
        <v>40823.611387616962</v>
      </c>
      <c r="S3509" s="50">
        <v>2050570</v>
      </c>
      <c r="T3509" s="51">
        <f>Ugovori_OPULJP[[#This Row],[Bespovratna sredstva - Ukupno (EU+Nac) HRK
= Ukupna ugovorena vrijednost bespovratnih sredstava]]/7.5345</f>
        <v>272157.40925077972</v>
      </c>
      <c r="U3509" s="50">
        <v>0</v>
      </c>
      <c r="V3509" s="51">
        <f>Ugovori_OPULJP[[#This Row],[Javni doprinos korisnika - HRK]]/7.5345</f>
        <v>0</v>
      </c>
      <c r="W3509" s="50">
        <v>0</v>
      </c>
      <c r="X3509" s="51">
        <f>Ugovori_OPULJP[[#This Row],[Privatni doprinos korisnika - HRK]]/7.5345</f>
        <v>0</v>
      </c>
      <c r="Y3509" s="52">
        <v>2050570</v>
      </c>
      <c r="Z3509" s="53">
        <f>Ugovori_OPULJP[[#This Row],[UKUPNI PRIHVATLJIVI IZDACI
TOTAL ELIGIBLE EXPENDITURE
= Bespovratna sredstva ukupno + doprinos korisnika
= Ukupni prihvatljivi troškovi
= Ukupna ugovorena vrijednost projekta HRK]]/7.5345</f>
        <v>272157.40925077972</v>
      </c>
      <c r="AA3509" s="44" t="s">
        <v>752</v>
      </c>
      <c r="AB3509" s="44" t="s">
        <v>753</v>
      </c>
      <c r="AC3509" s="114" t="s">
        <v>12732</v>
      </c>
      <c r="AD3509" s="43" t="s">
        <v>12328</v>
      </c>
    </row>
    <row r="3510" spans="1:30" ht="88.5" customHeight="1" x14ac:dyDescent="0.2">
      <c r="A3510" s="41" t="s">
        <v>12733</v>
      </c>
      <c r="B3510" s="42" t="s">
        <v>12136</v>
      </c>
      <c r="C3510" s="43" t="s">
        <v>12323</v>
      </c>
      <c r="D3510" s="43" t="s">
        <v>12718</v>
      </c>
      <c r="E3510" s="44" t="s">
        <v>232</v>
      </c>
      <c r="F3510" s="45" t="s">
        <v>12734</v>
      </c>
      <c r="G3510" s="45" t="s">
        <v>12735</v>
      </c>
      <c r="H3510" s="47">
        <v>43402</v>
      </c>
      <c r="I3510" s="47">
        <v>44133</v>
      </c>
      <c r="J3510" s="48" t="str">
        <f>IF(Ugovori_OPULJP[[#This Row],[DATUM ZAVRŠETKA OPERACIJE]]&gt;DATE(2024,3,31),"u provedbi","završen")</f>
        <v>završen</v>
      </c>
      <c r="K3510" s="46" t="s">
        <v>37</v>
      </c>
      <c r="L3510" s="46" t="s">
        <v>37</v>
      </c>
      <c r="M3510" s="49">
        <v>0.85</v>
      </c>
      <c r="N3510" s="49">
        <v>0.15</v>
      </c>
      <c r="O3510" s="50">
        <f>Ugovori_OPULJP[[#This Row],[Bespovratna sredstva - Ukupno (EU+Nac) HRK
= Ukupna ugovorena vrijednost bespovratnih sredstava]]*Ugovori_OPULJP[[#This Row],[EU STOPA SUFINANCIRANJA %
EU CO-FINANCING RATE %]]</f>
        <v>1998424.5110000002</v>
      </c>
      <c r="P3510" s="51">
        <f>Ugovori_OPULJP[[#This Row],[Bespovratna sredstva - EU dio - HRK]]/7.5345</f>
        <v>265236.51350454579</v>
      </c>
      <c r="Q3510" s="50">
        <f>Ugovori_OPULJP[[#This Row],[Bespovratna sredstva - Ukupno (EU+Nac) HRK
= Ukupna ugovorena vrijednost bespovratnih sredstava]]*Ugovori_OPULJP[[#This Row],[STOPA NACIONALNOG SUFINANCIRANJA %]]</f>
        <v>352663.14900000003</v>
      </c>
      <c r="R3510" s="51">
        <f>Ugovori_OPULJP[[#This Row],[Bespovratna sredstva - Nacionalni dio - HRK]]/7.5345</f>
        <v>46806.443559625724</v>
      </c>
      <c r="S3510" s="50">
        <v>2351087.66</v>
      </c>
      <c r="T3510" s="51">
        <f>Ugovori_OPULJP[[#This Row],[Bespovratna sredstva - Ukupno (EU+Nac) HRK
= Ukupna ugovorena vrijednost bespovratnih sredstava]]/7.5345</f>
        <v>312042.9570641715</v>
      </c>
      <c r="U3510" s="50">
        <v>0</v>
      </c>
      <c r="V3510" s="51">
        <f>Ugovori_OPULJP[[#This Row],[Javni doprinos korisnika - HRK]]/7.5345</f>
        <v>0</v>
      </c>
      <c r="W3510" s="50">
        <v>0</v>
      </c>
      <c r="X3510" s="51">
        <f>Ugovori_OPULJP[[#This Row],[Privatni doprinos korisnika - HRK]]/7.5345</f>
        <v>0</v>
      </c>
      <c r="Y3510" s="52">
        <v>2351087.66</v>
      </c>
      <c r="Z3510" s="53">
        <f>Ugovori_OPULJP[[#This Row],[UKUPNI PRIHVATLJIVI IZDACI
TOTAL ELIGIBLE EXPENDITURE
= Bespovratna sredstva ukupno + doprinos korisnika
= Ukupni prihvatljivi troškovi
= Ukupna ugovorena vrijednost projekta HRK]]/7.5345</f>
        <v>312042.9570641715</v>
      </c>
      <c r="AA3510" s="44" t="s">
        <v>752</v>
      </c>
      <c r="AB3510" s="44" t="s">
        <v>753</v>
      </c>
      <c r="AC3510" s="114" t="s">
        <v>12736</v>
      </c>
      <c r="AD3510" s="43" t="s">
        <v>12328</v>
      </c>
    </row>
    <row r="3511" spans="1:30" ht="88.5" customHeight="1" x14ac:dyDescent="0.2">
      <c r="A3511" s="41" t="s">
        <v>12737</v>
      </c>
      <c r="B3511" s="42" t="s">
        <v>12136</v>
      </c>
      <c r="C3511" s="43" t="s">
        <v>12323</v>
      </c>
      <c r="D3511" s="43" t="s">
        <v>12718</v>
      </c>
      <c r="E3511" s="44" t="s">
        <v>232</v>
      </c>
      <c r="F3511" s="45" t="s">
        <v>12738</v>
      </c>
      <c r="G3511" s="45" t="s">
        <v>12739</v>
      </c>
      <c r="H3511" s="47">
        <v>43435</v>
      </c>
      <c r="I3511" s="47">
        <v>44166</v>
      </c>
      <c r="J3511" s="48" t="str">
        <f>IF(Ugovori_OPULJP[[#This Row],[DATUM ZAVRŠETKA OPERACIJE]]&gt;DATE(2024,3,31),"u provedbi","završen")</f>
        <v>završen</v>
      </c>
      <c r="K3511" s="46" t="s">
        <v>244</v>
      </c>
      <c r="L3511" s="46" t="s">
        <v>244</v>
      </c>
      <c r="M3511" s="49">
        <v>0.85</v>
      </c>
      <c r="N3511" s="49">
        <v>0.15</v>
      </c>
      <c r="O3511" s="50">
        <f>Ugovori_OPULJP[[#This Row],[Bespovratna sredstva - Ukupno (EU+Nac) HRK
= Ukupna ugovorena vrijednost bespovratnih sredstava]]*Ugovori_OPULJP[[#This Row],[EU STOPA SUFINANCIRANJA %
EU CO-FINANCING RATE %]]</f>
        <v>1883917.7639999997</v>
      </c>
      <c r="P3511" s="51">
        <f>Ugovori_OPULJP[[#This Row],[Bespovratna sredstva - EU dio - HRK]]/7.5345</f>
        <v>250038.85646028264</v>
      </c>
      <c r="Q3511" s="50">
        <f>Ugovori_OPULJP[[#This Row],[Bespovratna sredstva - Ukupno (EU+Nac) HRK
= Ukupna ugovorena vrijednost bespovratnih sredstava]]*Ugovori_OPULJP[[#This Row],[STOPA NACIONALNOG SUFINANCIRANJA %]]</f>
        <v>332456.07599999994</v>
      </c>
      <c r="R3511" s="51">
        <f>Ugovori_OPULJP[[#This Row],[Bespovratna sredstva - Nacionalni dio - HRK]]/7.5345</f>
        <v>44124.504081226347</v>
      </c>
      <c r="S3511" s="50">
        <v>2216373.84</v>
      </c>
      <c r="T3511" s="51">
        <f>Ugovori_OPULJP[[#This Row],[Bespovratna sredstva - Ukupno (EU+Nac) HRK
= Ukupna ugovorena vrijednost bespovratnih sredstava]]/7.5345</f>
        <v>294163.360541509</v>
      </c>
      <c r="U3511" s="50">
        <v>0</v>
      </c>
      <c r="V3511" s="51">
        <f>Ugovori_OPULJP[[#This Row],[Javni doprinos korisnika - HRK]]/7.5345</f>
        <v>0</v>
      </c>
      <c r="W3511" s="50">
        <v>0</v>
      </c>
      <c r="X3511" s="51">
        <f>Ugovori_OPULJP[[#This Row],[Privatni doprinos korisnika - HRK]]/7.5345</f>
        <v>0</v>
      </c>
      <c r="Y3511" s="52">
        <v>2216373.84</v>
      </c>
      <c r="Z3511" s="53">
        <f>Ugovori_OPULJP[[#This Row],[UKUPNI PRIHVATLJIVI IZDACI
TOTAL ELIGIBLE EXPENDITURE
= Bespovratna sredstva ukupno + doprinos korisnika
= Ukupni prihvatljivi troškovi
= Ukupna ugovorena vrijednost projekta HRK]]/7.5345</f>
        <v>294163.360541509</v>
      </c>
      <c r="AA3511" s="44" t="s">
        <v>752</v>
      </c>
      <c r="AB3511" s="44" t="s">
        <v>753</v>
      </c>
      <c r="AC3511" s="114" t="s">
        <v>12740</v>
      </c>
      <c r="AD3511" s="43" t="s">
        <v>12328</v>
      </c>
    </row>
    <row r="3512" spans="1:30" ht="88.5" customHeight="1" x14ac:dyDescent="0.2">
      <c r="A3512" s="41" t="s">
        <v>12741</v>
      </c>
      <c r="B3512" s="42" t="s">
        <v>12136</v>
      </c>
      <c r="C3512" s="43" t="s">
        <v>12323</v>
      </c>
      <c r="D3512" s="43" t="s">
        <v>12718</v>
      </c>
      <c r="E3512" s="44" t="s">
        <v>232</v>
      </c>
      <c r="F3512" s="45" t="s">
        <v>12742</v>
      </c>
      <c r="G3512" s="45" t="s">
        <v>12743</v>
      </c>
      <c r="H3512" s="47">
        <v>43402</v>
      </c>
      <c r="I3512" s="47">
        <v>44133</v>
      </c>
      <c r="J3512" s="48" t="str">
        <f>IF(Ugovori_OPULJP[[#This Row],[DATUM ZAVRŠETKA OPERACIJE]]&gt;DATE(2024,3,31),"u provedbi","završen")</f>
        <v>završen</v>
      </c>
      <c r="K3512" s="46" t="s">
        <v>200</v>
      </c>
      <c r="L3512" s="46" t="s">
        <v>200</v>
      </c>
      <c r="M3512" s="49">
        <v>0.85</v>
      </c>
      <c r="N3512" s="49">
        <v>0.15</v>
      </c>
      <c r="O3512" s="50">
        <f>Ugovori_OPULJP[[#This Row],[Bespovratna sredstva - Ukupno (EU+Nac) HRK
= Ukupna ugovorena vrijednost bespovratnih sredstava]]*Ugovori_OPULJP[[#This Row],[EU STOPA SUFINANCIRANJA %
EU CO-FINANCING RATE %]]</f>
        <v>1929792.4509999999</v>
      </c>
      <c r="P3512" s="51">
        <f>Ugovori_OPULJP[[#This Row],[Bespovratna sredstva - EU dio - HRK]]/7.5345</f>
        <v>256127.47375406462</v>
      </c>
      <c r="Q3512" s="50">
        <f>Ugovori_OPULJP[[#This Row],[Bespovratna sredstva - Ukupno (EU+Nac) HRK
= Ukupna ugovorena vrijednost bespovratnih sredstava]]*Ugovori_OPULJP[[#This Row],[STOPA NACIONALNOG SUFINANCIRANJA %]]</f>
        <v>340551.609</v>
      </c>
      <c r="R3512" s="51">
        <f>Ugovori_OPULJP[[#This Row],[Bespovratna sredstva - Nacionalni dio - HRK]]/7.5345</f>
        <v>45198.965956599641</v>
      </c>
      <c r="S3512" s="50">
        <v>2270344.06</v>
      </c>
      <c r="T3512" s="51">
        <f>Ugovori_OPULJP[[#This Row],[Bespovratna sredstva - Ukupno (EU+Nac) HRK
= Ukupna ugovorena vrijednost bespovratnih sredstava]]/7.5345</f>
        <v>301326.43971066427</v>
      </c>
      <c r="U3512" s="50">
        <v>0</v>
      </c>
      <c r="V3512" s="51">
        <f>Ugovori_OPULJP[[#This Row],[Javni doprinos korisnika - HRK]]/7.5345</f>
        <v>0</v>
      </c>
      <c r="W3512" s="50">
        <v>0</v>
      </c>
      <c r="X3512" s="51">
        <f>Ugovori_OPULJP[[#This Row],[Privatni doprinos korisnika - HRK]]/7.5345</f>
        <v>0</v>
      </c>
      <c r="Y3512" s="52">
        <v>2270344.06</v>
      </c>
      <c r="Z3512" s="53">
        <f>Ugovori_OPULJP[[#This Row],[UKUPNI PRIHVATLJIVI IZDACI
TOTAL ELIGIBLE EXPENDITURE
= Bespovratna sredstva ukupno + doprinos korisnika
= Ukupni prihvatljivi troškovi
= Ukupna ugovorena vrijednost projekta HRK]]/7.5345</f>
        <v>301326.43971066427</v>
      </c>
      <c r="AA3512" s="44" t="s">
        <v>752</v>
      </c>
      <c r="AB3512" s="44" t="s">
        <v>753</v>
      </c>
      <c r="AC3512" s="114" t="s">
        <v>12744</v>
      </c>
      <c r="AD3512" s="43" t="s">
        <v>12328</v>
      </c>
    </row>
    <row r="3513" spans="1:30" ht="88.5" customHeight="1" x14ac:dyDescent="0.2">
      <c r="A3513" s="41" t="s">
        <v>12745</v>
      </c>
      <c r="B3513" s="42" t="s">
        <v>12136</v>
      </c>
      <c r="C3513" s="43" t="s">
        <v>12323</v>
      </c>
      <c r="D3513" s="43" t="s">
        <v>12718</v>
      </c>
      <c r="E3513" s="44" t="s">
        <v>232</v>
      </c>
      <c r="F3513" s="45" t="s">
        <v>12746</v>
      </c>
      <c r="G3513" s="45" t="s">
        <v>12747</v>
      </c>
      <c r="H3513" s="47">
        <v>43402</v>
      </c>
      <c r="I3513" s="47">
        <v>44133</v>
      </c>
      <c r="J3513" s="48" t="str">
        <f>IF(Ugovori_OPULJP[[#This Row],[DATUM ZAVRŠETKA OPERACIJE]]&gt;DATE(2024,3,31),"u provedbi","završen")</f>
        <v>završen</v>
      </c>
      <c r="K3513" s="46" t="s">
        <v>154</v>
      </c>
      <c r="L3513" s="46" t="s">
        <v>37</v>
      </c>
      <c r="M3513" s="49">
        <v>0.85</v>
      </c>
      <c r="N3513" s="49">
        <v>0.15</v>
      </c>
      <c r="O3513" s="50">
        <f>Ugovori_OPULJP[[#This Row],[Bespovratna sredstva - Ukupno (EU+Nac) HRK
= Ukupna ugovorena vrijednost bespovratnih sredstava]]*Ugovori_OPULJP[[#This Row],[EU STOPA SUFINANCIRANJA %
EU CO-FINANCING RATE %]]</f>
        <v>1801208.1739999999</v>
      </c>
      <c r="P3513" s="51">
        <f>Ugovori_OPULJP[[#This Row],[Bespovratna sredstva - EU dio - HRK]]/7.5345</f>
        <v>239061.40739266039</v>
      </c>
      <c r="Q3513" s="50">
        <f>Ugovori_OPULJP[[#This Row],[Bespovratna sredstva - Ukupno (EU+Nac) HRK
= Ukupna ugovorena vrijednost bespovratnih sredstava]]*Ugovori_OPULJP[[#This Row],[STOPA NACIONALNOG SUFINANCIRANJA %]]</f>
        <v>317860.266</v>
      </c>
      <c r="R3513" s="51">
        <f>Ugovori_OPULJP[[#This Row],[Bespovratna sredstva - Nacionalni dio - HRK]]/7.5345</f>
        <v>42187.307186940074</v>
      </c>
      <c r="S3513" s="50">
        <v>2119068.44</v>
      </c>
      <c r="T3513" s="51">
        <f>Ugovori_OPULJP[[#This Row],[Bespovratna sredstva - Ukupno (EU+Nac) HRK
= Ukupna ugovorena vrijednost bespovratnih sredstava]]/7.5345</f>
        <v>281248.71457960049</v>
      </c>
      <c r="U3513" s="50">
        <v>0</v>
      </c>
      <c r="V3513" s="51">
        <f>Ugovori_OPULJP[[#This Row],[Javni doprinos korisnika - HRK]]/7.5345</f>
        <v>0</v>
      </c>
      <c r="W3513" s="50">
        <v>0</v>
      </c>
      <c r="X3513" s="51">
        <f>Ugovori_OPULJP[[#This Row],[Privatni doprinos korisnika - HRK]]/7.5345</f>
        <v>0</v>
      </c>
      <c r="Y3513" s="52">
        <v>2119068.44</v>
      </c>
      <c r="Z3513" s="53">
        <f>Ugovori_OPULJP[[#This Row],[UKUPNI PRIHVATLJIVI IZDACI
TOTAL ELIGIBLE EXPENDITURE
= Bespovratna sredstva ukupno + doprinos korisnika
= Ukupni prihvatljivi troškovi
= Ukupna ugovorena vrijednost projekta HRK]]/7.5345</f>
        <v>281248.71457960049</v>
      </c>
      <c r="AA3513" s="44" t="s">
        <v>752</v>
      </c>
      <c r="AB3513" s="44" t="s">
        <v>753</v>
      </c>
      <c r="AC3513" s="114" t="s">
        <v>12748</v>
      </c>
      <c r="AD3513" s="43" t="s">
        <v>12328</v>
      </c>
    </row>
    <row r="3514" spans="1:30" ht="88.5" customHeight="1" x14ac:dyDescent="0.2">
      <c r="A3514" s="41" t="s">
        <v>12749</v>
      </c>
      <c r="B3514" s="42" t="s">
        <v>12136</v>
      </c>
      <c r="C3514" s="43" t="s">
        <v>12323</v>
      </c>
      <c r="D3514" s="43" t="s">
        <v>12718</v>
      </c>
      <c r="E3514" s="44" t="s">
        <v>232</v>
      </c>
      <c r="F3514" s="45" t="s">
        <v>12750</v>
      </c>
      <c r="G3514" s="45" t="s">
        <v>757</v>
      </c>
      <c r="H3514" s="47">
        <v>43402</v>
      </c>
      <c r="I3514" s="47">
        <v>44133</v>
      </c>
      <c r="J3514" s="48" t="str">
        <f>IF(Ugovori_OPULJP[[#This Row],[DATUM ZAVRŠETKA OPERACIJE]]&gt;DATE(2024,3,31),"u provedbi","završen")</f>
        <v>završen</v>
      </c>
      <c r="K3514" s="46" t="s">
        <v>79</v>
      </c>
      <c r="L3514" s="46" t="s">
        <v>79</v>
      </c>
      <c r="M3514" s="49">
        <v>0.85</v>
      </c>
      <c r="N3514" s="49">
        <v>0.15</v>
      </c>
      <c r="O3514" s="50">
        <f>Ugovori_OPULJP[[#This Row],[Bespovratna sredstva - Ukupno (EU+Nac) HRK
= Ukupna ugovorena vrijednost bespovratnih sredstava]]*Ugovori_OPULJP[[#This Row],[EU STOPA SUFINANCIRANJA %
EU CO-FINANCING RATE %]]</f>
        <v>2053687.2610000002</v>
      </c>
      <c r="P3514" s="51">
        <f>Ugovori_OPULJP[[#This Row],[Bespovratna sredstva - EU dio - HRK]]/7.5345</f>
        <v>272571.14088526112</v>
      </c>
      <c r="Q3514" s="50">
        <f>Ugovori_OPULJP[[#This Row],[Bespovratna sredstva - Ukupno (EU+Nac) HRK
= Ukupna ugovorena vrijednost bespovratnih sredstava]]*Ugovori_OPULJP[[#This Row],[STOPA NACIONALNOG SUFINANCIRANJA %]]</f>
        <v>362415.39900000003</v>
      </c>
      <c r="R3514" s="51">
        <f>Ugovori_OPULJP[[#This Row],[Bespovratna sredstva - Nacionalni dio - HRK]]/7.5345</f>
        <v>48100.78956798726</v>
      </c>
      <c r="S3514" s="50">
        <v>2416102.66</v>
      </c>
      <c r="T3514" s="51">
        <f>Ugovori_OPULJP[[#This Row],[Bespovratna sredstva - Ukupno (EU+Nac) HRK
= Ukupna ugovorena vrijednost bespovratnih sredstava]]/7.5345</f>
        <v>320671.93045324838</v>
      </c>
      <c r="U3514" s="50">
        <v>0</v>
      </c>
      <c r="V3514" s="51">
        <f>Ugovori_OPULJP[[#This Row],[Javni doprinos korisnika - HRK]]/7.5345</f>
        <v>0</v>
      </c>
      <c r="W3514" s="50">
        <v>0</v>
      </c>
      <c r="X3514" s="51">
        <f>Ugovori_OPULJP[[#This Row],[Privatni doprinos korisnika - HRK]]/7.5345</f>
        <v>0</v>
      </c>
      <c r="Y3514" s="52">
        <v>2416102.66</v>
      </c>
      <c r="Z3514" s="53">
        <f>Ugovori_OPULJP[[#This Row],[UKUPNI PRIHVATLJIVI IZDACI
TOTAL ELIGIBLE EXPENDITURE
= Bespovratna sredstva ukupno + doprinos korisnika
= Ukupni prihvatljivi troškovi
= Ukupna ugovorena vrijednost projekta HRK]]/7.5345</f>
        <v>320671.93045324838</v>
      </c>
      <c r="AA3514" s="44" t="s">
        <v>752</v>
      </c>
      <c r="AB3514" s="44" t="s">
        <v>753</v>
      </c>
      <c r="AC3514" s="114" t="s">
        <v>12751</v>
      </c>
      <c r="AD3514" s="43" t="s">
        <v>12328</v>
      </c>
    </row>
    <row r="3515" spans="1:30" ht="88.5" customHeight="1" x14ac:dyDescent="0.2">
      <c r="A3515" s="41" t="s">
        <v>12752</v>
      </c>
      <c r="B3515" s="42" t="s">
        <v>12136</v>
      </c>
      <c r="C3515" s="43" t="s">
        <v>12323</v>
      </c>
      <c r="D3515" s="43" t="s">
        <v>12718</v>
      </c>
      <c r="E3515" s="44" t="s">
        <v>232</v>
      </c>
      <c r="F3515" s="45" t="s">
        <v>12753</v>
      </c>
      <c r="G3515" s="45" t="s">
        <v>792</v>
      </c>
      <c r="H3515" s="47">
        <v>43402</v>
      </c>
      <c r="I3515" s="47">
        <v>44225</v>
      </c>
      <c r="J3515" s="48" t="str">
        <f>IF(Ugovori_OPULJP[[#This Row],[DATUM ZAVRŠETKA OPERACIJE]]&gt;DATE(2024,3,31),"u provedbi","završen")</f>
        <v>završen</v>
      </c>
      <c r="K3515" s="46" t="s">
        <v>200</v>
      </c>
      <c r="L3515" s="46" t="s">
        <v>200</v>
      </c>
      <c r="M3515" s="49">
        <v>0.85</v>
      </c>
      <c r="N3515" s="49">
        <v>0.15</v>
      </c>
      <c r="O3515" s="50">
        <f>Ugovori_OPULJP[[#This Row],[Bespovratna sredstva - Ukupno (EU+Nac) HRK
= Ukupna ugovorena vrijednost bespovratnih sredstava]]*Ugovori_OPULJP[[#This Row],[EU STOPA SUFINANCIRANJA %
EU CO-FINANCING RATE %]]</f>
        <v>2016307.0065000001</v>
      </c>
      <c r="P3515" s="51">
        <f>Ugovori_OPULJP[[#This Row],[Bespovratna sredstva - EU dio - HRK]]/7.5345</f>
        <v>267609.92852876766</v>
      </c>
      <c r="Q3515" s="50">
        <f>Ugovori_OPULJP[[#This Row],[Bespovratna sredstva - Ukupno (EU+Nac) HRK
= Ukupna ugovorena vrijednost bespovratnih sredstava]]*Ugovori_OPULJP[[#This Row],[STOPA NACIONALNOG SUFINANCIRANJA %]]</f>
        <v>355818.8835</v>
      </c>
      <c r="R3515" s="51">
        <f>Ugovori_OPULJP[[#This Row],[Bespovratna sredstva - Nacionalni dio - HRK]]/7.5345</f>
        <v>47225.281505076644</v>
      </c>
      <c r="S3515" s="50">
        <v>2372125.89</v>
      </c>
      <c r="T3515" s="51">
        <f>Ugovori_OPULJP[[#This Row],[Bespovratna sredstva - Ukupno (EU+Nac) HRK
= Ukupna ugovorena vrijednost bespovratnih sredstava]]/7.5345</f>
        <v>314835.21003384434</v>
      </c>
      <c r="U3515" s="50">
        <v>0</v>
      </c>
      <c r="V3515" s="51">
        <f>Ugovori_OPULJP[[#This Row],[Javni doprinos korisnika - HRK]]/7.5345</f>
        <v>0</v>
      </c>
      <c r="W3515" s="50">
        <v>0</v>
      </c>
      <c r="X3515" s="51">
        <f>Ugovori_OPULJP[[#This Row],[Privatni doprinos korisnika - HRK]]/7.5345</f>
        <v>0</v>
      </c>
      <c r="Y3515" s="52">
        <v>2372125.89</v>
      </c>
      <c r="Z3515" s="53">
        <f>Ugovori_OPULJP[[#This Row],[UKUPNI PRIHVATLJIVI IZDACI
TOTAL ELIGIBLE EXPENDITURE
= Bespovratna sredstva ukupno + doprinos korisnika
= Ukupni prihvatljivi troškovi
= Ukupna ugovorena vrijednost projekta HRK]]/7.5345</f>
        <v>314835.21003384434</v>
      </c>
      <c r="AA3515" s="44" t="s">
        <v>752</v>
      </c>
      <c r="AB3515" s="44" t="s">
        <v>753</v>
      </c>
      <c r="AC3515" s="114" t="s">
        <v>12754</v>
      </c>
      <c r="AD3515" s="43" t="s">
        <v>12328</v>
      </c>
    </row>
    <row r="3516" spans="1:30" ht="88.5" customHeight="1" x14ac:dyDescent="0.2">
      <c r="A3516" s="41" t="s">
        <v>12755</v>
      </c>
      <c r="B3516" s="42" t="s">
        <v>12136</v>
      </c>
      <c r="C3516" s="43" t="s">
        <v>12323</v>
      </c>
      <c r="D3516" s="43" t="s">
        <v>12718</v>
      </c>
      <c r="E3516" s="44" t="s">
        <v>232</v>
      </c>
      <c r="F3516" s="45" t="s">
        <v>12756</v>
      </c>
      <c r="G3516" s="45" t="s">
        <v>12757</v>
      </c>
      <c r="H3516" s="47">
        <v>43402</v>
      </c>
      <c r="I3516" s="47">
        <v>44053</v>
      </c>
      <c r="J3516" s="48" t="str">
        <f>IF(Ugovori_OPULJP[[#This Row],[DATUM ZAVRŠETKA OPERACIJE]]&gt;DATE(2024,3,31),"u provedbi","završen")</f>
        <v>završen</v>
      </c>
      <c r="K3516" s="46" t="s">
        <v>425</v>
      </c>
      <c r="L3516" s="46" t="s">
        <v>425</v>
      </c>
      <c r="M3516" s="49">
        <v>0.85</v>
      </c>
      <c r="N3516" s="49">
        <v>0.15</v>
      </c>
      <c r="O3516" s="50">
        <f>Ugovori_OPULJP[[#This Row],[Bespovratna sredstva - Ukupno (EU+Nac) HRK
= Ukupna ugovorena vrijednost bespovratnih sredstava]]*Ugovori_OPULJP[[#This Row],[EU STOPA SUFINANCIRANJA %
EU CO-FINANCING RATE %]]</f>
        <v>1784762.051</v>
      </c>
      <c r="P3516" s="51">
        <f>Ugovori_OPULJP[[#This Row],[Bespovratna sredstva - EU dio - HRK]]/7.5345</f>
        <v>236878.63176056804</v>
      </c>
      <c r="Q3516" s="50">
        <f>Ugovori_OPULJP[[#This Row],[Bespovratna sredstva - Ukupno (EU+Nac) HRK
= Ukupna ugovorena vrijednost bespovratnih sredstava]]*Ugovori_OPULJP[[#This Row],[STOPA NACIONALNOG SUFINANCIRANJA %]]</f>
        <v>314958.00900000002</v>
      </c>
      <c r="R3516" s="51">
        <f>Ugovori_OPULJP[[#This Row],[Bespovratna sredstva - Nacionalni dio - HRK]]/7.5345</f>
        <v>41802.111487159069</v>
      </c>
      <c r="S3516" s="50">
        <v>2099720.06</v>
      </c>
      <c r="T3516" s="51">
        <f>Ugovori_OPULJP[[#This Row],[Bespovratna sredstva - Ukupno (EU+Nac) HRK
= Ukupna ugovorena vrijednost bespovratnih sredstava]]/7.5345</f>
        <v>278680.74324772711</v>
      </c>
      <c r="U3516" s="50">
        <v>0</v>
      </c>
      <c r="V3516" s="51">
        <f>Ugovori_OPULJP[[#This Row],[Javni doprinos korisnika - HRK]]/7.5345</f>
        <v>0</v>
      </c>
      <c r="W3516" s="50">
        <v>0</v>
      </c>
      <c r="X3516" s="51">
        <f>Ugovori_OPULJP[[#This Row],[Privatni doprinos korisnika - HRK]]/7.5345</f>
        <v>0</v>
      </c>
      <c r="Y3516" s="52">
        <v>2099720.06</v>
      </c>
      <c r="Z3516" s="53">
        <f>Ugovori_OPULJP[[#This Row],[UKUPNI PRIHVATLJIVI IZDACI
TOTAL ELIGIBLE EXPENDITURE
= Bespovratna sredstva ukupno + doprinos korisnika
= Ukupni prihvatljivi troškovi
= Ukupna ugovorena vrijednost projekta HRK]]/7.5345</f>
        <v>278680.74324772711</v>
      </c>
      <c r="AA3516" s="44" t="s">
        <v>752</v>
      </c>
      <c r="AB3516" s="44" t="s">
        <v>753</v>
      </c>
      <c r="AC3516" s="114" t="s">
        <v>12758</v>
      </c>
      <c r="AD3516" s="43" t="s">
        <v>12328</v>
      </c>
    </row>
    <row r="3517" spans="1:30" ht="88.5" customHeight="1" x14ac:dyDescent="0.2">
      <c r="A3517" s="41" t="s">
        <v>12759</v>
      </c>
      <c r="B3517" s="42" t="s">
        <v>12136</v>
      </c>
      <c r="C3517" s="43" t="s">
        <v>12323</v>
      </c>
      <c r="D3517" s="43" t="s">
        <v>12718</v>
      </c>
      <c r="E3517" s="44" t="s">
        <v>232</v>
      </c>
      <c r="F3517" s="45" t="s">
        <v>12760</v>
      </c>
      <c r="G3517" s="45" t="s">
        <v>12761</v>
      </c>
      <c r="H3517" s="47">
        <v>43402</v>
      </c>
      <c r="I3517" s="47">
        <v>44133</v>
      </c>
      <c r="J3517" s="48" t="str">
        <f>IF(Ugovori_OPULJP[[#This Row],[DATUM ZAVRŠETKA OPERACIJE]]&gt;DATE(2024,3,31),"u provedbi","završen")</f>
        <v>završen</v>
      </c>
      <c r="K3517" s="46" t="s">
        <v>94</v>
      </c>
      <c r="L3517" s="46" t="s">
        <v>94</v>
      </c>
      <c r="M3517" s="49">
        <v>0.85</v>
      </c>
      <c r="N3517" s="49">
        <v>0.15</v>
      </c>
      <c r="O3517" s="50">
        <f>Ugovori_OPULJP[[#This Row],[Bespovratna sredstva - Ukupno (EU+Nac) HRK
= Ukupna ugovorena vrijednost bespovratnih sredstava]]*Ugovori_OPULJP[[#This Row],[EU STOPA SUFINANCIRANJA %
EU CO-FINANCING RATE %]]</f>
        <v>2122984.344</v>
      </c>
      <c r="P3517" s="51">
        <f>Ugovori_OPULJP[[#This Row],[Bespovratna sredstva - EU dio - HRK]]/7.5345</f>
        <v>281768.44435596257</v>
      </c>
      <c r="Q3517" s="50">
        <f>Ugovori_OPULJP[[#This Row],[Bespovratna sredstva - Ukupno (EU+Nac) HRK
= Ukupna ugovorena vrijednost bespovratnih sredstava]]*Ugovori_OPULJP[[#This Row],[STOPA NACIONALNOG SUFINANCIRANJA %]]</f>
        <v>374644.29600000003</v>
      </c>
      <c r="R3517" s="51">
        <f>Ugovori_OPULJP[[#This Row],[Bespovratna sredstva - Nacionalni dio - HRK]]/7.5345</f>
        <v>49723.843121640457</v>
      </c>
      <c r="S3517" s="50">
        <v>2497628.64</v>
      </c>
      <c r="T3517" s="51">
        <f>Ugovori_OPULJP[[#This Row],[Bespovratna sredstva - Ukupno (EU+Nac) HRK
= Ukupna ugovorena vrijednost bespovratnih sredstava]]/7.5345</f>
        <v>331492.28747760301</v>
      </c>
      <c r="U3517" s="50">
        <v>0</v>
      </c>
      <c r="V3517" s="51">
        <f>Ugovori_OPULJP[[#This Row],[Javni doprinos korisnika - HRK]]/7.5345</f>
        <v>0</v>
      </c>
      <c r="W3517" s="50">
        <v>0</v>
      </c>
      <c r="X3517" s="51">
        <f>Ugovori_OPULJP[[#This Row],[Privatni doprinos korisnika - HRK]]/7.5345</f>
        <v>0</v>
      </c>
      <c r="Y3517" s="52">
        <v>2497628.64</v>
      </c>
      <c r="Z3517" s="53">
        <f>Ugovori_OPULJP[[#This Row],[UKUPNI PRIHVATLJIVI IZDACI
TOTAL ELIGIBLE EXPENDITURE
= Bespovratna sredstva ukupno + doprinos korisnika
= Ukupni prihvatljivi troškovi
= Ukupna ugovorena vrijednost projekta HRK]]/7.5345</f>
        <v>331492.28747760301</v>
      </c>
      <c r="AA3517" s="44" t="s">
        <v>752</v>
      </c>
      <c r="AB3517" s="44" t="s">
        <v>753</v>
      </c>
      <c r="AC3517" s="114" t="s">
        <v>12762</v>
      </c>
      <c r="AD3517" s="43" t="s">
        <v>12328</v>
      </c>
    </row>
    <row r="3518" spans="1:30" ht="88.5" customHeight="1" x14ac:dyDescent="0.2">
      <c r="A3518" s="41" t="s">
        <v>12763</v>
      </c>
      <c r="B3518" s="42" t="s">
        <v>12136</v>
      </c>
      <c r="C3518" s="43" t="s">
        <v>12323</v>
      </c>
      <c r="D3518" s="43" t="s">
        <v>12718</v>
      </c>
      <c r="E3518" s="44" t="s">
        <v>232</v>
      </c>
      <c r="F3518" s="45" t="s">
        <v>12764</v>
      </c>
      <c r="G3518" s="45" t="s">
        <v>12765</v>
      </c>
      <c r="H3518" s="47">
        <v>43402</v>
      </c>
      <c r="I3518" s="47">
        <v>44133</v>
      </c>
      <c r="J3518" s="48" t="str">
        <f>IF(Ugovori_OPULJP[[#This Row],[DATUM ZAVRŠETKA OPERACIJE]]&gt;DATE(2024,3,31),"u provedbi","završen")</f>
        <v>završen</v>
      </c>
      <c r="K3518" s="46" t="s">
        <v>12766</v>
      </c>
      <c r="L3518" s="46" t="s">
        <v>594</v>
      </c>
      <c r="M3518" s="49">
        <v>0.85</v>
      </c>
      <c r="N3518" s="49">
        <v>0.15</v>
      </c>
      <c r="O3518" s="50">
        <f>Ugovori_OPULJP[[#This Row],[Bespovratna sredstva - Ukupno (EU+Nac) HRK
= Ukupna ugovorena vrijednost bespovratnih sredstava]]*Ugovori_OPULJP[[#This Row],[EU STOPA SUFINANCIRANJA %
EU CO-FINANCING RATE %]]</f>
        <v>2124521.2969999998</v>
      </c>
      <c r="P3518" s="51">
        <f>Ugovori_OPULJP[[#This Row],[Bespovratna sredstva - EU dio - HRK]]/7.5345</f>
        <v>281972.43307452381</v>
      </c>
      <c r="Q3518" s="50">
        <f>Ugovori_OPULJP[[#This Row],[Bespovratna sredstva - Ukupno (EU+Nac) HRK
= Ukupna ugovorena vrijednost bespovratnih sredstava]]*Ugovori_OPULJP[[#This Row],[STOPA NACIONALNOG SUFINANCIRANJA %]]</f>
        <v>374915.52299999999</v>
      </c>
      <c r="R3518" s="51">
        <f>Ugovori_OPULJP[[#This Row],[Bespovratna sredstva - Nacionalni dio - HRK]]/7.5345</f>
        <v>49759.841130798326</v>
      </c>
      <c r="S3518" s="50">
        <v>2499436.8199999998</v>
      </c>
      <c r="T3518" s="51">
        <f>Ugovori_OPULJP[[#This Row],[Bespovratna sredstva - Ukupno (EU+Nac) HRK
= Ukupna ugovorena vrijednost bespovratnih sredstava]]/7.5345</f>
        <v>331732.27420532214</v>
      </c>
      <c r="U3518" s="50">
        <v>0</v>
      </c>
      <c r="V3518" s="51">
        <f>Ugovori_OPULJP[[#This Row],[Javni doprinos korisnika - HRK]]/7.5345</f>
        <v>0</v>
      </c>
      <c r="W3518" s="50">
        <v>0</v>
      </c>
      <c r="X3518" s="51">
        <f>Ugovori_OPULJP[[#This Row],[Privatni doprinos korisnika - HRK]]/7.5345</f>
        <v>0</v>
      </c>
      <c r="Y3518" s="52">
        <v>2499436.8199999998</v>
      </c>
      <c r="Z3518" s="53">
        <f>Ugovori_OPULJP[[#This Row],[UKUPNI PRIHVATLJIVI IZDACI
TOTAL ELIGIBLE EXPENDITURE
= Bespovratna sredstva ukupno + doprinos korisnika
= Ukupni prihvatljivi troškovi
= Ukupna ugovorena vrijednost projekta HRK]]/7.5345</f>
        <v>331732.27420532214</v>
      </c>
      <c r="AA3518" s="44" t="s">
        <v>752</v>
      </c>
      <c r="AB3518" s="44" t="s">
        <v>753</v>
      </c>
      <c r="AC3518" s="114" t="s">
        <v>12767</v>
      </c>
      <c r="AD3518" s="43" t="s">
        <v>12328</v>
      </c>
    </row>
    <row r="3519" spans="1:30" ht="88.5" customHeight="1" x14ac:dyDescent="0.2">
      <c r="A3519" s="41" t="s">
        <v>12768</v>
      </c>
      <c r="B3519" s="42" t="s">
        <v>12136</v>
      </c>
      <c r="C3519" s="43" t="s">
        <v>12323</v>
      </c>
      <c r="D3519" s="43" t="s">
        <v>12718</v>
      </c>
      <c r="E3519" s="44" t="s">
        <v>232</v>
      </c>
      <c r="F3519" s="45" t="s">
        <v>12769</v>
      </c>
      <c r="G3519" s="45" t="s">
        <v>12770</v>
      </c>
      <c r="H3519" s="47">
        <v>43402</v>
      </c>
      <c r="I3519" s="47">
        <v>44133</v>
      </c>
      <c r="J3519" s="48" t="str">
        <f>IF(Ugovori_OPULJP[[#This Row],[DATUM ZAVRŠETKA OPERACIJE]]&gt;DATE(2024,3,31),"u provedbi","završen")</f>
        <v>završen</v>
      </c>
      <c r="K3519" s="46" t="s">
        <v>338</v>
      </c>
      <c r="L3519" s="46" t="s">
        <v>338</v>
      </c>
      <c r="M3519" s="49">
        <v>0.85</v>
      </c>
      <c r="N3519" s="49">
        <v>0.15</v>
      </c>
      <c r="O3519" s="50">
        <f>Ugovori_OPULJP[[#This Row],[Bespovratna sredstva - Ukupno (EU+Nac) HRK
= Ukupna ugovorena vrijednost bespovratnih sredstava]]*Ugovori_OPULJP[[#This Row],[EU STOPA SUFINANCIRANJA %
EU CO-FINANCING RATE %]]</f>
        <v>717907.96849999996</v>
      </c>
      <c r="P3519" s="51">
        <f>Ugovori_OPULJP[[#This Row],[Bespovratna sredstva - EU dio - HRK]]/7.5345</f>
        <v>95282.76176255889</v>
      </c>
      <c r="Q3519" s="50">
        <f>Ugovori_OPULJP[[#This Row],[Bespovratna sredstva - Ukupno (EU+Nac) HRK
= Ukupna ugovorena vrijednost bespovratnih sredstava]]*Ugovori_OPULJP[[#This Row],[STOPA NACIONALNOG SUFINANCIRANJA %]]</f>
        <v>126689.6415</v>
      </c>
      <c r="R3519" s="51">
        <f>Ugovori_OPULJP[[#This Row],[Bespovratna sredstva - Nacionalni dio - HRK]]/7.5345</f>
        <v>16814.605016922156</v>
      </c>
      <c r="S3519" s="50">
        <v>844597.61</v>
      </c>
      <c r="T3519" s="51">
        <f>Ugovori_OPULJP[[#This Row],[Bespovratna sredstva - Ukupno (EU+Nac) HRK
= Ukupna ugovorena vrijednost bespovratnih sredstava]]/7.5345</f>
        <v>112097.36677948105</v>
      </c>
      <c r="U3519" s="50">
        <v>0</v>
      </c>
      <c r="V3519" s="51">
        <f>Ugovori_OPULJP[[#This Row],[Javni doprinos korisnika - HRK]]/7.5345</f>
        <v>0</v>
      </c>
      <c r="W3519" s="50">
        <v>0</v>
      </c>
      <c r="X3519" s="51">
        <f>Ugovori_OPULJP[[#This Row],[Privatni doprinos korisnika - HRK]]/7.5345</f>
        <v>0</v>
      </c>
      <c r="Y3519" s="52">
        <v>844597.61</v>
      </c>
      <c r="Z3519" s="53">
        <f>Ugovori_OPULJP[[#This Row],[UKUPNI PRIHVATLJIVI IZDACI
TOTAL ELIGIBLE EXPENDITURE
= Bespovratna sredstva ukupno + doprinos korisnika
= Ukupni prihvatljivi troškovi
= Ukupna ugovorena vrijednost projekta HRK]]/7.5345</f>
        <v>112097.36677948105</v>
      </c>
      <c r="AA3519" s="44" t="s">
        <v>752</v>
      </c>
      <c r="AB3519" s="44" t="s">
        <v>753</v>
      </c>
      <c r="AC3519" s="114" t="s">
        <v>12771</v>
      </c>
      <c r="AD3519" s="43" t="s">
        <v>12328</v>
      </c>
    </row>
    <row r="3520" spans="1:30" ht="88.5" customHeight="1" x14ac:dyDescent="0.2">
      <c r="A3520" s="41" t="s">
        <v>12772</v>
      </c>
      <c r="B3520" s="42" t="s">
        <v>12136</v>
      </c>
      <c r="C3520" s="43" t="s">
        <v>12323</v>
      </c>
      <c r="D3520" s="43" t="s">
        <v>12718</v>
      </c>
      <c r="E3520" s="44" t="s">
        <v>232</v>
      </c>
      <c r="F3520" s="45" t="s">
        <v>12773</v>
      </c>
      <c r="G3520" s="45" t="s">
        <v>308</v>
      </c>
      <c r="H3520" s="47">
        <v>43402</v>
      </c>
      <c r="I3520" s="47">
        <v>44041</v>
      </c>
      <c r="J3520" s="48" t="str">
        <f>IF(Ugovori_OPULJP[[#This Row],[DATUM ZAVRŠETKA OPERACIJE]]&gt;DATE(2024,3,31),"u provedbi","završen")</f>
        <v>završen</v>
      </c>
      <c r="K3520" s="46" t="s">
        <v>12774</v>
      </c>
      <c r="L3520" s="46" t="s">
        <v>37</v>
      </c>
      <c r="M3520" s="49">
        <v>0.85</v>
      </c>
      <c r="N3520" s="49">
        <v>0.15</v>
      </c>
      <c r="O3520" s="50">
        <f>Ugovori_OPULJP[[#This Row],[Bespovratna sredstva - Ukupno (EU+Nac) HRK
= Ukupna ugovorena vrijednost bespovratnih sredstava]]*Ugovori_OPULJP[[#This Row],[EU STOPA SUFINANCIRANJA %
EU CO-FINANCING RATE %]]</f>
        <v>678497.65049999999</v>
      </c>
      <c r="P3520" s="51">
        <f>Ugovori_OPULJP[[#This Row],[Bespovratna sredstva - EU dio - HRK]]/7.5345</f>
        <v>90052.113677085406</v>
      </c>
      <c r="Q3520" s="50">
        <f>Ugovori_OPULJP[[#This Row],[Bespovratna sredstva - Ukupno (EU+Nac) HRK
= Ukupna ugovorena vrijednost bespovratnih sredstava]]*Ugovori_OPULJP[[#This Row],[STOPA NACIONALNOG SUFINANCIRANJA %]]</f>
        <v>119734.8795</v>
      </c>
      <c r="R3520" s="51">
        <f>Ugovori_OPULJP[[#This Row],[Bespovratna sredstva - Nacionalni dio - HRK]]/7.5345</f>
        <v>15891.549472426836</v>
      </c>
      <c r="S3520" s="50">
        <v>798232.53</v>
      </c>
      <c r="T3520" s="51">
        <f>Ugovori_OPULJP[[#This Row],[Bespovratna sredstva - Ukupno (EU+Nac) HRK
= Ukupna ugovorena vrijednost bespovratnih sredstava]]/7.5345</f>
        <v>105943.66314951224</v>
      </c>
      <c r="U3520" s="50">
        <v>0</v>
      </c>
      <c r="V3520" s="51">
        <f>Ugovori_OPULJP[[#This Row],[Javni doprinos korisnika - HRK]]/7.5345</f>
        <v>0</v>
      </c>
      <c r="W3520" s="50">
        <v>0</v>
      </c>
      <c r="X3520" s="51">
        <f>Ugovori_OPULJP[[#This Row],[Privatni doprinos korisnika - HRK]]/7.5345</f>
        <v>0</v>
      </c>
      <c r="Y3520" s="52">
        <v>798232.53</v>
      </c>
      <c r="Z3520" s="53">
        <f>Ugovori_OPULJP[[#This Row],[UKUPNI PRIHVATLJIVI IZDACI
TOTAL ELIGIBLE EXPENDITURE
= Bespovratna sredstva ukupno + doprinos korisnika
= Ukupni prihvatljivi troškovi
= Ukupna ugovorena vrijednost projekta HRK]]/7.5345</f>
        <v>105943.66314951224</v>
      </c>
      <c r="AA3520" s="44" t="s">
        <v>752</v>
      </c>
      <c r="AB3520" s="44" t="s">
        <v>753</v>
      </c>
      <c r="AC3520" s="114" t="s">
        <v>12775</v>
      </c>
      <c r="AD3520" s="43" t="s">
        <v>12328</v>
      </c>
    </row>
    <row r="3521" spans="1:30" ht="88.5" customHeight="1" x14ac:dyDescent="0.2">
      <c r="A3521" s="41" t="s">
        <v>12776</v>
      </c>
      <c r="B3521" s="42" t="s">
        <v>12136</v>
      </c>
      <c r="C3521" s="43" t="s">
        <v>12323</v>
      </c>
      <c r="D3521" s="43" t="s">
        <v>12718</v>
      </c>
      <c r="E3521" s="44" t="s">
        <v>232</v>
      </c>
      <c r="F3521" s="45" t="s">
        <v>12777</v>
      </c>
      <c r="G3521" s="45" t="s">
        <v>12778</v>
      </c>
      <c r="H3521" s="47">
        <v>43411</v>
      </c>
      <c r="I3521" s="47">
        <v>44036</v>
      </c>
      <c r="J3521" s="48" t="str">
        <f>IF(Ugovori_OPULJP[[#This Row],[DATUM ZAVRŠETKA OPERACIJE]]&gt;DATE(2024,3,31),"u provedbi","završen")</f>
        <v>završen</v>
      </c>
      <c r="K3521" s="46" t="s">
        <v>130</v>
      </c>
      <c r="L3521" s="46" t="s">
        <v>130</v>
      </c>
      <c r="M3521" s="49">
        <v>0.85</v>
      </c>
      <c r="N3521" s="49">
        <v>0.15</v>
      </c>
      <c r="O3521" s="50">
        <f>Ugovori_OPULJP[[#This Row],[Bespovratna sredstva - Ukupno (EU+Nac) HRK
= Ukupna ugovorena vrijednost bespovratnih sredstava]]*Ugovori_OPULJP[[#This Row],[EU STOPA SUFINANCIRANJA %
EU CO-FINANCING RATE %]]</f>
        <v>670890.39699999988</v>
      </c>
      <c r="P3521" s="51">
        <f>Ugovori_OPULJP[[#This Row],[Bespovratna sredstva - EU dio - HRK]]/7.5345</f>
        <v>89042.457628243399</v>
      </c>
      <c r="Q3521" s="50">
        <f>Ugovori_OPULJP[[#This Row],[Bespovratna sredstva - Ukupno (EU+Nac) HRK
= Ukupna ugovorena vrijednost bespovratnih sredstava]]*Ugovori_OPULJP[[#This Row],[STOPA NACIONALNOG SUFINANCIRANJA %]]</f>
        <v>118392.42299999998</v>
      </c>
      <c r="R3521" s="51">
        <f>Ugovori_OPULJP[[#This Row],[Bespovratna sredstva - Nacionalni dio - HRK]]/7.5345</f>
        <v>15713.374875572365</v>
      </c>
      <c r="S3521" s="50">
        <v>789282.82</v>
      </c>
      <c r="T3521" s="51">
        <f>Ugovori_OPULJP[[#This Row],[Bespovratna sredstva - Ukupno (EU+Nac) HRK
= Ukupna ugovorena vrijednost bespovratnih sredstava]]/7.5345</f>
        <v>104755.83250381576</v>
      </c>
      <c r="U3521" s="50">
        <v>0</v>
      </c>
      <c r="V3521" s="51">
        <f>Ugovori_OPULJP[[#This Row],[Javni doprinos korisnika - HRK]]/7.5345</f>
        <v>0</v>
      </c>
      <c r="W3521" s="50">
        <v>0</v>
      </c>
      <c r="X3521" s="51">
        <f>Ugovori_OPULJP[[#This Row],[Privatni doprinos korisnika - HRK]]/7.5345</f>
        <v>0</v>
      </c>
      <c r="Y3521" s="52">
        <v>789282.82</v>
      </c>
      <c r="Z3521" s="53">
        <f>Ugovori_OPULJP[[#This Row],[UKUPNI PRIHVATLJIVI IZDACI
TOTAL ELIGIBLE EXPENDITURE
= Bespovratna sredstva ukupno + doprinos korisnika
= Ukupni prihvatljivi troškovi
= Ukupna ugovorena vrijednost projekta HRK]]/7.5345</f>
        <v>104755.83250381576</v>
      </c>
      <c r="AA3521" s="44" t="s">
        <v>752</v>
      </c>
      <c r="AB3521" s="44" t="s">
        <v>753</v>
      </c>
      <c r="AC3521" s="114" t="s">
        <v>12779</v>
      </c>
      <c r="AD3521" s="43" t="s">
        <v>12328</v>
      </c>
    </row>
    <row r="3522" spans="1:30" ht="88.5" customHeight="1" x14ac:dyDescent="0.2">
      <c r="A3522" s="41" t="s">
        <v>12780</v>
      </c>
      <c r="B3522" s="42" t="s">
        <v>12136</v>
      </c>
      <c r="C3522" s="43" t="s">
        <v>12323</v>
      </c>
      <c r="D3522" s="43" t="s">
        <v>12718</v>
      </c>
      <c r="E3522" s="44" t="s">
        <v>232</v>
      </c>
      <c r="F3522" s="45" t="s">
        <v>12781</v>
      </c>
      <c r="G3522" s="45" t="s">
        <v>12782</v>
      </c>
      <c r="H3522" s="47">
        <v>43402</v>
      </c>
      <c r="I3522" s="47">
        <v>43890</v>
      </c>
      <c r="J3522" s="48" t="str">
        <f>IF(Ugovori_OPULJP[[#This Row],[DATUM ZAVRŠETKA OPERACIJE]]&gt;DATE(2024,3,31),"u provedbi","završen")</f>
        <v>završen</v>
      </c>
      <c r="K3522" s="46" t="s">
        <v>211</v>
      </c>
      <c r="L3522" s="46" t="s">
        <v>211</v>
      </c>
      <c r="M3522" s="49">
        <v>0.85</v>
      </c>
      <c r="N3522" s="49">
        <v>0.15</v>
      </c>
      <c r="O3522" s="50">
        <f>Ugovori_OPULJP[[#This Row],[Bespovratna sredstva - Ukupno (EU+Nac) HRK
= Ukupna ugovorena vrijednost bespovratnih sredstava]]*Ugovori_OPULJP[[#This Row],[EU STOPA SUFINANCIRANJA %
EU CO-FINANCING RATE %]]</f>
        <v>675468.65</v>
      </c>
      <c r="P3522" s="51">
        <f>Ugovori_OPULJP[[#This Row],[Bespovratna sredstva - EU dio - HRK]]/7.5345</f>
        <v>89650.096224036097</v>
      </c>
      <c r="Q3522" s="50">
        <f>Ugovori_OPULJP[[#This Row],[Bespovratna sredstva - Ukupno (EU+Nac) HRK
= Ukupna ugovorena vrijednost bespovratnih sredstava]]*Ugovori_OPULJP[[#This Row],[STOPA NACIONALNOG SUFINANCIRANJA %]]</f>
        <v>119200.34999999999</v>
      </c>
      <c r="R3522" s="51">
        <f>Ugovori_OPULJP[[#This Row],[Bespovratna sredstva - Nacionalni dio - HRK]]/7.5345</f>
        <v>15820.605216006368</v>
      </c>
      <c r="S3522" s="50">
        <v>794669</v>
      </c>
      <c r="T3522" s="51">
        <f>Ugovori_OPULJP[[#This Row],[Bespovratna sredstva - Ukupno (EU+Nac) HRK
= Ukupna ugovorena vrijednost bespovratnih sredstava]]/7.5345</f>
        <v>105470.70144004247</v>
      </c>
      <c r="U3522" s="50">
        <v>0</v>
      </c>
      <c r="V3522" s="51">
        <f>Ugovori_OPULJP[[#This Row],[Javni doprinos korisnika - HRK]]/7.5345</f>
        <v>0</v>
      </c>
      <c r="W3522" s="50">
        <v>0</v>
      </c>
      <c r="X3522" s="51">
        <f>Ugovori_OPULJP[[#This Row],[Privatni doprinos korisnika - HRK]]/7.5345</f>
        <v>0</v>
      </c>
      <c r="Y3522" s="52">
        <v>794669</v>
      </c>
      <c r="Z3522" s="53">
        <f>Ugovori_OPULJP[[#This Row],[UKUPNI PRIHVATLJIVI IZDACI
TOTAL ELIGIBLE EXPENDITURE
= Bespovratna sredstva ukupno + doprinos korisnika
= Ukupni prihvatljivi troškovi
= Ukupna ugovorena vrijednost projekta HRK]]/7.5345</f>
        <v>105470.70144004247</v>
      </c>
      <c r="AA3522" s="44" t="s">
        <v>752</v>
      </c>
      <c r="AB3522" s="44" t="s">
        <v>753</v>
      </c>
      <c r="AC3522" s="114" t="s">
        <v>12783</v>
      </c>
      <c r="AD3522" s="43" t="s">
        <v>12328</v>
      </c>
    </row>
    <row r="3523" spans="1:30" ht="88.5" customHeight="1" x14ac:dyDescent="0.2">
      <c r="A3523" s="41" t="s">
        <v>12784</v>
      </c>
      <c r="B3523" s="42" t="s">
        <v>12136</v>
      </c>
      <c r="C3523" s="43" t="s">
        <v>12323</v>
      </c>
      <c r="D3523" s="43" t="s">
        <v>12718</v>
      </c>
      <c r="E3523" s="44" t="s">
        <v>232</v>
      </c>
      <c r="F3523" s="45" t="s">
        <v>12785</v>
      </c>
      <c r="G3523" s="45" t="s">
        <v>7764</v>
      </c>
      <c r="H3523" s="47">
        <v>43402</v>
      </c>
      <c r="I3523" s="47">
        <v>44041</v>
      </c>
      <c r="J3523" s="48" t="str">
        <f>IF(Ugovori_OPULJP[[#This Row],[DATUM ZAVRŠETKA OPERACIJE]]&gt;DATE(2024,3,31),"u provedbi","završen")</f>
        <v>završen</v>
      </c>
      <c r="K3523" s="46" t="s">
        <v>211</v>
      </c>
      <c r="L3523" s="46" t="s">
        <v>211</v>
      </c>
      <c r="M3523" s="49">
        <v>0.85</v>
      </c>
      <c r="N3523" s="49">
        <v>0.15</v>
      </c>
      <c r="O3523" s="50">
        <f>Ugovori_OPULJP[[#This Row],[Bespovratna sredstva - Ukupno (EU+Nac) HRK
= Ukupna ugovorena vrijednost bespovratnih sredstava]]*Ugovori_OPULJP[[#This Row],[EU STOPA SUFINANCIRANJA %
EU CO-FINANCING RATE %]]</f>
        <v>665720.43350000004</v>
      </c>
      <c r="P3523" s="51">
        <f>Ugovori_OPULJP[[#This Row],[Bespovratna sredstva - EU dio - HRK]]/7.5345</f>
        <v>88356.285553122303</v>
      </c>
      <c r="Q3523" s="50">
        <f>Ugovori_OPULJP[[#This Row],[Bespovratna sredstva - Ukupno (EU+Nac) HRK
= Ukupna ugovorena vrijednost bespovratnih sredstava]]*Ugovori_OPULJP[[#This Row],[STOPA NACIONALNOG SUFINANCIRANJA %]]</f>
        <v>117480.0765</v>
      </c>
      <c r="R3523" s="51">
        <f>Ugovori_OPULJP[[#This Row],[Bespovratna sredstva - Nacionalni dio - HRK]]/7.5345</f>
        <v>15592.28568584511</v>
      </c>
      <c r="S3523" s="50">
        <v>783200.51</v>
      </c>
      <c r="T3523" s="51">
        <f>Ugovori_OPULJP[[#This Row],[Bespovratna sredstva - Ukupno (EU+Nac) HRK
= Ukupna ugovorena vrijednost bespovratnih sredstava]]/7.5345</f>
        <v>103948.57123896742</v>
      </c>
      <c r="U3523" s="50">
        <v>0</v>
      </c>
      <c r="V3523" s="51">
        <f>Ugovori_OPULJP[[#This Row],[Javni doprinos korisnika - HRK]]/7.5345</f>
        <v>0</v>
      </c>
      <c r="W3523" s="50">
        <v>0</v>
      </c>
      <c r="X3523" s="51">
        <f>Ugovori_OPULJP[[#This Row],[Privatni doprinos korisnika - HRK]]/7.5345</f>
        <v>0</v>
      </c>
      <c r="Y3523" s="52">
        <v>783200.51</v>
      </c>
      <c r="Z3523" s="53">
        <f>Ugovori_OPULJP[[#This Row],[UKUPNI PRIHVATLJIVI IZDACI
TOTAL ELIGIBLE EXPENDITURE
= Bespovratna sredstva ukupno + doprinos korisnika
= Ukupni prihvatljivi troškovi
= Ukupna ugovorena vrijednost projekta HRK]]/7.5345</f>
        <v>103948.57123896742</v>
      </c>
      <c r="AA3523" s="44" t="s">
        <v>752</v>
      </c>
      <c r="AB3523" s="44" t="s">
        <v>753</v>
      </c>
      <c r="AC3523" s="114" t="s">
        <v>12786</v>
      </c>
      <c r="AD3523" s="43" t="s">
        <v>12328</v>
      </c>
    </row>
    <row r="3524" spans="1:30" ht="88.5" customHeight="1" x14ac:dyDescent="0.2">
      <c r="A3524" s="41" t="s">
        <v>12787</v>
      </c>
      <c r="B3524" s="42" t="s">
        <v>12136</v>
      </c>
      <c r="C3524" s="43" t="s">
        <v>12323</v>
      </c>
      <c r="D3524" s="43" t="s">
        <v>12718</v>
      </c>
      <c r="E3524" s="44" t="s">
        <v>232</v>
      </c>
      <c r="F3524" s="45" t="s">
        <v>12788</v>
      </c>
      <c r="G3524" s="45" t="s">
        <v>12789</v>
      </c>
      <c r="H3524" s="47">
        <v>43402</v>
      </c>
      <c r="I3524" s="47">
        <v>43890</v>
      </c>
      <c r="J3524" s="48" t="str">
        <f>IF(Ugovori_OPULJP[[#This Row],[DATUM ZAVRŠETKA OPERACIJE]]&gt;DATE(2024,3,31),"u provedbi","završen")</f>
        <v>završen</v>
      </c>
      <c r="K3524" s="46" t="s">
        <v>84</v>
      </c>
      <c r="L3524" s="46" t="s">
        <v>84</v>
      </c>
      <c r="M3524" s="49">
        <v>0.85</v>
      </c>
      <c r="N3524" s="49">
        <v>0.15</v>
      </c>
      <c r="O3524" s="50">
        <f>Ugovori_OPULJP[[#This Row],[Bespovratna sredstva - Ukupno (EU+Nac) HRK
= Ukupna ugovorena vrijednost bespovratnih sredstava]]*Ugovori_OPULJP[[#This Row],[EU STOPA SUFINANCIRANJA %
EU CO-FINANCING RATE %]]</f>
        <v>678093.79</v>
      </c>
      <c r="P3524" s="51">
        <f>Ugovori_OPULJP[[#This Row],[Bespovratna sredstva - EU dio - HRK]]/7.5345</f>
        <v>89998.512177317665</v>
      </c>
      <c r="Q3524" s="50">
        <f>Ugovori_OPULJP[[#This Row],[Bespovratna sredstva - Ukupno (EU+Nac) HRK
= Ukupna ugovorena vrijednost bespovratnih sredstava]]*Ugovori_OPULJP[[#This Row],[STOPA NACIONALNOG SUFINANCIRANJA %]]</f>
        <v>119663.61</v>
      </c>
      <c r="R3524" s="51">
        <f>Ugovori_OPULJP[[#This Row],[Bespovratna sredstva - Nacionalni dio - HRK]]/7.5345</f>
        <v>15882.09038423253</v>
      </c>
      <c r="S3524" s="50">
        <v>797757.4</v>
      </c>
      <c r="T3524" s="51">
        <f>Ugovori_OPULJP[[#This Row],[Bespovratna sredstva - Ukupno (EU+Nac) HRK
= Ukupna ugovorena vrijednost bespovratnih sredstava]]/7.5345</f>
        <v>105880.6025615502</v>
      </c>
      <c r="U3524" s="50">
        <v>0</v>
      </c>
      <c r="V3524" s="51">
        <f>Ugovori_OPULJP[[#This Row],[Javni doprinos korisnika - HRK]]/7.5345</f>
        <v>0</v>
      </c>
      <c r="W3524" s="50">
        <v>0</v>
      </c>
      <c r="X3524" s="51">
        <f>Ugovori_OPULJP[[#This Row],[Privatni doprinos korisnika - HRK]]/7.5345</f>
        <v>0</v>
      </c>
      <c r="Y3524" s="52">
        <v>797757.4</v>
      </c>
      <c r="Z3524" s="53">
        <f>Ugovori_OPULJP[[#This Row],[UKUPNI PRIHVATLJIVI IZDACI
TOTAL ELIGIBLE EXPENDITURE
= Bespovratna sredstva ukupno + doprinos korisnika
= Ukupni prihvatljivi troškovi
= Ukupna ugovorena vrijednost projekta HRK]]/7.5345</f>
        <v>105880.6025615502</v>
      </c>
      <c r="AA3524" s="44" t="s">
        <v>752</v>
      </c>
      <c r="AB3524" s="44" t="s">
        <v>753</v>
      </c>
      <c r="AC3524" s="114" t="s">
        <v>12790</v>
      </c>
      <c r="AD3524" s="43" t="s">
        <v>12328</v>
      </c>
    </row>
    <row r="3525" spans="1:30" ht="88.5" customHeight="1" x14ac:dyDescent="0.2">
      <c r="A3525" s="41" t="s">
        <v>12791</v>
      </c>
      <c r="B3525" s="42" t="s">
        <v>12136</v>
      </c>
      <c r="C3525" s="43" t="s">
        <v>12323</v>
      </c>
      <c r="D3525" s="43" t="s">
        <v>12718</v>
      </c>
      <c r="E3525" s="44" t="s">
        <v>232</v>
      </c>
      <c r="F3525" s="45" t="s">
        <v>12792</v>
      </c>
      <c r="G3525" s="45" t="s">
        <v>4691</v>
      </c>
      <c r="H3525" s="47">
        <v>43402</v>
      </c>
      <c r="I3525" s="47">
        <v>44133</v>
      </c>
      <c r="J3525" s="48" t="str">
        <f>IF(Ugovori_OPULJP[[#This Row],[DATUM ZAVRŠETKA OPERACIJE]]&gt;DATE(2024,3,31),"u provedbi","završen")</f>
        <v>završen</v>
      </c>
      <c r="K3525" s="46" t="s">
        <v>200</v>
      </c>
      <c r="L3525" s="46" t="s">
        <v>200</v>
      </c>
      <c r="M3525" s="49">
        <v>0.85</v>
      </c>
      <c r="N3525" s="49">
        <v>0.15</v>
      </c>
      <c r="O3525" s="50">
        <f>Ugovori_OPULJP[[#This Row],[Bespovratna sredstva - Ukupno (EU+Nac) HRK
= Ukupna ugovorena vrijednost bespovratnih sredstava]]*Ugovori_OPULJP[[#This Row],[EU STOPA SUFINANCIRANJA %
EU CO-FINANCING RATE %]]</f>
        <v>677791.93799999997</v>
      </c>
      <c r="P3525" s="51">
        <f>Ugovori_OPULJP[[#This Row],[Bespovratna sredstva - EU dio - HRK]]/7.5345</f>
        <v>89958.449532152095</v>
      </c>
      <c r="Q3525" s="50">
        <f>Ugovori_OPULJP[[#This Row],[Bespovratna sredstva - Ukupno (EU+Nac) HRK
= Ukupna ugovorena vrijednost bespovratnih sredstava]]*Ugovori_OPULJP[[#This Row],[STOPA NACIONALNOG SUFINANCIRANJA %]]</f>
        <v>119610.342</v>
      </c>
      <c r="R3525" s="51">
        <f>Ugovori_OPULJP[[#This Row],[Bespovratna sredstva - Nacionalni dio - HRK]]/7.5345</f>
        <v>15875.0205056739</v>
      </c>
      <c r="S3525" s="50">
        <v>797402.28</v>
      </c>
      <c r="T3525" s="51">
        <f>Ugovori_OPULJP[[#This Row],[Bespovratna sredstva - Ukupno (EU+Nac) HRK
= Ukupna ugovorena vrijednost bespovratnih sredstava]]/7.5345</f>
        <v>105833.470037826</v>
      </c>
      <c r="U3525" s="50">
        <v>0</v>
      </c>
      <c r="V3525" s="51">
        <f>Ugovori_OPULJP[[#This Row],[Javni doprinos korisnika - HRK]]/7.5345</f>
        <v>0</v>
      </c>
      <c r="W3525" s="50">
        <v>0</v>
      </c>
      <c r="X3525" s="51">
        <f>Ugovori_OPULJP[[#This Row],[Privatni doprinos korisnika - HRK]]/7.5345</f>
        <v>0</v>
      </c>
      <c r="Y3525" s="52">
        <v>797402.28</v>
      </c>
      <c r="Z3525" s="53">
        <f>Ugovori_OPULJP[[#This Row],[UKUPNI PRIHVATLJIVI IZDACI
TOTAL ELIGIBLE EXPENDITURE
= Bespovratna sredstva ukupno + doprinos korisnika
= Ukupni prihvatljivi troškovi
= Ukupna ugovorena vrijednost projekta HRK]]/7.5345</f>
        <v>105833.470037826</v>
      </c>
      <c r="AA3525" s="44" t="s">
        <v>752</v>
      </c>
      <c r="AB3525" s="44" t="s">
        <v>753</v>
      </c>
      <c r="AC3525" s="114" t="s">
        <v>12793</v>
      </c>
      <c r="AD3525" s="43" t="s">
        <v>12328</v>
      </c>
    </row>
    <row r="3526" spans="1:30" ht="88.5" customHeight="1" x14ac:dyDescent="0.2">
      <c r="A3526" s="41" t="s">
        <v>12794</v>
      </c>
      <c r="B3526" s="42" t="s">
        <v>12136</v>
      </c>
      <c r="C3526" s="43" t="s">
        <v>12323</v>
      </c>
      <c r="D3526" s="43" t="s">
        <v>12718</v>
      </c>
      <c r="E3526" s="44" t="s">
        <v>232</v>
      </c>
      <c r="F3526" s="45" t="s">
        <v>12795</v>
      </c>
      <c r="G3526" s="45" t="s">
        <v>12796</v>
      </c>
      <c r="H3526" s="47">
        <v>43402</v>
      </c>
      <c r="I3526" s="47">
        <v>43950</v>
      </c>
      <c r="J3526" s="48" t="str">
        <f>IF(Ugovori_OPULJP[[#This Row],[DATUM ZAVRŠETKA OPERACIJE]]&gt;DATE(2024,3,31),"u provedbi","završen")</f>
        <v>završen</v>
      </c>
      <c r="K3526" s="46" t="s">
        <v>249</v>
      </c>
      <c r="L3526" s="46" t="s">
        <v>249</v>
      </c>
      <c r="M3526" s="49">
        <v>0.85</v>
      </c>
      <c r="N3526" s="49">
        <v>0.15</v>
      </c>
      <c r="O3526" s="50">
        <f>Ugovori_OPULJP[[#This Row],[Bespovratna sredstva - Ukupno (EU+Nac) HRK
= Ukupna ugovorena vrijednost bespovratnih sredstava]]*Ugovori_OPULJP[[#This Row],[EU STOPA SUFINANCIRANJA %
EU CO-FINANCING RATE %]]</f>
        <v>654301.21900000004</v>
      </c>
      <c r="P3526" s="51">
        <f>Ugovori_OPULJP[[#This Row],[Bespovratna sredstva - EU dio - HRK]]/7.5345</f>
        <v>86840.695334793287</v>
      </c>
      <c r="Q3526" s="50">
        <f>Ugovori_OPULJP[[#This Row],[Bespovratna sredstva - Ukupno (EU+Nac) HRK
= Ukupna ugovorena vrijednost bespovratnih sredstava]]*Ugovori_OPULJP[[#This Row],[STOPA NACIONALNOG SUFINANCIRANJA %]]</f>
        <v>115464.921</v>
      </c>
      <c r="R3526" s="51">
        <f>Ugovori_OPULJP[[#This Row],[Bespovratna sredstva - Nacionalni dio - HRK]]/7.5345</f>
        <v>15324.828588492932</v>
      </c>
      <c r="S3526" s="50">
        <v>769766.14</v>
      </c>
      <c r="T3526" s="51">
        <f>Ugovori_OPULJP[[#This Row],[Bespovratna sredstva - Ukupno (EU+Nac) HRK
= Ukupna ugovorena vrijednost bespovratnih sredstava]]/7.5345</f>
        <v>102165.52392328621</v>
      </c>
      <c r="U3526" s="50">
        <v>0</v>
      </c>
      <c r="V3526" s="51">
        <f>Ugovori_OPULJP[[#This Row],[Javni doprinos korisnika - HRK]]/7.5345</f>
        <v>0</v>
      </c>
      <c r="W3526" s="50">
        <v>0</v>
      </c>
      <c r="X3526" s="51">
        <f>Ugovori_OPULJP[[#This Row],[Privatni doprinos korisnika - HRK]]/7.5345</f>
        <v>0</v>
      </c>
      <c r="Y3526" s="52">
        <v>769766.14</v>
      </c>
      <c r="Z3526" s="53">
        <f>Ugovori_OPULJP[[#This Row],[UKUPNI PRIHVATLJIVI IZDACI
TOTAL ELIGIBLE EXPENDITURE
= Bespovratna sredstva ukupno + doprinos korisnika
= Ukupni prihvatljivi troškovi
= Ukupna ugovorena vrijednost projekta HRK]]/7.5345</f>
        <v>102165.52392328621</v>
      </c>
      <c r="AA3526" s="44" t="s">
        <v>752</v>
      </c>
      <c r="AB3526" s="44" t="s">
        <v>753</v>
      </c>
      <c r="AC3526" s="114" t="s">
        <v>12797</v>
      </c>
      <c r="AD3526" s="43" t="s">
        <v>12328</v>
      </c>
    </row>
    <row r="3527" spans="1:30" ht="88.5" customHeight="1" x14ac:dyDescent="0.2">
      <c r="A3527" s="41" t="s">
        <v>12798</v>
      </c>
      <c r="B3527" s="42" t="s">
        <v>12136</v>
      </c>
      <c r="C3527" s="43" t="s">
        <v>12323</v>
      </c>
      <c r="D3527" s="43" t="s">
        <v>12718</v>
      </c>
      <c r="E3527" s="44" t="s">
        <v>232</v>
      </c>
      <c r="F3527" s="45" t="s">
        <v>12799</v>
      </c>
      <c r="G3527" s="45" t="s">
        <v>12800</v>
      </c>
      <c r="H3527" s="47">
        <v>43435</v>
      </c>
      <c r="I3527" s="47">
        <v>43983</v>
      </c>
      <c r="J3527" s="48" t="str">
        <f>IF(Ugovori_OPULJP[[#This Row],[DATUM ZAVRŠETKA OPERACIJE]]&gt;DATE(2024,3,31),"u provedbi","završen")</f>
        <v>završen</v>
      </c>
      <c r="K3527" s="46" t="s">
        <v>37</v>
      </c>
      <c r="L3527" s="46" t="s">
        <v>37</v>
      </c>
      <c r="M3527" s="49">
        <v>0.85</v>
      </c>
      <c r="N3527" s="49">
        <v>0.15</v>
      </c>
      <c r="O3527" s="50">
        <f>Ugovori_OPULJP[[#This Row],[Bespovratna sredstva - Ukupno (EU+Nac) HRK
= Ukupna ugovorena vrijednost bespovratnih sredstava]]*Ugovori_OPULJP[[#This Row],[EU STOPA SUFINANCIRANJA %
EU CO-FINANCING RATE %]]</f>
        <v>646560.77899999998</v>
      </c>
      <c r="P3527" s="51">
        <f>Ugovori_OPULJP[[#This Row],[Bespovratna sredstva - EU dio - HRK]]/7.5345</f>
        <v>85813.362399628371</v>
      </c>
      <c r="Q3527" s="50">
        <f>Ugovori_OPULJP[[#This Row],[Bespovratna sredstva - Ukupno (EU+Nac) HRK
= Ukupna ugovorena vrijednost bespovratnih sredstava]]*Ugovori_OPULJP[[#This Row],[STOPA NACIONALNOG SUFINANCIRANJA %]]</f>
        <v>114098.961</v>
      </c>
      <c r="R3527" s="51">
        <f>Ugovori_OPULJP[[#This Row],[Bespovratna sredstva - Nacionalni dio - HRK]]/7.5345</f>
        <v>15143.534541110888</v>
      </c>
      <c r="S3527" s="50">
        <v>760659.74</v>
      </c>
      <c r="T3527" s="51">
        <f>Ugovori_OPULJP[[#This Row],[Bespovratna sredstva - Ukupno (EU+Nac) HRK
= Ukupna ugovorena vrijednost bespovratnih sredstava]]/7.5345</f>
        <v>100956.89694073926</v>
      </c>
      <c r="U3527" s="50">
        <v>0</v>
      </c>
      <c r="V3527" s="51">
        <f>Ugovori_OPULJP[[#This Row],[Javni doprinos korisnika - HRK]]/7.5345</f>
        <v>0</v>
      </c>
      <c r="W3527" s="50">
        <v>0</v>
      </c>
      <c r="X3527" s="51">
        <f>Ugovori_OPULJP[[#This Row],[Privatni doprinos korisnika - HRK]]/7.5345</f>
        <v>0</v>
      </c>
      <c r="Y3527" s="52">
        <v>760659.74</v>
      </c>
      <c r="Z3527" s="53">
        <f>Ugovori_OPULJP[[#This Row],[UKUPNI PRIHVATLJIVI IZDACI
TOTAL ELIGIBLE EXPENDITURE
= Bespovratna sredstva ukupno + doprinos korisnika
= Ukupni prihvatljivi troškovi
= Ukupna ugovorena vrijednost projekta HRK]]/7.5345</f>
        <v>100956.89694073926</v>
      </c>
      <c r="AA3527" s="44" t="s">
        <v>752</v>
      </c>
      <c r="AB3527" s="44" t="s">
        <v>753</v>
      </c>
      <c r="AC3527" s="114" t="s">
        <v>12801</v>
      </c>
      <c r="AD3527" s="43" t="s">
        <v>12328</v>
      </c>
    </row>
    <row r="3528" spans="1:30" ht="88.5" customHeight="1" x14ac:dyDescent="0.2">
      <c r="A3528" s="41" t="s">
        <v>12802</v>
      </c>
      <c r="B3528" s="42" t="s">
        <v>12136</v>
      </c>
      <c r="C3528" s="43" t="s">
        <v>12323</v>
      </c>
      <c r="D3528" s="43" t="s">
        <v>12718</v>
      </c>
      <c r="E3528" s="44" t="s">
        <v>232</v>
      </c>
      <c r="F3528" s="45" t="s">
        <v>12803</v>
      </c>
      <c r="G3528" s="62" t="s">
        <v>3035</v>
      </c>
      <c r="H3528" s="47">
        <v>43402</v>
      </c>
      <c r="I3528" s="47">
        <v>44133</v>
      </c>
      <c r="J3528" s="48" t="str">
        <f>IF(Ugovori_OPULJP[[#This Row],[DATUM ZAVRŠETKA OPERACIJE]]&gt;DATE(2024,3,31),"u provedbi","završen")</f>
        <v>završen</v>
      </c>
      <c r="K3528" s="46" t="s">
        <v>94</v>
      </c>
      <c r="L3528" s="46" t="s">
        <v>94</v>
      </c>
      <c r="M3528" s="49">
        <v>0.85</v>
      </c>
      <c r="N3528" s="49">
        <v>0.15</v>
      </c>
      <c r="O3528" s="50">
        <f>Ugovori_OPULJP[[#This Row],[Bespovratna sredstva - Ukupno (EU+Nac) HRK
= Ukupna ugovorena vrijednost bespovratnih sredstava]]*Ugovori_OPULJP[[#This Row],[EU STOPA SUFINANCIRANJA %
EU CO-FINANCING RATE %]]</f>
        <v>679684.52249999996</v>
      </c>
      <c r="P3528" s="51">
        <f>Ugovori_OPULJP[[#This Row],[Bespovratna sredstva - EU dio - HRK]]/7.5345</f>
        <v>90209.638662154088</v>
      </c>
      <c r="Q3528" s="50">
        <f>Ugovori_OPULJP[[#This Row],[Bespovratna sredstva - Ukupno (EU+Nac) HRK
= Ukupna ugovorena vrijednost bespovratnih sredstava]]*Ugovori_OPULJP[[#This Row],[STOPA NACIONALNOG SUFINANCIRANJA %]]</f>
        <v>119944.32749999998</v>
      </c>
      <c r="R3528" s="51">
        <f>Ugovori_OPULJP[[#This Row],[Bespovratna sredstva - Nacionalni dio - HRK]]/7.5345</f>
        <v>15919.347999203661</v>
      </c>
      <c r="S3528" s="50">
        <v>799628.85</v>
      </c>
      <c r="T3528" s="51">
        <f>Ugovori_OPULJP[[#This Row],[Bespovratna sredstva - Ukupno (EU+Nac) HRK
= Ukupna ugovorena vrijednost bespovratnih sredstava]]/7.5345</f>
        <v>106128.98666135775</v>
      </c>
      <c r="U3528" s="50">
        <v>0</v>
      </c>
      <c r="V3528" s="51">
        <f>Ugovori_OPULJP[[#This Row],[Javni doprinos korisnika - HRK]]/7.5345</f>
        <v>0</v>
      </c>
      <c r="W3528" s="50">
        <v>0</v>
      </c>
      <c r="X3528" s="51">
        <f>Ugovori_OPULJP[[#This Row],[Privatni doprinos korisnika - HRK]]/7.5345</f>
        <v>0</v>
      </c>
      <c r="Y3528" s="52">
        <v>799628.85</v>
      </c>
      <c r="Z3528" s="53">
        <f>Ugovori_OPULJP[[#This Row],[UKUPNI PRIHVATLJIVI IZDACI
TOTAL ELIGIBLE EXPENDITURE
= Bespovratna sredstva ukupno + doprinos korisnika
= Ukupni prihvatljivi troškovi
= Ukupna ugovorena vrijednost projekta HRK]]/7.5345</f>
        <v>106128.98666135775</v>
      </c>
      <c r="AA3528" s="44" t="s">
        <v>752</v>
      </c>
      <c r="AB3528" s="44" t="s">
        <v>753</v>
      </c>
      <c r="AC3528" s="114" t="s">
        <v>12804</v>
      </c>
      <c r="AD3528" s="43" t="s">
        <v>12328</v>
      </c>
    </row>
    <row r="3529" spans="1:30" ht="88.5" customHeight="1" x14ac:dyDescent="0.2">
      <c r="A3529" s="41" t="s">
        <v>12805</v>
      </c>
      <c r="B3529" s="42" t="s">
        <v>12136</v>
      </c>
      <c r="C3529" s="43" t="s">
        <v>12323</v>
      </c>
      <c r="D3529" s="43" t="s">
        <v>12718</v>
      </c>
      <c r="E3529" s="44" t="s">
        <v>232</v>
      </c>
      <c r="F3529" s="45" t="s">
        <v>12806</v>
      </c>
      <c r="G3529" s="45" t="s">
        <v>12807</v>
      </c>
      <c r="H3529" s="47">
        <v>43402</v>
      </c>
      <c r="I3529" s="47">
        <v>43767</v>
      </c>
      <c r="J3529" s="48" t="str">
        <f>IF(Ugovori_OPULJP[[#This Row],[DATUM ZAVRŠETKA OPERACIJE]]&gt;DATE(2024,3,31),"u provedbi","završen")</f>
        <v>završen</v>
      </c>
      <c r="K3529" s="46" t="s">
        <v>2970</v>
      </c>
      <c r="L3529" s="46" t="s">
        <v>84</v>
      </c>
      <c r="M3529" s="49">
        <v>0.85</v>
      </c>
      <c r="N3529" s="49">
        <v>0.15</v>
      </c>
      <c r="O3529" s="50">
        <f>Ugovori_OPULJP[[#This Row],[Bespovratna sredstva - Ukupno (EU+Nac) HRK
= Ukupna ugovorena vrijednost bespovratnih sredstava]]*Ugovori_OPULJP[[#This Row],[EU STOPA SUFINANCIRANJA %
EU CO-FINANCING RATE %]]</f>
        <v>626664.353</v>
      </c>
      <c r="P3529" s="51">
        <f>Ugovori_OPULJP[[#This Row],[Bespovratna sredstva - EU dio - HRK]]/7.5345</f>
        <v>83172.652863494586</v>
      </c>
      <c r="Q3529" s="50">
        <f>Ugovori_OPULJP[[#This Row],[Bespovratna sredstva - Ukupno (EU+Nac) HRK
= Ukupna ugovorena vrijednost bespovratnih sredstava]]*Ugovori_OPULJP[[#This Row],[STOPA NACIONALNOG SUFINANCIRANJA %]]</f>
        <v>110587.827</v>
      </c>
      <c r="R3529" s="51">
        <f>Ugovori_OPULJP[[#This Row],[Bespovratna sredstva - Nacionalni dio - HRK]]/7.5345</f>
        <v>14677.526975910811</v>
      </c>
      <c r="S3529" s="50">
        <v>737252.18</v>
      </c>
      <c r="T3529" s="51">
        <f>Ugovori_OPULJP[[#This Row],[Bespovratna sredstva - Ukupno (EU+Nac) HRK
= Ukupna ugovorena vrijednost bespovratnih sredstava]]/7.5345</f>
        <v>97850.179839405406</v>
      </c>
      <c r="U3529" s="50">
        <v>0</v>
      </c>
      <c r="V3529" s="51">
        <f>Ugovori_OPULJP[[#This Row],[Javni doprinos korisnika - HRK]]/7.5345</f>
        <v>0</v>
      </c>
      <c r="W3529" s="50">
        <v>0</v>
      </c>
      <c r="X3529" s="51">
        <f>Ugovori_OPULJP[[#This Row],[Privatni doprinos korisnika - HRK]]/7.5345</f>
        <v>0</v>
      </c>
      <c r="Y3529" s="52">
        <v>737252.18</v>
      </c>
      <c r="Z3529" s="53">
        <f>Ugovori_OPULJP[[#This Row],[UKUPNI PRIHVATLJIVI IZDACI
TOTAL ELIGIBLE EXPENDITURE
= Bespovratna sredstva ukupno + doprinos korisnika
= Ukupni prihvatljivi troškovi
= Ukupna ugovorena vrijednost projekta HRK]]/7.5345</f>
        <v>97850.179839405406</v>
      </c>
      <c r="AA3529" s="44" t="s">
        <v>752</v>
      </c>
      <c r="AB3529" s="44" t="s">
        <v>753</v>
      </c>
      <c r="AC3529" s="114" t="s">
        <v>12808</v>
      </c>
      <c r="AD3529" s="43" t="s">
        <v>12328</v>
      </c>
    </row>
    <row r="3530" spans="1:30" ht="88.5" customHeight="1" x14ac:dyDescent="0.2">
      <c r="A3530" s="41" t="s">
        <v>12809</v>
      </c>
      <c r="B3530" s="42" t="s">
        <v>12136</v>
      </c>
      <c r="C3530" s="43" t="s">
        <v>12323</v>
      </c>
      <c r="D3530" s="43" t="s">
        <v>12718</v>
      </c>
      <c r="E3530" s="44" t="s">
        <v>232</v>
      </c>
      <c r="F3530" s="45" t="s">
        <v>12810</v>
      </c>
      <c r="G3530" s="45" t="s">
        <v>945</v>
      </c>
      <c r="H3530" s="47">
        <v>43402</v>
      </c>
      <c r="I3530" s="47">
        <v>44133</v>
      </c>
      <c r="J3530" s="48" t="str">
        <f>IF(Ugovori_OPULJP[[#This Row],[DATUM ZAVRŠETKA OPERACIJE]]&gt;DATE(2024,3,31),"u provedbi","završen")</f>
        <v>završen</v>
      </c>
      <c r="K3530" s="46" t="s">
        <v>12811</v>
      </c>
      <c r="L3530" s="46" t="s">
        <v>173</v>
      </c>
      <c r="M3530" s="49">
        <v>0.85</v>
      </c>
      <c r="N3530" s="49">
        <v>0.15</v>
      </c>
      <c r="O3530" s="50">
        <f>Ugovori_OPULJP[[#This Row],[Bespovratna sredstva - Ukupno (EU+Nac) HRK
= Ukupna ugovorena vrijednost bespovratnih sredstava]]*Ugovori_OPULJP[[#This Row],[EU STOPA SUFINANCIRANJA %
EU CO-FINANCING RATE %]]</f>
        <v>672520.68</v>
      </c>
      <c r="P3530" s="51">
        <f>Ugovori_OPULJP[[#This Row],[Bespovratna sredstva - EU dio - HRK]]/7.5345</f>
        <v>89258.833366514038</v>
      </c>
      <c r="Q3530" s="50">
        <f>Ugovori_OPULJP[[#This Row],[Bespovratna sredstva - Ukupno (EU+Nac) HRK
= Ukupna ugovorena vrijednost bespovratnih sredstava]]*Ugovori_OPULJP[[#This Row],[STOPA NACIONALNOG SUFINANCIRANJA %]]</f>
        <v>118680.12</v>
      </c>
      <c r="R3530" s="51">
        <f>Ugovori_OPULJP[[#This Row],[Bespovratna sredstva - Nacionalni dio - HRK]]/7.5345</f>
        <v>15751.558829384829</v>
      </c>
      <c r="S3530" s="50">
        <v>791200.8</v>
      </c>
      <c r="T3530" s="51">
        <f>Ugovori_OPULJP[[#This Row],[Bespovratna sredstva - Ukupno (EU+Nac) HRK
= Ukupna ugovorena vrijednost bespovratnih sredstava]]/7.5345</f>
        <v>105010.39219589886</v>
      </c>
      <c r="U3530" s="50">
        <v>0</v>
      </c>
      <c r="V3530" s="51">
        <f>Ugovori_OPULJP[[#This Row],[Javni doprinos korisnika - HRK]]/7.5345</f>
        <v>0</v>
      </c>
      <c r="W3530" s="50">
        <v>0</v>
      </c>
      <c r="X3530" s="51">
        <f>Ugovori_OPULJP[[#This Row],[Privatni doprinos korisnika - HRK]]/7.5345</f>
        <v>0</v>
      </c>
      <c r="Y3530" s="52">
        <v>791200.8</v>
      </c>
      <c r="Z3530" s="53">
        <f>Ugovori_OPULJP[[#This Row],[UKUPNI PRIHVATLJIVI IZDACI
TOTAL ELIGIBLE EXPENDITURE
= Bespovratna sredstva ukupno + doprinos korisnika
= Ukupni prihvatljivi troškovi
= Ukupna ugovorena vrijednost projekta HRK]]/7.5345</f>
        <v>105010.39219589886</v>
      </c>
      <c r="AA3530" s="44" t="s">
        <v>752</v>
      </c>
      <c r="AB3530" s="44" t="s">
        <v>753</v>
      </c>
      <c r="AC3530" s="114" t="s">
        <v>12812</v>
      </c>
      <c r="AD3530" s="43" t="s">
        <v>12328</v>
      </c>
    </row>
    <row r="3531" spans="1:30" ht="88.5" customHeight="1" x14ac:dyDescent="0.2">
      <c r="A3531" s="41" t="s">
        <v>12813</v>
      </c>
      <c r="B3531" s="42" t="s">
        <v>12136</v>
      </c>
      <c r="C3531" s="43" t="s">
        <v>12323</v>
      </c>
      <c r="D3531" s="43" t="s">
        <v>12718</v>
      </c>
      <c r="E3531" s="44" t="s">
        <v>232</v>
      </c>
      <c r="F3531" s="45" t="s">
        <v>12814</v>
      </c>
      <c r="G3531" s="45" t="s">
        <v>12815</v>
      </c>
      <c r="H3531" s="47">
        <v>43402</v>
      </c>
      <c r="I3531" s="47">
        <v>44133</v>
      </c>
      <c r="J3531" s="48" t="str">
        <f>IF(Ugovori_OPULJP[[#This Row],[DATUM ZAVRŠETKA OPERACIJE]]&gt;DATE(2024,3,31),"u provedbi","završen")</f>
        <v>završen</v>
      </c>
      <c r="K3531" s="46" t="s">
        <v>79</v>
      </c>
      <c r="L3531" s="46" t="s">
        <v>79</v>
      </c>
      <c r="M3531" s="49">
        <v>0.85</v>
      </c>
      <c r="N3531" s="49">
        <v>0.15</v>
      </c>
      <c r="O3531" s="50">
        <f>Ugovori_OPULJP[[#This Row],[Bespovratna sredstva - Ukupno (EU+Nac) HRK
= Ukupna ugovorena vrijednost bespovratnih sredstava]]*Ugovori_OPULJP[[#This Row],[EU STOPA SUFINANCIRANJA %
EU CO-FINANCING RATE %]]</f>
        <v>631461.62549999997</v>
      </c>
      <c r="P3531" s="51">
        <f>Ugovori_OPULJP[[#This Row],[Bespovratna sredstva - EU dio - HRK]]/7.5345</f>
        <v>83809.360342424843</v>
      </c>
      <c r="Q3531" s="50">
        <f>Ugovori_OPULJP[[#This Row],[Bespovratna sredstva - Ukupno (EU+Nac) HRK
= Ukupna ugovorena vrijednost bespovratnih sredstava]]*Ugovori_OPULJP[[#This Row],[STOPA NACIONALNOG SUFINANCIRANJA %]]</f>
        <v>111434.4045</v>
      </c>
      <c r="R3531" s="51">
        <f>Ugovori_OPULJP[[#This Row],[Bespovratna sredstva - Nacionalni dio - HRK]]/7.5345</f>
        <v>14789.887119251443</v>
      </c>
      <c r="S3531" s="50">
        <v>742896.03</v>
      </c>
      <c r="T3531" s="51">
        <f>Ugovori_OPULJP[[#This Row],[Bespovratna sredstva - Ukupno (EU+Nac) HRK
= Ukupna ugovorena vrijednost bespovratnih sredstava]]/7.5345</f>
        <v>98599.247461676292</v>
      </c>
      <c r="U3531" s="50">
        <v>0</v>
      </c>
      <c r="V3531" s="51">
        <f>Ugovori_OPULJP[[#This Row],[Javni doprinos korisnika - HRK]]/7.5345</f>
        <v>0</v>
      </c>
      <c r="W3531" s="50">
        <v>0</v>
      </c>
      <c r="X3531" s="51">
        <f>Ugovori_OPULJP[[#This Row],[Privatni doprinos korisnika - HRK]]/7.5345</f>
        <v>0</v>
      </c>
      <c r="Y3531" s="52">
        <v>742896.03</v>
      </c>
      <c r="Z3531" s="53">
        <f>Ugovori_OPULJP[[#This Row],[UKUPNI PRIHVATLJIVI IZDACI
TOTAL ELIGIBLE EXPENDITURE
= Bespovratna sredstva ukupno + doprinos korisnika
= Ukupni prihvatljivi troškovi
= Ukupna ugovorena vrijednost projekta HRK]]/7.5345</f>
        <v>98599.247461676292</v>
      </c>
      <c r="AA3531" s="44" t="s">
        <v>752</v>
      </c>
      <c r="AB3531" s="44" t="s">
        <v>753</v>
      </c>
      <c r="AC3531" s="114" t="s">
        <v>12816</v>
      </c>
      <c r="AD3531" s="43" t="s">
        <v>12328</v>
      </c>
    </row>
    <row r="3532" spans="1:30" ht="88.5" customHeight="1" x14ac:dyDescent="0.2">
      <c r="A3532" s="41" t="s">
        <v>12817</v>
      </c>
      <c r="B3532" s="42" t="s">
        <v>12136</v>
      </c>
      <c r="C3532" s="43" t="s">
        <v>12323</v>
      </c>
      <c r="D3532" s="43" t="s">
        <v>12718</v>
      </c>
      <c r="E3532" s="44" t="s">
        <v>232</v>
      </c>
      <c r="F3532" s="45" t="s">
        <v>12818</v>
      </c>
      <c r="G3532" s="45" t="s">
        <v>775</v>
      </c>
      <c r="H3532" s="47">
        <v>43435</v>
      </c>
      <c r="I3532" s="47">
        <v>44166</v>
      </c>
      <c r="J3532" s="48" t="str">
        <f>IF(Ugovori_OPULJP[[#This Row],[DATUM ZAVRŠETKA OPERACIJE]]&gt;DATE(2024,3,31),"u provedbi","završen")</f>
        <v>završen</v>
      </c>
      <c r="K3532" s="46" t="s">
        <v>37</v>
      </c>
      <c r="L3532" s="46" t="s">
        <v>37</v>
      </c>
      <c r="M3532" s="49">
        <v>0.85</v>
      </c>
      <c r="N3532" s="49">
        <v>0.15</v>
      </c>
      <c r="O3532" s="50">
        <f>Ugovori_OPULJP[[#This Row],[Bespovratna sredstva - Ukupno (EU+Nac) HRK
= Ukupna ugovorena vrijednost bespovratnih sredstava]]*Ugovori_OPULJP[[#This Row],[EU STOPA SUFINANCIRANJA %
EU CO-FINANCING RATE %]]</f>
        <v>672274.93649999995</v>
      </c>
      <c r="P3532" s="51">
        <f>Ugovori_OPULJP[[#This Row],[Bespovratna sredstva - EU dio - HRK]]/7.5345</f>
        <v>89226.217599044379</v>
      </c>
      <c r="Q3532" s="50">
        <f>Ugovori_OPULJP[[#This Row],[Bespovratna sredstva - Ukupno (EU+Nac) HRK
= Ukupna ugovorena vrijednost bespovratnih sredstava]]*Ugovori_OPULJP[[#This Row],[STOPA NACIONALNOG SUFINANCIRANJA %]]</f>
        <v>118636.75349999999</v>
      </c>
      <c r="R3532" s="51">
        <f>Ugovori_OPULJP[[#This Row],[Bespovratna sredstva - Nacionalni dio - HRK]]/7.5345</f>
        <v>15745.803105713714</v>
      </c>
      <c r="S3532" s="50">
        <v>790911.69</v>
      </c>
      <c r="T3532" s="51">
        <f>Ugovori_OPULJP[[#This Row],[Bespovratna sredstva - Ukupno (EU+Nac) HRK
= Ukupna ugovorena vrijednost bespovratnih sredstava]]/7.5345</f>
        <v>104972.02070475811</v>
      </c>
      <c r="U3532" s="50">
        <v>0</v>
      </c>
      <c r="V3532" s="51">
        <f>Ugovori_OPULJP[[#This Row],[Javni doprinos korisnika - HRK]]/7.5345</f>
        <v>0</v>
      </c>
      <c r="W3532" s="50">
        <v>0</v>
      </c>
      <c r="X3532" s="51">
        <f>Ugovori_OPULJP[[#This Row],[Privatni doprinos korisnika - HRK]]/7.5345</f>
        <v>0</v>
      </c>
      <c r="Y3532" s="52">
        <v>790911.69</v>
      </c>
      <c r="Z3532" s="53">
        <f>Ugovori_OPULJP[[#This Row],[UKUPNI PRIHVATLJIVI IZDACI
TOTAL ELIGIBLE EXPENDITURE
= Bespovratna sredstva ukupno + doprinos korisnika
= Ukupni prihvatljivi troškovi
= Ukupna ugovorena vrijednost projekta HRK]]/7.5345</f>
        <v>104972.02070475811</v>
      </c>
      <c r="AA3532" s="44" t="s">
        <v>752</v>
      </c>
      <c r="AB3532" s="44" t="s">
        <v>753</v>
      </c>
      <c r="AC3532" s="114" t="s">
        <v>12819</v>
      </c>
      <c r="AD3532" s="43" t="s">
        <v>12328</v>
      </c>
    </row>
    <row r="3533" spans="1:30" ht="88.5" customHeight="1" x14ac:dyDescent="0.2">
      <c r="A3533" s="41" t="s">
        <v>12820</v>
      </c>
      <c r="B3533" s="42" t="s">
        <v>12136</v>
      </c>
      <c r="C3533" s="43" t="s">
        <v>12323</v>
      </c>
      <c r="D3533" s="43" t="s">
        <v>12718</v>
      </c>
      <c r="E3533" s="44" t="s">
        <v>232</v>
      </c>
      <c r="F3533" s="45" t="s">
        <v>12821</v>
      </c>
      <c r="G3533" s="45" t="s">
        <v>12822</v>
      </c>
      <c r="H3533" s="47">
        <v>43402</v>
      </c>
      <c r="I3533" s="47">
        <v>43767</v>
      </c>
      <c r="J3533" s="48" t="str">
        <f>IF(Ugovori_OPULJP[[#This Row],[DATUM ZAVRŠETKA OPERACIJE]]&gt;DATE(2024,3,31),"u provedbi","završen")</f>
        <v>završen</v>
      </c>
      <c r="K3533" s="46" t="s">
        <v>249</v>
      </c>
      <c r="L3533" s="46" t="s">
        <v>249</v>
      </c>
      <c r="M3533" s="49">
        <v>0.85</v>
      </c>
      <c r="N3533" s="49">
        <v>0.15</v>
      </c>
      <c r="O3533" s="50">
        <f>Ugovori_OPULJP[[#This Row],[Bespovratna sredstva - Ukupno (EU+Nac) HRK
= Ukupna ugovorena vrijednost bespovratnih sredstava]]*Ugovori_OPULJP[[#This Row],[EU STOPA SUFINANCIRANJA %
EU CO-FINANCING RATE %]]</f>
        <v>566198.45549999992</v>
      </c>
      <c r="P3533" s="51">
        <f>Ugovori_OPULJP[[#This Row],[Bespovratna sredstva - EU dio - HRK]]/7.5345</f>
        <v>75147.449133983668</v>
      </c>
      <c r="Q3533" s="50">
        <f>Ugovori_OPULJP[[#This Row],[Bespovratna sredstva - Ukupno (EU+Nac) HRK
= Ukupna ugovorena vrijednost bespovratnih sredstava]]*Ugovori_OPULJP[[#This Row],[STOPA NACIONALNOG SUFINANCIRANJA %]]</f>
        <v>99917.374499999991</v>
      </c>
      <c r="R3533" s="51">
        <f>Ugovori_OPULJP[[#This Row],[Bespovratna sredstva - Nacionalni dio - HRK]]/7.5345</f>
        <v>13261.314553055941</v>
      </c>
      <c r="S3533" s="50">
        <v>666115.82999999996</v>
      </c>
      <c r="T3533" s="51">
        <f>Ugovori_OPULJP[[#This Row],[Bespovratna sredstva - Ukupno (EU+Nac) HRK
= Ukupna ugovorena vrijednost bespovratnih sredstava]]/7.5345</f>
        <v>88408.763687039609</v>
      </c>
      <c r="U3533" s="50">
        <v>0</v>
      </c>
      <c r="V3533" s="51">
        <f>Ugovori_OPULJP[[#This Row],[Javni doprinos korisnika - HRK]]/7.5345</f>
        <v>0</v>
      </c>
      <c r="W3533" s="50">
        <v>0</v>
      </c>
      <c r="X3533" s="51">
        <f>Ugovori_OPULJP[[#This Row],[Privatni doprinos korisnika - HRK]]/7.5345</f>
        <v>0</v>
      </c>
      <c r="Y3533" s="52">
        <v>666115.82999999996</v>
      </c>
      <c r="Z3533" s="53">
        <f>Ugovori_OPULJP[[#This Row],[UKUPNI PRIHVATLJIVI IZDACI
TOTAL ELIGIBLE EXPENDITURE
= Bespovratna sredstva ukupno + doprinos korisnika
= Ukupni prihvatljivi troškovi
= Ukupna ugovorena vrijednost projekta HRK]]/7.5345</f>
        <v>88408.763687039609</v>
      </c>
      <c r="AA3533" s="44" t="s">
        <v>752</v>
      </c>
      <c r="AB3533" s="44" t="s">
        <v>753</v>
      </c>
      <c r="AC3533" s="114" t="s">
        <v>12823</v>
      </c>
      <c r="AD3533" s="43" t="s">
        <v>12328</v>
      </c>
    </row>
    <row r="3534" spans="1:30" ht="88.5" customHeight="1" x14ac:dyDescent="0.2">
      <c r="A3534" s="41" t="s">
        <v>12824</v>
      </c>
      <c r="B3534" s="42" t="s">
        <v>12136</v>
      </c>
      <c r="C3534" s="43" t="s">
        <v>12323</v>
      </c>
      <c r="D3534" s="43" t="s">
        <v>12718</v>
      </c>
      <c r="E3534" s="44" t="s">
        <v>232</v>
      </c>
      <c r="F3534" s="45" t="s">
        <v>12825</v>
      </c>
      <c r="G3534" s="45" t="s">
        <v>12826</v>
      </c>
      <c r="H3534" s="47">
        <v>43435</v>
      </c>
      <c r="I3534" s="47">
        <v>44105</v>
      </c>
      <c r="J3534" s="48" t="str">
        <f>IF(Ugovori_OPULJP[[#This Row],[DATUM ZAVRŠETKA OPERACIJE]]&gt;DATE(2024,3,31),"u provedbi","završen")</f>
        <v>završen</v>
      </c>
      <c r="K3534" s="46" t="s">
        <v>12827</v>
      </c>
      <c r="L3534" s="46" t="s">
        <v>37</v>
      </c>
      <c r="M3534" s="49">
        <v>0.85</v>
      </c>
      <c r="N3534" s="49">
        <v>0.15</v>
      </c>
      <c r="O3534" s="50">
        <f>Ugovori_OPULJP[[#This Row],[Bespovratna sredstva - Ukupno (EU+Nac) HRK
= Ukupna ugovorena vrijednost bespovratnih sredstava]]*Ugovori_OPULJP[[#This Row],[EU STOPA SUFINANCIRANJA %
EU CO-FINANCING RATE %]]</f>
        <v>680000</v>
      </c>
      <c r="P3534" s="51">
        <f>Ugovori_OPULJP[[#This Row],[Bespovratna sredstva - EU dio - HRK]]/7.5345</f>
        <v>90251.509721945709</v>
      </c>
      <c r="Q3534" s="50">
        <f>Ugovori_OPULJP[[#This Row],[Bespovratna sredstva - Ukupno (EU+Nac) HRK
= Ukupna ugovorena vrijednost bespovratnih sredstava]]*Ugovori_OPULJP[[#This Row],[STOPA NACIONALNOG SUFINANCIRANJA %]]</f>
        <v>120000</v>
      </c>
      <c r="R3534" s="51">
        <f>Ugovori_OPULJP[[#This Row],[Bespovratna sredstva - Nacionalni dio - HRK]]/7.5345</f>
        <v>15926.737009755125</v>
      </c>
      <c r="S3534" s="50">
        <v>800000</v>
      </c>
      <c r="T3534" s="51">
        <f>Ugovori_OPULJP[[#This Row],[Bespovratna sredstva - Ukupno (EU+Nac) HRK
= Ukupna ugovorena vrijednost bespovratnih sredstava]]/7.5345</f>
        <v>106178.24673170084</v>
      </c>
      <c r="U3534" s="50">
        <v>0</v>
      </c>
      <c r="V3534" s="51">
        <f>Ugovori_OPULJP[[#This Row],[Javni doprinos korisnika - HRK]]/7.5345</f>
        <v>0</v>
      </c>
      <c r="W3534" s="50">
        <v>0</v>
      </c>
      <c r="X3534" s="51">
        <f>Ugovori_OPULJP[[#This Row],[Privatni doprinos korisnika - HRK]]/7.5345</f>
        <v>0</v>
      </c>
      <c r="Y3534" s="52">
        <v>800000</v>
      </c>
      <c r="Z3534" s="53">
        <f>Ugovori_OPULJP[[#This Row],[UKUPNI PRIHVATLJIVI IZDACI
TOTAL ELIGIBLE EXPENDITURE
= Bespovratna sredstva ukupno + doprinos korisnika
= Ukupni prihvatljivi troškovi
= Ukupna ugovorena vrijednost projekta HRK]]/7.5345</f>
        <v>106178.24673170084</v>
      </c>
      <c r="AA3534" s="44" t="s">
        <v>752</v>
      </c>
      <c r="AB3534" s="44" t="s">
        <v>753</v>
      </c>
      <c r="AC3534" s="114" t="s">
        <v>12828</v>
      </c>
      <c r="AD3534" s="43" t="s">
        <v>12328</v>
      </c>
    </row>
    <row r="3535" spans="1:30" ht="88.5" customHeight="1" x14ac:dyDescent="0.2">
      <c r="A3535" s="41" t="s">
        <v>12829</v>
      </c>
      <c r="B3535" s="42" t="s">
        <v>12136</v>
      </c>
      <c r="C3535" s="43" t="s">
        <v>12323</v>
      </c>
      <c r="D3535" s="43" t="s">
        <v>12718</v>
      </c>
      <c r="E3535" s="44" t="s">
        <v>232</v>
      </c>
      <c r="F3535" s="45" t="s">
        <v>12830</v>
      </c>
      <c r="G3535" s="45" t="s">
        <v>6436</v>
      </c>
      <c r="H3535" s="47">
        <v>43402</v>
      </c>
      <c r="I3535" s="47">
        <v>44041</v>
      </c>
      <c r="J3535" s="48" t="str">
        <f>IF(Ugovori_OPULJP[[#This Row],[DATUM ZAVRŠETKA OPERACIJE]]&gt;DATE(2024,3,31),"u provedbi","završen")</f>
        <v>završen</v>
      </c>
      <c r="K3535" s="46" t="s">
        <v>104</v>
      </c>
      <c r="L3535" s="46" t="s">
        <v>104</v>
      </c>
      <c r="M3535" s="49">
        <v>0.85</v>
      </c>
      <c r="N3535" s="49">
        <v>0.15</v>
      </c>
      <c r="O3535" s="50">
        <f>Ugovori_OPULJP[[#This Row],[Bespovratna sredstva - Ukupno (EU+Nac) HRK
= Ukupna ugovorena vrijednost bespovratnih sredstava]]*Ugovori_OPULJP[[#This Row],[EU STOPA SUFINANCIRANJA %
EU CO-FINANCING RATE %]]</f>
        <v>493620.44050000003</v>
      </c>
      <c r="P3535" s="51">
        <f>Ugovori_OPULJP[[#This Row],[Bespovratna sredstva - EU dio - HRK]]/7.5345</f>
        <v>65514.691154024818</v>
      </c>
      <c r="Q3535" s="50">
        <f>Ugovori_OPULJP[[#This Row],[Bespovratna sredstva - Ukupno (EU+Nac) HRK
= Ukupna ugovorena vrijednost bespovratnih sredstava]]*Ugovori_OPULJP[[#This Row],[STOPA NACIONALNOG SUFINANCIRANJA %]]</f>
        <v>87109.489500000011</v>
      </c>
      <c r="R3535" s="51">
        <f>Ugovori_OPULJP[[#This Row],[Bespovratna sredstva - Nacionalni dio - HRK]]/7.5345</f>
        <v>11561.416086004381</v>
      </c>
      <c r="S3535" s="50">
        <v>580729.93000000005</v>
      </c>
      <c r="T3535" s="51">
        <f>Ugovori_OPULJP[[#This Row],[Bespovratna sredstva - Ukupno (EU+Nac) HRK
= Ukupna ugovorena vrijednost bespovratnih sredstava]]/7.5345</f>
        <v>77076.107240029203</v>
      </c>
      <c r="U3535" s="50">
        <v>0</v>
      </c>
      <c r="V3535" s="51">
        <f>Ugovori_OPULJP[[#This Row],[Javni doprinos korisnika - HRK]]/7.5345</f>
        <v>0</v>
      </c>
      <c r="W3535" s="50">
        <v>0</v>
      </c>
      <c r="X3535" s="51">
        <f>Ugovori_OPULJP[[#This Row],[Privatni doprinos korisnika - HRK]]/7.5345</f>
        <v>0</v>
      </c>
      <c r="Y3535" s="52">
        <v>580729.93000000005</v>
      </c>
      <c r="Z3535" s="53">
        <f>Ugovori_OPULJP[[#This Row],[UKUPNI PRIHVATLJIVI IZDACI
TOTAL ELIGIBLE EXPENDITURE
= Bespovratna sredstva ukupno + doprinos korisnika
= Ukupni prihvatljivi troškovi
= Ukupna ugovorena vrijednost projekta HRK]]/7.5345</f>
        <v>77076.107240029203</v>
      </c>
      <c r="AA3535" s="44" t="s">
        <v>752</v>
      </c>
      <c r="AB3535" s="44" t="s">
        <v>753</v>
      </c>
      <c r="AC3535" s="114" t="s">
        <v>12801</v>
      </c>
      <c r="AD3535" s="43" t="s">
        <v>12328</v>
      </c>
    </row>
    <row r="3536" spans="1:30" ht="88.5" customHeight="1" x14ac:dyDescent="0.2">
      <c r="A3536" s="41" t="s">
        <v>12831</v>
      </c>
      <c r="B3536" s="42" t="s">
        <v>12136</v>
      </c>
      <c r="C3536" s="43" t="s">
        <v>12323</v>
      </c>
      <c r="D3536" s="43" t="s">
        <v>12718</v>
      </c>
      <c r="E3536" s="44" t="s">
        <v>232</v>
      </c>
      <c r="F3536" s="45" t="s">
        <v>12832</v>
      </c>
      <c r="G3536" s="62" t="s">
        <v>954</v>
      </c>
      <c r="H3536" s="47">
        <v>43403</v>
      </c>
      <c r="I3536" s="47">
        <v>44042</v>
      </c>
      <c r="J3536" s="48" t="str">
        <f>IF(Ugovori_OPULJP[[#This Row],[DATUM ZAVRŠETKA OPERACIJE]]&gt;DATE(2024,3,31),"u provedbi","završen")</f>
        <v>završen</v>
      </c>
      <c r="K3536" s="46" t="s">
        <v>37</v>
      </c>
      <c r="L3536" s="46" t="s">
        <v>37</v>
      </c>
      <c r="M3536" s="49">
        <v>0.85</v>
      </c>
      <c r="N3536" s="49">
        <v>0.15</v>
      </c>
      <c r="O3536" s="50">
        <f>Ugovori_OPULJP[[#This Row],[Bespovratna sredstva - Ukupno (EU+Nac) HRK
= Ukupna ugovorena vrijednost bespovratnih sredstava]]*Ugovori_OPULJP[[#This Row],[EU STOPA SUFINANCIRANJA %
EU CO-FINANCING RATE %]]</f>
        <v>679524.56949999998</v>
      </c>
      <c r="P3536" s="51">
        <f>Ugovori_OPULJP[[#This Row],[Bespovratna sredstva - EU dio - HRK]]/7.5345</f>
        <v>90188.409250779732</v>
      </c>
      <c r="Q3536" s="50">
        <f>Ugovori_OPULJP[[#This Row],[Bespovratna sredstva - Ukupno (EU+Nac) HRK
= Ukupna ugovorena vrijednost bespovratnih sredstava]]*Ugovori_OPULJP[[#This Row],[STOPA NACIONALNOG SUFINANCIRANJA %]]</f>
        <v>119916.1005</v>
      </c>
      <c r="R3536" s="51">
        <f>Ugovori_OPULJP[[#This Row],[Bespovratna sredstva - Nacionalni dio - HRK]]/7.5345</f>
        <v>15915.601632490543</v>
      </c>
      <c r="S3536" s="50">
        <v>799440.67</v>
      </c>
      <c r="T3536" s="51">
        <f>Ugovori_OPULJP[[#This Row],[Bespovratna sredstva - Ukupno (EU+Nac) HRK
= Ukupna ugovorena vrijednost bespovratnih sredstava]]/7.5345</f>
        <v>106104.01088327028</v>
      </c>
      <c r="U3536" s="50">
        <v>0</v>
      </c>
      <c r="V3536" s="51">
        <f>Ugovori_OPULJP[[#This Row],[Javni doprinos korisnika - HRK]]/7.5345</f>
        <v>0</v>
      </c>
      <c r="W3536" s="50">
        <v>0</v>
      </c>
      <c r="X3536" s="51">
        <f>Ugovori_OPULJP[[#This Row],[Privatni doprinos korisnika - HRK]]/7.5345</f>
        <v>0</v>
      </c>
      <c r="Y3536" s="52">
        <v>799440.67</v>
      </c>
      <c r="Z3536" s="53">
        <f>Ugovori_OPULJP[[#This Row],[UKUPNI PRIHVATLJIVI IZDACI
TOTAL ELIGIBLE EXPENDITURE
= Bespovratna sredstva ukupno + doprinos korisnika
= Ukupni prihvatljivi troškovi
= Ukupna ugovorena vrijednost projekta HRK]]/7.5345</f>
        <v>106104.01088327028</v>
      </c>
      <c r="AA3536" s="44" t="s">
        <v>752</v>
      </c>
      <c r="AB3536" s="44" t="s">
        <v>753</v>
      </c>
      <c r="AC3536" s="114" t="s">
        <v>12833</v>
      </c>
      <c r="AD3536" s="43" t="s">
        <v>12328</v>
      </c>
    </row>
    <row r="3537" spans="1:30" ht="88.5" customHeight="1" x14ac:dyDescent="0.2">
      <c r="A3537" s="41" t="s">
        <v>12834</v>
      </c>
      <c r="B3537" s="42" t="s">
        <v>12136</v>
      </c>
      <c r="C3537" s="43" t="s">
        <v>12323</v>
      </c>
      <c r="D3537" s="43" t="s">
        <v>12718</v>
      </c>
      <c r="E3537" s="44" t="s">
        <v>232</v>
      </c>
      <c r="F3537" s="45" t="s">
        <v>12835</v>
      </c>
      <c r="G3537" s="45" t="s">
        <v>4667</v>
      </c>
      <c r="H3537" s="47">
        <v>43402</v>
      </c>
      <c r="I3537" s="47">
        <v>44227</v>
      </c>
      <c r="J3537" s="48" t="str">
        <f>IF(Ugovori_OPULJP[[#This Row],[DATUM ZAVRŠETKA OPERACIJE]]&gt;DATE(2024,3,31),"u provedbi","završen")</f>
        <v>završen</v>
      </c>
      <c r="K3537" s="46" t="s">
        <v>249</v>
      </c>
      <c r="L3537" s="46" t="s">
        <v>249</v>
      </c>
      <c r="M3537" s="49">
        <v>0.85</v>
      </c>
      <c r="N3537" s="49">
        <v>0.15</v>
      </c>
      <c r="O3537" s="50">
        <f>Ugovori_OPULJP[[#This Row],[Bespovratna sredstva - Ukupno (EU+Nac) HRK
= Ukupna ugovorena vrijednost bespovratnih sredstava]]*Ugovori_OPULJP[[#This Row],[EU STOPA SUFINANCIRANJA %
EU CO-FINANCING RATE %]]</f>
        <v>2123387.0485</v>
      </c>
      <c r="P3537" s="51">
        <f>Ugovori_OPULJP[[#This Row],[Bespovratna sredstva - EU dio - HRK]]/7.5345</f>
        <v>281821.89242816379</v>
      </c>
      <c r="Q3537" s="50">
        <f>Ugovori_OPULJP[[#This Row],[Bespovratna sredstva - Ukupno (EU+Nac) HRK
= Ukupna ugovorena vrijednost bespovratnih sredstava]]*Ugovori_OPULJP[[#This Row],[STOPA NACIONALNOG SUFINANCIRANJA %]]</f>
        <v>374715.3615</v>
      </c>
      <c r="R3537" s="51">
        <f>Ugovori_OPULJP[[#This Row],[Bespovratna sredstva - Nacionalni dio - HRK]]/7.5345</f>
        <v>49733.275134381838</v>
      </c>
      <c r="S3537" s="50">
        <v>2498102.41</v>
      </c>
      <c r="T3537" s="51">
        <f>Ugovori_OPULJP[[#This Row],[Bespovratna sredstva - Ukupno (EU+Nac) HRK
= Ukupna ugovorena vrijednost bespovratnih sredstava]]/7.5345</f>
        <v>331555.16756254563</v>
      </c>
      <c r="U3537" s="50">
        <v>0</v>
      </c>
      <c r="V3537" s="51">
        <f>Ugovori_OPULJP[[#This Row],[Javni doprinos korisnika - HRK]]/7.5345</f>
        <v>0</v>
      </c>
      <c r="W3537" s="50">
        <v>0</v>
      </c>
      <c r="X3537" s="51">
        <f>Ugovori_OPULJP[[#This Row],[Privatni doprinos korisnika - HRK]]/7.5345</f>
        <v>0</v>
      </c>
      <c r="Y3537" s="52">
        <v>2498102.41</v>
      </c>
      <c r="Z3537" s="53">
        <f>Ugovori_OPULJP[[#This Row],[UKUPNI PRIHVATLJIVI IZDACI
TOTAL ELIGIBLE EXPENDITURE
= Bespovratna sredstva ukupno + doprinos korisnika
= Ukupni prihvatljivi troškovi
= Ukupna ugovorena vrijednost projekta HRK]]/7.5345</f>
        <v>331555.16756254563</v>
      </c>
      <c r="AA3537" s="44" t="s">
        <v>752</v>
      </c>
      <c r="AB3537" s="44" t="s">
        <v>753</v>
      </c>
      <c r="AC3537" s="114" t="s">
        <v>12836</v>
      </c>
      <c r="AD3537" s="43" t="s">
        <v>12328</v>
      </c>
    </row>
    <row r="3538" spans="1:30" ht="88.5" customHeight="1" x14ac:dyDescent="0.2">
      <c r="A3538" s="41" t="s">
        <v>12837</v>
      </c>
      <c r="B3538" s="42" t="s">
        <v>12136</v>
      </c>
      <c r="C3538" s="43" t="s">
        <v>12323</v>
      </c>
      <c r="D3538" s="43" t="s">
        <v>12718</v>
      </c>
      <c r="E3538" s="44" t="s">
        <v>232</v>
      </c>
      <c r="F3538" s="45" t="s">
        <v>12838</v>
      </c>
      <c r="G3538" s="45" t="s">
        <v>799</v>
      </c>
      <c r="H3538" s="47">
        <v>43402</v>
      </c>
      <c r="I3538" s="47">
        <v>44133</v>
      </c>
      <c r="J3538" s="48" t="str">
        <f>IF(Ugovori_OPULJP[[#This Row],[DATUM ZAVRŠETKA OPERACIJE]]&gt;DATE(2024,3,31),"u provedbi","završen")</f>
        <v>završen</v>
      </c>
      <c r="K3538" s="46" t="s">
        <v>12839</v>
      </c>
      <c r="L3538" s="46" t="s">
        <v>37</v>
      </c>
      <c r="M3538" s="49">
        <v>0.85</v>
      </c>
      <c r="N3538" s="49">
        <v>0.15</v>
      </c>
      <c r="O3538" s="50">
        <f>Ugovori_OPULJP[[#This Row],[Bespovratna sredstva - Ukupno (EU+Nac) HRK
= Ukupna ugovorena vrijednost bespovratnih sredstava]]*Ugovori_OPULJP[[#This Row],[EU STOPA SUFINANCIRANJA %
EU CO-FINANCING RATE %]]</f>
        <v>2021823.7444999998</v>
      </c>
      <c r="P3538" s="51">
        <f>Ugovori_OPULJP[[#This Row],[Bespovratna sredstva - EU dio - HRK]]/7.5345</f>
        <v>268342.12548941531</v>
      </c>
      <c r="Q3538" s="50">
        <f>Ugovori_OPULJP[[#This Row],[Bespovratna sredstva - Ukupno (EU+Nac) HRK
= Ukupna ugovorena vrijednost bespovratnih sredstava]]*Ugovori_OPULJP[[#This Row],[STOPA NACIONALNOG SUFINANCIRANJA %]]</f>
        <v>356792.42549999995</v>
      </c>
      <c r="R3538" s="51">
        <f>Ugovori_OPULJP[[#This Row],[Bespovratna sredstva - Nacionalni dio - HRK]]/7.5345</f>
        <v>47354.492733426232</v>
      </c>
      <c r="S3538" s="50">
        <v>2378616.17</v>
      </c>
      <c r="T3538" s="51">
        <f>Ugovori_OPULJP[[#This Row],[Bespovratna sredstva - Ukupno (EU+Nac) HRK
= Ukupna ugovorena vrijednost bespovratnih sredstava]]/7.5345</f>
        <v>315696.61822284159</v>
      </c>
      <c r="U3538" s="50">
        <v>0</v>
      </c>
      <c r="V3538" s="51">
        <f>Ugovori_OPULJP[[#This Row],[Javni doprinos korisnika - HRK]]/7.5345</f>
        <v>0</v>
      </c>
      <c r="W3538" s="50">
        <v>0</v>
      </c>
      <c r="X3538" s="51">
        <f>Ugovori_OPULJP[[#This Row],[Privatni doprinos korisnika - HRK]]/7.5345</f>
        <v>0</v>
      </c>
      <c r="Y3538" s="52">
        <v>2378616.17</v>
      </c>
      <c r="Z3538" s="53">
        <f>Ugovori_OPULJP[[#This Row],[UKUPNI PRIHVATLJIVI IZDACI
TOTAL ELIGIBLE EXPENDITURE
= Bespovratna sredstva ukupno + doprinos korisnika
= Ukupni prihvatljivi troškovi
= Ukupna ugovorena vrijednost projekta HRK]]/7.5345</f>
        <v>315696.61822284159</v>
      </c>
      <c r="AA3538" s="44" t="s">
        <v>752</v>
      </c>
      <c r="AB3538" s="44" t="s">
        <v>753</v>
      </c>
      <c r="AC3538" s="114" t="s">
        <v>12840</v>
      </c>
      <c r="AD3538" s="43" t="s">
        <v>12328</v>
      </c>
    </row>
    <row r="3539" spans="1:30" ht="88.5" customHeight="1" x14ac:dyDescent="0.2">
      <c r="A3539" s="41" t="s">
        <v>12841</v>
      </c>
      <c r="B3539" s="42" t="s">
        <v>12136</v>
      </c>
      <c r="C3539" s="43" t="s">
        <v>12323</v>
      </c>
      <c r="D3539" s="43" t="s">
        <v>12718</v>
      </c>
      <c r="E3539" s="44" t="s">
        <v>232</v>
      </c>
      <c r="F3539" s="45" t="s">
        <v>12842</v>
      </c>
      <c r="G3539" s="45" t="s">
        <v>820</v>
      </c>
      <c r="H3539" s="47">
        <v>43402</v>
      </c>
      <c r="I3539" s="47">
        <v>44227</v>
      </c>
      <c r="J3539" s="48" t="str">
        <f>IF(Ugovori_OPULJP[[#This Row],[DATUM ZAVRŠETKA OPERACIJE]]&gt;DATE(2024,3,31),"u provedbi","završen")</f>
        <v>završen</v>
      </c>
      <c r="K3539" s="46" t="s">
        <v>200</v>
      </c>
      <c r="L3539" s="46" t="s">
        <v>200</v>
      </c>
      <c r="M3539" s="49">
        <v>0.85</v>
      </c>
      <c r="N3539" s="49">
        <v>0.15</v>
      </c>
      <c r="O3539" s="50">
        <f>Ugovori_OPULJP[[#This Row],[Bespovratna sredstva - Ukupno (EU+Nac) HRK
= Ukupna ugovorena vrijednost bespovratnih sredstava]]*Ugovori_OPULJP[[#This Row],[EU STOPA SUFINANCIRANJA %
EU CO-FINANCING RATE %]]</f>
        <v>1786997.2280000001</v>
      </c>
      <c r="P3539" s="51">
        <f>Ugovori_OPULJP[[#This Row],[Bespovratna sredstva - EU dio - HRK]]/7.5345</f>
        <v>237175.29072931185</v>
      </c>
      <c r="Q3539" s="50">
        <f>Ugovori_OPULJP[[#This Row],[Bespovratna sredstva - Ukupno (EU+Nac) HRK
= Ukupna ugovorena vrijednost bespovratnih sredstava]]*Ugovori_OPULJP[[#This Row],[STOPA NACIONALNOG SUFINANCIRANJA %]]</f>
        <v>315352.45199999999</v>
      </c>
      <c r="R3539" s="51">
        <f>Ugovori_OPULJP[[#This Row],[Bespovratna sredstva - Nacionalni dio - HRK]]/7.5345</f>
        <v>41854.463069878555</v>
      </c>
      <c r="S3539" s="50">
        <v>2102349.6800000002</v>
      </c>
      <c r="T3539" s="51">
        <f>Ugovori_OPULJP[[#This Row],[Bespovratna sredstva - Ukupno (EU+Nac) HRK
= Ukupna ugovorena vrijednost bespovratnih sredstava]]/7.5345</f>
        <v>279029.7537991904</v>
      </c>
      <c r="U3539" s="50">
        <v>0</v>
      </c>
      <c r="V3539" s="51">
        <f>Ugovori_OPULJP[[#This Row],[Javni doprinos korisnika - HRK]]/7.5345</f>
        <v>0</v>
      </c>
      <c r="W3539" s="50">
        <v>0</v>
      </c>
      <c r="X3539" s="51">
        <f>Ugovori_OPULJP[[#This Row],[Privatni doprinos korisnika - HRK]]/7.5345</f>
        <v>0</v>
      </c>
      <c r="Y3539" s="52">
        <v>2102349.6800000002</v>
      </c>
      <c r="Z3539" s="53">
        <f>Ugovori_OPULJP[[#This Row],[UKUPNI PRIHVATLJIVI IZDACI
TOTAL ELIGIBLE EXPENDITURE
= Bespovratna sredstva ukupno + doprinos korisnika
= Ukupni prihvatljivi troškovi
= Ukupna ugovorena vrijednost projekta HRK]]/7.5345</f>
        <v>279029.7537991904</v>
      </c>
      <c r="AA3539" s="44" t="s">
        <v>752</v>
      </c>
      <c r="AB3539" s="44" t="s">
        <v>753</v>
      </c>
      <c r="AC3539" s="114" t="s">
        <v>12843</v>
      </c>
      <c r="AD3539" s="43" t="s">
        <v>12328</v>
      </c>
    </row>
    <row r="3540" spans="1:30" ht="88.5" customHeight="1" x14ac:dyDescent="0.2">
      <c r="A3540" s="41" t="s">
        <v>12844</v>
      </c>
      <c r="B3540" s="42" t="s">
        <v>12136</v>
      </c>
      <c r="C3540" s="43" t="s">
        <v>12323</v>
      </c>
      <c r="D3540" s="43" t="s">
        <v>12845</v>
      </c>
      <c r="E3540" s="44" t="s">
        <v>232</v>
      </c>
      <c r="F3540" s="45" t="s">
        <v>12846</v>
      </c>
      <c r="G3540" s="45" t="s">
        <v>2252</v>
      </c>
      <c r="H3540" s="47">
        <v>43657</v>
      </c>
      <c r="I3540" s="47">
        <v>44388</v>
      </c>
      <c r="J3540" s="48" t="str">
        <f>IF(Ugovori_OPULJP[[#This Row],[DATUM ZAVRŠETKA OPERACIJE]]&gt;DATE(2024,3,31),"u provedbi","završen")</f>
        <v>završen</v>
      </c>
      <c r="K3540" s="46" t="s">
        <v>12442</v>
      </c>
      <c r="L3540" s="46" t="s">
        <v>84</v>
      </c>
      <c r="M3540" s="49">
        <v>0.85</v>
      </c>
      <c r="N3540" s="49">
        <v>0.15</v>
      </c>
      <c r="O3540" s="50">
        <f>Ugovori_OPULJP[[#This Row],[Bespovratna sredstva - Ukupno (EU+Nac) HRK
= Ukupna ugovorena vrijednost bespovratnih sredstava]]*Ugovori_OPULJP[[#This Row],[EU STOPA SUFINANCIRANJA %
EU CO-FINANCING RATE %]]</f>
        <v>923149.48699999996</v>
      </c>
      <c r="P3540" s="51">
        <f>Ugovori_OPULJP[[#This Row],[Bespovratna sredstva - EU dio - HRK]]/7.5345</f>
        <v>122522.99250116131</v>
      </c>
      <c r="Q3540" s="50">
        <f>Ugovori_OPULJP[[#This Row],[Bespovratna sredstva - Ukupno (EU+Nac) HRK
= Ukupna ugovorena vrijednost bespovratnih sredstava]]*Ugovori_OPULJP[[#This Row],[STOPA NACIONALNOG SUFINANCIRANJA %]]</f>
        <v>162908.73299999998</v>
      </c>
      <c r="R3540" s="51">
        <f>Ugovori_OPULJP[[#This Row],[Bespovratna sredstva - Nacionalni dio - HRK]]/7.5345</f>
        <v>21621.704559028465</v>
      </c>
      <c r="S3540" s="50">
        <v>1086058.22</v>
      </c>
      <c r="T3540" s="51">
        <f>Ugovori_OPULJP[[#This Row],[Bespovratna sredstva - Ukupno (EU+Nac) HRK
= Ukupna ugovorena vrijednost bespovratnih sredstava]]/7.5345</f>
        <v>144144.69706018979</v>
      </c>
      <c r="U3540" s="50">
        <v>0</v>
      </c>
      <c r="V3540" s="51">
        <f>Ugovori_OPULJP[[#This Row],[Javni doprinos korisnika - HRK]]/7.5345</f>
        <v>0</v>
      </c>
      <c r="W3540" s="50">
        <v>0</v>
      </c>
      <c r="X3540" s="51">
        <f>Ugovori_OPULJP[[#This Row],[Privatni doprinos korisnika - HRK]]/7.5345</f>
        <v>0</v>
      </c>
      <c r="Y3540" s="52">
        <v>1086058.22</v>
      </c>
      <c r="Z3540" s="53">
        <f>Ugovori_OPULJP[[#This Row],[UKUPNI PRIHVATLJIVI IZDACI
TOTAL ELIGIBLE EXPENDITURE
= Bespovratna sredstva ukupno + doprinos korisnika
= Ukupni prihvatljivi troškovi
= Ukupna ugovorena vrijednost projekta HRK]]/7.5345</f>
        <v>144144.69706018979</v>
      </c>
      <c r="AA3540" s="44" t="s">
        <v>12326</v>
      </c>
      <c r="AB3540" s="44" t="s">
        <v>753</v>
      </c>
      <c r="AC3540" s="114" t="s">
        <v>12847</v>
      </c>
      <c r="AD3540" s="43" t="s">
        <v>12328</v>
      </c>
    </row>
    <row r="3541" spans="1:30" ht="88.5" customHeight="1" x14ac:dyDescent="0.2">
      <c r="A3541" s="41" t="s">
        <v>12848</v>
      </c>
      <c r="B3541" s="42" t="s">
        <v>12136</v>
      </c>
      <c r="C3541" s="43" t="s">
        <v>12323</v>
      </c>
      <c r="D3541" s="43" t="s">
        <v>12845</v>
      </c>
      <c r="E3541" s="44" t="s">
        <v>232</v>
      </c>
      <c r="F3541" s="45" t="s">
        <v>12849</v>
      </c>
      <c r="G3541" s="62" t="s">
        <v>9727</v>
      </c>
      <c r="H3541" s="47">
        <v>43657</v>
      </c>
      <c r="I3541" s="47">
        <v>44388</v>
      </c>
      <c r="J3541" s="48" t="str">
        <f>IF(Ugovori_OPULJP[[#This Row],[DATUM ZAVRŠETKA OPERACIJE]]&gt;DATE(2024,3,31),"u provedbi","završen")</f>
        <v>završen</v>
      </c>
      <c r="K3541" s="46" t="s">
        <v>249</v>
      </c>
      <c r="L3541" s="46" t="s">
        <v>249</v>
      </c>
      <c r="M3541" s="49">
        <v>0.85</v>
      </c>
      <c r="N3541" s="49">
        <v>0.15</v>
      </c>
      <c r="O3541" s="50">
        <f>Ugovori_OPULJP[[#This Row],[Bespovratna sredstva - Ukupno (EU+Nac) HRK
= Ukupna ugovorena vrijednost bespovratnih sredstava]]*Ugovori_OPULJP[[#This Row],[EU STOPA SUFINANCIRANJA %
EU CO-FINANCING RATE %]]</f>
        <v>882097.66599999997</v>
      </c>
      <c r="P3541" s="51">
        <f>Ugovori_OPULJP[[#This Row],[Bespovratna sredstva - EU dio - HRK]]/7.5345</f>
        <v>117074.47952750679</v>
      </c>
      <c r="Q3541" s="50">
        <f>Ugovori_OPULJP[[#This Row],[Bespovratna sredstva - Ukupno (EU+Nac) HRK
= Ukupna ugovorena vrijednost bespovratnih sredstava]]*Ugovori_OPULJP[[#This Row],[STOPA NACIONALNOG SUFINANCIRANJA %]]</f>
        <v>155664.29399999999</v>
      </c>
      <c r="R3541" s="51">
        <f>Ugovori_OPULJP[[#This Row],[Bespovratna sredstva - Nacionalni dio - HRK]]/7.5345</f>
        <v>20660.202269560021</v>
      </c>
      <c r="S3541" s="50">
        <v>1037761.96</v>
      </c>
      <c r="T3541" s="51">
        <f>Ugovori_OPULJP[[#This Row],[Bespovratna sredstva - Ukupno (EU+Nac) HRK
= Ukupna ugovorena vrijednost bespovratnih sredstava]]/7.5345</f>
        <v>137734.68179706682</v>
      </c>
      <c r="U3541" s="50">
        <v>0</v>
      </c>
      <c r="V3541" s="51">
        <f>Ugovori_OPULJP[[#This Row],[Javni doprinos korisnika - HRK]]/7.5345</f>
        <v>0</v>
      </c>
      <c r="W3541" s="50">
        <v>0</v>
      </c>
      <c r="X3541" s="51">
        <f>Ugovori_OPULJP[[#This Row],[Privatni doprinos korisnika - HRK]]/7.5345</f>
        <v>0</v>
      </c>
      <c r="Y3541" s="52">
        <v>1037761.96</v>
      </c>
      <c r="Z3541" s="53">
        <f>Ugovori_OPULJP[[#This Row],[UKUPNI PRIHVATLJIVI IZDACI
TOTAL ELIGIBLE EXPENDITURE
= Bespovratna sredstva ukupno + doprinos korisnika
= Ukupni prihvatljivi troškovi
= Ukupna ugovorena vrijednost projekta HRK]]/7.5345</f>
        <v>137734.68179706682</v>
      </c>
      <c r="AA3541" s="44" t="s">
        <v>12326</v>
      </c>
      <c r="AB3541" s="44" t="s">
        <v>753</v>
      </c>
      <c r="AC3541" s="114" t="s">
        <v>12850</v>
      </c>
      <c r="AD3541" s="43" t="s">
        <v>12328</v>
      </c>
    </row>
    <row r="3542" spans="1:30" ht="88.5" customHeight="1" x14ac:dyDescent="0.2">
      <c r="A3542" s="41" t="s">
        <v>12851</v>
      </c>
      <c r="B3542" s="42" t="s">
        <v>12136</v>
      </c>
      <c r="C3542" s="43" t="s">
        <v>12323</v>
      </c>
      <c r="D3542" s="43" t="s">
        <v>12845</v>
      </c>
      <c r="E3542" s="44" t="s">
        <v>232</v>
      </c>
      <c r="F3542" s="45" t="s">
        <v>12852</v>
      </c>
      <c r="G3542" s="45" t="s">
        <v>12853</v>
      </c>
      <c r="H3542" s="47">
        <v>43657</v>
      </c>
      <c r="I3542" s="47">
        <v>44207</v>
      </c>
      <c r="J3542" s="48" t="str">
        <f>IF(Ugovori_OPULJP[[#This Row],[DATUM ZAVRŠETKA OPERACIJE]]&gt;DATE(2024,3,31),"u provedbi","završen")</f>
        <v>završen</v>
      </c>
      <c r="K3542" s="46" t="s">
        <v>37</v>
      </c>
      <c r="L3542" s="46" t="s">
        <v>37</v>
      </c>
      <c r="M3542" s="49">
        <v>0.85</v>
      </c>
      <c r="N3542" s="49">
        <v>0.15</v>
      </c>
      <c r="O3542" s="50">
        <f>Ugovori_OPULJP[[#This Row],[Bespovratna sredstva - Ukupno (EU+Nac) HRK
= Ukupna ugovorena vrijednost bespovratnih sredstava]]*Ugovori_OPULJP[[#This Row],[EU STOPA SUFINANCIRANJA %
EU CO-FINANCING RATE %]]</f>
        <v>983814.48849999998</v>
      </c>
      <c r="P3542" s="51">
        <f>Ugovori_OPULJP[[#This Row],[Bespovratna sredstva - EU dio - HRK]]/7.5345</f>
        <v>130574.62187271881</v>
      </c>
      <c r="Q3542" s="50">
        <f>Ugovori_OPULJP[[#This Row],[Bespovratna sredstva - Ukupno (EU+Nac) HRK
= Ukupna ugovorena vrijednost bespovratnih sredstava]]*Ugovori_OPULJP[[#This Row],[STOPA NACIONALNOG SUFINANCIRANJA %]]</f>
        <v>173614.32149999999</v>
      </c>
      <c r="R3542" s="51">
        <f>Ugovori_OPULJP[[#This Row],[Bespovratna sredstva - Nacionalni dio - HRK]]/7.5345</f>
        <v>23042.580330479792</v>
      </c>
      <c r="S3542" s="50">
        <v>1157428.81</v>
      </c>
      <c r="T3542" s="51">
        <f>Ugovori_OPULJP[[#This Row],[Bespovratna sredstva - Ukupno (EU+Nac) HRK
= Ukupna ugovorena vrijednost bespovratnih sredstava]]/7.5345</f>
        <v>153617.20220319863</v>
      </c>
      <c r="U3542" s="50">
        <v>0</v>
      </c>
      <c r="V3542" s="51">
        <f>Ugovori_OPULJP[[#This Row],[Javni doprinos korisnika - HRK]]/7.5345</f>
        <v>0</v>
      </c>
      <c r="W3542" s="50">
        <v>0</v>
      </c>
      <c r="X3542" s="51">
        <f>Ugovori_OPULJP[[#This Row],[Privatni doprinos korisnika - HRK]]/7.5345</f>
        <v>0</v>
      </c>
      <c r="Y3542" s="52">
        <v>1157428.81</v>
      </c>
      <c r="Z3542" s="53">
        <f>Ugovori_OPULJP[[#This Row],[UKUPNI PRIHVATLJIVI IZDACI
TOTAL ELIGIBLE EXPENDITURE
= Bespovratna sredstva ukupno + doprinos korisnika
= Ukupni prihvatljivi troškovi
= Ukupna ugovorena vrijednost projekta HRK]]/7.5345</f>
        <v>153617.20220319863</v>
      </c>
      <c r="AA3542" s="44" t="s">
        <v>12326</v>
      </c>
      <c r="AB3542" s="44" t="s">
        <v>753</v>
      </c>
      <c r="AC3542" s="114" t="s">
        <v>12854</v>
      </c>
      <c r="AD3542" s="43" t="s">
        <v>12328</v>
      </c>
    </row>
    <row r="3543" spans="1:30" ht="88.5" customHeight="1" x14ac:dyDescent="0.2">
      <c r="A3543" s="41" t="s">
        <v>12855</v>
      </c>
      <c r="B3543" s="42" t="s">
        <v>12136</v>
      </c>
      <c r="C3543" s="43" t="s">
        <v>12323</v>
      </c>
      <c r="D3543" s="43" t="s">
        <v>12845</v>
      </c>
      <c r="E3543" s="44" t="s">
        <v>232</v>
      </c>
      <c r="F3543" s="45" t="s">
        <v>9121</v>
      </c>
      <c r="G3543" s="45" t="s">
        <v>12856</v>
      </c>
      <c r="H3543" s="47">
        <v>43657</v>
      </c>
      <c r="I3543" s="47">
        <v>44327</v>
      </c>
      <c r="J3543" s="48" t="str">
        <f>IF(Ugovori_OPULJP[[#This Row],[DATUM ZAVRŠETKA OPERACIJE]]&gt;DATE(2024,3,31),"u provedbi","završen")</f>
        <v>završen</v>
      </c>
      <c r="K3543" s="46" t="s">
        <v>36</v>
      </c>
      <c r="L3543" s="46" t="s">
        <v>37</v>
      </c>
      <c r="M3543" s="49">
        <v>0.85</v>
      </c>
      <c r="N3543" s="49">
        <v>0.15</v>
      </c>
      <c r="O3543" s="50">
        <f>Ugovori_OPULJP[[#This Row],[Bespovratna sredstva - Ukupno (EU+Nac) HRK
= Ukupna ugovorena vrijednost bespovratnih sredstava]]*Ugovori_OPULJP[[#This Row],[EU STOPA SUFINANCIRANJA %
EU CO-FINANCING RATE %]]</f>
        <v>1017634.3395000001</v>
      </c>
      <c r="P3543" s="51">
        <f>Ugovori_OPULJP[[#This Row],[Bespovratna sredstva - EU dio - HRK]]/7.5345</f>
        <v>135063.28747760304</v>
      </c>
      <c r="Q3543" s="50">
        <f>Ugovori_OPULJP[[#This Row],[Bespovratna sredstva - Ukupno (EU+Nac) HRK
= Ukupna ugovorena vrijednost bespovratnih sredstava]]*Ugovori_OPULJP[[#This Row],[STOPA NACIONALNOG SUFINANCIRANJA %]]</f>
        <v>179582.53050000002</v>
      </c>
      <c r="R3543" s="51">
        <f>Ugovori_OPULJP[[#This Row],[Bespovratna sredstva - Nacionalni dio - HRK]]/7.5345</f>
        <v>23834.697790165243</v>
      </c>
      <c r="S3543" s="50">
        <v>1197216.8700000001</v>
      </c>
      <c r="T3543" s="51">
        <f>Ugovori_OPULJP[[#This Row],[Bespovratna sredstva - Ukupno (EU+Nac) HRK
= Ukupna ugovorena vrijednost bespovratnih sredstava]]/7.5345</f>
        <v>158897.98526776826</v>
      </c>
      <c r="U3543" s="50">
        <v>0</v>
      </c>
      <c r="V3543" s="51">
        <f>Ugovori_OPULJP[[#This Row],[Javni doprinos korisnika - HRK]]/7.5345</f>
        <v>0</v>
      </c>
      <c r="W3543" s="50">
        <v>0</v>
      </c>
      <c r="X3543" s="51">
        <f>Ugovori_OPULJP[[#This Row],[Privatni doprinos korisnika - HRK]]/7.5345</f>
        <v>0</v>
      </c>
      <c r="Y3543" s="52">
        <v>1197216.8700000001</v>
      </c>
      <c r="Z3543" s="53">
        <f>Ugovori_OPULJP[[#This Row],[UKUPNI PRIHVATLJIVI IZDACI
TOTAL ELIGIBLE EXPENDITURE
= Bespovratna sredstva ukupno + doprinos korisnika
= Ukupni prihvatljivi troškovi
= Ukupna ugovorena vrijednost projekta HRK]]/7.5345</f>
        <v>158897.98526776826</v>
      </c>
      <c r="AA3543" s="44" t="s">
        <v>12326</v>
      </c>
      <c r="AB3543" s="44" t="s">
        <v>753</v>
      </c>
      <c r="AC3543" s="114" t="s">
        <v>12857</v>
      </c>
      <c r="AD3543" s="43" t="s">
        <v>12328</v>
      </c>
    </row>
    <row r="3544" spans="1:30" ht="88.5" customHeight="1" x14ac:dyDescent="0.2">
      <c r="A3544" s="41" t="s">
        <v>12858</v>
      </c>
      <c r="B3544" s="42" t="s">
        <v>12136</v>
      </c>
      <c r="C3544" s="43" t="s">
        <v>12323</v>
      </c>
      <c r="D3544" s="43" t="s">
        <v>12845</v>
      </c>
      <c r="E3544" s="44" t="s">
        <v>232</v>
      </c>
      <c r="F3544" s="45" t="s">
        <v>12859</v>
      </c>
      <c r="G3544" s="45" t="s">
        <v>8107</v>
      </c>
      <c r="H3544" s="47">
        <v>43657</v>
      </c>
      <c r="I3544" s="47">
        <v>44196</v>
      </c>
      <c r="J3544" s="48" t="str">
        <f>IF(Ugovori_OPULJP[[#This Row],[DATUM ZAVRŠETKA OPERACIJE]]&gt;DATE(2024,3,31),"u provedbi","završen")</f>
        <v>završen</v>
      </c>
      <c r="K3544" s="46" t="s">
        <v>12860</v>
      </c>
      <c r="L3544" s="46" t="s">
        <v>37</v>
      </c>
      <c r="M3544" s="49">
        <v>0.85</v>
      </c>
      <c r="N3544" s="49">
        <v>0.15</v>
      </c>
      <c r="O3544" s="50">
        <f>Ugovori_OPULJP[[#This Row],[Bespovratna sredstva - Ukupno (EU+Nac) HRK
= Ukupna ugovorena vrijednost bespovratnih sredstava]]*Ugovori_OPULJP[[#This Row],[EU STOPA SUFINANCIRANJA %
EU CO-FINANCING RATE %]]</f>
        <v>874950.152</v>
      </c>
      <c r="P3544" s="51">
        <f>Ugovori_OPULJP[[#This Row],[Bespovratna sredstva - EU dio - HRK]]/7.5345</f>
        <v>116125.84139624394</v>
      </c>
      <c r="Q3544" s="50">
        <f>Ugovori_OPULJP[[#This Row],[Bespovratna sredstva - Ukupno (EU+Nac) HRK
= Ukupna ugovorena vrijednost bespovratnih sredstava]]*Ugovori_OPULJP[[#This Row],[STOPA NACIONALNOG SUFINANCIRANJA %]]</f>
        <v>154402.96799999999</v>
      </c>
      <c r="R3544" s="51">
        <f>Ugovori_OPULJP[[#This Row],[Bespovratna sredstva - Nacionalni dio - HRK]]/7.5345</f>
        <v>20492.795540513634</v>
      </c>
      <c r="S3544" s="50">
        <v>1029353.12</v>
      </c>
      <c r="T3544" s="51">
        <f>Ugovori_OPULJP[[#This Row],[Bespovratna sredstva - Ukupno (EU+Nac) HRK
= Ukupna ugovorena vrijednost bespovratnih sredstava]]/7.5345</f>
        <v>136618.63693675757</v>
      </c>
      <c r="U3544" s="50">
        <v>0</v>
      </c>
      <c r="V3544" s="51">
        <f>Ugovori_OPULJP[[#This Row],[Javni doprinos korisnika - HRK]]/7.5345</f>
        <v>0</v>
      </c>
      <c r="W3544" s="50">
        <v>0</v>
      </c>
      <c r="X3544" s="51">
        <f>Ugovori_OPULJP[[#This Row],[Privatni doprinos korisnika - HRK]]/7.5345</f>
        <v>0</v>
      </c>
      <c r="Y3544" s="52">
        <v>1029353.12</v>
      </c>
      <c r="Z3544" s="53">
        <f>Ugovori_OPULJP[[#This Row],[UKUPNI PRIHVATLJIVI IZDACI
TOTAL ELIGIBLE EXPENDITURE
= Bespovratna sredstva ukupno + doprinos korisnika
= Ukupni prihvatljivi troškovi
= Ukupna ugovorena vrijednost projekta HRK]]/7.5345</f>
        <v>136618.63693675757</v>
      </c>
      <c r="AA3544" s="44" t="s">
        <v>12326</v>
      </c>
      <c r="AB3544" s="44" t="s">
        <v>753</v>
      </c>
      <c r="AC3544" s="114" t="s">
        <v>12861</v>
      </c>
      <c r="AD3544" s="43" t="s">
        <v>12328</v>
      </c>
    </row>
    <row r="3545" spans="1:30" ht="88.5" customHeight="1" x14ac:dyDescent="0.2">
      <c r="A3545" s="41" t="s">
        <v>12862</v>
      </c>
      <c r="B3545" s="42" t="s">
        <v>12136</v>
      </c>
      <c r="C3545" s="43" t="s">
        <v>12323</v>
      </c>
      <c r="D3545" s="43" t="s">
        <v>12845</v>
      </c>
      <c r="E3545" s="44" t="s">
        <v>232</v>
      </c>
      <c r="F3545" s="45" t="s">
        <v>12863</v>
      </c>
      <c r="G3545" s="45" t="s">
        <v>2526</v>
      </c>
      <c r="H3545" s="47">
        <v>43657</v>
      </c>
      <c r="I3545" s="47">
        <v>44388</v>
      </c>
      <c r="J3545" s="48" t="str">
        <f>IF(Ugovori_OPULJP[[#This Row],[DATUM ZAVRŠETKA OPERACIJE]]&gt;DATE(2024,3,31),"u provedbi","završen")</f>
        <v>završen</v>
      </c>
      <c r="K3545" s="46" t="s">
        <v>79</v>
      </c>
      <c r="L3545" s="46" t="s">
        <v>79</v>
      </c>
      <c r="M3545" s="49">
        <v>0.85</v>
      </c>
      <c r="N3545" s="49">
        <v>0.15</v>
      </c>
      <c r="O3545" s="50">
        <f>Ugovori_OPULJP[[#This Row],[Bespovratna sredstva - Ukupno (EU+Nac) HRK
= Ukupna ugovorena vrijednost bespovratnih sredstava]]*Ugovori_OPULJP[[#This Row],[EU STOPA SUFINANCIRANJA %
EU CO-FINANCING RATE %]]</f>
        <v>1019947.4615</v>
      </c>
      <c r="P3545" s="51">
        <f>Ugovori_OPULJP[[#This Row],[Bespovratna sredstva - EU dio - HRK]]/7.5345</f>
        <v>135370.29152564867</v>
      </c>
      <c r="Q3545" s="50">
        <f>Ugovori_OPULJP[[#This Row],[Bespovratna sredstva - Ukupno (EU+Nac) HRK
= Ukupna ugovorena vrijednost bespovratnih sredstava]]*Ugovori_OPULJP[[#This Row],[STOPA NACIONALNOG SUFINANCIRANJA %]]</f>
        <v>179990.7285</v>
      </c>
      <c r="R3545" s="51">
        <f>Ugovori_OPULJP[[#This Row],[Bespovratna sredstva - Nacionalni dio - HRK]]/7.5345</f>
        <v>23888.874975114471</v>
      </c>
      <c r="S3545" s="50">
        <v>1199938.19</v>
      </c>
      <c r="T3545" s="51">
        <f>Ugovori_OPULJP[[#This Row],[Bespovratna sredstva - Ukupno (EU+Nac) HRK
= Ukupna ugovorena vrijednost bespovratnih sredstava]]/7.5345</f>
        <v>159259.16650076315</v>
      </c>
      <c r="U3545" s="50">
        <v>0</v>
      </c>
      <c r="V3545" s="51">
        <f>Ugovori_OPULJP[[#This Row],[Javni doprinos korisnika - HRK]]/7.5345</f>
        <v>0</v>
      </c>
      <c r="W3545" s="50">
        <v>0</v>
      </c>
      <c r="X3545" s="51">
        <f>Ugovori_OPULJP[[#This Row],[Privatni doprinos korisnika - HRK]]/7.5345</f>
        <v>0</v>
      </c>
      <c r="Y3545" s="52">
        <v>1199938.19</v>
      </c>
      <c r="Z3545" s="53">
        <f>Ugovori_OPULJP[[#This Row],[UKUPNI PRIHVATLJIVI IZDACI
TOTAL ELIGIBLE EXPENDITURE
= Bespovratna sredstva ukupno + doprinos korisnika
= Ukupni prihvatljivi troškovi
= Ukupna ugovorena vrijednost projekta HRK]]/7.5345</f>
        <v>159259.16650076315</v>
      </c>
      <c r="AA3545" s="44" t="s">
        <v>12326</v>
      </c>
      <c r="AB3545" s="44" t="s">
        <v>753</v>
      </c>
      <c r="AC3545" s="114" t="s">
        <v>12864</v>
      </c>
      <c r="AD3545" s="43" t="s">
        <v>12328</v>
      </c>
    </row>
    <row r="3546" spans="1:30" ht="88.5" customHeight="1" x14ac:dyDescent="0.2">
      <c r="A3546" s="41" t="s">
        <v>12865</v>
      </c>
      <c r="B3546" s="42" t="s">
        <v>12136</v>
      </c>
      <c r="C3546" s="43" t="s">
        <v>12323</v>
      </c>
      <c r="D3546" s="43" t="s">
        <v>12845</v>
      </c>
      <c r="E3546" s="44" t="s">
        <v>232</v>
      </c>
      <c r="F3546" s="45" t="s">
        <v>12866</v>
      </c>
      <c r="G3546" s="45" t="s">
        <v>12867</v>
      </c>
      <c r="H3546" s="47">
        <v>43657</v>
      </c>
      <c r="I3546" s="47">
        <v>44388</v>
      </c>
      <c r="J3546" s="48" t="str">
        <f>IF(Ugovori_OPULJP[[#This Row],[DATUM ZAVRŠETKA OPERACIJE]]&gt;DATE(2024,3,31),"u provedbi","završen")</f>
        <v>završen</v>
      </c>
      <c r="K3546" s="46" t="s">
        <v>12868</v>
      </c>
      <c r="L3546" s="46" t="s">
        <v>594</v>
      </c>
      <c r="M3546" s="49">
        <v>0.85</v>
      </c>
      <c r="N3546" s="49">
        <v>0.15</v>
      </c>
      <c r="O3546" s="50">
        <f>Ugovori_OPULJP[[#This Row],[Bespovratna sredstva - Ukupno (EU+Nac) HRK
= Ukupna ugovorena vrijednost bespovratnih sredstava]]*Ugovori_OPULJP[[#This Row],[EU STOPA SUFINANCIRANJA %
EU CO-FINANCING RATE %]]</f>
        <v>997424.22950000002</v>
      </c>
      <c r="P3546" s="51">
        <f>Ugovori_OPULJP[[#This Row],[Bespovratna sredstva - EU dio - HRK]]/7.5345</f>
        <v>132380.9449200345</v>
      </c>
      <c r="Q3546" s="50">
        <f>Ugovori_OPULJP[[#This Row],[Bespovratna sredstva - Ukupno (EU+Nac) HRK
= Ukupna ugovorena vrijednost bespovratnih sredstava]]*Ugovori_OPULJP[[#This Row],[STOPA NACIONALNOG SUFINANCIRANJA %]]</f>
        <v>176016.0405</v>
      </c>
      <c r="R3546" s="51">
        <f>Ugovori_OPULJP[[#This Row],[Bespovratna sredstva - Nacionalni dio - HRK]]/7.5345</f>
        <v>23361.34322118256</v>
      </c>
      <c r="S3546" s="50">
        <v>1173440.27</v>
      </c>
      <c r="T3546" s="51">
        <f>Ugovori_OPULJP[[#This Row],[Bespovratna sredstva - Ukupno (EU+Nac) HRK
= Ukupna ugovorena vrijednost bespovratnih sredstava]]/7.5345</f>
        <v>155742.28814121705</v>
      </c>
      <c r="U3546" s="50">
        <v>0</v>
      </c>
      <c r="V3546" s="51">
        <f>Ugovori_OPULJP[[#This Row],[Javni doprinos korisnika - HRK]]/7.5345</f>
        <v>0</v>
      </c>
      <c r="W3546" s="50">
        <v>0</v>
      </c>
      <c r="X3546" s="51">
        <f>Ugovori_OPULJP[[#This Row],[Privatni doprinos korisnika - HRK]]/7.5345</f>
        <v>0</v>
      </c>
      <c r="Y3546" s="52">
        <v>1173440.27</v>
      </c>
      <c r="Z3546" s="53">
        <f>Ugovori_OPULJP[[#This Row],[UKUPNI PRIHVATLJIVI IZDACI
TOTAL ELIGIBLE EXPENDITURE
= Bespovratna sredstva ukupno + doprinos korisnika
= Ukupni prihvatljivi troškovi
= Ukupna ugovorena vrijednost projekta HRK]]/7.5345</f>
        <v>155742.28814121705</v>
      </c>
      <c r="AA3546" s="44" t="s">
        <v>12326</v>
      </c>
      <c r="AB3546" s="44" t="s">
        <v>753</v>
      </c>
      <c r="AC3546" s="114" t="s">
        <v>12869</v>
      </c>
      <c r="AD3546" s="43" t="s">
        <v>12328</v>
      </c>
    </row>
    <row r="3547" spans="1:30" ht="88.5" customHeight="1" x14ac:dyDescent="0.2">
      <c r="A3547" s="41" t="s">
        <v>12870</v>
      </c>
      <c r="B3547" s="42" t="s">
        <v>12136</v>
      </c>
      <c r="C3547" s="43" t="s">
        <v>12323</v>
      </c>
      <c r="D3547" s="43" t="s">
        <v>12845</v>
      </c>
      <c r="E3547" s="44" t="s">
        <v>232</v>
      </c>
      <c r="F3547" s="45" t="s">
        <v>12871</v>
      </c>
      <c r="G3547" s="45" t="s">
        <v>4618</v>
      </c>
      <c r="H3547" s="47">
        <v>43678</v>
      </c>
      <c r="I3547" s="47">
        <v>44407</v>
      </c>
      <c r="J3547" s="48" t="str">
        <f>IF(Ugovori_OPULJP[[#This Row],[DATUM ZAVRŠETKA OPERACIJE]]&gt;DATE(2024,3,31),"u provedbi","završen")</f>
        <v>završen</v>
      </c>
      <c r="K3547" s="46" t="s">
        <v>12872</v>
      </c>
      <c r="L3547" s="46" t="s">
        <v>37</v>
      </c>
      <c r="M3547" s="49">
        <v>0.85</v>
      </c>
      <c r="N3547" s="49">
        <v>0.15</v>
      </c>
      <c r="O3547" s="50">
        <f>Ugovori_OPULJP[[#This Row],[Bespovratna sredstva - Ukupno (EU+Nac) HRK
= Ukupna ugovorena vrijednost bespovratnih sredstava]]*Ugovori_OPULJP[[#This Row],[EU STOPA SUFINANCIRANJA %
EU CO-FINANCING RATE %]]</f>
        <v>958812.93699999992</v>
      </c>
      <c r="P3547" s="51">
        <f>Ugovori_OPULJP[[#This Row],[Bespovratna sredstva - EU dio - HRK]]/7.5345</f>
        <v>127256.3457429159</v>
      </c>
      <c r="Q3547" s="50">
        <f>Ugovori_OPULJP[[#This Row],[Bespovratna sredstva - Ukupno (EU+Nac) HRK
= Ukupna ugovorena vrijednost bespovratnih sredstava]]*Ugovori_OPULJP[[#This Row],[STOPA NACIONALNOG SUFINANCIRANJA %]]</f>
        <v>169202.283</v>
      </c>
      <c r="R3547" s="51">
        <f>Ugovori_OPULJP[[#This Row],[Bespovratna sredstva - Nacionalni dio - HRK]]/7.5345</f>
        <v>22457.002189926337</v>
      </c>
      <c r="S3547" s="50">
        <v>1128015.22</v>
      </c>
      <c r="T3547" s="51">
        <f>Ugovori_OPULJP[[#This Row],[Bespovratna sredstva - Ukupno (EU+Nac) HRK
= Ukupna ugovorena vrijednost bespovratnih sredstava]]/7.5345</f>
        <v>149713.34793284224</v>
      </c>
      <c r="U3547" s="50">
        <v>0</v>
      </c>
      <c r="V3547" s="51">
        <f>Ugovori_OPULJP[[#This Row],[Javni doprinos korisnika - HRK]]/7.5345</f>
        <v>0</v>
      </c>
      <c r="W3547" s="50">
        <v>0</v>
      </c>
      <c r="X3547" s="51">
        <f>Ugovori_OPULJP[[#This Row],[Privatni doprinos korisnika - HRK]]/7.5345</f>
        <v>0</v>
      </c>
      <c r="Y3547" s="52">
        <v>1128015.22</v>
      </c>
      <c r="Z3547" s="53">
        <f>Ugovori_OPULJP[[#This Row],[UKUPNI PRIHVATLJIVI IZDACI
TOTAL ELIGIBLE EXPENDITURE
= Bespovratna sredstva ukupno + doprinos korisnika
= Ukupni prihvatljivi troškovi
= Ukupna ugovorena vrijednost projekta HRK]]/7.5345</f>
        <v>149713.34793284224</v>
      </c>
      <c r="AA3547" s="44" t="s">
        <v>12326</v>
      </c>
      <c r="AB3547" s="44" t="s">
        <v>753</v>
      </c>
      <c r="AC3547" s="114" t="s">
        <v>12873</v>
      </c>
      <c r="AD3547" s="43" t="s">
        <v>12328</v>
      </c>
    </row>
    <row r="3548" spans="1:30" ht="88.5" customHeight="1" x14ac:dyDescent="0.2">
      <c r="A3548" s="41" t="s">
        <v>12874</v>
      </c>
      <c r="B3548" s="42" t="s">
        <v>12136</v>
      </c>
      <c r="C3548" s="43" t="s">
        <v>12323</v>
      </c>
      <c r="D3548" s="43" t="s">
        <v>12845</v>
      </c>
      <c r="E3548" s="44" t="s">
        <v>232</v>
      </c>
      <c r="F3548" s="45" t="s">
        <v>12875</v>
      </c>
      <c r="G3548" s="62" t="s">
        <v>7037</v>
      </c>
      <c r="H3548" s="47">
        <v>43657</v>
      </c>
      <c r="I3548" s="47">
        <v>44500</v>
      </c>
      <c r="J3548" s="48" t="str">
        <f>IF(Ugovori_OPULJP[[#This Row],[DATUM ZAVRŠETKA OPERACIJE]]&gt;DATE(2024,3,31),"u provedbi","završen")</f>
        <v>završen</v>
      </c>
      <c r="K3548" s="46" t="s">
        <v>12876</v>
      </c>
      <c r="L3548" s="46" t="s">
        <v>37</v>
      </c>
      <c r="M3548" s="49">
        <v>0.85</v>
      </c>
      <c r="N3548" s="49">
        <v>0.15</v>
      </c>
      <c r="O3548" s="50">
        <f>Ugovori_OPULJP[[#This Row],[Bespovratna sredstva - Ukupno (EU+Nac) HRK
= Ukupna ugovorena vrijednost bespovratnih sredstava]]*Ugovori_OPULJP[[#This Row],[EU STOPA SUFINANCIRANJA %
EU CO-FINANCING RATE %]]</f>
        <v>1020000</v>
      </c>
      <c r="P3548" s="51">
        <f>Ugovori_OPULJP[[#This Row],[Bespovratna sredstva - EU dio - HRK]]/7.5345</f>
        <v>135377.26458291858</v>
      </c>
      <c r="Q3548" s="50">
        <f>Ugovori_OPULJP[[#This Row],[Bespovratna sredstva - Ukupno (EU+Nac) HRK
= Ukupna ugovorena vrijednost bespovratnih sredstava]]*Ugovori_OPULJP[[#This Row],[STOPA NACIONALNOG SUFINANCIRANJA %]]</f>
        <v>180000</v>
      </c>
      <c r="R3548" s="51">
        <f>Ugovori_OPULJP[[#This Row],[Bespovratna sredstva - Nacionalni dio - HRK]]/7.5345</f>
        <v>23890.105514632687</v>
      </c>
      <c r="S3548" s="50">
        <v>1200000</v>
      </c>
      <c r="T3548" s="51">
        <f>Ugovori_OPULJP[[#This Row],[Bespovratna sredstva - Ukupno (EU+Nac) HRK
= Ukupna ugovorena vrijednost bespovratnih sredstava]]/7.5345</f>
        <v>159267.37009755126</v>
      </c>
      <c r="U3548" s="50">
        <v>0</v>
      </c>
      <c r="V3548" s="51">
        <f>Ugovori_OPULJP[[#This Row],[Javni doprinos korisnika - HRK]]/7.5345</f>
        <v>0</v>
      </c>
      <c r="W3548" s="50">
        <v>0</v>
      </c>
      <c r="X3548" s="51">
        <f>Ugovori_OPULJP[[#This Row],[Privatni doprinos korisnika - HRK]]/7.5345</f>
        <v>0</v>
      </c>
      <c r="Y3548" s="52">
        <v>1200000</v>
      </c>
      <c r="Z3548" s="53">
        <f>Ugovori_OPULJP[[#This Row],[UKUPNI PRIHVATLJIVI IZDACI
TOTAL ELIGIBLE EXPENDITURE
= Bespovratna sredstva ukupno + doprinos korisnika
= Ukupni prihvatljivi troškovi
= Ukupna ugovorena vrijednost projekta HRK]]/7.5345</f>
        <v>159267.37009755126</v>
      </c>
      <c r="AA3548" s="44" t="s">
        <v>12326</v>
      </c>
      <c r="AB3548" s="44" t="s">
        <v>753</v>
      </c>
      <c r="AC3548" s="114" t="s">
        <v>12877</v>
      </c>
      <c r="AD3548" s="43" t="s">
        <v>12328</v>
      </c>
    </row>
    <row r="3549" spans="1:30" ht="88.5" customHeight="1" x14ac:dyDescent="0.2">
      <c r="A3549" s="41" t="s">
        <v>12878</v>
      </c>
      <c r="B3549" s="42" t="s">
        <v>12136</v>
      </c>
      <c r="C3549" s="43" t="s">
        <v>12323</v>
      </c>
      <c r="D3549" s="43" t="s">
        <v>12845</v>
      </c>
      <c r="E3549" s="44" t="s">
        <v>232</v>
      </c>
      <c r="F3549" s="45" t="s">
        <v>12879</v>
      </c>
      <c r="G3549" s="45" t="s">
        <v>2402</v>
      </c>
      <c r="H3549" s="47">
        <v>43658</v>
      </c>
      <c r="I3549" s="47">
        <v>44572</v>
      </c>
      <c r="J3549" s="48" t="str">
        <f>IF(Ugovori_OPULJP[[#This Row],[DATUM ZAVRŠETKA OPERACIJE]]&gt;DATE(2024,3,31),"u provedbi","završen")</f>
        <v>završen</v>
      </c>
      <c r="K3549" s="46" t="s">
        <v>249</v>
      </c>
      <c r="L3549" s="46" t="s">
        <v>249</v>
      </c>
      <c r="M3549" s="49">
        <v>0.85</v>
      </c>
      <c r="N3549" s="49">
        <v>0.15</v>
      </c>
      <c r="O3549" s="50">
        <f>Ugovori_OPULJP[[#This Row],[Bespovratna sredstva - Ukupno (EU+Nac) HRK
= Ukupna ugovorena vrijednost bespovratnih sredstava]]*Ugovori_OPULJP[[#This Row],[EU STOPA SUFINANCIRANJA %
EU CO-FINANCING RATE %]]</f>
        <v>964663.08750000002</v>
      </c>
      <c r="P3549" s="51">
        <f>Ugovori_OPULJP[[#This Row],[Bespovratna sredstva - EU dio - HRK]]/7.5345</f>
        <v>128032.79414692415</v>
      </c>
      <c r="Q3549" s="50">
        <f>Ugovori_OPULJP[[#This Row],[Bespovratna sredstva - Ukupno (EU+Nac) HRK
= Ukupna ugovorena vrijednost bespovratnih sredstava]]*Ugovori_OPULJP[[#This Row],[STOPA NACIONALNOG SUFINANCIRANJA %]]</f>
        <v>170234.66250000001</v>
      </c>
      <c r="R3549" s="51">
        <f>Ugovori_OPULJP[[#This Row],[Bespovratna sredstva - Nacionalni dio - HRK]]/7.5345</f>
        <v>22594.022496516027</v>
      </c>
      <c r="S3549" s="50">
        <v>1134897.75</v>
      </c>
      <c r="T3549" s="51">
        <f>Ugovori_OPULJP[[#This Row],[Bespovratna sredstva - Ukupno (EU+Nac) HRK
= Ukupna ugovorena vrijednost bespovratnih sredstava]]/7.5345</f>
        <v>150626.81664344016</v>
      </c>
      <c r="U3549" s="50">
        <v>0</v>
      </c>
      <c r="V3549" s="51">
        <f>Ugovori_OPULJP[[#This Row],[Javni doprinos korisnika - HRK]]/7.5345</f>
        <v>0</v>
      </c>
      <c r="W3549" s="50">
        <v>0</v>
      </c>
      <c r="X3549" s="51">
        <f>Ugovori_OPULJP[[#This Row],[Privatni doprinos korisnika - HRK]]/7.5345</f>
        <v>0</v>
      </c>
      <c r="Y3549" s="52">
        <v>1134897.75</v>
      </c>
      <c r="Z3549" s="53">
        <f>Ugovori_OPULJP[[#This Row],[UKUPNI PRIHVATLJIVI IZDACI
TOTAL ELIGIBLE EXPENDITURE
= Bespovratna sredstva ukupno + doprinos korisnika
= Ukupni prihvatljivi troškovi
= Ukupna ugovorena vrijednost projekta HRK]]/7.5345</f>
        <v>150626.81664344016</v>
      </c>
      <c r="AA3549" s="44" t="s">
        <v>12326</v>
      </c>
      <c r="AB3549" s="44" t="s">
        <v>753</v>
      </c>
      <c r="AC3549" s="114" t="s">
        <v>12880</v>
      </c>
      <c r="AD3549" s="43" t="s">
        <v>12328</v>
      </c>
    </row>
    <row r="3550" spans="1:30" ht="88.5" customHeight="1" x14ac:dyDescent="0.2">
      <c r="A3550" s="41" t="s">
        <v>12881</v>
      </c>
      <c r="B3550" s="42" t="s">
        <v>12136</v>
      </c>
      <c r="C3550" s="43" t="s">
        <v>12323</v>
      </c>
      <c r="D3550" s="43" t="s">
        <v>12845</v>
      </c>
      <c r="E3550" s="44" t="s">
        <v>232</v>
      </c>
      <c r="F3550" s="45" t="s">
        <v>12882</v>
      </c>
      <c r="G3550" s="45" t="s">
        <v>8009</v>
      </c>
      <c r="H3550" s="47">
        <v>43709</v>
      </c>
      <c r="I3550" s="47">
        <v>44378</v>
      </c>
      <c r="J3550" s="48" t="str">
        <f>IF(Ugovori_OPULJP[[#This Row],[DATUM ZAVRŠETKA OPERACIJE]]&gt;DATE(2024,3,31),"u provedbi","završen")</f>
        <v>završen</v>
      </c>
      <c r="K3550" s="46" t="s">
        <v>205</v>
      </c>
      <c r="L3550" s="46" t="s">
        <v>37</v>
      </c>
      <c r="M3550" s="49">
        <v>0.85</v>
      </c>
      <c r="N3550" s="49">
        <v>0.15</v>
      </c>
      <c r="O3550" s="50">
        <f>Ugovori_OPULJP[[#This Row],[Bespovratna sredstva - Ukupno (EU+Nac) HRK
= Ukupna ugovorena vrijednost bespovratnih sredstava]]*Ugovori_OPULJP[[#This Row],[EU STOPA SUFINANCIRANJA %
EU CO-FINANCING RATE %]]</f>
        <v>995363.31099999987</v>
      </c>
      <c r="P3550" s="51">
        <f>Ugovori_OPULJP[[#This Row],[Bespovratna sredstva - EU dio - HRK]]/7.5345</f>
        <v>132107.41402880082</v>
      </c>
      <c r="Q3550" s="50">
        <f>Ugovori_OPULJP[[#This Row],[Bespovratna sredstva - Ukupno (EU+Nac) HRK
= Ukupna ugovorena vrijednost bespovratnih sredstava]]*Ugovori_OPULJP[[#This Row],[STOPA NACIONALNOG SUFINANCIRANJA %]]</f>
        <v>175652.34899999999</v>
      </c>
      <c r="R3550" s="51">
        <f>Ugovori_OPULJP[[#This Row],[Bespovratna sredstva - Nacionalni dio - HRK]]/7.5345</f>
        <v>23313.073063906028</v>
      </c>
      <c r="S3550" s="50">
        <v>1171015.6599999999</v>
      </c>
      <c r="T3550" s="51">
        <f>Ugovori_OPULJP[[#This Row],[Bespovratna sredstva - Ukupno (EU+Nac) HRK
= Ukupna ugovorena vrijednost bespovratnih sredstava]]/7.5345</f>
        <v>155420.48709270687</v>
      </c>
      <c r="U3550" s="50">
        <v>0</v>
      </c>
      <c r="V3550" s="51">
        <f>Ugovori_OPULJP[[#This Row],[Javni doprinos korisnika - HRK]]/7.5345</f>
        <v>0</v>
      </c>
      <c r="W3550" s="50">
        <v>0</v>
      </c>
      <c r="X3550" s="51">
        <f>Ugovori_OPULJP[[#This Row],[Privatni doprinos korisnika - HRK]]/7.5345</f>
        <v>0</v>
      </c>
      <c r="Y3550" s="52">
        <v>1171015.6599999999</v>
      </c>
      <c r="Z3550" s="53">
        <f>Ugovori_OPULJP[[#This Row],[UKUPNI PRIHVATLJIVI IZDACI
TOTAL ELIGIBLE EXPENDITURE
= Bespovratna sredstva ukupno + doprinos korisnika
= Ukupni prihvatljivi troškovi
= Ukupna ugovorena vrijednost projekta HRK]]/7.5345</f>
        <v>155420.48709270687</v>
      </c>
      <c r="AA3550" s="44" t="s">
        <v>12326</v>
      </c>
      <c r="AB3550" s="44" t="s">
        <v>753</v>
      </c>
      <c r="AC3550" s="114" t="s">
        <v>12883</v>
      </c>
      <c r="AD3550" s="43" t="s">
        <v>12328</v>
      </c>
    </row>
    <row r="3551" spans="1:30" ht="88.5" customHeight="1" x14ac:dyDescent="0.2">
      <c r="A3551" s="41" t="s">
        <v>12884</v>
      </c>
      <c r="B3551" s="42" t="s">
        <v>12136</v>
      </c>
      <c r="C3551" s="43" t="s">
        <v>12323</v>
      </c>
      <c r="D3551" s="43" t="s">
        <v>12845</v>
      </c>
      <c r="E3551" s="44" t="s">
        <v>232</v>
      </c>
      <c r="F3551" s="45" t="s">
        <v>12885</v>
      </c>
      <c r="G3551" s="45" t="s">
        <v>2433</v>
      </c>
      <c r="H3551" s="47">
        <v>43709</v>
      </c>
      <c r="I3551" s="47">
        <v>44440</v>
      </c>
      <c r="J3551" s="48" t="str">
        <f>IF(Ugovori_OPULJP[[#This Row],[DATUM ZAVRŠETKA OPERACIJE]]&gt;DATE(2024,3,31),"u provedbi","završen")</f>
        <v>završen</v>
      </c>
      <c r="K3551" s="46" t="s">
        <v>12886</v>
      </c>
      <c r="L3551" s="46" t="s">
        <v>99</v>
      </c>
      <c r="M3551" s="49">
        <v>0.85</v>
      </c>
      <c r="N3551" s="49">
        <v>0.15</v>
      </c>
      <c r="O3551" s="50">
        <f>Ugovori_OPULJP[[#This Row],[Bespovratna sredstva - Ukupno (EU+Nac) HRK
= Ukupna ugovorena vrijednost bespovratnih sredstava]]*Ugovori_OPULJP[[#This Row],[EU STOPA SUFINANCIRANJA %
EU CO-FINANCING RATE %]]</f>
        <v>974119.92399999988</v>
      </c>
      <c r="P3551" s="51">
        <f>Ugovori_OPULJP[[#This Row],[Bespovratna sredstva - EU dio - HRK]]/7.5345</f>
        <v>129287.93204592208</v>
      </c>
      <c r="Q3551" s="50">
        <f>Ugovori_OPULJP[[#This Row],[Bespovratna sredstva - Ukupno (EU+Nac) HRK
= Ukupna ugovorena vrijednost bespovratnih sredstava]]*Ugovori_OPULJP[[#This Row],[STOPA NACIONALNOG SUFINANCIRANJA %]]</f>
        <v>171903.51599999997</v>
      </c>
      <c r="R3551" s="51">
        <f>Ugovori_OPULJP[[#This Row],[Bespovratna sredstva - Nacionalni dio - HRK]]/7.5345</f>
        <v>22815.5174198686</v>
      </c>
      <c r="S3551" s="50">
        <v>1146023.44</v>
      </c>
      <c r="T3551" s="51">
        <f>Ugovori_OPULJP[[#This Row],[Bespovratna sredstva - Ukupno (EU+Nac) HRK
= Ukupna ugovorena vrijednost bespovratnih sredstava]]/7.5345</f>
        <v>152103.44946579068</v>
      </c>
      <c r="U3551" s="50">
        <v>0</v>
      </c>
      <c r="V3551" s="51">
        <f>Ugovori_OPULJP[[#This Row],[Javni doprinos korisnika - HRK]]/7.5345</f>
        <v>0</v>
      </c>
      <c r="W3551" s="50">
        <v>0</v>
      </c>
      <c r="X3551" s="51">
        <f>Ugovori_OPULJP[[#This Row],[Privatni doprinos korisnika - HRK]]/7.5345</f>
        <v>0</v>
      </c>
      <c r="Y3551" s="52">
        <v>1146023.44</v>
      </c>
      <c r="Z3551" s="53">
        <f>Ugovori_OPULJP[[#This Row],[UKUPNI PRIHVATLJIVI IZDACI
TOTAL ELIGIBLE EXPENDITURE
= Bespovratna sredstva ukupno + doprinos korisnika
= Ukupni prihvatljivi troškovi
= Ukupna ugovorena vrijednost projekta HRK]]/7.5345</f>
        <v>152103.44946579068</v>
      </c>
      <c r="AA3551" s="44" t="s">
        <v>12326</v>
      </c>
      <c r="AB3551" s="44" t="s">
        <v>753</v>
      </c>
      <c r="AC3551" s="114" t="s">
        <v>12887</v>
      </c>
      <c r="AD3551" s="43" t="s">
        <v>12328</v>
      </c>
    </row>
    <row r="3552" spans="1:30" ht="88.5" customHeight="1" x14ac:dyDescent="0.2">
      <c r="A3552" s="41" t="s">
        <v>12888</v>
      </c>
      <c r="B3552" s="42" t="s">
        <v>12136</v>
      </c>
      <c r="C3552" s="43" t="s">
        <v>12323</v>
      </c>
      <c r="D3552" s="43" t="s">
        <v>12889</v>
      </c>
      <c r="E3552" s="44" t="s">
        <v>232</v>
      </c>
      <c r="F3552" s="45" t="s">
        <v>12890</v>
      </c>
      <c r="G3552" s="45" t="s">
        <v>12649</v>
      </c>
      <c r="H3552" s="47">
        <v>44044</v>
      </c>
      <c r="I3552" s="47">
        <v>44593</v>
      </c>
      <c r="J3552" s="48" t="str">
        <f>IF(Ugovori_OPULJP[[#This Row],[DATUM ZAVRŠETKA OPERACIJE]]&gt;DATE(2024,3,31),"u provedbi","završen")</f>
        <v>završen</v>
      </c>
      <c r="K3552" s="46" t="s">
        <v>12891</v>
      </c>
      <c r="L3552" s="46" t="s">
        <v>37</v>
      </c>
      <c r="M3552" s="49">
        <v>0.85</v>
      </c>
      <c r="N3552" s="49">
        <v>0.15</v>
      </c>
      <c r="O3552" s="50">
        <f>Ugovori_OPULJP[[#This Row],[Bespovratna sredstva - Ukupno (EU+Nac) HRK
= Ukupna ugovorena vrijednost bespovratnih sredstava]]*Ugovori_OPULJP[[#This Row],[EU STOPA SUFINANCIRANJA %
EU CO-FINANCING RATE %]]</f>
        <v>831871.49749999994</v>
      </c>
      <c r="P3552" s="51">
        <f>Ugovori_OPULJP[[#This Row],[Bespovratna sredstva - EU dio - HRK]]/7.5345</f>
        <v>110408.32138828056</v>
      </c>
      <c r="Q3552" s="50">
        <f>Ugovori_OPULJP[[#This Row],[Bespovratna sredstva - Ukupno (EU+Nac) HRK
= Ukupna ugovorena vrijednost bespovratnih sredstava]]*Ugovori_OPULJP[[#This Row],[STOPA NACIONALNOG SUFINANCIRANJA %]]</f>
        <v>146800.85249999998</v>
      </c>
      <c r="R3552" s="51">
        <f>Ugovori_OPULJP[[#This Row],[Bespovratna sredstva - Nacionalni dio - HRK]]/7.5345</f>
        <v>19483.821421461274</v>
      </c>
      <c r="S3552" s="50">
        <v>978672.35</v>
      </c>
      <c r="T3552" s="51">
        <f>Ugovori_OPULJP[[#This Row],[Bespovratna sredstva - Ukupno (EU+Nac) HRK
= Ukupna ugovorena vrijednost bespovratnih sredstava]]/7.5345</f>
        <v>129892.14280974184</v>
      </c>
      <c r="U3552" s="50">
        <v>0</v>
      </c>
      <c r="V3552" s="51">
        <f>Ugovori_OPULJP[[#This Row],[Javni doprinos korisnika - HRK]]/7.5345</f>
        <v>0</v>
      </c>
      <c r="W3552" s="50">
        <v>0</v>
      </c>
      <c r="X3552" s="51">
        <f>Ugovori_OPULJP[[#This Row],[Privatni doprinos korisnika - HRK]]/7.5345</f>
        <v>0</v>
      </c>
      <c r="Y3552" s="52">
        <v>978672.35</v>
      </c>
      <c r="Z3552" s="53">
        <f>Ugovori_OPULJP[[#This Row],[UKUPNI PRIHVATLJIVI IZDACI
TOTAL ELIGIBLE EXPENDITURE
= Bespovratna sredstva ukupno + doprinos korisnika
= Ukupni prihvatljivi troškovi
= Ukupna ugovorena vrijednost projekta HRK]]/7.5345</f>
        <v>129892.14280974184</v>
      </c>
      <c r="AA3552" s="44" t="s">
        <v>38</v>
      </c>
      <c r="AB3552" s="44" t="s">
        <v>753</v>
      </c>
      <c r="AC3552" s="114" t="s">
        <v>12892</v>
      </c>
      <c r="AD3552" s="43" t="s">
        <v>12328</v>
      </c>
    </row>
    <row r="3553" spans="1:30" ht="88.5" customHeight="1" x14ac:dyDescent="0.2">
      <c r="A3553" s="41" t="s">
        <v>12893</v>
      </c>
      <c r="B3553" s="42" t="s">
        <v>12136</v>
      </c>
      <c r="C3553" s="43" t="s">
        <v>12323</v>
      </c>
      <c r="D3553" s="43" t="s">
        <v>12889</v>
      </c>
      <c r="E3553" s="44" t="s">
        <v>232</v>
      </c>
      <c r="F3553" s="45" t="s">
        <v>12894</v>
      </c>
      <c r="G3553" s="45" t="s">
        <v>9002</v>
      </c>
      <c r="H3553" s="47">
        <v>44132</v>
      </c>
      <c r="I3553" s="47">
        <v>45227</v>
      </c>
      <c r="J3553" s="48" t="str">
        <f>IF(Ugovori_OPULJP[[#This Row],[DATUM ZAVRŠETKA OPERACIJE]]&gt;DATE(2024,3,31),"u provedbi","završen")</f>
        <v>završen</v>
      </c>
      <c r="K3553" s="46" t="s">
        <v>12895</v>
      </c>
      <c r="L3553" s="46" t="s">
        <v>37</v>
      </c>
      <c r="M3553" s="49">
        <v>0.85</v>
      </c>
      <c r="N3553" s="49">
        <v>0.15</v>
      </c>
      <c r="O3553" s="50">
        <f>Ugovori_OPULJP[[#This Row],[Bespovratna sredstva - Ukupno (EU+Nac) HRK
= Ukupna ugovorena vrijednost bespovratnih sredstava]]*Ugovori_OPULJP[[#This Row],[EU STOPA SUFINANCIRANJA %
EU CO-FINANCING RATE %]]</f>
        <v>3052159.3364999997</v>
      </c>
      <c r="P3553" s="51">
        <f>Ugovori_OPULJP[[#This Row],[Bespovratna sredstva - EU dio - HRK]]/7.5345</f>
        <v>405091.15886920161</v>
      </c>
      <c r="Q3553" s="50">
        <f>Ugovori_OPULJP[[#This Row],[Bespovratna sredstva - Ukupno (EU+Nac) HRK
= Ukupna ugovorena vrijednost bespovratnih sredstava]]*Ugovori_OPULJP[[#This Row],[STOPA NACIONALNOG SUFINANCIRANJA %]]</f>
        <v>538616.35349999997</v>
      </c>
      <c r="R3553" s="51">
        <f>Ugovori_OPULJP[[#This Row],[Bespovratna sredstva - Nacionalni dio - HRK]]/7.5345</f>
        <v>71486.675094564998</v>
      </c>
      <c r="S3553" s="50">
        <v>3590775.69</v>
      </c>
      <c r="T3553" s="51">
        <f>Ugovori_OPULJP[[#This Row],[Bespovratna sredstva - Ukupno (EU+Nac) HRK
= Ukupna ugovorena vrijednost bespovratnih sredstava]]/7.5345</f>
        <v>476577.83396376664</v>
      </c>
      <c r="U3553" s="50">
        <v>0</v>
      </c>
      <c r="V3553" s="51">
        <f>Ugovori_OPULJP[[#This Row],[Javni doprinos korisnika - HRK]]/7.5345</f>
        <v>0</v>
      </c>
      <c r="W3553" s="50">
        <v>0</v>
      </c>
      <c r="X3553" s="51">
        <f>Ugovori_OPULJP[[#This Row],[Privatni doprinos korisnika - HRK]]/7.5345</f>
        <v>0</v>
      </c>
      <c r="Y3553" s="52">
        <v>3590775.69</v>
      </c>
      <c r="Z3553" s="53">
        <f>Ugovori_OPULJP[[#This Row],[UKUPNI PRIHVATLJIVI IZDACI
TOTAL ELIGIBLE EXPENDITURE
= Bespovratna sredstva ukupno + doprinos korisnika
= Ukupni prihvatljivi troškovi
= Ukupna ugovorena vrijednost projekta HRK]]/7.5345</f>
        <v>476577.83396376664</v>
      </c>
      <c r="AA3553" s="44" t="s">
        <v>38</v>
      </c>
      <c r="AB3553" s="44" t="s">
        <v>753</v>
      </c>
      <c r="AC3553" s="114" t="s">
        <v>12896</v>
      </c>
      <c r="AD3553" s="43" t="s">
        <v>12328</v>
      </c>
    </row>
    <row r="3554" spans="1:30" ht="88.5" customHeight="1" x14ac:dyDescent="0.2">
      <c r="A3554" s="41" t="s">
        <v>12897</v>
      </c>
      <c r="B3554" s="42" t="s">
        <v>12136</v>
      </c>
      <c r="C3554" s="43" t="s">
        <v>12323</v>
      </c>
      <c r="D3554" s="43" t="s">
        <v>12889</v>
      </c>
      <c r="E3554" s="44" t="s">
        <v>232</v>
      </c>
      <c r="F3554" s="45" t="s">
        <v>12898</v>
      </c>
      <c r="G3554" s="45" t="s">
        <v>12899</v>
      </c>
      <c r="H3554" s="47">
        <v>44040</v>
      </c>
      <c r="I3554" s="47">
        <v>44589</v>
      </c>
      <c r="J3554" s="48" t="str">
        <f>IF(Ugovori_OPULJP[[#This Row],[DATUM ZAVRŠETKA OPERACIJE]]&gt;DATE(2024,3,31),"u provedbi","završen")</f>
        <v>završen</v>
      </c>
      <c r="K3554" s="46" t="s">
        <v>36</v>
      </c>
      <c r="L3554" s="46" t="s">
        <v>37</v>
      </c>
      <c r="M3554" s="49">
        <v>0.85</v>
      </c>
      <c r="N3554" s="49">
        <v>0.15</v>
      </c>
      <c r="O3554" s="50">
        <f>Ugovori_OPULJP[[#This Row],[Bespovratna sredstva - Ukupno (EU+Nac) HRK
= Ukupna ugovorena vrijednost bespovratnih sredstava]]*Ugovori_OPULJP[[#This Row],[EU STOPA SUFINANCIRANJA %
EU CO-FINANCING RATE %]]</f>
        <v>828895.45199999993</v>
      </c>
      <c r="P3554" s="51">
        <f>Ugovori_OPULJP[[#This Row],[Bespovratna sredstva - EU dio - HRK]]/7.5345</f>
        <v>110013.33227155085</v>
      </c>
      <c r="Q3554" s="50">
        <f>Ugovori_OPULJP[[#This Row],[Bespovratna sredstva - Ukupno (EU+Nac) HRK
= Ukupna ugovorena vrijednost bespovratnih sredstava]]*Ugovori_OPULJP[[#This Row],[STOPA NACIONALNOG SUFINANCIRANJA %]]</f>
        <v>146275.66800000001</v>
      </c>
      <c r="R3554" s="51">
        <f>Ugovori_OPULJP[[#This Row],[Bespovratna sredstva - Nacionalni dio - HRK]]/7.5345</f>
        <v>19414.117459685447</v>
      </c>
      <c r="S3554" s="50">
        <v>975171.12</v>
      </c>
      <c r="T3554" s="51">
        <f>Ugovori_OPULJP[[#This Row],[Bespovratna sredstva - Ukupno (EU+Nac) HRK
= Ukupna ugovorena vrijednost bespovratnih sredstava]]/7.5345</f>
        <v>129427.44973123631</v>
      </c>
      <c r="U3554" s="50">
        <v>0</v>
      </c>
      <c r="V3554" s="51">
        <f>Ugovori_OPULJP[[#This Row],[Javni doprinos korisnika - HRK]]/7.5345</f>
        <v>0</v>
      </c>
      <c r="W3554" s="50">
        <v>0</v>
      </c>
      <c r="X3554" s="51">
        <f>Ugovori_OPULJP[[#This Row],[Privatni doprinos korisnika - HRK]]/7.5345</f>
        <v>0</v>
      </c>
      <c r="Y3554" s="52">
        <v>975171.12</v>
      </c>
      <c r="Z3554" s="53">
        <f>Ugovori_OPULJP[[#This Row],[UKUPNI PRIHVATLJIVI IZDACI
TOTAL ELIGIBLE EXPENDITURE
= Bespovratna sredstva ukupno + doprinos korisnika
= Ukupni prihvatljivi troškovi
= Ukupna ugovorena vrijednost projekta HRK]]/7.5345</f>
        <v>129427.44973123631</v>
      </c>
      <c r="AA3554" s="44" t="s">
        <v>38</v>
      </c>
      <c r="AB3554" s="44" t="s">
        <v>753</v>
      </c>
      <c r="AC3554" s="114" t="s">
        <v>12900</v>
      </c>
      <c r="AD3554" s="43" t="s">
        <v>12328</v>
      </c>
    </row>
    <row r="3555" spans="1:30" ht="88.5" customHeight="1" x14ac:dyDescent="0.2">
      <c r="A3555" s="41" t="s">
        <v>12901</v>
      </c>
      <c r="B3555" s="42" t="s">
        <v>12136</v>
      </c>
      <c r="C3555" s="43" t="s">
        <v>12323</v>
      </c>
      <c r="D3555" s="43" t="s">
        <v>12889</v>
      </c>
      <c r="E3555" s="44" t="s">
        <v>232</v>
      </c>
      <c r="F3555" s="45" t="s">
        <v>12902</v>
      </c>
      <c r="G3555" s="45" t="s">
        <v>12641</v>
      </c>
      <c r="H3555" s="47">
        <v>44036</v>
      </c>
      <c r="I3555" s="47">
        <v>44766</v>
      </c>
      <c r="J3555" s="48" t="str">
        <f>IF(Ugovori_OPULJP[[#This Row],[DATUM ZAVRŠETKA OPERACIJE]]&gt;DATE(2024,3,31),"u provedbi","završen")</f>
        <v>završen</v>
      </c>
      <c r="K3555" s="46" t="s">
        <v>12903</v>
      </c>
      <c r="L3555" s="46" t="s">
        <v>333</v>
      </c>
      <c r="M3555" s="49">
        <v>0.85</v>
      </c>
      <c r="N3555" s="49">
        <v>0.15</v>
      </c>
      <c r="O3555" s="50">
        <f>Ugovori_OPULJP[[#This Row],[Bespovratna sredstva - Ukupno (EU+Nac) HRK
= Ukupna ugovorena vrijednost bespovratnih sredstava]]*Ugovori_OPULJP[[#This Row],[EU STOPA SUFINANCIRANJA %
EU CO-FINANCING RATE %]]</f>
        <v>834437.42649999994</v>
      </c>
      <c r="P3555" s="51">
        <f>Ugovori_OPULJP[[#This Row],[Bespovratna sredstva - EU dio - HRK]]/7.5345</f>
        <v>110748.87869135309</v>
      </c>
      <c r="Q3555" s="50">
        <f>Ugovori_OPULJP[[#This Row],[Bespovratna sredstva - Ukupno (EU+Nac) HRK
= Ukupna ugovorena vrijednost bespovratnih sredstava]]*Ugovori_OPULJP[[#This Row],[STOPA NACIONALNOG SUFINANCIRANJA %]]</f>
        <v>147253.6635</v>
      </c>
      <c r="R3555" s="51">
        <f>Ugovori_OPULJP[[#This Row],[Bespovratna sredstva - Nacionalni dio - HRK]]/7.5345</f>
        <v>19543.919769062311</v>
      </c>
      <c r="S3555" s="50">
        <v>981691.09</v>
      </c>
      <c r="T3555" s="51">
        <f>Ugovori_OPULJP[[#This Row],[Bespovratna sredstva - Ukupno (EU+Nac) HRK
= Ukupna ugovorena vrijednost bespovratnih sredstava]]/7.5345</f>
        <v>130292.7984604154</v>
      </c>
      <c r="U3555" s="50">
        <v>0</v>
      </c>
      <c r="V3555" s="51">
        <f>Ugovori_OPULJP[[#This Row],[Javni doprinos korisnika - HRK]]/7.5345</f>
        <v>0</v>
      </c>
      <c r="W3555" s="50">
        <v>0</v>
      </c>
      <c r="X3555" s="51">
        <f>Ugovori_OPULJP[[#This Row],[Privatni doprinos korisnika - HRK]]/7.5345</f>
        <v>0</v>
      </c>
      <c r="Y3555" s="52">
        <v>981691.09</v>
      </c>
      <c r="Z3555" s="53">
        <f>Ugovori_OPULJP[[#This Row],[UKUPNI PRIHVATLJIVI IZDACI
TOTAL ELIGIBLE EXPENDITURE
= Bespovratna sredstva ukupno + doprinos korisnika
= Ukupni prihvatljivi troškovi
= Ukupna ugovorena vrijednost projekta HRK]]/7.5345</f>
        <v>130292.7984604154</v>
      </c>
      <c r="AA3555" s="44" t="s">
        <v>38</v>
      </c>
      <c r="AB3555" s="44" t="s">
        <v>753</v>
      </c>
      <c r="AC3555" s="114" t="s">
        <v>12904</v>
      </c>
      <c r="AD3555" s="43" t="s">
        <v>12328</v>
      </c>
    </row>
    <row r="3556" spans="1:30" ht="88.5" customHeight="1" x14ac:dyDescent="0.2">
      <c r="A3556" s="41" t="s">
        <v>12905</v>
      </c>
      <c r="B3556" s="42" t="s">
        <v>12136</v>
      </c>
      <c r="C3556" s="43" t="s">
        <v>12323</v>
      </c>
      <c r="D3556" s="43" t="s">
        <v>12889</v>
      </c>
      <c r="E3556" s="44" t="s">
        <v>232</v>
      </c>
      <c r="F3556" s="45" t="s">
        <v>12906</v>
      </c>
      <c r="G3556" s="45" t="s">
        <v>12907</v>
      </c>
      <c r="H3556" s="47">
        <v>44039</v>
      </c>
      <c r="I3556" s="47">
        <v>44769</v>
      </c>
      <c r="J3556" s="48" t="str">
        <f>IF(Ugovori_OPULJP[[#This Row],[DATUM ZAVRŠETKA OPERACIJE]]&gt;DATE(2024,3,31),"u provedbi","završen")</f>
        <v>završen</v>
      </c>
      <c r="K3556" s="46" t="s">
        <v>36</v>
      </c>
      <c r="L3556" s="46" t="s">
        <v>37</v>
      </c>
      <c r="M3556" s="49">
        <v>0.85</v>
      </c>
      <c r="N3556" s="49">
        <v>0.15</v>
      </c>
      <c r="O3556" s="50">
        <f>Ugovori_OPULJP[[#This Row],[Bespovratna sredstva - Ukupno (EU+Nac) HRK
= Ukupna ugovorena vrijednost bespovratnih sredstava]]*Ugovori_OPULJP[[#This Row],[EU STOPA SUFINANCIRANJA %
EU CO-FINANCING RATE %]]</f>
        <v>847923.64549999998</v>
      </c>
      <c r="P3556" s="51">
        <f>Ugovori_OPULJP[[#This Row],[Bespovratna sredstva - EU dio - HRK]]/7.5345</f>
        <v>112538.80755192779</v>
      </c>
      <c r="Q3556" s="50">
        <f>Ugovori_OPULJP[[#This Row],[Bespovratna sredstva - Ukupno (EU+Nac) HRK
= Ukupna ugovorena vrijednost bespovratnih sredstava]]*Ugovori_OPULJP[[#This Row],[STOPA NACIONALNOG SUFINANCIRANJA %]]</f>
        <v>149633.5845</v>
      </c>
      <c r="R3556" s="51">
        <f>Ugovori_OPULJP[[#This Row],[Bespovratna sredstva - Nacionalni dio - HRK]]/7.5345</f>
        <v>19859.789567987256</v>
      </c>
      <c r="S3556" s="50">
        <v>997557.23</v>
      </c>
      <c r="T3556" s="51">
        <f>Ugovori_OPULJP[[#This Row],[Bespovratna sredstva - Ukupno (EU+Nac) HRK
= Ukupna ugovorena vrijednost bespovratnih sredstava]]/7.5345</f>
        <v>132398.59711991504</v>
      </c>
      <c r="U3556" s="50">
        <v>0</v>
      </c>
      <c r="V3556" s="51">
        <f>Ugovori_OPULJP[[#This Row],[Javni doprinos korisnika - HRK]]/7.5345</f>
        <v>0</v>
      </c>
      <c r="W3556" s="50">
        <v>0</v>
      </c>
      <c r="X3556" s="51">
        <f>Ugovori_OPULJP[[#This Row],[Privatni doprinos korisnika - HRK]]/7.5345</f>
        <v>0</v>
      </c>
      <c r="Y3556" s="52">
        <v>997557.23</v>
      </c>
      <c r="Z3556" s="53">
        <f>Ugovori_OPULJP[[#This Row],[UKUPNI PRIHVATLJIVI IZDACI
TOTAL ELIGIBLE EXPENDITURE
= Bespovratna sredstva ukupno + doprinos korisnika
= Ukupni prihvatljivi troškovi
= Ukupna ugovorena vrijednost projekta HRK]]/7.5345</f>
        <v>132398.59711991504</v>
      </c>
      <c r="AA3556" s="44" t="s">
        <v>38</v>
      </c>
      <c r="AB3556" s="44" t="s">
        <v>753</v>
      </c>
      <c r="AC3556" s="114" t="s">
        <v>12908</v>
      </c>
      <c r="AD3556" s="43" t="s">
        <v>12328</v>
      </c>
    </row>
    <row r="3557" spans="1:30" ht="88.5" customHeight="1" x14ac:dyDescent="0.2">
      <c r="A3557" s="41" t="s">
        <v>12909</v>
      </c>
      <c r="B3557" s="42" t="s">
        <v>12136</v>
      </c>
      <c r="C3557" s="43" t="s">
        <v>12323</v>
      </c>
      <c r="D3557" s="43" t="s">
        <v>12889</v>
      </c>
      <c r="E3557" s="44" t="s">
        <v>232</v>
      </c>
      <c r="F3557" s="45" t="s">
        <v>12910</v>
      </c>
      <c r="G3557" s="45" t="s">
        <v>12911</v>
      </c>
      <c r="H3557" s="47">
        <v>44039</v>
      </c>
      <c r="I3557" s="47">
        <v>44588</v>
      </c>
      <c r="J3557" s="48" t="str">
        <f>IF(Ugovori_OPULJP[[#This Row],[DATUM ZAVRŠETKA OPERACIJE]]&gt;DATE(2024,3,31),"u provedbi","završen")</f>
        <v>završen</v>
      </c>
      <c r="K3557" s="46" t="s">
        <v>36</v>
      </c>
      <c r="L3557" s="46" t="s">
        <v>37</v>
      </c>
      <c r="M3557" s="49">
        <v>0.85</v>
      </c>
      <c r="N3557" s="49">
        <v>0.15</v>
      </c>
      <c r="O3557" s="50">
        <f>Ugovori_OPULJP[[#This Row],[Bespovratna sredstva - Ukupno (EU+Nac) HRK
= Ukupna ugovorena vrijednost bespovratnih sredstava]]*Ugovori_OPULJP[[#This Row],[EU STOPA SUFINANCIRANJA %
EU CO-FINANCING RATE %]]</f>
        <v>838855.01249999995</v>
      </c>
      <c r="P3557" s="51">
        <f>Ugovori_OPULJP[[#This Row],[Bespovratna sredstva - EU dio - HRK]]/7.5345</f>
        <v>111335.19311168623</v>
      </c>
      <c r="Q3557" s="50">
        <f>Ugovori_OPULJP[[#This Row],[Bespovratna sredstva - Ukupno (EU+Nac) HRK
= Ukupna ugovorena vrijednost bespovratnih sredstava]]*Ugovori_OPULJP[[#This Row],[STOPA NACIONALNOG SUFINANCIRANJA %]]</f>
        <v>148033.23749999999</v>
      </c>
      <c r="R3557" s="51">
        <f>Ugovori_OPULJP[[#This Row],[Bespovratna sredstva - Nacionalni dio - HRK]]/7.5345</f>
        <v>19647.387019709335</v>
      </c>
      <c r="S3557" s="50">
        <v>986888.25</v>
      </c>
      <c r="T3557" s="51">
        <f>Ugovori_OPULJP[[#This Row],[Bespovratna sredstva - Ukupno (EU+Nac) HRK
= Ukupna ugovorena vrijednost bespovratnih sredstava]]/7.5345</f>
        <v>130982.58013139557</v>
      </c>
      <c r="U3557" s="50">
        <v>0</v>
      </c>
      <c r="V3557" s="51">
        <f>Ugovori_OPULJP[[#This Row],[Javni doprinos korisnika - HRK]]/7.5345</f>
        <v>0</v>
      </c>
      <c r="W3557" s="50">
        <v>0</v>
      </c>
      <c r="X3557" s="51">
        <f>Ugovori_OPULJP[[#This Row],[Privatni doprinos korisnika - HRK]]/7.5345</f>
        <v>0</v>
      </c>
      <c r="Y3557" s="52">
        <v>986888.25</v>
      </c>
      <c r="Z3557" s="53">
        <f>Ugovori_OPULJP[[#This Row],[UKUPNI PRIHVATLJIVI IZDACI
TOTAL ELIGIBLE EXPENDITURE
= Bespovratna sredstva ukupno + doprinos korisnika
= Ukupni prihvatljivi troškovi
= Ukupna ugovorena vrijednost projekta HRK]]/7.5345</f>
        <v>130982.58013139557</v>
      </c>
      <c r="AA3557" s="44" t="s">
        <v>38</v>
      </c>
      <c r="AB3557" s="44" t="s">
        <v>753</v>
      </c>
      <c r="AC3557" s="114" t="s">
        <v>12912</v>
      </c>
      <c r="AD3557" s="43" t="s">
        <v>12328</v>
      </c>
    </row>
    <row r="3558" spans="1:30" ht="88.5" customHeight="1" x14ac:dyDescent="0.2">
      <c r="A3558" s="41" t="s">
        <v>12913</v>
      </c>
      <c r="B3558" s="42" t="s">
        <v>12136</v>
      </c>
      <c r="C3558" s="43" t="s">
        <v>12323</v>
      </c>
      <c r="D3558" s="43" t="s">
        <v>12889</v>
      </c>
      <c r="E3558" s="44" t="s">
        <v>232</v>
      </c>
      <c r="F3558" s="45" t="s">
        <v>12914</v>
      </c>
      <c r="G3558" s="45" t="s">
        <v>12915</v>
      </c>
      <c r="H3558" s="47">
        <v>44132</v>
      </c>
      <c r="I3558" s="47">
        <v>45227</v>
      </c>
      <c r="J3558" s="48" t="str">
        <f>IF(Ugovori_OPULJP[[#This Row],[DATUM ZAVRŠETKA OPERACIJE]]&gt;DATE(2024,3,31),"u provedbi","završen")</f>
        <v>završen</v>
      </c>
      <c r="K3558" s="46" t="s">
        <v>12916</v>
      </c>
      <c r="L3558" s="46" t="s">
        <v>37</v>
      </c>
      <c r="M3558" s="49">
        <v>0.85</v>
      </c>
      <c r="N3558" s="49">
        <v>0.15</v>
      </c>
      <c r="O3558" s="50">
        <f>Ugovori_OPULJP[[#This Row],[Bespovratna sredstva - Ukupno (EU+Nac) HRK
= Ukupna ugovorena vrijednost bespovratnih sredstava]]*Ugovori_OPULJP[[#This Row],[EU STOPA SUFINANCIRANJA %
EU CO-FINANCING RATE %]]</f>
        <v>3059241.29</v>
      </c>
      <c r="P3558" s="51">
        <f>Ugovori_OPULJP[[#This Row],[Bespovratna sredstva - EU dio - HRK]]/7.5345</f>
        <v>406031.09562678344</v>
      </c>
      <c r="Q3558" s="50">
        <f>Ugovori_OPULJP[[#This Row],[Bespovratna sredstva - Ukupno (EU+Nac) HRK
= Ukupna ugovorena vrijednost bespovratnih sredstava]]*Ugovori_OPULJP[[#This Row],[STOPA NACIONALNOG SUFINANCIRANJA %]]</f>
        <v>539866.11</v>
      </c>
      <c r="R3558" s="51">
        <f>Ugovori_OPULJP[[#This Row],[Bespovratna sredstva - Nacionalni dio - HRK]]/7.5345</f>
        <v>71652.546287079429</v>
      </c>
      <c r="S3558" s="50">
        <v>3599107.4</v>
      </c>
      <c r="T3558" s="51">
        <f>Ugovori_OPULJP[[#This Row],[Bespovratna sredstva - Ukupno (EU+Nac) HRK
= Ukupna ugovorena vrijednost bespovratnih sredstava]]/7.5345</f>
        <v>477683.64191386284</v>
      </c>
      <c r="U3558" s="50">
        <v>0</v>
      </c>
      <c r="V3558" s="51">
        <f>Ugovori_OPULJP[[#This Row],[Javni doprinos korisnika - HRK]]/7.5345</f>
        <v>0</v>
      </c>
      <c r="W3558" s="50">
        <v>0</v>
      </c>
      <c r="X3558" s="51">
        <f>Ugovori_OPULJP[[#This Row],[Privatni doprinos korisnika - HRK]]/7.5345</f>
        <v>0</v>
      </c>
      <c r="Y3558" s="52">
        <v>3599107.4</v>
      </c>
      <c r="Z3558" s="53">
        <f>Ugovori_OPULJP[[#This Row],[UKUPNI PRIHVATLJIVI IZDACI
TOTAL ELIGIBLE EXPENDITURE
= Bespovratna sredstva ukupno + doprinos korisnika
= Ukupni prihvatljivi troškovi
= Ukupna ugovorena vrijednost projekta HRK]]/7.5345</f>
        <v>477683.64191386284</v>
      </c>
      <c r="AA3558" s="44" t="s">
        <v>38</v>
      </c>
      <c r="AB3558" s="44" t="s">
        <v>753</v>
      </c>
      <c r="AC3558" s="114" t="s">
        <v>12917</v>
      </c>
      <c r="AD3558" s="43" t="s">
        <v>12328</v>
      </c>
    </row>
    <row r="3559" spans="1:30" ht="88.5" customHeight="1" x14ac:dyDescent="0.2">
      <c r="A3559" s="41" t="s">
        <v>12918</v>
      </c>
      <c r="B3559" s="42" t="s">
        <v>12136</v>
      </c>
      <c r="C3559" s="43" t="s">
        <v>12323</v>
      </c>
      <c r="D3559" s="43" t="s">
        <v>12889</v>
      </c>
      <c r="E3559" s="44" t="s">
        <v>232</v>
      </c>
      <c r="F3559" s="45" t="s">
        <v>12919</v>
      </c>
      <c r="G3559" s="45" t="s">
        <v>12826</v>
      </c>
      <c r="H3559" s="47">
        <v>44133</v>
      </c>
      <c r="I3559" s="47">
        <v>45228</v>
      </c>
      <c r="J3559" s="48" t="str">
        <f>IF(Ugovori_OPULJP[[#This Row],[DATUM ZAVRŠETKA OPERACIJE]]&gt;DATE(2024,3,31),"u provedbi","završen")</f>
        <v>završen</v>
      </c>
      <c r="K3559" s="46" t="s">
        <v>12827</v>
      </c>
      <c r="L3559" s="46" t="s">
        <v>37</v>
      </c>
      <c r="M3559" s="49">
        <v>0.85</v>
      </c>
      <c r="N3559" s="49">
        <v>0.15</v>
      </c>
      <c r="O3559" s="50">
        <f>Ugovori_OPULJP[[#This Row],[Bespovratna sredstva - Ukupno (EU+Nac) HRK
= Ukupna ugovorena vrijednost bespovratnih sredstava]]*Ugovori_OPULJP[[#This Row],[EU STOPA SUFINANCIRANJA %
EU CO-FINANCING RATE %]]</f>
        <v>3059097.6655000001</v>
      </c>
      <c r="P3559" s="51">
        <f>Ugovori_OPULJP[[#This Row],[Bespovratna sredstva - EU dio - HRK]]/7.5345</f>
        <v>406012.0333797863</v>
      </c>
      <c r="Q3559" s="50">
        <f>Ugovori_OPULJP[[#This Row],[Bespovratna sredstva - Ukupno (EU+Nac) HRK
= Ukupna ugovorena vrijednost bespovratnih sredstava]]*Ugovori_OPULJP[[#This Row],[STOPA NACIONALNOG SUFINANCIRANJA %]]</f>
        <v>539840.76450000005</v>
      </c>
      <c r="R3559" s="51">
        <f>Ugovori_OPULJP[[#This Row],[Bespovratna sredstva - Nacionalni dio - HRK]]/7.5345</f>
        <v>71649.182361138766</v>
      </c>
      <c r="S3559" s="50">
        <v>3598938.43</v>
      </c>
      <c r="T3559" s="51">
        <f>Ugovori_OPULJP[[#This Row],[Bespovratna sredstva - Ukupno (EU+Nac) HRK
= Ukupna ugovorena vrijednost bespovratnih sredstava]]/7.5345</f>
        <v>477661.21574092505</v>
      </c>
      <c r="U3559" s="50">
        <v>0</v>
      </c>
      <c r="V3559" s="51">
        <f>Ugovori_OPULJP[[#This Row],[Javni doprinos korisnika - HRK]]/7.5345</f>
        <v>0</v>
      </c>
      <c r="W3559" s="50">
        <v>0</v>
      </c>
      <c r="X3559" s="51">
        <f>Ugovori_OPULJP[[#This Row],[Privatni doprinos korisnika - HRK]]/7.5345</f>
        <v>0</v>
      </c>
      <c r="Y3559" s="52">
        <v>3598938.43</v>
      </c>
      <c r="Z3559" s="53">
        <f>Ugovori_OPULJP[[#This Row],[UKUPNI PRIHVATLJIVI IZDACI
TOTAL ELIGIBLE EXPENDITURE
= Bespovratna sredstva ukupno + doprinos korisnika
= Ukupni prihvatljivi troškovi
= Ukupna ugovorena vrijednost projekta HRK]]/7.5345</f>
        <v>477661.21574092505</v>
      </c>
      <c r="AA3559" s="44" t="s">
        <v>38</v>
      </c>
      <c r="AB3559" s="44" t="s">
        <v>753</v>
      </c>
      <c r="AC3559" s="114" t="s">
        <v>12920</v>
      </c>
      <c r="AD3559" s="43" t="s">
        <v>12328</v>
      </c>
    </row>
    <row r="3560" spans="1:30" ht="88.5" customHeight="1" x14ac:dyDescent="0.2">
      <c r="A3560" s="41" t="s">
        <v>12921</v>
      </c>
      <c r="B3560" s="42" t="s">
        <v>12136</v>
      </c>
      <c r="C3560" s="43" t="s">
        <v>12323</v>
      </c>
      <c r="D3560" s="43" t="s">
        <v>12889</v>
      </c>
      <c r="E3560" s="44" t="s">
        <v>232</v>
      </c>
      <c r="F3560" s="45" t="s">
        <v>12922</v>
      </c>
      <c r="G3560" s="45" t="s">
        <v>12923</v>
      </c>
      <c r="H3560" s="47">
        <v>44036</v>
      </c>
      <c r="I3560" s="47">
        <v>44766</v>
      </c>
      <c r="J3560" s="48" t="str">
        <f>IF(Ugovori_OPULJP[[#This Row],[DATUM ZAVRŠETKA OPERACIJE]]&gt;DATE(2024,3,31),"u provedbi","završen")</f>
        <v>završen</v>
      </c>
      <c r="K3560" s="46" t="s">
        <v>12924</v>
      </c>
      <c r="L3560" s="46" t="s">
        <v>37</v>
      </c>
      <c r="M3560" s="49">
        <v>0.85</v>
      </c>
      <c r="N3560" s="49">
        <v>0.15</v>
      </c>
      <c r="O3560" s="50">
        <f>Ugovori_OPULJP[[#This Row],[Bespovratna sredstva - Ukupno (EU+Nac) HRK
= Ukupna ugovorena vrijednost bespovratnih sredstava]]*Ugovori_OPULJP[[#This Row],[EU STOPA SUFINANCIRANJA %
EU CO-FINANCING RATE %]]</f>
        <v>849208.80300000007</v>
      </c>
      <c r="P3560" s="51">
        <f>Ugovori_OPULJP[[#This Row],[Bespovratna sredstva - EU dio - HRK]]/7.5345</f>
        <v>112709.37726458292</v>
      </c>
      <c r="Q3560" s="50">
        <f>Ugovori_OPULJP[[#This Row],[Bespovratna sredstva - Ukupno (EU+Nac) HRK
= Ukupna ugovorena vrijednost bespovratnih sredstava]]*Ugovori_OPULJP[[#This Row],[STOPA NACIONALNOG SUFINANCIRANJA %]]</f>
        <v>149860.37700000001</v>
      </c>
      <c r="R3560" s="51">
        <f>Ugovori_OPULJP[[#This Row],[Bespovratna sredstva - Nacionalni dio - HRK]]/7.5345</f>
        <v>19889.890105514634</v>
      </c>
      <c r="S3560" s="50">
        <v>999069.18</v>
      </c>
      <c r="T3560" s="51">
        <f>Ugovori_OPULJP[[#This Row],[Bespovratna sredstva - Ukupno (EU+Nac) HRK
= Ukupna ugovorena vrijednost bespovratnih sredstava]]/7.5345</f>
        <v>132599.26737009754</v>
      </c>
      <c r="U3560" s="50">
        <v>0</v>
      </c>
      <c r="V3560" s="51">
        <f>Ugovori_OPULJP[[#This Row],[Javni doprinos korisnika - HRK]]/7.5345</f>
        <v>0</v>
      </c>
      <c r="W3560" s="50">
        <v>0</v>
      </c>
      <c r="X3560" s="51">
        <f>Ugovori_OPULJP[[#This Row],[Privatni doprinos korisnika - HRK]]/7.5345</f>
        <v>0</v>
      </c>
      <c r="Y3560" s="52">
        <v>999069.18</v>
      </c>
      <c r="Z3560" s="53">
        <f>Ugovori_OPULJP[[#This Row],[UKUPNI PRIHVATLJIVI IZDACI
TOTAL ELIGIBLE EXPENDITURE
= Bespovratna sredstva ukupno + doprinos korisnika
= Ukupni prihvatljivi troškovi
= Ukupna ugovorena vrijednost projekta HRK]]/7.5345</f>
        <v>132599.26737009754</v>
      </c>
      <c r="AA3560" s="44" t="s">
        <v>38</v>
      </c>
      <c r="AB3560" s="44" t="s">
        <v>753</v>
      </c>
      <c r="AC3560" s="114" t="s">
        <v>12925</v>
      </c>
      <c r="AD3560" s="43" t="s">
        <v>12328</v>
      </c>
    </row>
    <row r="3561" spans="1:30" ht="88.5" customHeight="1" x14ac:dyDescent="0.2">
      <c r="A3561" s="41" t="s">
        <v>12926</v>
      </c>
      <c r="B3561" s="42" t="s">
        <v>12136</v>
      </c>
      <c r="C3561" s="43" t="s">
        <v>12323</v>
      </c>
      <c r="D3561" s="43" t="s">
        <v>12889</v>
      </c>
      <c r="E3561" s="44" t="s">
        <v>232</v>
      </c>
      <c r="F3561" s="45" t="s">
        <v>12927</v>
      </c>
      <c r="G3561" s="45" t="s">
        <v>12928</v>
      </c>
      <c r="H3561" s="47">
        <v>44134</v>
      </c>
      <c r="I3561" s="47">
        <v>45229</v>
      </c>
      <c r="J3561" s="48" t="str">
        <f>IF(Ugovori_OPULJP[[#This Row],[DATUM ZAVRŠETKA OPERACIJE]]&gt;DATE(2024,3,31),"u provedbi","završen")</f>
        <v>završen</v>
      </c>
      <c r="K3561" s="46" t="s">
        <v>12929</v>
      </c>
      <c r="L3561" s="46" t="s">
        <v>200</v>
      </c>
      <c r="M3561" s="49">
        <v>0.85</v>
      </c>
      <c r="N3561" s="49">
        <v>0.15</v>
      </c>
      <c r="O3561" s="50">
        <f>Ugovori_OPULJP[[#This Row],[Bespovratna sredstva - Ukupno (EU+Nac) HRK
= Ukupna ugovorena vrijednost bespovratnih sredstava]]*Ugovori_OPULJP[[#This Row],[EU STOPA SUFINANCIRANJA %
EU CO-FINANCING RATE %]]</f>
        <v>3028011.9754999997</v>
      </c>
      <c r="P3561" s="51">
        <f>Ugovori_OPULJP[[#This Row],[Bespovratna sredstva - EU dio - HRK]]/7.5345</f>
        <v>401886.2533014798</v>
      </c>
      <c r="Q3561" s="50">
        <f>Ugovori_OPULJP[[#This Row],[Bespovratna sredstva - Ukupno (EU+Nac) HRK
= Ukupna ugovorena vrijednost bespovratnih sredstava]]*Ugovori_OPULJP[[#This Row],[STOPA NACIONALNOG SUFINANCIRANJA %]]</f>
        <v>534355.05449999997</v>
      </c>
      <c r="R3561" s="51">
        <f>Ugovori_OPULJP[[#This Row],[Bespovratna sredstva - Nacionalni dio - HRK]]/7.5345</f>
        <v>70921.10352379056</v>
      </c>
      <c r="S3561" s="50">
        <v>3562367.03</v>
      </c>
      <c r="T3561" s="51">
        <f>Ugovori_OPULJP[[#This Row],[Bespovratna sredstva - Ukupno (EU+Nac) HRK
= Ukupna ugovorena vrijednost bespovratnih sredstava]]/7.5345</f>
        <v>472807.35682527034</v>
      </c>
      <c r="U3561" s="50">
        <v>0</v>
      </c>
      <c r="V3561" s="51">
        <f>Ugovori_OPULJP[[#This Row],[Javni doprinos korisnika - HRK]]/7.5345</f>
        <v>0</v>
      </c>
      <c r="W3561" s="50">
        <v>0</v>
      </c>
      <c r="X3561" s="51">
        <f>Ugovori_OPULJP[[#This Row],[Privatni doprinos korisnika - HRK]]/7.5345</f>
        <v>0</v>
      </c>
      <c r="Y3561" s="52">
        <v>3562367.03</v>
      </c>
      <c r="Z3561" s="53">
        <f>Ugovori_OPULJP[[#This Row],[UKUPNI PRIHVATLJIVI IZDACI
TOTAL ELIGIBLE EXPENDITURE
= Bespovratna sredstva ukupno + doprinos korisnika
= Ukupni prihvatljivi troškovi
= Ukupna ugovorena vrijednost projekta HRK]]/7.5345</f>
        <v>472807.35682527034</v>
      </c>
      <c r="AA3561" s="44" t="s">
        <v>38</v>
      </c>
      <c r="AB3561" s="44" t="s">
        <v>753</v>
      </c>
      <c r="AC3561" s="114" t="s">
        <v>12930</v>
      </c>
      <c r="AD3561" s="43" t="s">
        <v>12328</v>
      </c>
    </row>
    <row r="3562" spans="1:30" ht="88.5" customHeight="1" x14ac:dyDescent="0.2">
      <c r="A3562" s="41" t="s">
        <v>12931</v>
      </c>
      <c r="B3562" s="42" t="s">
        <v>12136</v>
      </c>
      <c r="C3562" s="43" t="s">
        <v>12323</v>
      </c>
      <c r="D3562" s="43" t="s">
        <v>12889</v>
      </c>
      <c r="E3562" s="44" t="s">
        <v>232</v>
      </c>
      <c r="F3562" s="45" t="s">
        <v>12932</v>
      </c>
      <c r="G3562" s="45" t="s">
        <v>12625</v>
      </c>
      <c r="H3562" s="47">
        <v>44040</v>
      </c>
      <c r="I3562" s="47">
        <v>44648</v>
      </c>
      <c r="J3562" s="48" t="str">
        <f>IF(Ugovori_OPULJP[[#This Row],[DATUM ZAVRŠETKA OPERACIJE]]&gt;DATE(2024,3,31),"u provedbi","završen")</f>
        <v>završen</v>
      </c>
      <c r="K3562" s="46" t="s">
        <v>36</v>
      </c>
      <c r="L3562" s="46" t="s">
        <v>37</v>
      </c>
      <c r="M3562" s="49">
        <v>0.85</v>
      </c>
      <c r="N3562" s="49">
        <v>0.15</v>
      </c>
      <c r="O3562" s="50">
        <f>Ugovori_OPULJP[[#This Row],[Bespovratna sredstva - Ukupno (EU+Nac) HRK
= Ukupna ugovorena vrijednost bespovratnih sredstava]]*Ugovori_OPULJP[[#This Row],[EU STOPA SUFINANCIRANJA %
EU CO-FINANCING RATE %]]</f>
        <v>846271.61950000003</v>
      </c>
      <c r="P3562" s="51">
        <f>Ugovori_OPULJP[[#This Row],[Bespovratna sredstva - EU dio - HRK]]/7.5345</f>
        <v>112319.54602163381</v>
      </c>
      <c r="Q3562" s="50">
        <f>Ugovori_OPULJP[[#This Row],[Bespovratna sredstva - Ukupno (EU+Nac) HRK
= Ukupna ugovorena vrijednost bespovratnih sredstava]]*Ugovori_OPULJP[[#This Row],[STOPA NACIONALNOG SUFINANCIRANJA %]]</f>
        <v>149342.05050000001</v>
      </c>
      <c r="R3562" s="51">
        <f>Ugovori_OPULJP[[#This Row],[Bespovratna sredstva - Nacionalni dio - HRK]]/7.5345</f>
        <v>19821.09635675891</v>
      </c>
      <c r="S3562" s="50">
        <v>995613.67</v>
      </c>
      <c r="T3562" s="51">
        <f>Ugovori_OPULJP[[#This Row],[Bespovratna sredstva - Ukupno (EU+Nac) HRK
= Ukupna ugovorena vrijednost bespovratnih sredstava]]/7.5345</f>
        <v>132140.64237839272</v>
      </c>
      <c r="U3562" s="50">
        <v>0</v>
      </c>
      <c r="V3562" s="51">
        <f>Ugovori_OPULJP[[#This Row],[Javni doprinos korisnika - HRK]]/7.5345</f>
        <v>0</v>
      </c>
      <c r="W3562" s="50">
        <v>0</v>
      </c>
      <c r="X3562" s="51">
        <f>Ugovori_OPULJP[[#This Row],[Privatni doprinos korisnika - HRK]]/7.5345</f>
        <v>0</v>
      </c>
      <c r="Y3562" s="52">
        <v>995613.67</v>
      </c>
      <c r="Z3562" s="53">
        <f>Ugovori_OPULJP[[#This Row],[UKUPNI PRIHVATLJIVI IZDACI
TOTAL ELIGIBLE EXPENDITURE
= Bespovratna sredstva ukupno + doprinos korisnika
= Ukupni prihvatljivi troškovi
= Ukupna ugovorena vrijednost projekta HRK]]/7.5345</f>
        <v>132140.64237839272</v>
      </c>
      <c r="AA3562" s="44" t="s">
        <v>38</v>
      </c>
      <c r="AB3562" s="44" t="s">
        <v>753</v>
      </c>
      <c r="AC3562" s="114" t="s">
        <v>12933</v>
      </c>
      <c r="AD3562" s="43" t="s">
        <v>12328</v>
      </c>
    </row>
    <row r="3563" spans="1:30" ht="88.5" customHeight="1" x14ac:dyDescent="0.2">
      <c r="A3563" s="41" t="s">
        <v>12934</v>
      </c>
      <c r="B3563" s="42" t="s">
        <v>12136</v>
      </c>
      <c r="C3563" s="43" t="s">
        <v>12323</v>
      </c>
      <c r="D3563" s="43" t="s">
        <v>12889</v>
      </c>
      <c r="E3563" s="44" t="s">
        <v>232</v>
      </c>
      <c r="F3563" s="45" t="s">
        <v>12935</v>
      </c>
      <c r="G3563" s="45" t="s">
        <v>12592</v>
      </c>
      <c r="H3563" s="47">
        <v>44039</v>
      </c>
      <c r="I3563" s="47">
        <v>44769</v>
      </c>
      <c r="J3563" s="48" t="str">
        <f>IF(Ugovori_OPULJP[[#This Row],[DATUM ZAVRŠETKA OPERACIJE]]&gt;DATE(2024,3,31),"u provedbi","završen")</f>
        <v>završen</v>
      </c>
      <c r="K3563" s="46" t="s">
        <v>36</v>
      </c>
      <c r="L3563" s="46" t="s">
        <v>37</v>
      </c>
      <c r="M3563" s="49">
        <v>0.85</v>
      </c>
      <c r="N3563" s="49">
        <v>0.15</v>
      </c>
      <c r="O3563" s="50">
        <f>Ugovori_OPULJP[[#This Row],[Bespovratna sredstva - Ukupno (EU+Nac) HRK
= Ukupna ugovorena vrijednost bespovratnih sredstava]]*Ugovori_OPULJP[[#This Row],[EU STOPA SUFINANCIRANJA %
EU CO-FINANCING RATE %]]</f>
        <v>846902.20900000003</v>
      </c>
      <c r="P3563" s="51">
        <f>Ugovori_OPULJP[[#This Row],[Bespovratna sredstva - EU dio - HRK]]/7.5345</f>
        <v>112403.23963103059</v>
      </c>
      <c r="Q3563" s="50">
        <f>Ugovori_OPULJP[[#This Row],[Bespovratna sredstva - Ukupno (EU+Nac) HRK
= Ukupna ugovorena vrijednost bespovratnih sredstava]]*Ugovori_OPULJP[[#This Row],[STOPA NACIONALNOG SUFINANCIRANJA %]]</f>
        <v>149453.33100000001</v>
      </c>
      <c r="R3563" s="51">
        <f>Ugovori_OPULJP[[#This Row],[Bespovratna sredstva - Nacionalni dio - HRK]]/7.5345</f>
        <v>19835.865817240694</v>
      </c>
      <c r="S3563" s="50">
        <v>996355.54</v>
      </c>
      <c r="T3563" s="51">
        <f>Ugovori_OPULJP[[#This Row],[Bespovratna sredstva - Ukupno (EU+Nac) HRK
= Ukupna ugovorena vrijednost bespovratnih sredstava]]/7.5345</f>
        <v>132239.10544827129</v>
      </c>
      <c r="U3563" s="50">
        <v>0</v>
      </c>
      <c r="V3563" s="51">
        <f>Ugovori_OPULJP[[#This Row],[Javni doprinos korisnika - HRK]]/7.5345</f>
        <v>0</v>
      </c>
      <c r="W3563" s="50">
        <v>0</v>
      </c>
      <c r="X3563" s="51">
        <f>Ugovori_OPULJP[[#This Row],[Privatni doprinos korisnika - HRK]]/7.5345</f>
        <v>0</v>
      </c>
      <c r="Y3563" s="52">
        <v>996355.54</v>
      </c>
      <c r="Z3563" s="53">
        <f>Ugovori_OPULJP[[#This Row],[UKUPNI PRIHVATLJIVI IZDACI
TOTAL ELIGIBLE EXPENDITURE
= Bespovratna sredstva ukupno + doprinos korisnika
= Ukupni prihvatljivi troškovi
= Ukupna ugovorena vrijednost projekta HRK]]/7.5345</f>
        <v>132239.10544827129</v>
      </c>
      <c r="AA3563" s="44" t="s">
        <v>38</v>
      </c>
      <c r="AB3563" s="44" t="s">
        <v>753</v>
      </c>
      <c r="AC3563" s="114" t="s">
        <v>12936</v>
      </c>
      <c r="AD3563" s="43" t="s">
        <v>12328</v>
      </c>
    </row>
    <row r="3564" spans="1:30" ht="88.5" customHeight="1" x14ac:dyDescent="0.2">
      <c r="A3564" s="41" t="s">
        <v>12937</v>
      </c>
      <c r="B3564" s="42" t="s">
        <v>12136</v>
      </c>
      <c r="C3564" s="43" t="s">
        <v>12323</v>
      </c>
      <c r="D3564" s="43" t="s">
        <v>12889</v>
      </c>
      <c r="E3564" s="44" t="s">
        <v>232</v>
      </c>
      <c r="F3564" s="45" t="s">
        <v>12938</v>
      </c>
      <c r="G3564" s="45" t="s">
        <v>12939</v>
      </c>
      <c r="H3564" s="47">
        <v>44036</v>
      </c>
      <c r="I3564" s="47">
        <v>44766</v>
      </c>
      <c r="J3564" s="48" t="str">
        <f>IF(Ugovori_OPULJP[[#This Row],[DATUM ZAVRŠETKA OPERACIJE]]&gt;DATE(2024,3,31),"u provedbi","završen")</f>
        <v>završen</v>
      </c>
      <c r="K3564" s="46" t="s">
        <v>36</v>
      </c>
      <c r="L3564" s="46" t="s">
        <v>37</v>
      </c>
      <c r="M3564" s="49">
        <v>0.85</v>
      </c>
      <c r="N3564" s="49">
        <v>0.15</v>
      </c>
      <c r="O3564" s="50">
        <f>Ugovori_OPULJP[[#This Row],[Bespovratna sredstva - Ukupno (EU+Nac) HRK
= Ukupna ugovorena vrijednost bespovratnih sredstava]]*Ugovori_OPULJP[[#This Row],[EU STOPA SUFINANCIRANJA %
EU CO-FINANCING RATE %]]</f>
        <v>840588.96149999998</v>
      </c>
      <c r="P3564" s="51">
        <f>Ugovori_OPULJP[[#This Row],[Bespovratna sredstva - EU dio - HRK]]/7.5345</f>
        <v>111565.32769261397</v>
      </c>
      <c r="Q3564" s="50">
        <f>Ugovori_OPULJP[[#This Row],[Bespovratna sredstva - Ukupno (EU+Nac) HRK
= Ukupna ugovorena vrijednost bespovratnih sredstava]]*Ugovori_OPULJP[[#This Row],[STOPA NACIONALNOG SUFINANCIRANJA %]]</f>
        <v>148339.2285</v>
      </c>
      <c r="R3564" s="51">
        <f>Ugovori_OPULJP[[#This Row],[Bespovratna sredstva - Nacionalni dio - HRK]]/7.5345</f>
        <v>19687.999004578935</v>
      </c>
      <c r="S3564" s="50">
        <v>988928.19</v>
      </c>
      <c r="T3564" s="51">
        <f>Ugovori_OPULJP[[#This Row],[Bespovratna sredstva - Ukupno (EU+Nac) HRK
= Ukupna ugovorena vrijednost bespovratnih sredstava]]/7.5345</f>
        <v>131253.32669719291</v>
      </c>
      <c r="U3564" s="50">
        <v>0</v>
      </c>
      <c r="V3564" s="51">
        <f>Ugovori_OPULJP[[#This Row],[Javni doprinos korisnika - HRK]]/7.5345</f>
        <v>0</v>
      </c>
      <c r="W3564" s="50">
        <v>0</v>
      </c>
      <c r="X3564" s="51">
        <f>Ugovori_OPULJP[[#This Row],[Privatni doprinos korisnika - HRK]]/7.5345</f>
        <v>0</v>
      </c>
      <c r="Y3564" s="52">
        <v>988928.19</v>
      </c>
      <c r="Z3564" s="53">
        <f>Ugovori_OPULJP[[#This Row],[UKUPNI PRIHVATLJIVI IZDACI
TOTAL ELIGIBLE EXPENDITURE
= Bespovratna sredstva ukupno + doprinos korisnika
= Ukupni prihvatljivi troškovi
= Ukupna ugovorena vrijednost projekta HRK]]/7.5345</f>
        <v>131253.32669719291</v>
      </c>
      <c r="AA3564" s="44" t="s">
        <v>38</v>
      </c>
      <c r="AB3564" s="44" t="s">
        <v>753</v>
      </c>
      <c r="AC3564" s="114" t="s">
        <v>12940</v>
      </c>
      <c r="AD3564" s="43" t="s">
        <v>12328</v>
      </c>
    </row>
    <row r="3565" spans="1:30" ht="88.5" customHeight="1" x14ac:dyDescent="0.2">
      <c r="A3565" s="41" t="s">
        <v>12941</v>
      </c>
      <c r="B3565" s="42" t="s">
        <v>12136</v>
      </c>
      <c r="C3565" s="43" t="s">
        <v>12323</v>
      </c>
      <c r="D3565" s="43" t="s">
        <v>12889</v>
      </c>
      <c r="E3565" s="44" t="s">
        <v>232</v>
      </c>
      <c r="F3565" s="45" t="s">
        <v>12942</v>
      </c>
      <c r="G3565" s="45" t="s">
        <v>12501</v>
      </c>
      <c r="H3565" s="47">
        <v>44132</v>
      </c>
      <c r="I3565" s="47">
        <v>45227</v>
      </c>
      <c r="J3565" s="48" t="str">
        <f>IF(Ugovori_OPULJP[[#This Row],[DATUM ZAVRŠETKA OPERACIJE]]&gt;DATE(2024,3,31),"u provedbi","završen")</f>
        <v>završen</v>
      </c>
      <c r="K3565" s="46" t="s">
        <v>12943</v>
      </c>
      <c r="L3565" s="46" t="s">
        <v>37</v>
      </c>
      <c r="M3565" s="49">
        <v>0.85</v>
      </c>
      <c r="N3565" s="49">
        <v>0.15</v>
      </c>
      <c r="O3565" s="50">
        <f>Ugovori_OPULJP[[#This Row],[Bespovratna sredstva - Ukupno (EU+Nac) HRK
= Ukupna ugovorena vrijednost bespovratnih sredstava]]*Ugovori_OPULJP[[#This Row],[EU STOPA SUFINANCIRANJA %
EU CO-FINANCING RATE %]]</f>
        <v>2952897.1864999998</v>
      </c>
      <c r="P3565" s="51">
        <f>Ugovori_OPULJP[[#This Row],[Bespovratna sredstva - EU dio - HRK]]/7.5345</f>
        <v>391916.80755192775</v>
      </c>
      <c r="Q3565" s="50">
        <f>Ugovori_OPULJP[[#This Row],[Bespovratna sredstva - Ukupno (EU+Nac) HRK
= Ukupna ugovorena vrijednost bespovratnih sredstava]]*Ugovori_OPULJP[[#This Row],[STOPA NACIONALNOG SUFINANCIRANJA %]]</f>
        <v>521099.50349999999</v>
      </c>
      <c r="R3565" s="51">
        <f>Ugovori_OPULJP[[#This Row],[Bespovratna sredstva - Nacionalni dio - HRK]]/7.5345</f>
        <v>69161.78956798726</v>
      </c>
      <c r="S3565" s="50">
        <v>3473996.69</v>
      </c>
      <c r="T3565" s="51">
        <f>Ugovori_OPULJP[[#This Row],[Bespovratna sredstva - Ukupno (EU+Nac) HRK
= Ukupna ugovorena vrijednost bespovratnih sredstava]]/7.5345</f>
        <v>461078.59711991501</v>
      </c>
      <c r="U3565" s="50">
        <v>0</v>
      </c>
      <c r="V3565" s="51">
        <f>Ugovori_OPULJP[[#This Row],[Javni doprinos korisnika - HRK]]/7.5345</f>
        <v>0</v>
      </c>
      <c r="W3565" s="50">
        <v>0</v>
      </c>
      <c r="X3565" s="51">
        <f>Ugovori_OPULJP[[#This Row],[Privatni doprinos korisnika - HRK]]/7.5345</f>
        <v>0</v>
      </c>
      <c r="Y3565" s="52">
        <v>3473996.69</v>
      </c>
      <c r="Z3565" s="53">
        <f>Ugovori_OPULJP[[#This Row],[UKUPNI PRIHVATLJIVI IZDACI
TOTAL ELIGIBLE EXPENDITURE
= Bespovratna sredstva ukupno + doprinos korisnika
= Ukupni prihvatljivi troškovi
= Ukupna ugovorena vrijednost projekta HRK]]/7.5345</f>
        <v>461078.59711991501</v>
      </c>
      <c r="AA3565" s="44" t="s">
        <v>38</v>
      </c>
      <c r="AB3565" s="44" t="s">
        <v>753</v>
      </c>
      <c r="AC3565" s="114" t="s">
        <v>12944</v>
      </c>
      <c r="AD3565" s="43" t="s">
        <v>12328</v>
      </c>
    </row>
    <row r="3566" spans="1:30" ht="88.5" customHeight="1" x14ac:dyDescent="0.2">
      <c r="A3566" s="41" t="s">
        <v>12945</v>
      </c>
      <c r="B3566" s="42" t="s">
        <v>12136</v>
      </c>
      <c r="C3566" s="43" t="s">
        <v>12323</v>
      </c>
      <c r="D3566" s="43" t="s">
        <v>12889</v>
      </c>
      <c r="E3566" s="44" t="s">
        <v>232</v>
      </c>
      <c r="F3566" s="45" t="s">
        <v>12946</v>
      </c>
      <c r="G3566" s="45" t="s">
        <v>10529</v>
      </c>
      <c r="H3566" s="47">
        <v>44133</v>
      </c>
      <c r="I3566" s="47">
        <v>45228</v>
      </c>
      <c r="J3566" s="48" t="str">
        <f>IF(Ugovori_OPULJP[[#This Row],[DATUM ZAVRŠETKA OPERACIJE]]&gt;DATE(2024,3,31),"u provedbi","završen")</f>
        <v>završen</v>
      </c>
      <c r="K3566" s="46" t="s">
        <v>36</v>
      </c>
      <c r="L3566" s="46" t="s">
        <v>37</v>
      </c>
      <c r="M3566" s="49">
        <v>0.85</v>
      </c>
      <c r="N3566" s="49">
        <v>0.15</v>
      </c>
      <c r="O3566" s="50">
        <f>Ugovori_OPULJP[[#This Row],[Bespovratna sredstva - Ukupno (EU+Nac) HRK
= Ukupna ugovorena vrijednost bespovratnih sredstava]]*Ugovori_OPULJP[[#This Row],[EU STOPA SUFINANCIRANJA %
EU CO-FINANCING RATE %]]</f>
        <v>3059996.0219999999</v>
      </c>
      <c r="P3566" s="51">
        <f>Ugovori_OPULJP[[#This Row],[Bespovratna sredstva - EU dio - HRK]]/7.5345</f>
        <v>406131.2657774238</v>
      </c>
      <c r="Q3566" s="50">
        <f>Ugovori_OPULJP[[#This Row],[Bespovratna sredstva - Ukupno (EU+Nac) HRK
= Ukupna ugovorena vrijednost bespovratnih sredstava]]*Ugovori_OPULJP[[#This Row],[STOPA NACIONALNOG SUFINANCIRANJA %]]</f>
        <v>539999.29799999995</v>
      </c>
      <c r="R3566" s="51">
        <f>Ugovori_OPULJP[[#This Row],[Bespovratna sredstva - Nacionalni dio - HRK]]/7.5345</f>
        <v>71670.223372486551</v>
      </c>
      <c r="S3566" s="50">
        <v>3599995.32</v>
      </c>
      <c r="T3566" s="51">
        <f>Ugovori_OPULJP[[#This Row],[Bespovratna sredstva - Ukupno (EU+Nac) HRK
= Ukupna ugovorena vrijednost bespovratnih sredstava]]/7.5345</f>
        <v>477801.48914991034</v>
      </c>
      <c r="U3566" s="50">
        <v>0</v>
      </c>
      <c r="V3566" s="51">
        <f>Ugovori_OPULJP[[#This Row],[Javni doprinos korisnika - HRK]]/7.5345</f>
        <v>0</v>
      </c>
      <c r="W3566" s="50">
        <v>0</v>
      </c>
      <c r="X3566" s="51">
        <f>Ugovori_OPULJP[[#This Row],[Privatni doprinos korisnika - HRK]]/7.5345</f>
        <v>0</v>
      </c>
      <c r="Y3566" s="52">
        <v>3599995.32</v>
      </c>
      <c r="Z3566" s="53">
        <f>Ugovori_OPULJP[[#This Row],[UKUPNI PRIHVATLJIVI IZDACI
TOTAL ELIGIBLE EXPENDITURE
= Bespovratna sredstva ukupno + doprinos korisnika
= Ukupni prihvatljivi troškovi
= Ukupna ugovorena vrijednost projekta HRK]]/7.5345</f>
        <v>477801.48914991034</v>
      </c>
      <c r="AA3566" s="44" t="s">
        <v>38</v>
      </c>
      <c r="AB3566" s="44" t="s">
        <v>753</v>
      </c>
      <c r="AC3566" s="114" t="s">
        <v>12947</v>
      </c>
      <c r="AD3566" s="43" t="s">
        <v>12328</v>
      </c>
    </row>
    <row r="3567" spans="1:30" ht="88.5" customHeight="1" x14ac:dyDescent="0.2">
      <c r="A3567" s="41" t="s">
        <v>12948</v>
      </c>
      <c r="B3567" s="42" t="s">
        <v>12136</v>
      </c>
      <c r="C3567" s="43" t="s">
        <v>12323</v>
      </c>
      <c r="D3567" s="43" t="s">
        <v>12889</v>
      </c>
      <c r="E3567" s="44" t="s">
        <v>232</v>
      </c>
      <c r="F3567" s="45" t="s">
        <v>12949</v>
      </c>
      <c r="G3567" s="45" t="s">
        <v>3247</v>
      </c>
      <c r="H3567" s="47">
        <v>44035</v>
      </c>
      <c r="I3567" s="47">
        <v>44765</v>
      </c>
      <c r="J3567" s="48" t="str">
        <f>IF(Ugovori_OPULJP[[#This Row],[DATUM ZAVRŠETKA OPERACIJE]]&gt;DATE(2024,3,31),"u provedbi","završen")</f>
        <v>završen</v>
      </c>
      <c r="K3567" s="46" t="s">
        <v>12950</v>
      </c>
      <c r="L3567" s="46" t="s">
        <v>37</v>
      </c>
      <c r="M3567" s="49">
        <v>0.85</v>
      </c>
      <c r="N3567" s="49">
        <v>0.15</v>
      </c>
      <c r="O3567" s="50">
        <f>Ugovori_OPULJP[[#This Row],[Bespovratna sredstva - Ukupno (EU+Nac) HRK
= Ukupna ugovorena vrijednost bespovratnih sredstava]]*Ugovori_OPULJP[[#This Row],[EU STOPA SUFINANCIRANJA %
EU CO-FINANCING RATE %]]</f>
        <v>840932.93099999998</v>
      </c>
      <c r="P3567" s="51">
        <f>Ugovori_OPULJP[[#This Row],[Bespovratna sredstva - EU dio - HRK]]/7.5345</f>
        <v>111610.98029066295</v>
      </c>
      <c r="Q3567" s="50">
        <f>Ugovori_OPULJP[[#This Row],[Bespovratna sredstva - Ukupno (EU+Nac) HRK
= Ukupna ugovorena vrijednost bespovratnih sredstava]]*Ugovori_OPULJP[[#This Row],[STOPA NACIONALNOG SUFINANCIRANJA %]]</f>
        <v>148399.929</v>
      </c>
      <c r="R3567" s="51">
        <f>Ugovori_OPULJP[[#This Row],[Bespovratna sredstva - Nacionalni dio - HRK]]/7.5345</f>
        <v>19696.055345411107</v>
      </c>
      <c r="S3567" s="50">
        <v>989332.86</v>
      </c>
      <c r="T3567" s="51">
        <f>Ugovori_OPULJP[[#This Row],[Bespovratna sredstva - Ukupno (EU+Nac) HRK
= Ukupna ugovorena vrijednost bespovratnih sredstava]]/7.5345</f>
        <v>131307.03563607406</v>
      </c>
      <c r="U3567" s="50">
        <v>0</v>
      </c>
      <c r="V3567" s="51">
        <f>Ugovori_OPULJP[[#This Row],[Javni doprinos korisnika - HRK]]/7.5345</f>
        <v>0</v>
      </c>
      <c r="W3567" s="50">
        <v>0</v>
      </c>
      <c r="X3567" s="51">
        <f>Ugovori_OPULJP[[#This Row],[Privatni doprinos korisnika - HRK]]/7.5345</f>
        <v>0</v>
      </c>
      <c r="Y3567" s="52">
        <v>989332.86</v>
      </c>
      <c r="Z3567" s="53">
        <f>Ugovori_OPULJP[[#This Row],[UKUPNI PRIHVATLJIVI IZDACI
TOTAL ELIGIBLE EXPENDITURE
= Bespovratna sredstva ukupno + doprinos korisnika
= Ukupni prihvatljivi troškovi
= Ukupna ugovorena vrijednost projekta HRK]]/7.5345</f>
        <v>131307.03563607406</v>
      </c>
      <c r="AA3567" s="44" t="s">
        <v>38</v>
      </c>
      <c r="AB3567" s="44" t="s">
        <v>753</v>
      </c>
      <c r="AC3567" s="114" t="s">
        <v>12951</v>
      </c>
      <c r="AD3567" s="43" t="s">
        <v>12328</v>
      </c>
    </row>
    <row r="3568" spans="1:30" ht="88.5" customHeight="1" x14ac:dyDescent="0.2">
      <c r="A3568" s="41" t="s">
        <v>12952</v>
      </c>
      <c r="B3568" s="42" t="s">
        <v>12136</v>
      </c>
      <c r="C3568" s="43" t="s">
        <v>12323</v>
      </c>
      <c r="D3568" s="43" t="s">
        <v>12889</v>
      </c>
      <c r="E3568" s="44" t="s">
        <v>232</v>
      </c>
      <c r="F3568" s="45" t="s">
        <v>12953</v>
      </c>
      <c r="G3568" s="45" t="s">
        <v>12513</v>
      </c>
      <c r="H3568" s="47">
        <v>44133</v>
      </c>
      <c r="I3568" s="47">
        <v>45228</v>
      </c>
      <c r="J3568" s="48" t="str">
        <f>IF(Ugovori_OPULJP[[#This Row],[DATUM ZAVRŠETKA OPERACIJE]]&gt;DATE(2024,3,31),"u provedbi","završen")</f>
        <v>završen</v>
      </c>
      <c r="K3568" s="46" t="s">
        <v>981</v>
      </c>
      <c r="L3568" s="46" t="s">
        <v>37</v>
      </c>
      <c r="M3568" s="49">
        <v>0.85</v>
      </c>
      <c r="N3568" s="49">
        <v>0.15</v>
      </c>
      <c r="O3568" s="50">
        <f>Ugovori_OPULJP[[#This Row],[Bespovratna sredstva - Ukupno (EU+Nac) HRK
= Ukupna ugovorena vrijednost bespovratnih sredstava]]*Ugovori_OPULJP[[#This Row],[EU STOPA SUFINANCIRANJA %
EU CO-FINANCING RATE %]]</f>
        <v>3011424.7439999999</v>
      </c>
      <c r="P3568" s="51">
        <f>Ugovori_OPULJP[[#This Row],[Bespovratna sredstva - EU dio - HRK]]/7.5345</f>
        <v>399684.74935297627</v>
      </c>
      <c r="Q3568" s="50">
        <f>Ugovori_OPULJP[[#This Row],[Bespovratna sredstva - Ukupno (EU+Nac) HRK
= Ukupna ugovorena vrijednost bespovratnih sredstava]]*Ugovori_OPULJP[[#This Row],[STOPA NACIONALNOG SUFINANCIRANJA %]]</f>
        <v>531427.89599999995</v>
      </c>
      <c r="R3568" s="51">
        <f>Ugovori_OPULJP[[#This Row],[Bespovratna sredstva - Nacionalni dio - HRK]]/7.5345</f>
        <v>70532.602826995804</v>
      </c>
      <c r="S3568" s="50">
        <v>3542852.64</v>
      </c>
      <c r="T3568" s="51">
        <f>Ugovori_OPULJP[[#This Row],[Bespovratna sredstva - Ukupno (EU+Nac) HRK
= Ukupna ugovorena vrijednost bespovratnih sredstava]]/7.5345</f>
        <v>470217.35217997211</v>
      </c>
      <c r="U3568" s="50">
        <v>0</v>
      </c>
      <c r="V3568" s="51">
        <f>Ugovori_OPULJP[[#This Row],[Javni doprinos korisnika - HRK]]/7.5345</f>
        <v>0</v>
      </c>
      <c r="W3568" s="50">
        <v>0</v>
      </c>
      <c r="X3568" s="51">
        <f>Ugovori_OPULJP[[#This Row],[Privatni doprinos korisnika - HRK]]/7.5345</f>
        <v>0</v>
      </c>
      <c r="Y3568" s="52">
        <v>3542852.64</v>
      </c>
      <c r="Z3568" s="53">
        <f>Ugovori_OPULJP[[#This Row],[UKUPNI PRIHVATLJIVI IZDACI
TOTAL ELIGIBLE EXPENDITURE
= Bespovratna sredstva ukupno + doprinos korisnika
= Ukupni prihvatljivi troškovi
= Ukupna ugovorena vrijednost projekta HRK]]/7.5345</f>
        <v>470217.35217997211</v>
      </c>
      <c r="AA3568" s="44" t="s">
        <v>38</v>
      </c>
      <c r="AB3568" s="44" t="s">
        <v>753</v>
      </c>
      <c r="AC3568" s="114" t="s">
        <v>12954</v>
      </c>
      <c r="AD3568" s="43" t="s">
        <v>12328</v>
      </c>
    </row>
    <row r="3569" spans="1:30" ht="88.5" customHeight="1" x14ac:dyDescent="0.2">
      <c r="A3569" s="41" t="s">
        <v>12955</v>
      </c>
      <c r="B3569" s="42" t="s">
        <v>12136</v>
      </c>
      <c r="C3569" s="43" t="s">
        <v>12323</v>
      </c>
      <c r="D3569" s="43" t="s">
        <v>12889</v>
      </c>
      <c r="E3569" s="44" t="s">
        <v>232</v>
      </c>
      <c r="F3569" s="45" t="s">
        <v>12956</v>
      </c>
      <c r="G3569" s="45" t="s">
        <v>12562</v>
      </c>
      <c r="H3569" s="47">
        <v>44133</v>
      </c>
      <c r="I3569" s="47">
        <v>45228</v>
      </c>
      <c r="J3569" s="48" t="str">
        <f>IF(Ugovori_OPULJP[[#This Row],[DATUM ZAVRŠETKA OPERACIJE]]&gt;DATE(2024,3,31),"u provedbi","završen")</f>
        <v>završen</v>
      </c>
      <c r="K3569" s="46" t="s">
        <v>12957</v>
      </c>
      <c r="L3569" s="46" t="s">
        <v>37</v>
      </c>
      <c r="M3569" s="49">
        <v>0.85</v>
      </c>
      <c r="N3569" s="49">
        <v>0.15</v>
      </c>
      <c r="O3569" s="50">
        <f>Ugovori_OPULJP[[#This Row],[Bespovratna sredstva - Ukupno (EU+Nac) HRK
= Ukupna ugovorena vrijednost bespovratnih sredstava]]*Ugovori_OPULJP[[#This Row],[EU STOPA SUFINANCIRANJA %
EU CO-FINANCING RATE %]]</f>
        <v>3055162.5564999999</v>
      </c>
      <c r="P3569" s="51">
        <f>Ugovori_OPULJP[[#This Row],[Bespovratna sredstva - EU dio - HRK]]/7.5345</f>
        <v>405489.75466188864</v>
      </c>
      <c r="Q3569" s="50">
        <f>Ugovori_OPULJP[[#This Row],[Bespovratna sredstva - Ukupno (EU+Nac) HRK
= Ukupna ugovorena vrijednost bespovratnih sredstava]]*Ugovori_OPULJP[[#This Row],[STOPA NACIONALNOG SUFINANCIRANJA %]]</f>
        <v>539146.33349999995</v>
      </c>
      <c r="R3569" s="51">
        <f>Ugovori_OPULJP[[#This Row],[Bespovratna sredstva - Nacionalni dio - HRK]]/7.5345</f>
        <v>71557.015528568576</v>
      </c>
      <c r="S3569" s="50">
        <v>3594308.89</v>
      </c>
      <c r="T3569" s="51">
        <f>Ugovori_OPULJP[[#This Row],[Bespovratna sredstva - Ukupno (EU+Nac) HRK
= Ukupna ugovorena vrijednost bespovratnih sredstava]]/7.5345</f>
        <v>477046.77019045723</v>
      </c>
      <c r="U3569" s="50">
        <v>0</v>
      </c>
      <c r="V3569" s="51">
        <f>Ugovori_OPULJP[[#This Row],[Javni doprinos korisnika - HRK]]/7.5345</f>
        <v>0</v>
      </c>
      <c r="W3569" s="50">
        <v>0</v>
      </c>
      <c r="X3569" s="51">
        <f>Ugovori_OPULJP[[#This Row],[Privatni doprinos korisnika - HRK]]/7.5345</f>
        <v>0</v>
      </c>
      <c r="Y3569" s="52">
        <v>3594308.89</v>
      </c>
      <c r="Z3569" s="53">
        <f>Ugovori_OPULJP[[#This Row],[UKUPNI PRIHVATLJIVI IZDACI
TOTAL ELIGIBLE EXPENDITURE
= Bespovratna sredstva ukupno + doprinos korisnika
= Ukupni prihvatljivi troškovi
= Ukupna ugovorena vrijednost projekta HRK]]/7.5345</f>
        <v>477046.77019045723</v>
      </c>
      <c r="AA3569" s="44" t="s">
        <v>38</v>
      </c>
      <c r="AB3569" s="44" t="s">
        <v>753</v>
      </c>
      <c r="AC3569" s="114" t="s">
        <v>12958</v>
      </c>
      <c r="AD3569" s="43" t="s">
        <v>12328</v>
      </c>
    </row>
    <row r="3570" spans="1:30" ht="88.5" customHeight="1" x14ac:dyDescent="0.2">
      <c r="A3570" s="41" t="s">
        <v>12959</v>
      </c>
      <c r="B3570" s="42" t="s">
        <v>12136</v>
      </c>
      <c r="C3570" s="43" t="s">
        <v>12323</v>
      </c>
      <c r="D3570" s="43" t="s">
        <v>12889</v>
      </c>
      <c r="E3570" s="44" t="s">
        <v>232</v>
      </c>
      <c r="F3570" s="45" t="s">
        <v>12960</v>
      </c>
      <c r="G3570" s="45" t="s">
        <v>886</v>
      </c>
      <c r="H3570" s="47">
        <v>44133</v>
      </c>
      <c r="I3570" s="47">
        <v>45228</v>
      </c>
      <c r="J3570" s="48" t="str">
        <f>IF(Ugovori_OPULJP[[#This Row],[DATUM ZAVRŠETKA OPERACIJE]]&gt;DATE(2024,3,31),"u provedbi","završen")</f>
        <v>završen</v>
      </c>
      <c r="K3570" s="46" t="s">
        <v>37</v>
      </c>
      <c r="L3570" s="46" t="s">
        <v>37</v>
      </c>
      <c r="M3570" s="49">
        <v>0.85</v>
      </c>
      <c r="N3570" s="49">
        <v>0.15</v>
      </c>
      <c r="O3570" s="50">
        <f>Ugovori_OPULJP[[#This Row],[Bespovratna sredstva - Ukupno (EU+Nac) HRK
= Ukupna ugovorena vrijednost bespovratnih sredstava]]*Ugovori_OPULJP[[#This Row],[EU STOPA SUFINANCIRANJA %
EU CO-FINANCING RATE %]]</f>
        <v>2940806.4209999996</v>
      </c>
      <c r="P3570" s="51">
        <f>Ugovori_OPULJP[[#This Row],[Bespovratna sredstva - EU dio - HRK]]/7.5345</f>
        <v>390312.08719888504</v>
      </c>
      <c r="Q3570" s="50">
        <f>Ugovori_OPULJP[[#This Row],[Bespovratna sredstva - Ukupno (EU+Nac) HRK
= Ukupna ugovorena vrijednost bespovratnih sredstava]]*Ugovori_OPULJP[[#This Row],[STOPA NACIONALNOG SUFINANCIRANJA %]]</f>
        <v>518965.83899999992</v>
      </c>
      <c r="R3570" s="51">
        <f>Ugovori_OPULJP[[#This Row],[Bespovratna sredstva - Nacionalni dio - HRK]]/7.5345</f>
        <v>68878.603623332659</v>
      </c>
      <c r="S3570" s="50">
        <v>3459772.26</v>
      </c>
      <c r="T3570" s="51">
        <f>Ugovori_OPULJP[[#This Row],[Bespovratna sredstva - Ukupno (EU+Nac) HRK
= Ukupna ugovorena vrijednost bespovratnih sredstava]]/7.5345</f>
        <v>459190.69082221773</v>
      </c>
      <c r="U3570" s="50">
        <v>0</v>
      </c>
      <c r="V3570" s="51">
        <f>Ugovori_OPULJP[[#This Row],[Javni doprinos korisnika - HRK]]/7.5345</f>
        <v>0</v>
      </c>
      <c r="W3570" s="50">
        <v>0</v>
      </c>
      <c r="X3570" s="51">
        <f>Ugovori_OPULJP[[#This Row],[Privatni doprinos korisnika - HRK]]/7.5345</f>
        <v>0</v>
      </c>
      <c r="Y3570" s="52">
        <v>3459772.26</v>
      </c>
      <c r="Z3570" s="53">
        <f>Ugovori_OPULJP[[#This Row],[UKUPNI PRIHVATLJIVI IZDACI
TOTAL ELIGIBLE EXPENDITURE
= Bespovratna sredstva ukupno + doprinos korisnika
= Ukupni prihvatljivi troškovi
= Ukupna ugovorena vrijednost projekta HRK]]/7.5345</f>
        <v>459190.69082221773</v>
      </c>
      <c r="AA3570" s="44" t="s">
        <v>38</v>
      </c>
      <c r="AB3570" s="44" t="s">
        <v>753</v>
      </c>
      <c r="AC3570" s="114" t="s">
        <v>12961</v>
      </c>
      <c r="AD3570" s="43" t="s">
        <v>12328</v>
      </c>
    </row>
    <row r="3571" spans="1:30" ht="88.5" customHeight="1" x14ac:dyDescent="0.2">
      <c r="A3571" s="41" t="s">
        <v>12962</v>
      </c>
      <c r="B3571" s="42" t="s">
        <v>12136</v>
      </c>
      <c r="C3571" s="43" t="s">
        <v>12323</v>
      </c>
      <c r="D3571" s="43" t="s">
        <v>12889</v>
      </c>
      <c r="E3571" s="44" t="s">
        <v>232</v>
      </c>
      <c r="F3571" s="45" t="s">
        <v>12963</v>
      </c>
      <c r="G3571" s="45" t="s">
        <v>433</v>
      </c>
      <c r="H3571" s="47">
        <v>44134</v>
      </c>
      <c r="I3571" s="47">
        <v>45229</v>
      </c>
      <c r="J3571" s="48" t="str">
        <f>IF(Ugovori_OPULJP[[#This Row],[DATUM ZAVRŠETKA OPERACIJE]]&gt;DATE(2024,3,31),"u provedbi","završen")</f>
        <v>završen</v>
      </c>
      <c r="K3571" s="46" t="s">
        <v>36</v>
      </c>
      <c r="L3571" s="46" t="s">
        <v>99</v>
      </c>
      <c r="M3571" s="49">
        <v>0.85</v>
      </c>
      <c r="N3571" s="49">
        <v>0.15</v>
      </c>
      <c r="O3571" s="50">
        <f>Ugovori_OPULJP[[#This Row],[Bespovratna sredstva - Ukupno (EU+Nac) HRK
= Ukupna ugovorena vrijednost bespovratnih sredstava]]*Ugovori_OPULJP[[#This Row],[EU STOPA SUFINANCIRANJA %
EU CO-FINANCING RATE %]]</f>
        <v>3033546.8695</v>
      </c>
      <c r="P3571" s="51">
        <f>Ugovori_OPULJP[[#This Row],[Bespovratna sredstva - EU dio - HRK]]/7.5345</f>
        <v>402620.85997743713</v>
      </c>
      <c r="Q3571" s="50">
        <f>Ugovori_OPULJP[[#This Row],[Bespovratna sredstva - Ukupno (EU+Nac) HRK
= Ukupna ugovorena vrijednost bespovratnih sredstava]]*Ugovori_OPULJP[[#This Row],[STOPA NACIONALNOG SUFINANCIRANJA %]]</f>
        <v>535331.80050000001</v>
      </c>
      <c r="R3571" s="51">
        <f>Ugovori_OPULJP[[#This Row],[Bespovratna sredstva - Nacionalni dio - HRK]]/7.5345</f>
        <v>71050.73999601831</v>
      </c>
      <c r="S3571" s="50">
        <v>3568878.67</v>
      </c>
      <c r="T3571" s="51">
        <f>Ugovori_OPULJP[[#This Row],[Bespovratna sredstva - Ukupno (EU+Nac) HRK
= Ukupna ugovorena vrijednost bespovratnih sredstava]]/7.5345</f>
        <v>473671.59997345542</v>
      </c>
      <c r="U3571" s="50">
        <v>0</v>
      </c>
      <c r="V3571" s="51">
        <f>Ugovori_OPULJP[[#This Row],[Javni doprinos korisnika - HRK]]/7.5345</f>
        <v>0</v>
      </c>
      <c r="W3571" s="50">
        <v>0</v>
      </c>
      <c r="X3571" s="51">
        <f>Ugovori_OPULJP[[#This Row],[Privatni doprinos korisnika - HRK]]/7.5345</f>
        <v>0</v>
      </c>
      <c r="Y3571" s="52">
        <v>3568878.67</v>
      </c>
      <c r="Z3571" s="53">
        <f>Ugovori_OPULJP[[#This Row],[UKUPNI PRIHVATLJIVI IZDACI
TOTAL ELIGIBLE EXPENDITURE
= Bespovratna sredstva ukupno + doprinos korisnika
= Ukupni prihvatljivi troškovi
= Ukupna ugovorena vrijednost projekta HRK]]/7.5345</f>
        <v>473671.59997345542</v>
      </c>
      <c r="AA3571" s="44" t="s">
        <v>38</v>
      </c>
      <c r="AB3571" s="44" t="s">
        <v>753</v>
      </c>
      <c r="AC3571" s="114" t="s">
        <v>12964</v>
      </c>
      <c r="AD3571" s="43" t="s">
        <v>12328</v>
      </c>
    </row>
    <row r="3572" spans="1:30" ht="88.5" customHeight="1" x14ac:dyDescent="0.2">
      <c r="A3572" s="41" t="s">
        <v>12965</v>
      </c>
      <c r="B3572" s="42" t="s">
        <v>12136</v>
      </c>
      <c r="C3572" s="43" t="s">
        <v>12323</v>
      </c>
      <c r="D3572" s="43" t="s">
        <v>12889</v>
      </c>
      <c r="E3572" s="44" t="s">
        <v>232</v>
      </c>
      <c r="F3572" s="45" t="s">
        <v>12966</v>
      </c>
      <c r="G3572" s="45" t="s">
        <v>12967</v>
      </c>
      <c r="H3572" s="47">
        <v>44132</v>
      </c>
      <c r="I3572" s="47">
        <v>45227</v>
      </c>
      <c r="J3572" s="48" t="str">
        <f>IF(Ugovori_OPULJP[[#This Row],[DATUM ZAVRŠETKA OPERACIJE]]&gt;DATE(2024,3,31),"u provedbi","završen")</f>
        <v>završen</v>
      </c>
      <c r="K3572" s="46" t="s">
        <v>36</v>
      </c>
      <c r="L3572" s="46" t="s">
        <v>37</v>
      </c>
      <c r="M3572" s="49">
        <v>0.85</v>
      </c>
      <c r="N3572" s="49">
        <v>0.15</v>
      </c>
      <c r="O3572" s="50">
        <f>Ugovori_OPULJP[[#This Row],[Bespovratna sredstva - Ukupno (EU+Nac) HRK
= Ukupna ugovorena vrijednost bespovratnih sredstava]]*Ugovori_OPULJP[[#This Row],[EU STOPA SUFINANCIRANJA %
EU CO-FINANCING RATE %]]</f>
        <v>3055392.0564999999</v>
      </c>
      <c r="P3572" s="51">
        <f>Ugovori_OPULJP[[#This Row],[Bespovratna sredstva - EU dio - HRK]]/7.5345</f>
        <v>405520.2145464198</v>
      </c>
      <c r="Q3572" s="50">
        <f>Ugovori_OPULJP[[#This Row],[Bespovratna sredstva - Ukupno (EU+Nac) HRK
= Ukupna ugovorena vrijednost bespovratnih sredstava]]*Ugovori_OPULJP[[#This Row],[STOPA NACIONALNOG SUFINANCIRANJA %]]</f>
        <v>539186.83349999995</v>
      </c>
      <c r="R3572" s="51">
        <f>Ugovori_OPULJP[[#This Row],[Bespovratna sredstva - Nacionalni dio - HRK]]/7.5345</f>
        <v>71562.390802309368</v>
      </c>
      <c r="S3572" s="50">
        <v>3594578.89</v>
      </c>
      <c r="T3572" s="51">
        <f>Ugovori_OPULJP[[#This Row],[Bespovratna sredstva - Ukupno (EU+Nac) HRK
= Ukupna ugovorena vrijednost bespovratnih sredstava]]/7.5345</f>
        <v>477082.60534872918</v>
      </c>
      <c r="U3572" s="50">
        <v>0</v>
      </c>
      <c r="V3572" s="51">
        <f>Ugovori_OPULJP[[#This Row],[Javni doprinos korisnika - HRK]]/7.5345</f>
        <v>0</v>
      </c>
      <c r="W3572" s="50">
        <v>0</v>
      </c>
      <c r="X3572" s="51">
        <f>Ugovori_OPULJP[[#This Row],[Privatni doprinos korisnika - HRK]]/7.5345</f>
        <v>0</v>
      </c>
      <c r="Y3572" s="52">
        <v>3594578.89</v>
      </c>
      <c r="Z3572" s="53">
        <f>Ugovori_OPULJP[[#This Row],[UKUPNI PRIHVATLJIVI IZDACI
TOTAL ELIGIBLE EXPENDITURE
= Bespovratna sredstva ukupno + doprinos korisnika
= Ukupni prihvatljivi troškovi
= Ukupna ugovorena vrijednost projekta HRK]]/7.5345</f>
        <v>477082.60534872918</v>
      </c>
      <c r="AA3572" s="44" t="s">
        <v>38</v>
      </c>
      <c r="AB3572" s="44" t="s">
        <v>753</v>
      </c>
      <c r="AC3572" s="114" t="s">
        <v>12968</v>
      </c>
      <c r="AD3572" s="43" t="s">
        <v>12328</v>
      </c>
    </row>
    <row r="3573" spans="1:30" ht="88.5" customHeight="1" x14ac:dyDescent="0.2">
      <c r="A3573" s="41" t="s">
        <v>12969</v>
      </c>
      <c r="B3573" s="42" t="s">
        <v>12136</v>
      </c>
      <c r="C3573" s="43" t="s">
        <v>12323</v>
      </c>
      <c r="D3573" s="43" t="s">
        <v>12889</v>
      </c>
      <c r="E3573" s="44" t="s">
        <v>232</v>
      </c>
      <c r="F3573" s="45" t="s">
        <v>12970</v>
      </c>
      <c r="G3573" s="45" t="s">
        <v>12971</v>
      </c>
      <c r="H3573" s="47">
        <v>44132</v>
      </c>
      <c r="I3573" s="47">
        <v>45227</v>
      </c>
      <c r="J3573" s="48" t="str">
        <f>IF(Ugovori_OPULJP[[#This Row],[DATUM ZAVRŠETKA OPERACIJE]]&gt;DATE(2024,3,31),"u provedbi","završen")</f>
        <v>završen</v>
      </c>
      <c r="K3573" s="46" t="s">
        <v>12972</v>
      </c>
      <c r="L3573" s="46" t="s">
        <v>37</v>
      </c>
      <c r="M3573" s="49">
        <v>0.85</v>
      </c>
      <c r="N3573" s="49">
        <v>0.15</v>
      </c>
      <c r="O3573" s="50">
        <f>Ugovori_OPULJP[[#This Row],[Bespovratna sredstva - Ukupno (EU+Nac) HRK
= Ukupna ugovorena vrijednost bespovratnih sredstava]]*Ugovori_OPULJP[[#This Row],[EU STOPA SUFINANCIRANJA %
EU CO-FINANCING RATE %]]</f>
        <v>3049782.3879999998</v>
      </c>
      <c r="P3573" s="51">
        <f>Ugovori_OPULJP[[#This Row],[Bespovratna sredstva - EU dio - HRK]]/7.5345</f>
        <v>404775.6835888247</v>
      </c>
      <c r="Q3573" s="50">
        <f>Ugovori_OPULJP[[#This Row],[Bespovratna sredstva - Ukupno (EU+Nac) HRK
= Ukupna ugovorena vrijednost bespovratnih sredstava]]*Ugovori_OPULJP[[#This Row],[STOPA NACIONALNOG SUFINANCIRANJA %]]</f>
        <v>538196.89199999999</v>
      </c>
      <c r="R3573" s="51">
        <f>Ugovori_OPULJP[[#This Row],[Bespovratna sredstva - Nacionalni dio - HRK]]/7.5345</f>
        <v>71431.002986263178</v>
      </c>
      <c r="S3573" s="50">
        <v>3587979.28</v>
      </c>
      <c r="T3573" s="51">
        <f>Ugovori_OPULJP[[#This Row],[Bespovratna sredstva - Ukupno (EU+Nac) HRK
= Ukupna ugovorena vrijednost bespovratnih sredstava]]/7.5345</f>
        <v>476206.68657508789</v>
      </c>
      <c r="U3573" s="50">
        <v>0</v>
      </c>
      <c r="V3573" s="51">
        <f>Ugovori_OPULJP[[#This Row],[Javni doprinos korisnika - HRK]]/7.5345</f>
        <v>0</v>
      </c>
      <c r="W3573" s="50">
        <v>0</v>
      </c>
      <c r="X3573" s="51">
        <f>Ugovori_OPULJP[[#This Row],[Privatni doprinos korisnika - HRK]]/7.5345</f>
        <v>0</v>
      </c>
      <c r="Y3573" s="52">
        <v>3587979.28</v>
      </c>
      <c r="Z3573" s="53">
        <f>Ugovori_OPULJP[[#This Row],[UKUPNI PRIHVATLJIVI IZDACI
TOTAL ELIGIBLE EXPENDITURE
= Bespovratna sredstva ukupno + doprinos korisnika
= Ukupni prihvatljivi troškovi
= Ukupna ugovorena vrijednost projekta HRK]]/7.5345</f>
        <v>476206.68657508789</v>
      </c>
      <c r="AA3573" s="44" t="s">
        <v>38</v>
      </c>
      <c r="AB3573" s="44" t="s">
        <v>753</v>
      </c>
      <c r="AC3573" s="114" t="s">
        <v>12973</v>
      </c>
      <c r="AD3573" s="43" t="s">
        <v>12328</v>
      </c>
    </row>
    <row r="3574" spans="1:30" ht="88.5" customHeight="1" x14ac:dyDescent="0.2">
      <c r="A3574" s="41" t="s">
        <v>12974</v>
      </c>
      <c r="B3574" s="42" t="s">
        <v>12136</v>
      </c>
      <c r="C3574" s="43" t="s">
        <v>12323</v>
      </c>
      <c r="D3574" s="43" t="s">
        <v>12889</v>
      </c>
      <c r="E3574" s="44" t="s">
        <v>232</v>
      </c>
      <c r="F3574" s="45" t="s">
        <v>12975</v>
      </c>
      <c r="G3574" s="45" t="s">
        <v>12574</v>
      </c>
      <c r="H3574" s="47">
        <v>44132</v>
      </c>
      <c r="I3574" s="47">
        <v>45166</v>
      </c>
      <c r="J3574" s="48" t="str">
        <f>IF(Ugovori_OPULJP[[#This Row],[DATUM ZAVRŠETKA OPERACIJE]]&gt;DATE(2024,3,31),"u provedbi","završen")</f>
        <v>završen</v>
      </c>
      <c r="K3574" s="46" t="s">
        <v>8083</v>
      </c>
      <c r="L3574" s="46" t="s">
        <v>37</v>
      </c>
      <c r="M3574" s="49">
        <v>0.85</v>
      </c>
      <c r="N3574" s="49">
        <v>0.15</v>
      </c>
      <c r="O3574" s="50">
        <f>Ugovori_OPULJP[[#This Row],[Bespovratna sredstva - Ukupno (EU+Nac) HRK
= Ukupna ugovorena vrijednost bespovratnih sredstava]]*Ugovori_OPULJP[[#This Row],[EU STOPA SUFINANCIRANJA %
EU CO-FINANCING RATE %]]</f>
        <v>2529474.5995</v>
      </c>
      <c r="P3574" s="51">
        <f>Ugovori_OPULJP[[#This Row],[Bespovratna sredstva - EU dio - HRK]]/7.5345</f>
        <v>335718.97265910148</v>
      </c>
      <c r="Q3574" s="50">
        <f>Ugovori_OPULJP[[#This Row],[Bespovratna sredstva - Ukupno (EU+Nac) HRK
= Ukupna ugovorena vrijednost bespovratnih sredstava]]*Ugovori_OPULJP[[#This Row],[STOPA NACIONALNOG SUFINANCIRANJA %]]</f>
        <v>446377.87050000002</v>
      </c>
      <c r="R3574" s="51">
        <f>Ugovori_OPULJP[[#This Row],[Bespovratna sredstva - Nacionalni dio - HRK]]/7.5345</f>
        <v>59244.524586900261</v>
      </c>
      <c r="S3574" s="50">
        <v>2975852.47</v>
      </c>
      <c r="T3574" s="51">
        <f>Ugovori_OPULJP[[#This Row],[Bespovratna sredstva - Ukupno (EU+Nac) HRK
= Ukupna ugovorena vrijednost bespovratnih sredstava]]/7.5345</f>
        <v>394963.49724600173</v>
      </c>
      <c r="U3574" s="50">
        <v>0</v>
      </c>
      <c r="V3574" s="51">
        <f>Ugovori_OPULJP[[#This Row],[Javni doprinos korisnika - HRK]]/7.5345</f>
        <v>0</v>
      </c>
      <c r="W3574" s="50">
        <v>0</v>
      </c>
      <c r="X3574" s="51">
        <f>Ugovori_OPULJP[[#This Row],[Privatni doprinos korisnika - HRK]]/7.5345</f>
        <v>0</v>
      </c>
      <c r="Y3574" s="52">
        <v>2975852.47</v>
      </c>
      <c r="Z3574" s="53">
        <f>Ugovori_OPULJP[[#This Row],[UKUPNI PRIHVATLJIVI IZDACI
TOTAL ELIGIBLE EXPENDITURE
= Bespovratna sredstva ukupno + doprinos korisnika
= Ukupni prihvatljivi troškovi
= Ukupna ugovorena vrijednost projekta HRK]]/7.5345</f>
        <v>394963.49724600173</v>
      </c>
      <c r="AA3574" s="44" t="s">
        <v>38</v>
      </c>
      <c r="AB3574" s="44" t="s">
        <v>753</v>
      </c>
      <c r="AC3574" s="114" t="s">
        <v>12976</v>
      </c>
      <c r="AD3574" s="43" t="s">
        <v>12328</v>
      </c>
    </row>
    <row r="3575" spans="1:30" ht="88.5" customHeight="1" x14ac:dyDescent="0.2">
      <c r="A3575" s="41" t="s">
        <v>12977</v>
      </c>
      <c r="B3575" s="42" t="s">
        <v>12136</v>
      </c>
      <c r="C3575" s="43" t="s">
        <v>12323</v>
      </c>
      <c r="D3575" s="43" t="s">
        <v>12889</v>
      </c>
      <c r="E3575" s="44" t="s">
        <v>232</v>
      </c>
      <c r="F3575" s="45" t="s">
        <v>12978</v>
      </c>
      <c r="G3575" s="45" t="s">
        <v>168</v>
      </c>
      <c r="H3575" s="47">
        <v>44136</v>
      </c>
      <c r="I3575" s="47">
        <v>45047</v>
      </c>
      <c r="J3575" s="48" t="str">
        <f>IF(Ugovori_OPULJP[[#This Row],[DATUM ZAVRŠETKA OPERACIJE]]&gt;DATE(2024,3,31),"u provedbi","završen")</f>
        <v>završen</v>
      </c>
      <c r="K3575" s="46" t="s">
        <v>12979</v>
      </c>
      <c r="L3575" s="46" t="s">
        <v>37</v>
      </c>
      <c r="M3575" s="49">
        <v>0.85</v>
      </c>
      <c r="N3575" s="49">
        <v>0.15</v>
      </c>
      <c r="O3575" s="50">
        <f>Ugovori_OPULJP[[#This Row],[Bespovratna sredstva - Ukupno (EU+Nac) HRK
= Ukupna ugovorena vrijednost bespovratnih sredstava]]*Ugovori_OPULJP[[#This Row],[EU STOPA SUFINANCIRANJA %
EU CO-FINANCING RATE %]]</f>
        <v>3030204.6014999999</v>
      </c>
      <c r="P3575" s="51">
        <f>Ugovori_OPULJP[[#This Row],[Bespovratna sredstva - EU dio - HRK]]/7.5345</f>
        <v>402177.26478200272</v>
      </c>
      <c r="Q3575" s="50">
        <f>Ugovori_OPULJP[[#This Row],[Bespovratna sredstva - Ukupno (EU+Nac) HRK
= Ukupna ugovorena vrijednost bespovratnih sredstava]]*Ugovori_OPULJP[[#This Row],[STOPA NACIONALNOG SUFINANCIRANJA %]]</f>
        <v>534741.98849999998</v>
      </c>
      <c r="R3575" s="51">
        <f>Ugovori_OPULJP[[#This Row],[Bespovratna sredstva - Nacionalni dio - HRK]]/7.5345</f>
        <v>70972.458490941659</v>
      </c>
      <c r="S3575" s="50">
        <v>3564946.59</v>
      </c>
      <c r="T3575" s="51">
        <f>Ugovori_OPULJP[[#This Row],[Bespovratna sredstva - Ukupno (EU+Nac) HRK
= Ukupna ugovorena vrijednost bespovratnih sredstava]]/7.5345</f>
        <v>473149.72327294439</v>
      </c>
      <c r="U3575" s="50">
        <v>0</v>
      </c>
      <c r="V3575" s="51">
        <f>Ugovori_OPULJP[[#This Row],[Javni doprinos korisnika - HRK]]/7.5345</f>
        <v>0</v>
      </c>
      <c r="W3575" s="50">
        <v>0</v>
      </c>
      <c r="X3575" s="51">
        <f>Ugovori_OPULJP[[#This Row],[Privatni doprinos korisnika - HRK]]/7.5345</f>
        <v>0</v>
      </c>
      <c r="Y3575" s="52">
        <v>3564946.59</v>
      </c>
      <c r="Z3575" s="53">
        <f>Ugovori_OPULJP[[#This Row],[UKUPNI PRIHVATLJIVI IZDACI
TOTAL ELIGIBLE EXPENDITURE
= Bespovratna sredstva ukupno + doprinos korisnika
= Ukupni prihvatljivi troškovi
= Ukupna ugovorena vrijednost projekta HRK]]/7.5345</f>
        <v>473149.72327294439</v>
      </c>
      <c r="AA3575" s="44" t="s">
        <v>38</v>
      </c>
      <c r="AB3575" s="44" t="s">
        <v>753</v>
      </c>
      <c r="AC3575" s="114" t="s">
        <v>12980</v>
      </c>
      <c r="AD3575" s="43" t="s">
        <v>12328</v>
      </c>
    </row>
    <row r="3576" spans="1:30" ht="88.5" customHeight="1" x14ac:dyDescent="0.2">
      <c r="A3576" s="41" t="s">
        <v>12981</v>
      </c>
      <c r="B3576" s="42" t="s">
        <v>12136</v>
      </c>
      <c r="C3576" s="43" t="s">
        <v>12323</v>
      </c>
      <c r="D3576" s="43" t="s">
        <v>12889</v>
      </c>
      <c r="E3576" s="44" t="s">
        <v>232</v>
      </c>
      <c r="F3576" s="45" t="s">
        <v>12982</v>
      </c>
      <c r="G3576" s="45" t="s">
        <v>12983</v>
      </c>
      <c r="H3576" s="47">
        <v>44132</v>
      </c>
      <c r="I3576" s="47">
        <v>45227</v>
      </c>
      <c r="J3576" s="48" t="str">
        <f>IF(Ugovori_OPULJP[[#This Row],[DATUM ZAVRŠETKA OPERACIJE]]&gt;DATE(2024,3,31),"u provedbi","završen")</f>
        <v>završen</v>
      </c>
      <c r="K3576" s="46" t="s">
        <v>12984</v>
      </c>
      <c r="L3576" s="46" t="s">
        <v>37</v>
      </c>
      <c r="M3576" s="49">
        <v>0.85</v>
      </c>
      <c r="N3576" s="49">
        <v>0.15</v>
      </c>
      <c r="O3576" s="50">
        <f>Ugovori_OPULJP[[#This Row],[Bespovratna sredstva - Ukupno (EU+Nac) HRK
= Ukupna ugovorena vrijednost bespovratnih sredstava]]*Ugovori_OPULJP[[#This Row],[EU STOPA SUFINANCIRANJA %
EU CO-FINANCING RATE %]]</f>
        <v>3054049.3794999998</v>
      </c>
      <c r="P3576" s="51">
        <f>Ugovori_OPULJP[[#This Row],[Bespovratna sredstva - EU dio - HRK]]/7.5345</f>
        <v>405342.01068418601</v>
      </c>
      <c r="Q3576" s="50">
        <f>Ugovori_OPULJP[[#This Row],[Bespovratna sredstva - Ukupno (EU+Nac) HRK
= Ukupna ugovorena vrijednost bespovratnih sredstava]]*Ugovori_OPULJP[[#This Row],[STOPA NACIONALNOG SUFINANCIRANJA %]]</f>
        <v>538949.89049999998</v>
      </c>
      <c r="R3576" s="51">
        <f>Ugovori_OPULJP[[#This Row],[Bespovratna sredstva - Nacionalni dio - HRK]]/7.5345</f>
        <v>71530.943061915183</v>
      </c>
      <c r="S3576" s="50">
        <v>3592999.27</v>
      </c>
      <c r="T3576" s="51">
        <f>Ugovori_OPULJP[[#This Row],[Bespovratna sredstva - Ukupno (EU+Nac) HRK
= Ukupna ugovorena vrijednost bespovratnih sredstava]]/7.5345</f>
        <v>476872.95374610124</v>
      </c>
      <c r="U3576" s="50">
        <v>0</v>
      </c>
      <c r="V3576" s="51">
        <f>Ugovori_OPULJP[[#This Row],[Javni doprinos korisnika - HRK]]/7.5345</f>
        <v>0</v>
      </c>
      <c r="W3576" s="50">
        <v>0</v>
      </c>
      <c r="X3576" s="51">
        <f>Ugovori_OPULJP[[#This Row],[Privatni doprinos korisnika - HRK]]/7.5345</f>
        <v>0</v>
      </c>
      <c r="Y3576" s="52">
        <v>3592999.27</v>
      </c>
      <c r="Z3576" s="53">
        <f>Ugovori_OPULJP[[#This Row],[UKUPNI PRIHVATLJIVI IZDACI
TOTAL ELIGIBLE EXPENDITURE
= Bespovratna sredstva ukupno + doprinos korisnika
= Ukupni prihvatljivi troškovi
= Ukupna ugovorena vrijednost projekta HRK]]/7.5345</f>
        <v>476872.95374610124</v>
      </c>
      <c r="AA3576" s="44" t="s">
        <v>38</v>
      </c>
      <c r="AB3576" s="44" t="s">
        <v>753</v>
      </c>
      <c r="AC3576" s="114" t="s">
        <v>12985</v>
      </c>
      <c r="AD3576" s="43" t="s">
        <v>12328</v>
      </c>
    </row>
    <row r="3577" spans="1:30" ht="88.5" customHeight="1" x14ac:dyDescent="0.2">
      <c r="A3577" s="41" t="s">
        <v>12986</v>
      </c>
      <c r="B3577" s="42" t="s">
        <v>12136</v>
      </c>
      <c r="C3577" s="43" t="s">
        <v>12323</v>
      </c>
      <c r="D3577" s="43" t="s">
        <v>12889</v>
      </c>
      <c r="E3577" s="44" t="s">
        <v>232</v>
      </c>
      <c r="F3577" s="45" t="s">
        <v>12987</v>
      </c>
      <c r="G3577" s="45" t="s">
        <v>9043</v>
      </c>
      <c r="H3577" s="47">
        <v>44132</v>
      </c>
      <c r="I3577" s="47">
        <v>45227</v>
      </c>
      <c r="J3577" s="48" t="str">
        <f>IF(Ugovori_OPULJP[[#This Row],[DATUM ZAVRŠETKA OPERACIJE]]&gt;DATE(2024,3,31),"u provedbi","završen")</f>
        <v>završen</v>
      </c>
      <c r="K3577" s="46" t="s">
        <v>37</v>
      </c>
      <c r="L3577" s="46" t="s">
        <v>37</v>
      </c>
      <c r="M3577" s="49">
        <v>0.85</v>
      </c>
      <c r="N3577" s="49">
        <v>0.15</v>
      </c>
      <c r="O3577" s="50">
        <f>Ugovori_OPULJP[[#This Row],[Bespovratna sredstva - Ukupno (EU+Nac) HRK
= Ukupna ugovorena vrijednost bespovratnih sredstava]]*Ugovori_OPULJP[[#This Row],[EU STOPA SUFINANCIRANJA %
EU CO-FINANCING RATE %]]</f>
        <v>3047469.878</v>
      </c>
      <c r="P3577" s="51">
        <f>Ugovori_OPULJP[[#This Row],[Bespovratna sredstva - EU dio - HRK]]/7.5345</f>
        <v>404468.76076713781</v>
      </c>
      <c r="Q3577" s="50">
        <f>Ugovori_OPULJP[[#This Row],[Bespovratna sredstva - Ukupno (EU+Nac) HRK
= Ukupna ugovorena vrijednost bespovratnih sredstava]]*Ugovori_OPULJP[[#This Row],[STOPA NACIONALNOG SUFINANCIRANJA %]]</f>
        <v>537788.80200000003</v>
      </c>
      <c r="R3577" s="51">
        <f>Ugovori_OPULJP[[#This Row],[Bespovratna sredstva - Nacionalni dio - HRK]]/7.5345</f>
        <v>71376.840135377264</v>
      </c>
      <c r="S3577" s="50">
        <v>3585258.68</v>
      </c>
      <c r="T3577" s="51">
        <f>Ugovori_OPULJP[[#This Row],[Bespovratna sredstva - Ukupno (EU+Nac) HRK
= Ukupna ugovorena vrijednost bespovratnih sredstava]]/7.5345</f>
        <v>475845.60090251511</v>
      </c>
      <c r="U3577" s="50">
        <v>0</v>
      </c>
      <c r="V3577" s="51">
        <f>Ugovori_OPULJP[[#This Row],[Javni doprinos korisnika - HRK]]/7.5345</f>
        <v>0</v>
      </c>
      <c r="W3577" s="50">
        <v>0</v>
      </c>
      <c r="X3577" s="51">
        <f>Ugovori_OPULJP[[#This Row],[Privatni doprinos korisnika - HRK]]/7.5345</f>
        <v>0</v>
      </c>
      <c r="Y3577" s="52">
        <v>3585258.68</v>
      </c>
      <c r="Z3577" s="53">
        <f>Ugovori_OPULJP[[#This Row],[UKUPNI PRIHVATLJIVI IZDACI
TOTAL ELIGIBLE EXPENDITURE
= Bespovratna sredstva ukupno + doprinos korisnika
= Ukupni prihvatljivi troškovi
= Ukupna ugovorena vrijednost projekta HRK]]/7.5345</f>
        <v>475845.60090251511</v>
      </c>
      <c r="AA3577" s="44" t="s">
        <v>38</v>
      </c>
      <c r="AB3577" s="44" t="s">
        <v>753</v>
      </c>
      <c r="AC3577" s="114" t="s">
        <v>12988</v>
      </c>
      <c r="AD3577" s="43" t="s">
        <v>12328</v>
      </c>
    </row>
    <row r="3578" spans="1:30" ht="88.5" customHeight="1" x14ac:dyDescent="0.2">
      <c r="A3578" s="41" t="s">
        <v>12989</v>
      </c>
      <c r="B3578" s="42" t="s">
        <v>12136</v>
      </c>
      <c r="C3578" s="43" t="s">
        <v>12323</v>
      </c>
      <c r="D3578" s="43" t="s">
        <v>12889</v>
      </c>
      <c r="E3578" s="44" t="s">
        <v>232</v>
      </c>
      <c r="F3578" s="45" t="s">
        <v>12990</v>
      </c>
      <c r="G3578" s="45" t="s">
        <v>8158</v>
      </c>
      <c r="H3578" s="47">
        <v>44132</v>
      </c>
      <c r="I3578" s="47">
        <v>45227</v>
      </c>
      <c r="J3578" s="48" t="str">
        <f>IF(Ugovori_OPULJP[[#This Row],[DATUM ZAVRŠETKA OPERACIJE]]&gt;DATE(2024,3,31),"u provedbi","završen")</f>
        <v>završen</v>
      </c>
      <c r="K3578" s="46" t="s">
        <v>12991</v>
      </c>
      <c r="L3578" s="46" t="s">
        <v>37</v>
      </c>
      <c r="M3578" s="49">
        <v>0.85</v>
      </c>
      <c r="N3578" s="49">
        <v>0.15</v>
      </c>
      <c r="O3578" s="50">
        <f>Ugovori_OPULJP[[#This Row],[Bespovratna sredstva - Ukupno (EU+Nac) HRK
= Ukupna ugovorena vrijednost bespovratnih sredstava]]*Ugovori_OPULJP[[#This Row],[EU STOPA SUFINANCIRANJA %
EU CO-FINANCING RATE %]]</f>
        <v>3059950.4364999998</v>
      </c>
      <c r="P3578" s="51">
        <f>Ugovori_OPULJP[[#This Row],[Bespovratna sredstva - EU dio - HRK]]/7.5345</f>
        <v>406125.21554184082</v>
      </c>
      <c r="Q3578" s="50">
        <f>Ugovori_OPULJP[[#This Row],[Bespovratna sredstva - Ukupno (EU+Nac) HRK
= Ukupna ugovorena vrijednost bespovratnih sredstava]]*Ugovori_OPULJP[[#This Row],[STOPA NACIONALNOG SUFINANCIRANJA %]]</f>
        <v>539991.25349999999</v>
      </c>
      <c r="R3578" s="51">
        <f>Ugovori_OPULJP[[#This Row],[Bespovratna sredstva - Nacionalni dio - HRK]]/7.5345</f>
        <v>71669.15568385426</v>
      </c>
      <c r="S3578" s="50">
        <v>3599941.69</v>
      </c>
      <c r="T3578" s="51">
        <f>Ugovori_OPULJP[[#This Row],[Bespovratna sredstva - Ukupno (EU+Nac) HRK
= Ukupna ugovorena vrijednost bespovratnih sredstava]]/7.5345</f>
        <v>477794.37122569513</v>
      </c>
      <c r="U3578" s="50">
        <v>0</v>
      </c>
      <c r="V3578" s="51">
        <f>Ugovori_OPULJP[[#This Row],[Javni doprinos korisnika - HRK]]/7.5345</f>
        <v>0</v>
      </c>
      <c r="W3578" s="50">
        <v>0</v>
      </c>
      <c r="X3578" s="51">
        <f>Ugovori_OPULJP[[#This Row],[Privatni doprinos korisnika - HRK]]/7.5345</f>
        <v>0</v>
      </c>
      <c r="Y3578" s="52">
        <v>3599941.69</v>
      </c>
      <c r="Z3578" s="53">
        <f>Ugovori_OPULJP[[#This Row],[UKUPNI PRIHVATLJIVI IZDACI
TOTAL ELIGIBLE EXPENDITURE
= Bespovratna sredstva ukupno + doprinos korisnika
= Ukupni prihvatljivi troškovi
= Ukupna ugovorena vrijednost projekta HRK]]/7.5345</f>
        <v>477794.37122569513</v>
      </c>
      <c r="AA3578" s="44" t="s">
        <v>38</v>
      </c>
      <c r="AB3578" s="44" t="s">
        <v>753</v>
      </c>
      <c r="AC3578" s="114" t="s">
        <v>12992</v>
      </c>
      <c r="AD3578" s="43" t="s">
        <v>12328</v>
      </c>
    </row>
    <row r="3579" spans="1:30" ht="88.5" customHeight="1" x14ac:dyDescent="0.2">
      <c r="A3579" s="41" t="s">
        <v>12993</v>
      </c>
      <c r="B3579" s="42" t="s">
        <v>12136</v>
      </c>
      <c r="C3579" s="43" t="s">
        <v>12323</v>
      </c>
      <c r="D3579" s="43" t="s">
        <v>12889</v>
      </c>
      <c r="E3579" s="44" t="s">
        <v>232</v>
      </c>
      <c r="F3579" s="45" t="s">
        <v>12994</v>
      </c>
      <c r="G3579" s="45" t="s">
        <v>324</v>
      </c>
      <c r="H3579" s="47">
        <v>44135</v>
      </c>
      <c r="I3579" s="47">
        <v>45230</v>
      </c>
      <c r="J3579" s="48" t="str">
        <f>IF(Ugovori_OPULJP[[#This Row],[DATUM ZAVRŠETKA OPERACIJE]]&gt;DATE(2024,3,31),"u provedbi","završen")</f>
        <v>završen</v>
      </c>
      <c r="K3579" s="46" t="s">
        <v>36</v>
      </c>
      <c r="L3579" s="46" t="s">
        <v>249</v>
      </c>
      <c r="M3579" s="49">
        <v>0.85</v>
      </c>
      <c r="N3579" s="49">
        <v>0.15</v>
      </c>
      <c r="O3579" s="50">
        <f>Ugovori_OPULJP[[#This Row],[Bespovratna sredstva - Ukupno (EU+Nac) HRK
= Ukupna ugovorena vrijednost bespovratnih sredstava]]*Ugovori_OPULJP[[#This Row],[EU STOPA SUFINANCIRANJA %
EU CO-FINANCING RATE %]]</f>
        <v>3058164.6459999997</v>
      </c>
      <c r="P3579" s="51">
        <f>Ugovori_OPULJP[[#This Row],[Bespovratna sredstva - EU dio - HRK]]/7.5345</f>
        <v>405888.20041144063</v>
      </c>
      <c r="Q3579" s="50">
        <f>Ugovori_OPULJP[[#This Row],[Bespovratna sredstva - Ukupno (EU+Nac) HRK
= Ukupna ugovorena vrijednost bespovratnih sredstava]]*Ugovori_OPULJP[[#This Row],[STOPA NACIONALNOG SUFINANCIRANJA %]]</f>
        <v>539676.11399999994</v>
      </c>
      <c r="R3579" s="51">
        <f>Ugovori_OPULJP[[#This Row],[Bespovratna sredstva - Nacionalni dio - HRK]]/7.5345</f>
        <v>71627.329484371876</v>
      </c>
      <c r="S3579" s="50">
        <v>3597840.76</v>
      </c>
      <c r="T3579" s="51">
        <f>Ugovori_OPULJP[[#This Row],[Bespovratna sredstva - Ukupno (EU+Nac) HRK
= Ukupna ugovorena vrijednost bespovratnih sredstava]]/7.5345</f>
        <v>477515.52989581256</v>
      </c>
      <c r="U3579" s="50">
        <v>0</v>
      </c>
      <c r="V3579" s="51">
        <f>Ugovori_OPULJP[[#This Row],[Javni doprinos korisnika - HRK]]/7.5345</f>
        <v>0</v>
      </c>
      <c r="W3579" s="50">
        <v>0</v>
      </c>
      <c r="X3579" s="51">
        <f>Ugovori_OPULJP[[#This Row],[Privatni doprinos korisnika - HRK]]/7.5345</f>
        <v>0</v>
      </c>
      <c r="Y3579" s="52">
        <v>3597840.76</v>
      </c>
      <c r="Z3579" s="53">
        <f>Ugovori_OPULJP[[#This Row],[UKUPNI PRIHVATLJIVI IZDACI
TOTAL ELIGIBLE EXPENDITURE
= Bespovratna sredstva ukupno + doprinos korisnika
= Ukupni prihvatljivi troškovi
= Ukupna ugovorena vrijednost projekta HRK]]/7.5345</f>
        <v>477515.52989581256</v>
      </c>
      <c r="AA3579" s="44" t="s">
        <v>38</v>
      </c>
      <c r="AB3579" s="44" t="s">
        <v>753</v>
      </c>
      <c r="AC3579" s="114" t="s">
        <v>12995</v>
      </c>
      <c r="AD3579" s="43" t="s">
        <v>12328</v>
      </c>
    </row>
    <row r="3580" spans="1:30" ht="88.5" customHeight="1" x14ac:dyDescent="0.2">
      <c r="A3580" s="41" t="s">
        <v>12996</v>
      </c>
      <c r="B3580" s="42" t="s">
        <v>12136</v>
      </c>
      <c r="C3580" s="43" t="s">
        <v>12323</v>
      </c>
      <c r="D3580" s="43" t="s">
        <v>12889</v>
      </c>
      <c r="E3580" s="44" t="s">
        <v>232</v>
      </c>
      <c r="F3580" s="45" t="s">
        <v>12997</v>
      </c>
      <c r="G3580" s="45" t="s">
        <v>12998</v>
      </c>
      <c r="H3580" s="47">
        <v>44133</v>
      </c>
      <c r="I3580" s="47">
        <v>45228</v>
      </c>
      <c r="J3580" s="48" t="str">
        <f>IF(Ugovori_OPULJP[[#This Row],[DATUM ZAVRŠETKA OPERACIJE]]&gt;DATE(2024,3,31),"u provedbi","završen")</f>
        <v>završen</v>
      </c>
      <c r="K3580" s="46" t="s">
        <v>2872</v>
      </c>
      <c r="L3580" s="46" t="s">
        <v>37</v>
      </c>
      <c r="M3580" s="49">
        <v>0.85</v>
      </c>
      <c r="N3580" s="49">
        <v>0.15</v>
      </c>
      <c r="O3580" s="50">
        <f>Ugovori_OPULJP[[#This Row],[Bespovratna sredstva - Ukupno (EU+Nac) HRK
= Ukupna ugovorena vrijednost bespovratnih sredstava]]*Ugovori_OPULJP[[#This Row],[EU STOPA SUFINANCIRANJA %
EU CO-FINANCING RATE %]]</f>
        <v>3059040.6475</v>
      </c>
      <c r="P3580" s="51">
        <f>Ugovori_OPULJP[[#This Row],[Bespovratna sredstva - EU dio - HRK]]/7.5345</f>
        <v>406004.46579069609</v>
      </c>
      <c r="Q3580" s="50">
        <f>Ugovori_OPULJP[[#This Row],[Bespovratna sredstva - Ukupno (EU+Nac) HRK
= Ukupna ugovorena vrijednost bespovratnih sredstava]]*Ugovori_OPULJP[[#This Row],[STOPA NACIONALNOG SUFINANCIRANJA %]]</f>
        <v>539830.70250000001</v>
      </c>
      <c r="R3580" s="51">
        <f>Ugovori_OPULJP[[#This Row],[Bespovratna sredstva - Nacionalni dio - HRK]]/7.5345</f>
        <v>71647.84690424049</v>
      </c>
      <c r="S3580" s="50">
        <v>3598871.35</v>
      </c>
      <c r="T3580" s="51">
        <f>Ugovori_OPULJP[[#This Row],[Bespovratna sredstva - Ukupno (EU+Nac) HRK
= Ukupna ugovorena vrijednost bespovratnih sredstava]]/7.5345</f>
        <v>477652.31269493658</v>
      </c>
      <c r="U3580" s="50">
        <v>0</v>
      </c>
      <c r="V3580" s="51">
        <f>Ugovori_OPULJP[[#This Row],[Javni doprinos korisnika - HRK]]/7.5345</f>
        <v>0</v>
      </c>
      <c r="W3580" s="50">
        <v>0</v>
      </c>
      <c r="X3580" s="51">
        <f>Ugovori_OPULJP[[#This Row],[Privatni doprinos korisnika - HRK]]/7.5345</f>
        <v>0</v>
      </c>
      <c r="Y3580" s="52">
        <v>3598871.35</v>
      </c>
      <c r="Z3580" s="53">
        <f>Ugovori_OPULJP[[#This Row],[UKUPNI PRIHVATLJIVI IZDACI
TOTAL ELIGIBLE EXPENDITURE
= Bespovratna sredstva ukupno + doprinos korisnika
= Ukupni prihvatljivi troškovi
= Ukupna ugovorena vrijednost projekta HRK]]/7.5345</f>
        <v>477652.31269493658</v>
      </c>
      <c r="AA3580" s="44" t="s">
        <v>38</v>
      </c>
      <c r="AB3580" s="44" t="s">
        <v>753</v>
      </c>
      <c r="AC3580" s="114" t="s">
        <v>12999</v>
      </c>
      <c r="AD3580" s="43" t="s">
        <v>12328</v>
      </c>
    </row>
    <row r="3581" spans="1:30" ht="88.5" customHeight="1" x14ac:dyDescent="0.2">
      <c r="A3581" s="41" t="s">
        <v>13000</v>
      </c>
      <c r="B3581" s="42" t="s">
        <v>12136</v>
      </c>
      <c r="C3581" s="43" t="s">
        <v>12323</v>
      </c>
      <c r="D3581" s="43" t="s">
        <v>12889</v>
      </c>
      <c r="E3581" s="44" t="s">
        <v>232</v>
      </c>
      <c r="F3581" s="45" t="s">
        <v>13001</v>
      </c>
      <c r="G3581" s="45" t="s">
        <v>13002</v>
      </c>
      <c r="H3581" s="47">
        <v>44132</v>
      </c>
      <c r="I3581" s="47">
        <v>45044</v>
      </c>
      <c r="J3581" s="48" t="str">
        <f>IF(Ugovori_OPULJP[[#This Row],[DATUM ZAVRŠETKA OPERACIJE]]&gt;DATE(2024,3,31),"u provedbi","završen")</f>
        <v>završen</v>
      </c>
      <c r="K3581" s="46" t="s">
        <v>36</v>
      </c>
      <c r="L3581" s="46" t="s">
        <v>37</v>
      </c>
      <c r="M3581" s="49">
        <v>0.85</v>
      </c>
      <c r="N3581" s="49">
        <v>0.15</v>
      </c>
      <c r="O3581" s="50">
        <f>Ugovori_OPULJP[[#This Row],[Bespovratna sredstva - Ukupno (EU+Nac) HRK
= Ukupna ugovorena vrijednost bespovratnih sredstava]]*Ugovori_OPULJP[[#This Row],[EU STOPA SUFINANCIRANJA %
EU CO-FINANCING RATE %]]</f>
        <v>2493945.3559999997</v>
      </c>
      <c r="P3581" s="51">
        <f>Ugovori_OPULJP[[#This Row],[Bespovratna sredstva - EU dio - HRK]]/7.5345</f>
        <v>331003.43168093433</v>
      </c>
      <c r="Q3581" s="50">
        <f>Ugovori_OPULJP[[#This Row],[Bespovratna sredstva - Ukupno (EU+Nac) HRK
= Ukupna ugovorena vrijednost bespovratnih sredstava]]*Ugovori_OPULJP[[#This Row],[STOPA NACIONALNOG SUFINANCIRANJA %]]</f>
        <v>440108.00399999996</v>
      </c>
      <c r="R3581" s="51">
        <f>Ugovori_OPULJP[[#This Row],[Bespovratna sredstva - Nacionalni dio - HRK]]/7.5345</f>
        <v>58412.370296635469</v>
      </c>
      <c r="S3581" s="50">
        <v>2934053.36</v>
      </c>
      <c r="T3581" s="51">
        <f>Ugovori_OPULJP[[#This Row],[Bespovratna sredstva - Ukupno (EU+Nac) HRK
= Ukupna ugovorena vrijednost bespovratnih sredstava]]/7.5345</f>
        <v>389415.80197756982</v>
      </c>
      <c r="U3581" s="50">
        <v>0</v>
      </c>
      <c r="V3581" s="51">
        <f>Ugovori_OPULJP[[#This Row],[Javni doprinos korisnika - HRK]]/7.5345</f>
        <v>0</v>
      </c>
      <c r="W3581" s="50">
        <v>0</v>
      </c>
      <c r="X3581" s="51">
        <f>Ugovori_OPULJP[[#This Row],[Privatni doprinos korisnika - HRK]]/7.5345</f>
        <v>0</v>
      </c>
      <c r="Y3581" s="52">
        <v>2934053.36</v>
      </c>
      <c r="Z3581" s="53">
        <f>Ugovori_OPULJP[[#This Row],[UKUPNI PRIHVATLJIVI IZDACI
TOTAL ELIGIBLE EXPENDITURE
= Bespovratna sredstva ukupno + doprinos korisnika
= Ukupni prihvatljivi troškovi
= Ukupna ugovorena vrijednost projekta HRK]]/7.5345</f>
        <v>389415.80197756982</v>
      </c>
      <c r="AA3581" s="44" t="s">
        <v>38</v>
      </c>
      <c r="AB3581" s="44" t="s">
        <v>753</v>
      </c>
      <c r="AC3581" s="114" t="s">
        <v>13003</v>
      </c>
      <c r="AD3581" s="43" t="s">
        <v>12328</v>
      </c>
    </row>
    <row r="3582" spans="1:30" ht="88.5" customHeight="1" x14ac:dyDescent="0.2">
      <c r="A3582" s="41" t="s">
        <v>13004</v>
      </c>
      <c r="B3582" s="42" t="s">
        <v>12136</v>
      </c>
      <c r="C3582" s="43" t="s">
        <v>12323</v>
      </c>
      <c r="D3582" s="43" t="s">
        <v>12889</v>
      </c>
      <c r="E3582" s="44" t="s">
        <v>232</v>
      </c>
      <c r="F3582" s="45" t="s">
        <v>13005</v>
      </c>
      <c r="G3582" s="45" t="s">
        <v>13006</v>
      </c>
      <c r="H3582" s="47">
        <v>44132</v>
      </c>
      <c r="I3582" s="47">
        <v>45227</v>
      </c>
      <c r="J3582" s="48" t="str">
        <f>IF(Ugovori_OPULJP[[#This Row],[DATUM ZAVRŠETKA OPERACIJE]]&gt;DATE(2024,3,31),"u provedbi","završen")</f>
        <v>završen</v>
      </c>
      <c r="K3582" s="46" t="s">
        <v>981</v>
      </c>
      <c r="L3582" s="46" t="s">
        <v>37</v>
      </c>
      <c r="M3582" s="49">
        <v>0.85</v>
      </c>
      <c r="N3582" s="49">
        <v>0.15</v>
      </c>
      <c r="O3582" s="50">
        <f>Ugovori_OPULJP[[#This Row],[Bespovratna sredstva - Ukupno (EU+Nac) HRK
= Ukupna ugovorena vrijednost bespovratnih sredstava]]*Ugovori_OPULJP[[#This Row],[EU STOPA SUFINANCIRANJA %
EU CO-FINANCING RATE %]]</f>
        <v>2940259.4715</v>
      </c>
      <c r="P3582" s="51">
        <f>Ugovori_OPULJP[[#This Row],[Bespovratna sredstva - EU dio - HRK]]/7.5345</f>
        <v>390239.49452518416</v>
      </c>
      <c r="Q3582" s="50">
        <f>Ugovori_OPULJP[[#This Row],[Bespovratna sredstva - Ukupno (EU+Nac) HRK
= Ukupna ugovorena vrijednost bespovratnih sredstava]]*Ugovori_OPULJP[[#This Row],[STOPA NACIONALNOG SUFINANCIRANJA %]]</f>
        <v>518869.31849999999</v>
      </c>
      <c r="R3582" s="51">
        <f>Ugovori_OPULJP[[#This Row],[Bespovratna sredstva - Nacionalni dio - HRK]]/7.5345</f>
        <v>68865.79315150308</v>
      </c>
      <c r="S3582" s="50">
        <v>3459128.79</v>
      </c>
      <c r="T3582" s="51">
        <f>Ugovori_OPULJP[[#This Row],[Bespovratna sredstva - Ukupno (EU+Nac) HRK
= Ukupna ugovorena vrijednost bespovratnih sredstava]]/7.5345</f>
        <v>459105.28767668724</v>
      </c>
      <c r="U3582" s="50">
        <v>0</v>
      </c>
      <c r="V3582" s="51">
        <f>Ugovori_OPULJP[[#This Row],[Javni doprinos korisnika - HRK]]/7.5345</f>
        <v>0</v>
      </c>
      <c r="W3582" s="50">
        <v>0</v>
      </c>
      <c r="X3582" s="51">
        <f>Ugovori_OPULJP[[#This Row],[Privatni doprinos korisnika - HRK]]/7.5345</f>
        <v>0</v>
      </c>
      <c r="Y3582" s="52">
        <v>3459128.79</v>
      </c>
      <c r="Z3582" s="53">
        <f>Ugovori_OPULJP[[#This Row],[UKUPNI PRIHVATLJIVI IZDACI
TOTAL ELIGIBLE EXPENDITURE
= Bespovratna sredstva ukupno + doprinos korisnika
= Ukupni prihvatljivi troškovi
= Ukupna ugovorena vrijednost projekta HRK]]/7.5345</f>
        <v>459105.28767668724</v>
      </c>
      <c r="AA3582" s="44" t="s">
        <v>38</v>
      </c>
      <c r="AB3582" s="44" t="s">
        <v>753</v>
      </c>
      <c r="AC3582" s="114" t="s">
        <v>13007</v>
      </c>
      <c r="AD3582" s="43" t="s">
        <v>12328</v>
      </c>
    </row>
    <row r="3583" spans="1:30" ht="88.5" customHeight="1" x14ac:dyDescent="0.2">
      <c r="A3583" s="41" t="s">
        <v>13008</v>
      </c>
      <c r="B3583" s="42" t="s">
        <v>12136</v>
      </c>
      <c r="C3583" s="43" t="s">
        <v>12323</v>
      </c>
      <c r="D3583" s="43" t="s">
        <v>13009</v>
      </c>
      <c r="E3583" s="44" t="s">
        <v>76</v>
      </c>
      <c r="F3583" s="45" t="s">
        <v>13010</v>
      </c>
      <c r="G3583" s="45" t="s">
        <v>1091</v>
      </c>
      <c r="H3583" s="47">
        <v>43980</v>
      </c>
      <c r="I3583" s="47">
        <v>44710</v>
      </c>
      <c r="J3583" s="48" t="str">
        <f>IF(Ugovori_OPULJP[[#This Row],[DATUM ZAVRŠETKA OPERACIJE]]&gt;DATE(2024,3,31),"u provedbi","završen")</f>
        <v>završen</v>
      </c>
      <c r="K3583" s="46" t="s">
        <v>84</v>
      </c>
      <c r="L3583" s="46" t="s">
        <v>84</v>
      </c>
      <c r="M3583" s="49">
        <v>0.85</v>
      </c>
      <c r="N3583" s="49">
        <v>0.15</v>
      </c>
      <c r="O3583" s="50">
        <f>Ugovori_OPULJP[[#This Row],[Bespovratna sredstva - Ukupno (EU+Nac) HRK
= Ukupna ugovorena vrijednost bespovratnih sredstava]]*Ugovori_OPULJP[[#This Row],[EU STOPA SUFINANCIRANJA %
EU CO-FINANCING RATE %]]</f>
        <v>1527634.2205000001</v>
      </c>
      <c r="P3583" s="51">
        <f>Ugovori_OPULJP[[#This Row],[Bespovratna sredstva - EU dio - HRK]]/7.5345</f>
        <v>202751.9039750481</v>
      </c>
      <c r="Q3583" s="50">
        <f>Ugovori_OPULJP[[#This Row],[Bespovratna sredstva - Ukupno (EU+Nac) HRK
= Ukupna ugovorena vrijednost bespovratnih sredstava]]*Ugovori_OPULJP[[#This Row],[STOPA NACIONALNOG SUFINANCIRANJA %]]</f>
        <v>269582.50949999999</v>
      </c>
      <c r="R3583" s="51">
        <f>Ugovori_OPULJP[[#This Row],[Bespovratna sredstva - Nacionalni dio - HRK]]/7.5345</f>
        <v>35779.747760302605</v>
      </c>
      <c r="S3583" s="50">
        <v>1797216.73</v>
      </c>
      <c r="T3583" s="51">
        <f>Ugovori_OPULJP[[#This Row],[Bespovratna sredstva - Ukupno (EU+Nac) HRK
= Ukupna ugovorena vrijednost bespovratnih sredstava]]/7.5345</f>
        <v>238531.65173535069</v>
      </c>
      <c r="U3583" s="50">
        <v>0</v>
      </c>
      <c r="V3583" s="51">
        <f>Ugovori_OPULJP[[#This Row],[Javni doprinos korisnika - HRK]]/7.5345</f>
        <v>0</v>
      </c>
      <c r="W3583" s="50">
        <v>0</v>
      </c>
      <c r="X3583" s="51">
        <f>Ugovori_OPULJP[[#This Row],[Privatni doprinos korisnika - HRK]]/7.5345</f>
        <v>0</v>
      </c>
      <c r="Y3583" s="52">
        <v>1797216.73</v>
      </c>
      <c r="Z3583" s="53">
        <f>Ugovori_OPULJP[[#This Row],[UKUPNI PRIHVATLJIVI IZDACI
TOTAL ELIGIBLE EXPENDITURE
= Bespovratna sredstva ukupno + doprinos korisnika
= Ukupni prihvatljivi troškovi
= Ukupna ugovorena vrijednost projekta HRK]]/7.5345</f>
        <v>238531.65173535069</v>
      </c>
      <c r="AA3583" s="44" t="s">
        <v>12326</v>
      </c>
      <c r="AB3583" s="44" t="s">
        <v>753</v>
      </c>
      <c r="AC3583" s="114" t="s">
        <v>13011</v>
      </c>
      <c r="AD3583" s="43" t="s">
        <v>12328</v>
      </c>
    </row>
    <row r="3584" spans="1:30" ht="88.5" customHeight="1" x14ac:dyDescent="0.2">
      <c r="A3584" s="41" t="s">
        <v>13012</v>
      </c>
      <c r="B3584" s="42" t="s">
        <v>12136</v>
      </c>
      <c r="C3584" s="43" t="s">
        <v>12323</v>
      </c>
      <c r="D3584" s="43" t="s">
        <v>13009</v>
      </c>
      <c r="E3584" s="44" t="s">
        <v>76</v>
      </c>
      <c r="F3584" s="45" t="s">
        <v>13013</v>
      </c>
      <c r="G3584" s="62" t="s">
        <v>13014</v>
      </c>
      <c r="H3584" s="47">
        <v>43980</v>
      </c>
      <c r="I3584" s="47">
        <v>44710</v>
      </c>
      <c r="J3584" s="48" t="str">
        <f>IF(Ugovori_OPULJP[[#This Row],[DATUM ZAVRŠETKA OPERACIJE]]&gt;DATE(2024,3,31),"u provedbi","završen")</f>
        <v>završen</v>
      </c>
      <c r="K3584" s="46" t="s">
        <v>173</v>
      </c>
      <c r="L3584" s="46" t="s">
        <v>173</v>
      </c>
      <c r="M3584" s="49">
        <v>0.85</v>
      </c>
      <c r="N3584" s="49">
        <v>0.15</v>
      </c>
      <c r="O3584" s="50">
        <f>Ugovori_OPULJP[[#This Row],[Bespovratna sredstva - Ukupno (EU+Nac) HRK
= Ukupna ugovorena vrijednost bespovratnih sredstava]]*Ugovori_OPULJP[[#This Row],[EU STOPA SUFINANCIRANJA %
EU CO-FINANCING RATE %]]</f>
        <v>1570421.6310000001</v>
      </c>
      <c r="P3584" s="51">
        <f>Ugovori_OPULJP[[#This Row],[Bespovratna sredstva - EU dio - HRK]]/7.5345</f>
        <v>208430.76926139757</v>
      </c>
      <c r="Q3584" s="50">
        <f>Ugovori_OPULJP[[#This Row],[Bespovratna sredstva - Ukupno (EU+Nac) HRK
= Ukupna ugovorena vrijednost bespovratnih sredstava]]*Ugovori_OPULJP[[#This Row],[STOPA NACIONALNOG SUFINANCIRANJA %]]</f>
        <v>277133.22899999999</v>
      </c>
      <c r="R3584" s="51">
        <f>Ugovori_OPULJP[[#This Row],[Bespovratna sredstva - Nacionalni dio - HRK]]/7.5345</f>
        <v>36781.900457893687</v>
      </c>
      <c r="S3584" s="50">
        <v>1847554.86</v>
      </c>
      <c r="T3584" s="51">
        <f>Ugovori_OPULJP[[#This Row],[Bespovratna sredstva - Ukupno (EU+Nac) HRK
= Ukupna ugovorena vrijednost bespovratnih sredstava]]/7.5345</f>
        <v>245212.66971929127</v>
      </c>
      <c r="U3584" s="50">
        <v>0</v>
      </c>
      <c r="V3584" s="51">
        <f>Ugovori_OPULJP[[#This Row],[Javni doprinos korisnika - HRK]]/7.5345</f>
        <v>0</v>
      </c>
      <c r="W3584" s="50">
        <v>0</v>
      </c>
      <c r="X3584" s="51">
        <f>Ugovori_OPULJP[[#This Row],[Privatni doprinos korisnika - HRK]]/7.5345</f>
        <v>0</v>
      </c>
      <c r="Y3584" s="52">
        <v>1847554.86</v>
      </c>
      <c r="Z3584" s="53">
        <f>Ugovori_OPULJP[[#This Row],[UKUPNI PRIHVATLJIVI IZDACI
TOTAL ELIGIBLE EXPENDITURE
= Bespovratna sredstva ukupno + doprinos korisnika
= Ukupni prihvatljivi troškovi
= Ukupna ugovorena vrijednost projekta HRK]]/7.5345</f>
        <v>245212.66971929127</v>
      </c>
      <c r="AA3584" s="44" t="s">
        <v>12326</v>
      </c>
      <c r="AB3584" s="44" t="s">
        <v>753</v>
      </c>
      <c r="AC3584" s="114" t="s">
        <v>13015</v>
      </c>
      <c r="AD3584" s="43" t="s">
        <v>12328</v>
      </c>
    </row>
    <row r="3585" spans="1:30" ht="88.5" customHeight="1" x14ac:dyDescent="0.2">
      <c r="A3585" s="41" t="s">
        <v>13016</v>
      </c>
      <c r="B3585" s="42" t="s">
        <v>12136</v>
      </c>
      <c r="C3585" s="43" t="s">
        <v>12323</v>
      </c>
      <c r="D3585" s="43" t="s">
        <v>13009</v>
      </c>
      <c r="E3585" s="44" t="s">
        <v>76</v>
      </c>
      <c r="F3585" s="45" t="s">
        <v>13017</v>
      </c>
      <c r="G3585" s="45" t="s">
        <v>13018</v>
      </c>
      <c r="H3585" s="47">
        <v>43983</v>
      </c>
      <c r="I3585" s="47">
        <v>44713</v>
      </c>
      <c r="J3585" s="48" t="str">
        <f>IF(Ugovori_OPULJP[[#This Row],[DATUM ZAVRŠETKA OPERACIJE]]&gt;DATE(2024,3,31),"u provedbi","završen")</f>
        <v>završen</v>
      </c>
      <c r="K3585" s="46" t="s">
        <v>155</v>
      </c>
      <c r="L3585" s="46" t="s">
        <v>155</v>
      </c>
      <c r="M3585" s="49">
        <v>0.85</v>
      </c>
      <c r="N3585" s="49">
        <v>0.15</v>
      </c>
      <c r="O3585" s="50">
        <f>Ugovori_OPULJP[[#This Row],[Bespovratna sredstva - Ukupno (EU+Nac) HRK
= Ukupna ugovorena vrijednost bespovratnih sredstava]]*Ugovori_OPULJP[[#This Row],[EU STOPA SUFINANCIRANJA %
EU CO-FINANCING RATE %]]</f>
        <v>1435592.2084999999</v>
      </c>
      <c r="P3585" s="51">
        <f>Ugovori_OPULJP[[#This Row],[Bespovratna sredstva - EU dio - HRK]]/7.5345</f>
        <v>190535.82965027538</v>
      </c>
      <c r="Q3585" s="50">
        <f>Ugovori_OPULJP[[#This Row],[Bespovratna sredstva - Ukupno (EU+Nac) HRK
= Ukupna ugovorena vrijednost bespovratnih sredstava]]*Ugovori_OPULJP[[#This Row],[STOPA NACIONALNOG SUFINANCIRANJA %]]</f>
        <v>253339.8015</v>
      </c>
      <c r="R3585" s="51">
        <f>Ugovori_OPULJP[[#This Row],[Bespovratna sredstva - Nacionalni dio - HRK]]/7.5345</f>
        <v>33623.969938283895</v>
      </c>
      <c r="S3585" s="50">
        <v>1688932.01</v>
      </c>
      <c r="T3585" s="51">
        <f>Ugovori_OPULJP[[#This Row],[Bespovratna sredstva - Ukupno (EU+Nac) HRK
= Ukupna ugovorena vrijednost bespovratnih sredstava]]/7.5345</f>
        <v>224159.79958855928</v>
      </c>
      <c r="U3585" s="50">
        <v>0</v>
      </c>
      <c r="V3585" s="51">
        <f>Ugovori_OPULJP[[#This Row],[Javni doprinos korisnika - HRK]]/7.5345</f>
        <v>0</v>
      </c>
      <c r="W3585" s="50">
        <v>0</v>
      </c>
      <c r="X3585" s="51">
        <f>Ugovori_OPULJP[[#This Row],[Privatni doprinos korisnika - HRK]]/7.5345</f>
        <v>0</v>
      </c>
      <c r="Y3585" s="52">
        <v>1688932.01</v>
      </c>
      <c r="Z3585" s="53">
        <f>Ugovori_OPULJP[[#This Row],[UKUPNI PRIHVATLJIVI IZDACI
TOTAL ELIGIBLE EXPENDITURE
= Bespovratna sredstva ukupno + doprinos korisnika
= Ukupni prihvatljivi troškovi
= Ukupna ugovorena vrijednost projekta HRK]]/7.5345</f>
        <v>224159.79958855928</v>
      </c>
      <c r="AA3585" s="44" t="s">
        <v>12326</v>
      </c>
      <c r="AB3585" s="44" t="s">
        <v>753</v>
      </c>
      <c r="AC3585" s="114" t="s">
        <v>13019</v>
      </c>
      <c r="AD3585" s="43" t="s">
        <v>12328</v>
      </c>
    </row>
    <row r="3586" spans="1:30" ht="88.5" customHeight="1" x14ac:dyDescent="0.2">
      <c r="A3586" s="41" t="s">
        <v>13020</v>
      </c>
      <c r="B3586" s="42" t="s">
        <v>12136</v>
      </c>
      <c r="C3586" s="43" t="s">
        <v>12323</v>
      </c>
      <c r="D3586" s="43" t="s">
        <v>13009</v>
      </c>
      <c r="E3586" s="44" t="s">
        <v>76</v>
      </c>
      <c r="F3586" s="45" t="s">
        <v>13021</v>
      </c>
      <c r="G3586" s="45" t="s">
        <v>13022</v>
      </c>
      <c r="H3586" s="47">
        <v>43980</v>
      </c>
      <c r="I3586" s="47">
        <v>44710</v>
      </c>
      <c r="J3586" s="48" t="str">
        <f>IF(Ugovori_OPULJP[[#This Row],[DATUM ZAVRŠETKA OPERACIJE]]&gt;DATE(2024,3,31),"u provedbi","završen")</f>
        <v>završen</v>
      </c>
      <c r="K3586" s="46" t="s">
        <v>155</v>
      </c>
      <c r="L3586" s="46" t="s">
        <v>155</v>
      </c>
      <c r="M3586" s="49">
        <v>0.85</v>
      </c>
      <c r="N3586" s="49">
        <v>0.15</v>
      </c>
      <c r="O3586" s="50">
        <f>Ugovori_OPULJP[[#This Row],[Bespovratna sredstva - Ukupno (EU+Nac) HRK
= Ukupna ugovorena vrijednost bespovratnih sredstava]]*Ugovori_OPULJP[[#This Row],[EU STOPA SUFINANCIRANJA %
EU CO-FINANCING RATE %]]</f>
        <v>1689754.7034999998</v>
      </c>
      <c r="P3586" s="51">
        <f>Ugovori_OPULJP[[#This Row],[Bespovratna sredstva - EU dio - HRK]]/7.5345</f>
        <v>224268.98978034372</v>
      </c>
      <c r="Q3586" s="50">
        <f>Ugovori_OPULJP[[#This Row],[Bespovratna sredstva - Ukupno (EU+Nac) HRK
= Ukupna ugovorena vrijednost bespovratnih sredstava]]*Ugovori_OPULJP[[#This Row],[STOPA NACIONALNOG SUFINANCIRANJA %]]</f>
        <v>298192.00649999996</v>
      </c>
      <c r="R3586" s="51">
        <f>Ugovori_OPULJP[[#This Row],[Bespovratna sredstva - Nacionalni dio - HRK]]/7.5345</f>
        <v>39576.880549472422</v>
      </c>
      <c r="S3586" s="50">
        <v>1987946.71</v>
      </c>
      <c r="T3586" s="51">
        <f>Ugovori_OPULJP[[#This Row],[Bespovratna sredstva - Ukupno (EU+Nac) HRK
= Ukupna ugovorena vrijednost bespovratnih sredstava]]/7.5345</f>
        <v>263845.87032981619</v>
      </c>
      <c r="U3586" s="50">
        <v>0</v>
      </c>
      <c r="V3586" s="51">
        <f>Ugovori_OPULJP[[#This Row],[Javni doprinos korisnika - HRK]]/7.5345</f>
        <v>0</v>
      </c>
      <c r="W3586" s="50">
        <v>0</v>
      </c>
      <c r="X3586" s="51">
        <f>Ugovori_OPULJP[[#This Row],[Privatni doprinos korisnika - HRK]]/7.5345</f>
        <v>0</v>
      </c>
      <c r="Y3586" s="52">
        <v>1987946.71</v>
      </c>
      <c r="Z3586" s="53">
        <f>Ugovori_OPULJP[[#This Row],[UKUPNI PRIHVATLJIVI IZDACI
TOTAL ELIGIBLE EXPENDITURE
= Bespovratna sredstva ukupno + doprinos korisnika
= Ukupni prihvatljivi troškovi
= Ukupna ugovorena vrijednost projekta HRK]]/7.5345</f>
        <v>263845.87032981619</v>
      </c>
      <c r="AA3586" s="44" t="s">
        <v>12326</v>
      </c>
      <c r="AB3586" s="44" t="s">
        <v>753</v>
      </c>
      <c r="AC3586" s="114" t="s">
        <v>13023</v>
      </c>
      <c r="AD3586" s="43" t="s">
        <v>12328</v>
      </c>
    </row>
    <row r="3587" spans="1:30" ht="88.5" customHeight="1" x14ac:dyDescent="0.2">
      <c r="A3587" s="41" t="s">
        <v>13024</v>
      </c>
      <c r="B3587" s="42" t="s">
        <v>12136</v>
      </c>
      <c r="C3587" s="43" t="s">
        <v>12323</v>
      </c>
      <c r="D3587" s="43" t="s">
        <v>13009</v>
      </c>
      <c r="E3587" s="44" t="s">
        <v>76</v>
      </c>
      <c r="F3587" s="45" t="s">
        <v>13025</v>
      </c>
      <c r="G3587" s="45" t="s">
        <v>2855</v>
      </c>
      <c r="H3587" s="47">
        <v>43985</v>
      </c>
      <c r="I3587" s="47">
        <v>44715</v>
      </c>
      <c r="J3587" s="48" t="str">
        <f>IF(Ugovori_OPULJP[[#This Row],[DATUM ZAVRŠETKA OPERACIJE]]&gt;DATE(2024,3,31),"u provedbi","završen")</f>
        <v>završen</v>
      </c>
      <c r="K3587" s="46" t="s">
        <v>104</v>
      </c>
      <c r="L3587" s="46" t="s">
        <v>104</v>
      </c>
      <c r="M3587" s="49">
        <v>0.85</v>
      </c>
      <c r="N3587" s="49">
        <v>0.15</v>
      </c>
      <c r="O3587" s="50">
        <f>Ugovori_OPULJP[[#This Row],[Bespovratna sredstva - Ukupno (EU+Nac) HRK
= Ukupna ugovorena vrijednost bespovratnih sredstava]]*Ugovori_OPULJP[[#This Row],[EU STOPA SUFINANCIRANJA %
EU CO-FINANCING RATE %]]</f>
        <v>1689524.209</v>
      </c>
      <c r="P3587" s="51">
        <f>Ugovori_OPULJP[[#This Row],[Bespovratna sredstva - EU dio - HRK]]/7.5345</f>
        <v>224238.39790297963</v>
      </c>
      <c r="Q3587" s="50">
        <f>Ugovori_OPULJP[[#This Row],[Bespovratna sredstva - Ukupno (EU+Nac) HRK
= Ukupna ugovorena vrijednost bespovratnih sredstava]]*Ugovori_OPULJP[[#This Row],[STOPA NACIONALNOG SUFINANCIRANJA %]]</f>
        <v>298151.33100000001</v>
      </c>
      <c r="R3587" s="51">
        <f>Ugovori_OPULJP[[#This Row],[Bespovratna sredstva - Nacionalni dio - HRK]]/7.5345</f>
        <v>39571.481982878759</v>
      </c>
      <c r="S3587" s="50">
        <v>1987675.54</v>
      </c>
      <c r="T3587" s="51">
        <f>Ugovori_OPULJP[[#This Row],[Bespovratna sredstva - Ukupno (EU+Nac) HRK
= Ukupna ugovorena vrijednost bespovratnih sredstava]]/7.5345</f>
        <v>263809.87988585839</v>
      </c>
      <c r="U3587" s="50">
        <v>0</v>
      </c>
      <c r="V3587" s="51">
        <f>Ugovori_OPULJP[[#This Row],[Javni doprinos korisnika - HRK]]/7.5345</f>
        <v>0</v>
      </c>
      <c r="W3587" s="50">
        <v>0</v>
      </c>
      <c r="X3587" s="51">
        <f>Ugovori_OPULJP[[#This Row],[Privatni doprinos korisnika - HRK]]/7.5345</f>
        <v>0</v>
      </c>
      <c r="Y3587" s="52">
        <v>1987675.54</v>
      </c>
      <c r="Z3587" s="53">
        <f>Ugovori_OPULJP[[#This Row],[UKUPNI PRIHVATLJIVI IZDACI
TOTAL ELIGIBLE EXPENDITURE
= Bespovratna sredstva ukupno + doprinos korisnika
= Ukupni prihvatljivi troškovi
= Ukupna ugovorena vrijednost projekta HRK]]/7.5345</f>
        <v>263809.87988585839</v>
      </c>
      <c r="AA3587" s="44" t="s">
        <v>12326</v>
      </c>
      <c r="AB3587" s="44" t="s">
        <v>753</v>
      </c>
      <c r="AC3587" s="114" t="s">
        <v>13026</v>
      </c>
      <c r="AD3587" s="43" t="s">
        <v>12328</v>
      </c>
    </row>
    <row r="3588" spans="1:30" ht="88.5" customHeight="1" x14ac:dyDescent="0.2">
      <c r="A3588" s="41" t="s">
        <v>13027</v>
      </c>
      <c r="B3588" s="42" t="s">
        <v>12136</v>
      </c>
      <c r="C3588" s="43" t="s">
        <v>12323</v>
      </c>
      <c r="D3588" s="43" t="s">
        <v>13009</v>
      </c>
      <c r="E3588" s="44" t="s">
        <v>76</v>
      </c>
      <c r="F3588" s="45" t="s">
        <v>13028</v>
      </c>
      <c r="G3588" s="62" t="s">
        <v>83</v>
      </c>
      <c r="H3588" s="47">
        <v>43980</v>
      </c>
      <c r="I3588" s="47">
        <v>44710</v>
      </c>
      <c r="J3588" s="48" t="str">
        <f>IF(Ugovori_OPULJP[[#This Row],[DATUM ZAVRŠETKA OPERACIJE]]&gt;DATE(2024,3,31),"u provedbi","završen")</f>
        <v>završen</v>
      </c>
      <c r="K3588" s="46" t="s">
        <v>84</v>
      </c>
      <c r="L3588" s="46" t="s">
        <v>84</v>
      </c>
      <c r="M3588" s="49">
        <v>0.85</v>
      </c>
      <c r="N3588" s="49">
        <v>0.15</v>
      </c>
      <c r="O3588" s="50">
        <f>Ugovori_OPULJP[[#This Row],[Bespovratna sredstva - Ukupno (EU+Nac) HRK
= Ukupna ugovorena vrijednost bespovratnih sredstava]]*Ugovori_OPULJP[[#This Row],[EU STOPA SUFINANCIRANJA %
EU CO-FINANCING RATE %]]</f>
        <v>1530578</v>
      </c>
      <c r="P3588" s="51">
        <f>Ugovori_OPULJP[[#This Row],[Bespovratna sredstva - EU dio - HRK]]/7.5345</f>
        <v>203142.61065764152</v>
      </c>
      <c r="Q3588" s="50">
        <f>Ugovori_OPULJP[[#This Row],[Bespovratna sredstva - Ukupno (EU+Nac) HRK
= Ukupna ugovorena vrijednost bespovratnih sredstava]]*Ugovori_OPULJP[[#This Row],[STOPA NACIONALNOG SUFINANCIRANJA %]]</f>
        <v>270102</v>
      </c>
      <c r="R3588" s="51">
        <f>Ugovori_OPULJP[[#This Row],[Bespovratna sredstva - Nacionalni dio - HRK]]/7.5345</f>
        <v>35848.695998407326</v>
      </c>
      <c r="S3588" s="50">
        <v>1800680</v>
      </c>
      <c r="T3588" s="51">
        <f>Ugovori_OPULJP[[#This Row],[Bespovratna sredstva - Ukupno (EU+Nac) HRK
= Ukupna ugovorena vrijednost bespovratnih sredstava]]/7.5345</f>
        <v>238991.30665604884</v>
      </c>
      <c r="U3588" s="50">
        <v>0</v>
      </c>
      <c r="V3588" s="51">
        <f>Ugovori_OPULJP[[#This Row],[Javni doprinos korisnika - HRK]]/7.5345</f>
        <v>0</v>
      </c>
      <c r="W3588" s="50">
        <v>0</v>
      </c>
      <c r="X3588" s="51">
        <f>Ugovori_OPULJP[[#This Row],[Privatni doprinos korisnika - HRK]]/7.5345</f>
        <v>0</v>
      </c>
      <c r="Y3588" s="52">
        <v>1800680</v>
      </c>
      <c r="Z3588" s="53">
        <f>Ugovori_OPULJP[[#This Row],[UKUPNI PRIHVATLJIVI IZDACI
TOTAL ELIGIBLE EXPENDITURE
= Bespovratna sredstva ukupno + doprinos korisnika
= Ukupni prihvatljivi troškovi
= Ukupna ugovorena vrijednost projekta HRK]]/7.5345</f>
        <v>238991.30665604884</v>
      </c>
      <c r="AA3588" s="44" t="s">
        <v>12326</v>
      </c>
      <c r="AB3588" s="44" t="s">
        <v>753</v>
      </c>
      <c r="AC3588" s="114" t="s">
        <v>13029</v>
      </c>
      <c r="AD3588" s="43" t="s">
        <v>12328</v>
      </c>
    </row>
    <row r="3589" spans="1:30" ht="88.5" customHeight="1" x14ac:dyDescent="0.2">
      <c r="A3589" s="41" t="s">
        <v>13030</v>
      </c>
      <c r="B3589" s="42" t="s">
        <v>12136</v>
      </c>
      <c r="C3589" s="43" t="s">
        <v>12323</v>
      </c>
      <c r="D3589" s="43" t="s">
        <v>13009</v>
      </c>
      <c r="E3589" s="44" t="s">
        <v>76</v>
      </c>
      <c r="F3589" s="45" t="s">
        <v>13031</v>
      </c>
      <c r="G3589" s="45" t="s">
        <v>13032</v>
      </c>
      <c r="H3589" s="47">
        <v>43980</v>
      </c>
      <c r="I3589" s="47">
        <v>44710</v>
      </c>
      <c r="J3589" s="48" t="str">
        <f>IF(Ugovori_OPULJP[[#This Row],[DATUM ZAVRŠETKA OPERACIJE]]&gt;DATE(2024,3,31),"u provedbi","završen")</f>
        <v>završen</v>
      </c>
      <c r="K3589" s="46" t="s">
        <v>84</v>
      </c>
      <c r="L3589" s="46" t="s">
        <v>84</v>
      </c>
      <c r="M3589" s="49">
        <v>0.85</v>
      </c>
      <c r="N3589" s="49">
        <v>0.15</v>
      </c>
      <c r="O3589" s="50">
        <f>Ugovori_OPULJP[[#This Row],[Bespovratna sredstva - Ukupno (EU+Nac) HRK
= Ukupna ugovorena vrijednost bespovratnih sredstava]]*Ugovori_OPULJP[[#This Row],[EU STOPA SUFINANCIRANJA %
EU CO-FINANCING RATE %]]</f>
        <v>1639344</v>
      </c>
      <c r="P3589" s="51">
        <f>Ugovori_OPULJP[[#This Row],[Bespovratna sredstva - EU dio - HRK]]/7.5345</f>
        <v>217578.33963766671</v>
      </c>
      <c r="Q3589" s="50">
        <f>Ugovori_OPULJP[[#This Row],[Bespovratna sredstva - Ukupno (EU+Nac) HRK
= Ukupna ugovorena vrijednost bespovratnih sredstava]]*Ugovori_OPULJP[[#This Row],[STOPA NACIONALNOG SUFINANCIRANJA %]]</f>
        <v>289296</v>
      </c>
      <c r="R3589" s="51">
        <f>Ugovori_OPULJP[[#This Row],[Bespovratna sredstva - Nacionalni dio - HRK]]/7.5345</f>
        <v>38396.177583117656</v>
      </c>
      <c r="S3589" s="50">
        <v>1928640</v>
      </c>
      <c r="T3589" s="51">
        <f>Ugovori_OPULJP[[#This Row],[Bespovratna sredstva - Ukupno (EU+Nac) HRK
= Ukupna ugovorena vrijednost bespovratnih sredstava]]/7.5345</f>
        <v>255974.51722078439</v>
      </c>
      <c r="U3589" s="50">
        <v>0</v>
      </c>
      <c r="V3589" s="51">
        <f>Ugovori_OPULJP[[#This Row],[Javni doprinos korisnika - HRK]]/7.5345</f>
        <v>0</v>
      </c>
      <c r="W3589" s="50">
        <v>0</v>
      </c>
      <c r="X3589" s="51">
        <f>Ugovori_OPULJP[[#This Row],[Privatni doprinos korisnika - HRK]]/7.5345</f>
        <v>0</v>
      </c>
      <c r="Y3589" s="52">
        <v>1928640</v>
      </c>
      <c r="Z3589" s="53">
        <f>Ugovori_OPULJP[[#This Row],[UKUPNI PRIHVATLJIVI IZDACI
TOTAL ELIGIBLE EXPENDITURE
= Bespovratna sredstva ukupno + doprinos korisnika
= Ukupni prihvatljivi troškovi
= Ukupna ugovorena vrijednost projekta HRK]]/7.5345</f>
        <v>255974.51722078439</v>
      </c>
      <c r="AA3589" s="44" t="s">
        <v>12326</v>
      </c>
      <c r="AB3589" s="44" t="s">
        <v>753</v>
      </c>
      <c r="AC3589" s="114" t="s">
        <v>13033</v>
      </c>
      <c r="AD3589" s="43" t="s">
        <v>12328</v>
      </c>
    </row>
    <row r="3590" spans="1:30" ht="88.5" customHeight="1" x14ac:dyDescent="0.2">
      <c r="A3590" s="41" t="s">
        <v>13034</v>
      </c>
      <c r="B3590" s="42" t="s">
        <v>12136</v>
      </c>
      <c r="C3590" s="43" t="s">
        <v>12323</v>
      </c>
      <c r="D3590" s="43" t="s">
        <v>13009</v>
      </c>
      <c r="E3590" s="44" t="s">
        <v>76</v>
      </c>
      <c r="F3590" s="45" t="s">
        <v>13035</v>
      </c>
      <c r="G3590" s="45" t="s">
        <v>13036</v>
      </c>
      <c r="H3590" s="47">
        <v>43980</v>
      </c>
      <c r="I3590" s="47">
        <v>44710</v>
      </c>
      <c r="J3590" s="48" t="str">
        <f>IF(Ugovori_OPULJP[[#This Row],[DATUM ZAVRŠETKA OPERACIJE]]&gt;DATE(2024,3,31),"u provedbi","završen")</f>
        <v>završen</v>
      </c>
      <c r="K3590" s="46" t="s">
        <v>186</v>
      </c>
      <c r="L3590" s="46" t="s">
        <v>186</v>
      </c>
      <c r="M3590" s="49">
        <v>0.85</v>
      </c>
      <c r="N3590" s="49">
        <v>0.15</v>
      </c>
      <c r="O3590" s="50">
        <f>Ugovori_OPULJP[[#This Row],[Bespovratna sredstva - Ukupno (EU+Nac) HRK
= Ukupna ugovorena vrijednost bespovratnih sredstava]]*Ugovori_OPULJP[[#This Row],[EU STOPA SUFINANCIRANJA %
EU CO-FINANCING RATE %]]</f>
        <v>862630.22649999999</v>
      </c>
      <c r="P3590" s="51">
        <f>Ugovori_OPULJP[[#This Row],[Bespovratna sredstva - EU dio - HRK]]/7.5345</f>
        <v>114490.70628442497</v>
      </c>
      <c r="Q3590" s="50">
        <f>Ugovori_OPULJP[[#This Row],[Bespovratna sredstva - Ukupno (EU+Nac) HRK
= Ukupna ugovorena vrijednost bespovratnih sredstava]]*Ugovori_OPULJP[[#This Row],[STOPA NACIONALNOG SUFINANCIRANJA %]]</f>
        <v>152228.86349999998</v>
      </c>
      <c r="R3590" s="51">
        <f>Ugovori_OPULJP[[#This Row],[Bespovratna sredstva - Nacionalni dio - HRK]]/7.5345</f>
        <v>20204.242285486758</v>
      </c>
      <c r="S3590" s="50">
        <v>1014859.09</v>
      </c>
      <c r="T3590" s="51">
        <f>Ugovori_OPULJP[[#This Row],[Bespovratna sredstva - Ukupno (EU+Nac) HRK
= Ukupna ugovorena vrijednost bespovratnih sredstava]]/7.5345</f>
        <v>134694.94856991174</v>
      </c>
      <c r="U3590" s="50">
        <v>0</v>
      </c>
      <c r="V3590" s="51">
        <f>Ugovori_OPULJP[[#This Row],[Javni doprinos korisnika - HRK]]/7.5345</f>
        <v>0</v>
      </c>
      <c r="W3590" s="50">
        <v>0</v>
      </c>
      <c r="X3590" s="51">
        <f>Ugovori_OPULJP[[#This Row],[Privatni doprinos korisnika - HRK]]/7.5345</f>
        <v>0</v>
      </c>
      <c r="Y3590" s="52">
        <v>1014859.09</v>
      </c>
      <c r="Z3590" s="53">
        <f>Ugovori_OPULJP[[#This Row],[UKUPNI PRIHVATLJIVI IZDACI
TOTAL ELIGIBLE EXPENDITURE
= Bespovratna sredstva ukupno + doprinos korisnika
= Ukupni prihvatljivi troškovi
= Ukupna ugovorena vrijednost projekta HRK]]/7.5345</f>
        <v>134694.94856991174</v>
      </c>
      <c r="AA3590" s="44" t="s">
        <v>12326</v>
      </c>
      <c r="AB3590" s="44" t="s">
        <v>753</v>
      </c>
      <c r="AC3590" s="114" t="s">
        <v>13037</v>
      </c>
      <c r="AD3590" s="43" t="s">
        <v>12328</v>
      </c>
    </row>
    <row r="3591" spans="1:30" ht="88.5" customHeight="1" x14ac:dyDescent="0.2">
      <c r="A3591" s="41" t="s">
        <v>13038</v>
      </c>
      <c r="B3591" s="42" t="s">
        <v>12136</v>
      </c>
      <c r="C3591" s="43" t="s">
        <v>12323</v>
      </c>
      <c r="D3591" s="43" t="s">
        <v>13009</v>
      </c>
      <c r="E3591" s="44" t="s">
        <v>76</v>
      </c>
      <c r="F3591" s="45" t="s">
        <v>13039</v>
      </c>
      <c r="G3591" s="45" t="s">
        <v>4840</v>
      </c>
      <c r="H3591" s="47">
        <v>43980</v>
      </c>
      <c r="I3591" s="47">
        <v>44710</v>
      </c>
      <c r="J3591" s="48" t="str">
        <f>IF(Ugovori_OPULJP[[#This Row],[DATUM ZAVRŠETKA OPERACIJE]]&gt;DATE(2024,3,31),"u provedbi","završen")</f>
        <v>završen</v>
      </c>
      <c r="K3591" s="46" t="s">
        <v>84</v>
      </c>
      <c r="L3591" s="46" t="s">
        <v>84</v>
      </c>
      <c r="M3591" s="49">
        <v>0.85</v>
      </c>
      <c r="N3591" s="49">
        <v>0.15</v>
      </c>
      <c r="O3591" s="50">
        <f>Ugovori_OPULJP[[#This Row],[Bespovratna sredstva - Ukupno (EU+Nac) HRK
= Ukupna ugovorena vrijednost bespovratnih sredstava]]*Ugovori_OPULJP[[#This Row],[EU STOPA SUFINANCIRANJA %
EU CO-FINANCING RATE %]]</f>
        <v>1666109.48</v>
      </c>
      <c r="P3591" s="51">
        <f>Ugovori_OPULJP[[#This Row],[Bespovratna sredstva - EU dio - HRK]]/7.5345</f>
        <v>221130.72931183223</v>
      </c>
      <c r="Q3591" s="50">
        <f>Ugovori_OPULJP[[#This Row],[Bespovratna sredstva - Ukupno (EU+Nac) HRK
= Ukupna ugovorena vrijednost bespovratnih sredstava]]*Ugovori_OPULJP[[#This Row],[STOPA NACIONALNOG SUFINANCIRANJA %]]</f>
        <v>294019.32</v>
      </c>
      <c r="R3591" s="51">
        <f>Ugovori_OPULJP[[#This Row],[Bespovratna sredstva - Nacionalni dio - HRK]]/7.5345</f>
        <v>39023.069878558628</v>
      </c>
      <c r="S3591" s="50">
        <v>1960128.8</v>
      </c>
      <c r="T3591" s="51">
        <f>Ugovori_OPULJP[[#This Row],[Bespovratna sredstva - Ukupno (EU+Nac) HRK
= Ukupna ugovorena vrijednost bespovratnih sredstava]]/7.5345</f>
        <v>260153.79919039086</v>
      </c>
      <c r="U3591" s="50">
        <v>0</v>
      </c>
      <c r="V3591" s="51">
        <f>Ugovori_OPULJP[[#This Row],[Javni doprinos korisnika - HRK]]/7.5345</f>
        <v>0</v>
      </c>
      <c r="W3591" s="50">
        <v>0</v>
      </c>
      <c r="X3591" s="51">
        <f>Ugovori_OPULJP[[#This Row],[Privatni doprinos korisnika - HRK]]/7.5345</f>
        <v>0</v>
      </c>
      <c r="Y3591" s="52">
        <v>1960128.8</v>
      </c>
      <c r="Z3591" s="53">
        <f>Ugovori_OPULJP[[#This Row],[UKUPNI PRIHVATLJIVI IZDACI
TOTAL ELIGIBLE EXPENDITURE
= Bespovratna sredstva ukupno + doprinos korisnika
= Ukupni prihvatljivi troškovi
= Ukupna ugovorena vrijednost projekta HRK]]/7.5345</f>
        <v>260153.79919039086</v>
      </c>
      <c r="AA3591" s="44" t="s">
        <v>12326</v>
      </c>
      <c r="AB3591" s="44" t="s">
        <v>753</v>
      </c>
      <c r="AC3591" s="114" t="s">
        <v>13040</v>
      </c>
      <c r="AD3591" s="43" t="s">
        <v>12328</v>
      </c>
    </row>
    <row r="3592" spans="1:30" ht="88.5" customHeight="1" x14ac:dyDescent="0.2">
      <c r="A3592" s="41" t="s">
        <v>13041</v>
      </c>
      <c r="B3592" s="42" t="s">
        <v>12136</v>
      </c>
      <c r="C3592" s="43" t="s">
        <v>12323</v>
      </c>
      <c r="D3592" s="43" t="s">
        <v>13009</v>
      </c>
      <c r="E3592" s="44" t="s">
        <v>76</v>
      </c>
      <c r="F3592" s="45" t="s">
        <v>13042</v>
      </c>
      <c r="G3592" s="45" t="s">
        <v>12971</v>
      </c>
      <c r="H3592" s="47">
        <v>43980</v>
      </c>
      <c r="I3592" s="47">
        <v>44710</v>
      </c>
      <c r="J3592" s="48" t="str">
        <f>IF(Ugovori_OPULJP[[#This Row],[DATUM ZAVRŠETKA OPERACIJE]]&gt;DATE(2024,3,31),"u provedbi","završen")</f>
        <v>završen</v>
      </c>
      <c r="K3592" s="46" t="s">
        <v>37</v>
      </c>
      <c r="L3592" s="46" t="s">
        <v>37</v>
      </c>
      <c r="M3592" s="49">
        <v>0.85</v>
      </c>
      <c r="N3592" s="49">
        <v>0.15</v>
      </c>
      <c r="O3592" s="50">
        <f>Ugovori_OPULJP[[#This Row],[Bespovratna sredstva - Ukupno (EU+Nac) HRK
= Ukupna ugovorena vrijednost bespovratnih sredstava]]*Ugovori_OPULJP[[#This Row],[EU STOPA SUFINANCIRANJA %
EU CO-FINANCING RATE %]]</f>
        <v>1680937.7385</v>
      </c>
      <c r="P3592" s="51">
        <f>Ugovori_OPULJP[[#This Row],[Bespovratna sredstva - EU dio - HRK]]/7.5345</f>
        <v>223098.77742385026</v>
      </c>
      <c r="Q3592" s="50">
        <f>Ugovori_OPULJP[[#This Row],[Bespovratna sredstva - Ukupno (EU+Nac) HRK
= Ukupna ugovorena vrijednost bespovratnih sredstava]]*Ugovori_OPULJP[[#This Row],[STOPA NACIONALNOG SUFINANCIRANJA %]]</f>
        <v>296636.07150000002</v>
      </c>
      <c r="R3592" s="51">
        <f>Ugovori_OPULJP[[#This Row],[Bespovratna sredstva - Nacionalni dio - HRK]]/7.5345</f>
        <v>39370.372486561813</v>
      </c>
      <c r="S3592" s="50">
        <v>1977573.81</v>
      </c>
      <c r="T3592" s="51">
        <f>Ugovori_OPULJP[[#This Row],[Bespovratna sredstva - Ukupno (EU+Nac) HRK
= Ukupna ugovorena vrijednost bespovratnih sredstava]]/7.5345</f>
        <v>262469.14991041209</v>
      </c>
      <c r="U3592" s="50">
        <v>0</v>
      </c>
      <c r="V3592" s="51">
        <f>Ugovori_OPULJP[[#This Row],[Javni doprinos korisnika - HRK]]/7.5345</f>
        <v>0</v>
      </c>
      <c r="W3592" s="50">
        <v>0</v>
      </c>
      <c r="X3592" s="51">
        <f>Ugovori_OPULJP[[#This Row],[Privatni doprinos korisnika - HRK]]/7.5345</f>
        <v>0</v>
      </c>
      <c r="Y3592" s="52">
        <v>1977573.81</v>
      </c>
      <c r="Z3592" s="53">
        <f>Ugovori_OPULJP[[#This Row],[UKUPNI PRIHVATLJIVI IZDACI
TOTAL ELIGIBLE EXPENDITURE
= Bespovratna sredstva ukupno + doprinos korisnika
= Ukupni prihvatljivi troškovi
= Ukupna ugovorena vrijednost projekta HRK]]/7.5345</f>
        <v>262469.14991041209</v>
      </c>
      <c r="AA3592" s="44" t="s">
        <v>12326</v>
      </c>
      <c r="AB3592" s="44" t="s">
        <v>753</v>
      </c>
      <c r="AC3592" s="114" t="s">
        <v>13043</v>
      </c>
      <c r="AD3592" s="43" t="s">
        <v>12328</v>
      </c>
    </row>
    <row r="3593" spans="1:30" ht="88.5" customHeight="1" x14ac:dyDescent="0.2">
      <c r="A3593" s="41" t="s">
        <v>13044</v>
      </c>
      <c r="B3593" s="42" t="s">
        <v>12136</v>
      </c>
      <c r="C3593" s="43" t="s">
        <v>12323</v>
      </c>
      <c r="D3593" s="43" t="s">
        <v>13009</v>
      </c>
      <c r="E3593" s="44" t="s">
        <v>76</v>
      </c>
      <c r="F3593" s="45" t="s">
        <v>13045</v>
      </c>
      <c r="G3593" s="45" t="s">
        <v>1057</v>
      </c>
      <c r="H3593" s="47">
        <v>43980</v>
      </c>
      <c r="I3593" s="47">
        <v>44710</v>
      </c>
      <c r="J3593" s="48" t="str">
        <f>IF(Ugovori_OPULJP[[#This Row],[DATUM ZAVRŠETKA OPERACIJE]]&gt;DATE(2024,3,31),"u provedbi","završen")</f>
        <v>završen</v>
      </c>
      <c r="K3593" s="46" t="s">
        <v>84</v>
      </c>
      <c r="L3593" s="46" t="s">
        <v>84</v>
      </c>
      <c r="M3593" s="49">
        <v>0.85</v>
      </c>
      <c r="N3593" s="49">
        <v>0.15</v>
      </c>
      <c r="O3593" s="50">
        <f>Ugovori_OPULJP[[#This Row],[Bespovratna sredstva - Ukupno (EU+Nac) HRK
= Ukupna ugovorena vrijednost bespovratnih sredstava]]*Ugovori_OPULJP[[#This Row],[EU STOPA SUFINANCIRANJA %
EU CO-FINANCING RATE %]]</f>
        <v>1614796.6884999999</v>
      </c>
      <c r="P3593" s="51">
        <f>Ugovori_OPULJP[[#This Row],[Bespovratna sredstva - EU dio - HRK]]/7.5345</f>
        <v>214320.35151635806</v>
      </c>
      <c r="Q3593" s="50">
        <f>Ugovori_OPULJP[[#This Row],[Bespovratna sredstva - Ukupno (EU+Nac) HRK
= Ukupna ugovorena vrijednost bespovratnih sredstava]]*Ugovori_OPULJP[[#This Row],[STOPA NACIONALNOG SUFINANCIRANJA %]]</f>
        <v>284964.12150000001</v>
      </c>
      <c r="R3593" s="51">
        <f>Ugovori_OPULJP[[#This Row],[Bespovratna sredstva - Nacionalni dio - HRK]]/7.5345</f>
        <v>37821.238502886721</v>
      </c>
      <c r="S3593" s="50">
        <v>1899760.81</v>
      </c>
      <c r="T3593" s="51">
        <f>Ugovori_OPULJP[[#This Row],[Bespovratna sredstva - Ukupno (EU+Nac) HRK
= Ukupna ugovorena vrijednost bespovratnih sredstava]]/7.5345</f>
        <v>252141.59001924479</v>
      </c>
      <c r="U3593" s="50">
        <v>0</v>
      </c>
      <c r="V3593" s="51">
        <f>Ugovori_OPULJP[[#This Row],[Javni doprinos korisnika - HRK]]/7.5345</f>
        <v>0</v>
      </c>
      <c r="W3593" s="50">
        <v>0</v>
      </c>
      <c r="X3593" s="51">
        <f>Ugovori_OPULJP[[#This Row],[Privatni doprinos korisnika - HRK]]/7.5345</f>
        <v>0</v>
      </c>
      <c r="Y3593" s="52">
        <v>1899760.81</v>
      </c>
      <c r="Z3593" s="53">
        <f>Ugovori_OPULJP[[#This Row],[UKUPNI PRIHVATLJIVI IZDACI
TOTAL ELIGIBLE EXPENDITURE
= Bespovratna sredstva ukupno + doprinos korisnika
= Ukupni prihvatljivi troškovi
= Ukupna ugovorena vrijednost projekta HRK]]/7.5345</f>
        <v>252141.59001924479</v>
      </c>
      <c r="AA3593" s="44" t="s">
        <v>12326</v>
      </c>
      <c r="AB3593" s="44" t="s">
        <v>753</v>
      </c>
      <c r="AC3593" s="114" t="s">
        <v>13046</v>
      </c>
      <c r="AD3593" s="43" t="s">
        <v>12328</v>
      </c>
    </row>
    <row r="3594" spans="1:30" ht="88.5" customHeight="1" x14ac:dyDescent="0.2">
      <c r="A3594" s="41" t="s">
        <v>13047</v>
      </c>
      <c r="B3594" s="42" t="s">
        <v>12136</v>
      </c>
      <c r="C3594" s="43" t="s">
        <v>12323</v>
      </c>
      <c r="D3594" s="43" t="s">
        <v>13009</v>
      </c>
      <c r="E3594" s="44" t="s">
        <v>76</v>
      </c>
      <c r="F3594" s="45" t="s">
        <v>13048</v>
      </c>
      <c r="G3594" s="45" t="s">
        <v>13049</v>
      </c>
      <c r="H3594" s="47">
        <v>43980</v>
      </c>
      <c r="I3594" s="47">
        <v>44710</v>
      </c>
      <c r="J3594" s="48" t="str">
        <f>IF(Ugovori_OPULJP[[#This Row],[DATUM ZAVRŠETKA OPERACIJE]]&gt;DATE(2024,3,31),"u provedbi","završen")</f>
        <v>završen</v>
      </c>
      <c r="K3594" s="46" t="s">
        <v>3770</v>
      </c>
      <c r="L3594" s="46" t="s">
        <v>338</v>
      </c>
      <c r="M3594" s="49">
        <v>0.85</v>
      </c>
      <c r="N3594" s="49">
        <v>0.15</v>
      </c>
      <c r="O3594" s="50">
        <f>Ugovori_OPULJP[[#This Row],[Bespovratna sredstva - Ukupno (EU+Nac) HRK
= Ukupna ugovorena vrijednost bespovratnih sredstava]]*Ugovori_OPULJP[[#This Row],[EU STOPA SUFINANCIRANJA %
EU CO-FINANCING RATE %]]</f>
        <v>1320531.6694999998</v>
      </c>
      <c r="P3594" s="51">
        <f>Ugovori_OPULJP[[#This Row],[Bespovratna sredstva - EU dio - HRK]]/7.5345</f>
        <v>175264.67177649477</v>
      </c>
      <c r="Q3594" s="50">
        <f>Ugovori_OPULJP[[#This Row],[Bespovratna sredstva - Ukupno (EU+Nac) HRK
= Ukupna ugovorena vrijednost bespovratnih sredstava]]*Ugovori_OPULJP[[#This Row],[STOPA NACIONALNOG SUFINANCIRANJA %]]</f>
        <v>233035.00049999999</v>
      </c>
      <c r="R3594" s="51">
        <f>Ugovori_OPULJP[[#This Row],[Bespovratna sredstva - Nacionalni dio - HRK]]/7.5345</f>
        <v>30929.059725263785</v>
      </c>
      <c r="S3594" s="50">
        <v>1553566.67</v>
      </c>
      <c r="T3594" s="51">
        <f>Ugovori_OPULJP[[#This Row],[Bespovratna sredstva - Ukupno (EU+Nac) HRK
= Ukupna ugovorena vrijednost bespovratnih sredstava]]/7.5345</f>
        <v>206193.73150175856</v>
      </c>
      <c r="U3594" s="50">
        <v>0</v>
      </c>
      <c r="V3594" s="51">
        <f>Ugovori_OPULJP[[#This Row],[Javni doprinos korisnika - HRK]]/7.5345</f>
        <v>0</v>
      </c>
      <c r="W3594" s="50">
        <v>0</v>
      </c>
      <c r="X3594" s="51">
        <f>Ugovori_OPULJP[[#This Row],[Privatni doprinos korisnika - HRK]]/7.5345</f>
        <v>0</v>
      </c>
      <c r="Y3594" s="52">
        <v>1553566.67</v>
      </c>
      <c r="Z3594" s="53">
        <f>Ugovori_OPULJP[[#This Row],[UKUPNI PRIHVATLJIVI IZDACI
TOTAL ELIGIBLE EXPENDITURE
= Bespovratna sredstva ukupno + doprinos korisnika
= Ukupni prihvatljivi troškovi
= Ukupna ugovorena vrijednost projekta HRK]]/7.5345</f>
        <v>206193.73150175856</v>
      </c>
      <c r="AA3594" s="44" t="s">
        <v>12326</v>
      </c>
      <c r="AB3594" s="44" t="s">
        <v>753</v>
      </c>
      <c r="AC3594" s="114" t="s">
        <v>13050</v>
      </c>
      <c r="AD3594" s="43" t="s">
        <v>12328</v>
      </c>
    </row>
    <row r="3595" spans="1:30" ht="88.5" customHeight="1" x14ac:dyDescent="0.2">
      <c r="A3595" s="41" t="s">
        <v>13051</v>
      </c>
      <c r="B3595" s="42" t="s">
        <v>12136</v>
      </c>
      <c r="C3595" s="43" t="s">
        <v>12323</v>
      </c>
      <c r="D3595" s="43" t="s">
        <v>13009</v>
      </c>
      <c r="E3595" s="44" t="s">
        <v>76</v>
      </c>
      <c r="F3595" s="45" t="s">
        <v>12591</v>
      </c>
      <c r="G3595" s="45" t="s">
        <v>1075</v>
      </c>
      <c r="H3595" s="47">
        <v>43980</v>
      </c>
      <c r="I3595" s="47">
        <v>44710</v>
      </c>
      <c r="J3595" s="48" t="str">
        <f>IF(Ugovori_OPULJP[[#This Row],[DATUM ZAVRŠETKA OPERACIJE]]&gt;DATE(2024,3,31),"u provedbi","završen")</f>
        <v>završen</v>
      </c>
      <c r="K3595" s="46" t="s">
        <v>211</v>
      </c>
      <c r="L3595" s="46" t="s">
        <v>211</v>
      </c>
      <c r="M3595" s="49">
        <v>0.85</v>
      </c>
      <c r="N3595" s="49">
        <v>0.15</v>
      </c>
      <c r="O3595" s="50">
        <f>Ugovori_OPULJP[[#This Row],[Bespovratna sredstva - Ukupno (EU+Nac) HRK
= Ukupna ugovorena vrijednost bespovratnih sredstava]]*Ugovori_OPULJP[[#This Row],[EU STOPA SUFINANCIRANJA %
EU CO-FINANCING RATE %]]</f>
        <v>1614347.9564999999</v>
      </c>
      <c r="P3595" s="51">
        <f>Ugovori_OPULJP[[#This Row],[Bespovratna sredstva - EU dio - HRK]]/7.5345</f>
        <v>214260.79454509253</v>
      </c>
      <c r="Q3595" s="50">
        <f>Ugovori_OPULJP[[#This Row],[Bespovratna sredstva - Ukupno (EU+Nac) HRK
= Ukupna ugovorena vrijednost bespovratnih sredstava]]*Ugovori_OPULJP[[#This Row],[STOPA NACIONALNOG SUFINANCIRANJA %]]</f>
        <v>284884.93349999998</v>
      </c>
      <c r="R3595" s="51">
        <f>Ugovori_OPULJP[[#This Row],[Bespovratna sredstva - Nacionalni dio - HRK]]/7.5345</f>
        <v>37810.728449133981</v>
      </c>
      <c r="S3595" s="50">
        <v>1899232.89</v>
      </c>
      <c r="T3595" s="51">
        <f>Ugovori_OPULJP[[#This Row],[Bespovratna sredstva - Ukupno (EU+Nac) HRK
= Ukupna ugovorena vrijednost bespovratnih sredstava]]/7.5345</f>
        <v>252071.52299422654</v>
      </c>
      <c r="U3595" s="50">
        <v>0</v>
      </c>
      <c r="V3595" s="51">
        <f>Ugovori_OPULJP[[#This Row],[Javni doprinos korisnika - HRK]]/7.5345</f>
        <v>0</v>
      </c>
      <c r="W3595" s="50">
        <v>0</v>
      </c>
      <c r="X3595" s="51">
        <f>Ugovori_OPULJP[[#This Row],[Privatni doprinos korisnika - HRK]]/7.5345</f>
        <v>0</v>
      </c>
      <c r="Y3595" s="52">
        <v>1899232.89</v>
      </c>
      <c r="Z3595" s="53">
        <f>Ugovori_OPULJP[[#This Row],[UKUPNI PRIHVATLJIVI IZDACI
TOTAL ELIGIBLE EXPENDITURE
= Bespovratna sredstva ukupno + doprinos korisnika
= Ukupni prihvatljivi troškovi
= Ukupna ugovorena vrijednost projekta HRK]]/7.5345</f>
        <v>252071.52299422654</v>
      </c>
      <c r="AA3595" s="44" t="s">
        <v>12326</v>
      </c>
      <c r="AB3595" s="44" t="s">
        <v>753</v>
      </c>
      <c r="AC3595" s="114" t="s">
        <v>13052</v>
      </c>
      <c r="AD3595" s="43" t="s">
        <v>12328</v>
      </c>
    </row>
    <row r="3596" spans="1:30" ht="88.5" customHeight="1" x14ac:dyDescent="0.2">
      <c r="A3596" s="41" t="s">
        <v>13053</v>
      </c>
      <c r="B3596" s="42" t="s">
        <v>12136</v>
      </c>
      <c r="C3596" s="43" t="s">
        <v>12323</v>
      </c>
      <c r="D3596" s="43" t="s">
        <v>13009</v>
      </c>
      <c r="E3596" s="44" t="s">
        <v>76</v>
      </c>
      <c r="F3596" s="45" t="s">
        <v>13054</v>
      </c>
      <c r="G3596" s="45" t="s">
        <v>12579</v>
      </c>
      <c r="H3596" s="47">
        <v>43980</v>
      </c>
      <c r="I3596" s="47">
        <v>44710</v>
      </c>
      <c r="J3596" s="48" t="str">
        <f>IF(Ugovori_OPULJP[[#This Row],[DATUM ZAVRŠETKA OPERACIJE]]&gt;DATE(2024,3,31),"u provedbi","završen")</f>
        <v>završen</v>
      </c>
      <c r="K3596" s="46" t="s">
        <v>12442</v>
      </c>
      <c r="L3596" s="46" t="s">
        <v>84</v>
      </c>
      <c r="M3596" s="49">
        <v>0.85</v>
      </c>
      <c r="N3596" s="49">
        <v>0.15</v>
      </c>
      <c r="O3596" s="50">
        <f>Ugovori_OPULJP[[#This Row],[Bespovratna sredstva - Ukupno (EU+Nac) HRK
= Ukupna ugovorena vrijednost bespovratnih sredstava]]*Ugovori_OPULJP[[#This Row],[EU STOPA SUFINANCIRANJA %
EU CO-FINANCING RATE %]]</f>
        <v>1699356.8389999999</v>
      </c>
      <c r="P3596" s="51">
        <f>Ugovori_OPULJP[[#This Row],[Bespovratna sredstva - EU dio - HRK]]/7.5345</f>
        <v>225543.41217068152</v>
      </c>
      <c r="Q3596" s="50">
        <f>Ugovori_OPULJP[[#This Row],[Bespovratna sredstva - Ukupno (EU+Nac) HRK
= Ukupna ugovorena vrijednost bespovratnih sredstava]]*Ugovori_OPULJP[[#This Row],[STOPA NACIONALNOG SUFINANCIRANJA %]]</f>
        <v>299886.50099999999</v>
      </c>
      <c r="R3596" s="51">
        <f>Ugovori_OPULJP[[#This Row],[Bespovratna sredstva - Nacionalni dio - HRK]]/7.5345</f>
        <v>39801.778618355558</v>
      </c>
      <c r="S3596" s="50">
        <v>1999243.34</v>
      </c>
      <c r="T3596" s="51">
        <f>Ugovori_OPULJP[[#This Row],[Bespovratna sredstva - Ukupno (EU+Nac) HRK
= Ukupna ugovorena vrijednost bespovratnih sredstava]]/7.5345</f>
        <v>265345.19078903709</v>
      </c>
      <c r="U3596" s="50">
        <v>0</v>
      </c>
      <c r="V3596" s="51">
        <f>Ugovori_OPULJP[[#This Row],[Javni doprinos korisnika - HRK]]/7.5345</f>
        <v>0</v>
      </c>
      <c r="W3596" s="50">
        <v>0</v>
      </c>
      <c r="X3596" s="51">
        <f>Ugovori_OPULJP[[#This Row],[Privatni doprinos korisnika - HRK]]/7.5345</f>
        <v>0</v>
      </c>
      <c r="Y3596" s="52">
        <v>1999243.34</v>
      </c>
      <c r="Z3596" s="53">
        <f>Ugovori_OPULJP[[#This Row],[UKUPNI PRIHVATLJIVI IZDACI
TOTAL ELIGIBLE EXPENDITURE
= Bespovratna sredstva ukupno + doprinos korisnika
= Ukupni prihvatljivi troškovi
= Ukupna ugovorena vrijednost projekta HRK]]/7.5345</f>
        <v>265345.19078903709</v>
      </c>
      <c r="AA3596" s="44" t="s">
        <v>12326</v>
      </c>
      <c r="AB3596" s="44" t="s">
        <v>753</v>
      </c>
      <c r="AC3596" s="114" t="s">
        <v>13055</v>
      </c>
      <c r="AD3596" s="43" t="s">
        <v>12328</v>
      </c>
    </row>
    <row r="3597" spans="1:30" ht="88.5" customHeight="1" x14ac:dyDescent="0.2">
      <c r="A3597" s="41" t="s">
        <v>13056</v>
      </c>
      <c r="B3597" s="42" t="s">
        <v>12136</v>
      </c>
      <c r="C3597" s="43" t="s">
        <v>12323</v>
      </c>
      <c r="D3597" s="43" t="s">
        <v>13009</v>
      </c>
      <c r="E3597" s="44" t="s">
        <v>76</v>
      </c>
      <c r="F3597" s="45" t="s">
        <v>13057</v>
      </c>
      <c r="G3597" s="45" t="s">
        <v>2218</v>
      </c>
      <c r="H3597" s="47">
        <v>43980</v>
      </c>
      <c r="I3597" s="47">
        <v>44710</v>
      </c>
      <c r="J3597" s="48" t="str">
        <f>IF(Ugovori_OPULJP[[#This Row],[DATUM ZAVRŠETKA OPERACIJE]]&gt;DATE(2024,3,31),"u provedbi","završen")</f>
        <v>završen</v>
      </c>
      <c r="K3597" s="46" t="s">
        <v>84</v>
      </c>
      <c r="L3597" s="46" t="s">
        <v>84</v>
      </c>
      <c r="M3597" s="49">
        <v>0.85</v>
      </c>
      <c r="N3597" s="49">
        <v>0.15</v>
      </c>
      <c r="O3597" s="50">
        <f>Ugovori_OPULJP[[#This Row],[Bespovratna sredstva - Ukupno (EU+Nac) HRK
= Ukupna ugovorena vrijednost bespovratnih sredstava]]*Ugovori_OPULJP[[#This Row],[EU STOPA SUFINANCIRANJA %
EU CO-FINANCING RATE %]]</f>
        <v>1665345.5</v>
      </c>
      <c r="P3597" s="51">
        <f>Ugovori_OPULJP[[#This Row],[Bespovratna sredstva - EU dio - HRK]]/7.5345</f>
        <v>221029.33174065963</v>
      </c>
      <c r="Q3597" s="50">
        <f>Ugovori_OPULJP[[#This Row],[Bespovratna sredstva - Ukupno (EU+Nac) HRK
= Ukupna ugovorena vrijednost bespovratnih sredstava]]*Ugovori_OPULJP[[#This Row],[STOPA NACIONALNOG SUFINANCIRANJA %]]</f>
        <v>293884.5</v>
      </c>
      <c r="R3597" s="51">
        <f>Ugovori_OPULJP[[#This Row],[Bespovratna sredstva - Nacionalni dio - HRK]]/7.5345</f>
        <v>39005.176189528167</v>
      </c>
      <c r="S3597" s="50">
        <v>1959230</v>
      </c>
      <c r="T3597" s="51">
        <f>Ugovori_OPULJP[[#This Row],[Bespovratna sredstva - Ukupno (EU+Nac) HRK
= Ukupna ugovorena vrijednost bespovratnih sredstava]]/7.5345</f>
        <v>260034.5079301878</v>
      </c>
      <c r="U3597" s="50">
        <v>0</v>
      </c>
      <c r="V3597" s="51">
        <f>Ugovori_OPULJP[[#This Row],[Javni doprinos korisnika - HRK]]/7.5345</f>
        <v>0</v>
      </c>
      <c r="W3597" s="50">
        <v>0</v>
      </c>
      <c r="X3597" s="51">
        <f>Ugovori_OPULJP[[#This Row],[Privatni doprinos korisnika - HRK]]/7.5345</f>
        <v>0</v>
      </c>
      <c r="Y3597" s="52">
        <v>1959230</v>
      </c>
      <c r="Z3597" s="53">
        <f>Ugovori_OPULJP[[#This Row],[UKUPNI PRIHVATLJIVI IZDACI
TOTAL ELIGIBLE EXPENDITURE
= Bespovratna sredstva ukupno + doprinos korisnika
= Ukupni prihvatljivi troškovi
= Ukupna ugovorena vrijednost projekta HRK]]/7.5345</f>
        <v>260034.5079301878</v>
      </c>
      <c r="AA3597" s="44" t="s">
        <v>12326</v>
      </c>
      <c r="AB3597" s="44" t="s">
        <v>753</v>
      </c>
      <c r="AC3597" s="114" t="s">
        <v>13040</v>
      </c>
      <c r="AD3597" s="43" t="s">
        <v>12328</v>
      </c>
    </row>
    <row r="3598" spans="1:30" ht="88.5" customHeight="1" x14ac:dyDescent="0.2">
      <c r="A3598" s="41" t="s">
        <v>13058</v>
      </c>
      <c r="B3598" s="42" t="s">
        <v>12136</v>
      </c>
      <c r="C3598" s="43" t="s">
        <v>12323</v>
      </c>
      <c r="D3598" s="43" t="s">
        <v>13009</v>
      </c>
      <c r="E3598" s="44" t="s">
        <v>76</v>
      </c>
      <c r="F3598" s="45" t="s">
        <v>13059</v>
      </c>
      <c r="G3598" s="45" t="s">
        <v>1380</v>
      </c>
      <c r="H3598" s="47">
        <v>43980</v>
      </c>
      <c r="I3598" s="47">
        <v>44710</v>
      </c>
      <c r="J3598" s="48" t="str">
        <f>IF(Ugovori_OPULJP[[#This Row],[DATUM ZAVRŠETKA OPERACIJE]]&gt;DATE(2024,3,31),"u provedbi","završen")</f>
        <v>završen</v>
      </c>
      <c r="K3598" s="46" t="s">
        <v>3270</v>
      </c>
      <c r="L3598" s="46" t="s">
        <v>594</v>
      </c>
      <c r="M3598" s="49">
        <v>0.85</v>
      </c>
      <c r="N3598" s="49">
        <v>0.15</v>
      </c>
      <c r="O3598" s="50">
        <f>Ugovori_OPULJP[[#This Row],[Bespovratna sredstva - Ukupno (EU+Nac) HRK
= Ukupna ugovorena vrijednost bespovratnih sredstava]]*Ugovori_OPULJP[[#This Row],[EU STOPA SUFINANCIRANJA %
EU CO-FINANCING RATE %]]</f>
        <v>1616699.9234999998</v>
      </c>
      <c r="P3598" s="51">
        <f>Ugovori_OPULJP[[#This Row],[Bespovratna sredstva - EU dio - HRK]]/7.5345</f>
        <v>214572.95421063105</v>
      </c>
      <c r="Q3598" s="50">
        <f>Ugovori_OPULJP[[#This Row],[Bespovratna sredstva - Ukupno (EU+Nac) HRK
= Ukupna ugovorena vrijednost bespovratnih sredstava]]*Ugovori_OPULJP[[#This Row],[STOPA NACIONALNOG SUFINANCIRANJA %]]</f>
        <v>285299.9865</v>
      </c>
      <c r="R3598" s="51">
        <f>Ugovori_OPULJP[[#This Row],[Bespovratna sredstva - Nacionalni dio - HRK]]/7.5345</f>
        <v>37865.815448934896</v>
      </c>
      <c r="S3598" s="50">
        <v>1901999.91</v>
      </c>
      <c r="T3598" s="51">
        <f>Ugovori_OPULJP[[#This Row],[Bespovratna sredstva - Ukupno (EU+Nac) HRK
= Ukupna ugovorena vrijednost bespovratnih sredstava]]/7.5345</f>
        <v>252438.76965956597</v>
      </c>
      <c r="U3598" s="50">
        <v>0</v>
      </c>
      <c r="V3598" s="51">
        <f>Ugovori_OPULJP[[#This Row],[Javni doprinos korisnika - HRK]]/7.5345</f>
        <v>0</v>
      </c>
      <c r="W3598" s="50">
        <v>0</v>
      </c>
      <c r="X3598" s="51">
        <f>Ugovori_OPULJP[[#This Row],[Privatni doprinos korisnika - HRK]]/7.5345</f>
        <v>0</v>
      </c>
      <c r="Y3598" s="52">
        <v>1901999.91</v>
      </c>
      <c r="Z3598" s="53">
        <f>Ugovori_OPULJP[[#This Row],[UKUPNI PRIHVATLJIVI IZDACI
TOTAL ELIGIBLE EXPENDITURE
= Bespovratna sredstva ukupno + doprinos korisnika
= Ukupni prihvatljivi troškovi
= Ukupna ugovorena vrijednost projekta HRK]]/7.5345</f>
        <v>252438.76965956597</v>
      </c>
      <c r="AA3598" s="44" t="s">
        <v>12326</v>
      </c>
      <c r="AB3598" s="44" t="s">
        <v>753</v>
      </c>
      <c r="AC3598" s="114" t="s">
        <v>13060</v>
      </c>
      <c r="AD3598" s="43" t="s">
        <v>12328</v>
      </c>
    </row>
    <row r="3599" spans="1:30" ht="88.5" customHeight="1" x14ac:dyDescent="0.2">
      <c r="A3599" s="41" t="s">
        <v>13061</v>
      </c>
      <c r="B3599" s="42" t="s">
        <v>12136</v>
      </c>
      <c r="C3599" s="43" t="s">
        <v>12323</v>
      </c>
      <c r="D3599" s="43" t="s">
        <v>13009</v>
      </c>
      <c r="E3599" s="44" t="s">
        <v>76</v>
      </c>
      <c r="F3599" s="45" t="s">
        <v>13062</v>
      </c>
      <c r="G3599" s="45" t="s">
        <v>13063</v>
      </c>
      <c r="H3599" s="47">
        <v>43980</v>
      </c>
      <c r="I3599" s="47">
        <v>44710</v>
      </c>
      <c r="J3599" s="48" t="str">
        <f>IF(Ugovori_OPULJP[[#This Row],[DATUM ZAVRŠETKA OPERACIJE]]&gt;DATE(2024,3,31),"u provedbi","završen")</f>
        <v>završen</v>
      </c>
      <c r="K3599" s="46" t="s">
        <v>333</v>
      </c>
      <c r="L3599" s="46" t="s">
        <v>333</v>
      </c>
      <c r="M3599" s="49">
        <v>0.85</v>
      </c>
      <c r="N3599" s="49">
        <v>0.15</v>
      </c>
      <c r="O3599" s="50">
        <f>Ugovori_OPULJP[[#This Row],[Bespovratna sredstva - Ukupno (EU+Nac) HRK
= Ukupna ugovorena vrijednost bespovratnih sredstava]]*Ugovori_OPULJP[[#This Row],[EU STOPA SUFINANCIRANJA %
EU CO-FINANCING RATE %]]</f>
        <v>1171738.1069999998</v>
      </c>
      <c r="P3599" s="51">
        <f>Ugovori_OPULJP[[#This Row],[Bespovratna sredstva - EU dio - HRK]]/7.5345</f>
        <v>155516.37228747757</v>
      </c>
      <c r="Q3599" s="50">
        <f>Ugovori_OPULJP[[#This Row],[Bespovratna sredstva - Ukupno (EU+Nac) HRK
= Ukupna ugovorena vrijednost bespovratnih sredstava]]*Ugovori_OPULJP[[#This Row],[STOPA NACIONALNOG SUFINANCIRANJA %]]</f>
        <v>206777.31299999999</v>
      </c>
      <c r="R3599" s="51">
        <f>Ugovori_OPULJP[[#This Row],[Bespovratna sredstva - Nacionalni dio - HRK]]/7.5345</f>
        <v>27444.065697790164</v>
      </c>
      <c r="S3599" s="50">
        <v>1378515.42</v>
      </c>
      <c r="T3599" s="51">
        <f>Ugovori_OPULJP[[#This Row],[Bespovratna sredstva - Ukupno (EU+Nac) HRK
= Ukupna ugovorena vrijednost bespovratnih sredstava]]/7.5345</f>
        <v>182960.43798526775</v>
      </c>
      <c r="U3599" s="50">
        <v>0</v>
      </c>
      <c r="V3599" s="51">
        <f>Ugovori_OPULJP[[#This Row],[Javni doprinos korisnika - HRK]]/7.5345</f>
        <v>0</v>
      </c>
      <c r="W3599" s="50">
        <v>0</v>
      </c>
      <c r="X3599" s="51">
        <f>Ugovori_OPULJP[[#This Row],[Privatni doprinos korisnika - HRK]]/7.5345</f>
        <v>0</v>
      </c>
      <c r="Y3599" s="52">
        <v>1378515.42</v>
      </c>
      <c r="Z3599" s="53">
        <f>Ugovori_OPULJP[[#This Row],[UKUPNI PRIHVATLJIVI IZDACI
TOTAL ELIGIBLE EXPENDITURE
= Bespovratna sredstva ukupno + doprinos korisnika
= Ukupni prihvatljivi troškovi
= Ukupna ugovorena vrijednost projekta HRK]]/7.5345</f>
        <v>182960.43798526775</v>
      </c>
      <c r="AA3599" s="44" t="s">
        <v>12326</v>
      </c>
      <c r="AB3599" s="44" t="s">
        <v>753</v>
      </c>
      <c r="AC3599" s="114" t="s">
        <v>13064</v>
      </c>
      <c r="AD3599" s="43" t="s">
        <v>12328</v>
      </c>
    </row>
    <row r="3600" spans="1:30" ht="88.5" customHeight="1" x14ac:dyDescent="0.2">
      <c r="A3600" s="41" t="s">
        <v>13065</v>
      </c>
      <c r="B3600" s="42" t="s">
        <v>12136</v>
      </c>
      <c r="C3600" s="43" t="s">
        <v>12323</v>
      </c>
      <c r="D3600" s="43" t="s">
        <v>13009</v>
      </c>
      <c r="E3600" s="44" t="s">
        <v>76</v>
      </c>
      <c r="F3600" s="45" t="s">
        <v>13066</v>
      </c>
      <c r="G3600" s="45" t="s">
        <v>10529</v>
      </c>
      <c r="H3600" s="47">
        <v>43980</v>
      </c>
      <c r="I3600" s="47">
        <v>44710</v>
      </c>
      <c r="J3600" s="48" t="str">
        <f>IF(Ugovori_OPULJP[[#This Row],[DATUM ZAVRŠETKA OPERACIJE]]&gt;DATE(2024,3,31),"u provedbi","završen")</f>
        <v>završen</v>
      </c>
      <c r="K3600" s="46" t="s">
        <v>154</v>
      </c>
      <c r="L3600" s="46" t="s">
        <v>37</v>
      </c>
      <c r="M3600" s="49">
        <v>0.85</v>
      </c>
      <c r="N3600" s="49">
        <v>0.15</v>
      </c>
      <c r="O3600" s="50">
        <f>Ugovori_OPULJP[[#This Row],[Bespovratna sredstva - Ukupno (EU+Nac) HRK
= Ukupna ugovorena vrijednost bespovratnih sredstava]]*Ugovori_OPULJP[[#This Row],[EU STOPA SUFINANCIRANJA %
EU CO-FINANCING RATE %]]</f>
        <v>1696485.216</v>
      </c>
      <c r="P3600" s="51">
        <f>Ugovori_OPULJP[[#This Row],[Bespovratna sredstva - EU dio - HRK]]/7.5345</f>
        <v>225162.28230141348</v>
      </c>
      <c r="Q3600" s="50">
        <f>Ugovori_OPULJP[[#This Row],[Bespovratna sredstva - Ukupno (EU+Nac) HRK
= Ukupna ugovorena vrijednost bespovratnih sredstava]]*Ugovori_OPULJP[[#This Row],[STOPA NACIONALNOG SUFINANCIRANJA %]]</f>
        <v>299379.74400000001</v>
      </c>
      <c r="R3600" s="51">
        <f>Ugovori_OPULJP[[#This Row],[Bespovratna sredstva - Nacionalni dio - HRK]]/7.5345</f>
        <v>39734.520406131793</v>
      </c>
      <c r="S3600" s="50">
        <v>1995864.96</v>
      </c>
      <c r="T3600" s="51">
        <f>Ugovori_OPULJP[[#This Row],[Bespovratna sredstva - Ukupno (EU+Nac) HRK
= Ukupna ugovorena vrijednost bespovratnih sredstava]]/7.5345</f>
        <v>264896.80270754528</v>
      </c>
      <c r="U3600" s="50">
        <v>0</v>
      </c>
      <c r="V3600" s="51">
        <f>Ugovori_OPULJP[[#This Row],[Javni doprinos korisnika - HRK]]/7.5345</f>
        <v>0</v>
      </c>
      <c r="W3600" s="50">
        <v>0</v>
      </c>
      <c r="X3600" s="51">
        <f>Ugovori_OPULJP[[#This Row],[Privatni doprinos korisnika - HRK]]/7.5345</f>
        <v>0</v>
      </c>
      <c r="Y3600" s="52">
        <v>1995864.96</v>
      </c>
      <c r="Z3600" s="53">
        <f>Ugovori_OPULJP[[#This Row],[UKUPNI PRIHVATLJIVI IZDACI
TOTAL ELIGIBLE EXPENDITURE
= Bespovratna sredstva ukupno + doprinos korisnika
= Ukupni prihvatljivi troškovi
= Ukupna ugovorena vrijednost projekta HRK]]/7.5345</f>
        <v>264896.80270754528</v>
      </c>
      <c r="AA3600" s="44" t="s">
        <v>12326</v>
      </c>
      <c r="AB3600" s="44" t="s">
        <v>753</v>
      </c>
      <c r="AC3600" s="114" t="s">
        <v>13067</v>
      </c>
      <c r="AD3600" s="43" t="s">
        <v>12328</v>
      </c>
    </row>
    <row r="3601" spans="1:30" ht="88.5" customHeight="1" x14ac:dyDescent="0.2">
      <c r="A3601" s="41" t="s">
        <v>13068</v>
      </c>
      <c r="B3601" s="42" t="s">
        <v>12136</v>
      </c>
      <c r="C3601" s="43" t="s">
        <v>12323</v>
      </c>
      <c r="D3601" s="43" t="s">
        <v>13009</v>
      </c>
      <c r="E3601" s="44" t="s">
        <v>76</v>
      </c>
      <c r="F3601" s="45" t="s">
        <v>13069</v>
      </c>
      <c r="G3601" s="45" t="s">
        <v>5772</v>
      </c>
      <c r="H3601" s="47">
        <v>43983</v>
      </c>
      <c r="I3601" s="47">
        <v>44713</v>
      </c>
      <c r="J3601" s="48" t="str">
        <f>IF(Ugovori_OPULJP[[#This Row],[DATUM ZAVRŠETKA OPERACIJE]]&gt;DATE(2024,3,31),"u provedbi","završen")</f>
        <v>završen</v>
      </c>
      <c r="K3601" s="46" t="s">
        <v>333</v>
      </c>
      <c r="L3601" s="46" t="s">
        <v>333</v>
      </c>
      <c r="M3601" s="49">
        <v>0.85</v>
      </c>
      <c r="N3601" s="49">
        <v>0.15</v>
      </c>
      <c r="O3601" s="50">
        <f>Ugovori_OPULJP[[#This Row],[Bespovratna sredstva - Ukupno (EU+Nac) HRK
= Ukupna ugovorena vrijednost bespovratnih sredstava]]*Ugovori_OPULJP[[#This Row],[EU STOPA SUFINANCIRANJA %
EU CO-FINANCING RATE %]]</f>
        <v>1686586.1074999999</v>
      </c>
      <c r="P3601" s="51">
        <f>Ugovori_OPULJP[[#This Row],[Bespovratna sredstva - EU dio - HRK]]/7.5345</f>
        <v>223848.44482049238</v>
      </c>
      <c r="Q3601" s="50">
        <f>Ugovori_OPULJP[[#This Row],[Bespovratna sredstva - Ukupno (EU+Nac) HRK
= Ukupna ugovorena vrijednost bespovratnih sredstava]]*Ugovori_OPULJP[[#This Row],[STOPA NACIONALNOG SUFINANCIRANJA %]]</f>
        <v>297632.84249999997</v>
      </c>
      <c r="R3601" s="51">
        <f>Ugovori_OPULJP[[#This Row],[Bespovratna sredstva - Nacionalni dio - HRK]]/7.5345</f>
        <v>39502.666733028062</v>
      </c>
      <c r="S3601" s="50">
        <v>1984218.95</v>
      </c>
      <c r="T3601" s="51">
        <f>Ugovori_OPULJP[[#This Row],[Bespovratna sredstva - Ukupno (EU+Nac) HRK
= Ukupna ugovorena vrijednost bespovratnih sredstava]]/7.5345</f>
        <v>263351.11155352043</v>
      </c>
      <c r="U3601" s="50">
        <v>0</v>
      </c>
      <c r="V3601" s="51">
        <f>Ugovori_OPULJP[[#This Row],[Javni doprinos korisnika - HRK]]/7.5345</f>
        <v>0</v>
      </c>
      <c r="W3601" s="50">
        <v>0</v>
      </c>
      <c r="X3601" s="51">
        <f>Ugovori_OPULJP[[#This Row],[Privatni doprinos korisnika - HRK]]/7.5345</f>
        <v>0</v>
      </c>
      <c r="Y3601" s="52">
        <v>1984218.95</v>
      </c>
      <c r="Z3601" s="53">
        <f>Ugovori_OPULJP[[#This Row],[UKUPNI PRIHVATLJIVI IZDACI
TOTAL ELIGIBLE EXPENDITURE
= Bespovratna sredstva ukupno + doprinos korisnika
= Ukupni prihvatljivi troškovi
= Ukupna ugovorena vrijednost projekta HRK]]/7.5345</f>
        <v>263351.11155352043</v>
      </c>
      <c r="AA3601" s="44" t="s">
        <v>12326</v>
      </c>
      <c r="AB3601" s="44" t="s">
        <v>753</v>
      </c>
      <c r="AC3601" s="114" t="s">
        <v>13070</v>
      </c>
      <c r="AD3601" s="43" t="s">
        <v>12328</v>
      </c>
    </row>
    <row r="3602" spans="1:30" ht="88.5" customHeight="1" x14ac:dyDescent="0.2">
      <c r="A3602" s="41" t="s">
        <v>13071</v>
      </c>
      <c r="B3602" s="42" t="s">
        <v>12136</v>
      </c>
      <c r="C3602" s="43" t="s">
        <v>12323</v>
      </c>
      <c r="D3602" s="43" t="s">
        <v>13009</v>
      </c>
      <c r="E3602" s="44" t="s">
        <v>76</v>
      </c>
      <c r="F3602" s="45" t="s">
        <v>13072</v>
      </c>
      <c r="G3602" s="45" t="s">
        <v>13073</v>
      </c>
      <c r="H3602" s="47">
        <v>43980</v>
      </c>
      <c r="I3602" s="47">
        <v>44710</v>
      </c>
      <c r="J3602" s="48" t="str">
        <f>IF(Ugovori_OPULJP[[#This Row],[DATUM ZAVRŠETKA OPERACIJE]]&gt;DATE(2024,3,31),"u provedbi","završen")</f>
        <v>završen</v>
      </c>
      <c r="K3602" s="46" t="s">
        <v>109</v>
      </c>
      <c r="L3602" s="46" t="s">
        <v>104</v>
      </c>
      <c r="M3602" s="49">
        <v>0.85</v>
      </c>
      <c r="N3602" s="49">
        <v>0.15</v>
      </c>
      <c r="O3602" s="50">
        <f>Ugovori_OPULJP[[#This Row],[Bespovratna sredstva - Ukupno (EU+Nac) HRK
= Ukupna ugovorena vrijednost bespovratnih sredstava]]*Ugovori_OPULJP[[#This Row],[EU STOPA SUFINANCIRANJA %
EU CO-FINANCING RATE %]]</f>
        <v>1690516.1505</v>
      </c>
      <c r="P3602" s="51">
        <f>Ugovori_OPULJP[[#This Row],[Bespovratna sredstva - EU dio - HRK]]/7.5345</f>
        <v>224370.05116464262</v>
      </c>
      <c r="Q3602" s="50">
        <f>Ugovori_OPULJP[[#This Row],[Bespovratna sredstva - Ukupno (EU+Nac) HRK
= Ukupna ugovorena vrijednost bespovratnih sredstava]]*Ugovori_OPULJP[[#This Row],[STOPA NACIONALNOG SUFINANCIRANJA %]]</f>
        <v>298326.37949999998</v>
      </c>
      <c r="R3602" s="51">
        <f>Ugovori_OPULJP[[#This Row],[Bespovratna sredstva - Nacionalni dio - HRK]]/7.5345</f>
        <v>39594.714911407522</v>
      </c>
      <c r="S3602" s="50">
        <v>1988842.53</v>
      </c>
      <c r="T3602" s="51">
        <f>Ugovori_OPULJP[[#This Row],[Bespovratna sredstva - Ukupno (EU+Nac) HRK
= Ukupna ugovorena vrijednost bespovratnih sredstava]]/7.5345</f>
        <v>263964.76607605017</v>
      </c>
      <c r="U3602" s="50">
        <v>0</v>
      </c>
      <c r="V3602" s="51">
        <f>Ugovori_OPULJP[[#This Row],[Javni doprinos korisnika - HRK]]/7.5345</f>
        <v>0</v>
      </c>
      <c r="W3602" s="50">
        <v>0</v>
      </c>
      <c r="X3602" s="51">
        <f>Ugovori_OPULJP[[#This Row],[Privatni doprinos korisnika - HRK]]/7.5345</f>
        <v>0</v>
      </c>
      <c r="Y3602" s="52">
        <v>1988842.53</v>
      </c>
      <c r="Z3602" s="53">
        <f>Ugovori_OPULJP[[#This Row],[UKUPNI PRIHVATLJIVI IZDACI
TOTAL ELIGIBLE EXPENDITURE
= Bespovratna sredstva ukupno + doprinos korisnika
= Ukupni prihvatljivi troškovi
= Ukupna ugovorena vrijednost projekta HRK]]/7.5345</f>
        <v>263964.76607605017</v>
      </c>
      <c r="AA3602" s="44" t="s">
        <v>12326</v>
      </c>
      <c r="AB3602" s="44" t="s">
        <v>753</v>
      </c>
      <c r="AC3602" s="114" t="s">
        <v>13074</v>
      </c>
      <c r="AD3602" s="43" t="s">
        <v>12328</v>
      </c>
    </row>
    <row r="3603" spans="1:30" ht="88.5" customHeight="1" x14ac:dyDescent="0.2">
      <c r="A3603" s="41" t="s">
        <v>13075</v>
      </c>
      <c r="B3603" s="42" t="s">
        <v>12136</v>
      </c>
      <c r="C3603" s="43" t="s">
        <v>12323</v>
      </c>
      <c r="D3603" s="43" t="s">
        <v>13009</v>
      </c>
      <c r="E3603" s="44" t="s">
        <v>76</v>
      </c>
      <c r="F3603" s="45" t="s">
        <v>13076</v>
      </c>
      <c r="G3603" s="45" t="s">
        <v>3736</v>
      </c>
      <c r="H3603" s="47">
        <v>43980</v>
      </c>
      <c r="I3603" s="47">
        <v>44710</v>
      </c>
      <c r="J3603" s="48" t="str">
        <f>IF(Ugovori_OPULJP[[#This Row],[DATUM ZAVRŠETKA OPERACIJE]]&gt;DATE(2024,3,31),"u provedbi","završen")</f>
        <v>završen</v>
      </c>
      <c r="K3603" s="46" t="s">
        <v>599</v>
      </c>
      <c r="L3603" s="46" t="s">
        <v>599</v>
      </c>
      <c r="M3603" s="49">
        <v>0.85</v>
      </c>
      <c r="N3603" s="49">
        <v>0.15</v>
      </c>
      <c r="O3603" s="50">
        <f>Ugovori_OPULJP[[#This Row],[Bespovratna sredstva - Ukupno (EU+Nac) HRK
= Ukupna ugovorena vrijednost bespovratnih sredstava]]*Ugovori_OPULJP[[#This Row],[EU STOPA SUFINANCIRANJA %
EU CO-FINANCING RATE %]]</f>
        <v>1639462.0055</v>
      </c>
      <c r="P3603" s="51">
        <f>Ugovori_OPULJP[[#This Row],[Bespovratna sredstva - EU dio - HRK]]/7.5345</f>
        <v>217594.0016590351</v>
      </c>
      <c r="Q3603" s="50">
        <f>Ugovori_OPULJP[[#This Row],[Bespovratna sredstva - Ukupno (EU+Nac) HRK
= Ukupna ugovorena vrijednost bespovratnih sredstava]]*Ugovori_OPULJP[[#This Row],[STOPA NACIONALNOG SUFINANCIRANJA %]]</f>
        <v>289316.82449999999</v>
      </c>
      <c r="R3603" s="51">
        <f>Ugovori_OPULJP[[#This Row],[Bespovratna sredstva - Nacionalni dio - HRK]]/7.5345</f>
        <v>38398.941469241487</v>
      </c>
      <c r="S3603" s="50">
        <v>1928778.83</v>
      </c>
      <c r="T3603" s="51">
        <f>Ugovori_OPULJP[[#This Row],[Bespovratna sredstva - Ukupno (EU+Nac) HRK
= Ukupna ugovorena vrijednost bespovratnih sredstava]]/7.5345</f>
        <v>255992.94312827659</v>
      </c>
      <c r="U3603" s="50">
        <v>0</v>
      </c>
      <c r="V3603" s="51">
        <f>Ugovori_OPULJP[[#This Row],[Javni doprinos korisnika - HRK]]/7.5345</f>
        <v>0</v>
      </c>
      <c r="W3603" s="50">
        <v>0</v>
      </c>
      <c r="X3603" s="51">
        <f>Ugovori_OPULJP[[#This Row],[Privatni doprinos korisnika - HRK]]/7.5345</f>
        <v>0</v>
      </c>
      <c r="Y3603" s="52">
        <v>1928778.83</v>
      </c>
      <c r="Z3603" s="53">
        <f>Ugovori_OPULJP[[#This Row],[UKUPNI PRIHVATLJIVI IZDACI
TOTAL ELIGIBLE EXPENDITURE
= Bespovratna sredstva ukupno + doprinos korisnika
= Ukupni prihvatljivi troškovi
= Ukupna ugovorena vrijednost projekta HRK]]/7.5345</f>
        <v>255992.94312827659</v>
      </c>
      <c r="AA3603" s="44" t="s">
        <v>12326</v>
      </c>
      <c r="AB3603" s="44" t="s">
        <v>753</v>
      </c>
      <c r="AC3603" s="114" t="s">
        <v>13077</v>
      </c>
      <c r="AD3603" s="43" t="s">
        <v>12328</v>
      </c>
    </row>
    <row r="3604" spans="1:30" ht="88.5" customHeight="1" x14ac:dyDescent="0.2">
      <c r="A3604" s="41" t="s">
        <v>13078</v>
      </c>
      <c r="B3604" s="42" t="s">
        <v>12136</v>
      </c>
      <c r="C3604" s="43" t="s">
        <v>12323</v>
      </c>
      <c r="D3604" s="43" t="s">
        <v>13009</v>
      </c>
      <c r="E3604" s="44" t="s">
        <v>76</v>
      </c>
      <c r="F3604" s="45" t="s">
        <v>13079</v>
      </c>
      <c r="G3604" s="62" t="s">
        <v>1832</v>
      </c>
      <c r="H3604" s="47">
        <v>43983</v>
      </c>
      <c r="I3604" s="47">
        <v>44713</v>
      </c>
      <c r="J3604" s="48" t="str">
        <f>IF(Ugovori_OPULJP[[#This Row],[DATUM ZAVRŠETKA OPERACIJE]]&gt;DATE(2024,3,31),"u provedbi","završen")</f>
        <v>završen</v>
      </c>
      <c r="K3604" s="46" t="s">
        <v>155</v>
      </c>
      <c r="L3604" s="46" t="s">
        <v>155</v>
      </c>
      <c r="M3604" s="49">
        <v>0.85</v>
      </c>
      <c r="N3604" s="49">
        <v>0.15</v>
      </c>
      <c r="O3604" s="50">
        <f>Ugovori_OPULJP[[#This Row],[Bespovratna sredstva - Ukupno (EU+Nac) HRK
= Ukupna ugovorena vrijednost bespovratnih sredstava]]*Ugovori_OPULJP[[#This Row],[EU STOPA SUFINANCIRANJA %
EU CO-FINANCING RATE %]]</f>
        <v>1692621.0649999999</v>
      </c>
      <c r="P3604" s="51">
        <f>Ugovori_OPULJP[[#This Row],[Bespovratna sredstva - EU dio - HRK]]/7.5345</f>
        <v>224649.4213285553</v>
      </c>
      <c r="Q3604" s="50">
        <f>Ugovori_OPULJP[[#This Row],[Bespovratna sredstva - Ukupno (EU+Nac) HRK
= Ukupna ugovorena vrijednost bespovratnih sredstava]]*Ugovori_OPULJP[[#This Row],[STOPA NACIONALNOG SUFINANCIRANJA %]]</f>
        <v>298697.83499999996</v>
      </c>
      <c r="R3604" s="51">
        <f>Ugovori_OPULJP[[#This Row],[Bespovratna sredstva - Nacionalni dio - HRK]]/7.5345</f>
        <v>39644.015528568576</v>
      </c>
      <c r="S3604" s="50">
        <v>1991318.9</v>
      </c>
      <c r="T3604" s="51">
        <f>Ugovori_OPULJP[[#This Row],[Bespovratna sredstva - Ukupno (EU+Nac) HRK
= Ukupna ugovorena vrijednost bespovratnih sredstava]]/7.5345</f>
        <v>264293.43685712386</v>
      </c>
      <c r="U3604" s="50">
        <v>0</v>
      </c>
      <c r="V3604" s="51">
        <f>Ugovori_OPULJP[[#This Row],[Javni doprinos korisnika - HRK]]/7.5345</f>
        <v>0</v>
      </c>
      <c r="W3604" s="50">
        <v>0</v>
      </c>
      <c r="X3604" s="51">
        <f>Ugovori_OPULJP[[#This Row],[Privatni doprinos korisnika - HRK]]/7.5345</f>
        <v>0</v>
      </c>
      <c r="Y3604" s="52">
        <v>1991318.9</v>
      </c>
      <c r="Z3604" s="53">
        <f>Ugovori_OPULJP[[#This Row],[UKUPNI PRIHVATLJIVI IZDACI
TOTAL ELIGIBLE EXPENDITURE
= Bespovratna sredstva ukupno + doprinos korisnika
= Ukupni prihvatljivi troškovi
= Ukupna ugovorena vrijednost projekta HRK]]/7.5345</f>
        <v>264293.43685712386</v>
      </c>
      <c r="AA3604" s="44" t="s">
        <v>12326</v>
      </c>
      <c r="AB3604" s="44" t="s">
        <v>753</v>
      </c>
      <c r="AC3604" s="114" t="s">
        <v>13080</v>
      </c>
      <c r="AD3604" s="43" t="s">
        <v>12328</v>
      </c>
    </row>
    <row r="3605" spans="1:30" ht="88.5" customHeight="1" x14ac:dyDescent="0.2">
      <c r="A3605" s="41" t="s">
        <v>13081</v>
      </c>
      <c r="B3605" s="42" t="s">
        <v>12136</v>
      </c>
      <c r="C3605" s="43" t="s">
        <v>12323</v>
      </c>
      <c r="D3605" s="43" t="s">
        <v>13009</v>
      </c>
      <c r="E3605" s="44" t="s">
        <v>76</v>
      </c>
      <c r="F3605" s="45" t="s">
        <v>13082</v>
      </c>
      <c r="G3605" s="45" t="s">
        <v>13083</v>
      </c>
      <c r="H3605" s="47">
        <v>43980</v>
      </c>
      <c r="I3605" s="47">
        <v>44710</v>
      </c>
      <c r="J3605" s="48" t="str">
        <f>IF(Ugovori_OPULJP[[#This Row],[DATUM ZAVRŠETKA OPERACIJE]]&gt;DATE(2024,3,31),"u provedbi","završen")</f>
        <v>završen</v>
      </c>
      <c r="K3605" s="46" t="s">
        <v>8638</v>
      </c>
      <c r="L3605" s="46" t="s">
        <v>338</v>
      </c>
      <c r="M3605" s="49">
        <v>0.85</v>
      </c>
      <c r="N3605" s="49">
        <v>0.15</v>
      </c>
      <c r="O3605" s="50">
        <f>Ugovori_OPULJP[[#This Row],[Bespovratna sredstva - Ukupno (EU+Nac) HRK
= Ukupna ugovorena vrijednost bespovratnih sredstava]]*Ugovori_OPULJP[[#This Row],[EU STOPA SUFINANCIRANJA %
EU CO-FINANCING RATE %]]</f>
        <v>1213800.0085</v>
      </c>
      <c r="P3605" s="51">
        <f>Ugovori_OPULJP[[#This Row],[Bespovratna sredstva - EU dio - HRK]]/7.5345</f>
        <v>161098.94598181697</v>
      </c>
      <c r="Q3605" s="50">
        <f>Ugovori_OPULJP[[#This Row],[Bespovratna sredstva - Ukupno (EU+Nac) HRK
= Ukupna ugovorena vrijednost bespovratnih sredstava]]*Ugovori_OPULJP[[#This Row],[STOPA NACIONALNOG SUFINANCIRANJA %]]</f>
        <v>214200.00149999998</v>
      </c>
      <c r="R3605" s="51">
        <f>Ugovori_OPULJP[[#This Row],[Bespovratna sredstva - Nacionalni dio - HRK]]/7.5345</f>
        <v>28429.225761497109</v>
      </c>
      <c r="S3605" s="50">
        <v>1428000.01</v>
      </c>
      <c r="T3605" s="51">
        <f>Ugovori_OPULJP[[#This Row],[Bespovratna sredstva - Ukupno (EU+Nac) HRK
= Ukupna ugovorena vrijednost bespovratnih sredstava]]/7.5345</f>
        <v>189528.17174331407</v>
      </c>
      <c r="U3605" s="50">
        <v>0</v>
      </c>
      <c r="V3605" s="51">
        <f>Ugovori_OPULJP[[#This Row],[Javni doprinos korisnika - HRK]]/7.5345</f>
        <v>0</v>
      </c>
      <c r="W3605" s="50">
        <v>0</v>
      </c>
      <c r="X3605" s="51">
        <f>Ugovori_OPULJP[[#This Row],[Privatni doprinos korisnika - HRK]]/7.5345</f>
        <v>0</v>
      </c>
      <c r="Y3605" s="52">
        <v>1428000.01</v>
      </c>
      <c r="Z3605" s="53">
        <f>Ugovori_OPULJP[[#This Row],[UKUPNI PRIHVATLJIVI IZDACI
TOTAL ELIGIBLE EXPENDITURE
= Bespovratna sredstva ukupno + doprinos korisnika
= Ukupni prihvatljivi troškovi
= Ukupna ugovorena vrijednost projekta HRK]]/7.5345</f>
        <v>189528.17174331407</v>
      </c>
      <c r="AA3605" s="44" t="s">
        <v>12326</v>
      </c>
      <c r="AB3605" s="44" t="s">
        <v>753</v>
      </c>
      <c r="AC3605" s="114" t="s">
        <v>13084</v>
      </c>
      <c r="AD3605" s="43" t="s">
        <v>12328</v>
      </c>
    </row>
    <row r="3606" spans="1:30" ht="88.5" customHeight="1" x14ac:dyDescent="0.2">
      <c r="A3606" s="41" t="s">
        <v>13085</v>
      </c>
      <c r="B3606" s="42" t="s">
        <v>12136</v>
      </c>
      <c r="C3606" s="43" t="s">
        <v>12323</v>
      </c>
      <c r="D3606" s="43" t="s">
        <v>13009</v>
      </c>
      <c r="E3606" s="44" t="s">
        <v>76</v>
      </c>
      <c r="F3606" s="45" t="s">
        <v>13086</v>
      </c>
      <c r="G3606" s="45" t="s">
        <v>13087</v>
      </c>
      <c r="H3606" s="47">
        <v>43980</v>
      </c>
      <c r="I3606" s="47">
        <v>44710</v>
      </c>
      <c r="J3606" s="48" t="str">
        <f>IF(Ugovori_OPULJP[[#This Row],[DATUM ZAVRŠETKA OPERACIJE]]&gt;DATE(2024,3,31),"u provedbi","završen")</f>
        <v>završen</v>
      </c>
      <c r="K3606" s="46" t="s">
        <v>338</v>
      </c>
      <c r="L3606" s="46" t="s">
        <v>338</v>
      </c>
      <c r="M3606" s="49">
        <v>0.85</v>
      </c>
      <c r="N3606" s="49">
        <v>0.15</v>
      </c>
      <c r="O3606" s="50">
        <f>Ugovori_OPULJP[[#This Row],[Bespovratna sredstva - Ukupno (EU+Nac) HRK
= Ukupna ugovorena vrijednost bespovratnih sredstava]]*Ugovori_OPULJP[[#This Row],[EU STOPA SUFINANCIRANJA %
EU CO-FINANCING RATE %]]</f>
        <v>1507730</v>
      </c>
      <c r="P3606" s="51">
        <f>Ugovori_OPULJP[[#This Row],[Bespovratna sredstva - EU dio - HRK]]/7.5345</f>
        <v>200110.15993098414</v>
      </c>
      <c r="Q3606" s="50">
        <f>Ugovori_OPULJP[[#This Row],[Bespovratna sredstva - Ukupno (EU+Nac) HRK
= Ukupna ugovorena vrijednost bespovratnih sredstava]]*Ugovori_OPULJP[[#This Row],[STOPA NACIONALNOG SUFINANCIRANJA %]]</f>
        <v>266070</v>
      </c>
      <c r="R3606" s="51">
        <f>Ugovori_OPULJP[[#This Row],[Bespovratna sredstva - Nacionalni dio - HRK]]/7.5345</f>
        <v>35313.557634879551</v>
      </c>
      <c r="S3606" s="50">
        <v>1773800</v>
      </c>
      <c r="T3606" s="51">
        <f>Ugovori_OPULJP[[#This Row],[Bespovratna sredstva - Ukupno (EU+Nac) HRK
= Ukupna ugovorena vrijednost bespovratnih sredstava]]/7.5345</f>
        <v>235423.71756586368</v>
      </c>
      <c r="U3606" s="50">
        <v>0</v>
      </c>
      <c r="V3606" s="51">
        <f>Ugovori_OPULJP[[#This Row],[Javni doprinos korisnika - HRK]]/7.5345</f>
        <v>0</v>
      </c>
      <c r="W3606" s="50">
        <v>0</v>
      </c>
      <c r="X3606" s="51">
        <f>Ugovori_OPULJP[[#This Row],[Privatni doprinos korisnika - HRK]]/7.5345</f>
        <v>0</v>
      </c>
      <c r="Y3606" s="52">
        <v>1773800</v>
      </c>
      <c r="Z3606" s="53">
        <f>Ugovori_OPULJP[[#This Row],[UKUPNI PRIHVATLJIVI IZDACI
TOTAL ELIGIBLE EXPENDITURE
= Bespovratna sredstva ukupno + doprinos korisnika
= Ukupni prihvatljivi troškovi
= Ukupna ugovorena vrijednost projekta HRK]]/7.5345</f>
        <v>235423.71756586368</v>
      </c>
      <c r="AA3606" s="44" t="s">
        <v>12326</v>
      </c>
      <c r="AB3606" s="44" t="s">
        <v>753</v>
      </c>
      <c r="AC3606" s="114" t="s">
        <v>13088</v>
      </c>
      <c r="AD3606" s="43" t="s">
        <v>12328</v>
      </c>
    </row>
    <row r="3607" spans="1:30" ht="88.5" customHeight="1" x14ac:dyDescent="0.2">
      <c r="A3607" s="41" t="s">
        <v>13089</v>
      </c>
      <c r="B3607" s="42" t="s">
        <v>12136</v>
      </c>
      <c r="C3607" s="43" t="s">
        <v>12323</v>
      </c>
      <c r="D3607" s="43" t="s">
        <v>13009</v>
      </c>
      <c r="E3607" s="44" t="s">
        <v>76</v>
      </c>
      <c r="F3607" s="45" t="s">
        <v>13090</v>
      </c>
      <c r="G3607" s="45" t="s">
        <v>13091</v>
      </c>
      <c r="H3607" s="47">
        <v>43980</v>
      </c>
      <c r="I3607" s="47">
        <v>44710</v>
      </c>
      <c r="J3607" s="48" t="str">
        <f>IF(Ugovori_OPULJP[[#This Row],[DATUM ZAVRŠETKA OPERACIJE]]&gt;DATE(2024,3,31),"u provedbi","završen")</f>
        <v>završen</v>
      </c>
      <c r="K3607" s="46" t="s">
        <v>249</v>
      </c>
      <c r="L3607" s="46" t="s">
        <v>249</v>
      </c>
      <c r="M3607" s="49">
        <v>0.85</v>
      </c>
      <c r="N3607" s="49">
        <v>0.15</v>
      </c>
      <c r="O3607" s="50">
        <f>Ugovori_OPULJP[[#This Row],[Bespovratna sredstva - Ukupno (EU+Nac) HRK
= Ukupna ugovorena vrijednost bespovratnih sredstava]]*Ugovori_OPULJP[[#This Row],[EU STOPA SUFINANCIRANJA %
EU CO-FINANCING RATE %]]</f>
        <v>951782.90150000004</v>
      </c>
      <c r="P3607" s="51">
        <f>Ugovori_OPULJP[[#This Row],[Bespovratna sredstva - EU dio - HRK]]/7.5345</f>
        <v>126323.2996881014</v>
      </c>
      <c r="Q3607" s="50">
        <f>Ugovori_OPULJP[[#This Row],[Bespovratna sredstva - Ukupno (EU+Nac) HRK
= Ukupna ugovorena vrijednost bespovratnih sredstava]]*Ugovori_OPULJP[[#This Row],[STOPA NACIONALNOG SUFINANCIRANJA %]]</f>
        <v>167961.68850000002</v>
      </c>
      <c r="R3607" s="51">
        <f>Ugovori_OPULJP[[#This Row],[Bespovratna sredstva - Nacionalni dio - HRK]]/7.5345</f>
        <v>22292.347003782601</v>
      </c>
      <c r="S3607" s="50">
        <v>1119744.5900000001</v>
      </c>
      <c r="T3607" s="51">
        <f>Ugovori_OPULJP[[#This Row],[Bespovratna sredstva - Ukupno (EU+Nac) HRK
= Ukupna ugovorena vrijednost bespovratnih sredstava]]/7.5345</f>
        <v>148615.646691884</v>
      </c>
      <c r="U3607" s="50">
        <v>0</v>
      </c>
      <c r="V3607" s="51">
        <f>Ugovori_OPULJP[[#This Row],[Javni doprinos korisnika - HRK]]/7.5345</f>
        <v>0</v>
      </c>
      <c r="W3607" s="50">
        <v>0</v>
      </c>
      <c r="X3607" s="51">
        <f>Ugovori_OPULJP[[#This Row],[Privatni doprinos korisnika - HRK]]/7.5345</f>
        <v>0</v>
      </c>
      <c r="Y3607" s="52">
        <v>1119744.5900000001</v>
      </c>
      <c r="Z3607" s="53">
        <f>Ugovori_OPULJP[[#This Row],[UKUPNI PRIHVATLJIVI IZDACI
TOTAL ELIGIBLE EXPENDITURE
= Bespovratna sredstva ukupno + doprinos korisnika
= Ukupni prihvatljivi troškovi
= Ukupna ugovorena vrijednost projekta HRK]]/7.5345</f>
        <v>148615.646691884</v>
      </c>
      <c r="AA3607" s="44" t="s">
        <v>12326</v>
      </c>
      <c r="AB3607" s="44" t="s">
        <v>753</v>
      </c>
      <c r="AC3607" s="114" t="s">
        <v>13092</v>
      </c>
      <c r="AD3607" s="43" t="s">
        <v>12328</v>
      </c>
    </row>
    <row r="3608" spans="1:30" ht="88.5" customHeight="1" x14ac:dyDescent="0.2">
      <c r="A3608" s="41" t="s">
        <v>13093</v>
      </c>
      <c r="B3608" s="42" t="s">
        <v>12136</v>
      </c>
      <c r="C3608" s="43" t="s">
        <v>12323</v>
      </c>
      <c r="D3608" s="43" t="s">
        <v>13009</v>
      </c>
      <c r="E3608" s="44" t="s">
        <v>76</v>
      </c>
      <c r="F3608" s="45" t="s">
        <v>13094</v>
      </c>
      <c r="G3608" s="45" t="s">
        <v>8009</v>
      </c>
      <c r="H3608" s="47">
        <v>44044</v>
      </c>
      <c r="I3608" s="47">
        <v>44774</v>
      </c>
      <c r="J3608" s="48" t="str">
        <f>IF(Ugovori_OPULJP[[#This Row],[DATUM ZAVRŠETKA OPERACIJE]]&gt;DATE(2024,3,31),"u provedbi","završen")</f>
        <v>završen</v>
      </c>
      <c r="K3608" s="46" t="s">
        <v>13095</v>
      </c>
      <c r="L3608" s="46" t="s">
        <v>37</v>
      </c>
      <c r="M3608" s="49">
        <v>0.85</v>
      </c>
      <c r="N3608" s="49">
        <v>0.15</v>
      </c>
      <c r="O3608" s="50">
        <f>Ugovori_OPULJP[[#This Row],[Bespovratna sredstva - Ukupno (EU+Nac) HRK
= Ukupna ugovorena vrijednost bespovratnih sredstava]]*Ugovori_OPULJP[[#This Row],[EU STOPA SUFINANCIRANJA %
EU CO-FINANCING RATE %]]</f>
        <v>1690881.9819999998</v>
      </c>
      <c r="P3608" s="51">
        <f>Ugovori_OPULJP[[#This Row],[Bespovratna sredstva - EU dio - HRK]]/7.5345</f>
        <v>224418.60534872915</v>
      </c>
      <c r="Q3608" s="50">
        <f>Ugovori_OPULJP[[#This Row],[Bespovratna sredstva - Ukupno (EU+Nac) HRK
= Ukupna ugovorena vrijednost bespovratnih sredstava]]*Ugovori_OPULJP[[#This Row],[STOPA NACIONALNOG SUFINANCIRANJA %]]</f>
        <v>298390.93799999997</v>
      </c>
      <c r="R3608" s="51">
        <f>Ugovori_OPULJP[[#This Row],[Bespovratna sredstva - Nacionalni dio - HRK]]/7.5345</f>
        <v>39603.283296834554</v>
      </c>
      <c r="S3608" s="50">
        <v>1989272.92</v>
      </c>
      <c r="T3608" s="51">
        <f>Ugovori_OPULJP[[#This Row],[Bespovratna sredstva - Ukupno (EU+Nac) HRK
= Ukupna ugovorena vrijednost bespovratnih sredstava]]/7.5345</f>
        <v>264021.88864556374</v>
      </c>
      <c r="U3608" s="50">
        <v>0</v>
      </c>
      <c r="V3608" s="51">
        <f>Ugovori_OPULJP[[#This Row],[Javni doprinos korisnika - HRK]]/7.5345</f>
        <v>0</v>
      </c>
      <c r="W3608" s="50">
        <v>0</v>
      </c>
      <c r="X3608" s="51">
        <f>Ugovori_OPULJP[[#This Row],[Privatni doprinos korisnika - HRK]]/7.5345</f>
        <v>0</v>
      </c>
      <c r="Y3608" s="52">
        <v>1989272.92</v>
      </c>
      <c r="Z3608" s="53">
        <f>Ugovori_OPULJP[[#This Row],[UKUPNI PRIHVATLJIVI IZDACI
TOTAL ELIGIBLE EXPENDITURE
= Bespovratna sredstva ukupno + doprinos korisnika
= Ukupni prihvatljivi troškovi
= Ukupna ugovorena vrijednost projekta HRK]]/7.5345</f>
        <v>264021.88864556374</v>
      </c>
      <c r="AA3608" s="44" t="s">
        <v>12326</v>
      </c>
      <c r="AB3608" s="44" t="s">
        <v>753</v>
      </c>
      <c r="AC3608" s="114" t="s">
        <v>13096</v>
      </c>
      <c r="AD3608" s="43" t="s">
        <v>12328</v>
      </c>
    </row>
    <row r="3609" spans="1:30" ht="88.5" customHeight="1" x14ac:dyDescent="0.2">
      <c r="A3609" s="41" t="s">
        <v>13097</v>
      </c>
      <c r="B3609" s="42" t="s">
        <v>12136</v>
      </c>
      <c r="C3609" s="43" t="s">
        <v>12323</v>
      </c>
      <c r="D3609" s="43" t="s">
        <v>13009</v>
      </c>
      <c r="E3609" s="44" t="s">
        <v>76</v>
      </c>
      <c r="F3609" s="45" t="s">
        <v>13098</v>
      </c>
      <c r="G3609" s="45" t="s">
        <v>13099</v>
      </c>
      <c r="H3609" s="47">
        <v>43980</v>
      </c>
      <c r="I3609" s="47">
        <v>44710</v>
      </c>
      <c r="J3609" s="48" t="str">
        <f>IF(Ugovori_OPULJP[[#This Row],[DATUM ZAVRŠETKA OPERACIJE]]&gt;DATE(2024,3,31),"u provedbi","završen")</f>
        <v>završen</v>
      </c>
      <c r="K3609" s="46" t="s">
        <v>333</v>
      </c>
      <c r="L3609" s="46" t="s">
        <v>333</v>
      </c>
      <c r="M3609" s="49">
        <v>0.85</v>
      </c>
      <c r="N3609" s="49">
        <v>0.15</v>
      </c>
      <c r="O3609" s="50">
        <f>Ugovori_OPULJP[[#This Row],[Bespovratna sredstva - Ukupno (EU+Nac) HRK
= Ukupna ugovorena vrijednost bespovratnih sredstava]]*Ugovori_OPULJP[[#This Row],[EU STOPA SUFINANCIRANJA %
EU CO-FINANCING RATE %]]</f>
        <v>639030</v>
      </c>
      <c r="P3609" s="51">
        <f>Ugovori_OPULJP[[#This Row],[Bespovratna sredstva - EU dio - HRK]]/7.5345</f>
        <v>84813.856261198482</v>
      </c>
      <c r="Q3609" s="50">
        <f>Ugovori_OPULJP[[#This Row],[Bespovratna sredstva - Ukupno (EU+Nac) HRK
= Ukupna ugovorena vrijednost bespovratnih sredstava]]*Ugovori_OPULJP[[#This Row],[STOPA NACIONALNOG SUFINANCIRANJA %]]</f>
        <v>112770</v>
      </c>
      <c r="R3609" s="51">
        <f>Ugovori_OPULJP[[#This Row],[Bespovratna sredstva - Nacionalni dio - HRK]]/7.5345</f>
        <v>14967.151104917379</v>
      </c>
      <c r="S3609" s="50">
        <v>751800</v>
      </c>
      <c r="T3609" s="51">
        <f>Ugovori_OPULJP[[#This Row],[Bespovratna sredstva - Ukupno (EU+Nac) HRK
= Ukupna ugovorena vrijednost bespovratnih sredstava]]/7.5345</f>
        <v>99781.007366115868</v>
      </c>
      <c r="U3609" s="50">
        <v>0</v>
      </c>
      <c r="V3609" s="51">
        <f>Ugovori_OPULJP[[#This Row],[Javni doprinos korisnika - HRK]]/7.5345</f>
        <v>0</v>
      </c>
      <c r="W3609" s="50">
        <v>0</v>
      </c>
      <c r="X3609" s="51">
        <f>Ugovori_OPULJP[[#This Row],[Privatni doprinos korisnika - HRK]]/7.5345</f>
        <v>0</v>
      </c>
      <c r="Y3609" s="52">
        <v>751800</v>
      </c>
      <c r="Z3609" s="53">
        <f>Ugovori_OPULJP[[#This Row],[UKUPNI PRIHVATLJIVI IZDACI
TOTAL ELIGIBLE EXPENDITURE
= Bespovratna sredstva ukupno + doprinos korisnika
= Ukupni prihvatljivi troškovi
= Ukupna ugovorena vrijednost projekta HRK]]/7.5345</f>
        <v>99781.007366115868</v>
      </c>
      <c r="AA3609" s="44" t="s">
        <v>12326</v>
      </c>
      <c r="AB3609" s="44" t="s">
        <v>753</v>
      </c>
      <c r="AC3609" s="114" t="s">
        <v>13100</v>
      </c>
      <c r="AD3609" s="43" t="s">
        <v>12328</v>
      </c>
    </row>
    <row r="3610" spans="1:30" ht="88.5" customHeight="1" x14ac:dyDescent="0.2">
      <c r="A3610" s="41" t="s">
        <v>13101</v>
      </c>
      <c r="B3610" s="42" t="s">
        <v>12136</v>
      </c>
      <c r="C3610" s="43" t="s">
        <v>12323</v>
      </c>
      <c r="D3610" s="43" t="s">
        <v>13009</v>
      </c>
      <c r="E3610" s="44" t="s">
        <v>76</v>
      </c>
      <c r="F3610" s="45" t="s">
        <v>13102</v>
      </c>
      <c r="G3610" s="45" t="s">
        <v>13103</v>
      </c>
      <c r="H3610" s="47">
        <v>43980</v>
      </c>
      <c r="I3610" s="47">
        <v>44710</v>
      </c>
      <c r="J3610" s="48" t="str">
        <f>IF(Ugovori_OPULJP[[#This Row],[DATUM ZAVRŠETKA OPERACIJE]]&gt;DATE(2024,3,31),"u provedbi","završen")</f>
        <v>završen</v>
      </c>
      <c r="K3610" s="46" t="s">
        <v>99</v>
      </c>
      <c r="L3610" s="46" t="s">
        <v>99</v>
      </c>
      <c r="M3610" s="49">
        <v>0.85</v>
      </c>
      <c r="N3610" s="49">
        <v>0.15</v>
      </c>
      <c r="O3610" s="50">
        <f>Ugovori_OPULJP[[#This Row],[Bespovratna sredstva - Ukupno (EU+Nac) HRK
= Ukupna ugovorena vrijednost bespovratnih sredstava]]*Ugovori_OPULJP[[#This Row],[EU STOPA SUFINANCIRANJA %
EU CO-FINANCING RATE %]]</f>
        <v>1576739.1454999999</v>
      </c>
      <c r="P3610" s="51">
        <f>Ugovori_OPULJP[[#This Row],[Bespovratna sredstva - EU dio - HRK]]/7.5345</f>
        <v>209269.24752803767</v>
      </c>
      <c r="Q3610" s="50">
        <f>Ugovori_OPULJP[[#This Row],[Bespovratna sredstva - Ukupno (EU+Nac) HRK
= Ukupna ugovorena vrijednost bespovratnih sredstava]]*Ugovori_OPULJP[[#This Row],[STOPA NACIONALNOG SUFINANCIRANJA %]]</f>
        <v>278248.0845</v>
      </c>
      <c r="R3610" s="51">
        <f>Ugovori_OPULJP[[#This Row],[Bespovratna sredstva - Nacionalni dio - HRK]]/7.5345</f>
        <v>36929.867210830176</v>
      </c>
      <c r="S3610" s="50">
        <v>1854987.23</v>
      </c>
      <c r="T3610" s="51">
        <f>Ugovori_OPULJP[[#This Row],[Bespovratna sredstva - Ukupno (EU+Nac) HRK
= Ukupna ugovorena vrijednost bespovratnih sredstava]]/7.5345</f>
        <v>246199.11473886785</v>
      </c>
      <c r="U3610" s="50">
        <v>0</v>
      </c>
      <c r="V3610" s="51">
        <f>Ugovori_OPULJP[[#This Row],[Javni doprinos korisnika - HRK]]/7.5345</f>
        <v>0</v>
      </c>
      <c r="W3610" s="50">
        <v>0</v>
      </c>
      <c r="X3610" s="51">
        <f>Ugovori_OPULJP[[#This Row],[Privatni doprinos korisnika - HRK]]/7.5345</f>
        <v>0</v>
      </c>
      <c r="Y3610" s="52">
        <v>1854987.23</v>
      </c>
      <c r="Z3610" s="53">
        <f>Ugovori_OPULJP[[#This Row],[UKUPNI PRIHVATLJIVI IZDACI
TOTAL ELIGIBLE EXPENDITURE
= Bespovratna sredstva ukupno + doprinos korisnika
= Ukupni prihvatljivi troškovi
= Ukupna ugovorena vrijednost projekta HRK]]/7.5345</f>
        <v>246199.11473886785</v>
      </c>
      <c r="AA3610" s="44" t="s">
        <v>12326</v>
      </c>
      <c r="AB3610" s="44" t="s">
        <v>753</v>
      </c>
      <c r="AC3610" s="43" t="s">
        <v>13104</v>
      </c>
      <c r="AD3610" s="43" t="s">
        <v>12328</v>
      </c>
    </row>
    <row r="3611" spans="1:30" ht="88.5" customHeight="1" x14ac:dyDescent="0.2">
      <c r="A3611" s="41" t="s">
        <v>13105</v>
      </c>
      <c r="B3611" s="42" t="s">
        <v>12136</v>
      </c>
      <c r="C3611" s="43" t="s">
        <v>12323</v>
      </c>
      <c r="D3611" s="43" t="s">
        <v>13009</v>
      </c>
      <c r="E3611" s="44" t="s">
        <v>76</v>
      </c>
      <c r="F3611" s="45" t="s">
        <v>13106</v>
      </c>
      <c r="G3611" s="45" t="s">
        <v>13107</v>
      </c>
      <c r="H3611" s="47">
        <v>43980</v>
      </c>
      <c r="I3611" s="47">
        <v>44710</v>
      </c>
      <c r="J3611" s="48" t="str">
        <f>IF(Ugovori_OPULJP[[#This Row],[DATUM ZAVRŠETKA OPERACIJE]]&gt;DATE(2024,3,31),"u provedbi","završen")</f>
        <v>završen</v>
      </c>
      <c r="K3611" s="46" t="s">
        <v>2970</v>
      </c>
      <c r="L3611" s="46" t="s">
        <v>84</v>
      </c>
      <c r="M3611" s="49">
        <v>0.85</v>
      </c>
      <c r="N3611" s="49">
        <v>0.15</v>
      </c>
      <c r="O3611" s="50">
        <f>Ugovori_OPULJP[[#This Row],[Bespovratna sredstva - Ukupno (EU+Nac) HRK
= Ukupna ugovorena vrijednost bespovratnih sredstava]]*Ugovori_OPULJP[[#This Row],[EU STOPA SUFINANCIRANJA %
EU CO-FINANCING RATE %]]</f>
        <v>1448882.8255</v>
      </c>
      <c r="P3611" s="51">
        <f>Ugovori_OPULJP[[#This Row],[Bespovratna sredstva - EU dio - HRK]]/7.5345</f>
        <v>192299.79766407856</v>
      </c>
      <c r="Q3611" s="50">
        <f>Ugovori_OPULJP[[#This Row],[Bespovratna sredstva - Ukupno (EU+Nac) HRK
= Ukupna ugovorena vrijednost bespovratnih sredstava]]*Ugovori_OPULJP[[#This Row],[STOPA NACIONALNOG SUFINANCIRANJA %]]</f>
        <v>255685.20449999999</v>
      </c>
      <c r="R3611" s="51">
        <f>Ugovori_OPULJP[[#This Row],[Bespovratna sredstva - Nacionalni dio - HRK]]/7.5345</f>
        <v>33935.258411307979</v>
      </c>
      <c r="S3611" s="50">
        <v>1704568.03</v>
      </c>
      <c r="T3611" s="51">
        <f>Ugovori_OPULJP[[#This Row],[Bespovratna sredstva - Ukupno (EU+Nac) HRK
= Ukupna ugovorena vrijednost bespovratnih sredstava]]/7.5345</f>
        <v>226235.05607538656</v>
      </c>
      <c r="U3611" s="50">
        <v>0</v>
      </c>
      <c r="V3611" s="51">
        <f>Ugovori_OPULJP[[#This Row],[Javni doprinos korisnika - HRK]]/7.5345</f>
        <v>0</v>
      </c>
      <c r="W3611" s="50">
        <v>0</v>
      </c>
      <c r="X3611" s="51">
        <f>Ugovori_OPULJP[[#This Row],[Privatni doprinos korisnika - HRK]]/7.5345</f>
        <v>0</v>
      </c>
      <c r="Y3611" s="52">
        <v>1704568.03</v>
      </c>
      <c r="Z3611" s="53">
        <f>Ugovori_OPULJP[[#This Row],[UKUPNI PRIHVATLJIVI IZDACI
TOTAL ELIGIBLE EXPENDITURE
= Bespovratna sredstva ukupno + doprinos korisnika
= Ukupni prihvatljivi troškovi
= Ukupna ugovorena vrijednost projekta HRK]]/7.5345</f>
        <v>226235.05607538656</v>
      </c>
      <c r="AA3611" s="44" t="s">
        <v>12326</v>
      </c>
      <c r="AB3611" s="44" t="s">
        <v>753</v>
      </c>
      <c r="AC3611" s="43" t="s">
        <v>13108</v>
      </c>
      <c r="AD3611" s="43" t="s">
        <v>12328</v>
      </c>
    </row>
    <row r="3612" spans="1:30" ht="88.5" customHeight="1" x14ac:dyDescent="0.2">
      <c r="A3612" s="41" t="s">
        <v>13109</v>
      </c>
      <c r="B3612" s="42" t="s">
        <v>12136</v>
      </c>
      <c r="C3612" s="43" t="s">
        <v>12323</v>
      </c>
      <c r="D3612" s="43" t="s">
        <v>13009</v>
      </c>
      <c r="E3612" s="44" t="s">
        <v>76</v>
      </c>
      <c r="F3612" s="45" t="s">
        <v>13110</v>
      </c>
      <c r="G3612" s="45" t="s">
        <v>13111</v>
      </c>
      <c r="H3612" s="47">
        <v>43980</v>
      </c>
      <c r="I3612" s="47">
        <v>44590</v>
      </c>
      <c r="J3612" s="48" t="str">
        <f>IF(Ugovori_OPULJP[[#This Row],[DATUM ZAVRŠETKA OPERACIJE]]&gt;DATE(2024,3,31),"u provedbi","završen")</f>
        <v>završen</v>
      </c>
      <c r="K3612" s="46" t="s">
        <v>37</v>
      </c>
      <c r="L3612" s="46" t="s">
        <v>37</v>
      </c>
      <c r="M3612" s="49">
        <v>0.85</v>
      </c>
      <c r="N3612" s="49">
        <v>0.15</v>
      </c>
      <c r="O3612" s="50">
        <f>Ugovori_OPULJP[[#This Row],[Bespovratna sredstva - Ukupno (EU+Nac) HRK
= Ukupna ugovorena vrijednost bespovratnih sredstava]]*Ugovori_OPULJP[[#This Row],[EU STOPA SUFINANCIRANJA %
EU CO-FINANCING RATE %]]</f>
        <v>1585080.0085</v>
      </c>
      <c r="P3612" s="51">
        <f>Ugovori_OPULJP[[#This Row],[Bespovratna sredstva - EU dio - HRK]]/7.5345</f>
        <v>210376.27028999932</v>
      </c>
      <c r="Q3612" s="50">
        <f>Ugovori_OPULJP[[#This Row],[Bespovratna sredstva - Ukupno (EU+Nac) HRK
= Ukupna ugovorena vrijednost bespovratnih sredstava]]*Ugovori_OPULJP[[#This Row],[STOPA NACIONALNOG SUFINANCIRANJA %]]</f>
        <v>279720.00150000001</v>
      </c>
      <c r="R3612" s="51">
        <f>Ugovori_OPULJP[[#This Row],[Bespovratna sredstva - Nacionalni dio - HRK]]/7.5345</f>
        <v>37125.224168823413</v>
      </c>
      <c r="S3612" s="50">
        <v>1864800.01</v>
      </c>
      <c r="T3612" s="51">
        <f>Ugovori_OPULJP[[#This Row],[Bespovratna sredstva - Ukupno (EU+Nac) HRK
= Ukupna ugovorena vrijednost bespovratnih sredstava]]/7.5345</f>
        <v>247501.49445882274</v>
      </c>
      <c r="U3612" s="50">
        <v>0</v>
      </c>
      <c r="V3612" s="51">
        <f>Ugovori_OPULJP[[#This Row],[Javni doprinos korisnika - HRK]]/7.5345</f>
        <v>0</v>
      </c>
      <c r="W3612" s="50">
        <v>0</v>
      </c>
      <c r="X3612" s="51">
        <f>Ugovori_OPULJP[[#This Row],[Privatni doprinos korisnika - HRK]]/7.5345</f>
        <v>0</v>
      </c>
      <c r="Y3612" s="52">
        <v>1864800.01</v>
      </c>
      <c r="Z3612" s="53">
        <f>Ugovori_OPULJP[[#This Row],[UKUPNI PRIHVATLJIVI IZDACI
TOTAL ELIGIBLE EXPENDITURE
= Bespovratna sredstva ukupno + doprinos korisnika
= Ukupni prihvatljivi troškovi
= Ukupna ugovorena vrijednost projekta HRK]]/7.5345</f>
        <v>247501.49445882274</v>
      </c>
      <c r="AA3612" s="44" t="s">
        <v>12326</v>
      </c>
      <c r="AB3612" s="44" t="s">
        <v>753</v>
      </c>
      <c r="AC3612" s="43" t="s">
        <v>13112</v>
      </c>
      <c r="AD3612" s="43" t="s">
        <v>12328</v>
      </c>
    </row>
    <row r="3613" spans="1:30" ht="88.5" customHeight="1" x14ac:dyDescent="0.2">
      <c r="A3613" s="41" t="s">
        <v>13113</v>
      </c>
      <c r="B3613" s="42" t="s">
        <v>12136</v>
      </c>
      <c r="C3613" s="43" t="s">
        <v>12323</v>
      </c>
      <c r="D3613" s="43" t="s">
        <v>13009</v>
      </c>
      <c r="E3613" s="44" t="s">
        <v>76</v>
      </c>
      <c r="F3613" s="45" t="s">
        <v>13114</v>
      </c>
      <c r="G3613" s="45" t="s">
        <v>13115</v>
      </c>
      <c r="H3613" s="47">
        <v>44141</v>
      </c>
      <c r="I3613" s="47">
        <v>44871</v>
      </c>
      <c r="J3613" s="48" t="str">
        <f>IF(Ugovori_OPULJP[[#This Row],[DATUM ZAVRŠETKA OPERACIJE]]&gt;DATE(2024,3,31),"u provedbi","završen")</f>
        <v>završen</v>
      </c>
      <c r="K3613" s="46" t="s">
        <v>271</v>
      </c>
      <c r="L3613" s="46" t="s">
        <v>271</v>
      </c>
      <c r="M3613" s="49">
        <v>0.85</v>
      </c>
      <c r="N3613" s="49">
        <v>0.15</v>
      </c>
      <c r="O3613" s="50">
        <f>Ugovori_OPULJP[[#This Row],[Bespovratna sredstva - Ukupno (EU+Nac) HRK
= Ukupna ugovorena vrijednost bespovratnih sredstava]]*Ugovori_OPULJP[[#This Row],[EU STOPA SUFINANCIRANJA %
EU CO-FINANCING RATE %]]</f>
        <v>1330482.6109999998</v>
      </c>
      <c r="P3613" s="51">
        <f>Ugovori_OPULJP[[#This Row],[Bespovratna sredstva - EU dio - HRK]]/7.5345</f>
        <v>176585.38867874441</v>
      </c>
      <c r="Q3613" s="50">
        <f>Ugovori_OPULJP[[#This Row],[Bespovratna sredstva - Ukupno (EU+Nac) HRK
= Ukupna ugovorena vrijednost bespovratnih sredstava]]*Ugovori_OPULJP[[#This Row],[STOPA NACIONALNOG SUFINANCIRANJA %]]</f>
        <v>234791.04899999997</v>
      </c>
      <c r="R3613" s="51">
        <f>Ugovori_OPULJP[[#This Row],[Bespovratna sredstva - Nacionalni dio - HRK]]/7.5345</f>
        <v>31162.127413896073</v>
      </c>
      <c r="S3613" s="50">
        <v>1565273.66</v>
      </c>
      <c r="T3613" s="51">
        <f>Ugovori_OPULJP[[#This Row],[Bespovratna sredstva - Ukupno (EU+Nac) HRK
= Ukupna ugovorena vrijednost bespovratnih sredstava]]/7.5345</f>
        <v>207747.51609264049</v>
      </c>
      <c r="U3613" s="50">
        <v>0</v>
      </c>
      <c r="V3613" s="51">
        <f>Ugovori_OPULJP[[#This Row],[Javni doprinos korisnika - HRK]]/7.5345</f>
        <v>0</v>
      </c>
      <c r="W3613" s="50">
        <v>0</v>
      </c>
      <c r="X3613" s="51">
        <f>Ugovori_OPULJP[[#This Row],[Privatni doprinos korisnika - HRK]]/7.5345</f>
        <v>0</v>
      </c>
      <c r="Y3613" s="52">
        <v>1565273.66</v>
      </c>
      <c r="Z3613" s="53">
        <f>Ugovori_OPULJP[[#This Row],[UKUPNI PRIHVATLJIVI IZDACI
TOTAL ELIGIBLE EXPENDITURE
= Bespovratna sredstva ukupno + doprinos korisnika
= Ukupni prihvatljivi troškovi
= Ukupna ugovorena vrijednost projekta HRK]]/7.5345</f>
        <v>207747.51609264049</v>
      </c>
      <c r="AA3613" s="44" t="s">
        <v>12326</v>
      </c>
      <c r="AB3613" s="44" t="s">
        <v>753</v>
      </c>
      <c r="AC3613" s="43" t="s">
        <v>13116</v>
      </c>
      <c r="AD3613" s="125" t="s">
        <v>12328</v>
      </c>
    </row>
    <row r="3614" spans="1:30" ht="88.5" customHeight="1" x14ac:dyDescent="0.2">
      <c r="A3614" s="41" t="s">
        <v>13117</v>
      </c>
      <c r="B3614" s="42" t="s">
        <v>12136</v>
      </c>
      <c r="C3614" s="43" t="s">
        <v>12323</v>
      </c>
      <c r="D3614" s="43" t="s">
        <v>13009</v>
      </c>
      <c r="E3614" s="44" t="s">
        <v>76</v>
      </c>
      <c r="F3614" s="45" t="s">
        <v>13118</v>
      </c>
      <c r="G3614" s="62" t="s">
        <v>10514</v>
      </c>
      <c r="H3614" s="47">
        <v>44137</v>
      </c>
      <c r="I3614" s="47">
        <v>44867</v>
      </c>
      <c r="J3614" s="48" t="str">
        <f>IF(Ugovori_OPULJP[[#This Row],[DATUM ZAVRŠETKA OPERACIJE]]&gt;DATE(2024,3,31),"u provedbi","završen")</f>
        <v>završen</v>
      </c>
      <c r="K3614" s="46" t="s">
        <v>37</v>
      </c>
      <c r="L3614" s="46" t="s">
        <v>37</v>
      </c>
      <c r="M3614" s="49">
        <v>0.85</v>
      </c>
      <c r="N3614" s="49">
        <v>0.15</v>
      </c>
      <c r="O3614" s="50">
        <f>Ugovori_OPULJP[[#This Row],[Bespovratna sredstva - Ukupno (EU+Nac) HRK
= Ukupna ugovorena vrijednost bespovratnih sredstava]]*Ugovori_OPULJP[[#This Row],[EU STOPA SUFINANCIRANJA %
EU CO-FINANCING RATE %]]</f>
        <v>1681496.0865</v>
      </c>
      <c r="P3614" s="51">
        <f>Ugovori_OPULJP[[#This Row],[Bespovratna sredstva - EU dio - HRK]]/7.5345</f>
        <v>223172.88293848297</v>
      </c>
      <c r="Q3614" s="50">
        <f>Ugovori_OPULJP[[#This Row],[Bespovratna sredstva - Ukupno (EU+Nac) HRK
= Ukupna ugovorena vrijednost bespovratnih sredstava]]*Ugovori_OPULJP[[#This Row],[STOPA NACIONALNOG SUFINANCIRANJA %]]</f>
        <v>296734.60349999997</v>
      </c>
      <c r="R3614" s="51">
        <f>Ugovori_OPULJP[[#This Row],[Bespovratna sredstva - Nacionalni dio - HRK]]/7.5345</f>
        <v>39383.449930320516</v>
      </c>
      <c r="S3614" s="50">
        <v>1978230.69</v>
      </c>
      <c r="T3614" s="51">
        <f>Ugovori_OPULJP[[#This Row],[Bespovratna sredstva - Ukupno (EU+Nac) HRK
= Ukupna ugovorena vrijednost bespovratnih sredstava]]/7.5345</f>
        <v>262556.33286880347</v>
      </c>
      <c r="U3614" s="50">
        <v>0</v>
      </c>
      <c r="V3614" s="51">
        <f>Ugovori_OPULJP[[#This Row],[Javni doprinos korisnika - HRK]]/7.5345</f>
        <v>0</v>
      </c>
      <c r="W3614" s="50">
        <v>0</v>
      </c>
      <c r="X3614" s="51">
        <f>Ugovori_OPULJP[[#This Row],[Privatni doprinos korisnika - HRK]]/7.5345</f>
        <v>0</v>
      </c>
      <c r="Y3614" s="52">
        <v>1978230.69</v>
      </c>
      <c r="Z3614" s="53">
        <f>Ugovori_OPULJP[[#This Row],[UKUPNI PRIHVATLJIVI IZDACI
TOTAL ELIGIBLE EXPENDITURE
= Bespovratna sredstva ukupno + doprinos korisnika
= Ukupni prihvatljivi troškovi
= Ukupna ugovorena vrijednost projekta HRK]]/7.5345</f>
        <v>262556.33286880347</v>
      </c>
      <c r="AA3614" s="44" t="s">
        <v>12326</v>
      </c>
      <c r="AB3614" s="44" t="s">
        <v>753</v>
      </c>
      <c r="AC3614" s="43" t="s">
        <v>13119</v>
      </c>
      <c r="AD3614" s="43" t="s">
        <v>12328</v>
      </c>
    </row>
    <row r="3615" spans="1:30" ht="88.5" customHeight="1" x14ac:dyDescent="0.2">
      <c r="A3615" s="41" t="s">
        <v>13120</v>
      </c>
      <c r="B3615" s="42" t="s">
        <v>12136</v>
      </c>
      <c r="C3615" s="43" t="s">
        <v>12323</v>
      </c>
      <c r="D3615" s="43" t="s">
        <v>13009</v>
      </c>
      <c r="E3615" s="44" t="s">
        <v>76</v>
      </c>
      <c r="F3615" s="45" t="s">
        <v>13121</v>
      </c>
      <c r="G3615" s="45" t="s">
        <v>3756</v>
      </c>
      <c r="H3615" s="47">
        <v>44137</v>
      </c>
      <c r="I3615" s="47">
        <v>44683</v>
      </c>
      <c r="J3615" s="48" t="str">
        <f>IF(Ugovori_OPULJP[[#This Row],[DATUM ZAVRŠETKA OPERACIJE]]&gt;DATE(2024,3,31),"u provedbi","završen")</f>
        <v>završen</v>
      </c>
      <c r="K3615" s="46" t="s">
        <v>1833</v>
      </c>
      <c r="L3615" s="46" t="s">
        <v>155</v>
      </c>
      <c r="M3615" s="49">
        <v>0.85</v>
      </c>
      <c r="N3615" s="49">
        <v>0.15</v>
      </c>
      <c r="O3615" s="50">
        <f>Ugovori_OPULJP[[#This Row],[Bespovratna sredstva - Ukupno (EU+Nac) HRK
= Ukupna ugovorena vrijednost bespovratnih sredstava]]*Ugovori_OPULJP[[#This Row],[EU STOPA SUFINANCIRANJA %
EU CO-FINANCING RATE %]]</f>
        <v>1630971.585</v>
      </c>
      <c r="P3615" s="51">
        <f>Ugovori_OPULJP[[#This Row],[Bespovratna sredstva - EU dio - HRK]]/7.5345</f>
        <v>216467.12920565397</v>
      </c>
      <c r="Q3615" s="50">
        <f>Ugovori_OPULJP[[#This Row],[Bespovratna sredstva - Ukupno (EU+Nac) HRK
= Ukupna ugovorena vrijednost bespovratnih sredstava]]*Ugovori_OPULJP[[#This Row],[STOPA NACIONALNOG SUFINANCIRANJA %]]</f>
        <v>287818.51500000001</v>
      </c>
      <c r="R3615" s="51">
        <f>Ugovori_OPULJP[[#This Row],[Bespovratna sredstva - Nacionalni dio - HRK]]/7.5345</f>
        <v>38200.081624527178</v>
      </c>
      <c r="S3615" s="50">
        <v>1918790.1</v>
      </c>
      <c r="T3615" s="51">
        <f>Ugovori_OPULJP[[#This Row],[Bespovratna sredstva - Ukupno (EU+Nac) HRK
= Ukupna ugovorena vrijednost bespovratnih sredstava]]/7.5345</f>
        <v>254667.21083018117</v>
      </c>
      <c r="U3615" s="50">
        <v>0</v>
      </c>
      <c r="V3615" s="51">
        <f>Ugovori_OPULJP[[#This Row],[Javni doprinos korisnika - HRK]]/7.5345</f>
        <v>0</v>
      </c>
      <c r="W3615" s="50">
        <v>0</v>
      </c>
      <c r="X3615" s="51">
        <f>Ugovori_OPULJP[[#This Row],[Privatni doprinos korisnika - HRK]]/7.5345</f>
        <v>0</v>
      </c>
      <c r="Y3615" s="52">
        <v>1918790.1</v>
      </c>
      <c r="Z3615" s="53">
        <f>Ugovori_OPULJP[[#This Row],[UKUPNI PRIHVATLJIVI IZDACI
TOTAL ELIGIBLE EXPENDITURE
= Bespovratna sredstva ukupno + doprinos korisnika
= Ukupni prihvatljivi troškovi
= Ukupna ugovorena vrijednost projekta HRK]]/7.5345</f>
        <v>254667.21083018117</v>
      </c>
      <c r="AA3615" s="44" t="s">
        <v>12326</v>
      </c>
      <c r="AB3615" s="44" t="s">
        <v>753</v>
      </c>
      <c r="AC3615" s="114" t="s">
        <v>13122</v>
      </c>
      <c r="AD3615" s="43" t="s">
        <v>12328</v>
      </c>
    </row>
    <row r="3616" spans="1:30" ht="88.5" customHeight="1" x14ac:dyDescent="0.2">
      <c r="A3616" s="41" t="s">
        <v>13123</v>
      </c>
      <c r="B3616" s="42" t="s">
        <v>12136</v>
      </c>
      <c r="C3616" s="43" t="s">
        <v>12323</v>
      </c>
      <c r="D3616" s="43" t="s">
        <v>13009</v>
      </c>
      <c r="E3616" s="44" t="s">
        <v>76</v>
      </c>
      <c r="F3616" s="45" t="s">
        <v>13124</v>
      </c>
      <c r="G3616" s="45" t="s">
        <v>7067</v>
      </c>
      <c r="H3616" s="47">
        <v>44144</v>
      </c>
      <c r="I3616" s="47">
        <v>44874</v>
      </c>
      <c r="J3616" s="48" t="str">
        <f>IF(Ugovori_OPULJP[[#This Row],[DATUM ZAVRŠETKA OPERACIJE]]&gt;DATE(2024,3,31),"u provedbi","završen")</f>
        <v>završen</v>
      </c>
      <c r="K3616" s="46" t="s">
        <v>211</v>
      </c>
      <c r="L3616" s="46" t="s">
        <v>211</v>
      </c>
      <c r="M3616" s="49">
        <v>0.85</v>
      </c>
      <c r="N3616" s="49">
        <v>0.15</v>
      </c>
      <c r="O3616" s="50">
        <f>Ugovori_OPULJP[[#This Row],[Bespovratna sredstva - Ukupno (EU+Nac) HRK
= Ukupna ugovorena vrijednost bespovratnih sredstava]]*Ugovori_OPULJP[[#This Row],[EU STOPA SUFINANCIRANJA %
EU CO-FINANCING RATE %]]</f>
        <v>1690990.0085</v>
      </c>
      <c r="P3616" s="51">
        <f>Ugovori_OPULJP[[#This Row],[Bespovratna sredstva - EU dio - HRK]]/7.5345</f>
        <v>224432.94292919236</v>
      </c>
      <c r="Q3616" s="50">
        <f>Ugovori_OPULJP[[#This Row],[Bespovratna sredstva - Ukupno (EU+Nac) HRK
= Ukupna ugovorena vrijednost bespovratnih sredstava]]*Ugovori_OPULJP[[#This Row],[STOPA NACIONALNOG SUFINANCIRANJA %]]</f>
        <v>298410.00150000001</v>
      </c>
      <c r="R3616" s="51">
        <f>Ugovori_OPULJP[[#This Row],[Bespovratna sredstva - Nacionalni dio - HRK]]/7.5345</f>
        <v>39605.813458092773</v>
      </c>
      <c r="S3616" s="50">
        <v>1989400.01</v>
      </c>
      <c r="T3616" s="51">
        <f>Ugovori_OPULJP[[#This Row],[Bespovratna sredstva - Ukupno (EU+Nac) HRK
= Ukupna ugovorena vrijednost bespovratnih sredstava]]/7.5345</f>
        <v>264038.75638728513</v>
      </c>
      <c r="U3616" s="50">
        <v>0</v>
      </c>
      <c r="V3616" s="51">
        <f>Ugovori_OPULJP[[#This Row],[Javni doprinos korisnika - HRK]]/7.5345</f>
        <v>0</v>
      </c>
      <c r="W3616" s="50">
        <v>0</v>
      </c>
      <c r="X3616" s="51">
        <f>Ugovori_OPULJP[[#This Row],[Privatni doprinos korisnika - HRK]]/7.5345</f>
        <v>0</v>
      </c>
      <c r="Y3616" s="52">
        <v>1989400.01</v>
      </c>
      <c r="Z3616" s="53">
        <f>Ugovori_OPULJP[[#This Row],[UKUPNI PRIHVATLJIVI IZDACI
TOTAL ELIGIBLE EXPENDITURE
= Bespovratna sredstva ukupno + doprinos korisnika
= Ukupni prihvatljivi troškovi
= Ukupna ugovorena vrijednost projekta HRK]]/7.5345</f>
        <v>264038.75638728513</v>
      </c>
      <c r="AA3616" s="44" t="s">
        <v>12326</v>
      </c>
      <c r="AB3616" s="44" t="s">
        <v>753</v>
      </c>
      <c r="AC3616" s="114" t="s">
        <v>13125</v>
      </c>
      <c r="AD3616" s="43" t="s">
        <v>12328</v>
      </c>
    </row>
    <row r="3617" spans="1:30" ht="88.5" customHeight="1" x14ac:dyDescent="0.2">
      <c r="A3617" s="41" t="s">
        <v>13126</v>
      </c>
      <c r="B3617" s="42" t="s">
        <v>12136</v>
      </c>
      <c r="C3617" s="43" t="s">
        <v>12323</v>
      </c>
      <c r="D3617" s="43" t="s">
        <v>13009</v>
      </c>
      <c r="E3617" s="44" t="s">
        <v>76</v>
      </c>
      <c r="F3617" s="45" t="s">
        <v>13127</v>
      </c>
      <c r="G3617" s="45" t="s">
        <v>3863</v>
      </c>
      <c r="H3617" s="47">
        <v>44141</v>
      </c>
      <c r="I3617" s="47">
        <v>44871</v>
      </c>
      <c r="J3617" s="48" t="str">
        <f>IF(Ugovori_OPULJP[[#This Row],[DATUM ZAVRŠETKA OPERACIJE]]&gt;DATE(2024,3,31),"u provedbi","završen")</f>
        <v>završen</v>
      </c>
      <c r="K3617" s="46" t="s">
        <v>84</v>
      </c>
      <c r="L3617" s="46" t="s">
        <v>84</v>
      </c>
      <c r="M3617" s="49">
        <v>0.85</v>
      </c>
      <c r="N3617" s="49">
        <v>0.15</v>
      </c>
      <c r="O3617" s="50">
        <f>Ugovori_OPULJP[[#This Row],[Bespovratna sredstva - Ukupno (EU+Nac) HRK
= Ukupna ugovorena vrijednost bespovratnih sredstava]]*Ugovori_OPULJP[[#This Row],[EU STOPA SUFINANCIRANJA %
EU CO-FINANCING RATE %]]</f>
        <v>1323264.2239999999</v>
      </c>
      <c r="P3617" s="51">
        <f>Ugovori_OPULJP[[#This Row],[Bespovratna sredstva - EU dio - HRK]]/7.5345</f>
        <v>175627.3440838808</v>
      </c>
      <c r="Q3617" s="50">
        <f>Ugovori_OPULJP[[#This Row],[Bespovratna sredstva - Ukupno (EU+Nac) HRK
= Ukupna ugovorena vrijednost bespovratnih sredstava]]*Ugovori_OPULJP[[#This Row],[STOPA NACIONALNOG SUFINANCIRANJA %]]</f>
        <v>233517.21599999999</v>
      </c>
      <c r="R3617" s="51">
        <f>Ugovori_OPULJP[[#This Row],[Bespovratna sredstva - Nacionalni dio - HRK]]/7.5345</f>
        <v>30993.060720684847</v>
      </c>
      <c r="S3617" s="50">
        <v>1556781.44</v>
      </c>
      <c r="T3617" s="51">
        <f>Ugovori_OPULJP[[#This Row],[Bespovratna sredstva - Ukupno (EU+Nac) HRK
= Ukupna ugovorena vrijednost bespovratnih sredstava]]/7.5345</f>
        <v>206620.40480456565</v>
      </c>
      <c r="U3617" s="50">
        <v>0</v>
      </c>
      <c r="V3617" s="51">
        <f>Ugovori_OPULJP[[#This Row],[Javni doprinos korisnika - HRK]]/7.5345</f>
        <v>0</v>
      </c>
      <c r="W3617" s="50">
        <v>0</v>
      </c>
      <c r="X3617" s="51">
        <f>Ugovori_OPULJP[[#This Row],[Privatni doprinos korisnika - HRK]]/7.5345</f>
        <v>0</v>
      </c>
      <c r="Y3617" s="52">
        <v>1556781.44</v>
      </c>
      <c r="Z3617" s="53">
        <f>Ugovori_OPULJP[[#This Row],[UKUPNI PRIHVATLJIVI IZDACI
TOTAL ELIGIBLE EXPENDITURE
= Bespovratna sredstva ukupno + doprinos korisnika
= Ukupni prihvatljivi troškovi
= Ukupna ugovorena vrijednost projekta HRK]]/7.5345</f>
        <v>206620.40480456565</v>
      </c>
      <c r="AA3617" s="44" t="s">
        <v>12326</v>
      </c>
      <c r="AB3617" s="44" t="s">
        <v>753</v>
      </c>
      <c r="AC3617" s="114" t="s">
        <v>13128</v>
      </c>
      <c r="AD3617" s="43" t="s">
        <v>12328</v>
      </c>
    </row>
    <row r="3618" spans="1:30" ht="88.5" customHeight="1" x14ac:dyDescent="0.2">
      <c r="A3618" s="41" t="s">
        <v>13129</v>
      </c>
      <c r="B3618" s="42" t="s">
        <v>12136</v>
      </c>
      <c r="C3618" s="43" t="s">
        <v>12323</v>
      </c>
      <c r="D3618" s="43" t="s">
        <v>13009</v>
      </c>
      <c r="E3618" s="44" t="s">
        <v>76</v>
      </c>
      <c r="F3618" s="45" t="s">
        <v>13130</v>
      </c>
      <c r="G3618" s="45" t="s">
        <v>13131</v>
      </c>
      <c r="H3618" s="47">
        <v>44137</v>
      </c>
      <c r="I3618" s="47">
        <v>44867</v>
      </c>
      <c r="J3618" s="48" t="str">
        <f>IF(Ugovori_OPULJP[[#This Row],[DATUM ZAVRŠETKA OPERACIJE]]&gt;DATE(2024,3,31),"u provedbi","završen")</f>
        <v>završen</v>
      </c>
      <c r="K3618" s="46" t="s">
        <v>371</v>
      </c>
      <c r="L3618" s="46" t="s">
        <v>37</v>
      </c>
      <c r="M3618" s="49">
        <v>0.85</v>
      </c>
      <c r="N3618" s="49">
        <v>0.15</v>
      </c>
      <c r="O3618" s="50">
        <f>Ugovori_OPULJP[[#This Row],[Bespovratna sredstva - Ukupno (EU+Nac) HRK
= Ukupna ugovorena vrijednost bespovratnih sredstava]]*Ugovori_OPULJP[[#This Row],[EU STOPA SUFINANCIRANJA %
EU CO-FINANCING RATE %]]</f>
        <v>1661240</v>
      </c>
      <c r="P3618" s="51">
        <f>Ugovori_OPULJP[[#This Row],[Bespovratna sredstva - EU dio - HRK]]/7.5345</f>
        <v>220484.43825071337</v>
      </c>
      <c r="Q3618" s="50">
        <f>Ugovori_OPULJP[[#This Row],[Bespovratna sredstva - Ukupno (EU+Nac) HRK
= Ukupna ugovorena vrijednost bespovratnih sredstava]]*Ugovori_OPULJP[[#This Row],[STOPA NACIONALNOG SUFINANCIRANJA %]]</f>
        <v>293160</v>
      </c>
      <c r="R3618" s="51">
        <f>Ugovori_OPULJP[[#This Row],[Bespovratna sredstva - Nacionalni dio - HRK]]/7.5345</f>
        <v>38909.018514831769</v>
      </c>
      <c r="S3618" s="50">
        <v>1954400</v>
      </c>
      <c r="T3618" s="51">
        <f>Ugovori_OPULJP[[#This Row],[Bespovratna sredstva - Ukupno (EU+Nac) HRK
= Ukupna ugovorena vrijednost bespovratnih sredstava]]/7.5345</f>
        <v>259393.45676554515</v>
      </c>
      <c r="U3618" s="50">
        <v>0</v>
      </c>
      <c r="V3618" s="51">
        <f>Ugovori_OPULJP[[#This Row],[Javni doprinos korisnika - HRK]]/7.5345</f>
        <v>0</v>
      </c>
      <c r="W3618" s="50">
        <v>0</v>
      </c>
      <c r="X3618" s="51">
        <f>Ugovori_OPULJP[[#This Row],[Privatni doprinos korisnika - HRK]]/7.5345</f>
        <v>0</v>
      </c>
      <c r="Y3618" s="52">
        <v>1954400</v>
      </c>
      <c r="Z3618" s="53">
        <f>Ugovori_OPULJP[[#This Row],[UKUPNI PRIHVATLJIVI IZDACI
TOTAL ELIGIBLE EXPENDITURE
= Bespovratna sredstva ukupno + doprinos korisnika
= Ukupni prihvatljivi troškovi
= Ukupna ugovorena vrijednost projekta HRK]]/7.5345</f>
        <v>259393.45676554515</v>
      </c>
      <c r="AA3618" s="44" t="s">
        <v>12326</v>
      </c>
      <c r="AB3618" s="44" t="s">
        <v>753</v>
      </c>
      <c r="AC3618" s="114" t="s">
        <v>13132</v>
      </c>
      <c r="AD3618" s="43" t="s">
        <v>12328</v>
      </c>
    </row>
    <row r="3619" spans="1:30" ht="88.5" customHeight="1" x14ac:dyDescent="0.2">
      <c r="A3619" s="41" t="s">
        <v>13133</v>
      </c>
      <c r="B3619" s="42" t="s">
        <v>12136</v>
      </c>
      <c r="C3619" s="43" t="s">
        <v>12323</v>
      </c>
      <c r="D3619" s="43" t="s">
        <v>13009</v>
      </c>
      <c r="E3619" s="44" t="s">
        <v>76</v>
      </c>
      <c r="F3619" s="45" t="s">
        <v>13134</v>
      </c>
      <c r="G3619" s="45" t="s">
        <v>8279</v>
      </c>
      <c r="H3619" s="47">
        <v>44137</v>
      </c>
      <c r="I3619" s="47">
        <v>44532</v>
      </c>
      <c r="J3619" s="48" t="str">
        <f>IF(Ugovori_OPULJP[[#This Row],[DATUM ZAVRŠETKA OPERACIJE]]&gt;DATE(2024,3,31),"u provedbi","završen")</f>
        <v>završen</v>
      </c>
      <c r="K3619" s="46" t="s">
        <v>37</v>
      </c>
      <c r="L3619" s="46" t="s">
        <v>37</v>
      </c>
      <c r="M3619" s="49">
        <v>0.85</v>
      </c>
      <c r="N3619" s="49">
        <v>0.15</v>
      </c>
      <c r="O3619" s="50">
        <f>Ugovori_OPULJP[[#This Row],[Bespovratna sredstva - Ukupno (EU+Nac) HRK
= Ukupna ugovorena vrijednost bespovratnih sredstava]]*Ugovori_OPULJP[[#This Row],[EU STOPA SUFINANCIRANJA %
EU CO-FINANCING RATE %]]</f>
        <v>792693.32299999997</v>
      </c>
      <c r="P3619" s="51">
        <f>Ugovori_OPULJP[[#This Row],[Bespovratna sredstva - EU dio - HRK]]/7.5345</f>
        <v>105208.48404008227</v>
      </c>
      <c r="Q3619" s="50">
        <f>Ugovori_OPULJP[[#This Row],[Bespovratna sredstva - Ukupno (EU+Nac) HRK
= Ukupna ugovorena vrijednost bespovratnih sredstava]]*Ugovori_OPULJP[[#This Row],[STOPA NACIONALNOG SUFINANCIRANJA %]]</f>
        <v>139887.057</v>
      </c>
      <c r="R3619" s="51">
        <f>Ugovori_OPULJP[[#This Row],[Bespovratna sredstva - Nacionalni dio - HRK]]/7.5345</f>
        <v>18566.203065896872</v>
      </c>
      <c r="S3619" s="50">
        <v>932580.38</v>
      </c>
      <c r="T3619" s="51">
        <f>Ugovori_OPULJP[[#This Row],[Bespovratna sredstva - Ukupno (EU+Nac) HRK
= Ukupna ugovorena vrijednost bespovratnih sredstava]]/7.5345</f>
        <v>123774.68710597916</v>
      </c>
      <c r="U3619" s="50">
        <v>0</v>
      </c>
      <c r="V3619" s="51">
        <f>Ugovori_OPULJP[[#This Row],[Javni doprinos korisnika - HRK]]/7.5345</f>
        <v>0</v>
      </c>
      <c r="W3619" s="50">
        <v>0</v>
      </c>
      <c r="X3619" s="51">
        <f>Ugovori_OPULJP[[#This Row],[Privatni doprinos korisnika - HRK]]/7.5345</f>
        <v>0</v>
      </c>
      <c r="Y3619" s="52">
        <v>932580.38</v>
      </c>
      <c r="Z3619" s="53">
        <f>Ugovori_OPULJP[[#This Row],[UKUPNI PRIHVATLJIVI IZDACI
TOTAL ELIGIBLE EXPENDITURE
= Bespovratna sredstva ukupno + doprinos korisnika
= Ukupni prihvatljivi troškovi
= Ukupna ugovorena vrijednost projekta HRK]]/7.5345</f>
        <v>123774.68710597916</v>
      </c>
      <c r="AA3619" s="44" t="s">
        <v>12326</v>
      </c>
      <c r="AB3619" s="44" t="s">
        <v>753</v>
      </c>
      <c r="AC3619" s="114" t="s">
        <v>13135</v>
      </c>
      <c r="AD3619" s="43" t="s">
        <v>12328</v>
      </c>
    </row>
    <row r="3620" spans="1:30" ht="88.5" customHeight="1" x14ac:dyDescent="0.2">
      <c r="A3620" s="41" t="s">
        <v>13136</v>
      </c>
      <c r="B3620" s="42" t="s">
        <v>12136</v>
      </c>
      <c r="C3620" s="43" t="s">
        <v>12323</v>
      </c>
      <c r="D3620" s="43" t="s">
        <v>13009</v>
      </c>
      <c r="E3620" s="44" t="s">
        <v>76</v>
      </c>
      <c r="F3620" s="45" t="s">
        <v>13137</v>
      </c>
      <c r="G3620" s="45" t="s">
        <v>13138</v>
      </c>
      <c r="H3620" s="47">
        <v>44144</v>
      </c>
      <c r="I3620" s="47">
        <v>44874</v>
      </c>
      <c r="J3620" s="48" t="str">
        <f>IF(Ugovori_OPULJP[[#This Row],[DATUM ZAVRŠETKA OPERACIJE]]&gt;DATE(2024,3,31),"u provedbi","završen")</f>
        <v>završen</v>
      </c>
      <c r="K3620" s="46" t="s">
        <v>333</v>
      </c>
      <c r="L3620" s="46" t="s">
        <v>333</v>
      </c>
      <c r="M3620" s="49">
        <v>0.85</v>
      </c>
      <c r="N3620" s="49">
        <v>0.15</v>
      </c>
      <c r="O3620" s="50">
        <f>Ugovori_OPULJP[[#This Row],[Bespovratna sredstva - Ukupno (EU+Nac) HRK
= Ukupna ugovorena vrijednost bespovratnih sredstava]]*Ugovori_OPULJP[[#This Row],[EU STOPA SUFINANCIRANJA %
EU CO-FINANCING RATE %]]</f>
        <v>1177029</v>
      </c>
      <c r="P3620" s="51">
        <f>Ugovori_OPULJP[[#This Row],[Bespovratna sredstva - EU dio - HRK]]/7.5345</f>
        <v>156218.59446545888</v>
      </c>
      <c r="Q3620" s="50">
        <f>Ugovori_OPULJP[[#This Row],[Bespovratna sredstva - Ukupno (EU+Nac) HRK
= Ukupna ugovorena vrijednost bespovratnih sredstava]]*Ugovori_OPULJP[[#This Row],[STOPA NACIONALNOG SUFINANCIRANJA %]]</f>
        <v>207711</v>
      </c>
      <c r="R3620" s="51">
        <f>Ugovori_OPULJP[[#This Row],[Bespovratna sredstva - Nacionalni dio - HRK]]/7.5345</f>
        <v>27567.987258610392</v>
      </c>
      <c r="S3620" s="50">
        <v>1384740</v>
      </c>
      <c r="T3620" s="51">
        <f>Ugovori_OPULJP[[#This Row],[Bespovratna sredstva - Ukupno (EU+Nac) HRK
= Ukupna ugovorena vrijednost bespovratnih sredstava]]/7.5345</f>
        <v>183786.58172406928</v>
      </c>
      <c r="U3620" s="50">
        <v>0</v>
      </c>
      <c r="V3620" s="51">
        <f>Ugovori_OPULJP[[#This Row],[Javni doprinos korisnika - HRK]]/7.5345</f>
        <v>0</v>
      </c>
      <c r="W3620" s="50">
        <v>0</v>
      </c>
      <c r="X3620" s="51">
        <f>Ugovori_OPULJP[[#This Row],[Privatni doprinos korisnika - HRK]]/7.5345</f>
        <v>0</v>
      </c>
      <c r="Y3620" s="52">
        <v>1384740</v>
      </c>
      <c r="Z3620" s="53">
        <f>Ugovori_OPULJP[[#This Row],[UKUPNI PRIHVATLJIVI IZDACI
TOTAL ELIGIBLE EXPENDITURE
= Bespovratna sredstva ukupno + doprinos korisnika
= Ukupni prihvatljivi troškovi
= Ukupna ugovorena vrijednost projekta HRK]]/7.5345</f>
        <v>183786.58172406928</v>
      </c>
      <c r="AA3620" s="44" t="s">
        <v>12326</v>
      </c>
      <c r="AB3620" s="44" t="s">
        <v>753</v>
      </c>
      <c r="AC3620" s="114" t="s">
        <v>13139</v>
      </c>
      <c r="AD3620" s="43" t="s">
        <v>12328</v>
      </c>
    </row>
    <row r="3621" spans="1:30" ht="88.5" customHeight="1" x14ac:dyDescent="0.2">
      <c r="A3621" s="41" t="s">
        <v>13140</v>
      </c>
      <c r="B3621" s="42" t="s">
        <v>12136</v>
      </c>
      <c r="C3621" s="43" t="s">
        <v>12323</v>
      </c>
      <c r="D3621" s="43" t="s">
        <v>13009</v>
      </c>
      <c r="E3621" s="44" t="s">
        <v>76</v>
      </c>
      <c r="F3621" s="45" t="s">
        <v>13141</v>
      </c>
      <c r="G3621" s="45" t="s">
        <v>13142</v>
      </c>
      <c r="H3621" s="47">
        <v>44137</v>
      </c>
      <c r="I3621" s="47">
        <v>44867</v>
      </c>
      <c r="J3621" s="48" t="str">
        <f>IF(Ugovori_OPULJP[[#This Row],[DATUM ZAVRŠETKA OPERACIJE]]&gt;DATE(2024,3,31),"u provedbi","završen")</f>
        <v>završen</v>
      </c>
      <c r="K3621" s="46" t="s">
        <v>211</v>
      </c>
      <c r="L3621" s="46" t="s">
        <v>211</v>
      </c>
      <c r="M3621" s="49">
        <v>0.85</v>
      </c>
      <c r="N3621" s="49">
        <v>0.15</v>
      </c>
      <c r="O3621" s="50">
        <f>Ugovori_OPULJP[[#This Row],[Bespovratna sredstva - Ukupno (EU+Nac) HRK
= Ukupna ugovorena vrijednost bespovratnih sredstava]]*Ugovori_OPULJP[[#This Row],[EU STOPA SUFINANCIRANJA %
EU CO-FINANCING RATE %]]</f>
        <v>1017807</v>
      </c>
      <c r="P3621" s="51">
        <f>Ugovori_OPULJP[[#This Row],[Bespovratna sredstva - EU dio - HRK]]/7.5345</f>
        <v>135086.2034640653</v>
      </c>
      <c r="Q3621" s="50">
        <f>Ugovori_OPULJP[[#This Row],[Bespovratna sredstva - Ukupno (EU+Nac) HRK
= Ukupna ugovorena vrijednost bespovratnih sredstava]]*Ugovori_OPULJP[[#This Row],[STOPA NACIONALNOG SUFINANCIRANJA %]]</f>
        <v>179613</v>
      </c>
      <c r="R3621" s="51">
        <f>Ugovori_OPULJP[[#This Row],[Bespovratna sredstva - Nacionalni dio - HRK]]/7.5345</f>
        <v>23838.741787776227</v>
      </c>
      <c r="S3621" s="50">
        <v>1197420</v>
      </c>
      <c r="T3621" s="51">
        <f>Ugovori_OPULJP[[#This Row],[Bespovratna sredstva - Ukupno (EU+Nac) HRK
= Ukupna ugovorena vrijednost bespovratnih sredstava]]/7.5345</f>
        <v>158924.94525184153</v>
      </c>
      <c r="U3621" s="50">
        <v>0</v>
      </c>
      <c r="V3621" s="51">
        <f>Ugovori_OPULJP[[#This Row],[Javni doprinos korisnika - HRK]]/7.5345</f>
        <v>0</v>
      </c>
      <c r="W3621" s="50">
        <v>0</v>
      </c>
      <c r="X3621" s="51">
        <f>Ugovori_OPULJP[[#This Row],[Privatni doprinos korisnika - HRK]]/7.5345</f>
        <v>0</v>
      </c>
      <c r="Y3621" s="52">
        <v>1197420</v>
      </c>
      <c r="Z3621" s="53">
        <f>Ugovori_OPULJP[[#This Row],[UKUPNI PRIHVATLJIVI IZDACI
TOTAL ELIGIBLE EXPENDITURE
= Bespovratna sredstva ukupno + doprinos korisnika
= Ukupni prihvatljivi troškovi
= Ukupna ugovorena vrijednost projekta HRK]]/7.5345</f>
        <v>158924.94525184153</v>
      </c>
      <c r="AA3621" s="44" t="s">
        <v>12326</v>
      </c>
      <c r="AB3621" s="44" t="s">
        <v>753</v>
      </c>
      <c r="AC3621" s="114" t="s">
        <v>13143</v>
      </c>
      <c r="AD3621" s="43" t="s">
        <v>12328</v>
      </c>
    </row>
    <row r="3622" spans="1:30" ht="88.5" customHeight="1" x14ac:dyDescent="0.2">
      <c r="A3622" s="41" t="s">
        <v>13144</v>
      </c>
      <c r="B3622" s="42" t="s">
        <v>12136</v>
      </c>
      <c r="C3622" s="43" t="s">
        <v>12323</v>
      </c>
      <c r="D3622" s="43" t="s">
        <v>13009</v>
      </c>
      <c r="E3622" s="44" t="s">
        <v>76</v>
      </c>
      <c r="F3622" s="45" t="s">
        <v>13145</v>
      </c>
      <c r="G3622" s="45" t="s">
        <v>10266</v>
      </c>
      <c r="H3622" s="47">
        <v>44140</v>
      </c>
      <c r="I3622" s="47">
        <v>45051</v>
      </c>
      <c r="J3622" s="48" t="str">
        <f>IF(Ugovori_OPULJP[[#This Row],[DATUM ZAVRŠETKA OPERACIJE]]&gt;DATE(2024,3,31),"u provedbi","završen")</f>
        <v>završen</v>
      </c>
      <c r="K3622" s="46" t="s">
        <v>7285</v>
      </c>
      <c r="L3622" s="46" t="s">
        <v>84</v>
      </c>
      <c r="M3622" s="49">
        <v>0.85</v>
      </c>
      <c r="N3622" s="49">
        <v>0.15</v>
      </c>
      <c r="O3622" s="50">
        <f>Ugovori_OPULJP[[#This Row],[Bespovratna sredstva - Ukupno (EU+Nac) HRK
= Ukupna ugovorena vrijednost bespovratnih sredstava]]*Ugovori_OPULJP[[#This Row],[EU STOPA SUFINANCIRANJA %
EU CO-FINANCING RATE %]]</f>
        <v>1670766.63</v>
      </c>
      <c r="P3622" s="51">
        <f>Ugovori_OPULJP[[#This Row],[Bespovratna sredstva - EU dio - HRK]]/7.5345</f>
        <v>221748.83933904039</v>
      </c>
      <c r="Q3622" s="50">
        <f>Ugovori_OPULJP[[#This Row],[Bespovratna sredstva - Ukupno (EU+Nac) HRK
= Ukupna ugovorena vrijednost bespovratnih sredstava]]*Ugovori_OPULJP[[#This Row],[STOPA NACIONALNOG SUFINANCIRANJA %]]</f>
        <v>294841.17</v>
      </c>
      <c r="R3622" s="51">
        <f>Ugovori_OPULJP[[#This Row],[Bespovratna sredstva - Nacionalni dio - HRK]]/7.5345</f>
        <v>39132.148118654186</v>
      </c>
      <c r="S3622" s="50">
        <v>1965607.8</v>
      </c>
      <c r="T3622" s="51">
        <f>Ugovori_OPULJP[[#This Row],[Bespovratna sredstva - Ukupno (EU+Nac) HRK
= Ukupna ugovorena vrijednost bespovratnih sredstava]]/7.5345</f>
        <v>260880.9874576946</v>
      </c>
      <c r="U3622" s="50">
        <v>0</v>
      </c>
      <c r="V3622" s="51">
        <f>Ugovori_OPULJP[[#This Row],[Javni doprinos korisnika - HRK]]/7.5345</f>
        <v>0</v>
      </c>
      <c r="W3622" s="50">
        <v>0</v>
      </c>
      <c r="X3622" s="51">
        <f>Ugovori_OPULJP[[#This Row],[Privatni doprinos korisnika - HRK]]/7.5345</f>
        <v>0</v>
      </c>
      <c r="Y3622" s="52">
        <v>1965607.8</v>
      </c>
      <c r="Z3622" s="53">
        <f>Ugovori_OPULJP[[#This Row],[UKUPNI PRIHVATLJIVI IZDACI
TOTAL ELIGIBLE EXPENDITURE
= Bespovratna sredstva ukupno + doprinos korisnika
= Ukupni prihvatljivi troškovi
= Ukupna ugovorena vrijednost projekta HRK]]/7.5345</f>
        <v>260880.9874576946</v>
      </c>
      <c r="AA3622" s="44" t="s">
        <v>12326</v>
      </c>
      <c r="AB3622" s="44" t="s">
        <v>753</v>
      </c>
      <c r="AC3622" s="114" t="s">
        <v>13146</v>
      </c>
      <c r="AD3622" s="43" t="s">
        <v>12328</v>
      </c>
    </row>
    <row r="3623" spans="1:30" ht="88.5" customHeight="1" x14ac:dyDescent="0.2">
      <c r="A3623" s="61" t="s">
        <v>13147</v>
      </c>
      <c r="B3623" s="55" t="s">
        <v>12136</v>
      </c>
      <c r="C3623" s="56" t="s">
        <v>12323</v>
      </c>
      <c r="D3623" s="43" t="s">
        <v>13009</v>
      </c>
      <c r="E3623" s="44" t="s">
        <v>76</v>
      </c>
      <c r="F3623" s="62" t="s">
        <v>13148</v>
      </c>
      <c r="G3623" s="62" t="s">
        <v>13149</v>
      </c>
      <c r="H3623" s="59">
        <v>44154</v>
      </c>
      <c r="I3623" s="59">
        <v>44884</v>
      </c>
      <c r="J3623" s="48" t="str">
        <f>IF(Ugovori_OPULJP[[#This Row],[DATUM ZAVRŠETKA OPERACIJE]]&gt;DATE(2024,3,31),"u provedbi","završen")</f>
        <v>završen</v>
      </c>
      <c r="K3623" s="67" t="s">
        <v>249</v>
      </c>
      <c r="L3623" s="58" t="s">
        <v>249</v>
      </c>
      <c r="M3623" s="49">
        <v>0.85</v>
      </c>
      <c r="N3623" s="49">
        <v>0.15</v>
      </c>
      <c r="O3623" s="50">
        <f>Ugovori_OPULJP[[#This Row],[Bespovratna sredstva - Ukupno (EU+Nac) HRK
= Ukupna ugovorena vrijednost bespovratnih sredstava]]*Ugovori_OPULJP[[#This Row],[EU STOPA SUFINANCIRANJA %
EU CO-FINANCING RATE %]]</f>
        <v>1549389.52</v>
      </c>
      <c r="P3623" s="51">
        <f>Ugovori_OPULJP[[#This Row],[Bespovratna sredstva - EU dio - HRK]]/7.5345</f>
        <v>205639.3284225894</v>
      </c>
      <c r="Q3623" s="50">
        <f>Ugovori_OPULJP[[#This Row],[Bespovratna sredstva - Ukupno (EU+Nac) HRK
= Ukupna ugovorena vrijednost bespovratnih sredstava]]*Ugovori_OPULJP[[#This Row],[STOPA NACIONALNOG SUFINANCIRANJA %]]</f>
        <v>273421.68</v>
      </c>
      <c r="R3623" s="51">
        <f>Ugovori_OPULJP[[#This Row],[Bespovratna sredstva - Nacionalni dio - HRK]]/7.5345</f>
        <v>36289.293251045186</v>
      </c>
      <c r="S3623" s="52">
        <v>1822811.2</v>
      </c>
      <c r="T3623" s="53">
        <f>Ugovori_OPULJP[[#This Row],[Bespovratna sredstva - Ukupno (EU+Nac) HRK
= Ukupna ugovorena vrijednost bespovratnih sredstava]]/7.5345</f>
        <v>241928.6216736346</v>
      </c>
      <c r="U3623" s="50">
        <v>0</v>
      </c>
      <c r="V3623" s="51">
        <f>Ugovori_OPULJP[[#This Row],[Javni doprinos korisnika - HRK]]/7.5345</f>
        <v>0</v>
      </c>
      <c r="W3623" s="50">
        <v>0</v>
      </c>
      <c r="X3623" s="51">
        <f>Ugovori_OPULJP[[#This Row],[Privatni doprinos korisnika - HRK]]/7.5345</f>
        <v>0</v>
      </c>
      <c r="Y3623" s="52">
        <v>1822811.2</v>
      </c>
      <c r="Z3623" s="53">
        <f>Ugovori_OPULJP[[#This Row],[UKUPNI PRIHVATLJIVI IZDACI
TOTAL ELIGIBLE EXPENDITURE
= Bespovratna sredstva ukupno + doprinos korisnika
= Ukupni prihvatljivi troškovi
= Ukupna ugovorena vrijednost projekta HRK]]/7.5345</f>
        <v>241928.6216736346</v>
      </c>
      <c r="AA3623" s="57" t="s">
        <v>12326</v>
      </c>
      <c r="AB3623" s="57" t="s">
        <v>753</v>
      </c>
      <c r="AC3623" s="107" t="s">
        <v>13150</v>
      </c>
      <c r="AD3623" s="43" t="s">
        <v>12328</v>
      </c>
    </row>
    <row r="3624" spans="1:30" ht="88.5" customHeight="1" x14ac:dyDescent="0.2">
      <c r="A3624" s="41" t="s">
        <v>13151</v>
      </c>
      <c r="B3624" s="42" t="s">
        <v>12136</v>
      </c>
      <c r="C3624" s="43" t="s">
        <v>12323</v>
      </c>
      <c r="D3624" s="43" t="s">
        <v>13009</v>
      </c>
      <c r="E3624" s="44" t="s">
        <v>76</v>
      </c>
      <c r="F3624" s="45" t="s">
        <v>13152</v>
      </c>
      <c r="G3624" s="45" t="s">
        <v>13153</v>
      </c>
      <c r="H3624" s="47">
        <v>44145</v>
      </c>
      <c r="I3624" s="47">
        <v>44875</v>
      </c>
      <c r="J3624" s="48" t="str">
        <f>IF(Ugovori_OPULJP[[#This Row],[DATUM ZAVRŠETKA OPERACIJE]]&gt;DATE(2024,3,31),"u provedbi","završen")</f>
        <v>završen</v>
      </c>
      <c r="K3624" s="46" t="s">
        <v>84</v>
      </c>
      <c r="L3624" s="46" t="s">
        <v>84</v>
      </c>
      <c r="M3624" s="49">
        <v>0.85</v>
      </c>
      <c r="N3624" s="49">
        <v>0.15</v>
      </c>
      <c r="O3624" s="50">
        <f>Ugovori_OPULJP[[#This Row],[Bespovratna sredstva - Ukupno (EU+Nac) HRK
= Ukupna ugovorena vrijednost bespovratnih sredstava]]*Ugovori_OPULJP[[#This Row],[EU STOPA SUFINANCIRANJA %
EU CO-FINANCING RATE %]]</f>
        <v>1619352</v>
      </c>
      <c r="P3624" s="51">
        <f>Ugovori_OPULJP[[#This Row],[Bespovratna sredstva - EU dio - HRK]]/7.5345</f>
        <v>214924.94525184151</v>
      </c>
      <c r="Q3624" s="50">
        <f>Ugovori_OPULJP[[#This Row],[Bespovratna sredstva - Ukupno (EU+Nac) HRK
= Ukupna ugovorena vrijednost bespovratnih sredstava]]*Ugovori_OPULJP[[#This Row],[STOPA NACIONALNOG SUFINANCIRANJA %]]</f>
        <v>285768</v>
      </c>
      <c r="R3624" s="51">
        <f>Ugovori_OPULJP[[#This Row],[Bespovratna sredstva - Nacionalni dio - HRK]]/7.5345</f>
        <v>37927.931515030854</v>
      </c>
      <c r="S3624" s="50">
        <v>1905120</v>
      </c>
      <c r="T3624" s="51">
        <f>Ugovori_OPULJP[[#This Row],[Bespovratna sredstva - Ukupno (EU+Nac) HRK
= Ukupna ugovorena vrijednost bespovratnih sredstava]]/7.5345</f>
        <v>252852.87676687236</v>
      </c>
      <c r="U3624" s="50">
        <v>0</v>
      </c>
      <c r="V3624" s="51">
        <f>Ugovori_OPULJP[[#This Row],[Javni doprinos korisnika - HRK]]/7.5345</f>
        <v>0</v>
      </c>
      <c r="W3624" s="50">
        <v>0</v>
      </c>
      <c r="X3624" s="51">
        <f>Ugovori_OPULJP[[#This Row],[Privatni doprinos korisnika - HRK]]/7.5345</f>
        <v>0</v>
      </c>
      <c r="Y3624" s="52">
        <v>1905120</v>
      </c>
      <c r="Z3624" s="53">
        <f>Ugovori_OPULJP[[#This Row],[UKUPNI PRIHVATLJIVI IZDACI
TOTAL ELIGIBLE EXPENDITURE
= Bespovratna sredstva ukupno + doprinos korisnika
= Ukupni prihvatljivi troškovi
= Ukupna ugovorena vrijednost projekta HRK]]/7.5345</f>
        <v>252852.87676687236</v>
      </c>
      <c r="AA3624" s="44" t="s">
        <v>12326</v>
      </c>
      <c r="AB3624" s="44" t="s">
        <v>753</v>
      </c>
      <c r="AC3624" s="114" t="s">
        <v>13154</v>
      </c>
      <c r="AD3624" s="43" t="s">
        <v>12328</v>
      </c>
    </row>
    <row r="3625" spans="1:30" ht="88.5" customHeight="1" x14ac:dyDescent="0.2">
      <c r="A3625" s="41" t="s">
        <v>13155</v>
      </c>
      <c r="B3625" s="42" t="s">
        <v>12136</v>
      </c>
      <c r="C3625" s="43" t="s">
        <v>12323</v>
      </c>
      <c r="D3625" s="43" t="s">
        <v>13009</v>
      </c>
      <c r="E3625" s="44" t="s">
        <v>76</v>
      </c>
      <c r="F3625" s="45" t="s">
        <v>13156</v>
      </c>
      <c r="G3625" s="45" t="s">
        <v>13157</v>
      </c>
      <c r="H3625" s="47">
        <v>44146</v>
      </c>
      <c r="I3625" s="47">
        <v>44876</v>
      </c>
      <c r="J3625" s="48" t="str">
        <f>IF(Ugovori_OPULJP[[#This Row],[DATUM ZAVRŠETKA OPERACIJE]]&gt;DATE(2024,3,31),"u provedbi","završen")</f>
        <v>završen</v>
      </c>
      <c r="K3625" s="46" t="s">
        <v>333</v>
      </c>
      <c r="L3625" s="46" t="s">
        <v>333</v>
      </c>
      <c r="M3625" s="49">
        <v>0.85</v>
      </c>
      <c r="N3625" s="49">
        <v>0.15</v>
      </c>
      <c r="O3625" s="50">
        <f>Ugovori_OPULJP[[#This Row],[Bespovratna sredstva - Ukupno (EU+Nac) HRK
= Ukupna ugovorena vrijednost bespovratnih sredstava]]*Ugovori_OPULJP[[#This Row],[EU STOPA SUFINANCIRANJA %
EU CO-FINANCING RATE %]]</f>
        <v>1387539.7534999999</v>
      </c>
      <c r="P3625" s="51">
        <f>Ugovori_OPULJP[[#This Row],[Bespovratna sredstva - EU dio - HRK]]/7.5345</f>
        <v>184158.17287145794</v>
      </c>
      <c r="Q3625" s="50">
        <f>Ugovori_OPULJP[[#This Row],[Bespovratna sredstva - Ukupno (EU+Nac) HRK
= Ukupna ugovorena vrijednost bespovratnih sredstava]]*Ugovori_OPULJP[[#This Row],[STOPA NACIONALNOG SUFINANCIRANJA %]]</f>
        <v>244859.95649999997</v>
      </c>
      <c r="R3625" s="51">
        <f>Ugovori_OPULJP[[#This Row],[Bespovratna sredstva - Nacionalni dio - HRK]]/7.5345</f>
        <v>32498.501094963165</v>
      </c>
      <c r="S3625" s="50">
        <v>1632399.71</v>
      </c>
      <c r="T3625" s="51">
        <f>Ugovori_OPULJP[[#This Row],[Bespovratna sredstva - Ukupno (EU+Nac) HRK
= Ukupna ugovorena vrijednost bespovratnih sredstava]]/7.5345</f>
        <v>216656.67396642111</v>
      </c>
      <c r="U3625" s="50">
        <v>0</v>
      </c>
      <c r="V3625" s="51">
        <f>Ugovori_OPULJP[[#This Row],[Javni doprinos korisnika - HRK]]/7.5345</f>
        <v>0</v>
      </c>
      <c r="W3625" s="50">
        <v>0</v>
      </c>
      <c r="X3625" s="51">
        <f>Ugovori_OPULJP[[#This Row],[Privatni doprinos korisnika - HRK]]/7.5345</f>
        <v>0</v>
      </c>
      <c r="Y3625" s="52">
        <v>1632399.71</v>
      </c>
      <c r="Z3625" s="53">
        <f>Ugovori_OPULJP[[#This Row],[UKUPNI PRIHVATLJIVI IZDACI
TOTAL ELIGIBLE EXPENDITURE
= Bespovratna sredstva ukupno + doprinos korisnika
= Ukupni prihvatljivi troškovi
= Ukupna ugovorena vrijednost projekta HRK]]/7.5345</f>
        <v>216656.67396642111</v>
      </c>
      <c r="AA3625" s="44" t="s">
        <v>12326</v>
      </c>
      <c r="AB3625" s="44" t="s">
        <v>753</v>
      </c>
      <c r="AC3625" s="114" t="s">
        <v>13158</v>
      </c>
      <c r="AD3625" s="43" t="s">
        <v>12328</v>
      </c>
    </row>
    <row r="3626" spans="1:30" ht="88.5" customHeight="1" x14ac:dyDescent="0.2">
      <c r="A3626" s="41" t="s">
        <v>13159</v>
      </c>
      <c r="B3626" s="42" t="s">
        <v>12136</v>
      </c>
      <c r="C3626" s="43" t="s">
        <v>12323</v>
      </c>
      <c r="D3626" s="43" t="s">
        <v>13009</v>
      </c>
      <c r="E3626" s="44" t="s">
        <v>76</v>
      </c>
      <c r="F3626" s="45" t="s">
        <v>13160</v>
      </c>
      <c r="G3626" s="45" t="s">
        <v>13161</v>
      </c>
      <c r="H3626" s="47">
        <v>44146</v>
      </c>
      <c r="I3626" s="47">
        <v>44876</v>
      </c>
      <c r="J3626" s="48" t="str">
        <f>IF(Ugovori_OPULJP[[#This Row],[DATUM ZAVRŠETKA OPERACIJE]]&gt;DATE(2024,3,31),"u provedbi","završen")</f>
        <v>završen</v>
      </c>
      <c r="K3626" s="46" t="s">
        <v>84</v>
      </c>
      <c r="L3626" s="46" t="s">
        <v>84</v>
      </c>
      <c r="M3626" s="49">
        <v>0.85</v>
      </c>
      <c r="N3626" s="49">
        <v>0.15</v>
      </c>
      <c r="O3626" s="50">
        <f>Ugovori_OPULJP[[#This Row],[Bespovratna sredstva - Ukupno (EU+Nac) HRK
= Ukupna ugovorena vrijednost bespovratnih sredstava]]*Ugovori_OPULJP[[#This Row],[EU STOPA SUFINANCIRANJA %
EU CO-FINANCING RATE %]]</f>
        <v>1699429.48</v>
      </c>
      <c r="P3626" s="51">
        <f>Ugovori_OPULJP[[#This Row],[Bespovratna sredstva - EU dio - HRK]]/7.5345</f>
        <v>225553.05328820756</v>
      </c>
      <c r="Q3626" s="50">
        <f>Ugovori_OPULJP[[#This Row],[Bespovratna sredstva - Ukupno (EU+Nac) HRK
= Ukupna ugovorena vrijednost bespovratnih sredstava]]*Ugovori_OPULJP[[#This Row],[STOPA NACIONALNOG SUFINANCIRANJA %]]</f>
        <v>299899.32</v>
      </c>
      <c r="R3626" s="51">
        <f>Ugovori_OPULJP[[#This Row],[Bespovratna sredstva - Nacionalni dio - HRK]]/7.5345</f>
        <v>39803.479992036628</v>
      </c>
      <c r="S3626" s="50">
        <v>1999328.8</v>
      </c>
      <c r="T3626" s="51">
        <f>Ugovori_OPULJP[[#This Row],[Bespovratna sredstva - Ukupno (EU+Nac) HRK
= Ukupna ugovorena vrijednost bespovratnih sredstava]]/7.5345</f>
        <v>265356.53328024421</v>
      </c>
      <c r="U3626" s="50">
        <v>0</v>
      </c>
      <c r="V3626" s="51">
        <f>Ugovori_OPULJP[[#This Row],[Javni doprinos korisnika - HRK]]/7.5345</f>
        <v>0</v>
      </c>
      <c r="W3626" s="50">
        <v>0</v>
      </c>
      <c r="X3626" s="51">
        <f>Ugovori_OPULJP[[#This Row],[Privatni doprinos korisnika - HRK]]/7.5345</f>
        <v>0</v>
      </c>
      <c r="Y3626" s="52">
        <v>1999328.8</v>
      </c>
      <c r="Z3626" s="53">
        <f>Ugovori_OPULJP[[#This Row],[UKUPNI PRIHVATLJIVI IZDACI
TOTAL ELIGIBLE EXPENDITURE
= Bespovratna sredstva ukupno + doprinos korisnika
= Ukupni prihvatljivi troškovi
= Ukupna ugovorena vrijednost projekta HRK]]/7.5345</f>
        <v>265356.53328024421</v>
      </c>
      <c r="AA3626" s="44" t="s">
        <v>12326</v>
      </c>
      <c r="AB3626" s="44" t="s">
        <v>753</v>
      </c>
      <c r="AC3626" s="114" t="s">
        <v>13040</v>
      </c>
      <c r="AD3626" s="43" t="s">
        <v>12328</v>
      </c>
    </row>
    <row r="3627" spans="1:30" ht="88.5" customHeight="1" x14ac:dyDescent="0.2">
      <c r="A3627" s="41" t="s">
        <v>13162</v>
      </c>
      <c r="B3627" s="42" t="s">
        <v>12136</v>
      </c>
      <c r="C3627" s="43" t="s">
        <v>12323</v>
      </c>
      <c r="D3627" s="43" t="s">
        <v>13009</v>
      </c>
      <c r="E3627" s="44" t="s">
        <v>76</v>
      </c>
      <c r="F3627" s="45" t="s">
        <v>13163</v>
      </c>
      <c r="G3627" s="45" t="s">
        <v>1861</v>
      </c>
      <c r="H3627" s="47">
        <v>44144</v>
      </c>
      <c r="I3627" s="47">
        <v>44874</v>
      </c>
      <c r="J3627" s="48" t="str">
        <f>IF(Ugovori_OPULJP[[#This Row],[DATUM ZAVRŠETKA OPERACIJE]]&gt;DATE(2024,3,31),"u provedbi","završen")</f>
        <v>završen</v>
      </c>
      <c r="K3627" s="46" t="s">
        <v>155</v>
      </c>
      <c r="L3627" s="46" t="s">
        <v>155</v>
      </c>
      <c r="M3627" s="49">
        <v>0.85</v>
      </c>
      <c r="N3627" s="49">
        <v>0.15</v>
      </c>
      <c r="O3627" s="50">
        <f>Ugovori_OPULJP[[#This Row],[Bespovratna sredstva - Ukupno (EU+Nac) HRK
= Ukupna ugovorena vrijednost bespovratnih sredstava]]*Ugovori_OPULJP[[#This Row],[EU STOPA SUFINANCIRANJA %
EU CO-FINANCING RATE %]]</f>
        <v>1691157.3564999998</v>
      </c>
      <c r="P3627" s="51">
        <f>Ugovori_OPULJP[[#This Row],[Bespovratna sredstva - EU dio - HRK]]/7.5345</f>
        <v>224455.15382573492</v>
      </c>
      <c r="Q3627" s="50">
        <f>Ugovori_OPULJP[[#This Row],[Bespovratna sredstva - Ukupno (EU+Nac) HRK
= Ukupna ugovorena vrijednost bespovratnih sredstava]]*Ugovori_OPULJP[[#This Row],[STOPA NACIONALNOG SUFINANCIRANJA %]]</f>
        <v>298439.53349999996</v>
      </c>
      <c r="R3627" s="51">
        <f>Ugovori_OPULJP[[#This Row],[Bespovratna sredstva - Nacionalni dio - HRK]]/7.5345</f>
        <v>39609.73302807087</v>
      </c>
      <c r="S3627" s="50">
        <v>1989596.89</v>
      </c>
      <c r="T3627" s="51">
        <f>Ugovori_OPULJP[[#This Row],[Bespovratna sredstva - Ukupno (EU+Nac) HRK
= Ukupna ugovorena vrijednost bespovratnih sredstava]]/7.5345</f>
        <v>264064.8868538058</v>
      </c>
      <c r="U3627" s="50">
        <v>0</v>
      </c>
      <c r="V3627" s="51">
        <f>Ugovori_OPULJP[[#This Row],[Javni doprinos korisnika - HRK]]/7.5345</f>
        <v>0</v>
      </c>
      <c r="W3627" s="50">
        <v>0</v>
      </c>
      <c r="X3627" s="51">
        <f>Ugovori_OPULJP[[#This Row],[Privatni doprinos korisnika - HRK]]/7.5345</f>
        <v>0</v>
      </c>
      <c r="Y3627" s="52">
        <v>1989596.89</v>
      </c>
      <c r="Z3627" s="53">
        <f>Ugovori_OPULJP[[#This Row],[UKUPNI PRIHVATLJIVI IZDACI
TOTAL ELIGIBLE EXPENDITURE
= Bespovratna sredstva ukupno + doprinos korisnika
= Ukupni prihvatljivi troškovi
= Ukupna ugovorena vrijednost projekta HRK]]/7.5345</f>
        <v>264064.8868538058</v>
      </c>
      <c r="AA3627" s="44" t="s">
        <v>12326</v>
      </c>
      <c r="AB3627" s="44" t="s">
        <v>753</v>
      </c>
      <c r="AC3627" s="114" t="s">
        <v>13164</v>
      </c>
      <c r="AD3627" s="43" t="s">
        <v>12328</v>
      </c>
    </row>
    <row r="3628" spans="1:30" ht="88.5" customHeight="1" x14ac:dyDescent="0.2">
      <c r="A3628" s="41" t="s">
        <v>13165</v>
      </c>
      <c r="B3628" s="42" t="s">
        <v>12136</v>
      </c>
      <c r="C3628" s="43" t="s">
        <v>12323</v>
      </c>
      <c r="D3628" s="43" t="s">
        <v>13009</v>
      </c>
      <c r="E3628" s="44" t="s">
        <v>76</v>
      </c>
      <c r="F3628" s="45" t="s">
        <v>13166</v>
      </c>
      <c r="G3628" s="45" t="s">
        <v>808</v>
      </c>
      <c r="H3628" s="47">
        <v>44145</v>
      </c>
      <c r="I3628" s="47">
        <v>44875</v>
      </c>
      <c r="J3628" s="48" t="str">
        <f>IF(Ugovori_OPULJP[[#This Row],[DATUM ZAVRŠETKA OPERACIJE]]&gt;DATE(2024,3,31),"u provedbi","završen")</f>
        <v>završen</v>
      </c>
      <c r="K3628" s="46" t="s">
        <v>99</v>
      </c>
      <c r="L3628" s="46" t="s">
        <v>99</v>
      </c>
      <c r="M3628" s="49">
        <v>0.85</v>
      </c>
      <c r="N3628" s="49">
        <v>0.15</v>
      </c>
      <c r="O3628" s="50">
        <f>Ugovori_OPULJP[[#This Row],[Bespovratna sredstva - Ukupno (EU+Nac) HRK
= Ukupna ugovorena vrijednost bespovratnih sredstava]]*Ugovori_OPULJP[[#This Row],[EU STOPA SUFINANCIRANJA %
EU CO-FINANCING RATE %]]</f>
        <v>1114840.9175</v>
      </c>
      <c r="P3628" s="51">
        <f>Ugovori_OPULJP[[#This Row],[Bespovratna sredstva - EU dio - HRK]]/7.5345</f>
        <v>147964.81750613841</v>
      </c>
      <c r="Q3628" s="50">
        <f>Ugovori_OPULJP[[#This Row],[Bespovratna sredstva - Ukupno (EU+Nac) HRK
= Ukupna ugovorena vrijednost bespovratnih sredstava]]*Ugovori_OPULJP[[#This Row],[STOPA NACIONALNOG SUFINANCIRANJA %]]</f>
        <v>196736.63250000001</v>
      </c>
      <c r="R3628" s="51">
        <f>Ugovori_OPULJP[[#This Row],[Bespovratna sredstva - Nacionalni dio - HRK]]/7.5345</f>
        <v>26111.438383436194</v>
      </c>
      <c r="S3628" s="50">
        <v>1311577.55</v>
      </c>
      <c r="T3628" s="51">
        <f>Ugovori_OPULJP[[#This Row],[Bespovratna sredstva - Ukupno (EU+Nac) HRK
= Ukupna ugovorena vrijednost bespovratnih sredstava]]/7.5345</f>
        <v>174076.25588957462</v>
      </c>
      <c r="U3628" s="50">
        <v>0</v>
      </c>
      <c r="V3628" s="51">
        <f>Ugovori_OPULJP[[#This Row],[Javni doprinos korisnika - HRK]]/7.5345</f>
        <v>0</v>
      </c>
      <c r="W3628" s="50">
        <v>0</v>
      </c>
      <c r="X3628" s="51">
        <f>Ugovori_OPULJP[[#This Row],[Privatni doprinos korisnika - HRK]]/7.5345</f>
        <v>0</v>
      </c>
      <c r="Y3628" s="52">
        <v>1311577.55</v>
      </c>
      <c r="Z3628" s="53">
        <f>Ugovori_OPULJP[[#This Row],[UKUPNI PRIHVATLJIVI IZDACI
TOTAL ELIGIBLE EXPENDITURE
= Bespovratna sredstva ukupno + doprinos korisnika
= Ukupni prihvatljivi troškovi
= Ukupna ugovorena vrijednost projekta HRK]]/7.5345</f>
        <v>174076.25588957462</v>
      </c>
      <c r="AA3628" s="44" t="s">
        <v>12326</v>
      </c>
      <c r="AB3628" s="44" t="s">
        <v>753</v>
      </c>
      <c r="AC3628" s="114" t="s">
        <v>13167</v>
      </c>
      <c r="AD3628" s="43" t="s">
        <v>12328</v>
      </c>
    </row>
    <row r="3629" spans="1:30" ht="88.5" customHeight="1" x14ac:dyDescent="0.2">
      <c r="A3629" s="41" t="s">
        <v>13168</v>
      </c>
      <c r="B3629" s="42" t="s">
        <v>12136</v>
      </c>
      <c r="C3629" s="43" t="s">
        <v>12323</v>
      </c>
      <c r="D3629" s="43" t="s">
        <v>13009</v>
      </c>
      <c r="E3629" s="44" t="s">
        <v>76</v>
      </c>
      <c r="F3629" s="45" t="s">
        <v>13169</v>
      </c>
      <c r="G3629" s="45" t="s">
        <v>485</v>
      </c>
      <c r="H3629" s="47">
        <v>44137</v>
      </c>
      <c r="I3629" s="47">
        <v>44867</v>
      </c>
      <c r="J3629" s="48" t="str">
        <f>IF(Ugovori_OPULJP[[#This Row],[DATUM ZAVRŠETKA OPERACIJE]]&gt;DATE(2024,3,31),"u provedbi","završen")</f>
        <v>završen</v>
      </c>
      <c r="K3629" s="46" t="s">
        <v>186</v>
      </c>
      <c r="L3629" s="46" t="s">
        <v>186</v>
      </c>
      <c r="M3629" s="49">
        <v>0.85</v>
      </c>
      <c r="N3629" s="49">
        <v>0.15</v>
      </c>
      <c r="O3629" s="50">
        <f>Ugovori_OPULJP[[#This Row],[Bespovratna sredstva - Ukupno (EU+Nac) HRK
= Ukupna ugovorena vrijednost bespovratnih sredstava]]*Ugovori_OPULJP[[#This Row],[EU STOPA SUFINANCIRANJA %
EU CO-FINANCING RATE %]]</f>
        <v>1695628.5944999999</v>
      </c>
      <c r="P3629" s="51">
        <f>Ugovori_OPULJP[[#This Row],[Bespovratna sredstva - EU dio - HRK]]/7.5345</f>
        <v>225048.58909018512</v>
      </c>
      <c r="Q3629" s="50">
        <f>Ugovori_OPULJP[[#This Row],[Bespovratna sredstva - Ukupno (EU+Nac) HRK
= Ukupna ugovorena vrijednost bespovratnih sredstava]]*Ugovori_OPULJP[[#This Row],[STOPA NACIONALNOG SUFINANCIRANJA %]]</f>
        <v>299228.57549999998</v>
      </c>
      <c r="R3629" s="51">
        <f>Ugovori_OPULJP[[#This Row],[Bespovratna sredstva - Nacionalni dio - HRK]]/7.5345</f>
        <v>39714.456898267963</v>
      </c>
      <c r="S3629" s="50">
        <v>1994857.17</v>
      </c>
      <c r="T3629" s="51">
        <f>Ugovori_OPULJP[[#This Row],[Bespovratna sredstva - Ukupno (EU+Nac) HRK
= Ukupna ugovorena vrijednost bespovratnih sredstava]]/7.5345</f>
        <v>264763.04598845309</v>
      </c>
      <c r="U3629" s="50">
        <v>0</v>
      </c>
      <c r="V3629" s="51">
        <f>Ugovori_OPULJP[[#This Row],[Javni doprinos korisnika - HRK]]/7.5345</f>
        <v>0</v>
      </c>
      <c r="W3629" s="50">
        <v>0</v>
      </c>
      <c r="X3629" s="51">
        <f>Ugovori_OPULJP[[#This Row],[Privatni doprinos korisnika - HRK]]/7.5345</f>
        <v>0</v>
      </c>
      <c r="Y3629" s="52">
        <v>1994857.17</v>
      </c>
      <c r="Z3629" s="53">
        <f>Ugovori_OPULJP[[#This Row],[UKUPNI PRIHVATLJIVI IZDACI
TOTAL ELIGIBLE EXPENDITURE
= Bespovratna sredstva ukupno + doprinos korisnika
= Ukupni prihvatljivi troškovi
= Ukupna ugovorena vrijednost projekta HRK]]/7.5345</f>
        <v>264763.04598845309</v>
      </c>
      <c r="AA3629" s="44" t="s">
        <v>12326</v>
      </c>
      <c r="AB3629" s="44" t="s">
        <v>753</v>
      </c>
      <c r="AC3629" s="114" t="s">
        <v>13170</v>
      </c>
      <c r="AD3629" s="43" t="s">
        <v>12328</v>
      </c>
    </row>
    <row r="3630" spans="1:30" ht="88.5" customHeight="1" x14ac:dyDescent="0.2">
      <c r="A3630" s="41" t="s">
        <v>13171</v>
      </c>
      <c r="B3630" s="42" t="s">
        <v>12136</v>
      </c>
      <c r="C3630" s="43" t="s">
        <v>12323</v>
      </c>
      <c r="D3630" s="43" t="s">
        <v>13009</v>
      </c>
      <c r="E3630" s="44" t="s">
        <v>76</v>
      </c>
      <c r="F3630" s="45" t="s">
        <v>13172</v>
      </c>
      <c r="G3630" s="45" t="s">
        <v>13173</v>
      </c>
      <c r="H3630" s="47">
        <v>44137</v>
      </c>
      <c r="I3630" s="47">
        <v>44867</v>
      </c>
      <c r="J3630" s="48" t="str">
        <f>IF(Ugovori_OPULJP[[#This Row],[DATUM ZAVRŠETKA OPERACIJE]]&gt;DATE(2024,3,31),"u provedbi","završen")</f>
        <v>završen</v>
      </c>
      <c r="K3630" s="46" t="s">
        <v>338</v>
      </c>
      <c r="L3630" s="46" t="s">
        <v>338</v>
      </c>
      <c r="M3630" s="49">
        <v>0.85</v>
      </c>
      <c r="N3630" s="49">
        <v>0.15</v>
      </c>
      <c r="O3630" s="50">
        <f>Ugovori_OPULJP[[#This Row],[Bespovratna sredstva - Ukupno (EU+Nac) HRK
= Ukupna ugovorena vrijednost bespovratnih sredstava]]*Ugovori_OPULJP[[#This Row],[EU STOPA SUFINANCIRANJA %
EU CO-FINANCING RATE %]]</f>
        <v>1512228.3020000001</v>
      </c>
      <c r="P3630" s="51">
        <f>Ugovori_OPULJP[[#This Row],[Bespovratna sredstva - EU dio - HRK]]/7.5345</f>
        <v>200707.18720552127</v>
      </c>
      <c r="Q3630" s="50">
        <f>Ugovori_OPULJP[[#This Row],[Bespovratna sredstva - Ukupno (EU+Nac) HRK
= Ukupna ugovorena vrijednost bespovratnih sredstava]]*Ugovori_OPULJP[[#This Row],[STOPA NACIONALNOG SUFINANCIRANJA %]]</f>
        <v>266863.81800000003</v>
      </c>
      <c r="R3630" s="51">
        <f>Ugovori_OPULJP[[#This Row],[Bespovratna sredstva - Nacionalni dio - HRK]]/7.5345</f>
        <v>35418.915389209636</v>
      </c>
      <c r="S3630" s="50">
        <v>1779092.12</v>
      </c>
      <c r="T3630" s="51">
        <f>Ugovori_OPULJP[[#This Row],[Bespovratna sredstva - Ukupno (EU+Nac) HRK
= Ukupna ugovorena vrijednost bespovratnih sredstava]]/7.5345</f>
        <v>236126.10259473091</v>
      </c>
      <c r="U3630" s="50">
        <v>0</v>
      </c>
      <c r="V3630" s="51">
        <f>Ugovori_OPULJP[[#This Row],[Javni doprinos korisnika - HRK]]/7.5345</f>
        <v>0</v>
      </c>
      <c r="W3630" s="50">
        <v>0</v>
      </c>
      <c r="X3630" s="51">
        <f>Ugovori_OPULJP[[#This Row],[Privatni doprinos korisnika - HRK]]/7.5345</f>
        <v>0</v>
      </c>
      <c r="Y3630" s="52">
        <v>1779092.12</v>
      </c>
      <c r="Z3630" s="53">
        <f>Ugovori_OPULJP[[#This Row],[UKUPNI PRIHVATLJIVI IZDACI
TOTAL ELIGIBLE EXPENDITURE
= Bespovratna sredstva ukupno + doprinos korisnika
= Ukupni prihvatljivi troškovi
= Ukupna ugovorena vrijednost projekta HRK]]/7.5345</f>
        <v>236126.10259473091</v>
      </c>
      <c r="AA3630" s="44" t="s">
        <v>12326</v>
      </c>
      <c r="AB3630" s="44" t="s">
        <v>753</v>
      </c>
      <c r="AC3630" s="114" t="s">
        <v>13174</v>
      </c>
      <c r="AD3630" s="43" t="s">
        <v>12328</v>
      </c>
    </row>
    <row r="3631" spans="1:30" ht="88.5" customHeight="1" x14ac:dyDescent="0.2">
      <c r="A3631" s="41" t="s">
        <v>13175</v>
      </c>
      <c r="B3631" s="42" t="s">
        <v>12136</v>
      </c>
      <c r="C3631" s="43" t="s">
        <v>12323</v>
      </c>
      <c r="D3631" s="43" t="s">
        <v>13009</v>
      </c>
      <c r="E3631" s="44" t="s">
        <v>76</v>
      </c>
      <c r="F3631" s="45" t="s">
        <v>13176</v>
      </c>
      <c r="G3631" s="45" t="s">
        <v>792</v>
      </c>
      <c r="H3631" s="47">
        <v>44146</v>
      </c>
      <c r="I3631" s="47">
        <v>44876</v>
      </c>
      <c r="J3631" s="48" t="str">
        <f>IF(Ugovori_OPULJP[[#This Row],[DATUM ZAVRŠETKA OPERACIJE]]&gt;DATE(2024,3,31),"u provedbi","završen")</f>
        <v>završen</v>
      </c>
      <c r="K3631" s="46" t="s">
        <v>200</v>
      </c>
      <c r="L3631" s="46" t="s">
        <v>200</v>
      </c>
      <c r="M3631" s="49">
        <v>0.85</v>
      </c>
      <c r="N3631" s="49">
        <v>0.15</v>
      </c>
      <c r="O3631" s="50">
        <f>Ugovori_OPULJP[[#This Row],[Bespovratna sredstva - Ukupno (EU+Nac) HRK
= Ukupna ugovorena vrijednost bespovratnih sredstava]]*Ugovori_OPULJP[[#This Row],[EU STOPA SUFINANCIRANJA %
EU CO-FINANCING RATE %]]</f>
        <v>1696972.8354999998</v>
      </c>
      <c r="P3631" s="51">
        <f>Ugovori_OPULJP[[#This Row],[Bespovratna sredstva - EU dio - HRK]]/7.5345</f>
        <v>225227.00053089121</v>
      </c>
      <c r="Q3631" s="50">
        <f>Ugovori_OPULJP[[#This Row],[Bespovratna sredstva - Ukupno (EU+Nac) HRK
= Ukupna ugovorena vrijednost bespovratnih sredstava]]*Ugovori_OPULJP[[#This Row],[STOPA NACIONALNOG SUFINANCIRANJA %]]</f>
        <v>299465.79449999996</v>
      </c>
      <c r="R3631" s="51">
        <f>Ugovori_OPULJP[[#This Row],[Bespovratna sredstva - Nacionalni dio - HRK]]/7.5345</f>
        <v>39745.941270157266</v>
      </c>
      <c r="S3631" s="50">
        <v>1996438.63</v>
      </c>
      <c r="T3631" s="51">
        <f>Ugovori_OPULJP[[#This Row],[Bespovratna sredstva - Ukupno (EU+Nac) HRK
= Ukupna ugovorena vrijednost bespovratnih sredstava]]/7.5345</f>
        <v>264972.94180104847</v>
      </c>
      <c r="U3631" s="50">
        <v>0</v>
      </c>
      <c r="V3631" s="51">
        <f>Ugovori_OPULJP[[#This Row],[Javni doprinos korisnika - HRK]]/7.5345</f>
        <v>0</v>
      </c>
      <c r="W3631" s="50">
        <v>0</v>
      </c>
      <c r="X3631" s="51">
        <f>Ugovori_OPULJP[[#This Row],[Privatni doprinos korisnika - HRK]]/7.5345</f>
        <v>0</v>
      </c>
      <c r="Y3631" s="52">
        <v>1996438.63</v>
      </c>
      <c r="Z3631" s="53">
        <f>Ugovori_OPULJP[[#This Row],[UKUPNI PRIHVATLJIVI IZDACI
TOTAL ELIGIBLE EXPENDITURE
= Bespovratna sredstva ukupno + doprinos korisnika
= Ukupni prihvatljivi troškovi
= Ukupna ugovorena vrijednost projekta HRK]]/7.5345</f>
        <v>264972.94180104847</v>
      </c>
      <c r="AA3631" s="44" t="s">
        <v>12326</v>
      </c>
      <c r="AB3631" s="44" t="s">
        <v>753</v>
      </c>
      <c r="AC3631" s="114" t="s">
        <v>13177</v>
      </c>
      <c r="AD3631" s="43" t="s">
        <v>12328</v>
      </c>
    </row>
    <row r="3632" spans="1:30" ht="88.5" customHeight="1" x14ac:dyDescent="0.2">
      <c r="A3632" s="41" t="s">
        <v>13178</v>
      </c>
      <c r="B3632" s="42" t="s">
        <v>12136</v>
      </c>
      <c r="C3632" s="43" t="s">
        <v>12323</v>
      </c>
      <c r="D3632" s="43" t="s">
        <v>13009</v>
      </c>
      <c r="E3632" s="44" t="s">
        <v>76</v>
      </c>
      <c r="F3632" s="45" t="s">
        <v>13179</v>
      </c>
      <c r="G3632" s="45" t="s">
        <v>1828</v>
      </c>
      <c r="H3632" s="47">
        <v>44138</v>
      </c>
      <c r="I3632" s="47">
        <v>44868</v>
      </c>
      <c r="J3632" s="48" t="str">
        <f>IF(Ugovori_OPULJP[[#This Row],[DATUM ZAVRŠETKA OPERACIJE]]&gt;DATE(2024,3,31),"u provedbi","završen")</f>
        <v>završen</v>
      </c>
      <c r="K3632" s="46" t="s">
        <v>271</v>
      </c>
      <c r="L3632" s="46" t="s">
        <v>271</v>
      </c>
      <c r="M3632" s="49">
        <v>0.85</v>
      </c>
      <c r="N3632" s="49">
        <v>0.15</v>
      </c>
      <c r="O3632" s="50">
        <f>Ugovori_OPULJP[[#This Row],[Bespovratna sredstva - Ukupno (EU+Nac) HRK
= Ukupna ugovorena vrijednost bespovratnih sredstava]]*Ugovori_OPULJP[[#This Row],[EU STOPA SUFINANCIRANJA %
EU CO-FINANCING RATE %]]</f>
        <v>1691914.7489999998</v>
      </c>
      <c r="P3632" s="51">
        <f>Ugovori_OPULJP[[#This Row],[Bespovratna sredstva - EU dio - HRK]]/7.5345</f>
        <v>224555.67708540711</v>
      </c>
      <c r="Q3632" s="50">
        <f>Ugovori_OPULJP[[#This Row],[Bespovratna sredstva - Ukupno (EU+Nac) HRK
= Ukupna ugovorena vrijednost bespovratnih sredstava]]*Ugovori_OPULJP[[#This Row],[STOPA NACIONALNOG SUFINANCIRANJA %]]</f>
        <v>298573.19099999999</v>
      </c>
      <c r="R3632" s="51">
        <f>Ugovori_OPULJP[[#This Row],[Bespovratna sredstva - Nacionalni dio - HRK]]/7.5345</f>
        <v>39627.472426836546</v>
      </c>
      <c r="S3632" s="50">
        <v>1990487.94</v>
      </c>
      <c r="T3632" s="51">
        <f>Ugovori_OPULJP[[#This Row],[Bespovratna sredstva - Ukupno (EU+Nac) HRK
= Ukupna ugovorena vrijednost bespovratnih sredstava]]/7.5345</f>
        <v>264183.14951224363</v>
      </c>
      <c r="U3632" s="50">
        <v>0</v>
      </c>
      <c r="V3632" s="51">
        <f>Ugovori_OPULJP[[#This Row],[Javni doprinos korisnika - HRK]]/7.5345</f>
        <v>0</v>
      </c>
      <c r="W3632" s="50">
        <v>0</v>
      </c>
      <c r="X3632" s="51">
        <f>Ugovori_OPULJP[[#This Row],[Privatni doprinos korisnika - HRK]]/7.5345</f>
        <v>0</v>
      </c>
      <c r="Y3632" s="52">
        <v>1990487.94</v>
      </c>
      <c r="Z3632" s="53">
        <f>Ugovori_OPULJP[[#This Row],[UKUPNI PRIHVATLJIVI IZDACI
TOTAL ELIGIBLE EXPENDITURE
= Bespovratna sredstva ukupno + doprinos korisnika
= Ukupni prihvatljivi troškovi
= Ukupna ugovorena vrijednost projekta HRK]]/7.5345</f>
        <v>264183.14951224363</v>
      </c>
      <c r="AA3632" s="44" t="s">
        <v>12326</v>
      </c>
      <c r="AB3632" s="44" t="s">
        <v>753</v>
      </c>
      <c r="AC3632" s="114" t="s">
        <v>13180</v>
      </c>
      <c r="AD3632" s="43" t="s">
        <v>12328</v>
      </c>
    </row>
    <row r="3633" spans="1:30" ht="88.5" customHeight="1" x14ac:dyDescent="0.2">
      <c r="A3633" s="41" t="s">
        <v>13181</v>
      </c>
      <c r="B3633" s="42" t="s">
        <v>12136</v>
      </c>
      <c r="C3633" s="43" t="s">
        <v>12323</v>
      </c>
      <c r="D3633" s="43" t="s">
        <v>13009</v>
      </c>
      <c r="E3633" s="44" t="s">
        <v>76</v>
      </c>
      <c r="F3633" s="45" t="s">
        <v>13182</v>
      </c>
      <c r="G3633" s="45" t="s">
        <v>12770</v>
      </c>
      <c r="H3633" s="47">
        <v>44144</v>
      </c>
      <c r="I3633" s="47">
        <v>44874</v>
      </c>
      <c r="J3633" s="48" t="str">
        <f>IF(Ugovori_OPULJP[[#This Row],[DATUM ZAVRŠETKA OPERACIJE]]&gt;DATE(2024,3,31),"u provedbi","završen")</f>
        <v>završen</v>
      </c>
      <c r="K3633" s="46" t="s">
        <v>338</v>
      </c>
      <c r="L3633" s="46" t="s">
        <v>338</v>
      </c>
      <c r="M3633" s="49">
        <v>0.85</v>
      </c>
      <c r="N3633" s="49">
        <v>0.15</v>
      </c>
      <c r="O3633" s="50">
        <f>Ugovori_OPULJP[[#This Row],[Bespovratna sredstva - Ukupno (EU+Nac) HRK
= Ukupna ugovorena vrijednost bespovratnih sredstava]]*Ugovori_OPULJP[[#This Row],[EU STOPA SUFINANCIRANJA %
EU CO-FINANCING RATE %]]</f>
        <v>1401004.6375</v>
      </c>
      <c r="P3633" s="51">
        <f>Ugovori_OPULJP[[#This Row],[Bespovratna sredstva - EU dio - HRK]]/7.5345</f>
        <v>185945.27009091512</v>
      </c>
      <c r="Q3633" s="50">
        <f>Ugovori_OPULJP[[#This Row],[Bespovratna sredstva - Ukupno (EU+Nac) HRK
= Ukupna ugovorena vrijednost bespovratnih sredstava]]*Ugovori_OPULJP[[#This Row],[STOPA NACIONALNOG SUFINANCIRANJA %]]</f>
        <v>247236.11249999999</v>
      </c>
      <c r="R3633" s="51">
        <f>Ugovori_OPULJP[[#This Row],[Bespovratna sredstva - Nacionalni dio - HRK]]/7.5345</f>
        <v>32813.871192514431</v>
      </c>
      <c r="S3633" s="50">
        <v>1648240.75</v>
      </c>
      <c r="T3633" s="51">
        <f>Ugovori_OPULJP[[#This Row],[Bespovratna sredstva - Ukupno (EU+Nac) HRK
= Ukupna ugovorena vrijednost bespovratnih sredstava]]/7.5345</f>
        <v>218759.14128342955</v>
      </c>
      <c r="U3633" s="50">
        <v>0</v>
      </c>
      <c r="V3633" s="51">
        <f>Ugovori_OPULJP[[#This Row],[Javni doprinos korisnika - HRK]]/7.5345</f>
        <v>0</v>
      </c>
      <c r="W3633" s="50">
        <v>0</v>
      </c>
      <c r="X3633" s="51">
        <f>Ugovori_OPULJP[[#This Row],[Privatni doprinos korisnika - HRK]]/7.5345</f>
        <v>0</v>
      </c>
      <c r="Y3633" s="52">
        <v>1648240.75</v>
      </c>
      <c r="Z3633" s="53">
        <f>Ugovori_OPULJP[[#This Row],[UKUPNI PRIHVATLJIVI IZDACI
TOTAL ELIGIBLE EXPENDITURE
= Bespovratna sredstva ukupno + doprinos korisnika
= Ukupni prihvatljivi troškovi
= Ukupna ugovorena vrijednost projekta HRK]]/7.5345</f>
        <v>218759.14128342955</v>
      </c>
      <c r="AA3633" s="44" t="s">
        <v>12326</v>
      </c>
      <c r="AB3633" s="44" t="s">
        <v>753</v>
      </c>
      <c r="AC3633" s="114" t="s">
        <v>13183</v>
      </c>
      <c r="AD3633" s="43" t="s">
        <v>12328</v>
      </c>
    </row>
    <row r="3634" spans="1:30" ht="88.5" customHeight="1" x14ac:dyDescent="0.2">
      <c r="A3634" s="41" t="s">
        <v>13184</v>
      </c>
      <c r="B3634" s="42" t="s">
        <v>12136</v>
      </c>
      <c r="C3634" s="43" t="s">
        <v>12323</v>
      </c>
      <c r="D3634" s="43" t="s">
        <v>13009</v>
      </c>
      <c r="E3634" s="44" t="s">
        <v>76</v>
      </c>
      <c r="F3634" s="45" t="s">
        <v>13185</v>
      </c>
      <c r="G3634" s="45" t="s">
        <v>13186</v>
      </c>
      <c r="H3634" s="47">
        <v>44152</v>
      </c>
      <c r="I3634" s="47">
        <v>44882</v>
      </c>
      <c r="J3634" s="48" t="str">
        <f>IF(Ugovori_OPULJP[[#This Row],[DATUM ZAVRŠETKA OPERACIJE]]&gt;DATE(2024,3,31),"u provedbi","završen")</f>
        <v>završen</v>
      </c>
      <c r="K3634" s="46" t="s">
        <v>79</v>
      </c>
      <c r="L3634" s="46" t="s">
        <v>79</v>
      </c>
      <c r="M3634" s="49">
        <v>0.85</v>
      </c>
      <c r="N3634" s="49">
        <v>0.15</v>
      </c>
      <c r="O3634" s="50">
        <f>Ugovori_OPULJP[[#This Row],[Bespovratna sredstva - Ukupno (EU+Nac) HRK
= Ukupna ugovorena vrijednost bespovratnih sredstava]]*Ugovori_OPULJP[[#This Row],[EU STOPA SUFINANCIRANJA %
EU CO-FINANCING RATE %]]</f>
        <v>1690778.129</v>
      </c>
      <c r="P3634" s="51">
        <f>Ugovori_OPULJP[[#This Row],[Bespovratna sredstva - EU dio - HRK]]/7.5345</f>
        <v>224404.82168690689</v>
      </c>
      <c r="Q3634" s="50">
        <f>Ugovori_OPULJP[[#This Row],[Bespovratna sredstva - Ukupno (EU+Nac) HRK
= Ukupna ugovorena vrijednost bespovratnih sredstava]]*Ugovori_OPULJP[[#This Row],[STOPA NACIONALNOG SUFINANCIRANJA %]]</f>
        <v>298372.61099999998</v>
      </c>
      <c r="R3634" s="51">
        <f>Ugovori_OPULJP[[#This Row],[Bespovratna sredstva - Nacionalni dio - HRK]]/7.5345</f>
        <v>39600.850885924738</v>
      </c>
      <c r="S3634" s="50">
        <v>1989150.74</v>
      </c>
      <c r="T3634" s="51">
        <f>Ugovori_OPULJP[[#This Row],[Bespovratna sredstva - Ukupno (EU+Nac) HRK
= Ukupna ugovorena vrijednost bespovratnih sredstava]]/7.5345</f>
        <v>264005.67257283162</v>
      </c>
      <c r="U3634" s="50">
        <v>0</v>
      </c>
      <c r="V3634" s="51">
        <f>Ugovori_OPULJP[[#This Row],[Javni doprinos korisnika - HRK]]/7.5345</f>
        <v>0</v>
      </c>
      <c r="W3634" s="50">
        <v>0</v>
      </c>
      <c r="X3634" s="51">
        <f>Ugovori_OPULJP[[#This Row],[Privatni doprinos korisnika - HRK]]/7.5345</f>
        <v>0</v>
      </c>
      <c r="Y3634" s="52">
        <v>1989150.74</v>
      </c>
      <c r="Z3634" s="53">
        <f>Ugovori_OPULJP[[#This Row],[UKUPNI PRIHVATLJIVI IZDACI
TOTAL ELIGIBLE EXPENDITURE
= Bespovratna sredstva ukupno + doprinos korisnika
= Ukupni prihvatljivi troškovi
= Ukupna ugovorena vrijednost projekta HRK]]/7.5345</f>
        <v>264005.67257283162</v>
      </c>
      <c r="AA3634" s="44" t="s">
        <v>12326</v>
      </c>
      <c r="AB3634" s="44" t="s">
        <v>753</v>
      </c>
      <c r="AC3634" s="114" t="s">
        <v>13187</v>
      </c>
      <c r="AD3634" s="43" t="s">
        <v>12328</v>
      </c>
    </row>
    <row r="3635" spans="1:30" ht="88.5" customHeight="1" x14ac:dyDescent="0.2">
      <c r="A3635" s="41" t="s">
        <v>13188</v>
      </c>
      <c r="B3635" s="42" t="s">
        <v>12136</v>
      </c>
      <c r="C3635" s="43" t="s">
        <v>12323</v>
      </c>
      <c r="D3635" s="43" t="s">
        <v>13009</v>
      </c>
      <c r="E3635" s="44" t="s">
        <v>76</v>
      </c>
      <c r="F3635" s="45" t="s">
        <v>13189</v>
      </c>
      <c r="G3635" s="45" t="s">
        <v>13190</v>
      </c>
      <c r="H3635" s="47">
        <v>44138</v>
      </c>
      <c r="I3635" s="47">
        <v>44837</v>
      </c>
      <c r="J3635" s="48" t="str">
        <f>IF(Ugovori_OPULJP[[#This Row],[DATUM ZAVRŠETKA OPERACIJE]]&gt;DATE(2024,3,31),"u provedbi","završen")</f>
        <v>završen</v>
      </c>
      <c r="K3635" s="46" t="s">
        <v>271</v>
      </c>
      <c r="L3635" s="46" t="s">
        <v>271</v>
      </c>
      <c r="M3635" s="49">
        <v>0.85</v>
      </c>
      <c r="N3635" s="49">
        <v>0.15</v>
      </c>
      <c r="O3635" s="50">
        <f>Ugovori_OPULJP[[#This Row],[Bespovratna sredstva - Ukupno (EU+Nac) HRK
= Ukupna ugovorena vrijednost bespovratnih sredstava]]*Ugovori_OPULJP[[#This Row],[EU STOPA SUFINANCIRANJA %
EU CO-FINANCING RATE %]]</f>
        <v>1699745.425</v>
      </c>
      <c r="P3635" s="51">
        <f>Ugovori_OPULJP[[#This Row],[Bespovratna sredstva - EU dio - HRK]]/7.5345</f>
        <v>225594.98639591213</v>
      </c>
      <c r="Q3635" s="50">
        <f>Ugovori_OPULJP[[#This Row],[Bespovratna sredstva - Ukupno (EU+Nac) HRK
= Ukupna ugovorena vrijednost bespovratnih sredstava]]*Ugovori_OPULJP[[#This Row],[STOPA NACIONALNOG SUFINANCIRANJA %]]</f>
        <v>299955.07500000001</v>
      </c>
      <c r="R3635" s="51">
        <f>Ugovori_OPULJP[[#This Row],[Bespovratna sredstva - Nacionalni dio - HRK]]/7.5345</f>
        <v>39810.879952219788</v>
      </c>
      <c r="S3635" s="50">
        <v>1999700.5</v>
      </c>
      <c r="T3635" s="51">
        <f>Ugovori_OPULJP[[#This Row],[Bespovratna sredstva - Ukupno (EU+Nac) HRK
= Ukupna ugovorena vrijednost bespovratnih sredstava]]/7.5345</f>
        <v>265405.86634813191</v>
      </c>
      <c r="U3635" s="50">
        <v>0</v>
      </c>
      <c r="V3635" s="51">
        <f>Ugovori_OPULJP[[#This Row],[Javni doprinos korisnika - HRK]]/7.5345</f>
        <v>0</v>
      </c>
      <c r="W3635" s="50">
        <v>0</v>
      </c>
      <c r="X3635" s="51">
        <f>Ugovori_OPULJP[[#This Row],[Privatni doprinos korisnika - HRK]]/7.5345</f>
        <v>0</v>
      </c>
      <c r="Y3635" s="52">
        <v>1999700.5</v>
      </c>
      <c r="Z3635" s="53">
        <f>Ugovori_OPULJP[[#This Row],[UKUPNI PRIHVATLJIVI IZDACI
TOTAL ELIGIBLE EXPENDITURE
= Bespovratna sredstva ukupno + doprinos korisnika
= Ukupni prihvatljivi troškovi
= Ukupna ugovorena vrijednost projekta HRK]]/7.5345</f>
        <v>265405.86634813191</v>
      </c>
      <c r="AA3635" s="44" t="s">
        <v>12326</v>
      </c>
      <c r="AB3635" s="44" t="s">
        <v>753</v>
      </c>
      <c r="AC3635" s="114" t="s">
        <v>13191</v>
      </c>
      <c r="AD3635" s="43" t="s">
        <v>12328</v>
      </c>
    </row>
    <row r="3636" spans="1:30" ht="88.5" customHeight="1" x14ac:dyDescent="0.2">
      <c r="A3636" s="61" t="s">
        <v>13192</v>
      </c>
      <c r="B3636" s="55" t="s">
        <v>12136</v>
      </c>
      <c r="C3636" s="56" t="s">
        <v>12323</v>
      </c>
      <c r="D3636" s="43" t="s">
        <v>13009</v>
      </c>
      <c r="E3636" s="44" t="s">
        <v>76</v>
      </c>
      <c r="F3636" s="62" t="s">
        <v>13193</v>
      </c>
      <c r="G3636" s="62" t="s">
        <v>13194</v>
      </c>
      <c r="H3636" s="59">
        <v>44155</v>
      </c>
      <c r="I3636" s="59">
        <v>44640</v>
      </c>
      <c r="J3636" s="48" t="str">
        <f>IF(Ugovori_OPULJP[[#This Row],[DATUM ZAVRŠETKA OPERACIJE]]&gt;DATE(2024,3,31),"u provedbi","završen")</f>
        <v>završen</v>
      </c>
      <c r="K3636" s="67" t="s">
        <v>249</v>
      </c>
      <c r="L3636" s="58" t="s">
        <v>249</v>
      </c>
      <c r="M3636" s="49">
        <v>0.85</v>
      </c>
      <c r="N3636" s="49">
        <v>0.15</v>
      </c>
      <c r="O3636" s="50">
        <f>Ugovori_OPULJP[[#This Row],[Bespovratna sredstva - Ukupno (EU+Nac) HRK
= Ukupna ugovorena vrijednost bespovratnih sredstava]]*Ugovori_OPULJP[[#This Row],[EU STOPA SUFINANCIRANJA %
EU CO-FINANCING RATE %]]</f>
        <v>1543665.0249999999</v>
      </c>
      <c r="P3636" s="51">
        <f>Ugovori_OPULJP[[#This Row],[Bespovratna sredstva - EU dio - HRK]]/7.5345</f>
        <v>204879.55736943393</v>
      </c>
      <c r="Q3636" s="50">
        <f>Ugovori_OPULJP[[#This Row],[Bespovratna sredstva - Ukupno (EU+Nac) HRK
= Ukupna ugovorena vrijednost bespovratnih sredstava]]*Ugovori_OPULJP[[#This Row],[STOPA NACIONALNOG SUFINANCIRANJA %]]</f>
        <v>272411.47499999998</v>
      </c>
      <c r="R3636" s="51">
        <f>Ugovori_OPULJP[[#This Row],[Bespovratna sredstva - Nacionalni dio - HRK]]/7.5345</f>
        <v>36155.216006370691</v>
      </c>
      <c r="S3636" s="52">
        <v>1816076.5</v>
      </c>
      <c r="T3636" s="53">
        <f>Ugovori_OPULJP[[#This Row],[Bespovratna sredstva - Ukupno (EU+Nac) HRK
= Ukupna ugovorena vrijednost bespovratnih sredstava]]/7.5345</f>
        <v>241034.77337580462</v>
      </c>
      <c r="U3636" s="50">
        <v>0</v>
      </c>
      <c r="V3636" s="51">
        <f>Ugovori_OPULJP[[#This Row],[Javni doprinos korisnika - HRK]]/7.5345</f>
        <v>0</v>
      </c>
      <c r="W3636" s="50">
        <v>0</v>
      </c>
      <c r="X3636" s="51">
        <f>Ugovori_OPULJP[[#This Row],[Privatni doprinos korisnika - HRK]]/7.5345</f>
        <v>0</v>
      </c>
      <c r="Y3636" s="52">
        <v>1816076.5</v>
      </c>
      <c r="Z3636" s="53">
        <f>Ugovori_OPULJP[[#This Row],[UKUPNI PRIHVATLJIVI IZDACI
TOTAL ELIGIBLE EXPENDITURE
= Bespovratna sredstva ukupno + doprinos korisnika
= Ukupni prihvatljivi troškovi
= Ukupna ugovorena vrijednost projekta HRK]]/7.5345</f>
        <v>241034.77337580462</v>
      </c>
      <c r="AA3636" s="57" t="s">
        <v>12326</v>
      </c>
      <c r="AB3636" s="57" t="s">
        <v>753</v>
      </c>
      <c r="AC3636" s="107" t="s">
        <v>13195</v>
      </c>
      <c r="AD3636" s="43" t="s">
        <v>12328</v>
      </c>
    </row>
    <row r="3637" spans="1:30" ht="88.5" customHeight="1" x14ac:dyDescent="0.2">
      <c r="A3637" s="41" t="s">
        <v>13196</v>
      </c>
      <c r="B3637" s="42" t="s">
        <v>12136</v>
      </c>
      <c r="C3637" s="43" t="s">
        <v>12323</v>
      </c>
      <c r="D3637" s="43" t="s">
        <v>13009</v>
      </c>
      <c r="E3637" s="44" t="s">
        <v>76</v>
      </c>
      <c r="F3637" s="45" t="s">
        <v>13197</v>
      </c>
      <c r="G3637" s="45" t="s">
        <v>209</v>
      </c>
      <c r="H3637" s="47">
        <v>44144</v>
      </c>
      <c r="I3637" s="47">
        <v>44874</v>
      </c>
      <c r="J3637" s="48" t="str">
        <f>IF(Ugovori_OPULJP[[#This Row],[DATUM ZAVRŠETKA OPERACIJE]]&gt;DATE(2024,3,31),"u provedbi","završen")</f>
        <v>završen</v>
      </c>
      <c r="K3637" s="46" t="s">
        <v>211</v>
      </c>
      <c r="L3637" s="46" t="s">
        <v>211</v>
      </c>
      <c r="M3637" s="49">
        <v>0.85</v>
      </c>
      <c r="N3637" s="49">
        <v>0.15</v>
      </c>
      <c r="O3637" s="50">
        <f>Ugovori_OPULJP[[#This Row],[Bespovratna sredstva - Ukupno (EU+Nac) HRK
= Ukupna ugovorena vrijednost bespovratnih sredstava]]*Ugovori_OPULJP[[#This Row],[EU STOPA SUFINANCIRANJA %
EU CO-FINANCING RATE %]]</f>
        <v>1567230</v>
      </c>
      <c r="P3637" s="51">
        <f>Ugovori_OPULJP[[#This Row],[Bespovratna sredstva - EU dio - HRK]]/7.5345</f>
        <v>208007.16703165439</v>
      </c>
      <c r="Q3637" s="50">
        <f>Ugovori_OPULJP[[#This Row],[Bespovratna sredstva - Ukupno (EU+Nac) HRK
= Ukupna ugovorena vrijednost bespovratnih sredstava]]*Ugovori_OPULJP[[#This Row],[STOPA NACIONALNOG SUFINANCIRANJA %]]</f>
        <v>276570</v>
      </c>
      <c r="R3637" s="51">
        <f>Ugovori_OPULJP[[#This Row],[Bespovratna sredstva - Nacionalni dio - HRK]]/7.5345</f>
        <v>36707.147123233124</v>
      </c>
      <c r="S3637" s="50">
        <v>1843800</v>
      </c>
      <c r="T3637" s="51">
        <f>Ugovori_OPULJP[[#This Row],[Bespovratna sredstva - Ukupno (EU+Nac) HRK
= Ukupna ugovorena vrijednost bespovratnih sredstava]]/7.5345</f>
        <v>244714.31415488751</v>
      </c>
      <c r="U3637" s="50">
        <v>0</v>
      </c>
      <c r="V3637" s="51">
        <f>Ugovori_OPULJP[[#This Row],[Javni doprinos korisnika - HRK]]/7.5345</f>
        <v>0</v>
      </c>
      <c r="W3637" s="50">
        <v>0</v>
      </c>
      <c r="X3637" s="51">
        <f>Ugovori_OPULJP[[#This Row],[Privatni doprinos korisnika - HRK]]/7.5345</f>
        <v>0</v>
      </c>
      <c r="Y3637" s="52">
        <v>1843800</v>
      </c>
      <c r="Z3637" s="53">
        <f>Ugovori_OPULJP[[#This Row],[UKUPNI PRIHVATLJIVI IZDACI
TOTAL ELIGIBLE EXPENDITURE
= Bespovratna sredstva ukupno + doprinos korisnika
= Ukupni prihvatljivi troškovi
= Ukupna ugovorena vrijednost projekta HRK]]/7.5345</f>
        <v>244714.31415488751</v>
      </c>
      <c r="AA3637" s="44" t="s">
        <v>12326</v>
      </c>
      <c r="AB3637" s="44" t="s">
        <v>753</v>
      </c>
      <c r="AC3637" s="114" t="s">
        <v>13198</v>
      </c>
      <c r="AD3637" s="43" t="s">
        <v>12328</v>
      </c>
    </row>
    <row r="3638" spans="1:30" ht="88.5" customHeight="1" x14ac:dyDescent="0.2">
      <c r="A3638" s="41" t="s">
        <v>13199</v>
      </c>
      <c r="B3638" s="42" t="s">
        <v>12136</v>
      </c>
      <c r="C3638" s="43" t="s">
        <v>12323</v>
      </c>
      <c r="D3638" s="43" t="s">
        <v>13009</v>
      </c>
      <c r="E3638" s="44" t="s">
        <v>76</v>
      </c>
      <c r="F3638" s="45" t="s">
        <v>13200</v>
      </c>
      <c r="G3638" s="62" t="s">
        <v>185</v>
      </c>
      <c r="H3638" s="47">
        <v>44137</v>
      </c>
      <c r="I3638" s="47">
        <v>44867</v>
      </c>
      <c r="J3638" s="48" t="str">
        <f>IF(Ugovori_OPULJP[[#This Row],[DATUM ZAVRŠETKA OPERACIJE]]&gt;DATE(2024,3,31),"u provedbi","završen")</f>
        <v>završen</v>
      </c>
      <c r="K3638" s="46" t="s">
        <v>186</v>
      </c>
      <c r="L3638" s="46" t="s">
        <v>186</v>
      </c>
      <c r="M3638" s="49">
        <v>0.85</v>
      </c>
      <c r="N3638" s="49">
        <v>0.15</v>
      </c>
      <c r="O3638" s="50">
        <f>Ugovori_OPULJP[[#This Row],[Bespovratna sredstva - Ukupno (EU+Nac) HRK
= Ukupna ugovorena vrijednost bespovratnih sredstava]]*Ugovori_OPULJP[[#This Row],[EU STOPA SUFINANCIRANJA %
EU CO-FINANCING RATE %]]</f>
        <v>1688241.0999999999</v>
      </c>
      <c r="P3638" s="51">
        <f>Ugovori_OPULJP[[#This Row],[Bespovratna sredstva - EU dio - HRK]]/7.5345</f>
        <v>224068.10007299751</v>
      </c>
      <c r="Q3638" s="50">
        <f>Ugovori_OPULJP[[#This Row],[Bespovratna sredstva - Ukupno (EU+Nac) HRK
= Ukupna ugovorena vrijednost bespovratnih sredstava]]*Ugovori_OPULJP[[#This Row],[STOPA NACIONALNOG SUFINANCIRANJA %]]</f>
        <v>297924.89999999997</v>
      </c>
      <c r="R3638" s="51">
        <f>Ugovori_OPULJP[[#This Row],[Bespovratna sredstva - Nacionalni dio - HRK]]/7.5345</f>
        <v>39541.429424646616</v>
      </c>
      <c r="S3638" s="50">
        <v>1986166</v>
      </c>
      <c r="T3638" s="51">
        <f>Ugovori_OPULJP[[#This Row],[Bespovratna sredstva - Ukupno (EU+Nac) HRK
= Ukupna ugovorena vrijednost bespovratnih sredstava]]/7.5345</f>
        <v>263609.52949764417</v>
      </c>
      <c r="U3638" s="50">
        <v>0</v>
      </c>
      <c r="V3638" s="51">
        <f>Ugovori_OPULJP[[#This Row],[Javni doprinos korisnika - HRK]]/7.5345</f>
        <v>0</v>
      </c>
      <c r="W3638" s="50">
        <v>0</v>
      </c>
      <c r="X3638" s="51">
        <f>Ugovori_OPULJP[[#This Row],[Privatni doprinos korisnika - HRK]]/7.5345</f>
        <v>0</v>
      </c>
      <c r="Y3638" s="52">
        <v>1986166</v>
      </c>
      <c r="Z3638" s="53">
        <f>Ugovori_OPULJP[[#This Row],[UKUPNI PRIHVATLJIVI IZDACI
TOTAL ELIGIBLE EXPENDITURE
= Bespovratna sredstva ukupno + doprinos korisnika
= Ukupni prihvatljivi troškovi
= Ukupna ugovorena vrijednost projekta HRK]]/7.5345</f>
        <v>263609.52949764417</v>
      </c>
      <c r="AA3638" s="44" t="s">
        <v>12326</v>
      </c>
      <c r="AB3638" s="44" t="s">
        <v>753</v>
      </c>
      <c r="AC3638" s="114" t="s">
        <v>13201</v>
      </c>
      <c r="AD3638" s="43" t="s">
        <v>12328</v>
      </c>
    </row>
    <row r="3639" spans="1:30" ht="88.5" customHeight="1" x14ac:dyDescent="0.2">
      <c r="A3639" s="41" t="s">
        <v>13202</v>
      </c>
      <c r="B3639" s="42" t="s">
        <v>12136</v>
      </c>
      <c r="C3639" s="43" t="s">
        <v>12323</v>
      </c>
      <c r="D3639" s="43" t="s">
        <v>13009</v>
      </c>
      <c r="E3639" s="44" t="s">
        <v>76</v>
      </c>
      <c r="F3639" s="45" t="s">
        <v>13203</v>
      </c>
      <c r="G3639" s="45" t="s">
        <v>13204</v>
      </c>
      <c r="H3639" s="47">
        <v>44145</v>
      </c>
      <c r="I3639" s="47">
        <v>44875</v>
      </c>
      <c r="J3639" s="48" t="str">
        <f>IF(Ugovori_OPULJP[[#This Row],[DATUM ZAVRŠETKA OPERACIJE]]&gt;DATE(2024,3,31),"u provedbi","završen")</f>
        <v>završen</v>
      </c>
      <c r="K3639" s="46" t="s">
        <v>244</v>
      </c>
      <c r="L3639" s="46" t="s">
        <v>244</v>
      </c>
      <c r="M3639" s="49">
        <v>0.85</v>
      </c>
      <c r="N3639" s="49">
        <v>0.15</v>
      </c>
      <c r="O3639" s="50">
        <f>Ugovori_OPULJP[[#This Row],[Bespovratna sredstva - Ukupno (EU+Nac) HRK
= Ukupna ugovorena vrijednost bespovratnih sredstava]]*Ugovori_OPULJP[[#This Row],[EU STOPA SUFINANCIRANJA %
EU CO-FINANCING RATE %]]</f>
        <v>1079193.0564999999</v>
      </c>
      <c r="P3639" s="51">
        <f>Ugovori_OPULJP[[#This Row],[Bespovratna sredstva - EU dio - HRK]]/7.5345</f>
        <v>143233.53328024418</v>
      </c>
      <c r="Q3639" s="50">
        <f>Ugovori_OPULJP[[#This Row],[Bespovratna sredstva - Ukupno (EU+Nac) HRK
= Ukupna ugovorena vrijednost bespovratnih sredstava]]*Ugovori_OPULJP[[#This Row],[STOPA NACIONALNOG SUFINANCIRANJA %]]</f>
        <v>190445.83349999998</v>
      </c>
      <c r="R3639" s="51">
        <f>Ugovori_OPULJP[[#This Row],[Bespovratna sredstva - Nacionalni dio - HRK]]/7.5345</f>
        <v>25276.505872984268</v>
      </c>
      <c r="S3639" s="50">
        <v>1269638.8899999999</v>
      </c>
      <c r="T3639" s="51">
        <f>Ugovori_OPULJP[[#This Row],[Bespovratna sredstva - Ukupno (EU+Nac) HRK
= Ukupna ugovorena vrijednost bespovratnih sredstava]]/7.5345</f>
        <v>168510.03915322846</v>
      </c>
      <c r="U3639" s="50">
        <v>0</v>
      </c>
      <c r="V3639" s="51">
        <f>Ugovori_OPULJP[[#This Row],[Javni doprinos korisnika - HRK]]/7.5345</f>
        <v>0</v>
      </c>
      <c r="W3639" s="50">
        <v>0</v>
      </c>
      <c r="X3639" s="51">
        <f>Ugovori_OPULJP[[#This Row],[Privatni doprinos korisnika - HRK]]/7.5345</f>
        <v>0</v>
      </c>
      <c r="Y3639" s="52">
        <v>1269638.8899999999</v>
      </c>
      <c r="Z3639" s="53">
        <f>Ugovori_OPULJP[[#This Row],[UKUPNI PRIHVATLJIVI IZDACI
TOTAL ELIGIBLE EXPENDITURE
= Bespovratna sredstva ukupno + doprinos korisnika
= Ukupni prihvatljivi troškovi
= Ukupna ugovorena vrijednost projekta HRK]]/7.5345</f>
        <v>168510.03915322846</v>
      </c>
      <c r="AA3639" s="44" t="s">
        <v>12326</v>
      </c>
      <c r="AB3639" s="44" t="s">
        <v>753</v>
      </c>
      <c r="AC3639" s="114" t="s">
        <v>13205</v>
      </c>
      <c r="AD3639" s="43" t="s">
        <v>12328</v>
      </c>
    </row>
    <row r="3640" spans="1:30" ht="88.5" customHeight="1" x14ac:dyDescent="0.2">
      <c r="A3640" s="41" t="s">
        <v>13206</v>
      </c>
      <c r="B3640" s="42" t="s">
        <v>12136</v>
      </c>
      <c r="C3640" s="43" t="s">
        <v>12323</v>
      </c>
      <c r="D3640" s="43" t="s">
        <v>13009</v>
      </c>
      <c r="E3640" s="44" t="s">
        <v>76</v>
      </c>
      <c r="F3640" s="45" t="s">
        <v>13207</v>
      </c>
      <c r="G3640" s="45" t="s">
        <v>12765</v>
      </c>
      <c r="H3640" s="47">
        <v>44138</v>
      </c>
      <c r="I3640" s="47">
        <v>44868</v>
      </c>
      <c r="J3640" s="48" t="str">
        <f>IF(Ugovori_OPULJP[[#This Row],[DATUM ZAVRŠETKA OPERACIJE]]&gt;DATE(2024,3,31),"u provedbi","završen")</f>
        <v>završen</v>
      </c>
      <c r="K3640" s="46" t="s">
        <v>594</v>
      </c>
      <c r="L3640" s="46" t="s">
        <v>594</v>
      </c>
      <c r="M3640" s="49">
        <v>0.85</v>
      </c>
      <c r="N3640" s="49">
        <v>0.15</v>
      </c>
      <c r="O3640" s="50">
        <f>Ugovori_OPULJP[[#This Row],[Bespovratna sredstva - Ukupno (EU+Nac) HRK
= Ukupna ugovorena vrijednost bespovratnih sredstava]]*Ugovori_OPULJP[[#This Row],[EU STOPA SUFINANCIRANJA %
EU CO-FINANCING RATE %]]</f>
        <v>1240825.0870000001</v>
      </c>
      <c r="P3640" s="51">
        <f>Ugovori_OPULJP[[#This Row],[Bespovratna sredstva - EU dio - HRK]]/7.5345</f>
        <v>164685.7902979627</v>
      </c>
      <c r="Q3640" s="50">
        <f>Ugovori_OPULJP[[#This Row],[Bespovratna sredstva - Ukupno (EU+Nac) HRK
= Ukupna ugovorena vrijednost bespovratnih sredstava]]*Ugovori_OPULJP[[#This Row],[STOPA NACIONALNOG SUFINANCIRANJA %]]</f>
        <v>218969.133</v>
      </c>
      <c r="R3640" s="51">
        <f>Ugovori_OPULJP[[#This Row],[Bespovratna sredstva - Nacionalni dio - HRK]]/7.5345</f>
        <v>29062.19828787577</v>
      </c>
      <c r="S3640" s="50">
        <v>1459794.22</v>
      </c>
      <c r="T3640" s="51">
        <f>Ugovori_OPULJP[[#This Row],[Bespovratna sredstva - Ukupno (EU+Nac) HRK
= Ukupna ugovorena vrijednost bespovratnih sredstava]]/7.5345</f>
        <v>193747.98858583847</v>
      </c>
      <c r="U3640" s="50">
        <v>0</v>
      </c>
      <c r="V3640" s="51">
        <f>Ugovori_OPULJP[[#This Row],[Javni doprinos korisnika - HRK]]/7.5345</f>
        <v>0</v>
      </c>
      <c r="W3640" s="50">
        <v>0</v>
      </c>
      <c r="X3640" s="51">
        <f>Ugovori_OPULJP[[#This Row],[Privatni doprinos korisnika - HRK]]/7.5345</f>
        <v>0</v>
      </c>
      <c r="Y3640" s="52">
        <v>1459794.22</v>
      </c>
      <c r="Z3640" s="53">
        <f>Ugovori_OPULJP[[#This Row],[UKUPNI PRIHVATLJIVI IZDACI
TOTAL ELIGIBLE EXPENDITURE
= Bespovratna sredstva ukupno + doprinos korisnika
= Ukupni prihvatljivi troškovi
= Ukupna ugovorena vrijednost projekta HRK]]/7.5345</f>
        <v>193747.98858583847</v>
      </c>
      <c r="AA3640" s="44" t="s">
        <v>12326</v>
      </c>
      <c r="AB3640" s="44" t="s">
        <v>753</v>
      </c>
      <c r="AC3640" s="114" t="s">
        <v>13208</v>
      </c>
      <c r="AD3640" s="43" t="s">
        <v>12328</v>
      </c>
    </row>
    <row r="3641" spans="1:30" ht="88.5" customHeight="1" x14ac:dyDescent="0.2">
      <c r="A3641" s="41" t="s">
        <v>13209</v>
      </c>
      <c r="B3641" s="42" t="s">
        <v>12136</v>
      </c>
      <c r="C3641" s="43" t="s">
        <v>12323</v>
      </c>
      <c r="D3641" s="43" t="s">
        <v>13009</v>
      </c>
      <c r="E3641" s="44" t="s">
        <v>76</v>
      </c>
      <c r="F3641" s="45" t="s">
        <v>13210</v>
      </c>
      <c r="G3641" s="45" t="s">
        <v>589</v>
      </c>
      <c r="H3641" s="47">
        <v>44137</v>
      </c>
      <c r="I3641" s="47">
        <v>44926</v>
      </c>
      <c r="J3641" s="48" t="str">
        <f>IF(Ugovori_OPULJP[[#This Row],[DATUM ZAVRŠETKA OPERACIJE]]&gt;DATE(2024,3,31),"u provedbi","završen")</f>
        <v>završen</v>
      </c>
      <c r="K3641" s="46" t="s">
        <v>271</v>
      </c>
      <c r="L3641" s="46" t="s">
        <v>271</v>
      </c>
      <c r="M3641" s="49">
        <v>0.85</v>
      </c>
      <c r="N3641" s="49">
        <v>0.15</v>
      </c>
      <c r="O3641" s="50">
        <f>Ugovori_OPULJP[[#This Row],[Bespovratna sredstva - Ukupno (EU+Nac) HRK
= Ukupna ugovorena vrijednost bespovratnih sredstava]]*Ugovori_OPULJP[[#This Row],[EU STOPA SUFINANCIRANJA %
EU CO-FINANCING RATE %]]</f>
        <v>1493730.8654999998</v>
      </c>
      <c r="P3641" s="51">
        <f>Ugovori_OPULJP[[#This Row],[Bespovratna sredstva - EU dio - HRK]]/7.5345</f>
        <v>198252.15548477002</v>
      </c>
      <c r="Q3641" s="50">
        <f>Ugovori_OPULJP[[#This Row],[Bespovratna sredstva - Ukupno (EU+Nac) HRK
= Ukupna ugovorena vrijednost bespovratnih sredstava]]*Ugovori_OPULJP[[#This Row],[STOPA NACIONALNOG SUFINANCIRANJA %]]</f>
        <v>263599.56449999998</v>
      </c>
      <c r="R3641" s="51">
        <f>Ugovori_OPULJP[[#This Row],[Bespovratna sredstva - Nacionalni dio - HRK]]/7.5345</f>
        <v>34985.674497312357</v>
      </c>
      <c r="S3641" s="50">
        <v>1757330.43</v>
      </c>
      <c r="T3641" s="51">
        <f>Ugovori_OPULJP[[#This Row],[Bespovratna sredstva - Ukupno (EU+Nac) HRK
= Ukupna ugovorena vrijednost bespovratnih sredstava]]/7.5345</f>
        <v>233237.82998208239</v>
      </c>
      <c r="U3641" s="50">
        <v>0</v>
      </c>
      <c r="V3641" s="51">
        <f>Ugovori_OPULJP[[#This Row],[Javni doprinos korisnika - HRK]]/7.5345</f>
        <v>0</v>
      </c>
      <c r="W3641" s="50">
        <v>0</v>
      </c>
      <c r="X3641" s="51">
        <f>Ugovori_OPULJP[[#This Row],[Privatni doprinos korisnika - HRK]]/7.5345</f>
        <v>0</v>
      </c>
      <c r="Y3641" s="52">
        <v>1757330.43</v>
      </c>
      <c r="Z3641" s="53">
        <f>Ugovori_OPULJP[[#This Row],[UKUPNI PRIHVATLJIVI IZDACI
TOTAL ELIGIBLE EXPENDITURE
= Bespovratna sredstva ukupno + doprinos korisnika
= Ukupni prihvatljivi troškovi
= Ukupna ugovorena vrijednost projekta HRK]]/7.5345</f>
        <v>233237.82998208239</v>
      </c>
      <c r="AA3641" s="44" t="s">
        <v>12326</v>
      </c>
      <c r="AB3641" s="44" t="s">
        <v>753</v>
      </c>
      <c r="AC3641" s="114" t="s">
        <v>13211</v>
      </c>
      <c r="AD3641" s="43" t="s">
        <v>12328</v>
      </c>
    </row>
    <row r="3642" spans="1:30" ht="88.5" customHeight="1" x14ac:dyDescent="0.2">
      <c r="A3642" s="41" t="s">
        <v>13212</v>
      </c>
      <c r="B3642" s="42" t="s">
        <v>12136</v>
      </c>
      <c r="C3642" s="43" t="s">
        <v>12323</v>
      </c>
      <c r="D3642" s="43" t="s">
        <v>13009</v>
      </c>
      <c r="E3642" s="44" t="s">
        <v>76</v>
      </c>
      <c r="F3642" s="45" t="s">
        <v>13213</v>
      </c>
      <c r="G3642" s="45" t="s">
        <v>13214</v>
      </c>
      <c r="H3642" s="47">
        <v>44137</v>
      </c>
      <c r="I3642" s="47">
        <v>44867</v>
      </c>
      <c r="J3642" s="48" t="str">
        <f>IF(Ugovori_OPULJP[[#This Row],[DATUM ZAVRŠETKA OPERACIJE]]&gt;DATE(2024,3,31),"u provedbi","završen")</f>
        <v>završen</v>
      </c>
      <c r="K3642" s="46" t="s">
        <v>249</v>
      </c>
      <c r="L3642" s="46" t="s">
        <v>249</v>
      </c>
      <c r="M3642" s="49">
        <v>0.85</v>
      </c>
      <c r="N3642" s="49">
        <v>0.15</v>
      </c>
      <c r="O3642" s="50">
        <f>Ugovori_OPULJP[[#This Row],[Bespovratna sredstva - Ukupno (EU+Nac) HRK
= Ukupna ugovorena vrijednost bespovratnih sredstava]]*Ugovori_OPULJP[[#This Row],[EU STOPA SUFINANCIRANJA %
EU CO-FINANCING RATE %]]</f>
        <v>1622031.5569999998</v>
      </c>
      <c r="P3642" s="51">
        <f>Ugovori_OPULJP[[#This Row],[Bespovratna sredstva - EU dio - HRK]]/7.5345</f>
        <v>215280.58358218856</v>
      </c>
      <c r="Q3642" s="50">
        <f>Ugovori_OPULJP[[#This Row],[Bespovratna sredstva - Ukupno (EU+Nac) HRK
= Ukupna ugovorena vrijednost bespovratnih sredstava]]*Ugovori_OPULJP[[#This Row],[STOPA NACIONALNOG SUFINANCIRANJA %]]</f>
        <v>286240.86299999995</v>
      </c>
      <c r="R3642" s="51">
        <f>Ugovori_OPULJP[[#This Row],[Bespovratna sredstva - Nacionalni dio - HRK]]/7.5345</f>
        <v>37990.691220386216</v>
      </c>
      <c r="S3642" s="50">
        <v>1908272.42</v>
      </c>
      <c r="T3642" s="51">
        <f>Ugovori_OPULJP[[#This Row],[Bespovratna sredstva - Ukupno (EU+Nac) HRK
= Ukupna ugovorena vrijednost bespovratnih sredstava]]/7.5345</f>
        <v>253271.2748025748</v>
      </c>
      <c r="U3642" s="50">
        <v>0</v>
      </c>
      <c r="V3642" s="51">
        <f>Ugovori_OPULJP[[#This Row],[Javni doprinos korisnika - HRK]]/7.5345</f>
        <v>0</v>
      </c>
      <c r="W3642" s="50">
        <v>0</v>
      </c>
      <c r="X3642" s="51">
        <f>Ugovori_OPULJP[[#This Row],[Privatni doprinos korisnika - HRK]]/7.5345</f>
        <v>0</v>
      </c>
      <c r="Y3642" s="52">
        <v>1908272.42</v>
      </c>
      <c r="Z3642" s="53">
        <f>Ugovori_OPULJP[[#This Row],[UKUPNI PRIHVATLJIVI IZDACI
TOTAL ELIGIBLE EXPENDITURE
= Bespovratna sredstva ukupno + doprinos korisnika
= Ukupni prihvatljivi troškovi
= Ukupna ugovorena vrijednost projekta HRK]]/7.5345</f>
        <v>253271.2748025748</v>
      </c>
      <c r="AA3642" s="44" t="s">
        <v>12326</v>
      </c>
      <c r="AB3642" s="44" t="s">
        <v>753</v>
      </c>
      <c r="AC3642" s="114" t="s">
        <v>13215</v>
      </c>
      <c r="AD3642" s="43" t="s">
        <v>12328</v>
      </c>
    </row>
    <row r="3643" spans="1:30" ht="88.5" customHeight="1" x14ac:dyDescent="0.2">
      <c r="A3643" s="41" t="s">
        <v>13216</v>
      </c>
      <c r="B3643" s="42" t="s">
        <v>12136</v>
      </c>
      <c r="C3643" s="43" t="s">
        <v>12323</v>
      </c>
      <c r="D3643" s="43" t="s">
        <v>13009</v>
      </c>
      <c r="E3643" s="44" t="s">
        <v>76</v>
      </c>
      <c r="F3643" s="45" t="s">
        <v>13217</v>
      </c>
      <c r="G3643" s="45" t="s">
        <v>13218</v>
      </c>
      <c r="H3643" s="47">
        <v>44140</v>
      </c>
      <c r="I3643" s="47">
        <v>44870</v>
      </c>
      <c r="J3643" s="48" t="str">
        <f>IF(Ugovori_OPULJP[[#This Row],[DATUM ZAVRŠETKA OPERACIJE]]&gt;DATE(2024,3,31),"u provedbi","završen")</f>
        <v>završen</v>
      </c>
      <c r="K3643" s="46" t="s">
        <v>249</v>
      </c>
      <c r="L3643" s="46" t="s">
        <v>249</v>
      </c>
      <c r="M3643" s="49">
        <v>0.85</v>
      </c>
      <c r="N3643" s="49">
        <v>0.15</v>
      </c>
      <c r="O3643" s="50">
        <f>Ugovori_OPULJP[[#This Row],[Bespovratna sredstva - Ukupno (EU+Nac) HRK
= Ukupna ugovorena vrijednost bespovratnih sredstava]]*Ugovori_OPULJP[[#This Row],[EU STOPA SUFINANCIRANJA %
EU CO-FINANCING RATE %]]</f>
        <v>1357302.6949999998</v>
      </c>
      <c r="P3643" s="51">
        <f>Ugovori_OPULJP[[#This Row],[Bespovratna sredstva - EU dio - HRK]]/7.5345</f>
        <v>180145.02554914058</v>
      </c>
      <c r="Q3643" s="50">
        <f>Ugovori_OPULJP[[#This Row],[Bespovratna sredstva - Ukupno (EU+Nac) HRK
= Ukupna ugovorena vrijednost bespovratnih sredstava]]*Ugovori_OPULJP[[#This Row],[STOPA NACIONALNOG SUFINANCIRANJA %]]</f>
        <v>239524.00499999998</v>
      </c>
      <c r="R3643" s="51">
        <f>Ugovori_OPULJP[[#This Row],[Bespovratna sredstva - Nacionalni dio - HRK]]/7.5345</f>
        <v>31790.298626318927</v>
      </c>
      <c r="S3643" s="50">
        <v>1596826.7</v>
      </c>
      <c r="T3643" s="51">
        <f>Ugovori_OPULJP[[#This Row],[Bespovratna sredstva - Ukupno (EU+Nac) HRK
= Ukupna ugovorena vrijednost bespovratnih sredstava]]/7.5345</f>
        <v>211935.32417545954</v>
      </c>
      <c r="U3643" s="50">
        <v>0</v>
      </c>
      <c r="V3643" s="51">
        <f>Ugovori_OPULJP[[#This Row],[Javni doprinos korisnika - HRK]]/7.5345</f>
        <v>0</v>
      </c>
      <c r="W3643" s="50">
        <v>0</v>
      </c>
      <c r="X3643" s="51">
        <f>Ugovori_OPULJP[[#This Row],[Privatni doprinos korisnika - HRK]]/7.5345</f>
        <v>0</v>
      </c>
      <c r="Y3643" s="52">
        <v>1596826.7</v>
      </c>
      <c r="Z3643" s="53">
        <f>Ugovori_OPULJP[[#This Row],[UKUPNI PRIHVATLJIVI IZDACI
TOTAL ELIGIBLE EXPENDITURE
= Bespovratna sredstva ukupno + doprinos korisnika
= Ukupni prihvatljivi troškovi
= Ukupna ugovorena vrijednost projekta HRK]]/7.5345</f>
        <v>211935.32417545954</v>
      </c>
      <c r="AA3643" s="44" t="s">
        <v>12326</v>
      </c>
      <c r="AB3643" s="44" t="s">
        <v>753</v>
      </c>
      <c r="AC3643" s="114" t="s">
        <v>13219</v>
      </c>
      <c r="AD3643" s="43" t="s">
        <v>12328</v>
      </c>
    </row>
    <row r="3644" spans="1:30" ht="88.5" customHeight="1" x14ac:dyDescent="0.2">
      <c r="A3644" s="41" t="s">
        <v>13220</v>
      </c>
      <c r="B3644" s="42" t="s">
        <v>12136</v>
      </c>
      <c r="C3644" s="43" t="s">
        <v>12323</v>
      </c>
      <c r="D3644" s="43" t="s">
        <v>13221</v>
      </c>
      <c r="E3644" s="44" t="s">
        <v>76</v>
      </c>
      <c r="F3644" s="45" t="s">
        <v>13222</v>
      </c>
      <c r="G3644" s="45" t="s">
        <v>194</v>
      </c>
      <c r="H3644" s="47">
        <v>43983</v>
      </c>
      <c r="I3644" s="47">
        <v>44713</v>
      </c>
      <c r="J3644" s="48" t="str">
        <f>IF(Ugovori_OPULJP[[#This Row],[DATUM ZAVRŠETKA OPERACIJE]]&gt;DATE(2024,3,31),"u provedbi","završen")</f>
        <v>završen</v>
      </c>
      <c r="K3644" s="46" t="s">
        <v>2688</v>
      </c>
      <c r="L3644" s="46" t="s">
        <v>84</v>
      </c>
      <c r="M3644" s="49">
        <v>0.85</v>
      </c>
      <c r="N3644" s="49">
        <v>0.15</v>
      </c>
      <c r="O3644" s="50">
        <f>Ugovori_OPULJP[[#This Row],[Bespovratna sredstva - Ukupno (EU+Nac) HRK
= Ukupna ugovorena vrijednost bespovratnih sredstava]]*Ugovori_OPULJP[[#This Row],[EU STOPA SUFINANCIRANJA %
EU CO-FINANCING RATE %]]</f>
        <v>1468793.3020000001</v>
      </c>
      <c r="P3644" s="51">
        <f>Ugovori_OPULJP[[#This Row],[Bespovratna sredstva - EU dio - HRK]]/7.5345</f>
        <v>194942.37202203198</v>
      </c>
      <c r="Q3644" s="50">
        <f>Ugovori_OPULJP[[#This Row],[Bespovratna sredstva - Ukupno (EU+Nac) HRK
= Ukupna ugovorena vrijednost bespovratnih sredstava]]*Ugovori_OPULJP[[#This Row],[STOPA NACIONALNOG SUFINANCIRANJA %]]</f>
        <v>259198.818</v>
      </c>
      <c r="R3644" s="51">
        <f>Ugovori_OPULJP[[#This Row],[Bespovratna sredstva - Nacionalni dio - HRK]]/7.5345</f>
        <v>34401.595062711523</v>
      </c>
      <c r="S3644" s="50">
        <v>1727992.12</v>
      </c>
      <c r="T3644" s="51">
        <f>Ugovori_OPULJP[[#This Row],[Bespovratna sredstva - Ukupno (EU+Nac) HRK
= Ukupna ugovorena vrijednost bespovratnih sredstava]]/7.5345</f>
        <v>229343.96708474352</v>
      </c>
      <c r="U3644" s="50">
        <v>0</v>
      </c>
      <c r="V3644" s="51">
        <f>Ugovori_OPULJP[[#This Row],[Javni doprinos korisnika - HRK]]/7.5345</f>
        <v>0</v>
      </c>
      <c r="W3644" s="50">
        <v>0</v>
      </c>
      <c r="X3644" s="51">
        <f>Ugovori_OPULJP[[#This Row],[Privatni doprinos korisnika - HRK]]/7.5345</f>
        <v>0</v>
      </c>
      <c r="Y3644" s="52">
        <v>1727992.12</v>
      </c>
      <c r="Z3644" s="53">
        <f>Ugovori_OPULJP[[#This Row],[UKUPNI PRIHVATLJIVI IZDACI
TOTAL ELIGIBLE EXPENDITURE
= Bespovratna sredstva ukupno + doprinos korisnika
= Ukupni prihvatljivi troškovi
= Ukupna ugovorena vrijednost projekta HRK]]/7.5345</f>
        <v>229343.96708474352</v>
      </c>
      <c r="AA3644" s="44" t="s">
        <v>38</v>
      </c>
      <c r="AB3644" s="44" t="s">
        <v>753</v>
      </c>
      <c r="AC3644" s="114" t="s">
        <v>13223</v>
      </c>
      <c r="AD3644" s="43" t="s">
        <v>12328</v>
      </c>
    </row>
    <row r="3645" spans="1:30" ht="88.5" customHeight="1" x14ac:dyDescent="0.2">
      <c r="A3645" s="41" t="s">
        <v>13224</v>
      </c>
      <c r="B3645" s="42" t="s">
        <v>12136</v>
      </c>
      <c r="C3645" s="43" t="s">
        <v>12323</v>
      </c>
      <c r="D3645" s="43" t="s">
        <v>13221</v>
      </c>
      <c r="E3645" s="44" t="s">
        <v>76</v>
      </c>
      <c r="F3645" s="45" t="s">
        <v>13225</v>
      </c>
      <c r="G3645" s="45" t="s">
        <v>13226</v>
      </c>
      <c r="H3645" s="47">
        <v>43983</v>
      </c>
      <c r="I3645" s="47">
        <v>45078</v>
      </c>
      <c r="J3645" s="48" t="str">
        <f>IF(Ugovori_OPULJP[[#This Row],[DATUM ZAVRŠETKA OPERACIJE]]&gt;DATE(2024,3,31),"u provedbi","završen")</f>
        <v>završen</v>
      </c>
      <c r="K3645" s="46" t="s">
        <v>37</v>
      </c>
      <c r="L3645" s="46" t="s">
        <v>37</v>
      </c>
      <c r="M3645" s="49">
        <v>0.85</v>
      </c>
      <c r="N3645" s="49">
        <v>0.15</v>
      </c>
      <c r="O3645" s="50">
        <f>Ugovori_OPULJP[[#This Row],[Bespovratna sredstva - Ukupno (EU+Nac) HRK
= Ukupna ugovorena vrijednost bespovratnih sredstava]]*Ugovori_OPULJP[[#This Row],[EU STOPA SUFINANCIRANJA %
EU CO-FINANCING RATE %]]</f>
        <v>713852.47399999993</v>
      </c>
      <c r="P3645" s="51">
        <f>Ugovori_OPULJP[[#This Row],[Bespovratna sredstva - EU dio - HRK]]/7.5345</f>
        <v>94744.505143008806</v>
      </c>
      <c r="Q3645" s="50">
        <f>Ugovori_OPULJP[[#This Row],[Bespovratna sredstva - Ukupno (EU+Nac) HRK
= Ukupna ugovorena vrijednost bespovratnih sredstava]]*Ugovori_OPULJP[[#This Row],[STOPA NACIONALNOG SUFINANCIRANJA %]]</f>
        <v>125973.96599999999</v>
      </c>
      <c r="R3645" s="51">
        <f>Ugovori_OPULJP[[#This Row],[Bespovratna sredstva - Nacionalni dio - HRK]]/7.5345</f>
        <v>16719.618554648612</v>
      </c>
      <c r="S3645" s="50">
        <v>839826.44</v>
      </c>
      <c r="T3645" s="51">
        <f>Ugovori_OPULJP[[#This Row],[Bespovratna sredstva - Ukupno (EU+Nac) HRK
= Ukupna ugovorena vrijednost bespovratnih sredstava]]/7.5345</f>
        <v>111464.12369765743</v>
      </c>
      <c r="U3645" s="50">
        <v>0</v>
      </c>
      <c r="V3645" s="51">
        <f>Ugovori_OPULJP[[#This Row],[Javni doprinos korisnika - HRK]]/7.5345</f>
        <v>0</v>
      </c>
      <c r="W3645" s="50">
        <v>0</v>
      </c>
      <c r="X3645" s="51">
        <f>Ugovori_OPULJP[[#This Row],[Privatni doprinos korisnika - HRK]]/7.5345</f>
        <v>0</v>
      </c>
      <c r="Y3645" s="52">
        <v>839826.44</v>
      </c>
      <c r="Z3645" s="53">
        <f>Ugovori_OPULJP[[#This Row],[UKUPNI PRIHVATLJIVI IZDACI
TOTAL ELIGIBLE EXPENDITURE
= Bespovratna sredstva ukupno + doprinos korisnika
= Ukupni prihvatljivi troškovi
= Ukupna ugovorena vrijednost projekta HRK]]/7.5345</f>
        <v>111464.12369765743</v>
      </c>
      <c r="AA3645" s="44" t="s">
        <v>38</v>
      </c>
      <c r="AB3645" s="44" t="s">
        <v>753</v>
      </c>
      <c r="AC3645" s="114" t="s">
        <v>13227</v>
      </c>
      <c r="AD3645" s="43" t="s">
        <v>12328</v>
      </c>
    </row>
    <row r="3646" spans="1:30" ht="88.5" customHeight="1" x14ac:dyDescent="0.2">
      <c r="A3646" s="41" t="s">
        <v>13228</v>
      </c>
      <c r="B3646" s="42" t="s">
        <v>12136</v>
      </c>
      <c r="C3646" s="43" t="s">
        <v>12323</v>
      </c>
      <c r="D3646" s="43" t="s">
        <v>13221</v>
      </c>
      <c r="E3646" s="44" t="s">
        <v>76</v>
      </c>
      <c r="F3646" s="45" t="s">
        <v>13229</v>
      </c>
      <c r="G3646" s="45" t="s">
        <v>13230</v>
      </c>
      <c r="H3646" s="47">
        <v>43983</v>
      </c>
      <c r="I3646" s="47">
        <v>44713</v>
      </c>
      <c r="J3646" s="48" t="str">
        <f>IF(Ugovori_OPULJP[[#This Row],[DATUM ZAVRŠETKA OPERACIJE]]&gt;DATE(2024,3,31),"u provedbi","završen")</f>
        <v>završen</v>
      </c>
      <c r="K3646" s="46" t="s">
        <v>2992</v>
      </c>
      <c r="L3646" s="46" t="s">
        <v>155</v>
      </c>
      <c r="M3646" s="49">
        <v>0.85</v>
      </c>
      <c r="N3646" s="49">
        <v>0.15</v>
      </c>
      <c r="O3646" s="50">
        <f>Ugovori_OPULJP[[#This Row],[Bespovratna sredstva - Ukupno (EU+Nac) HRK
= Ukupna ugovorena vrijednost bespovratnih sredstava]]*Ugovori_OPULJP[[#This Row],[EU STOPA SUFINANCIRANJA %
EU CO-FINANCING RATE %]]</f>
        <v>977942</v>
      </c>
      <c r="P3646" s="51">
        <f>Ugovori_OPULJP[[#This Row],[Bespovratna sredstva - EU dio - HRK]]/7.5345</f>
        <v>129795.20870661622</v>
      </c>
      <c r="Q3646" s="50">
        <f>Ugovori_OPULJP[[#This Row],[Bespovratna sredstva - Ukupno (EU+Nac) HRK
= Ukupna ugovorena vrijednost bespovratnih sredstava]]*Ugovori_OPULJP[[#This Row],[STOPA NACIONALNOG SUFINANCIRANJA %]]</f>
        <v>172578</v>
      </c>
      <c r="R3646" s="51">
        <f>Ugovori_OPULJP[[#This Row],[Bespovratna sredstva - Nacionalni dio - HRK]]/7.5345</f>
        <v>22905.036830579334</v>
      </c>
      <c r="S3646" s="50">
        <v>1150520</v>
      </c>
      <c r="T3646" s="51">
        <f>Ugovori_OPULJP[[#This Row],[Bespovratna sredstva - Ukupno (EU+Nac) HRK
= Ukupna ugovorena vrijednost bespovratnih sredstava]]/7.5345</f>
        <v>152700.24553719556</v>
      </c>
      <c r="U3646" s="50">
        <v>0</v>
      </c>
      <c r="V3646" s="51">
        <f>Ugovori_OPULJP[[#This Row],[Javni doprinos korisnika - HRK]]/7.5345</f>
        <v>0</v>
      </c>
      <c r="W3646" s="50">
        <v>0</v>
      </c>
      <c r="X3646" s="51">
        <f>Ugovori_OPULJP[[#This Row],[Privatni doprinos korisnika - HRK]]/7.5345</f>
        <v>0</v>
      </c>
      <c r="Y3646" s="52">
        <v>1150520</v>
      </c>
      <c r="Z3646" s="53">
        <f>Ugovori_OPULJP[[#This Row],[UKUPNI PRIHVATLJIVI IZDACI
TOTAL ELIGIBLE EXPENDITURE
= Bespovratna sredstva ukupno + doprinos korisnika
= Ukupni prihvatljivi troškovi
= Ukupna ugovorena vrijednost projekta HRK]]/7.5345</f>
        <v>152700.24553719556</v>
      </c>
      <c r="AA3646" s="44" t="s">
        <v>38</v>
      </c>
      <c r="AB3646" s="44" t="s">
        <v>753</v>
      </c>
      <c r="AC3646" s="114" t="s">
        <v>13231</v>
      </c>
      <c r="AD3646" s="43" t="s">
        <v>12328</v>
      </c>
    </row>
    <row r="3647" spans="1:30" ht="88.5" customHeight="1" x14ac:dyDescent="0.2">
      <c r="A3647" s="41" t="s">
        <v>13232</v>
      </c>
      <c r="B3647" s="42" t="s">
        <v>12136</v>
      </c>
      <c r="C3647" s="43" t="s">
        <v>12323</v>
      </c>
      <c r="D3647" s="43" t="s">
        <v>13221</v>
      </c>
      <c r="E3647" s="44" t="s">
        <v>76</v>
      </c>
      <c r="F3647" s="45" t="s">
        <v>13233</v>
      </c>
      <c r="G3647" s="45" t="s">
        <v>13234</v>
      </c>
      <c r="H3647" s="47">
        <v>43983</v>
      </c>
      <c r="I3647" s="47">
        <v>45078</v>
      </c>
      <c r="J3647" s="48" t="str">
        <f>IF(Ugovori_OPULJP[[#This Row],[DATUM ZAVRŠETKA OPERACIJE]]&gt;DATE(2024,3,31),"u provedbi","završen")</f>
        <v>završen</v>
      </c>
      <c r="K3647" s="46" t="s">
        <v>84</v>
      </c>
      <c r="L3647" s="46" t="s">
        <v>84</v>
      </c>
      <c r="M3647" s="49">
        <v>0.85</v>
      </c>
      <c r="N3647" s="49">
        <v>0.15</v>
      </c>
      <c r="O3647" s="50">
        <f>Ugovori_OPULJP[[#This Row],[Bespovratna sredstva - Ukupno (EU+Nac) HRK
= Ukupna ugovorena vrijednost bespovratnih sredstava]]*Ugovori_OPULJP[[#This Row],[EU STOPA SUFINANCIRANJA %
EU CO-FINANCING RATE %]]</f>
        <v>843305.4</v>
      </c>
      <c r="P3647" s="51">
        <f>Ugovori_OPULJP[[#This Row],[Bespovratna sredstva - EU dio - HRK]]/7.5345</f>
        <v>111925.86103921958</v>
      </c>
      <c r="Q3647" s="50">
        <f>Ugovori_OPULJP[[#This Row],[Bespovratna sredstva - Ukupno (EU+Nac) HRK
= Ukupna ugovorena vrijednost bespovratnih sredstava]]*Ugovori_OPULJP[[#This Row],[STOPA NACIONALNOG SUFINANCIRANJA %]]</f>
        <v>148818.6</v>
      </c>
      <c r="R3647" s="51">
        <f>Ugovori_OPULJP[[#This Row],[Bespovratna sredstva - Nacionalni dio - HRK]]/7.5345</f>
        <v>19751.622536332867</v>
      </c>
      <c r="S3647" s="50">
        <v>992124</v>
      </c>
      <c r="T3647" s="51">
        <f>Ugovori_OPULJP[[#This Row],[Bespovratna sredstva - Ukupno (EU+Nac) HRK
= Ukupna ugovorena vrijednost bespovratnih sredstava]]/7.5345</f>
        <v>131677.48357555244</v>
      </c>
      <c r="U3647" s="50">
        <v>0</v>
      </c>
      <c r="V3647" s="51">
        <f>Ugovori_OPULJP[[#This Row],[Javni doprinos korisnika - HRK]]/7.5345</f>
        <v>0</v>
      </c>
      <c r="W3647" s="50">
        <v>0</v>
      </c>
      <c r="X3647" s="51">
        <f>Ugovori_OPULJP[[#This Row],[Privatni doprinos korisnika - HRK]]/7.5345</f>
        <v>0</v>
      </c>
      <c r="Y3647" s="52">
        <v>992124</v>
      </c>
      <c r="Z3647" s="53">
        <f>Ugovori_OPULJP[[#This Row],[UKUPNI PRIHVATLJIVI IZDACI
TOTAL ELIGIBLE EXPENDITURE
= Bespovratna sredstva ukupno + doprinos korisnika
= Ukupni prihvatljivi troškovi
= Ukupna ugovorena vrijednost projekta HRK]]/7.5345</f>
        <v>131677.48357555244</v>
      </c>
      <c r="AA3647" s="44" t="s">
        <v>38</v>
      </c>
      <c r="AB3647" s="44" t="s">
        <v>753</v>
      </c>
      <c r="AC3647" s="114" t="s">
        <v>13235</v>
      </c>
      <c r="AD3647" s="43" t="s">
        <v>12328</v>
      </c>
    </row>
    <row r="3648" spans="1:30" ht="88.5" customHeight="1" x14ac:dyDescent="0.2">
      <c r="A3648" s="41" t="s">
        <v>13236</v>
      </c>
      <c r="B3648" s="42" t="s">
        <v>12136</v>
      </c>
      <c r="C3648" s="43" t="s">
        <v>12323</v>
      </c>
      <c r="D3648" s="43" t="s">
        <v>13221</v>
      </c>
      <c r="E3648" s="44" t="s">
        <v>76</v>
      </c>
      <c r="F3648" s="45" t="s">
        <v>13237</v>
      </c>
      <c r="G3648" s="45" t="s">
        <v>13238</v>
      </c>
      <c r="H3648" s="47">
        <v>43983</v>
      </c>
      <c r="I3648" s="47">
        <v>44713</v>
      </c>
      <c r="J3648" s="48" t="str">
        <f>IF(Ugovori_OPULJP[[#This Row],[DATUM ZAVRŠETKA OPERACIJE]]&gt;DATE(2024,3,31),"u provedbi","završen")</f>
        <v>završen</v>
      </c>
      <c r="K3648" s="46" t="s">
        <v>8932</v>
      </c>
      <c r="L3648" s="46" t="s">
        <v>84</v>
      </c>
      <c r="M3648" s="49">
        <v>0.85</v>
      </c>
      <c r="N3648" s="49">
        <v>0.15</v>
      </c>
      <c r="O3648" s="50">
        <f>Ugovori_OPULJP[[#This Row],[Bespovratna sredstva - Ukupno (EU+Nac) HRK
= Ukupna ugovorena vrijednost bespovratnih sredstava]]*Ugovori_OPULJP[[#This Row],[EU STOPA SUFINANCIRANJA %
EU CO-FINANCING RATE %]]</f>
        <v>1092382.5149999999</v>
      </c>
      <c r="P3648" s="51">
        <f>Ugovori_OPULJP[[#This Row],[Bespovratna sredstva - EU dio - HRK]]/7.5345</f>
        <v>144984.07525383236</v>
      </c>
      <c r="Q3648" s="50">
        <f>Ugovori_OPULJP[[#This Row],[Bespovratna sredstva - Ukupno (EU+Nac) HRK
= Ukupna ugovorena vrijednost bespovratnih sredstava]]*Ugovori_OPULJP[[#This Row],[STOPA NACIONALNOG SUFINANCIRANJA %]]</f>
        <v>192773.38499999998</v>
      </c>
      <c r="R3648" s="51">
        <f>Ugovori_OPULJP[[#This Row],[Bespovratna sredstva - Nacionalni dio - HRK]]/7.5345</f>
        <v>25585.425044793945</v>
      </c>
      <c r="S3648" s="50">
        <v>1285155.8999999999</v>
      </c>
      <c r="T3648" s="51">
        <f>Ugovori_OPULJP[[#This Row],[Bespovratna sredstva - Ukupno (EU+Nac) HRK
= Ukupna ugovorena vrijednost bespovratnih sredstava]]/7.5345</f>
        <v>170569.50029862628</v>
      </c>
      <c r="U3648" s="50">
        <v>0</v>
      </c>
      <c r="V3648" s="51">
        <f>Ugovori_OPULJP[[#This Row],[Javni doprinos korisnika - HRK]]/7.5345</f>
        <v>0</v>
      </c>
      <c r="W3648" s="50">
        <v>0</v>
      </c>
      <c r="X3648" s="51">
        <f>Ugovori_OPULJP[[#This Row],[Privatni doprinos korisnika - HRK]]/7.5345</f>
        <v>0</v>
      </c>
      <c r="Y3648" s="52">
        <v>1285155.8999999999</v>
      </c>
      <c r="Z3648" s="53">
        <f>Ugovori_OPULJP[[#This Row],[UKUPNI PRIHVATLJIVI IZDACI
TOTAL ELIGIBLE EXPENDITURE
= Bespovratna sredstva ukupno + doprinos korisnika
= Ukupni prihvatljivi troškovi
= Ukupna ugovorena vrijednost projekta HRK]]/7.5345</f>
        <v>170569.50029862628</v>
      </c>
      <c r="AA3648" s="44" t="s">
        <v>38</v>
      </c>
      <c r="AB3648" s="44" t="s">
        <v>753</v>
      </c>
      <c r="AC3648" s="114" t="s">
        <v>13239</v>
      </c>
      <c r="AD3648" s="43" t="s">
        <v>12328</v>
      </c>
    </row>
    <row r="3649" spans="1:30" ht="88.5" customHeight="1" x14ac:dyDescent="0.2">
      <c r="A3649" s="41" t="s">
        <v>13240</v>
      </c>
      <c r="B3649" s="42" t="s">
        <v>12136</v>
      </c>
      <c r="C3649" s="43" t="s">
        <v>12323</v>
      </c>
      <c r="D3649" s="43" t="s">
        <v>13221</v>
      </c>
      <c r="E3649" s="44" t="s">
        <v>76</v>
      </c>
      <c r="F3649" s="45" t="s">
        <v>13241</v>
      </c>
      <c r="G3649" s="45" t="s">
        <v>13242</v>
      </c>
      <c r="H3649" s="47">
        <v>43983</v>
      </c>
      <c r="I3649" s="47">
        <v>44713</v>
      </c>
      <c r="J3649" s="48" t="str">
        <f>IF(Ugovori_OPULJP[[#This Row],[DATUM ZAVRŠETKA OPERACIJE]]&gt;DATE(2024,3,31),"u provedbi","završen")</f>
        <v>završen</v>
      </c>
      <c r="K3649" s="46" t="s">
        <v>2992</v>
      </c>
      <c r="L3649" s="46" t="s">
        <v>155</v>
      </c>
      <c r="M3649" s="49">
        <v>0.85</v>
      </c>
      <c r="N3649" s="49">
        <v>0.15</v>
      </c>
      <c r="O3649" s="50">
        <f>Ugovori_OPULJP[[#This Row],[Bespovratna sredstva - Ukupno (EU+Nac) HRK
= Ukupna ugovorena vrijednost bespovratnih sredstava]]*Ugovori_OPULJP[[#This Row],[EU STOPA SUFINANCIRANJA %
EU CO-FINANCING RATE %]]</f>
        <v>950810</v>
      </c>
      <c r="P3649" s="51">
        <f>Ugovori_OPULJP[[#This Row],[Bespovratna sredstva - EU dio - HRK]]/7.5345</f>
        <v>126194.17346871059</v>
      </c>
      <c r="Q3649" s="50">
        <f>Ugovori_OPULJP[[#This Row],[Bespovratna sredstva - Ukupno (EU+Nac) HRK
= Ukupna ugovorena vrijednost bespovratnih sredstava]]*Ugovori_OPULJP[[#This Row],[STOPA NACIONALNOG SUFINANCIRANJA %]]</f>
        <v>167790</v>
      </c>
      <c r="R3649" s="51">
        <f>Ugovori_OPULJP[[#This Row],[Bespovratna sredstva - Nacionalni dio - HRK]]/7.5345</f>
        <v>22269.560023890102</v>
      </c>
      <c r="S3649" s="50">
        <v>1118600</v>
      </c>
      <c r="T3649" s="51">
        <f>Ugovori_OPULJP[[#This Row],[Bespovratna sredstva - Ukupno (EU+Nac) HRK
= Ukupna ugovorena vrijednost bespovratnih sredstava]]/7.5345</f>
        <v>148463.7334926007</v>
      </c>
      <c r="U3649" s="50">
        <v>0</v>
      </c>
      <c r="V3649" s="51">
        <f>Ugovori_OPULJP[[#This Row],[Javni doprinos korisnika - HRK]]/7.5345</f>
        <v>0</v>
      </c>
      <c r="W3649" s="50">
        <v>0</v>
      </c>
      <c r="X3649" s="51">
        <f>Ugovori_OPULJP[[#This Row],[Privatni doprinos korisnika - HRK]]/7.5345</f>
        <v>0</v>
      </c>
      <c r="Y3649" s="52">
        <v>1118600</v>
      </c>
      <c r="Z3649" s="53">
        <f>Ugovori_OPULJP[[#This Row],[UKUPNI PRIHVATLJIVI IZDACI
TOTAL ELIGIBLE EXPENDITURE
= Bespovratna sredstva ukupno + doprinos korisnika
= Ukupni prihvatljivi troškovi
= Ukupna ugovorena vrijednost projekta HRK]]/7.5345</f>
        <v>148463.7334926007</v>
      </c>
      <c r="AA3649" s="44" t="s">
        <v>38</v>
      </c>
      <c r="AB3649" s="44" t="s">
        <v>753</v>
      </c>
      <c r="AC3649" s="114" t="s">
        <v>13243</v>
      </c>
      <c r="AD3649" s="43" t="s">
        <v>12328</v>
      </c>
    </row>
    <row r="3650" spans="1:30" ht="88.5" customHeight="1" x14ac:dyDescent="0.2">
      <c r="A3650" s="41" t="s">
        <v>13244</v>
      </c>
      <c r="B3650" s="42" t="s">
        <v>12136</v>
      </c>
      <c r="C3650" s="43" t="s">
        <v>12323</v>
      </c>
      <c r="D3650" s="43" t="s">
        <v>13221</v>
      </c>
      <c r="E3650" s="44" t="s">
        <v>76</v>
      </c>
      <c r="F3650" s="45" t="s">
        <v>13245</v>
      </c>
      <c r="G3650" s="45" t="s">
        <v>13246</v>
      </c>
      <c r="H3650" s="47">
        <v>43983</v>
      </c>
      <c r="I3650" s="47">
        <v>45078</v>
      </c>
      <c r="J3650" s="48" t="str">
        <f>IF(Ugovori_OPULJP[[#This Row],[DATUM ZAVRŠETKA OPERACIJE]]&gt;DATE(2024,3,31),"u provedbi","završen")</f>
        <v>završen</v>
      </c>
      <c r="K3650" s="46" t="s">
        <v>155</v>
      </c>
      <c r="L3650" s="46" t="s">
        <v>155</v>
      </c>
      <c r="M3650" s="49">
        <v>0.85</v>
      </c>
      <c r="N3650" s="49">
        <v>0.15</v>
      </c>
      <c r="O3650" s="50">
        <f>Ugovori_OPULJP[[#This Row],[Bespovratna sredstva - Ukupno (EU+Nac) HRK
= Ukupna ugovorena vrijednost bespovratnih sredstava]]*Ugovori_OPULJP[[#This Row],[EU STOPA SUFINANCIRANJA %
EU CO-FINANCING RATE %]]</f>
        <v>932998.58149999985</v>
      </c>
      <c r="P3650" s="51">
        <f>Ugovori_OPULJP[[#This Row],[Bespovratna sredstva - EU dio - HRK]]/7.5345</f>
        <v>123830.19198354235</v>
      </c>
      <c r="Q3650" s="50">
        <f>Ugovori_OPULJP[[#This Row],[Bespovratna sredstva - Ukupno (EU+Nac) HRK
= Ukupna ugovorena vrijednost bespovratnih sredstava]]*Ugovori_OPULJP[[#This Row],[STOPA NACIONALNOG SUFINANCIRANJA %]]</f>
        <v>164646.80849999998</v>
      </c>
      <c r="R3650" s="51">
        <f>Ugovori_OPULJP[[#This Row],[Bespovratna sredstva - Nacionalni dio - HRK]]/7.5345</f>
        <v>21852.386820625121</v>
      </c>
      <c r="S3650" s="50">
        <v>1097645.3899999999</v>
      </c>
      <c r="T3650" s="51">
        <f>Ugovori_OPULJP[[#This Row],[Bespovratna sredstva - Ukupno (EU+Nac) HRK
= Ukupna ugovorena vrijednost bespovratnih sredstava]]/7.5345</f>
        <v>145682.57880416748</v>
      </c>
      <c r="U3650" s="50">
        <v>0</v>
      </c>
      <c r="V3650" s="51">
        <f>Ugovori_OPULJP[[#This Row],[Javni doprinos korisnika - HRK]]/7.5345</f>
        <v>0</v>
      </c>
      <c r="W3650" s="50">
        <v>0</v>
      </c>
      <c r="X3650" s="51">
        <f>Ugovori_OPULJP[[#This Row],[Privatni doprinos korisnika - HRK]]/7.5345</f>
        <v>0</v>
      </c>
      <c r="Y3650" s="52">
        <v>1097645.3899999999</v>
      </c>
      <c r="Z3650" s="53">
        <f>Ugovori_OPULJP[[#This Row],[UKUPNI PRIHVATLJIVI IZDACI
TOTAL ELIGIBLE EXPENDITURE
= Bespovratna sredstva ukupno + doprinos korisnika
= Ukupni prihvatljivi troškovi
= Ukupna ugovorena vrijednost projekta HRK]]/7.5345</f>
        <v>145682.57880416748</v>
      </c>
      <c r="AA3650" s="44" t="s">
        <v>38</v>
      </c>
      <c r="AB3650" s="44" t="s">
        <v>753</v>
      </c>
      <c r="AC3650" s="114" t="s">
        <v>13247</v>
      </c>
      <c r="AD3650" s="43" t="s">
        <v>12328</v>
      </c>
    </row>
    <row r="3651" spans="1:30" ht="88.5" customHeight="1" x14ac:dyDescent="0.2">
      <c r="A3651" s="41" t="s">
        <v>13248</v>
      </c>
      <c r="B3651" s="42" t="s">
        <v>12136</v>
      </c>
      <c r="C3651" s="43" t="s">
        <v>12323</v>
      </c>
      <c r="D3651" s="43" t="s">
        <v>13221</v>
      </c>
      <c r="E3651" s="44" t="s">
        <v>76</v>
      </c>
      <c r="F3651" s="45" t="s">
        <v>13249</v>
      </c>
      <c r="G3651" s="45" t="s">
        <v>13250</v>
      </c>
      <c r="H3651" s="47">
        <v>43983</v>
      </c>
      <c r="I3651" s="47">
        <v>44866</v>
      </c>
      <c r="J3651" s="48" t="str">
        <f>IF(Ugovori_OPULJP[[#This Row],[DATUM ZAVRŠETKA OPERACIJE]]&gt;DATE(2024,3,31),"u provedbi","završen")</f>
        <v>završen</v>
      </c>
      <c r="K3651" s="46" t="s">
        <v>79</v>
      </c>
      <c r="L3651" s="46" t="s">
        <v>79</v>
      </c>
      <c r="M3651" s="49">
        <v>0.85</v>
      </c>
      <c r="N3651" s="49">
        <v>0.15</v>
      </c>
      <c r="O3651" s="50">
        <f>Ugovori_OPULJP[[#This Row],[Bespovratna sredstva - Ukupno (EU+Nac) HRK
= Ukupna ugovorena vrijednost bespovratnih sredstava]]*Ugovori_OPULJP[[#This Row],[EU STOPA SUFINANCIRANJA %
EU CO-FINANCING RATE %]]</f>
        <v>1200964.6685000001</v>
      </c>
      <c r="P3651" s="51">
        <f>Ugovori_OPULJP[[#This Row],[Bespovratna sredstva - EU dio - HRK]]/7.5345</f>
        <v>159395.4036100604</v>
      </c>
      <c r="Q3651" s="50">
        <f>Ugovori_OPULJP[[#This Row],[Bespovratna sredstva - Ukupno (EU+Nac) HRK
= Ukupna ugovorena vrijednost bespovratnih sredstava]]*Ugovori_OPULJP[[#This Row],[STOPA NACIONALNOG SUFINANCIRANJA %]]</f>
        <v>211934.94150000002</v>
      </c>
      <c r="R3651" s="51">
        <f>Ugovori_OPULJP[[#This Row],[Bespovratna sredstva - Nacionalni dio - HRK]]/7.5345</f>
        <v>28128.600637069481</v>
      </c>
      <c r="S3651" s="50">
        <v>1412899.61</v>
      </c>
      <c r="T3651" s="51">
        <f>Ugovori_OPULJP[[#This Row],[Bespovratna sredstva - Ukupno (EU+Nac) HRK
= Ukupna ugovorena vrijednost bespovratnih sredstava]]/7.5345</f>
        <v>187524.00424712987</v>
      </c>
      <c r="U3651" s="50">
        <v>0</v>
      </c>
      <c r="V3651" s="51">
        <f>Ugovori_OPULJP[[#This Row],[Javni doprinos korisnika - HRK]]/7.5345</f>
        <v>0</v>
      </c>
      <c r="W3651" s="50">
        <v>0</v>
      </c>
      <c r="X3651" s="51">
        <f>Ugovori_OPULJP[[#This Row],[Privatni doprinos korisnika - HRK]]/7.5345</f>
        <v>0</v>
      </c>
      <c r="Y3651" s="52">
        <v>1412899.61</v>
      </c>
      <c r="Z3651" s="53">
        <f>Ugovori_OPULJP[[#This Row],[UKUPNI PRIHVATLJIVI IZDACI
TOTAL ELIGIBLE EXPENDITURE
= Bespovratna sredstva ukupno + doprinos korisnika
= Ukupni prihvatljivi troškovi
= Ukupna ugovorena vrijednost projekta HRK]]/7.5345</f>
        <v>187524.00424712987</v>
      </c>
      <c r="AA3651" s="44" t="s">
        <v>38</v>
      </c>
      <c r="AB3651" s="44" t="s">
        <v>753</v>
      </c>
      <c r="AC3651" s="114" t="s">
        <v>13251</v>
      </c>
      <c r="AD3651" s="43" t="s">
        <v>12328</v>
      </c>
    </row>
    <row r="3652" spans="1:30" ht="88.5" customHeight="1" x14ac:dyDescent="0.2">
      <c r="A3652" s="41" t="s">
        <v>13252</v>
      </c>
      <c r="B3652" s="42" t="s">
        <v>12136</v>
      </c>
      <c r="C3652" s="43" t="s">
        <v>12323</v>
      </c>
      <c r="D3652" s="43" t="s">
        <v>13221</v>
      </c>
      <c r="E3652" s="44" t="s">
        <v>76</v>
      </c>
      <c r="F3652" s="45" t="s">
        <v>13253</v>
      </c>
      <c r="G3652" s="45" t="s">
        <v>2781</v>
      </c>
      <c r="H3652" s="47">
        <v>43983</v>
      </c>
      <c r="I3652" s="47">
        <v>44805</v>
      </c>
      <c r="J3652" s="48" t="str">
        <f>IF(Ugovori_OPULJP[[#This Row],[DATUM ZAVRŠETKA OPERACIJE]]&gt;DATE(2024,3,31),"u provedbi","završen")</f>
        <v>završen</v>
      </c>
      <c r="K3652" s="46" t="s">
        <v>154</v>
      </c>
      <c r="L3652" s="46" t="s">
        <v>37</v>
      </c>
      <c r="M3652" s="49">
        <v>0.85</v>
      </c>
      <c r="N3652" s="49">
        <v>0.15</v>
      </c>
      <c r="O3652" s="50">
        <f>Ugovori_OPULJP[[#This Row],[Bespovratna sredstva - Ukupno (EU+Nac) HRK
= Ukupna ugovorena vrijednost bespovratnih sredstava]]*Ugovori_OPULJP[[#This Row],[EU STOPA SUFINANCIRANJA %
EU CO-FINANCING RATE %]]</f>
        <v>1235148.5999999999</v>
      </c>
      <c r="P3652" s="51">
        <f>Ugovori_OPULJP[[#This Row],[Bespovratna sredstva - EU dio - HRK]]/7.5345</f>
        <v>163932.39100139355</v>
      </c>
      <c r="Q3652" s="50">
        <f>Ugovori_OPULJP[[#This Row],[Bespovratna sredstva - Ukupno (EU+Nac) HRK
= Ukupna ugovorena vrijednost bespovratnih sredstava]]*Ugovori_OPULJP[[#This Row],[STOPA NACIONALNOG SUFINANCIRANJA %]]</f>
        <v>217967.4</v>
      </c>
      <c r="R3652" s="51">
        <f>Ugovori_OPULJP[[#This Row],[Bespovratna sredstva - Nacionalni dio - HRK]]/7.5345</f>
        <v>28929.245470834161</v>
      </c>
      <c r="S3652" s="50">
        <v>1453116</v>
      </c>
      <c r="T3652" s="51">
        <f>Ugovori_OPULJP[[#This Row],[Bespovratna sredstva - Ukupno (EU+Nac) HRK
= Ukupna ugovorena vrijednost bespovratnih sredstava]]/7.5345</f>
        <v>192861.63647222775</v>
      </c>
      <c r="U3652" s="50">
        <v>0</v>
      </c>
      <c r="V3652" s="51">
        <f>Ugovori_OPULJP[[#This Row],[Javni doprinos korisnika - HRK]]/7.5345</f>
        <v>0</v>
      </c>
      <c r="W3652" s="50">
        <v>0</v>
      </c>
      <c r="X3652" s="51">
        <f>Ugovori_OPULJP[[#This Row],[Privatni doprinos korisnika - HRK]]/7.5345</f>
        <v>0</v>
      </c>
      <c r="Y3652" s="52">
        <v>1453116</v>
      </c>
      <c r="Z3652" s="53">
        <f>Ugovori_OPULJP[[#This Row],[UKUPNI PRIHVATLJIVI IZDACI
TOTAL ELIGIBLE EXPENDITURE
= Bespovratna sredstva ukupno + doprinos korisnika
= Ukupni prihvatljivi troškovi
= Ukupna ugovorena vrijednost projekta HRK]]/7.5345</f>
        <v>192861.63647222775</v>
      </c>
      <c r="AA3652" s="44" t="s">
        <v>38</v>
      </c>
      <c r="AB3652" s="44" t="s">
        <v>753</v>
      </c>
      <c r="AC3652" s="114" t="s">
        <v>13254</v>
      </c>
      <c r="AD3652" s="43" t="s">
        <v>12328</v>
      </c>
    </row>
    <row r="3653" spans="1:30" ht="88.5" customHeight="1" x14ac:dyDescent="0.2">
      <c r="A3653" s="41" t="s">
        <v>13255</v>
      </c>
      <c r="B3653" s="42" t="s">
        <v>12136</v>
      </c>
      <c r="C3653" s="43" t="s">
        <v>12323</v>
      </c>
      <c r="D3653" s="43" t="s">
        <v>13221</v>
      </c>
      <c r="E3653" s="44" t="s">
        <v>76</v>
      </c>
      <c r="F3653" s="45" t="s">
        <v>13256</v>
      </c>
      <c r="G3653" s="62" t="s">
        <v>185</v>
      </c>
      <c r="H3653" s="47">
        <v>43983</v>
      </c>
      <c r="I3653" s="47">
        <v>44713</v>
      </c>
      <c r="J3653" s="48" t="str">
        <f>IF(Ugovori_OPULJP[[#This Row],[DATUM ZAVRŠETKA OPERACIJE]]&gt;DATE(2024,3,31),"u provedbi","završen")</f>
        <v>završen</v>
      </c>
      <c r="K3653" s="46" t="s">
        <v>4589</v>
      </c>
      <c r="L3653" s="46" t="s">
        <v>186</v>
      </c>
      <c r="M3653" s="49">
        <v>0.85</v>
      </c>
      <c r="N3653" s="49">
        <v>0.15</v>
      </c>
      <c r="O3653" s="50">
        <f>Ugovori_OPULJP[[#This Row],[Bespovratna sredstva - Ukupno (EU+Nac) HRK
= Ukupna ugovorena vrijednost bespovratnih sredstava]]*Ugovori_OPULJP[[#This Row],[EU STOPA SUFINANCIRANJA %
EU CO-FINANCING RATE %]]</f>
        <v>1439295.48</v>
      </c>
      <c r="P3653" s="51">
        <f>Ugovori_OPULJP[[#This Row],[Bespovratna sredstva - EU dio - HRK]]/7.5345</f>
        <v>191027.33824407723</v>
      </c>
      <c r="Q3653" s="50">
        <f>Ugovori_OPULJP[[#This Row],[Bespovratna sredstva - Ukupno (EU+Nac) HRK
= Ukupna ugovorena vrijednost bespovratnih sredstava]]*Ugovori_OPULJP[[#This Row],[STOPA NACIONALNOG SUFINANCIRANJA %]]</f>
        <v>253993.32</v>
      </c>
      <c r="R3653" s="51">
        <f>Ugovori_OPULJP[[#This Row],[Bespovratna sredstva - Nacionalni dio - HRK]]/7.5345</f>
        <v>33710.706748954806</v>
      </c>
      <c r="S3653" s="50">
        <v>1693288.8</v>
      </c>
      <c r="T3653" s="51">
        <f>Ugovori_OPULJP[[#This Row],[Bespovratna sredstva - Ukupno (EU+Nac) HRK
= Ukupna ugovorena vrijednost bespovratnih sredstava]]/7.5345</f>
        <v>224738.04499303203</v>
      </c>
      <c r="U3653" s="50">
        <v>0</v>
      </c>
      <c r="V3653" s="51">
        <f>Ugovori_OPULJP[[#This Row],[Javni doprinos korisnika - HRK]]/7.5345</f>
        <v>0</v>
      </c>
      <c r="W3653" s="50">
        <v>0</v>
      </c>
      <c r="X3653" s="51">
        <f>Ugovori_OPULJP[[#This Row],[Privatni doprinos korisnika - HRK]]/7.5345</f>
        <v>0</v>
      </c>
      <c r="Y3653" s="52">
        <v>1693288.8</v>
      </c>
      <c r="Z3653" s="53">
        <f>Ugovori_OPULJP[[#This Row],[UKUPNI PRIHVATLJIVI IZDACI
TOTAL ELIGIBLE EXPENDITURE
= Bespovratna sredstva ukupno + doprinos korisnika
= Ukupni prihvatljivi troškovi
= Ukupna ugovorena vrijednost projekta HRK]]/7.5345</f>
        <v>224738.04499303203</v>
      </c>
      <c r="AA3653" s="44" t="s">
        <v>38</v>
      </c>
      <c r="AB3653" s="44" t="s">
        <v>753</v>
      </c>
      <c r="AC3653" s="114" t="s">
        <v>13257</v>
      </c>
      <c r="AD3653" s="43" t="s">
        <v>12328</v>
      </c>
    </row>
    <row r="3654" spans="1:30" ht="88.5" customHeight="1" x14ac:dyDescent="0.2">
      <c r="A3654" s="41" t="s">
        <v>13258</v>
      </c>
      <c r="B3654" s="42" t="s">
        <v>12136</v>
      </c>
      <c r="C3654" s="43" t="s">
        <v>12323</v>
      </c>
      <c r="D3654" s="43" t="s">
        <v>13221</v>
      </c>
      <c r="E3654" s="44" t="s">
        <v>76</v>
      </c>
      <c r="F3654" s="45" t="s">
        <v>13259</v>
      </c>
      <c r="G3654" s="45" t="s">
        <v>12971</v>
      </c>
      <c r="H3654" s="47">
        <v>43983</v>
      </c>
      <c r="I3654" s="47">
        <v>44713</v>
      </c>
      <c r="J3654" s="48" t="str">
        <f>IF(Ugovori_OPULJP[[#This Row],[DATUM ZAVRŠETKA OPERACIJE]]&gt;DATE(2024,3,31),"u provedbi","završen")</f>
        <v>završen</v>
      </c>
      <c r="K3654" s="46" t="s">
        <v>37</v>
      </c>
      <c r="L3654" s="46" t="s">
        <v>37</v>
      </c>
      <c r="M3654" s="49">
        <v>0.85</v>
      </c>
      <c r="N3654" s="49">
        <v>0.15</v>
      </c>
      <c r="O3654" s="50">
        <f>Ugovori_OPULJP[[#This Row],[Bespovratna sredstva - Ukupno (EU+Nac) HRK
= Ukupna ugovorena vrijednost bespovratnih sredstava]]*Ugovori_OPULJP[[#This Row],[EU STOPA SUFINANCIRANJA %
EU CO-FINANCING RATE %]]</f>
        <v>1562404.074</v>
      </c>
      <c r="P3654" s="51">
        <f>Ugovori_OPULJP[[#This Row],[Bespovratna sredstva - EU dio - HRK]]/7.5345</f>
        <v>207366.65657973322</v>
      </c>
      <c r="Q3654" s="50">
        <f>Ugovori_OPULJP[[#This Row],[Bespovratna sredstva - Ukupno (EU+Nac) HRK
= Ukupna ugovorena vrijednost bespovratnih sredstava]]*Ugovori_OPULJP[[#This Row],[STOPA NACIONALNOG SUFINANCIRANJA %]]</f>
        <v>275718.36599999998</v>
      </c>
      <c r="R3654" s="51">
        <f>Ugovori_OPULJP[[#This Row],[Bespovratna sredstva - Nacionalni dio - HRK]]/7.5345</f>
        <v>36594.115867011744</v>
      </c>
      <c r="S3654" s="50">
        <v>1838122.44</v>
      </c>
      <c r="T3654" s="51">
        <f>Ugovori_OPULJP[[#This Row],[Bespovratna sredstva - Ukupno (EU+Nac) HRK
= Ukupna ugovorena vrijednost bespovratnih sredstava]]/7.5345</f>
        <v>243960.77244674496</v>
      </c>
      <c r="U3654" s="50">
        <v>0</v>
      </c>
      <c r="V3654" s="51">
        <f>Ugovori_OPULJP[[#This Row],[Javni doprinos korisnika - HRK]]/7.5345</f>
        <v>0</v>
      </c>
      <c r="W3654" s="50">
        <v>0</v>
      </c>
      <c r="X3654" s="51">
        <f>Ugovori_OPULJP[[#This Row],[Privatni doprinos korisnika - HRK]]/7.5345</f>
        <v>0</v>
      </c>
      <c r="Y3654" s="52">
        <v>1838122.44</v>
      </c>
      <c r="Z3654" s="53">
        <f>Ugovori_OPULJP[[#This Row],[UKUPNI PRIHVATLJIVI IZDACI
TOTAL ELIGIBLE EXPENDITURE
= Bespovratna sredstva ukupno + doprinos korisnika
= Ukupni prihvatljivi troškovi
= Ukupna ugovorena vrijednost projekta HRK]]/7.5345</f>
        <v>243960.77244674496</v>
      </c>
      <c r="AA3654" s="44" t="s">
        <v>38</v>
      </c>
      <c r="AB3654" s="44" t="s">
        <v>753</v>
      </c>
      <c r="AC3654" s="114" t="s">
        <v>13260</v>
      </c>
      <c r="AD3654" s="43" t="s">
        <v>12328</v>
      </c>
    </row>
    <row r="3655" spans="1:30" ht="88.5" customHeight="1" x14ac:dyDescent="0.2">
      <c r="A3655" s="41" t="s">
        <v>13261</v>
      </c>
      <c r="B3655" s="42" t="s">
        <v>12136</v>
      </c>
      <c r="C3655" s="43" t="s">
        <v>12323</v>
      </c>
      <c r="D3655" s="43" t="s">
        <v>13221</v>
      </c>
      <c r="E3655" s="44" t="s">
        <v>76</v>
      </c>
      <c r="F3655" s="45" t="s">
        <v>13262</v>
      </c>
      <c r="G3655" s="45" t="s">
        <v>3863</v>
      </c>
      <c r="H3655" s="47">
        <v>43983</v>
      </c>
      <c r="I3655" s="47">
        <v>45078</v>
      </c>
      <c r="J3655" s="48" t="str">
        <f>IF(Ugovori_OPULJP[[#This Row],[DATUM ZAVRŠETKA OPERACIJE]]&gt;DATE(2024,3,31),"u provedbi","završen")</f>
        <v>završen</v>
      </c>
      <c r="K3655" s="46" t="s">
        <v>84</v>
      </c>
      <c r="L3655" s="46" t="s">
        <v>84</v>
      </c>
      <c r="M3655" s="49">
        <v>0.85</v>
      </c>
      <c r="N3655" s="49">
        <v>0.15</v>
      </c>
      <c r="O3655" s="50">
        <f>Ugovori_OPULJP[[#This Row],[Bespovratna sredstva - Ukupno (EU+Nac) HRK
= Ukupna ugovorena vrijednost bespovratnih sredstava]]*Ugovori_OPULJP[[#This Row],[EU STOPA SUFINANCIRANJA %
EU CO-FINANCING RATE %]]</f>
        <v>1183246.75</v>
      </c>
      <c r="P3655" s="51">
        <f>Ugovori_OPULJP[[#This Row],[Bespovratna sredstva - EU dio - HRK]]/7.5345</f>
        <v>157043.83170747891</v>
      </c>
      <c r="Q3655" s="50">
        <f>Ugovori_OPULJP[[#This Row],[Bespovratna sredstva - Ukupno (EU+Nac) HRK
= Ukupna ugovorena vrijednost bespovratnih sredstava]]*Ugovori_OPULJP[[#This Row],[STOPA NACIONALNOG SUFINANCIRANJA %]]</f>
        <v>208808.25</v>
      </c>
      <c r="R3655" s="51">
        <f>Ugovori_OPULJP[[#This Row],[Bespovratna sredstva - Nacionalni dio - HRK]]/7.5345</f>
        <v>27713.61736014334</v>
      </c>
      <c r="S3655" s="50">
        <v>1392055</v>
      </c>
      <c r="T3655" s="51">
        <f>Ugovori_OPULJP[[#This Row],[Bespovratna sredstva - Ukupno (EU+Nac) HRK
= Ukupna ugovorena vrijednost bespovratnih sredstava]]/7.5345</f>
        <v>184757.44906762225</v>
      </c>
      <c r="U3655" s="50">
        <v>0</v>
      </c>
      <c r="V3655" s="51">
        <f>Ugovori_OPULJP[[#This Row],[Javni doprinos korisnika - HRK]]/7.5345</f>
        <v>0</v>
      </c>
      <c r="W3655" s="50">
        <v>0</v>
      </c>
      <c r="X3655" s="51">
        <f>Ugovori_OPULJP[[#This Row],[Privatni doprinos korisnika - HRK]]/7.5345</f>
        <v>0</v>
      </c>
      <c r="Y3655" s="52">
        <v>1392055</v>
      </c>
      <c r="Z3655" s="53">
        <f>Ugovori_OPULJP[[#This Row],[UKUPNI PRIHVATLJIVI IZDACI
TOTAL ELIGIBLE EXPENDITURE
= Bespovratna sredstva ukupno + doprinos korisnika
= Ukupni prihvatljivi troškovi
= Ukupna ugovorena vrijednost projekta HRK]]/7.5345</f>
        <v>184757.44906762225</v>
      </c>
      <c r="AA3655" s="44" t="s">
        <v>38</v>
      </c>
      <c r="AB3655" s="44" t="s">
        <v>753</v>
      </c>
      <c r="AC3655" s="114" t="s">
        <v>13263</v>
      </c>
      <c r="AD3655" s="43" t="s">
        <v>12328</v>
      </c>
    </row>
    <row r="3656" spans="1:30" ht="88.5" customHeight="1" x14ac:dyDescent="0.2">
      <c r="A3656" s="41" t="s">
        <v>13264</v>
      </c>
      <c r="B3656" s="42" t="s">
        <v>12136</v>
      </c>
      <c r="C3656" s="43" t="s">
        <v>12323</v>
      </c>
      <c r="D3656" s="43" t="s">
        <v>13221</v>
      </c>
      <c r="E3656" s="44" t="s">
        <v>76</v>
      </c>
      <c r="F3656" s="45" t="s">
        <v>13265</v>
      </c>
      <c r="G3656" s="45" t="s">
        <v>13266</v>
      </c>
      <c r="H3656" s="47">
        <v>43983</v>
      </c>
      <c r="I3656" s="47">
        <v>44713</v>
      </c>
      <c r="J3656" s="48" t="str">
        <f>IF(Ugovori_OPULJP[[#This Row],[DATUM ZAVRŠETKA OPERACIJE]]&gt;DATE(2024,3,31),"u provedbi","završen")</f>
        <v>završen</v>
      </c>
      <c r="K3656" s="46" t="s">
        <v>13267</v>
      </c>
      <c r="L3656" s="46" t="s">
        <v>37</v>
      </c>
      <c r="M3656" s="49">
        <v>0.85</v>
      </c>
      <c r="N3656" s="49">
        <v>0.15</v>
      </c>
      <c r="O3656" s="50">
        <f>Ugovori_OPULJP[[#This Row],[Bespovratna sredstva - Ukupno (EU+Nac) HRK
= Ukupna ugovorena vrijednost bespovratnih sredstava]]*Ugovori_OPULJP[[#This Row],[EU STOPA SUFINANCIRANJA %
EU CO-FINANCING RATE %]]</f>
        <v>1333323.5999999999</v>
      </c>
      <c r="P3656" s="51">
        <f>Ugovori_OPULJP[[#This Row],[Bespovratna sredstva - EU dio - HRK]]/7.5345</f>
        <v>176962.45271749949</v>
      </c>
      <c r="Q3656" s="50">
        <f>Ugovori_OPULJP[[#This Row],[Bespovratna sredstva - Ukupno (EU+Nac) HRK
= Ukupna ugovorena vrijednost bespovratnih sredstava]]*Ugovori_OPULJP[[#This Row],[STOPA NACIONALNOG SUFINANCIRANJA %]]</f>
        <v>235292.4</v>
      </c>
      <c r="R3656" s="51">
        <f>Ugovori_OPULJP[[#This Row],[Bespovratna sredstva - Nacionalni dio - HRK]]/7.5345</f>
        <v>31228.668126617558</v>
      </c>
      <c r="S3656" s="50">
        <v>1568616</v>
      </c>
      <c r="T3656" s="51">
        <f>Ugovori_OPULJP[[#This Row],[Bespovratna sredstva - Ukupno (EU+Nac) HRK
= Ukupna ugovorena vrijednost bespovratnih sredstava]]/7.5345</f>
        <v>208191.12084411705</v>
      </c>
      <c r="U3656" s="50">
        <v>0</v>
      </c>
      <c r="V3656" s="51">
        <f>Ugovori_OPULJP[[#This Row],[Javni doprinos korisnika - HRK]]/7.5345</f>
        <v>0</v>
      </c>
      <c r="W3656" s="50">
        <v>0</v>
      </c>
      <c r="X3656" s="51">
        <f>Ugovori_OPULJP[[#This Row],[Privatni doprinos korisnika - HRK]]/7.5345</f>
        <v>0</v>
      </c>
      <c r="Y3656" s="52">
        <v>1568616</v>
      </c>
      <c r="Z3656" s="53">
        <f>Ugovori_OPULJP[[#This Row],[UKUPNI PRIHVATLJIVI IZDACI
TOTAL ELIGIBLE EXPENDITURE
= Bespovratna sredstva ukupno + doprinos korisnika
= Ukupni prihvatljivi troškovi
= Ukupna ugovorena vrijednost projekta HRK]]/7.5345</f>
        <v>208191.12084411705</v>
      </c>
      <c r="AA3656" s="44" t="s">
        <v>38</v>
      </c>
      <c r="AB3656" s="44" t="s">
        <v>753</v>
      </c>
      <c r="AC3656" s="114" t="s">
        <v>13268</v>
      </c>
      <c r="AD3656" s="43" t="s">
        <v>12328</v>
      </c>
    </row>
    <row r="3657" spans="1:30" ht="88.5" customHeight="1" x14ac:dyDescent="0.2">
      <c r="A3657" s="41" t="s">
        <v>13269</v>
      </c>
      <c r="B3657" s="42" t="s">
        <v>12136</v>
      </c>
      <c r="C3657" s="43" t="s">
        <v>12323</v>
      </c>
      <c r="D3657" s="43" t="s">
        <v>13221</v>
      </c>
      <c r="E3657" s="44" t="s">
        <v>76</v>
      </c>
      <c r="F3657" s="45" t="s">
        <v>13270</v>
      </c>
      <c r="G3657" s="45" t="s">
        <v>13271</v>
      </c>
      <c r="H3657" s="47">
        <v>43983</v>
      </c>
      <c r="I3657" s="47">
        <v>44896</v>
      </c>
      <c r="J3657" s="48" t="str">
        <f>IF(Ugovori_OPULJP[[#This Row],[DATUM ZAVRŠETKA OPERACIJE]]&gt;DATE(2024,3,31),"u provedbi","završen")</f>
        <v>završen</v>
      </c>
      <c r="K3657" s="46" t="s">
        <v>84</v>
      </c>
      <c r="L3657" s="46" t="s">
        <v>84</v>
      </c>
      <c r="M3657" s="49">
        <v>0.85</v>
      </c>
      <c r="N3657" s="49">
        <v>0.15</v>
      </c>
      <c r="O3657" s="50">
        <f>Ugovori_OPULJP[[#This Row],[Bespovratna sredstva - Ukupno (EU+Nac) HRK
= Ukupna ugovorena vrijednost bespovratnih sredstava]]*Ugovori_OPULJP[[#This Row],[EU STOPA SUFINANCIRANJA %
EU CO-FINANCING RATE %]]</f>
        <v>904721.929</v>
      </c>
      <c r="P3657" s="51">
        <f>Ugovori_OPULJP[[#This Row],[Bespovratna sredstva - EU dio - HRK]]/7.5345</f>
        <v>120077.2352511779</v>
      </c>
      <c r="Q3657" s="50">
        <f>Ugovori_OPULJP[[#This Row],[Bespovratna sredstva - Ukupno (EU+Nac) HRK
= Ukupna ugovorena vrijednost bespovratnih sredstava]]*Ugovori_OPULJP[[#This Row],[STOPA NACIONALNOG SUFINANCIRANJA %]]</f>
        <v>159656.81099999999</v>
      </c>
      <c r="R3657" s="51">
        <f>Ugovori_OPULJP[[#This Row],[Bespovratna sredstva - Nacionalni dio - HRK]]/7.5345</f>
        <v>21190.100338443157</v>
      </c>
      <c r="S3657" s="50">
        <v>1064378.74</v>
      </c>
      <c r="T3657" s="51">
        <f>Ugovori_OPULJP[[#This Row],[Bespovratna sredstva - Ukupno (EU+Nac) HRK
= Ukupna ugovorena vrijednost bespovratnih sredstava]]/7.5345</f>
        <v>141267.33558962107</v>
      </c>
      <c r="U3657" s="50">
        <v>0</v>
      </c>
      <c r="V3657" s="51">
        <f>Ugovori_OPULJP[[#This Row],[Javni doprinos korisnika - HRK]]/7.5345</f>
        <v>0</v>
      </c>
      <c r="W3657" s="50">
        <v>0</v>
      </c>
      <c r="X3657" s="51">
        <f>Ugovori_OPULJP[[#This Row],[Privatni doprinos korisnika - HRK]]/7.5345</f>
        <v>0</v>
      </c>
      <c r="Y3657" s="52">
        <v>1064378.74</v>
      </c>
      <c r="Z3657" s="53">
        <f>Ugovori_OPULJP[[#This Row],[UKUPNI PRIHVATLJIVI IZDACI
TOTAL ELIGIBLE EXPENDITURE
= Bespovratna sredstva ukupno + doprinos korisnika
= Ukupni prihvatljivi troškovi
= Ukupna ugovorena vrijednost projekta HRK]]/7.5345</f>
        <v>141267.33558962107</v>
      </c>
      <c r="AA3657" s="44" t="s">
        <v>38</v>
      </c>
      <c r="AB3657" s="44" t="s">
        <v>753</v>
      </c>
      <c r="AC3657" s="114" t="s">
        <v>13272</v>
      </c>
      <c r="AD3657" s="43" t="s">
        <v>12328</v>
      </c>
    </row>
    <row r="3658" spans="1:30" ht="88.5" customHeight="1" x14ac:dyDescent="0.2">
      <c r="A3658" s="41" t="s">
        <v>13273</v>
      </c>
      <c r="B3658" s="42" t="s">
        <v>12136</v>
      </c>
      <c r="C3658" s="43" t="s">
        <v>12323</v>
      </c>
      <c r="D3658" s="43" t="s">
        <v>13221</v>
      </c>
      <c r="E3658" s="44" t="s">
        <v>76</v>
      </c>
      <c r="F3658" s="45" t="s">
        <v>13274</v>
      </c>
      <c r="G3658" s="45" t="s">
        <v>13275</v>
      </c>
      <c r="H3658" s="47">
        <v>43983</v>
      </c>
      <c r="I3658" s="47">
        <v>44713</v>
      </c>
      <c r="J3658" s="48" t="str">
        <f>IF(Ugovori_OPULJP[[#This Row],[DATUM ZAVRŠETKA OPERACIJE]]&gt;DATE(2024,3,31),"u provedbi","završen")</f>
        <v>završen</v>
      </c>
      <c r="K3658" s="46" t="s">
        <v>154</v>
      </c>
      <c r="L3658" s="46" t="s">
        <v>37</v>
      </c>
      <c r="M3658" s="49">
        <v>0.85</v>
      </c>
      <c r="N3658" s="49">
        <v>0.15</v>
      </c>
      <c r="O3658" s="50">
        <f>Ugovori_OPULJP[[#This Row],[Bespovratna sredstva - Ukupno (EU+Nac) HRK
= Ukupna ugovorena vrijednost bespovratnih sredstava]]*Ugovori_OPULJP[[#This Row],[EU STOPA SUFINANCIRANJA %
EU CO-FINANCING RATE %]]</f>
        <v>936292.0085</v>
      </c>
      <c r="P3658" s="51">
        <f>Ugovori_OPULJP[[#This Row],[Bespovratna sredstva - EU dio - HRK]]/7.5345</f>
        <v>124267.30486429093</v>
      </c>
      <c r="Q3658" s="50">
        <f>Ugovori_OPULJP[[#This Row],[Bespovratna sredstva - Ukupno (EU+Nac) HRK
= Ukupna ugovorena vrijednost bespovratnih sredstava]]*Ugovori_OPULJP[[#This Row],[STOPA NACIONALNOG SUFINANCIRANJA %]]</f>
        <v>165228.00149999998</v>
      </c>
      <c r="R3658" s="51">
        <f>Ugovori_OPULJP[[#This Row],[Bespovratna sredstva - Nacionalni dio - HRK]]/7.5345</f>
        <v>21929.524387816044</v>
      </c>
      <c r="S3658" s="50">
        <v>1101520.01</v>
      </c>
      <c r="T3658" s="51">
        <f>Ugovori_OPULJP[[#This Row],[Bespovratna sredstva - Ukupno (EU+Nac) HRK
= Ukupna ugovorena vrijednost bespovratnih sredstava]]/7.5345</f>
        <v>146196.82925210698</v>
      </c>
      <c r="U3658" s="50">
        <v>0</v>
      </c>
      <c r="V3658" s="51">
        <f>Ugovori_OPULJP[[#This Row],[Javni doprinos korisnika - HRK]]/7.5345</f>
        <v>0</v>
      </c>
      <c r="W3658" s="50">
        <v>0</v>
      </c>
      <c r="X3658" s="51">
        <f>Ugovori_OPULJP[[#This Row],[Privatni doprinos korisnika - HRK]]/7.5345</f>
        <v>0</v>
      </c>
      <c r="Y3658" s="52">
        <v>1101520.01</v>
      </c>
      <c r="Z3658" s="53">
        <f>Ugovori_OPULJP[[#This Row],[UKUPNI PRIHVATLJIVI IZDACI
TOTAL ELIGIBLE EXPENDITURE
= Bespovratna sredstva ukupno + doprinos korisnika
= Ukupni prihvatljivi troškovi
= Ukupna ugovorena vrijednost projekta HRK]]/7.5345</f>
        <v>146196.82925210698</v>
      </c>
      <c r="AA3658" s="44" t="s">
        <v>38</v>
      </c>
      <c r="AB3658" s="44" t="s">
        <v>753</v>
      </c>
      <c r="AC3658" s="114" t="s">
        <v>13276</v>
      </c>
      <c r="AD3658" s="43" t="s">
        <v>12328</v>
      </c>
    </row>
    <row r="3659" spans="1:30" ht="88.5" customHeight="1" x14ac:dyDescent="0.2">
      <c r="A3659" s="41" t="s">
        <v>13277</v>
      </c>
      <c r="B3659" s="42" t="s">
        <v>12136</v>
      </c>
      <c r="C3659" s="43" t="s">
        <v>12323</v>
      </c>
      <c r="D3659" s="43" t="s">
        <v>13221</v>
      </c>
      <c r="E3659" s="44" t="s">
        <v>76</v>
      </c>
      <c r="F3659" s="45" t="s">
        <v>13278</v>
      </c>
      <c r="G3659" s="45" t="s">
        <v>13279</v>
      </c>
      <c r="H3659" s="47">
        <v>43983</v>
      </c>
      <c r="I3659" s="47">
        <v>44958</v>
      </c>
      <c r="J3659" s="48" t="str">
        <f>IF(Ugovori_OPULJP[[#This Row],[DATUM ZAVRŠETKA OPERACIJE]]&gt;DATE(2024,3,31),"u provedbi","završen")</f>
        <v>završen</v>
      </c>
      <c r="K3659" s="46" t="s">
        <v>37</v>
      </c>
      <c r="L3659" s="46" t="s">
        <v>37</v>
      </c>
      <c r="M3659" s="49">
        <v>0.85</v>
      </c>
      <c r="N3659" s="49">
        <v>0.15</v>
      </c>
      <c r="O3659" s="50">
        <f>Ugovori_OPULJP[[#This Row],[Bespovratna sredstva - Ukupno (EU+Nac) HRK
= Ukupna ugovorena vrijednost bespovratnih sredstava]]*Ugovori_OPULJP[[#This Row],[EU STOPA SUFINANCIRANJA %
EU CO-FINANCING RATE %]]</f>
        <v>1167037.7345</v>
      </c>
      <c r="P3659" s="51">
        <f>Ugovori_OPULJP[[#This Row],[Bespovratna sredstva - EU dio - HRK]]/7.5345</f>
        <v>154892.52564868273</v>
      </c>
      <c r="Q3659" s="50">
        <f>Ugovori_OPULJP[[#This Row],[Bespovratna sredstva - Ukupno (EU+Nac) HRK
= Ukupna ugovorena vrijednost bespovratnih sredstava]]*Ugovori_OPULJP[[#This Row],[STOPA NACIONALNOG SUFINANCIRANJA %]]</f>
        <v>205947.83550000002</v>
      </c>
      <c r="R3659" s="51">
        <f>Ugovori_OPULJP[[#This Row],[Bespovratna sredstva - Nacionalni dio - HRK]]/7.5345</f>
        <v>27333.975114473422</v>
      </c>
      <c r="S3659" s="50">
        <v>1372985.57</v>
      </c>
      <c r="T3659" s="51">
        <f>Ugovori_OPULJP[[#This Row],[Bespovratna sredstva - Ukupno (EU+Nac) HRK
= Ukupna ugovorena vrijednost bespovratnih sredstava]]/7.5345</f>
        <v>182226.50076315616</v>
      </c>
      <c r="U3659" s="50">
        <v>0</v>
      </c>
      <c r="V3659" s="51">
        <f>Ugovori_OPULJP[[#This Row],[Javni doprinos korisnika - HRK]]/7.5345</f>
        <v>0</v>
      </c>
      <c r="W3659" s="50">
        <v>0</v>
      </c>
      <c r="X3659" s="51">
        <f>Ugovori_OPULJP[[#This Row],[Privatni doprinos korisnika - HRK]]/7.5345</f>
        <v>0</v>
      </c>
      <c r="Y3659" s="52">
        <v>1372985.57</v>
      </c>
      <c r="Z3659" s="53">
        <f>Ugovori_OPULJP[[#This Row],[UKUPNI PRIHVATLJIVI IZDACI
TOTAL ELIGIBLE EXPENDITURE
= Bespovratna sredstva ukupno + doprinos korisnika
= Ukupni prihvatljivi troškovi
= Ukupna ugovorena vrijednost projekta HRK]]/7.5345</f>
        <v>182226.50076315616</v>
      </c>
      <c r="AA3659" s="44" t="s">
        <v>38</v>
      </c>
      <c r="AB3659" s="44" t="s">
        <v>753</v>
      </c>
      <c r="AC3659" s="114" t="s">
        <v>13280</v>
      </c>
      <c r="AD3659" s="43" t="s">
        <v>12328</v>
      </c>
    </row>
    <row r="3660" spans="1:30" ht="88.5" customHeight="1" x14ac:dyDescent="0.2">
      <c r="A3660" s="41" t="s">
        <v>13281</v>
      </c>
      <c r="B3660" s="42" t="s">
        <v>12136</v>
      </c>
      <c r="C3660" s="43" t="s">
        <v>12323</v>
      </c>
      <c r="D3660" s="43" t="s">
        <v>13221</v>
      </c>
      <c r="E3660" s="44" t="s">
        <v>76</v>
      </c>
      <c r="F3660" s="45" t="s">
        <v>13282</v>
      </c>
      <c r="G3660" s="45" t="s">
        <v>13283</v>
      </c>
      <c r="H3660" s="47">
        <v>43983</v>
      </c>
      <c r="I3660" s="47">
        <v>44866</v>
      </c>
      <c r="J3660" s="48" t="str">
        <f>IF(Ugovori_OPULJP[[#This Row],[DATUM ZAVRŠETKA OPERACIJE]]&gt;DATE(2024,3,31),"u provedbi","završen")</f>
        <v>završen</v>
      </c>
      <c r="K3660" s="46" t="s">
        <v>37</v>
      </c>
      <c r="L3660" s="46" t="s">
        <v>37</v>
      </c>
      <c r="M3660" s="49">
        <v>0.85</v>
      </c>
      <c r="N3660" s="49">
        <v>0.15</v>
      </c>
      <c r="O3660" s="50">
        <f>Ugovori_OPULJP[[#This Row],[Bespovratna sredstva - Ukupno (EU+Nac) HRK
= Ukupna ugovorena vrijednost bespovratnih sredstava]]*Ugovori_OPULJP[[#This Row],[EU STOPA SUFINANCIRANJA %
EU CO-FINANCING RATE %]]</f>
        <v>1192144.2949999999</v>
      </c>
      <c r="P3660" s="51">
        <f>Ugovori_OPULJP[[#This Row],[Bespovratna sredstva - EU dio - HRK]]/7.5345</f>
        <v>158224.73886787443</v>
      </c>
      <c r="Q3660" s="50">
        <f>Ugovori_OPULJP[[#This Row],[Bespovratna sredstva - Ukupno (EU+Nac) HRK
= Ukupna ugovorena vrijednost bespovratnih sredstava]]*Ugovori_OPULJP[[#This Row],[STOPA NACIONALNOG SUFINANCIRANJA %]]</f>
        <v>210378.405</v>
      </c>
      <c r="R3660" s="51">
        <f>Ugovori_OPULJP[[#This Row],[Bespovratna sredstva - Nacionalni dio - HRK]]/7.5345</f>
        <v>27922.012741389604</v>
      </c>
      <c r="S3660" s="50">
        <v>1402522.7</v>
      </c>
      <c r="T3660" s="51">
        <f>Ugovori_OPULJP[[#This Row],[Bespovratna sredstva - Ukupno (EU+Nac) HRK
= Ukupna ugovorena vrijednost bespovratnih sredstava]]/7.5345</f>
        <v>186146.75160926403</v>
      </c>
      <c r="U3660" s="50">
        <v>0</v>
      </c>
      <c r="V3660" s="51">
        <f>Ugovori_OPULJP[[#This Row],[Javni doprinos korisnika - HRK]]/7.5345</f>
        <v>0</v>
      </c>
      <c r="W3660" s="50">
        <v>0</v>
      </c>
      <c r="X3660" s="51">
        <f>Ugovori_OPULJP[[#This Row],[Privatni doprinos korisnika - HRK]]/7.5345</f>
        <v>0</v>
      </c>
      <c r="Y3660" s="52">
        <v>1402522.7</v>
      </c>
      <c r="Z3660" s="53">
        <f>Ugovori_OPULJP[[#This Row],[UKUPNI PRIHVATLJIVI IZDACI
TOTAL ELIGIBLE EXPENDITURE
= Bespovratna sredstva ukupno + doprinos korisnika
= Ukupni prihvatljivi troškovi
= Ukupna ugovorena vrijednost projekta HRK]]/7.5345</f>
        <v>186146.75160926403</v>
      </c>
      <c r="AA3660" s="44" t="s">
        <v>38</v>
      </c>
      <c r="AB3660" s="44" t="s">
        <v>753</v>
      </c>
      <c r="AC3660" s="114" t="s">
        <v>13284</v>
      </c>
      <c r="AD3660" s="43" t="s">
        <v>12328</v>
      </c>
    </row>
    <row r="3661" spans="1:30" ht="88.5" customHeight="1" x14ac:dyDescent="0.2">
      <c r="A3661" s="41" t="s">
        <v>13285</v>
      </c>
      <c r="B3661" s="42" t="s">
        <v>12136</v>
      </c>
      <c r="C3661" s="43" t="s">
        <v>12323</v>
      </c>
      <c r="D3661" s="43" t="s">
        <v>13221</v>
      </c>
      <c r="E3661" s="44" t="s">
        <v>76</v>
      </c>
      <c r="F3661" s="45" t="s">
        <v>13286</v>
      </c>
      <c r="G3661" s="45" t="s">
        <v>13287</v>
      </c>
      <c r="H3661" s="47">
        <v>43983</v>
      </c>
      <c r="I3661" s="47">
        <v>44713</v>
      </c>
      <c r="J3661" s="48" t="str">
        <f>IF(Ugovori_OPULJP[[#This Row],[DATUM ZAVRŠETKA OPERACIJE]]&gt;DATE(2024,3,31),"u provedbi","završen")</f>
        <v>završen</v>
      </c>
      <c r="K3661" s="46" t="s">
        <v>249</v>
      </c>
      <c r="L3661" s="46" t="s">
        <v>249</v>
      </c>
      <c r="M3661" s="49">
        <v>0.85</v>
      </c>
      <c r="N3661" s="49">
        <v>0.15</v>
      </c>
      <c r="O3661" s="50">
        <f>Ugovori_OPULJP[[#This Row],[Bespovratna sredstva - Ukupno (EU+Nac) HRK
= Ukupna ugovorena vrijednost bespovratnih sredstava]]*Ugovori_OPULJP[[#This Row],[EU STOPA SUFINANCIRANJA %
EU CO-FINANCING RATE %]]</f>
        <v>1630376.1685000001</v>
      </c>
      <c r="P3661" s="51">
        <f>Ugovori_OPULJP[[#This Row],[Bespovratna sredstva - EU dio - HRK]]/7.5345</f>
        <v>216388.10385559758</v>
      </c>
      <c r="Q3661" s="50">
        <f>Ugovori_OPULJP[[#This Row],[Bespovratna sredstva - Ukupno (EU+Nac) HRK
= Ukupna ugovorena vrijednost bespovratnih sredstava]]*Ugovori_OPULJP[[#This Row],[STOPA NACIONALNOG SUFINANCIRANJA %]]</f>
        <v>287713.44150000002</v>
      </c>
      <c r="R3661" s="51">
        <f>Ugovori_OPULJP[[#This Row],[Bespovratna sredstva - Nacionalni dio - HRK]]/7.5345</f>
        <v>38186.135974517223</v>
      </c>
      <c r="S3661" s="50">
        <v>1918089.61</v>
      </c>
      <c r="T3661" s="51">
        <f>Ugovori_OPULJP[[#This Row],[Bespovratna sredstva - Ukupno (EU+Nac) HRK
= Ukupna ugovorena vrijednost bespovratnih sredstava]]/7.5345</f>
        <v>254574.23983011479</v>
      </c>
      <c r="U3661" s="50">
        <v>0</v>
      </c>
      <c r="V3661" s="51">
        <f>Ugovori_OPULJP[[#This Row],[Javni doprinos korisnika - HRK]]/7.5345</f>
        <v>0</v>
      </c>
      <c r="W3661" s="50">
        <v>0</v>
      </c>
      <c r="X3661" s="51">
        <f>Ugovori_OPULJP[[#This Row],[Privatni doprinos korisnika - HRK]]/7.5345</f>
        <v>0</v>
      </c>
      <c r="Y3661" s="52">
        <v>1918089.61</v>
      </c>
      <c r="Z3661" s="53">
        <f>Ugovori_OPULJP[[#This Row],[UKUPNI PRIHVATLJIVI IZDACI
TOTAL ELIGIBLE EXPENDITURE
= Bespovratna sredstva ukupno + doprinos korisnika
= Ukupni prihvatljivi troškovi
= Ukupna ugovorena vrijednost projekta HRK]]/7.5345</f>
        <v>254574.23983011479</v>
      </c>
      <c r="AA3661" s="44" t="s">
        <v>38</v>
      </c>
      <c r="AB3661" s="44" t="s">
        <v>753</v>
      </c>
      <c r="AC3661" s="114" t="s">
        <v>13288</v>
      </c>
      <c r="AD3661" s="43" t="s">
        <v>12328</v>
      </c>
    </row>
    <row r="3662" spans="1:30" ht="88.5" customHeight="1" x14ac:dyDescent="0.2">
      <c r="A3662" s="41" t="s">
        <v>13289</v>
      </c>
      <c r="B3662" s="42" t="s">
        <v>12136</v>
      </c>
      <c r="C3662" s="43" t="s">
        <v>12323</v>
      </c>
      <c r="D3662" s="43" t="s">
        <v>13221</v>
      </c>
      <c r="E3662" s="44" t="s">
        <v>76</v>
      </c>
      <c r="F3662" s="45" t="s">
        <v>13290</v>
      </c>
      <c r="G3662" s="45" t="s">
        <v>13291</v>
      </c>
      <c r="H3662" s="47">
        <v>43983</v>
      </c>
      <c r="I3662" s="47">
        <v>44896</v>
      </c>
      <c r="J3662" s="48" t="str">
        <f>IF(Ugovori_OPULJP[[#This Row],[DATUM ZAVRŠETKA OPERACIJE]]&gt;DATE(2024,3,31),"u provedbi","završen")</f>
        <v>završen</v>
      </c>
      <c r="K3662" s="46" t="s">
        <v>173</v>
      </c>
      <c r="L3662" s="46" t="s">
        <v>173</v>
      </c>
      <c r="M3662" s="49">
        <v>0.85</v>
      </c>
      <c r="N3662" s="49">
        <v>0.15</v>
      </c>
      <c r="O3662" s="50">
        <f>Ugovori_OPULJP[[#This Row],[Bespovratna sredstva - Ukupno (EU+Nac) HRK
= Ukupna ugovorena vrijednost bespovratnih sredstava]]*Ugovori_OPULJP[[#This Row],[EU STOPA SUFINANCIRANJA %
EU CO-FINANCING RATE %]]</f>
        <v>1144988.2585</v>
      </c>
      <c r="P3662" s="51">
        <f>Ugovori_OPULJP[[#This Row],[Bespovratna sredstva - EU dio - HRK]]/7.5345</f>
        <v>151966.05726989181</v>
      </c>
      <c r="Q3662" s="50">
        <f>Ugovori_OPULJP[[#This Row],[Bespovratna sredstva - Ukupno (EU+Nac) HRK
= Ukupna ugovorena vrijednost bespovratnih sredstava]]*Ugovori_OPULJP[[#This Row],[STOPA NACIONALNOG SUFINANCIRANJA %]]</f>
        <v>202056.75149999998</v>
      </c>
      <c r="R3662" s="51">
        <f>Ugovori_OPULJP[[#This Row],[Bespovratna sredstva - Nacionalni dio - HRK]]/7.5345</f>
        <v>26817.539518216203</v>
      </c>
      <c r="S3662" s="50">
        <v>1347045.01</v>
      </c>
      <c r="T3662" s="51">
        <f>Ugovori_OPULJP[[#This Row],[Bespovratna sredstva - Ukupno (EU+Nac) HRK
= Ukupna ugovorena vrijednost bespovratnih sredstava]]/7.5345</f>
        <v>178783.59678810803</v>
      </c>
      <c r="U3662" s="50">
        <v>0</v>
      </c>
      <c r="V3662" s="51">
        <f>Ugovori_OPULJP[[#This Row],[Javni doprinos korisnika - HRK]]/7.5345</f>
        <v>0</v>
      </c>
      <c r="W3662" s="50">
        <v>0</v>
      </c>
      <c r="X3662" s="51">
        <f>Ugovori_OPULJP[[#This Row],[Privatni doprinos korisnika - HRK]]/7.5345</f>
        <v>0</v>
      </c>
      <c r="Y3662" s="52">
        <v>1347045.01</v>
      </c>
      <c r="Z3662" s="53">
        <f>Ugovori_OPULJP[[#This Row],[UKUPNI PRIHVATLJIVI IZDACI
TOTAL ELIGIBLE EXPENDITURE
= Bespovratna sredstva ukupno + doprinos korisnika
= Ukupni prihvatljivi troškovi
= Ukupna ugovorena vrijednost projekta HRK]]/7.5345</f>
        <v>178783.59678810803</v>
      </c>
      <c r="AA3662" s="44" t="s">
        <v>38</v>
      </c>
      <c r="AB3662" s="44" t="s">
        <v>753</v>
      </c>
      <c r="AC3662" s="114" t="s">
        <v>13292</v>
      </c>
      <c r="AD3662" s="43" t="s">
        <v>12328</v>
      </c>
    </row>
    <row r="3663" spans="1:30" ht="88.5" customHeight="1" x14ac:dyDescent="0.2">
      <c r="A3663" s="41" t="s">
        <v>13293</v>
      </c>
      <c r="B3663" s="42" t="s">
        <v>12136</v>
      </c>
      <c r="C3663" s="43" t="s">
        <v>12323</v>
      </c>
      <c r="D3663" s="43" t="s">
        <v>13221</v>
      </c>
      <c r="E3663" s="44" t="s">
        <v>76</v>
      </c>
      <c r="F3663" s="81" t="s">
        <v>13294</v>
      </c>
      <c r="G3663" s="81" t="s">
        <v>13295</v>
      </c>
      <c r="H3663" s="117">
        <v>44119</v>
      </c>
      <c r="I3663" s="117">
        <v>45092</v>
      </c>
      <c r="J3663" s="48" t="str">
        <f>IF(Ugovori_OPULJP[[#This Row],[DATUM ZAVRŠETKA OPERACIJE]]&gt;DATE(2024,3,31),"u provedbi","završen")</f>
        <v>završen</v>
      </c>
      <c r="K3663" s="82" t="s">
        <v>155</v>
      </c>
      <c r="L3663" s="46" t="s">
        <v>155</v>
      </c>
      <c r="M3663" s="49">
        <v>0.85</v>
      </c>
      <c r="N3663" s="49">
        <v>0.15</v>
      </c>
      <c r="O3663" s="50">
        <f>Ugovori_OPULJP[[#This Row],[Bespovratna sredstva - Ukupno (EU+Nac) HRK
= Ukupna ugovorena vrijednost bespovratnih sredstava]]*Ugovori_OPULJP[[#This Row],[EU STOPA SUFINANCIRANJA %
EU CO-FINANCING RATE %]]</f>
        <v>1604310.4</v>
      </c>
      <c r="P3663" s="51">
        <f>Ugovori_OPULJP[[#This Row],[Bespovratna sredstva - EU dio - HRK]]/7.5345</f>
        <v>212928.58185679207</v>
      </c>
      <c r="Q3663" s="79">
        <f>Ugovori_OPULJP[[#This Row],[Bespovratna sredstva - Ukupno (EU+Nac) HRK
= Ukupna ugovorena vrijednost bespovratnih sredstava]]*Ugovori_OPULJP[[#This Row],[STOPA NACIONALNOG SUFINANCIRANJA %]]</f>
        <v>283113.59999999998</v>
      </c>
      <c r="R3663" s="80">
        <f>Ugovori_OPULJP[[#This Row],[Bespovratna sredstva - Nacionalni dio - HRK]]/7.5345</f>
        <v>37575.632092375068</v>
      </c>
      <c r="S3663" s="50">
        <v>1887424</v>
      </c>
      <c r="T3663" s="51">
        <f>Ugovori_OPULJP[[#This Row],[Bespovratna sredstva - Ukupno (EU+Nac) HRK
= Ukupna ugovorena vrijednost bespovratnih sredstava]]/7.5345</f>
        <v>250504.21394916714</v>
      </c>
      <c r="U3663" s="79">
        <v>0</v>
      </c>
      <c r="V3663" s="80">
        <f>Ugovori_OPULJP[[#This Row],[Javni doprinos korisnika - HRK]]/7.5345</f>
        <v>0</v>
      </c>
      <c r="W3663" s="50">
        <v>0</v>
      </c>
      <c r="X3663" s="51">
        <f>Ugovori_OPULJP[[#This Row],[Privatni doprinos korisnika - HRK]]/7.5345</f>
        <v>0</v>
      </c>
      <c r="Y3663" s="52">
        <v>1887424</v>
      </c>
      <c r="Z3663" s="53">
        <f>Ugovori_OPULJP[[#This Row],[UKUPNI PRIHVATLJIVI IZDACI
TOTAL ELIGIBLE EXPENDITURE
= Bespovratna sredstva ukupno + doprinos korisnika
= Ukupni prihvatljivi troškovi
= Ukupna ugovorena vrijednost projekta HRK]]/7.5345</f>
        <v>250504.21394916714</v>
      </c>
      <c r="AA3663" s="44" t="s">
        <v>38</v>
      </c>
      <c r="AB3663" s="44" t="s">
        <v>753</v>
      </c>
      <c r="AC3663" s="114" t="s">
        <v>13296</v>
      </c>
      <c r="AD3663" s="43" t="s">
        <v>12328</v>
      </c>
    </row>
    <row r="3664" spans="1:30" ht="88.5" customHeight="1" x14ac:dyDescent="0.2">
      <c r="A3664" s="41" t="s">
        <v>13297</v>
      </c>
      <c r="B3664" s="42" t="s">
        <v>12136</v>
      </c>
      <c r="C3664" s="43" t="s">
        <v>12323</v>
      </c>
      <c r="D3664" s="43" t="s">
        <v>13221</v>
      </c>
      <c r="E3664" s="44" t="s">
        <v>76</v>
      </c>
      <c r="F3664" s="81" t="s">
        <v>13298</v>
      </c>
      <c r="G3664" s="64" t="s">
        <v>13299</v>
      </c>
      <c r="H3664" s="117">
        <v>44131</v>
      </c>
      <c r="I3664" s="117">
        <v>44861</v>
      </c>
      <c r="J3664" s="48" t="str">
        <f>IF(Ugovori_OPULJP[[#This Row],[DATUM ZAVRŠETKA OPERACIJE]]&gt;DATE(2024,3,31),"u provedbi","završen")</f>
        <v>završen</v>
      </c>
      <c r="K3664" s="46" t="s">
        <v>37</v>
      </c>
      <c r="L3664" s="82" t="s">
        <v>37</v>
      </c>
      <c r="M3664" s="49">
        <v>0.85</v>
      </c>
      <c r="N3664" s="49">
        <v>0.15</v>
      </c>
      <c r="O3664" s="50">
        <f>Ugovori_OPULJP[[#This Row],[Bespovratna sredstva - Ukupno (EU+Nac) HRK
= Ukupna ugovorena vrijednost bespovratnih sredstava]]*Ugovori_OPULJP[[#This Row],[EU STOPA SUFINANCIRANJA %
EU CO-FINANCING RATE %]]</f>
        <v>1342796.0085</v>
      </c>
      <c r="P3664" s="51">
        <f>Ugovori_OPULJP[[#This Row],[Bespovratna sredstva - EU dio - HRK]]/7.5345</f>
        <v>178219.65737607007</v>
      </c>
      <c r="Q3664" s="79">
        <f>Ugovori_OPULJP[[#This Row],[Bespovratna sredstva - Ukupno (EU+Nac) HRK
= Ukupna ugovorena vrijednost bespovratnih sredstava]]*Ugovori_OPULJP[[#This Row],[STOPA NACIONALNOG SUFINANCIRANJA %]]</f>
        <v>236964.00149999998</v>
      </c>
      <c r="R3664" s="80">
        <f>Ugovori_OPULJP[[#This Row],[Bespovratna sredstva - Nacionalni dio - HRK]]/7.5345</f>
        <v>31450.527772247657</v>
      </c>
      <c r="S3664" s="50">
        <v>1579760.01</v>
      </c>
      <c r="T3664" s="51">
        <f>Ugovori_OPULJP[[#This Row],[Bespovratna sredstva - Ukupno (EU+Nac) HRK
= Ukupna ugovorena vrijednost bespovratnih sredstava]]/7.5345</f>
        <v>209670.18514831772</v>
      </c>
      <c r="U3664" s="79">
        <v>0</v>
      </c>
      <c r="V3664" s="80">
        <f>Ugovori_OPULJP[[#This Row],[Javni doprinos korisnika - HRK]]/7.5345</f>
        <v>0</v>
      </c>
      <c r="W3664" s="50">
        <v>0</v>
      </c>
      <c r="X3664" s="51">
        <f>Ugovori_OPULJP[[#This Row],[Privatni doprinos korisnika - HRK]]/7.5345</f>
        <v>0</v>
      </c>
      <c r="Y3664" s="52">
        <v>1579760.01</v>
      </c>
      <c r="Z3664" s="53">
        <f>Ugovori_OPULJP[[#This Row],[UKUPNI PRIHVATLJIVI IZDACI
TOTAL ELIGIBLE EXPENDITURE
= Bespovratna sredstva ukupno + doprinos korisnika
= Ukupni prihvatljivi troškovi
= Ukupna ugovorena vrijednost projekta HRK]]/7.5345</f>
        <v>209670.18514831772</v>
      </c>
      <c r="AA3664" s="44" t="s">
        <v>38</v>
      </c>
      <c r="AB3664" s="44" t="s">
        <v>753</v>
      </c>
      <c r="AC3664" s="114" t="s">
        <v>13296</v>
      </c>
      <c r="AD3664" s="43" t="s">
        <v>12328</v>
      </c>
    </row>
    <row r="3665" spans="1:30" ht="88.5" customHeight="1" x14ac:dyDescent="0.2">
      <c r="A3665" s="41" t="s">
        <v>13300</v>
      </c>
      <c r="B3665" s="42" t="s">
        <v>12136</v>
      </c>
      <c r="C3665" s="43" t="s">
        <v>12323</v>
      </c>
      <c r="D3665" s="43" t="s">
        <v>13221</v>
      </c>
      <c r="E3665" s="44" t="s">
        <v>76</v>
      </c>
      <c r="F3665" s="81" t="s">
        <v>13301</v>
      </c>
      <c r="G3665" s="81" t="s">
        <v>13302</v>
      </c>
      <c r="H3665" s="117">
        <v>44120</v>
      </c>
      <c r="I3665" s="117">
        <v>45215</v>
      </c>
      <c r="J3665" s="48" t="str">
        <f>IF(Ugovori_OPULJP[[#This Row],[DATUM ZAVRŠETKA OPERACIJE]]&gt;DATE(2024,3,31),"u provedbi","završen")</f>
        <v>završen</v>
      </c>
      <c r="K3665" s="46" t="s">
        <v>84</v>
      </c>
      <c r="L3665" s="46" t="s">
        <v>84</v>
      </c>
      <c r="M3665" s="49">
        <v>0.85</v>
      </c>
      <c r="N3665" s="49">
        <v>0.15</v>
      </c>
      <c r="O3665" s="50">
        <f>Ugovori_OPULJP[[#This Row],[Bespovratna sredstva - Ukupno (EU+Nac) HRK
= Ukupna ugovorena vrijednost bespovratnih sredstava]]*Ugovori_OPULJP[[#This Row],[EU STOPA SUFINANCIRANJA %
EU CO-FINANCING RATE %]]</f>
        <v>1605310</v>
      </c>
      <c r="P3665" s="51">
        <f>Ugovori_OPULJP[[#This Row],[Bespovratna sredstva - EU dio - HRK]]/7.5345</f>
        <v>213061.25157608333</v>
      </c>
      <c r="Q3665" s="79">
        <f>Ugovori_OPULJP[[#This Row],[Bespovratna sredstva - Ukupno (EU+Nac) HRK
= Ukupna ugovorena vrijednost bespovratnih sredstava]]*Ugovori_OPULJP[[#This Row],[STOPA NACIONALNOG SUFINANCIRANJA %]]</f>
        <v>283290</v>
      </c>
      <c r="R3665" s="80">
        <f>Ugovori_OPULJP[[#This Row],[Bespovratna sredstva - Nacionalni dio - HRK]]/7.5345</f>
        <v>37599.044395779412</v>
      </c>
      <c r="S3665" s="50">
        <v>1888600</v>
      </c>
      <c r="T3665" s="51">
        <f>Ugovori_OPULJP[[#This Row],[Bespovratna sredstva - Ukupno (EU+Nac) HRK
= Ukupna ugovorena vrijednost bespovratnih sredstava]]/7.5345</f>
        <v>250660.29597186274</v>
      </c>
      <c r="U3665" s="79">
        <v>0</v>
      </c>
      <c r="V3665" s="80">
        <f>Ugovori_OPULJP[[#This Row],[Javni doprinos korisnika - HRK]]/7.5345</f>
        <v>0</v>
      </c>
      <c r="W3665" s="50">
        <v>0</v>
      </c>
      <c r="X3665" s="51">
        <f>Ugovori_OPULJP[[#This Row],[Privatni doprinos korisnika - HRK]]/7.5345</f>
        <v>0</v>
      </c>
      <c r="Y3665" s="52">
        <v>1888600</v>
      </c>
      <c r="Z3665" s="53">
        <f>Ugovori_OPULJP[[#This Row],[UKUPNI PRIHVATLJIVI IZDACI
TOTAL ELIGIBLE EXPENDITURE
= Bespovratna sredstva ukupno + doprinos korisnika
= Ukupni prihvatljivi troškovi
= Ukupna ugovorena vrijednost projekta HRK]]/7.5345</f>
        <v>250660.29597186274</v>
      </c>
      <c r="AA3665" s="44" t="s">
        <v>38</v>
      </c>
      <c r="AB3665" s="44" t="s">
        <v>753</v>
      </c>
      <c r="AC3665" s="114" t="s">
        <v>13303</v>
      </c>
      <c r="AD3665" s="43" t="s">
        <v>12328</v>
      </c>
    </row>
    <row r="3666" spans="1:30" ht="88.5" customHeight="1" x14ac:dyDescent="0.2">
      <c r="A3666" s="41" t="s">
        <v>13304</v>
      </c>
      <c r="B3666" s="42" t="s">
        <v>12136</v>
      </c>
      <c r="C3666" s="43" t="s">
        <v>12323</v>
      </c>
      <c r="D3666" s="43" t="s">
        <v>13221</v>
      </c>
      <c r="E3666" s="44" t="s">
        <v>76</v>
      </c>
      <c r="F3666" s="81" t="s">
        <v>13305</v>
      </c>
      <c r="G3666" s="81" t="s">
        <v>13306</v>
      </c>
      <c r="H3666" s="117">
        <v>44124</v>
      </c>
      <c r="I3666" s="117">
        <v>44854</v>
      </c>
      <c r="J3666" s="48" t="str">
        <f>IF(Ugovori_OPULJP[[#This Row],[DATUM ZAVRŠETKA OPERACIJE]]&gt;DATE(2024,3,31),"u provedbi","završen")</f>
        <v>završen</v>
      </c>
      <c r="K3666" s="46" t="s">
        <v>37</v>
      </c>
      <c r="L3666" s="82" t="s">
        <v>37</v>
      </c>
      <c r="M3666" s="49">
        <v>0.85</v>
      </c>
      <c r="N3666" s="49">
        <v>0.15</v>
      </c>
      <c r="O3666" s="50">
        <f>Ugovori_OPULJP[[#This Row],[Bespovratna sredstva - Ukupno (EU+Nac) HRK
= Ukupna ugovorena vrijednost bespovratnih sredstava]]*Ugovori_OPULJP[[#This Row],[EU STOPA SUFINANCIRANJA %
EU CO-FINANCING RATE %]]</f>
        <v>999599.9915</v>
      </c>
      <c r="P3666" s="51">
        <f>Ugovori_OPULJP[[#This Row],[Bespovratna sredstva - EU dio - HRK]]/7.5345</f>
        <v>132669.71816311631</v>
      </c>
      <c r="Q3666" s="79">
        <f>Ugovori_OPULJP[[#This Row],[Bespovratna sredstva - Ukupno (EU+Nac) HRK
= Ukupna ugovorena vrijednost bespovratnih sredstava]]*Ugovori_OPULJP[[#This Row],[STOPA NACIONALNOG SUFINANCIRANJA %]]</f>
        <v>176399.99849999999</v>
      </c>
      <c r="R3666" s="80">
        <f>Ugovori_OPULJP[[#This Row],[Bespovratna sredstva - Nacionalni dio - HRK]]/7.5345</f>
        <v>23412.303205255819</v>
      </c>
      <c r="S3666" s="50">
        <v>1175999.99</v>
      </c>
      <c r="T3666" s="51">
        <f>Ugovori_OPULJP[[#This Row],[Bespovratna sredstva - Ukupno (EU+Nac) HRK
= Ukupna ugovorena vrijednost bespovratnih sredstava]]/7.5345</f>
        <v>156082.02136837214</v>
      </c>
      <c r="U3666" s="79">
        <v>0</v>
      </c>
      <c r="V3666" s="80">
        <f>Ugovori_OPULJP[[#This Row],[Javni doprinos korisnika - HRK]]/7.5345</f>
        <v>0</v>
      </c>
      <c r="W3666" s="50">
        <v>0</v>
      </c>
      <c r="X3666" s="51">
        <f>Ugovori_OPULJP[[#This Row],[Privatni doprinos korisnika - HRK]]/7.5345</f>
        <v>0</v>
      </c>
      <c r="Y3666" s="52">
        <v>1175999.99</v>
      </c>
      <c r="Z3666" s="53">
        <f>Ugovori_OPULJP[[#This Row],[UKUPNI PRIHVATLJIVI IZDACI
TOTAL ELIGIBLE EXPENDITURE
= Bespovratna sredstva ukupno + doprinos korisnika
= Ukupni prihvatljivi troškovi
= Ukupna ugovorena vrijednost projekta HRK]]/7.5345</f>
        <v>156082.02136837214</v>
      </c>
      <c r="AA3666" s="44" t="s">
        <v>38</v>
      </c>
      <c r="AB3666" s="44" t="s">
        <v>753</v>
      </c>
      <c r="AC3666" s="114" t="s">
        <v>13307</v>
      </c>
      <c r="AD3666" s="43" t="s">
        <v>12328</v>
      </c>
    </row>
    <row r="3667" spans="1:30" ht="88.5" customHeight="1" x14ac:dyDescent="0.2">
      <c r="A3667" s="41" t="s">
        <v>13308</v>
      </c>
      <c r="B3667" s="42" t="s">
        <v>12136</v>
      </c>
      <c r="C3667" s="43" t="s">
        <v>12323</v>
      </c>
      <c r="D3667" s="43" t="s">
        <v>13221</v>
      </c>
      <c r="E3667" s="44" t="s">
        <v>76</v>
      </c>
      <c r="F3667" s="81" t="s">
        <v>13309</v>
      </c>
      <c r="G3667" s="81" t="s">
        <v>4399</v>
      </c>
      <c r="H3667" s="117">
        <v>44118</v>
      </c>
      <c r="I3667" s="117">
        <v>45091</v>
      </c>
      <c r="J3667" s="48" t="str">
        <f>IF(Ugovori_OPULJP[[#This Row],[DATUM ZAVRŠETKA OPERACIJE]]&gt;DATE(2024,3,31),"u provedbi","završen")</f>
        <v>završen</v>
      </c>
      <c r="K3667" s="46" t="s">
        <v>84</v>
      </c>
      <c r="L3667" s="46" t="s">
        <v>84</v>
      </c>
      <c r="M3667" s="49">
        <v>0.85</v>
      </c>
      <c r="N3667" s="49">
        <v>0.15</v>
      </c>
      <c r="O3667" s="50">
        <f>Ugovori_OPULJP[[#This Row],[Bespovratna sredstva - Ukupno (EU+Nac) HRK
= Ukupna ugovorena vrijednost bespovratnih sredstava]]*Ugovori_OPULJP[[#This Row],[EU STOPA SUFINANCIRANJA %
EU CO-FINANCING RATE %]]</f>
        <v>1599122</v>
      </c>
      <c r="P3667" s="51">
        <f>Ugovori_OPULJP[[#This Row],[Bespovratna sredstva - EU dio - HRK]]/7.5345</f>
        <v>212239.96283761362</v>
      </c>
      <c r="Q3667" s="79">
        <f>Ugovori_OPULJP[[#This Row],[Bespovratna sredstva - Ukupno (EU+Nac) HRK
= Ukupna ugovorena vrijednost bespovratnih sredstava]]*Ugovori_OPULJP[[#This Row],[STOPA NACIONALNOG SUFINANCIRANJA %]]</f>
        <v>282198</v>
      </c>
      <c r="R3667" s="80">
        <f>Ugovori_OPULJP[[#This Row],[Bespovratna sredstva - Nacionalni dio - HRK]]/7.5345</f>
        <v>37454.111088990641</v>
      </c>
      <c r="S3667" s="50">
        <v>1881320</v>
      </c>
      <c r="T3667" s="51">
        <f>Ugovori_OPULJP[[#This Row],[Bespovratna sredstva - Ukupno (EU+Nac) HRK
= Ukupna ugovorena vrijednost bespovratnih sredstava]]/7.5345</f>
        <v>249694.07392660427</v>
      </c>
      <c r="U3667" s="79">
        <v>0</v>
      </c>
      <c r="V3667" s="80">
        <f>Ugovori_OPULJP[[#This Row],[Javni doprinos korisnika - HRK]]/7.5345</f>
        <v>0</v>
      </c>
      <c r="W3667" s="50">
        <v>0</v>
      </c>
      <c r="X3667" s="51">
        <f>Ugovori_OPULJP[[#This Row],[Privatni doprinos korisnika - HRK]]/7.5345</f>
        <v>0</v>
      </c>
      <c r="Y3667" s="52">
        <v>1881320</v>
      </c>
      <c r="Z3667" s="53">
        <f>Ugovori_OPULJP[[#This Row],[UKUPNI PRIHVATLJIVI IZDACI
TOTAL ELIGIBLE EXPENDITURE
= Bespovratna sredstva ukupno + doprinos korisnika
= Ukupni prihvatljivi troškovi
= Ukupna ugovorena vrijednost projekta HRK]]/7.5345</f>
        <v>249694.07392660427</v>
      </c>
      <c r="AA3667" s="44" t="s">
        <v>38</v>
      </c>
      <c r="AB3667" s="44" t="s">
        <v>753</v>
      </c>
      <c r="AC3667" s="114" t="s">
        <v>13310</v>
      </c>
      <c r="AD3667" s="43" t="s">
        <v>12328</v>
      </c>
    </row>
    <row r="3668" spans="1:30" ht="88.5" customHeight="1" x14ac:dyDescent="0.2">
      <c r="A3668" s="41" t="s">
        <v>13311</v>
      </c>
      <c r="B3668" s="42" t="s">
        <v>12136</v>
      </c>
      <c r="C3668" s="43" t="s">
        <v>12323</v>
      </c>
      <c r="D3668" s="43" t="s">
        <v>13221</v>
      </c>
      <c r="E3668" s="44" t="s">
        <v>76</v>
      </c>
      <c r="F3668" s="45" t="s">
        <v>13312</v>
      </c>
      <c r="G3668" s="45" t="s">
        <v>4275</v>
      </c>
      <c r="H3668" s="47">
        <v>44109</v>
      </c>
      <c r="I3668" s="47">
        <v>44839</v>
      </c>
      <c r="J3668" s="48" t="str">
        <f>IF(Ugovori_OPULJP[[#This Row],[DATUM ZAVRŠETKA OPERACIJE]]&gt;DATE(2024,3,31),"u provedbi","završen")</f>
        <v>završen</v>
      </c>
      <c r="K3668" s="46" t="s">
        <v>333</v>
      </c>
      <c r="L3668" s="46" t="s">
        <v>333</v>
      </c>
      <c r="M3668" s="49">
        <v>0.85</v>
      </c>
      <c r="N3668" s="49">
        <v>0.15</v>
      </c>
      <c r="O3668" s="50">
        <f>Ugovori_OPULJP[[#This Row],[Bespovratna sredstva - Ukupno (EU+Nac) HRK
= Ukupna ugovorena vrijednost bespovratnih sredstava]]*Ugovori_OPULJP[[#This Row],[EU STOPA SUFINANCIRANJA %
EU CO-FINANCING RATE %]]</f>
        <v>1323190.0189999999</v>
      </c>
      <c r="P3668" s="51">
        <f>Ugovori_OPULJP[[#This Row],[Bespovratna sredstva - EU dio - HRK]]/7.5345</f>
        <v>175617.49538788237</v>
      </c>
      <c r="Q3668" s="50">
        <f>Ugovori_OPULJP[[#This Row],[Bespovratna sredstva - Ukupno (EU+Nac) HRK
= Ukupna ugovorena vrijednost bespovratnih sredstava]]*Ugovori_OPULJP[[#This Row],[STOPA NACIONALNOG SUFINANCIRANJA %]]</f>
        <v>233504.12099999998</v>
      </c>
      <c r="R3668" s="51">
        <f>Ugovori_OPULJP[[#This Row],[Bespovratna sredstva - Nacionalni dio - HRK]]/7.5345</f>
        <v>30991.322715508657</v>
      </c>
      <c r="S3668" s="50">
        <v>1556694.14</v>
      </c>
      <c r="T3668" s="51">
        <f>Ugovori_OPULJP[[#This Row],[Bespovratna sredstva - Ukupno (EU+Nac) HRK
= Ukupna ugovorena vrijednost bespovratnih sredstava]]/7.5345</f>
        <v>206608.81810339104</v>
      </c>
      <c r="U3668" s="50">
        <v>0</v>
      </c>
      <c r="V3668" s="51">
        <f>Ugovori_OPULJP[[#This Row],[Javni doprinos korisnika - HRK]]/7.5345</f>
        <v>0</v>
      </c>
      <c r="W3668" s="50">
        <v>0</v>
      </c>
      <c r="X3668" s="51">
        <f>Ugovori_OPULJP[[#This Row],[Privatni doprinos korisnika - HRK]]/7.5345</f>
        <v>0</v>
      </c>
      <c r="Y3668" s="52">
        <v>1556694.14</v>
      </c>
      <c r="Z3668" s="53">
        <f>Ugovori_OPULJP[[#This Row],[UKUPNI PRIHVATLJIVI IZDACI
TOTAL ELIGIBLE EXPENDITURE
= Bespovratna sredstva ukupno + doprinos korisnika
= Ukupni prihvatljivi troškovi
= Ukupna ugovorena vrijednost projekta HRK]]/7.5345</f>
        <v>206608.81810339104</v>
      </c>
      <c r="AA3668" s="44" t="s">
        <v>38</v>
      </c>
      <c r="AB3668" s="44" t="s">
        <v>753</v>
      </c>
      <c r="AC3668" s="114" t="s">
        <v>13313</v>
      </c>
      <c r="AD3668" s="43" t="s">
        <v>12328</v>
      </c>
    </row>
    <row r="3669" spans="1:30" ht="88.5" customHeight="1" x14ac:dyDescent="0.2">
      <c r="A3669" s="41" t="s">
        <v>13314</v>
      </c>
      <c r="B3669" s="42" t="s">
        <v>12136</v>
      </c>
      <c r="C3669" s="43" t="s">
        <v>12323</v>
      </c>
      <c r="D3669" s="43" t="s">
        <v>13221</v>
      </c>
      <c r="E3669" s="44" t="s">
        <v>76</v>
      </c>
      <c r="F3669" s="81" t="s">
        <v>13315</v>
      </c>
      <c r="G3669" s="81" t="s">
        <v>13316</v>
      </c>
      <c r="H3669" s="117">
        <v>44124</v>
      </c>
      <c r="I3669" s="117">
        <v>45219</v>
      </c>
      <c r="J3669" s="48" t="str">
        <f>IF(Ugovori_OPULJP[[#This Row],[DATUM ZAVRŠETKA OPERACIJE]]&gt;DATE(2024,3,31),"u provedbi","završen")</f>
        <v>završen</v>
      </c>
      <c r="K3669" s="46" t="s">
        <v>186</v>
      </c>
      <c r="L3669" s="82" t="s">
        <v>186</v>
      </c>
      <c r="M3669" s="49">
        <v>0.85</v>
      </c>
      <c r="N3669" s="49">
        <v>0.15</v>
      </c>
      <c r="O3669" s="50">
        <f>Ugovori_OPULJP[[#This Row],[Bespovratna sredstva - Ukupno (EU+Nac) HRK
= Ukupna ugovorena vrijednost bespovratnih sredstava]]*Ugovori_OPULJP[[#This Row],[EU STOPA SUFINANCIRANJA %
EU CO-FINANCING RATE %]]</f>
        <v>969788.3835</v>
      </c>
      <c r="P3669" s="51">
        <f>Ugovori_OPULJP[[#This Row],[Bespovratna sredstva - EU dio - HRK]]/7.5345</f>
        <v>128713.03782600039</v>
      </c>
      <c r="Q3669" s="79">
        <f>Ugovori_OPULJP[[#This Row],[Bespovratna sredstva - Ukupno (EU+Nac) HRK
= Ukupna ugovorena vrijednost bespovratnih sredstava]]*Ugovori_OPULJP[[#This Row],[STOPA NACIONALNOG SUFINANCIRANJA %]]</f>
        <v>171139.12649999998</v>
      </c>
      <c r="R3669" s="80">
        <f>Ugovori_OPULJP[[#This Row],[Bespovratna sredstva - Nacionalni dio - HRK]]/7.5345</f>
        <v>22714.06549870595</v>
      </c>
      <c r="S3669" s="50">
        <v>1140927.51</v>
      </c>
      <c r="T3669" s="51">
        <f>Ugovori_OPULJP[[#This Row],[Bespovratna sredstva - Ukupno (EU+Nac) HRK
= Ukupna ugovorena vrijednost bespovratnih sredstava]]/7.5345</f>
        <v>151427.10332470635</v>
      </c>
      <c r="U3669" s="79">
        <v>0</v>
      </c>
      <c r="V3669" s="80">
        <f>Ugovori_OPULJP[[#This Row],[Javni doprinos korisnika - HRK]]/7.5345</f>
        <v>0</v>
      </c>
      <c r="W3669" s="50">
        <v>0</v>
      </c>
      <c r="X3669" s="51">
        <f>Ugovori_OPULJP[[#This Row],[Privatni doprinos korisnika - HRK]]/7.5345</f>
        <v>0</v>
      </c>
      <c r="Y3669" s="52">
        <v>1140927.51</v>
      </c>
      <c r="Z3669" s="53">
        <f>Ugovori_OPULJP[[#This Row],[UKUPNI PRIHVATLJIVI IZDACI
TOTAL ELIGIBLE EXPENDITURE
= Bespovratna sredstva ukupno + doprinos korisnika
= Ukupni prihvatljivi troškovi
= Ukupna ugovorena vrijednost projekta HRK]]/7.5345</f>
        <v>151427.10332470635</v>
      </c>
      <c r="AA3669" s="44" t="s">
        <v>38</v>
      </c>
      <c r="AB3669" s="44" t="s">
        <v>753</v>
      </c>
      <c r="AC3669" s="114" t="s">
        <v>13313</v>
      </c>
      <c r="AD3669" s="43" t="s">
        <v>12328</v>
      </c>
    </row>
    <row r="3670" spans="1:30" ht="88.5" customHeight="1" x14ac:dyDescent="0.2">
      <c r="A3670" s="41" t="s">
        <v>13317</v>
      </c>
      <c r="B3670" s="42" t="s">
        <v>12136</v>
      </c>
      <c r="C3670" s="43" t="s">
        <v>12323</v>
      </c>
      <c r="D3670" s="43" t="s">
        <v>13221</v>
      </c>
      <c r="E3670" s="44" t="s">
        <v>76</v>
      </c>
      <c r="F3670" s="45" t="s">
        <v>13318</v>
      </c>
      <c r="G3670" s="45" t="s">
        <v>13319</v>
      </c>
      <c r="H3670" s="47">
        <v>44132</v>
      </c>
      <c r="I3670" s="47">
        <v>44954</v>
      </c>
      <c r="J3670" s="48" t="str">
        <f>IF(Ugovori_OPULJP[[#This Row],[DATUM ZAVRŠETKA OPERACIJE]]&gt;DATE(2024,3,31),"u provedbi","završen")</f>
        <v>završen</v>
      </c>
      <c r="K3670" s="46" t="s">
        <v>37</v>
      </c>
      <c r="L3670" s="46" t="s">
        <v>37</v>
      </c>
      <c r="M3670" s="49">
        <v>0.85</v>
      </c>
      <c r="N3670" s="49">
        <v>0.15</v>
      </c>
      <c r="O3670" s="50">
        <f>Ugovori_OPULJP[[#This Row],[Bespovratna sredstva - Ukupno (EU+Nac) HRK
= Ukupna ugovorena vrijednost bespovratnih sredstava]]*Ugovori_OPULJP[[#This Row],[EU STOPA SUFINANCIRANJA %
EU CO-FINANCING RATE %]]</f>
        <v>1399602.8430000001</v>
      </c>
      <c r="P3670" s="51">
        <f>Ugovori_OPULJP[[#This Row],[Bespovratna sredstva - EU dio - HRK]]/7.5345</f>
        <v>185759.21998805495</v>
      </c>
      <c r="Q3670" s="50">
        <f>Ugovori_OPULJP[[#This Row],[Bespovratna sredstva - Ukupno (EU+Nac) HRK
= Ukupna ugovorena vrijednost bespovratnih sredstava]]*Ugovori_OPULJP[[#This Row],[STOPA NACIONALNOG SUFINANCIRANJA %]]</f>
        <v>246988.73699999999</v>
      </c>
      <c r="R3670" s="51">
        <f>Ugovori_OPULJP[[#This Row],[Bespovratna sredstva - Nacionalni dio - HRK]]/7.5345</f>
        <v>32781.038821421462</v>
      </c>
      <c r="S3670" s="50">
        <v>1646591.58</v>
      </c>
      <c r="T3670" s="51">
        <f>Ugovori_OPULJP[[#This Row],[Bespovratna sredstva - Ukupno (EU+Nac) HRK
= Ukupna ugovorena vrijednost bespovratnih sredstava]]/7.5345</f>
        <v>218540.25880947639</v>
      </c>
      <c r="U3670" s="50">
        <v>0</v>
      </c>
      <c r="V3670" s="51">
        <f>Ugovori_OPULJP[[#This Row],[Javni doprinos korisnika - HRK]]/7.5345</f>
        <v>0</v>
      </c>
      <c r="W3670" s="50">
        <v>0</v>
      </c>
      <c r="X3670" s="51">
        <f>Ugovori_OPULJP[[#This Row],[Privatni doprinos korisnika - HRK]]/7.5345</f>
        <v>0</v>
      </c>
      <c r="Y3670" s="52">
        <v>1646591.58</v>
      </c>
      <c r="Z3670" s="53">
        <f>Ugovori_OPULJP[[#This Row],[UKUPNI PRIHVATLJIVI IZDACI
TOTAL ELIGIBLE EXPENDITURE
= Bespovratna sredstva ukupno + doprinos korisnika
= Ukupni prihvatljivi troškovi
= Ukupna ugovorena vrijednost projekta HRK]]/7.5345</f>
        <v>218540.25880947639</v>
      </c>
      <c r="AA3670" s="44" t="s">
        <v>38</v>
      </c>
      <c r="AB3670" s="44" t="s">
        <v>753</v>
      </c>
      <c r="AC3670" s="114" t="s">
        <v>13320</v>
      </c>
      <c r="AD3670" s="43" t="s">
        <v>12328</v>
      </c>
    </row>
    <row r="3671" spans="1:30" ht="88.5" customHeight="1" x14ac:dyDescent="0.2">
      <c r="A3671" s="41" t="s">
        <v>13321</v>
      </c>
      <c r="B3671" s="42" t="s">
        <v>12136</v>
      </c>
      <c r="C3671" s="43" t="s">
        <v>12323</v>
      </c>
      <c r="D3671" s="43" t="s">
        <v>13221</v>
      </c>
      <c r="E3671" s="44" t="s">
        <v>76</v>
      </c>
      <c r="F3671" s="81" t="s">
        <v>13322</v>
      </c>
      <c r="G3671" s="45" t="s">
        <v>1824</v>
      </c>
      <c r="H3671" s="117">
        <v>44124</v>
      </c>
      <c r="I3671" s="117">
        <v>44854</v>
      </c>
      <c r="J3671" s="48" t="str">
        <f>IF(Ugovori_OPULJP[[#This Row],[DATUM ZAVRŠETKA OPERACIJE]]&gt;DATE(2024,3,31),"u provedbi","završen")</f>
        <v>završen</v>
      </c>
      <c r="K3671" s="46" t="s">
        <v>271</v>
      </c>
      <c r="L3671" s="82" t="s">
        <v>271</v>
      </c>
      <c r="M3671" s="49">
        <v>0.85</v>
      </c>
      <c r="N3671" s="49">
        <v>0.15</v>
      </c>
      <c r="O3671" s="50">
        <f>Ugovori_OPULJP[[#This Row],[Bespovratna sredstva - Ukupno (EU+Nac) HRK
= Ukupna ugovorena vrijednost bespovratnih sredstava]]*Ugovori_OPULJP[[#This Row],[EU STOPA SUFINANCIRANJA %
EU CO-FINANCING RATE %]]</f>
        <v>1547489.8125</v>
      </c>
      <c r="P3671" s="51">
        <f>Ugovori_OPULJP[[#This Row],[Bespovratna sredstva - EU dio - HRK]]/7.5345</f>
        <v>205387.19390802309</v>
      </c>
      <c r="Q3671" s="79">
        <f>Ugovori_OPULJP[[#This Row],[Bespovratna sredstva - Ukupno (EU+Nac) HRK
= Ukupna ugovorena vrijednost bespovratnih sredstava]]*Ugovori_OPULJP[[#This Row],[STOPA NACIONALNOG SUFINANCIRANJA %]]</f>
        <v>273086.4375</v>
      </c>
      <c r="R3671" s="80">
        <f>Ugovori_OPULJP[[#This Row],[Bespovratna sredstva - Nacionalni dio - HRK]]/7.5345</f>
        <v>36244.798924945251</v>
      </c>
      <c r="S3671" s="50">
        <v>1820576.25</v>
      </c>
      <c r="T3671" s="51">
        <f>Ugovori_OPULJP[[#This Row],[Bespovratna sredstva - Ukupno (EU+Nac) HRK
= Ukupna ugovorena vrijednost bespovratnih sredstava]]/7.5345</f>
        <v>241631.99283296833</v>
      </c>
      <c r="U3671" s="79">
        <v>0</v>
      </c>
      <c r="V3671" s="80">
        <f>Ugovori_OPULJP[[#This Row],[Javni doprinos korisnika - HRK]]/7.5345</f>
        <v>0</v>
      </c>
      <c r="W3671" s="50">
        <v>0</v>
      </c>
      <c r="X3671" s="51">
        <f>Ugovori_OPULJP[[#This Row],[Privatni doprinos korisnika - HRK]]/7.5345</f>
        <v>0</v>
      </c>
      <c r="Y3671" s="52">
        <v>1820576.25</v>
      </c>
      <c r="Z3671" s="53">
        <f>Ugovori_OPULJP[[#This Row],[UKUPNI PRIHVATLJIVI IZDACI
TOTAL ELIGIBLE EXPENDITURE
= Bespovratna sredstva ukupno + doprinos korisnika
= Ukupni prihvatljivi troškovi
= Ukupna ugovorena vrijednost projekta HRK]]/7.5345</f>
        <v>241631.99283296833</v>
      </c>
      <c r="AA3671" s="44" t="s">
        <v>38</v>
      </c>
      <c r="AB3671" s="44" t="s">
        <v>753</v>
      </c>
      <c r="AC3671" s="114" t="s">
        <v>13313</v>
      </c>
      <c r="AD3671" s="43" t="s">
        <v>12328</v>
      </c>
    </row>
    <row r="3672" spans="1:30" ht="88.5" customHeight="1" x14ac:dyDescent="0.2">
      <c r="A3672" s="41" t="s">
        <v>13323</v>
      </c>
      <c r="B3672" s="42" t="s">
        <v>12136</v>
      </c>
      <c r="C3672" s="43" t="s">
        <v>12323</v>
      </c>
      <c r="D3672" s="43" t="s">
        <v>13221</v>
      </c>
      <c r="E3672" s="44" t="s">
        <v>76</v>
      </c>
      <c r="F3672" s="81" t="s">
        <v>13324</v>
      </c>
      <c r="G3672" s="81" t="s">
        <v>13325</v>
      </c>
      <c r="H3672" s="117">
        <v>44123</v>
      </c>
      <c r="I3672" s="117">
        <v>44853</v>
      </c>
      <c r="J3672" s="48" t="str">
        <f>IF(Ugovori_OPULJP[[#This Row],[DATUM ZAVRŠETKA OPERACIJE]]&gt;DATE(2024,3,31),"u provedbi","završen")</f>
        <v>završen</v>
      </c>
      <c r="K3672" s="46" t="s">
        <v>36</v>
      </c>
      <c r="L3672" s="82" t="s">
        <v>37</v>
      </c>
      <c r="M3672" s="49">
        <v>0.85</v>
      </c>
      <c r="N3672" s="49">
        <v>0.15</v>
      </c>
      <c r="O3672" s="50">
        <f>Ugovori_OPULJP[[#This Row],[Bespovratna sredstva - Ukupno (EU+Nac) HRK
= Ukupna ugovorena vrijednost bespovratnih sredstava]]*Ugovori_OPULJP[[#This Row],[EU STOPA SUFINANCIRANJA %
EU CO-FINANCING RATE %]]</f>
        <v>1217602.05</v>
      </c>
      <c r="P3672" s="51">
        <f>Ugovori_OPULJP[[#This Row],[Bespovratna sredstva - EU dio - HRK]]/7.5345</f>
        <v>161603.56360740593</v>
      </c>
      <c r="Q3672" s="79">
        <f>Ugovori_OPULJP[[#This Row],[Bespovratna sredstva - Ukupno (EU+Nac) HRK
= Ukupna ugovorena vrijednost bespovratnih sredstava]]*Ugovori_OPULJP[[#This Row],[STOPA NACIONALNOG SUFINANCIRANJA %]]</f>
        <v>214870.94999999998</v>
      </c>
      <c r="R3672" s="80">
        <f>Ugovori_OPULJP[[#This Row],[Bespovratna sredstva - Nacionalni dio - HRK]]/7.5345</f>
        <v>28518.27593071869</v>
      </c>
      <c r="S3672" s="50">
        <v>1432473</v>
      </c>
      <c r="T3672" s="51">
        <f>Ugovori_OPULJP[[#This Row],[Bespovratna sredstva - Ukupno (EU+Nac) HRK
= Ukupna ugovorena vrijednost bespovratnih sredstava]]/7.5345</f>
        <v>190121.83953812462</v>
      </c>
      <c r="U3672" s="79">
        <v>0</v>
      </c>
      <c r="V3672" s="80">
        <f>Ugovori_OPULJP[[#This Row],[Javni doprinos korisnika - HRK]]/7.5345</f>
        <v>0</v>
      </c>
      <c r="W3672" s="50">
        <v>0</v>
      </c>
      <c r="X3672" s="51">
        <f>Ugovori_OPULJP[[#This Row],[Privatni doprinos korisnika - HRK]]/7.5345</f>
        <v>0</v>
      </c>
      <c r="Y3672" s="52">
        <v>1432473</v>
      </c>
      <c r="Z3672" s="53">
        <f>Ugovori_OPULJP[[#This Row],[UKUPNI PRIHVATLJIVI IZDACI
TOTAL ELIGIBLE EXPENDITURE
= Bespovratna sredstva ukupno + doprinos korisnika
= Ukupni prihvatljivi troškovi
= Ukupna ugovorena vrijednost projekta HRK]]/7.5345</f>
        <v>190121.83953812462</v>
      </c>
      <c r="AA3672" s="44" t="s">
        <v>38</v>
      </c>
      <c r="AB3672" s="44" t="s">
        <v>753</v>
      </c>
      <c r="AC3672" s="114" t="s">
        <v>13326</v>
      </c>
      <c r="AD3672" s="43" t="s">
        <v>12328</v>
      </c>
    </row>
    <row r="3673" spans="1:30" ht="88.5" customHeight="1" x14ac:dyDescent="0.2">
      <c r="A3673" s="41" t="s">
        <v>13327</v>
      </c>
      <c r="B3673" s="42" t="s">
        <v>12136</v>
      </c>
      <c r="C3673" s="43" t="s">
        <v>12323</v>
      </c>
      <c r="D3673" s="43" t="s">
        <v>13221</v>
      </c>
      <c r="E3673" s="44" t="s">
        <v>76</v>
      </c>
      <c r="F3673" s="81" t="s">
        <v>13328</v>
      </c>
      <c r="G3673" s="81" t="s">
        <v>13329</v>
      </c>
      <c r="H3673" s="117">
        <v>44120</v>
      </c>
      <c r="I3673" s="117">
        <v>44850</v>
      </c>
      <c r="J3673" s="48" t="str">
        <f>IF(Ugovori_OPULJP[[#This Row],[DATUM ZAVRŠETKA OPERACIJE]]&gt;DATE(2024,3,31),"u provedbi","završen")</f>
        <v>završen</v>
      </c>
      <c r="K3673" s="46" t="s">
        <v>36</v>
      </c>
      <c r="L3673" s="82" t="s">
        <v>271</v>
      </c>
      <c r="M3673" s="49">
        <v>0.85</v>
      </c>
      <c r="N3673" s="49">
        <v>0.15</v>
      </c>
      <c r="O3673" s="50">
        <f>Ugovori_OPULJP[[#This Row],[Bespovratna sredstva - Ukupno (EU+Nac) HRK
= Ukupna ugovorena vrijednost bespovratnih sredstava]]*Ugovori_OPULJP[[#This Row],[EU STOPA SUFINANCIRANJA %
EU CO-FINANCING RATE %]]</f>
        <v>1217294.9364999998</v>
      </c>
      <c r="P3673" s="51">
        <f>Ugovori_OPULJP[[#This Row],[Bespovratna sredstva - EU dio - HRK]]/7.5345</f>
        <v>161562.80264118387</v>
      </c>
      <c r="Q3673" s="79">
        <f>Ugovori_OPULJP[[#This Row],[Bespovratna sredstva - Ukupno (EU+Nac) HRK
= Ukupna ugovorena vrijednost bespovratnih sredstava]]*Ugovori_OPULJP[[#This Row],[STOPA NACIONALNOG SUFINANCIRANJA %]]</f>
        <v>214816.75349999999</v>
      </c>
      <c r="R3673" s="80">
        <f>Ugovori_OPULJP[[#This Row],[Bespovratna sredstva - Nacionalni dio - HRK]]/7.5345</f>
        <v>28511.082819032446</v>
      </c>
      <c r="S3673" s="50">
        <v>1432111.69</v>
      </c>
      <c r="T3673" s="51">
        <f>Ugovori_OPULJP[[#This Row],[Bespovratna sredstva - Ukupno (EU+Nac) HRK
= Ukupna ugovorena vrijednost bespovratnih sredstava]]/7.5345</f>
        <v>190073.88546021632</v>
      </c>
      <c r="U3673" s="79">
        <v>0</v>
      </c>
      <c r="V3673" s="80">
        <f>Ugovori_OPULJP[[#This Row],[Javni doprinos korisnika - HRK]]/7.5345</f>
        <v>0</v>
      </c>
      <c r="W3673" s="50">
        <v>0</v>
      </c>
      <c r="X3673" s="51">
        <f>Ugovori_OPULJP[[#This Row],[Privatni doprinos korisnika - HRK]]/7.5345</f>
        <v>0</v>
      </c>
      <c r="Y3673" s="52">
        <v>1432111.69</v>
      </c>
      <c r="Z3673" s="53">
        <f>Ugovori_OPULJP[[#This Row],[UKUPNI PRIHVATLJIVI IZDACI
TOTAL ELIGIBLE EXPENDITURE
= Bespovratna sredstva ukupno + doprinos korisnika
= Ukupni prihvatljivi troškovi
= Ukupna ugovorena vrijednost projekta HRK]]/7.5345</f>
        <v>190073.88546021632</v>
      </c>
      <c r="AA3673" s="44" t="s">
        <v>38</v>
      </c>
      <c r="AB3673" s="44" t="s">
        <v>753</v>
      </c>
      <c r="AC3673" s="114" t="s">
        <v>13330</v>
      </c>
      <c r="AD3673" s="43" t="s">
        <v>12328</v>
      </c>
    </row>
    <row r="3674" spans="1:30" ht="88.5" customHeight="1" x14ac:dyDescent="0.2">
      <c r="A3674" s="41" t="s">
        <v>13331</v>
      </c>
      <c r="B3674" s="42" t="s">
        <v>12136</v>
      </c>
      <c r="C3674" s="43" t="s">
        <v>12323</v>
      </c>
      <c r="D3674" s="43" t="s">
        <v>13221</v>
      </c>
      <c r="E3674" s="44" t="s">
        <v>76</v>
      </c>
      <c r="F3674" s="81" t="s">
        <v>13332</v>
      </c>
      <c r="G3674" s="81" t="s">
        <v>6005</v>
      </c>
      <c r="H3674" s="117">
        <v>44118</v>
      </c>
      <c r="I3674" s="117">
        <v>44848</v>
      </c>
      <c r="J3674" s="48" t="str">
        <f>IF(Ugovori_OPULJP[[#This Row],[DATUM ZAVRŠETKA OPERACIJE]]&gt;DATE(2024,3,31),"u provedbi","završen")</f>
        <v>završen</v>
      </c>
      <c r="K3674" s="46" t="s">
        <v>7514</v>
      </c>
      <c r="L3674" s="82" t="s">
        <v>244</v>
      </c>
      <c r="M3674" s="49">
        <v>0.85</v>
      </c>
      <c r="N3674" s="49">
        <v>0.15</v>
      </c>
      <c r="O3674" s="50">
        <f>Ugovori_OPULJP[[#This Row],[Bespovratna sredstva - Ukupno (EU+Nac) HRK
= Ukupna ugovorena vrijednost bespovratnih sredstava]]*Ugovori_OPULJP[[#This Row],[EU STOPA SUFINANCIRANJA %
EU CO-FINANCING RATE %]]</f>
        <v>1667919.2659999998</v>
      </c>
      <c r="P3674" s="51">
        <f>Ugovori_OPULJP[[#This Row],[Bespovratna sredstva - EU dio - HRK]]/7.5345</f>
        <v>221370.92919238168</v>
      </c>
      <c r="Q3674" s="79">
        <f>Ugovori_OPULJP[[#This Row],[Bespovratna sredstva - Ukupno (EU+Nac) HRK
= Ukupna ugovorena vrijednost bespovratnih sredstava]]*Ugovori_OPULJP[[#This Row],[STOPA NACIONALNOG SUFINANCIRANJA %]]</f>
        <v>294338.69399999996</v>
      </c>
      <c r="R3674" s="80">
        <f>Ugovori_OPULJP[[#This Row],[Bespovratna sredstva - Nacionalni dio - HRK]]/7.5345</f>
        <v>39065.458092773239</v>
      </c>
      <c r="S3674" s="50">
        <v>1962257.96</v>
      </c>
      <c r="T3674" s="51">
        <f>Ugovori_OPULJP[[#This Row],[Bespovratna sredstva - Ukupno (EU+Nac) HRK
= Ukupna ugovorena vrijednost bespovratnih sredstava]]/7.5345</f>
        <v>260436.38728515492</v>
      </c>
      <c r="U3674" s="79">
        <v>0</v>
      </c>
      <c r="V3674" s="80">
        <f>Ugovori_OPULJP[[#This Row],[Javni doprinos korisnika - HRK]]/7.5345</f>
        <v>0</v>
      </c>
      <c r="W3674" s="50">
        <v>0</v>
      </c>
      <c r="X3674" s="51">
        <f>Ugovori_OPULJP[[#This Row],[Privatni doprinos korisnika - HRK]]/7.5345</f>
        <v>0</v>
      </c>
      <c r="Y3674" s="52">
        <v>1962257.96</v>
      </c>
      <c r="Z3674" s="53">
        <f>Ugovori_OPULJP[[#This Row],[UKUPNI PRIHVATLJIVI IZDACI
TOTAL ELIGIBLE EXPENDITURE
= Bespovratna sredstva ukupno + doprinos korisnika
= Ukupni prihvatljivi troškovi
= Ukupna ugovorena vrijednost projekta HRK]]/7.5345</f>
        <v>260436.38728515492</v>
      </c>
      <c r="AA3674" s="44" t="s">
        <v>38</v>
      </c>
      <c r="AB3674" s="44" t="s">
        <v>753</v>
      </c>
      <c r="AC3674" s="114" t="s">
        <v>13333</v>
      </c>
      <c r="AD3674" s="43" t="s">
        <v>12328</v>
      </c>
    </row>
    <row r="3675" spans="1:30" ht="88.5" customHeight="1" x14ac:dyDescent="0.2">
      <c r="A3675" s="41" t="s">
        <v>13334</v>
      </c>
      <c r="B3675" s="42" t="s">
        <v>12136</v>
      </c>
      <c r="C3675" s="43" t="s">
        <v>12323</v>
      </c>
      <c r="D3675" s="43" t="s">
        <v>13221</v>
      </c>
      <c r="E3675" s="44" t="s">
        <v>76</v>
      </c>
      <c r="F3675" s="45" t="s">
        <v>13335</v>
      </c>
      <c r="G3675" s="45" t="s">
        <v>13336</v>
      </c>
      <c r="H3675" s="47">
        <v>44132</v>
      </c>
      <c r="I3675" s="47">
        <v>44862</v>
      </c>
      <c r="J3675" s="48" t="str">
        <f>IF(Ugovori_OPULJP[[#This Row],[DATUM ZAVRŠETKA OPERACIJE]]&gt;DATE(2024,3,31),"u provedbi","završen")</f>
        <v>završen</v>
      </c>
      <c r="K3675" s="46" t="s">
        <v>37</v>
      </c>
      <c r="L3675" s="46" t="s">
        <v>37</v>
      </c>
      <c r="M3675" s="49">
        <v>0.85</v>
      </c>
      <c r="N3675" s="49">
        <v>0.15</v>
      </c>
      <c r="O3675" s="50">
        <f>Ugovori_OPULJP[[#This Row],[Bespovratna sredstva - Ukupno (EU+Nac) HRK
= Ukupna ugovorena vrijednost bespovratnih sredstava]]*Ugovori_OPULJP[[#This Row],[EU STOPA SUFINANCIRANJA %
EU CO-FINANCING RATE %]]</f>
        <v>1638820.4</v>
      </c>
      <c r="P3675" s="51">
        <f>Ugovori_OPULJP[[#This Row],[Bespovratna sredstva - EU dio - HRK]]/7.5345</f>
        <v>217508.8459751808</v>
      </c>
      <c r="Q3675" s="50">
        <f>Ugovori_OPULJP[[#This Row],[Bespovratna sredstva - Ukupno (EU+Nac) HRK
= Ukupna ugovorena vrijednost bespovratnih sredstava]]*Ugovori_OPULJP[[#This Row],[STOPA NACIONALNOG SUFINANCIRANJA %]]</f>
        <v>289203.59999999998</v>
      </c>
      <c r="R3675" s="51">
        <f>Ugovori_OPULJP[[#This Row],[Bespovratna sredstva - Nacionalni dio - HRK]]/7.5345</f>
        <v>38383.91399562014</v>
      </c>
      <c r="S3675" s="50">
        <v>1928024</v>
      </c>
      <c r="T3675" s="51">
        <f>Ugovori_OPULJP[[#This Row],[Bespovratna sredstva - Ukupno (EU+Nac) HRK
= Ukupna ugovorena vrijednost bespovratnih sredstava]]/7.5345</f>
        <v>255892.75997080098</v>
      </c>
      <c r="U3675" s="50">
        <v>0</v>
      </c>
      <c r="V3675" s="51">
        <f>Ugovori_OPULJP[[#This Row],[Javni doprinos korisnika - HRK]]/7.5345</f>
        <v>0</v>
      </c>
      <c r="W3675" s="50">
        <v>0</v>
      </c>
      <c r="X3675" s="51">
        <f>Ugovori_OPULJP[[#This Row],[Privatni doprinos korisnika - HRK]]/7.5345</f>
        <v>0</v>
      </c>
      <c r="Y3675" s="52">
        <v>1928024</v>
      </c>
      <c r="Z3675" s="53">
        <f>Ugovori_OPULJP[[#This Row],[UKUPNI PRIHVATLJIVI IZDACI
TOTAL ELIGIBLE EXPENDITURE
= Bespovratna sredstva ukupno + doprinos korisnika
= Ukupni prihvatljivi troškovi
= Ukupna ugovorena vrijednost projekta HRK]]/7.5345</f>
        <v>255892.75997080098</v>
      </c>
      <c r="AA3675" s="44" t="s">
        <v>38</v>
      </c>
      <c r="AB3675" s="44" t="s">
        <v>753</v>
      </c>
      <c r="AC3675" s="114" t="s">
        <v>13337</v>
      </c>
      <c r="AD3675" s="43" t="s">
        <v>12328</v>
      </c>
    </row>
    <row r="3676" spans="1:30" ht="88.5" customHeight="1" x14ac:dyDescent="0.2">
      <c r="A3676" s="41" t="s">
        <v>13338</v>
      </c>
      <c r="B3676" s="42" t="s">
        <v>12136</v>
      </c>
      <c r="C3676" s="43" t="s">
        <v>12323</v>
      </c>
      <c r="D3676" s="43" t="s">
        <v>13221</v>
      </c>
      <c r="E3676" s="44" t="s">
        <v>76</v>
      </c>
      <c r="F3676" s="81" t="s">
        <v>13339</v>
      </c>
      <c r="G3676" s="81" t="s">
        <v>13340</v>
      </c>
      <c r="H3676" s="117">
        <v>44122</v>
      </c>
      <c r="I3676" s="117">
        <v>44852</v>
      </c>
      <c r="J3676" s="48" t="str">
        <f>IF(Ugovori_OPULJP[[#This Row],[DATUM ZAVRŠETKA OPERACIJE]]&gt;DATE(2024,3,31),"u provedbi","završen")</f>
        <v>završen</v>
      </c>
      <c r="K3676" s="46" t="s">
        <v>154</v>
      </c>
      <c r="L3676" s="82" t="s">
        <v>37</v>
      </c>
      <c r="M3676" s="49">
        <v>0.85</v>
      </c>
      <c r="N3676" s="49">
        <v>0.15</v>
      </c>
      <c r="O3676" s="50">
        <f>Ugovori_OPULJP[[#This Row],[Bespovratna sredstva - Ukupno (EU+Nac) HRK
= Ukupna ugovorena vrijednost bespovratnih sredstava]]*Ugovori_OPULJP[[#This Row],[EU STOPA SUFINANCIRANJA %
EU CO-FINANCING RATE %]]</f>
        <v>1614654.6194999998</v>
      </c>
      <c r="P3676" s="51">
        <f>Ugovori_OPULJP[[#This Row],[Bespovratna sredstva - EU dio - HRK]]/7.5345</f>
        <v>214301.49571968938</v>
      </c>
      <c r="Q3676" s="79">
        <f>Ugovori_OPULJP[[#This Row],[Bespovratna sredstva - Ukupno (EU+Nac) HRK
= Ukupna ugovorena vrijednost bespovratnih sredstava]]*Ugovori_OPULJP[[#This Row],[STOPA NACIONALNOG SUFINANCIRANJA %]]</f>
        <v>284939.05049999995</v>
      </c>
      <c r="R3676" s="80">
        <f>Ugovori_OPULJP[[#This Row],[Bespovratna sredstva - Nacionalni dio - HRK]]/7.5345</f>
        <v>37817.911009356947</v>
      </c>
      <c r="S3676" s="50">
        <v>1899593.67</v>
      </c>
      <c r="T3676" s="51">
        <f>Ugovori_OPULJP[[#This Row],[Bespovratna sredstva - Ukupno (EU+Nac) HRK
= Ukupna ugovorena vrijednost bespovratnih sredstava]]/7.5345</f>
        <v>252119.40672904637</v>
      </c>
      <c r="U3676" s="79">
        <v>0</v>
      </c>
      <c r="V3676" s="80">
        <f>Ugovori_OPULJP[[#This Row],[Javni doprinos korisnika - HRK]]/7.5345</f>
        <v>0</v>
      </c>
      <c r="W3676" s="50">
        <v>0</v>
      </c>
      <c r="X3676" s="51">
        <f>Ugovori_OPULJP[[#This Row],[Privatni doprinos korisnika - HRK]]/7.5345</f>
        <v>0</v>
      </c>
      <c r="Y3676" s="52">
        <v>1899593.67</v>
      </c>
      <c r="Z3676" s="53">
        <f>Ugovori_OPULJP[[#This Row],[UKUPNI PRIHVATLJIVI IZDACI
TOTAL ELIGIBLE EXPENDITURE
= Bespovratna sredstva ukupno + doprinos korisnika
= Ukupni prihvatljivi troškovi
= Ukupna ugovorena vrijednost projekta HRK]]/7.5345</f>
        <v>252119.40672904637</v>
      </c>
      <c r="AA3676" s="44" t="s">
        <v>38</v>
      </c>
      <c r="AB3676" s="44" t="s">
        <v>753</v>
      </c>
      <c r="AC3676" s="114" t="s">
        <v>13341</v>
      </c>
      <c r="AD3676" s="43" t="s">
        <v>12328</v>
      </c>
    </row>
    <row r="3677" spans="1:30" ht="88.5" customHeight="1" x14ac:dyDescent="0.2">
      <c r="A3677" s="41" t="s">
        <v>13342</v>
      </c>
      <c r="B3677" s="42" t="s">
        <v>12136</v>
      </c>
      <c r="C3677" s="43" t="s">
        <v>12323</v>
      </c>
      <c r="D3677" s="43" t="s">
        <v>13221</v>
      </c>
      <c r="E3677" s="44" t="s">
        <v>76</v>
      </c>
      <c r="F3677" s="81" t="s">
        <v>13343</v>
      </c>
      <c r="G3677" s="45" t="s">
        <v>3728</v>
      </c>
      <c r="H3677" s="117">
        <v>44117</v>
      </c>
      <c r="I3677" s="117">
        <v>44847</v>
      </c>
      <c r="J3677" s="48" t="str">
        <f>IF(Ugovori_OPULJP[[#This Row],[DATUM ZAVRŠETKA OPERACIJE]]&gt;DATE(2024,3,31),"u provedbi","završen")</f>
        <v>završen</v>
      </c>
      <c r="K3677" s="46" t="s">
        <v>37</v>
      </c>
      <c r="L3677" s="46" t="s">
        <v>37</v>
      </c>
      <c r="M3677" s="49">
        <v>0.85</v>
      </c>
      <c r="N3677" s="49">
        <v>0.15</v>
      </c>
      <c r="O3677" s="50">
        <f>Ugovori_OPULJP[[#This Row],[Bespovratna sredstva - Ukupno (EU+Nac) HRK
= Ukupna ugovorena vrijednost bespovratnih sredstava]]*Ugovori_OPULJP[[#This Row],[EU STOPA SUFINANCIRANJA %
EU CO-FINANCING RATE %]]</f>
        <v>1674339.605</v>
      </c>
      <c r="P3677" s="51">
        <f>Ugovori_OPULJP[[#This Row],[Bespovratna sredstva - EU dio - HRK]]/7.5345</f>
        <v>222223.05461543566</v>
      </c>
      <c r="Q3677" s="79">
        <f>Ugovori_OPULJP[[#This Row],[Bespovratna sredstva - Ukupno (EU+Nac) HRK
= Ukupna ugovorena vrijednost bespovratnih sredstava]]*Ugovori_OPULJP[[#This Row],[STOPA NACIONALNOG SUFINANCIRANJA %]]</f>
        <v>295471.69500000001</v>
      </c>
      <c r="R3677" s="80">
        <f>Ugovori_OPULJP[[#This Row],[Bespovratna sredstva - Nacionalni dio - HRK]]/7.5345</f>
        <v>39215.833167429824</v>
      </c>
      <c r="S3677" s="50">
        <v>1969811.3</v>
      </c>
      <c r="T3677" s="51">
        <f>Ugovori_OPULJP[[#This Row],[Bespovratna sredstva - Ukupno (EU+Nac) HRK
= Ukupna ugovorena vrijednost bespovratnih sredstava]]/7.5345</f>
        <v>261438.88778286547</v>
      </c>
      <c r="U3677" s="79">
        <v>0</v>
      </c>
      <c r="V3677" s="80">
        <f>Ugovori_OPULJP[[#This Row],[Javni doprinos korisnika - HRK]]/7.5345</f>
        <v>0</v>
      </c>
      <c r="W3677" s="50">
        <v>0</v>
      </c>
      <c r="X3677" s="51">
        <f>Ugovori_OPULJP[[#This Row],[Privatni doprinos korisnika - HRK]]/7.5345</f>
        <v>0</v>
      </c>
      <c r="Y3677" s="52">
        <v>1969811.3</v>
      </c>
      <c r="Z3677" s="53">
        <f>Ugovori_OPULJP[[#This Row],[UKUPNI PRIHVATLJIVI IZDACI
TOTAL ELIGIBLE EXPENDITURE
= Bespovratna sredstva ukupno + doprinos korisnika
= Ukupni prihvatljivi troškovi
= Ukupna ugovorena vrijednost projekta HRK]]/7.5345</f>
        <v>261438.88778286547</v>
      </c>
      <c r="AA3677" s="44" t="s">
        <v>38</v>
      </c>
      <c r="AB3677" s="44" t="s">
        <v>753</v>
      </c>
      <c r="AC3677" s="114" t="s">
        <v>13344</v>
      </c>
      <c r="AD3677" s="43" t="s">
        <v>12328</v>
      </c>
    </row>
    <row r="3678" spans="1:30" ht="88.5" customHeight="1" x14ac:dyDescent="0.2">
      <c r="A3678" s="41" t="s">
        <v>13345</v>
      </c>
      <c r="B3678" s="42" t="s">
        <v>12136</v>
      </c>
      <c r="C3678" s="43" t="s">
        <v>12323</v>
      </c>
      <c r="D3678" s="43" t="s">
        <v>13221</v>
      </c>
      <c r="E3678" s="44" t="s">
        <v>76</v>
      </c>
      <c r="F3678" s="81" t="s">
        <v>13346</v>
      </c>
      <c r="G3678" s="81" t="s">
        <v>12380</v>
      </c>
      <c r="H3678" s="117">
        <v>44123</v>
      </c>
      <c r="I3678" s="117">
        <v>45218</v>
      </c>
      <c r="J3678" s="48" t="str">
        <f>IF(Ugovori_OPULJP[[#This Row],[DATUM ZAVRŠETKA OPERACIJE]]&gt;DATE(2024,3,31),"u provedbi","završen")</f>
        <v>završen</v>
      </c>
      <c r="K3678" s="46" t="s">
        <v>338</v>
      </c>
      <c r="L3678" s="46" t="s">
        <v>338</v>
      </c>
      <c r="M3678" s="49">
        <v>0.85</v>
      </c>
      <c r="N3678" s="49">
        <v>0.15</v>
      </c>
      <c r="O3678" s="50">
        <f>Ugovori_OPULJP[[#This Row],[Bespovratna sredstva - Ukupno (EU+Nac) HRK
= Ukupna ugovorena vrijednost bespovratnih sredstava]]*Ugovori_OPULJP[[#This Row],[EU STOPA SUFINANCIRANJA %
EU CO-FINANCING RATE %]]</f>
        <v>1687219.791</v>
      </c>
      <c r="P3678" s="51">
        <f>Ugovori_OPULJP[[#This Row],[Bespovratna sredstva - EU dio - HRK]]/7.5345</f>
        <v>223932.54907425839</v>
      </c>
      <c r="Q3678" s="79">
        <f>Ugovori_OPULJP[[#This Row],[Bespovratna sredstva - Ukupno (EU+Nac) HRK
= Ukupna ugovorena vrijednost bespovratnih sredstava]]*Ugovori_OPULJP[[#This Row],[STOPA NACIONALNOG SUFINANCIRANJA %]]</f>
        <v>297744.66899999999</v>
      </c>
      <c r="R3678" s="80">
        <f>Ugovori_OPULJP[[#This Row],[Bespovratna sredstva - Nacionalni dio - HRK]]/7.5345</f>
        <v>39517.508660163243</v>
      </c>
      <c r="S3678" s="50">
        <v>1984964.46</v>
      </c>
      <c r="T3678" s="51">
        <f>Ugovori_OPULJP[[#This Row],[Bespovratna sredstva - Ukupno (EU+Nac) HRK
= Ukupna ugovorena vrijednost bespovratnih sredstava]]/7.5345</f>
        <v>263450.05773442163</v>
      </c>
      <c r="U3678" s="79">
        <v>0</v>
      </c>
      <c r="V3678" s="80">
        <f>Ugovori_OPULJP[[#This Row],[Javni doprinos korisnika - HRK]]/7.5345</f>
        <v>0</v>
      </c>
      <c r="W3678" s="50">
        <v>0</v>
      </c>
      <c r="X3678" s="51">
        <f>Ugovori_OPULJP[[#This Row],[Privatni doprinos korisnika - HRK]]/7.5345</f>
        <v>0</v>
      </c>
      <c r="Y3678" s="52">
        <v>1984964.46</v>
      </c>
      <c r="Z3678" s="53">
        <f>Ugovori_OPULJP[[#This Row],[UKUPNI PRIHVATLJIVI IZDACI
TOTAL ELIGIBLE EXPENDITURE
= Bespovratna sredstva ukupno + doprinos korisnika
= Ukupni prihvatljivi troškovi
= Ukupna ugovorena vrijednost projekta HRK]]/7.5345</f>
        <v>263450.05773442163</v>
      </c>
      <c r="AA3678" s="44" t="s">
        <v>38</v>
      </c>
      <c r="AB3678" s="44" t="s">
        <v>753</v>
      </c>
      <c r="AC3678" s="114" t="s">
        <v>13347</v>
      </c>
      <c r="AD3678" s="43" t="s">
        <v>12328</v>
      </c>
    </row>
    <row r="3679" spans="1:30" ht="88.5" customHeight="1" x14ac:dyDescent="0.2">
      <c r="A3679" s="41" t="s">
        <v>13348</v>
      </c>
      <c r="B3679" s="42" t="s">
        <v>12136</v>
      </c>
      <c r="C3679" s="43" t="s">
        <v>12323</v>
      </c>
      <c r="D3679" s="43" t="s">
        <v>13221</v>
      </c>
      <c r="E3679" s="44" t="s">
        <v>76</v>
      </c>
      <c r="F3679" s="45" t="s">
        <v>13349</v>
      </c>
      <c r="G3679" s="45" t="s">
        <v>8988</v>
      </c>
      <c r="H3679" s="47">
        <v>44132</v>
      </c>
      <c r="I3679" s="47">
        <v>44862</v>
      </c>
      <c r="J3679" s="48" t="str">
        <f>IF(Ugovori_OPULJP[[#This Row],[DATUM ZAVRŠETKA OPERACIJE]]&gt;DATE(2024,3,31),"u provedbi","završen")</f>
        <v>završen</v>
      </c>
      <c r="K3679" s="46" t="s">
        <v>892</v>
      </c>
      <c r="L3679" s="46" t="s">
        <v>37</v>
      </c>
      <c r="M3679" s="49">
        <v>0.85</v>
      </c>
      <c r="N3679" s="49">
        <v>0.15</v>
      </c>
      <c r="O3679" s="50">
        <f>Ugovori_OPULJP[[#This Row],[Bespovratna sredstva - Ukupno (EU+Nac) HRK
= Ukupna ugovorena vrijednost bespovratnih sredstava]]*Ugovori_OPULJP[[#This Row],[EU STOPA SUFINANCIRANJA %
EU CO-FINANCING RATE %]]</f>
        <v>1477504.0085</v>
      </c>
      <c r="P3679" s="51">
        <f>Ugovori_OPULJP[[#This Row],[Bespovratna sredstva - EU dio - HRK]]/7.5345</f>
        <v>196098.48145198752</v>
      </c>
      <c r="Q3679" s="50">
        <f>Ugovori_OPULJP[[#This Row],[Bespovratna sredstva - Ukupno (EU+Nac) HRK
= Ukupna ugovorena vrijednost bespovratnih sredstava]]*Ugovori_OPULJP[[#This Row],[STOPA NACIONALNOG SUFINANCIRANJA %]]</f>
        <v>260736.00149999998</v>
      </c>
      <c r="R3679" s="51">
        <f>Ugovori_OPULJP[[#This Row],[Bespovratna sredstva - Nacionalni dio - HRK]]/7.5345</f>
        <v>34605.614373880147</v>
      </c>
      <c r="S3679" s="50">
        <v>1738240.01</v>
      </c>
      <c r="T3679" s="51">
        <f>Ugovori_OPULJP[[#This Row],[Bespovratna sredstva - Ukupno (EU+Nac) HRK
= Ukupna ugovorena vrijednost bespovratnih sredstava]]/7.5345</f>
        <v>230704.09582586767</v>
      </c>
      <c r="U3679" s="50">
        <v>0</v>
      </c>
      <c r="V3679" s="51">
        <f>Ugovori_OPULJP[[#This Row],[Javni doprinos korisnika - HRK]]/7.5345</f>
        <v>0</v>
      </c>
      <c r="W3679" s="50">
        <v>0</v>
      </c>
      <c r="X3679" s="51">
        <f>Ugovori_OPULJP[[#This Row],[Privatni doprinos korisnika - HRK]]/7.5345</f>
        <v>0</v>
      </c>
      <c r="Y3679" s="52">
        <v>1738240.01</v>
      </c>
      <c r="Z3679" s="53">
        <f>Ugovori_OPULJP[[#This Row],[UKUPNI PRIHVATLJIVI IZDACI
TOTAL ELIGIBLE EXPENDITURE
= Bespovratna sredstva ukupno + doprinos korisnika
= Ukupni prihvatljivi troškovi
= Ukupna ugovorena vrijednost projekta HRK]]/7.5345</f>
        <v>230704.09582586767</v>
      </c>
      <c r="AA3679" s="44" t="s">
        <v>38</v>
      </c>
      <c r="AB3679" s="44" t="s">
        <v>753</v>
      </c>
      <c r="AC3679" s="114" t="s">
        <v>13350</v>
      </c>
      <c r="AD3679" s="43" t="s">
        <v>12328</v>
      </c>
    </row>
    <row r="3680" spans="1:30" ht="88.5" customHeight="1" x14ac:dyDescent="0.2">
      <c r="A3680" s="41" t="s">
        <v>13351</v>
      </c>
      <c r="B3680" s="42" t="s">
        <v>12136</v>
      </c>
      <c r="C3680" s="43" t="s">
        <v>12323</v>
      </c>
      <c r="D3680" s="43" t="s">
        <v>13221</v>
      </c>
      <c r="E3680" s="44" t="s">
        <v>76</v>
      </c>
      <c r="F3680" s="81" t="s">
        <v>13352</v>
      </c>
      <c r="G3680" s="81" t="s">
        <v>1435</v>
      </c>
      <c r="H3680" s="117">
        <v>44109</v>
      </c>
      <c r="I3680" s="117">
        <v>45204</v>
      </c>
      <c r="J3680" s="48" t="str">
        <f>IF(Ugovori_OPULJP[[#This Row],[DATUM ZAVRŠETKA OPERACIJE]]&gt;DATE(2024,3,31),"u provedbi","završen")</f>
        <v>završen</v>
      </c>
      <c r="K3680" s="46" t="s">
        <v>99</v>
      </c>
      <c r="L3680" s="82" t="s">
        <v>99</v>
      </c>
      <c r="M3680" s="49">
        <v>0.85</v>
      </c>
      <c r="N3680" s="49">
        <v>0.15</v>
      </c>
      <c r="O3680" s="50">
        <f>Ugovori_OPULJP[[#This Row],[Bespovratna sredstva - Ukupno (EU+Nac) HRK
= Ukupna ugovorena vrijednost bespovratnih sredstava]]*Ugovori_OPULJP[[#This Row],[EU STOPA SUFINANCIRANJA %
EU CO-FINANCING RATE %]]</f>
        <v>1691838.4189999998</v>
      </c>
      <c r="P3680" s="51">
        <f>Ugovori_OPULJP[[#This Row],[Bespovratna sredstva - EU dio - HRK]]/7.5345</f>
        <v>224545.54635344079</v>
      </c>
      <c r="Q3680" s="79">
        <f>Ugovori_OPULJP[[#This Row],[Bespovratna sredstva - Ukupno (EU+Nac) HRK
= Ukupna ugovorena vrijednost bespovratnih sredstava]]*Ugovori_OPULJP[[#This Row],[STOPA NACIONALNOG SUFINANCIRANJA %]]</f>
        <v>298559.72099999996</v>
      </c>
      <c r="R3680" s="80">
        <f>Ugovori_OPULJP[[#This Row],[Bespovratna sredstva - Nacionalni dio - HRK]]/7.5345</f>
        <v>39625.684650607196</v>
      </c>
      <c r="S3680" s="50">
        <v>1990398.14</v>
      </c>
      <c r="T3680" s="51">
        <f>Ugovori_OPULJP[[#This Row],[Bespovratna sredstva - Ukupno (EU+Nac) HRK
= Ukupna ugovorena vrijednost bespovratnih sredstava]]/7.5345</f>
        <v>264171.23100404802</v>
      </c>
      <c r="U3680" s="79">
        <v>0</v>
      </c>
      <c r="V3680" s="80">
        <f>Ugovori_OPULJP[[#This Row],[Javni doprinos korisnika - HRK]]/7.5345</f>
        <v>0</v>
      </c>
      <c r="W3680" s="50">
        <v>0</v>
      </c>
      <c r="X3680" s="51">
        <f>Ugovori_OPULJP[[#This Row],[Privatni doprinos korisnika - HRK]]/7.5345</f>
        <v>0</v>
      </c>
      <c r="Y3680" s="52">
        <v>1990398.14</v>
      </c>
      <c r="Z3680" s="53">
        <f>Ugovori_OPULJP[[#This Row],[UKUPNI PRIHVATLJIVI IZDACI
TOTAL ELIGIBLE EXPENDITURE
= Bespovratna sredstva ukupno + doprinos korisnika
= Ukupni prihvatljivi troškovi
= Ukupna ugovorena vrijednost projekta HRK]]/7.5345</f>
        <v>264171.23100404802</v>
      </c>
      <c r="AA3680" s="44" t="s">
        <v>38</v>
      </c>
      <c r="AB3680" s="44" t="s">
        <v>753</v>
      </c>
      <c r="AC3680" s="114" t="s">
        <v>13353</v>
      </c>
      <c r="AD3680" s="43" t="s">
        <v>12328</v>
      </c>
    </row>
    <row r="3681" spans="1:30" ht="88.5" customHeight="1" x14ac:dyDescent="0.2">
      <c r="A3681" s="41" t="s">
        <v>13354</v>
      </c>
      <c r="B3681" s="42" t="s">
        <v>12136</v>
      </c>
      <c r="C3681" s="43" t="s">
        <v>12323</v>
      </c>
      <c r="D3681" s="43" t="s">
        <v>13221</v>
      </c>
      <c r="E3681" s="44" t="s">
        <v>76</v>
      </c>
      <c r="F3681" s="81" t="s">
        <v>13355</v>
      </c>
      <c r="G3681" s="45" t="s">
        <v>1828</v>
      </c>
      <c r="H3681" s="117">
        <v>44130</v>
      </c>
      <c r="I3681" s="117">
        <v>44860</v>
      </c>
      <c r="J3681" s="48" t="str">
        <f>IF(Ugovori_OPULJP[[#This Row],[DATUM ZAVRŠETKA OPERACIJE]]&gt;DATE(2024,3,31),"u provedbi","završen")</f>
        <v>završen</v>
      </c>
      <c r="K3681" s="82" t="s">
        <v>271</v>
      </c>
      <c r="L3681" s="82" t="s">
        <v>271</v>
      </c>
      <c r="M3681" s="49">
        <v>0.85</v>
      </c>
      <c r="N3681" s="49">
        <v>0.15</v>
      </c>
      <c r="O3681" s="50">
        <f>Ugovori_OPULJP[[#This Row],[Bespovratna sredstva - Ukupno (EU+Nac) HRK
= Ukupna ugovorena vrijednost bespovratnih sredstava]]*Ugovori_OPULJP[[#This Row],[EU STOPA SUFINANCIRANJA %
EU CO-FINANCING RATE %]]</f>
        <v>1591996.1949999998</v>
      </c>
      <c r="P3681" s="51">
        <f>Ugovori_OPULJP[[#This Row],[Bespovratna sredstva - EU dio - HRK]]/7.5345</f>
        <v>211294.20598579862</v>
      </c>
      <c r="Q3681" s="79">
        <f>Ugovori_OPULJP[[#This Row],[Bespovratna sredstva - Ukupno (EU+Nac) HRK
= Ukupna ugovorena vrijednost bespovratnih sredstava]]*Ugovori_OPULJP[[#This Row],[STOPA NACIONALNOG SUFINANCIRANJA %]]</f>
        <v>280940.505</v>
      </c>
      <c r="R3681" s="80">
        <f>Ugovori_OPULJP[[#This Row],[Bespovratna sredstva - Nacionalni dio - HRK]]/7.5345</f>
        <v>37287.212821023291</v>
      </c>
      <c r="S3681" s="50">
        <v>1872936.7</v>
      </c>
      <c r="T3681" s="51">
        <f>Ugovori_OPULJP[[#This Row],[Bespovratna sredstva - Ukupno (EU+Nac) HRK
= Ukupna ugovorena vrijednost bespovratnih sredstava]]/7.5345</f>
        <v>248581.41880682192</v>
      </c>
      <c r="U3681" s="79">
        <v>0</v>
      </c>
      <c r="V3681" s="80">
        <f>Ugovori_OPULJP[[#This Row],[Javni doprinos korisnika - HRK]]/7.5345</f>
        <v>0</v>
      </c>
      <c r="W3681" s="50">
        <v>0</v>
      </c>
      <c r="X3681" s="51">
        <f>Ugovori_OPULJP[[#This Row],[Privatni doprinos korisnika - HRK]]/7.5345</f>
        <v>0</v>
      </c>
      <c r="Y3681" s="52">
        <v>1872936.7</v>
      </c>
      <c r="Z3681" s="53">
        <f>Ugovori_OPULJP[[#This Row],[UKUPNI PRIHVATLJIVI IZDACI
TOTAL ELIGIBLE EXPENDITURE
= Bespovratna sredstva ukupno + doprinos korisnika
= Ukupni prihvatljivi troškovi
= Ukupna ugovorena vrijednost projekta HRK]]/7.5345</f>
        <v>248581.41880682192</v>
      </c>
      <c r="AA3681" s="44" t="s">
        <v>38</v>
      </c>
      <c r="AB3681" s="44" t="s">
        <v>753</v>
      </c>
      <c r="AC3681" s="114" t="s">
        <v>13353</v>
      </c>
      <c r="AD3681" s="43" t="s">
        <v>12328</v>
      </c>
    </row>
    <row r="3682" spans="1:30" ht="88.5" customHeight="1" x14ac:dyDescent="0.2">
      <c r="A3682" s="41" t="s">
        <v>13356</v>
      </c>
      <c r="B3682" s="42" t="s">
        <v>12136</v>
      </c>
      <c r="C3682" s="43" t="s">
        <v>12323</v>
      </c>
      <c r="D3682" s="43" t="s">
        <v>13221</v>
      </c>
      <c r="E3682" s="44" t="s">
        <v>76</v>
      </c>
      <c r="F3682" s="81" t="s">
        <v>13357</v>
      </c>
      <c r="G3682" s="62" t="s">
        <v>4124</v>
      </c>
      <c r="H3682" s="117">
        <v>44131</v>
      </c>
      <c r="I3682" s="117">
        <v>44861</v>
      </c>
      <c r="J3682" s="48" t="str">
        <f>IF(Ugovori_OPULJP[[#This Row],[DATUM ZAVRŠETKA OPERACIJE]]&gt;DATE(2024,3,31),"u provedbi","završen")</f>
        <v>završen</v>
      </c>
      <c r="K3682" s="46" t="s">
        <v>37</v>
      </c>
      <c r="L3682" s="82" t="s">
        <v>37</v>
      </c>
      <c r="M3682" s="49">
        <v>0.85</v>
      </c>
      <c r="N3682" s="49">
        <v>0.15</v>
      </c>
      <c r="O3682" s="50">
        <f>Ugovori_OPULJP[[#This Row],[Bespovratna sredstva - Ukupno (EU+Nac) HRK
= Ukupna ugovorena vrijednost bespovratnih sredstava]]*Ugovori_OPULJP[[#This Row],[EU STOPA SUFINANCIRANJA %
EU CO-FINANCING RATE %]]</f>
        <v>1422280.3755000001</v>
      </c>
      <c r="P3682" s="51">
        <f>Ugovori_OPULJP[[#This Row],[Bespovratna sredstva - EU dio - HRK]]/7.5345</f>
        <v>188769.04578936892</v>
      </c>
      <c r="Q3682" s="79">
        <f>Ugovori_OPULJP[[#This Row],[Bespovratna sredstva - Ukupno (EU+Nac) HRK
= Ukupna ugovorena vrijednost bespovratnih sredstava]]*Ugovori_OPULJP[[#This Row],[STOPA NACIONALNOG SUFINANCIRANJA %]]</f>
        <v>250990.6545</v>
      </c>
      <c r="R3682" s="80">
        <f>Ugovori_OPULJP[[#This Row],[Bespovratna sredstva - Nacionalni dio - HRK]]/7.5345</f>
        <v>33312.184551065096</v>
      </c>
      <c r="S3682" s="50">
        <v>1673271.03</v>
      </c>
      <c r="T3682" s="51">
        <f>Ugovori_OPULJP[[#This Row],[Bespovratna sredstva - Ukupno (EU+Nac) HRK
= Ukupna ugovorena vrijednost bespovratnih sredstava]]/7.5345</f>
        <v>222081.23034043401</v>
      </c>
      <c r="U3682" s="79">
        <v>0</v>
      </c>
      <c r="V3682" s="80">
        <f>Ugovori_OPULJP[[#This Row],[Javni doprinos korisnika - HRK]]/7.5345</f>
        <v>0</v>
      </c>
      <c r="W3682" s="50">
        <v>0</v>
      </c>
      <c r="X3682" s="51">
        <f>Ugovori_OPULJP[[#This Row],[Privatni doprinos korisnika - HRK]]/7.5345</f>
        <v>0</v>
      </c>
      <c r="Y3682" s="52">
        <v>1673271.03</v>
      </c>
      <c r="Z3682" s="53">
        <f>Ugovori_OPULJP[[#This Row],[UKUPNI PRIHVATLJIVI IZDACI
TOTAL ELIGIBLE EXPENDITURE
= Bespovratna sredstva ukupno + doprinos korisnika
= Ukupni prihvatljivi troškovi
= Ukupna ugovorena vrijednost projekta HRK]]/7.5345</f>
        <v>222081.23034043401</v>
      </c>
      <c r="AA3682" s="44" t="s">
        <v>38</v>
      </c>
      <c r="AB3682" s="44" t="s">
        <v>753</v>
      </c>
      <c r="AC3682" s="114" t="s">
        <v>13353</v>
      </c>
      <c r="AD3682" s="43" t="s">
        <v>12328</v>
      </c>
    </row>
    <row r="3683" spans="1:30" ht="88.5" customHeight="1" x14ac:dyDescent="0.2">
      <c r="A3683" s="41" t="s">
        <v>13358</v>
      </c>
      <c r="B3683" s="42" t="s">
        <v>12136</v>
      </c>
      <c r="C3683" s="43" t="s">
        <v>12323</v>
      </c>
      <c r="D3683" s="43" t="s">
        <v>13221</v>
      </c>
      <c r="E3683" s="44" t="s">
        <v>76</v>
      </c>
      <c r="F3683" s="81" t="s">
        <v>6503</v>
      </c>
      <c r="G3683" s="81" t="s">
        <v>3143</v>
      </c>
      <c r="H3683" s="117">
        <v>44118</v>
      </c>
      <c r="I3683" s="117">
        <v>45030</v>
      </c>
      <c r="J3683" s="48" t="str">
        <f>IF(Ugovori_OPULJP[[#This Row],[DATUM ZAVRŠETKA OPERACIJE]]&gt;DATE(2024,3,31),"u provedbi","završen")</f>
        <v>završen</v>
      </c>
      <c r="K3683" s="46" t="s">
        <v>211</v>
      </c>
      <c r="L3683" s="46" t="s">
        <v>211</v>
      </c>
      <c r="M3683" s="49">
        <v>0.85</v>
      </c>
      <c r="N3683" s="49">
        <v>0.15</v>
      </c>
      <c r="O3683" s="50">
        <f>Ugovori_OPULJP[[#This Row],[Bespovratna sredstva - Ukupno (EU+Nac) HRK
= Ukupna ugovorena vrijednost bespovratnih sredstava]]*Ugovori_OPULJP[[#This Row],[EU STOPA SUFINANCIRANJA %
EU CO-FINANCING RATE %]]</f>
        <v>920548.00249999994</v>
      </c>
      <c r="P3683" s="51">
        <f>Ugovori_OPULJP[[#This Row],[Bespovratna sredstva - EU dio - HRK]]/7.5345</f>
        <v>122177.71617227419</v>
      </c>
      <c r="Q3683" s="79">
        <f>Ugovori_OPULJP[[#This Row],[Bespovratna sredstva - Ukupno (EU+Nac) HRK
= Ukupna ugovorena vrijednost bespovratnih sredstava]]*Ugovori_OPULJP[[#This Row],[STOPA NACIONALNOG SUFINANCIRANJA %]]</f>
        <v>162449.64749999999</v>
      </c>
      <c r="R3683" s="80">
        <f>Ugovori_OPULJP[[#This Row],[Bespovratna sredstva - Nacionalni dio - HRK]]/7.5345</f>
        <v>21560.773442166035</v>
      </c>
      <c r="S3683" s="50">
        <v>1082997.6499999999</v>
      </c>
      <c r="T3683" s="51">
        <f>Ugovori_OPULJP[[#This Row],[Bespovratna sredstva - Ukupno (EU+Nac) HRK
= Ukupna ugovorena vrijednost bespovratnih sredstava]]/7.5345</f>
        <v>143738.48961444022</v>
      </c>
      <c r="U3683" s="79">
        <v>0</v>
      </c>
      <c r="V3683" s="80">
        <f>Ugovori_OPULJP[[#This Row],[Javni doprinos korisnika - HRK]]/7.5345</f>
        <v>0</v>
      </c>
      <c r="W3683" s="50">
        <v>0</v>
      </c>
      <c r="X3683" s="51">
        <f>Ugovori_OPULJP[[#This Row],[Privatni doprinos korisnika - HRK]]/7.5345</f>
        <v>0</v>
      </c>
      <c r="Y3683" s="52">
        <v>1082997.6499999999</v>
      </c>
      <c r="Z3683" s="53">
        <f>Ugovori_OPULJP[[#This Row],[UKUPNI PRIHVATLJIVI IZDACI
TOTAL ELIGIBLE EXPENDITURE
= Bespovratna sredstva ukupno + doprinos korisnika
= Ukupni prihvatljivi troškovi
= Ukupna ugovorena vrijednost projekta HRK]]/7.5345</f>
        <v>143738.48961444022</v>
      </c>
      <c r="AA3683" s="44" t="s">
        <v>38</v>
      </c>
      <c r="AB3683" s="44" t="s">
        <v>753</v>
      </c>
      <c r="AC3683" s="114" t="s">
        <v>13359</v>
      </c>
      <c r="AD3683" s="43" t="s">
        <v>12328</v>
      </c>
    </row>
    <row r="3684" spans="1:30" ht="88.5" customHeight="1" x14ac:dyDescent="0.2">
      <c r="A3684" s="41" t="s">
        <v>13360</v>
      </c>
      <c r="B3684" s="42" t="s">
        <v>12136</v>
      </c>
      <c r="C3684" s="43" t="s">
        <v>12323</v>
      </c>
      <c r="D3684" s="43" t="s">
        <v>13221</v>
      </c>
      <c r="E3684" s="44" t="s">
        <v>76</v>
      </c>
      <c r="F3684" s="81" t="s">
        <v>13361</v>
      </c>
      <c r="G3684" s="45" t="s">
        <v>9065</v>
      </c>
      <c r="H3684" s="117">
        <v>44119</v>
      </c>
      <c r="I3684" s="117">
        <v>44849</v>
      </c>
      <c r="J3684" s="48" t="str">
        <f>IF(Ugovori_OPULJP[[#This Row],[DATUM ZAVRŠETKA OPERACIJE]]&gt;DATE(2024,3,31),"u provedbi","završen")</f>
        <v>završen</v>
      </c>
      <c r="K3684" s="46" t="s">
        <v>7338</v>
      </c>
      <c r="L3684" s="82" t="s">
        <v>186</v>
      </c>
      <c r="M3684" s="49">
        <v>0.85</v>
      </c>
      <c r="N3684" s="49">
        <v>0.15</v>
      </c>
      <c r="O3684" s="50">
        <f>Ugovori_OPULJP[[#This Row],[Bespovratna sredstva - Ukupno (EU+Nac) HRK
= Ukupna ugovorena vrijednost bespovratnih sredstava]]*Ugovori_OPULJP[[#This Row],[EU STOPA SUFINANCIRANJA %
EU CO-FINANCING RATE %]]</f>
        <v>800832.2429999999</v>
      </c>
      <c r="P3684" s="51">
        <f>Ugovori_OPULJP[[#This Row],[Bespovratna sredstva - EU dio - HRK]]/7.5345</f>
        <v>106288.70435994424</v>
      </c>
      <c r="Q3684" s="79">
        <f>Ugovori_OPULJP[[#This Row],[Bespovratna sredstva - Ukupno (EU+Nac) HRK
= Ukupna ugovorena vrijednost bespovratnih sredstava]]*Ugovori_OPULJP[[#This Row],[STOPA NACIONALNOG SUFINANCIRANJA %]]</f>
        <v>141323.337</v>
      </c>
      <c r="R3684" s="80">
        <f>Ugovori_OPULJP[[#This Row],[Bespovratna sredstva - Nacionalni dio - HRK]]/7.5345</f>
        <v>18756.830181166632</v>
      </c>
      <c r="S3684" s="50">
        <v>942155.58</v>
      </c>
      <c r="T3684" s="51">
        <f>Ugovori_OPULJP[[#This Row],[Bespovratna sredstva - Ukupno (EU+Nac) HRK
= Ukupna ugovorena vrijednost bespovratnih sredstava]]/7.5345</f>
        <v>125045.53454111087</v>
      </c>
      <c r="U3684" s="79">
        <v>0</v>
      </c>
      <c r="V3684" s="80">
        <f>Ugovori_OPULJP[[#This Row],[Javni doprinos korisnika - HRK]]/7.5345</f>
        <v>0</v>
      </c>
      <c r="W3684" s="50">
        <v>0</v>
      </c>
      <c r="X3684" s="51">
        <f>Ugovori_OPULJP[[#This Row],[Privatni doprinos korisnika - HRK]]/7.5345</f>
        <v>0</v>
      </c>
      <c r="Y3684" s="52">
        <v>942155.58</v>
      </c>
      <c r="Z3684" s="53">
        <f>Ugovori_OPULJP[[#This Row],[UKUPNI PRIHVATLJIVI IZDACI
TOTAL ELIGIBLE EXPENDITURE
= Bespovratna sredstva ukupno + doprinos korisnika
= Ukupni prihvatljivi troškovi
= Ukupna ugovorena vrijednost projekta HRK]]/7.5345</f>
        <v>125045.53454111087</v>
      </c>
      <c r="AA3684" s="44" t="s">
        <v>38</v>
      </c>
      <c r="AB3684" s="44" t="s">
        <v>753</v>
      </c>
      <c r="AC3684" s="114" t="s">
        <v>13362</v>
      </c>
      <c r="AD3684" s="43" t="s">
        <v>12328</v>
      </c>
    </row>
    <row r="3685" spans="1:30" ht="88.5" customHeight="1" x14ac:dyDescent="0.2">
      <c r="A3685" s="41" t="s">
        <v>13363</v>
      </c>
      <c r="B3685" s="42" t="s">
        <v>12136</v>
      </c>
      <c r="C3685" s="43" t="s">
        <v>12323</v>
      </c>
      <c r="D3685" s="43" t="s">
        <v>13221</v>
      </c>
      <c r="E3685" s="44" t="s">
        <v>76</v>
      </c>
      <c r="F3685" s="81" t="s">
        <v>13364</v>
      </c>
      <c r="G3685" s="45" t="s">
        <v>2252</v>
      </c>
      <c r="H3685" s="117">
        <v>44118</v>
      </c>
      <c r="I3685" s="117">
        <v>44848</v>
      </c>
      <c r="J3685" s="48" t="str">
        <f>IF(Ugovori_OPULJP[[#This Row],[DATUM ZAVRŠETKA OPERACIJE]]&gt;DATE(2024,3,31),"u provedbi","završen")</f>
        <v>završen</v>
      </c>
      <c r="K3685" s="46" t="s">
        <v>84</v>
      </c>
      <c r="L3685" s="46" t="s">
        <v>84</v>
      </c>
      <c r="M3685" s="49">
        <v>0.85</v>
      </c>
      <c r="N3685" s="49">
        <v>0.15</v>
      </c>
      <c r="O3685" s="50">
        <f>Ugovori_OPULJP[[#This Row],[Bespovratna sredstva - Ukupno (EU+Nac) HRK
= Ukupna ugovorena vrijednost bespovratnih sredstava]]*Ugovori_OPULJP[[#This Row],[EU STOPA SUFINANCIRANJA %
EU CO-FINANCING RATE %]]</f>
        <v>970971.15850000002</v>
      </c>
      <c r="P3685" s="51">
        <f>Ugovori_OPULJP[[#This Row],[Bespovratna sredstva - EU dio - HRK]]/7.5345</f>
        <v>128870.01904572301</v>
      </c>
      <c r="Q3685" s="79">
        <f>Ugovori_OPULJP[[#This Row],[Bespovratna sredstva - Ukupno (EU+Nac) HRK
= Ukupna ugovorena vrijednost bespovratnih sredstava]]*Ugovori_OPULJP[[#This Row],[STOPA NACIONALNOG SUFINANCIRANJA %]]</f>
        <v>171347.85149999999</v>
      </c>
      <c r="R3685" s="80">
        <f>Ugovori_OPULJP[[#This Row],[Bespovratna sredstva - Nacionalni dio - HRK]]/7.5345</f>
        <v>22741.768066892291</v>
      </c>
      <c r="S3685" s="50">
        <v>1142319.01</v>
      </c>
      <c r="T3685" s="51">
        <f>Ugovori_OPULJP[[#This Row],[Bespovratna sredstva - Ukupno (EU+Nac) HRK
= Ukupna ugovorena vrijednost bespovratnih sredstava]]/7.5345</f>
        <v>151611.7871126153</v>
      </c>
      <c r="U3685" s="79">
        <v>0</v>
      </c>
      <c r="V3685" s="80">
        <f>Ugovori_OPULJP[[#This Row],[Javni doprinos korisnika - HRK]]/7.5345</f>
        <v>0</v>
      </c>
      <c r="W3685" s="50">
        <v>0</v>
      </c>
      <c r="X3685" s="51">
        <f>Ugovori_OPULJP[[#This Row],[Privatni doprinos korisnika - HRK]]/7.5345</f>
        <v>0</v>
      </c>
      <c r="Y3685" s="52">
        <v>1142319.01</v>
      </c>
      <c r="Z3685" s="53">
        <f>Ugovori_OPULJP[[#This Row],[UKUPNI PRIHVATLJIVI IZDACI
TOTAL ELIGIBLE EXPENDITURE
= Bespovratna sredstva ukupno + doprinos korisnika
= Ukupni prihvatljivi troškovi
= Ukupna ugovorena vrijednost projekta HRK]]/7.5345</f>
        <v>151611.7871126153</v>
      </c>
      <c r="AA3685" s="44" t="s">
        <v>38</v>
      </c>
      <c r="AB3685" s="44" t="s">
        <v>753</v>
      </c>
      <c r="AC3685" s="114" t="s">
        <v>13365</v>
      </c>
      <c r="AD3685" s="43" t="s">
        <v>12328</v>
      </c>
    </row>
    <row r="3686" spans="1:30" ht="88.5" customHeight="1" x14ac:dyDescent="0.2">
      <c r="A3686" s="41" t="s">
        <v>13366</v>
      </c>
      <c r="B3686" s="42" t="s">
        <v>12136</v>
      </c>
      <c r="C3686" s="43" t="s">
        <v>12323</v>
      </c>
      <c r="D3686" s="43" t="s">
        <v>13221</v>
      </c>
      <c r="E3686" s="44" t="s">
        <v>76</v>
      </c>
      <c r="F3686" s="81" t="s">
        <v>13367</v>
      </c>
      <c r="G3686" s="81" t="s">
        <v>13368</v>
      </c>
      <c r="H3686" s="117">
        <v>44126</v>
      </c>
      <c r="I3686" s="117">
        <v>45038</v>
      </c>
      <c r="J3686" s="48" t="str">
        <f>IF(Ugovori_OPULJP[[#This Row],[DATUM ZAVRŠETKA OPERACIJE]]&gt;DATE(2024,3,31),"u provedbi","završen")</f>
        <v>završen</v>
      </c>
      <c r="K3686" s="46" t="s">
        <v>13369</v>
      </c>
      <c r="L3686" s="82" t="s">
        <v>186</v>
      </c>
      <c r="M3686" s="49">
        <v>0.85</v>
      </c>
      <c r="N3686" s="49">
        <v>0.15</v>
      </c>
      <c r="O3686" s="50">
        <f>Ugovori_OPULJP[[#This Row],[Bespovratna sredstva - Ukupno (EU+Nac) HRK
= Ukupna ugovorena vrijednost bespovratnih sredstava]]*Ugovori_OPULJP[[#This Row],[EU STOPA SUFINANCIRANJA %
EU CO-FINANCING RATE %]]</f>
        <v>1245966.227</v>
      </c>
      <c r="P3686" s="51">
        <f>Ugovori_OPULJP[[#This Row],[Bespovratna sredstva - EU dio - HRK]]/7.5345</f>
        <v>165368.13683721545</v>
      </c>
      <c r="Q3686" s="79">
        <f>Ugovori_OPULJP[[#This Row],[Bespovratna sredstva - Ukupno (EU+Nac) HRK
= Ukupna ugovorena vrijednost bespovratnih sredstava]]*Ugovori_OPULJP[[#This Row],[STOPA NACIONALNOG SUFINANCIRANJA %]]</f>
        <v>219876.39300000001</v>
      </c>
      <c r="R3686" s="80">
        <f>Ugovori_OPULJP[[#This Row],[Bespovratna sredstva - Nacionalni dio - HRK]]/7.5345</f>
        <v>29182.612383038024</v>
      </c>
      <c r="S3686" s="50">
        <v>1465842.62</v>
      </c>
      <c r="T3686" s="51">
        <f>Ugovori_OPULJP[[#This Row],[Bespovratna sredstva - Ukupno (EU+Nac) HRK
= Ukupna ugovorena vrijednost bespovratnih sredstava]]/7.5345</f>
        <v>194550.74922025349</v>
      </c>
      <c r="U3686" s="79">
        <v>0</v>
      </c>
      <c r="V3686" s="80">
        <f>Ugovori_OPULJP[[#This Row],[Javni doprinos korisnika - HRK]]/7.5345</f>
        <v>0</v>
      </c>
      <c r="W3686" s="50">
        <v>0</v>
      </c>
      <c r="X3686" s="51">
        <f>Ugovori_OPULJP[[#This Row],[Privatni doprinos korisnika - HRK]]/7.5345</f>
        <v>0</v>
      </c>
      <c r="Y3686" s="52">
        <v>1465842.62</v>
      </c>
      <c r="Z3686" s="53">
        <f>Ugovori_OPULJP[[#This Row],[UKUPNI PRIHVATLJIVI IZDACI
TOTAL ELIGIBLE EXPENDITURE
= Bespovratna sredstva ukupno + doprinos korisnika
= Ukupni prihvatljivi troškovi
= Ukupna ugovorena vrijednost projekta HRK]]/7.5345</f>
        <v>194550.74922025349</v>
      </c>
      <c r="AA3686" s="44" t="s">
        <v>38</v>
      </c>
      <c r="AB3686" s="44" t="s">
        <v>753</v>
      </c>
      <c r="AC3686" s="114" t="s">
        <v>13365</v>
      </c>
      <c r="AD3686" s="43" t="s">
        <v>12328</v>
      </c>
    </row>
    <row r="3687" spans="1:30" ht="88.5" customHeight="1" x14ac:dyDescent="0.2">
      <c r="A3687" s="41" t="s">
        <v>13370</v>
      </c>
      <c r="B3687" s="42" t="s">
        <v>12136</v>
      </c>
      <c r="C3687" s="43" t="s">
        <v>12323</v>
      </c>
      <c r="D3687" s="43" t="s">
        <v>13221</v>
      </c>
      <c r="E3687" s="44" t="s">
        <v>76</v>
      </c>
      <c r="F3687" s="81" t="s">
        <v>13371</v>
      </c>
      <c r="G3687" s="81" t="s">
        <v>13372</v>
      </c>
      <c r="H3687" s="117">
        <v>44123</v>
      </c>
      <c r="I3687" s="117">
        <v>45218</v>
      </c>
      <c r="J3687" s="48" t="str">
        <f>IF(Ugovori_OPULJP[[#This Row],[DATUM ZAVRŠETKA OPERACIJE]]&gt;DATE(2024,3,31),"u provedbi","završen")</f>
        <v>završen</v>
      </c>
      <c r="K3687" s="46" t="s">
        <v>37</v>
      </c>
      <c r="L3687" s="46" t="s">
        <v>37</v>
      </c>
      <c r="M3687" s="49">
        <v>0.85</v>
      </c>
      <c r="N3687" s="49">
        <v>0.15</v>
      </c>
      <c r="O3687" s="50">
        <f>Ugovori_OPULJP[[#This Row],[Bespovratna sredstva - Ukupno (EU+Nac) HRK
= Ukupna ugovorena vrijednost bespovratnih sredstava]]*Ugovori_OPULJP[[#This Row],[EU STOPA SUFINANCIRANJA %
EU CO-FINANCING RATE %]]</f>
        <v>1286434.5399999998</v>
      </c>
      <c r="P3687" s="51">
        <f>Ugovori_OPULJP[[#This Row],[Bespovratna sredstva - EU dio - HRK]]/7.5345</f>
        <v>170739.20499037756</v>
      </c>
      <c r="Q3687" s="79">
        <f>Ugovori_OPULJP[[#This Row],[Bespovratna sredstva - Ukupno (EU+Nac) HRK
= Ukupna ugovorena vrijednost bespovratnih sredstava]]*Ugovori_OPULJP[[#This Row],[STOPA NACIONALNOG SUFINANCIRANJA %]]</f>
        <v>227017.86</v>
      </c>
      <c r="R3687" s="80">
        <f>Ugovori_OPULJP[[#This Row],[Bespovratna sredstva - Nacionalni dio - HRK]]/7.5345</f>
        <v>30130.447939478396</v>
      </c>
      <c r="S3687" s="50">
        <v>1513452.4</v>
      </c>
      <c r="T3687" s="51">
        <f>Ugovori_OPULJP[[#This Row],[Bespovratna sredstva - Ukupno (EU+Nac) HRK
= Ukupna ugovorena vrijednost bespovratnih sredstava]]/7.5345</f>
        <v>200869.65292985598</v>
      </c>
      <c r="U3687" s="79">
        <v>0</v>
      </c>
      <c r="V3687" s="80">
        <f>Ugovori_OPULJP[[#This Row],[Javni doprinos korisnika - HRK]]/7.5345</f>
        <v>0</v>
      </c>
      <c r="W3687" s="50">
        <v>0</v>
      </c>
      <c r="X3687" s="51">
        <f>Ugovori_OPULJP[[#This Row],[Privatni doprinos korisnika - HRK]]/7.5345</f>
        <v>0</v>
      </c>
      <c r="Y3687" s="52">
        <v>1513452.4</v>
      </c>
      <c r="Z3687" s="53">
        <f>Ugovori_OPULJP[[#This Row],[UKUPNI PRIHVATLJIVI IZDACI
TOTAL ELIGIBLE EXPENDITURE
= Bespovratna sredstva ukupno + doprinos korisnika
= Ukupni prihvatljivi troškovi
= Ukupna ugovorena vrijednost projekta HRK]]/7.5345</f>
        <v>200869.65292985598</v>
      </c>
      <c r="AA3687" s="44" t="s">
        <v>38</v>
      </c>
      <c r="AB3687" s="44" t="s">
        <v>753</v>
      </c>
      <c r="AC3687" s="114" t="s">
        <v>13373</v>
      </c>
      <c r="AD3687" s="43" t="s">
        <v>12328</v>
      </c>
    </row>
    <row r="3688" spans="1:30" ht="88.5" customHeight="1" x14ac:dyDescent="0.2">
      <c r="A3688" s="41" t="s">
        <v>13374</v>
      </c>
      <c r="B3688" s="42" t="s">
        <v>12136</v>
      </c>
      <c r="C3688" s="43" t="s">
        <v>12323</v>
      </c>
      <c r="D3688" s="43" t="s">
        <v>13221</v>
      </c>
      <c r="E3688" s="44" t="s">
        <v>76</v>
      </c>
      <c r="F3688" s="81" t="s">
        <v>13375</v>
      </c>
      <c r="G3688" s="81" t="s">
        <v>13376</v>
      </c>
      <c r="H3688" s="117">
        <v>44123</v>
      </c>
      <c r="I3688" s="117">
        <v>45218</v>
      </c>
      <c r="J3688" s="48" t="str">
        <f>IF(Ugovori_OPULJP[[#This Row],[DATUM ZAVRŠETKA OPERACIJE]]&gt;DATE(2024,3,31),"u provedbi","završen")</f>
        <v>završen</v>
      </c>
      <c r="K3688" s="46" t="s">
        <v>37</v>
      </c>
      <c r="L3688" s="82" t="s">
        <v>37</v>
      </c>
      <c r="M3688" s="49">
        <v>0.85</v>
      </c>
      <c r="N3688" s="49">
        <v>0.15</v>
      </c>
      <c r="O3688" s="50">
        <f>Ugovori_OPULJP[[#This Row],[Bespovratna sredstva - Ukupno (EU+Nac) HRK
= Ukupna ugovorena vrijednost bespovratnih sredstava]]*Ugovori_OPULJP[[#This Row],[EU STOPA SUFINANCIRANJA %
EU CO-FINANCING RATE %]]</f>
        <v>1465832.0719999999</v>
      </c>
      <c r="P3688" s="51">
        <f>Ugovori_OPULJP[[#This Row],[Bespovratna sredstva - EU dio - HRK]]/7.5345</f>
        <v>194549.34926007033</v>
      </c>
      <c r="Q3688" s="79">
        <f>Ugovori_OPULJP[[#This Row],[Bespovratna sredstva - Ukupno (EU+Nac) HRK
= Ukupna ugovorena vrijednost bespovratnih sredstava]]*Ugovori_OPULJP[[#This Row],[STOPA NACIONALNOG SUFINANCIRANJA %]]</f>
        <v>258676.24799999999</v>
      </c>
      <c r="R3688" s="80">
        <f>Ugovori_OPULJP[[#This Row],[Bespovratna sredstva - Nacionalni dio - HRK]]/7.5345</f>
        <v>34332.238104718293</v>
      </c>
      <c r="S3688" s="50">
        <v>1724508.32</v>
      </c>
      <c r="T3688" s="51">
        <f>Ugovori_OPULJP[[#This Row],[Bespovratna sredstva - Ukupno (EU+Nac) HRK
= Ukupna ugovorena vrijednost bespovratnih sredstava]]/7.5345</f>
        <v>228881.58736478863</v>
      </c>
      <c r="U3688" s="79">
        <v>0</v>
      </c>
      <c r="V3688" s="80">
        <f>Ugovori_OPULJP[[#This Row],[Javni doprinos korisnika - HRK]]/7.5345</f>
        <v>0</v>
      </c>
      <c r="W3688" s="50">
        <v>0</v>
      </c>
      <c r="X3688" s="51">
        <f>Ugovori_OPULJP[[#This Row],[Privatni doprinos korisnika - HRK]]/7.5345</f>
        <v>0</v>
      </c>
      <c r="Y3688" s="52">
        <v>1724508.32</v>
      </c>
      <c r="Z3688" s="53">
        <f>Ugovori_OPULJP[[#This Row],[UKUPNI PRIHVATLJIVI IZDACI
TOTAL ELIGIBLE EXPENDITURE
= Bespovratna sredstva ukupno + doprinos korisnika
= Ukupni prihvatljivi troškovi
= Ukupna ugovorena vrijednost projekta HRK]]/7.5345</f>
        <v>228881.58736478863</v>
      </c>
      <c r="AA3688" s="44" t="s">
        <v>38</v>
      </c>
      <c r="AB3688" s="44" t="s">
        <v>753</v>
      </c>
      <c r="AC3688" s="114" t="s">
        <v>13373</v>
      </c>
      <c r="AD3688" s="43" t="s">
        <v>12328</v>
      </c>
    </row>
    <row r="3689" spans="1:30" ht="88.5" customHeight="1" x14ac:dyDescent="0.2">
      <c r="A3689" s="41" t="s">
        <v>13377</v>
      </c>
      <c r="B3689" s="42" t="s">
        <v>12136</v>
      </c>
      <c r="C3689" s="43" t="s">
        <v>12323</v>
      </c>
      <c r="D3689" s="43" t="s">
        <v>13221</v>
      </c>
      <c r="E3689" s="44" t="s">
        <v>76</v>
      </c>
      <c r="F3689" s="81" t="s">
        <v>13378</v>
      </c>
      <c r="G3689" s="45" t="s">
        <v>653</v>
      </c>
      <c r="H3689" s="117">
        <v>44118</v>
      </c>
      <c r="I3689" s="117">
        <v>45213</v>
      </c>
      <c r="J3689" s="48" t="str">
        <f>IF(Ugovori_OPULJP[[#This Row],[DATUM ZAVRŠETKA OPERACIJE]]&gt;DATE(2024,3,31),"u provedbi","završen")</f>
        <v>završen</v>
      </c>
      <c r="K3689" s="46" t="s">
        <v>84</v>
      </c>
      <c r="L3689" s="46" t="s">
        <v>84</v>
      </c>
      <c r="M3689" s="49">
        <v>0.85</v>
      </c>
      <c r="N3689" s="49">
        <v>0.15</v>
      </c>
      <c r="O3689" s="50">
        <f>Ugovori_OPULJP[[#This Row],[Bespovratna sredstva - Ukupno (EU+Nac) HRK
= Ukupna ugovorena vrijednost bespovratnih sredstava]]*Ugovori_OPULJP[[#This Row],[EU STOPA SUFINANCIRANJA %
EU CO-FINANCING RATE %]]</f>
        <v>1660371.3085</v>
      </c>
      <c r="P3689" s="51">
        <f>Ugovori_OPULJP[[#This Row],[Bespovratna sredstva - EU dio - HRK]]/7.5345</f>
        <v>220369.14307518746</v>
      </c>
      <c r="Q3689" s="79">
        <f>Ugovori_OPULJP[[#This Row],[Bespovratna sredstva - Ukupno (EU+Nac) HRK
= Ukupna ugovorena vrijednost bespovratnih sredstava]]*Ugovori_OPULJP[[#This Row],[STOPA NACIONALNOG SUFINANCIRANJA %]]</f>
        <v>293006.70149999997</v>
      </c>
      <c r="R3689" s="80">
        <f>Ugovori_OPULJP[[#This Row],[Bespovratna sredstva - Nacionalni dio - HRK]]/7.5345</f>
        <v>38888.672307386019</v>
      </c>
      <c r="S3689" s="50">
        <v>1953378.01</v>
      </c>
      <c r="T3689" s="51">
        <f>Ugovori_OPULJP[[#This Row],[Bespovratna sredstva - Ukupno (EU+Nac) HRK
= Ukupna ugovorena vrijednost bespovratnih sredstava]]/7.5345</f>
        <v>259257.81538257349</v>
      </c>
      <c r="U3689" s="79">
        <v>0</v>
      </c>
      <c r="V3689" s="80">
        <f>Ugovori_OPULJP[[#This Row],[Javni doprinos korisnika - HRK]]/7.5345</f>
        <v>0</v>
      </c>
      <c r="W3689" s="50">
        <v>0</v>
      </c>
      <c r="X3689" s="51">
        <f>Ugovori_OPULJP[[#This Row],[Privatni doprinos korisnika - HRK]]/7.5345</f>
        <v>0</v>
      </c>
      <c r="Y3689" s="52">
        <v>1953378.01</v>
      </c>
      <c r="Z3689" s="53">
        <f>Ugovori_OPULJP[[#This Row],[UKUPNI PRIHVATLJIVI IZDACI
TOTAL ELIGIBLE EXPENDITURE
= Bespovratna sredstva ukupno + doprinos korisnika
= Ukupni prihvatljivi troškovi
= Ukupna ugovorena vrijednost projekta HRK]]/7.5345</f>
        <v>259257.81538257349</v>
      </c>
      <c r="AA3689" s="44" t="s">
        <v>38</v>
      </c>
      <c r="AB3689" s="44" t="s">
        <v>753</v>
      </c>
      <c r="AC3689" s="114" t="s">
        <v>13379</v>
      </c>
      <c r="AD3689" s="43" t="s">
        <v>12328</v>
      </c>
    </row>
    <row r="3690" spans="1:30" ht="88.5" customHeight="1" x14ac:dyDescent="0.2">
      <c r="A3690" s="41" t="s">
        <v>13380</v>
      </c>
      <c r="B3690" s="42" t="s">
        <v>12136</v>
      </c>
      <c r="C3690" s="43" t="s">
        <v>12323</v>
      </c>
      <c r="D3690" s="43" t="s">
        <v>13221</v>
      </c>
      <c r="E3690" s="44" t="s">
        <v>76</v>
      </c>
      <c r="F3690" s="81" t="s">
        <v>6404</v>
      </c>
      <c r="G3690" s="81" t="s">
        <v>13381</v>
      </c>
      <c r="H3690" s="117">
        <v>44109</v>
      </c>
      <c r="I3690" s="117">
        <v>44839</v>
      </c>
      <c r="J3690" s="48" t="str">
        <f>IF(Ugovori_OPULJP[[#This Row],[DATUM ZAVRŠETKA OPERACIJE]]&gt;DATE(2024,3,31),"u provedbi","završen")</f>
        <v>završen</v>
      </c>
      <c r="K3690" s="46" t="s">
        <v>99</v>
      </c>
      <c r="L3690" s="82" t="s">
        <v>99</v>
      </c>
      <c r="M3690" s="49">
        <v>0.85</v>
      </c>
      <c r="N3690" s="49">
        <v>0.15</v>
      </c>
      <c r="O3690" s="50">
        <f>Ugovori_OPULJP[[#This Row],[Bespovratna sredstva - Ukupno (EU+Nac) HRK
= Ukupna ugovorena vrijednost bespovratnih sredstava]]*Ugovori_OPULJP[[#This Row],[EU STOPA SUFINANCIRANJA %
EU CO-FINANCING RATE %]]</f>
        <v>1597702.0834999999</v>
      </c>
      <c r="P3690" s="51">
        <f>Ugovori_OPULJP[[#This Row],[Bespovratna sredstva - EU dio - HRK]]/7.5345</f>
        <v>212051.50753201937</v>
      </c>
      <c r="Q3690" s="79">
        <f>Ugovori_OPULJP[[#This Row],[Bespovratna sredstva - Ukupno (EU+Nac) HRK
= Ukupna ugovorena vrijednost bespovratnih sredstava]]*Ugovori_OPULJP[[#This Row],[STOPA NACIONALNOG SUFINANCIRANJA %]]</f>
        <v>281947.4265</v>
      </c>
      <c r="R3690" s="80">
        <f>Ugovori_OPULJP[[#This Row],[Bespovratna sredstva - Nacionalni dio - HRK]]/7.5345</f>
        <v>37420.854270356358</v>
      </c>
      <c r="S3690" s="50">
        <v>1879649.51</v>
      </c>
      <c r="T3690" s="51">
        <f>Ugovori_OPULJP[[#This Row],[Bespovratna sredstva - Ukupno (EU+Nac) HRK
= Ukupna ugovorena vrijednost bespovratnih sredstava]]/7.5345</f>
        <v>249472.36180237573</v>
      </c>
      <c r="U3690" s="79">
        <v>0</v>
      </c>
      <c r="V3690" s="80">
        <f>Ugovori_OPULJP[[#This Row],[Javni doprinos korisnika - HRK]]/7.5345</f>
        <v>0</v>
      </c>
      <c r="W3690" s="50">
        <v>0</v>
      </c>
      <c r="X3690" s="51">
        <f>Ugovori_OPULJP[[#This Row],[Privatni doprinos korisnika - HRK]]/7.5345</f>
        <v>0</v>
      </c>
      <c r="Y3690" s="52">
        <v>1879649.51</v>
      </c>
      <c r="Z3690" s="53">
        <f>Ugovori_OPULJP[[#This Row],[UKUPNI PRIHVATLJIVI IZDACI
TOTAL ELIGIBLE EXPENDITURE
= Bespovratna sredstva ukupno + doprinos korisnika
= Ukupni prihvatljivi troškovi
= Ukupna ugovorena vrijednost projekta HRK]]/7.5345</f>
        <v>249472.36180237573</v>
      </c>
      <c r="AA3690" s="44" t="s">
        <v>38</v>
      </c>
      <c r="AB3690" s="44" t="s">
        <v>753</v>
      </c>
      <c r="AC3690" s="114" t="s">
        <v>13382</v>
      </c>
      <c r="AD3690" s="43" t="s">
        <v>12328</v>
      </c>
    </row>
    <row r="3691" spans="1:30" ht="88.5" customHeight="1" x14ac:dyDescent="0.2">
      <c r="A3691" s="41" t="s">
        <v>13383</v>
      </c>
      <c r="B3691" s="42" t="s">
        <v>12136</v>
      </c>
      <c r="C3691" s="43" t="s">
        <v>12323</v>
      </c>
      <c r="D3691" s="43" t="s">
        <v>13221</v>
      </c>
      <c r="E3691" s="44" t="s">
        <v>76</v>
      </c>
      <c r="F3691" s="81" t="s">
        <v>912</v>
      </c>
      <c r="G3691" s="81" t="s">
        <v>13384</v>
      </c>
      <c r="H3691" s="117">
        <v>44109</v>
      </c>
      <c r="I3691" s="117">
        <v>44839</v>
      </c>
      <c r="J3691" s="48" t="str">
        <f>IF(Ugovori_OPULJP[[#This Row],[DATUM ZAVRŠETKA OPERACIJE]]&gt;DATE(2024,3,31),"u provedbi","završen")</f>
        <v>završen</v>
      </c>
      <c r="K3691" s="46" t="s">
        <v>99</v>
      </c>
      <c r="L3691" s="82" t="s">
        <v>99</v>
      </c>
      <c r="M3691" s="49">
        <v>0.85</v>
      </c>
      <c r="N3691" s="49">
        <v>0.15</v>
      </c>
      <c r="O3691" s="50">
        <f>Ugovori_OPULJP[[#This Row],[Bespovratna sredstva - Ukupno (EU+Nac) HRK
= Ukupna ugovorena vrijednost bespovratnih sredstava]]*Ugovori_OPULJP[[#This Row],[EU STOPA SUFINANCIRANJA %
EU CO-FINANCING RATE %]]</f>
        <v>1560792.0659999999</v>
      </c>
      <c r="P3691" s="51">
        <f>Ugovori_OPULJP[[#This Row],[Bespovratna sredstva - EU dio - HRK]]/7.5345</f>
        <v>207152.70635078635</v>
      </c>
      <c r="Q3691" s="79">
        <f>Ugovori_OPULJP[[#This Row],[Bespovratna sredstva - Ukupno (EU+Nac) HRK
= Ukupna ugovorena vrijednost bespovratnih sredstava]]*Ugovori_OPULJP[[#This Row],[STOPA NACIONALNOG SUFINANCIRANJA %]]</f>
        <v>275433.89399999997</v>
      </c>
      <c r="R3691" s="80">
        <f>Ugovori_OPULJP[[#This Row],[Bespovratna sredstva - Nacionalni dio - HRK]]/7.5345</f>
        <v>36556.359944256415</v>
      </c>
      <c r="S3691" s="50">
        <v>1836225.96</v>
      </c>
      <c r="T3691" s="51">
        <f>Ugovori_OPULJP[[#This Row],[Bespovratna sredstva - Ukupno (EU+Nac) HRK
= Ukupna ugovorena vrijednost bespovratnih sredstava]]/7.5345</f>
        <v>243709.06629504278</v>
      </c>
      <c r="U3691" s="79">
        <v>0</v>
      </c>
      <c r="V3691" s="80">
        <f>Ugovori_OPULJP[[#This Row],[Javni doprinos korisnika - HRK]]/7.5345</f>
        <v>0</v>
      </c>
      <c r="W3691" s="50">
        <v>0</v>
      </c>
      <c r="X3691" s="51">
        <f>Ugovori_OPULJP[[#This Row],[Privatni doprinos korisnika - HRK]]/7.5345</f>
        <v>0</v>
      </c>
      <c r="Y3691" s="52">
        <v>1836225.96</v>
      </c>
      <c r="Z3691" s="53">
        <f>Ugovori_OPULJP[[#This Row],[UKUPNI PRIHVATLJIVI IZDACI
TOTAL ELIGIBLE EXPENDITURE
= Bespovratna sredstva ukupno + doprinos korisnika
= Ukupni prihvatljivi troškovi
= Ukupna ugovorena vrijednost projekta HRK]]/7.5345</f>
        <v>243709.06629504278</v>
      </c>
      <c r="AA3691" s="44" t="s">
        <v>38</v>
      </c>
      <c r="AB3691" s="44" t="s">
        <v>753</v>
      </c>
      <c r="AC3691" s="114" t="s">
        <v>13385</v>
      </c>
      <c r="AD3691" s="43" t="s">
        <v>12328</v>
      </c>
    </row>
    <row r="3692" spans="1:30" ht="88.5" customHeight="1" x14ac:dyDescent="0.2">
      <c r="A3692" s="41" t="s">
        <v>13386</v>
      </c>
      <c r="B3692" s="42" t="s">
        <v>12136</v>
      </c>
      <c r="C3692" s="43" t="s">
        <v>12323</v>
      </c>
      <c r="D3692" s="43" t="s">
        <v>13221</v>
      </c>
      <c r="E3692" s="44" t="s">
        <v>76</v>
      </c>
      <c r="F3692" s="81" t="s">
        <v>13387</v>
      </c>
      <c r="G3692" s="81" t="s">
        <v>13388</v>
      </c>
      <c r="H3692" s="117">
        <v>44118</v>
      </c>
      <c r="I3692" s="117">
        <v>44848</v>
      </c>
      <c r="J3692" s="48" t="str">
        <f>IF(Ugovori_OPULJP[[#This Row],[DATUM ZAVRŠETKA OPERACIJE]]&gt;DATE(2024,3,31),"u provedbi","završen")</f>
        <v>završen</v>
      </c>
      <c r="K3692" s="46" t="s">
        <v>13389</v>
      </c>
      <c r="L3692" s="82" t="s">
        <v>37</v>
      </c>
      <c r="M3692" s="49">
        <v>0.85</v>
      </c>
      <c r="N3692" s="49">
        <v>0.15</v>
      </c>
      <c r="O3692" s="50">
        <f>Ugovori_OPULJP[[#This Row],[Bespovratna sredstva - Ukupno (EU+Nac) HRK
= Ukupna ugovorena vrijednost bespovratnih sredstava]]*Ugovori_OPULJP[[#This Row],[EU STOPA SUFINANCIRANJA %
EU CO-FINANCING RATE %]]</f>
        <v>490803.60849999997</v>
      </c>
      <c r="P3692" s="51">
        <f>Ugovori_OPULJP[[#This Row],[Bespovratna sredstva - EU dio - HRK]]/7.5345</f>
        <v>65140.833300152626</v>
      </c>
      <c r="Q3692" s="79">
        <f>Ugovori_OPULJP[[#This Row],[Bespovratna sredstva - Ukupno (EU+Nac) HRK
= Ukupna ugovorena vrijednost bespovratnih sredstava]]*Ugovori_OPULJP[[#This Row],[STOPA NACIONALNOG SUFINANCIRANJA %]]</f>
        <v>86612.401499999993</v>
      </c>
      <c r="R3692" s="80">
        <f>Ugovori_OPULJP[[#This Row],[Bespovratna sredstva - Nacionalni dio - HRK]]/7.5345</f>
        <v>11495.441170615168</v>
      </c>
      <c r="S3692" s="50">
        <v>577416.01</v>
      </c>
      <c r="T3692" s="51">
        <f>Ugovori_OPULJP[[#This Row],[Bespovratna sredstva - Ukupno (EU+Nac) HRK
= Ukupna ugovorena vrijednost bespovratnih sredstava]]/7.5345</f>
        <v>76636.274470767792</v>
      </c>
      <c r="U3692" s="79">
        <v>0</v>
      </c>
      <c r="V3692" s="80">
        <f>Ugovori_OPULJP[[#This Row],[Javni doprinos korisnika - HRK]]/7.5345</f>
        <v>0</v>
      </c>
      <c r="W3692" s="50">
        <v>0</v>
      </c>
      <c r="X3692" s="51">
        <f>Ugovori_OPULJP[[#This Row],[Privatni doprinos korisnika - HRK]]/7.5345</f>
        <v>0</v>
      </c>
      <c r="Y3692" s="52">
        <v>577416.01</v>
      </c>
      <c r="Z3692" s="53">
        <f>Ugovori_OPULJP[[#This Row],[UKUPNI PRIHVATLJIVI IZDACI
TOTAL ELIGIBLE EXPENDITURE
= Bespovratna sredstva ukupno + doprinos korisnika
= Ukupni prihvatljivi troškovi
= Ukupna ugovorena vrijednost projekta HRK]]/7.5345</f>
        <v>76636.274470767792</v>
      </c>
      <c r="AA3692" s="44" t="s">
        <v>38</v>
      </c>
      <c r="AB3692" s="44" t="s">
        <v>753</v>
      </c>
      <c r="AC3692" s="114" t="s">
        <v>13390</v>
      </c>
      <c r="AD3692" s="43" t="s">
        <v>12328</v>
      </c>
    </row>
    <row r="3693" spans="1:30" ht="88.5" customHeight="1" x14ac:dyDescent="0.2">
      <c r="A3693" s="41" t="s">
        <v>13391</v>
      </c>
      <c r="B3693" s="42" t="s">
        <v>12136</v>
      </c>
      <c r="C3693" s="43" t="s">
        <v>12323</v>
      </c>
      <c r="D3693" s="43" t="s">
        <v>13221</v>
      </c>
      <c r="E3693" s="44" t="s">
        <v>76</v>
      </c>
      <c r="F3693" s="45" t="s">
        <v>13392</v>
      </c>
      <c r="G3693" s="45" t="s">
        <v>13393</v>
      </c>
      <c r="H3693" s="47">
        <v>44118</v>
      </c>
      <c r="I3693" s="47">
        <v>45213</v>
      </c>
      <c r="J3693" s="48" t="str">
        <f>IF(Ugovori_OPULJP[[#This Row],[DATUM ZAVRŠETKA OPERACIJE]]&gt;DATE(2024,3,31),"u provedbi","završen")</f>
        <v>završen</v>
      </c>
      <c r="K3693" s="46" t="s">
        <v>79</v>
      </c>
      <c r="L3693" s="46" t="s">
        <v>79</v>
      </c>
      <c r="M3693" s="49">
        <v>0.85</v>
      </c>
      <c r="N3693" s="49">
        <v>0.15</v>
      </c>
      <c r="O3693" s="50">
        <f>Ugovori_OPULJP[[#This Row],[Bespovratna sredstva - Ukupno (EU+Nac) HRK
= Ukupna ugovorena vrijednost bespovratnih sredstava]]*Ugovori_OPULJP[[#This Row],[EU STOPA SUFINANCIRANJA %
EU CO-FINANCING RATE %]]</f>
        <v>1640009.0314999998</v>
      </c>
      <c r="P3693" s="51">
        <f>Ugovori_OPULJP[[#This Row],[Bespovratna sredstva - EU dio - HRK]]/7.5345</f>
        <v>217666.60448603088</v>
      </c>
      <c r="Q3693" s="50">
        <f>Ugovori_OPULJP[[#This Row],[Bespovratna sredstva - Ukupno (EU+Nac) HRK
= Ukupna ugovorena vrijednost bespovratnih sredstava]]*Ugovori_OPULJP[[#This Row],[STOPA NACIONALNOG SUFINANCIRANJA %]]</f>
        <v>289413.35849999997</v>
      </c>
      <c r="R3693" s="51">
        <f>Ugovori_OPULJP[[#This Row],[Bespovratna sredstva - Nacionalni dio - HRK]]/7.5345</f>
        <v>38411.753732828984</v>
      </c>
      <c r="S3693" s="50">
        <v>1929422.39</v>
      </c>
      <c r="T3693" s="51">
        <f>Ugovori_OPULJP[[#This Row],[Bespovratna sredstva - Ukupno (EU+Nac) HRK
= Ukupna ugovorena vrijednost bespovratnih sredstava]]/7.5345</f>
        <v>256078.35821885988</v>
      </c>
      <c r="U3693" s="50">
        <v>0</v>
      </c>
      <c r="V3693" s="51">
        <f>Ugovori_OPULJP[[#This Row],[Javni doprinos korisnika - HRK]]/7.5345</f>
        <v>0</v>
      </c>
      <c r="W3693" s="50">
        <v>0</v>
      </c>
      <c r="X3693" s="51">
        <f>Ugovori_OPULJP[[#This Row],[Privatni doprinos korisnika - HRK]]/7.5345</f>
        <v>0</v>
      </c>
      <c r="Y3693" s="52">
        <v>1929422.39</v>
      </c>
      <c r="Z3693" s="53">
        <f>Ugovori_OPULJP[[#This Row],[UKUPNI PRIHVATLJIVI IZDACI
TOTAL ELIGIBLE EXPENDITURE
= Bespovratna sredstva ukupno + doprinos korisnika
= Ukupni prihvatljivi troškovi
= Ukupna ugovorena vrijednost projekta HRK]]/7.5345</f>
        <v>256078.35821885988</v>
      </c>
      <c r="AA3693" s="44" t="s">
        <v>38</v>
      </c>
      <c r="AB3693" s="44" t="s">
        <v>753</v>
      </c>
      <c r="AC3693" s="114" t="s">
        <v>13394</v>
      </c>
      <c r="AD3693" s="43" t="s">
        <v>12328</v>
      </c>
    </row>
    <row r="3694" spans="1:30" ht="88.5" customHeight="1" x14ac:dyDescent="0.2">
      <c r="A3694" s="41" t="s">
        <v>13395</v>
      </c>
      <c r="B3694" s="42" t="s">
        <v>12136</v>
      </c>
      <c r="C3694" s="43" t="s">
        <v>12323</v>
      </c>
      <c r="D3694" s="43" t="s">
        <v>13221</v>
      </c>
      <c r="E3694" s="44" t="s">
        <v>76</v>
      </c>
      <c r="F3694" s="81" t="s">
        <v>13396</v>
      </c>
      <c r="G3694" s="45" t="s">
        <v>677</v>
      </c>
      <c r="H3694" s="117">
        <v>44119</v>
      </c>
      <c r="I3694" s="117">
        <v>45214</v>
      </c>
      <c r="J3694" s="48" t="str">
        <f>IF(Ugovori_OPULJP[[#This Row],[DATUM ZAVRŠETKA OPERACIJE]]&gt;DATE(2024,3,31),"u provedbi","završen")</f>
        <v>završen</v>
      </c>
      <c r="K3694" s="46" t="s">
        <v>244</v>
      </c>
      <c r="L3694" s="46" t="s">
        <v>244</v>
      </c>
      <c r="M3694" s="49">
        <v>0.85</v>
      </c>
      <c r="N3694" s="49">
        <v>0.15</v>
      </c>
      <c r="O3694" s="50">
        <f>Ugovori_OPULJP[[#This Row],[Bespovratna sredstva - Ukupno (EU+Nac) HRK
= Ukupna ugovorena vrijednost bespovratnih sredstava]]*Ugovori_OPULJP[[#This Row],[EU STOPA SUFINANCIRANJA %
EU CO-FINANCING RATE %]]</f>
        <v>1682751.851</v>
      </c>
      <c r="P3694" s="51">
        <f>Ugovori_OPULJP[[#This Row],[Bespovratna sredstva - EU dio - HRK]]/7.5345</f>
        <v>223339.55152963035</v>
      </c>
      <c r="Q3694" s="79">
        <f>Ugovori_OPULJP[[#This Row],[Bespovratna sredstva - Ukupno (EU+Nac) HRK
= Ukupna ugovorena vrijednost bespovratnih sredstava]]*Ugovori_OPULJP[[#This Row],[STOPA NACIONALNOG SUFINANCIRANJA %]]</f>
        <v>296956.20899999997</v>
      </c>
      <c r="R3694" s="80">
        <f>Ugovori_OPULJP[[#This Row],[Bespovratna sredstva - Nacionalni dio - HRK]]/7.5345</f>
        <v>39412.862034640646</v>
      </c>
      <c r="S3694" s="50">
        <v>1979708.06</v>
      </c>
      <c r="T3694" s="51">
        <f>Ugovori_OPULJP[[#This Row],[Bespovratna sredstva - Ukupno (EU+Nac) HRK
= Ukupna ugovorena vrijednost bespovratnih sredstava]]/7.5345</f>
        <v>262752.413564271</v>
      </c>
      <c r="U3694" s="79">
        <v>0</v>
      </c>
      <c r="V3694" s="80">
        <f>Ugovori_OPULJP[[#This Row],[Javni doprinos korisnika - HRK]]/7.5345</f>
        <v>0</v>
      </c>
      <c r="W3694" s="50">
        <v>0</v>
      </c>
      <c r="X3694" s="51">
        <f>Ugovori_OPULJP[[#This Row],[Privatni doprinos korisnika - HRK]]/7.5345</f>
        <v>0</v>
      </c>
      <c r="Y3694" s="52">
        <v>1979708.06</v>
      </c>
      <c r="Z3694" s="53">
        <f>Ugovori_OPULJP[[#This Row],[UKUPNI PRIHVATLJIVI IZDACI
TOTAL ELIGIBLE EXPENDITURE
= Bespovratna sredstva ukupno + doprinos korisnika
= Ukupni prihvatljivi troškovi
= Ukupna ugovorena vrijednost projekta HRK]]/7.5345</f>
        <v>262752.413564271</v>
      </c>
      <c r="AA3694" s="44" t="s">
        <v>38</v>
      </c>
      <c r="AB3694" s="44" t="s">
        <v>753</v>
      </c>
      <c r="AC3694" s="114" t="s">
        <v>13397</v>
      </c>
      <c r="AD3694" s="43" t="s">
        <v>12328</v>
      </c>
    </row>
    <row r="3695" spans="1:30" ht="88.5" customHeight="1" x14ac:dyDescent="0.2">
      <c r="A3695" s="41" t="s">
        <v>13398</v>
      </c>
      <c r="B3695" s="42" t="s">
        <v>12136</v>
      </c>
      <c r="C3695" s="43" t="s">
        <v>12323</v>
      </c>
      <c r="D3695" s="43" t="s">
        <v>13221</v>
      </c>
      <c r="E3695" s="44" t="s">
        <v>76</v>
      </c>
      <c r="F3695" s="81" t="s">
        <v>13399</v>
      </c>
      <c r="G3695" s="45" t="s">
        <v>485</v>
      </c>
      <c r="H3695" s="117">
        <v>44123</v>
      </c>
      <c r="I3695" s="117">
        <v>45218</v>
      </c>
      <c r="J3695" s="48" t="str">
        <f>IF(Ugovori_OPULJP[[#This Row],[DATUM ZAVRŠETKA OPERACIJE]]&gt;DATE(2024,3,31),"u provedbi","završen")</f>
        <v>završen</v>
      </c>
      <c r="K3695" s="46" t="s">
        <v>186</v>
      </c>
      <c r="L3695" s="46" t="s">
        <v>186</v>
      </c>
      <c r="M3695" s="49">
        <v>0.85</v>
      </c>
      <c r="N3695" s="49">
        <v>0.15</v>
      </c>
      <c r="O3695" s="50">
        <f>Ugovori_OPULJP[[#This Row],[Bespovratna sredstva - Ukupno (EU+Nac) HRK
= Ukupna ugovorena vrijednost bespovratnih sredstava]]*Ugovori_OPULJP[[#This Row],[EU STOPA SUFINANCIRANJA %
EU CO-FINANCING RATE %]]</f>
        <v>1356059.4510000001</v>
      </c>
      <c r="P3695" s="51">
        <f>Ugovori_OPULJP[[#This Row],[Bespovratna sredstva - EU dio - HRK]]/7.5345</f>
        <v>179980.01871391598</v>
      </c>
      <c r="Q3695" s="79">
        <f>Ugovori_OPULJP[[#This Row],[Bespovratna sredstva - Ukupno (EU+Nac) HRK
= Ukupna ugovorena vrijednost bespovratnih sredstava]]*Ugovori_OPULJP[[#This Row],[STOPA NACIONALNOG SUFINANCIRANJA %]]</f>
        <v>239304.609</v>
      </c>
      <c r="R3695" s="80">
        <f>Ugovori_OPULJP[[#This Row],[Bespovratna sredstva - Nacionalni dio - HRK]]/7.5345</f>
        <v>31761.179773043994</v>
      </c>
      <c r="S3695" s="50">
        <v>1595364.06</v>
      </c>
      <c r="T3695" s="51">
        <f>Ugovori_OPULJP[[#This Row],[Bespovratna sredstva - Ukupno (EU+Nac) HRK
= Ukupna ugovorena vrijednost bespovratnih sredstava]]/7.5345</f>
        <v>211741.19848695997</v>
      </c>
      <c r="U3695" s="79">
        <v>0</v>
      </c>
      <c r="V3695" s="80">
        <f>Ugovori_OPULJP[[#This Row],[Javni doprinos korisnika - HRK]]/7.5345</f>
        <v>0</v>
      </c>
      <c r="W3695" s="50">
        <v>0</v>
      </c>
      <c r="X3695" s="51">
        <f>Ugovori_OPULJP[[#This Row],[Privatni doprinos korisnika - HRK]]/7.5345</f>
        <v>0</v>
      </c>
      <c r="Y3695" s="52">
        <v>1595364.06</v>
      </c>
      <c r="Z3695" s="53">
        <f>Ugovori_OPULJP[[#This Row],[UKUPNI PRIHVATLJIVI IZDACI
TOTAL ELIGIBLE EXPENDITURE
= Bespovratna sredstva ukupno + doprinos korisnika
= Ukupni prihvatljivi troškovi
= Ukupna ugovorena vrijednost projekta HRK]]/7.5345</f>
        <v>211741.19848695997</v>
      </c>
      <c r="AA3695" s="44" t="s">
        <v>38</v>
      </c>
      <c r="AB3695" s="44" t="s">
        <v>753</v>
      </c>
      <c r="AC3695" s="114" t="s">
        <v>13400</v>
      </c>
      <c r="AD3695" s="43" t="s">
        <v>12328</v>
      </c>
    </row>
    <row r="3696" spans="1:30" ht="88.5" customHeight="1" x14ac:dyDescent="0.2">
      <c r="A3696" s="41" t="s">
        <v>13401</v>
      </c>
      <c r="B3696" s="42" t="s">
        <v>12136</v>
      </c>
      <c r="C3696" s="43" t="s">
        <v>12323</v>
      </c>
      <c r="D3696" s="43" t="s">
        <v>13221</v>
      </c>
      <c r="E3696" s="44" t="s">
        <v>76</v>
      </c>
      <c r="F3696" s="81" t="s">
        <v>13402</v>
      </c>
      <c r="G3696" s="81" t="s">
        <v>13403</v>
      </c>
      <c r="H3696" s="117">
        <v>44123</v>
      </c>
      <c r="I3696" s="117">
        <v>45218</v>
      </c>
      <c r="J3696" s="48" t="str">
        <f>IF(Ugovori_OPULJP[[#This Row],[DATUM ZAVRŠETKA OPERACIJE]]&gt;DATE(2024,3,31),"u provedbi","završen")</f>
        <v>završen</v>
      </c>
      <c r="K3696" s="46" t="s">
        <v>8416</v>
      </c>
      <c r="L3696" s="82" t="s">
        <v>37</v>
      </c>
      <c r="M3696" s="49">
        <v>0.85</v>
      </c>
      <c r="N3696" s="49">
        <v>0.15</v>
      </c>
      <c r="O3696" s="50">
        <f>Ugovori_OPULJP[[#This Row],[Bespovratna sredstva - Ukupno (EU+Nac) HRK
= Ukupna ugovorena vrijednost bespovratnih sredstava]]*Ugovori_OPULJP[[#This Row],[EU STOPA SUFINANCIRANJA %
EU CO-FINANCING RATE %]]</f>
        <v>1566040.0085</v>
      </c>
      <c r="P3696" s="51">
        <f>Ugovori_OPULJP[[#This Row],[Bespovratna sredstva - EU dio - HRK]]/7.5345</f>
        <v>207849.22801778483</v>
      </c>
      <c r="Q3696" s="79">
        <f>Ugovori_OPULJP[[#This Row],[Bespovratna sredstva - Ukupno (EU+Nac) HRK
= Ukupna ugovorena vrijednost bespovratnih sredstava]]*Ugovori_OPULJP[[#This Row],[STOPA NACIONALNOG SUFINANCIRANJA %]]</f>
        <v>276360.00150000001</v>
      </c>
      <c r="R3696" s="80">
        <f>Ugovori_OPULJP[[#This Row],[Bespovratna sredstva - Nacionalni dio - HRK]]/7.5345</f>
        <v>36679.275532550266</v>
      </c>
      <c r="S3696" s="50">
        <v>1842400.01</v>
      </c>
      <c r="T3696" s="51">
        <f>Ugovori_OPULJP[[#This Row],[Bespovratna sredstva - Ukupno (EU+Nac) HRK
= Ukupna ugovorena vrijednost bespovratnih sredstava]]/7.5345</f>
        <v>244528.50355033512</v>
      </c>
      <c r="U3696" s="79">
        <v>0</v>
      </c>
      <c r="V3696" s="80">
        <f>Ugovori_OPULJP[[#This Row],[Javni doprinos korisnika - HRK]]/7.5345</f>
        <v>0</v>
      </c>
      <c r="W3696" s="50">
        <v>0</v>
      </c>
      <c r="X3696" s="51">
        <f>Ugovori_OPULJP[[#This Row],[Privatni doprinos korisnika - HRK]]/7.5345</f>
        <v>0</v>
      </c>
      <c r="Y3696" s="52">
        <v>1842400.01</v>
      </c>
      <c r="Z3696" s="53">
        <f>Ugovori_OPULJP[[#This Row],[UKUPNI PRIHVATLJIVI IZDACI
TOTAL ELIGIBLE EXPENDITURE
= Bespovratna sredstva ukupno + doprinos korisnika
= Ukupni prihvatljivi troškovi
= Ukupna ugovorena vrijednost projekta HRK]]/7.5345</f>
        <v>244528.50355033512</v>
      </c>
      <c r="AA3696" s="44" t="s">
        <v>38</v>
      </c>
      <c r="AB3696" s="44" t="s">
        <v>753</v>
      </c>
      <c r="AC3696" s="114" t="s">
        <v>13404</v>
      </c>
      <c r="AD3696" s="43" t="s">
        <v>12328</v>
      </c>
    </row>
    <row r="3697" spans="1:30" ht="88.5" customHeight="1" x14ac:dyDescent="0.2">
      <c r="A3697" s="41" t="s">
        <v>13405</v>
      </c>
      <c r="B3697" s="42" t="s">
        <v>12136</v>
      </c>
      <c r="C3697" s="43" t="s">
        <v>12323</v>
      </c>
      <c r="D3697" s="43" t="s">
        <v>13221</v>
      </c>
      <c r="E3697" s="44" t="s">
        <v>76</v>
      </c>
      <c r="F3697" s="81" t="s">
        <v>13301</v>
      </c>
      <c r="G3697" s="81" t="s">
        <v>13406</v>
      </c>
      <c r="H3697" s="117">
        <v>44109</v>
      </c>
      <c r="I3697" s="117">
        <v>44839</v>
      </c>
      <c r="J3697" s="48" t="str">
        <f>IF(Ugovori_OPULJP[[#This Row],[DATUM ZAVRŠETKA OPERACIJE]]&gt;DATE(2024,3,31),"u provedbi","završen")</f>
        <v>završen</v>
      </c>
      <c r="K3697" s="46" t="s">
        <v>104</v>
      </c>
      <c r="L3697" s="82" t="s">
        <v>104</v>
      </c>
      <c r="M3697" s="49">
        <v>0.85</v>
      </c>
      <c r="N3697" s="49">
        <v>0.15</v>
      </c>
      <c r="O3697" s="50">
        <f>Ugovori_OPULJP[[#This Row],[Bespovratna sredstva - Ukupno (EU+Nac) HRK
= Ukupna ugovorena vrijednost bespovratnih sredstava]]*Ugovori_OPULJP[[#This Row],[EU STOPA SUFINANCIRANJA %
EU CO-FINANCING RATE %]]</f>
        <v>871451.11</v>
      </c>
      <c r="P3697" s="51">
        <f>Ugovori_OPULJP[[#This Row],[Bespovratna sredstva - EU dio - HRK]]/7.5345</f>
        <v>115661.4387152432</v>
      </c>
      <c r="Q3697" s="79">
        <f>Ugovori_OPULJP[[#This Row],[Bespovratna sredstva - Ukupno (EU+Nac) HRK
= Ukupna ugovorena vrijednost bespovratnih sredstava]]*Ugovori_OPULJP[[#This Row],[STOPA NACIONALNOG SUFINANCIRANJA %]]</f>
        <v>153785.49</v>
      </c>
      <c r="R3697" s="80">
        <f>Ugovori_OPULJP[[#This Row],[Bespovratna sredstva - Nacionalni dio - HRK]]/7.5345</f>
        <v>20410.842126219388</v>
      </c>
      <c r="S3697" s="50">
        <v>1025236.6</v>
      </c>
      <c r="T3697" s="51">
        <f>Ugovori_OPULJP[[#This Row],[Bespovratna sredstva - Ukupno (EU+Nac) HRK
= Ukupna ugovorena vrijednost bespovratnih sredstava]]/7.5345</f>
        <v>136072.28084146261</v>
      </c>
      <c r="U3697" s="79">
        <v>0</v>
      </c>
      <c r="V3697" s="80">
        <f>Ugovori_OPULJP[[#This Row],[Javni doprinos korisnika - HRK]]/7.5345</f>
        <v>0</v>
      </c>
      <c r="W3697" s="50">
        <v>0</v>
      </c>
      <c r="X3697" s="51">
        <f>Ugovori_OPULJP[[#This Row],[Privatni doprinos korisnika - HRK]]/7.5345</f>
        <v>0</v>
      </c>
      <c r="Y3697" s="52">
        <v>1025236.6</v>
      </c>
      <c r="Z3697" s="53">
        <f>Ugovori_OPULJP[[#This Row],[UKUPNI PRIHVATLJIVI IZDACI
TOTAL ELIGIBLE EXPENDITURE
= Bespovratna sredstva ukupno + doprinos korisnika
= Ukupni prihvatljivi troškovi
= Ukupna ugovorena vrijednost projekta HRK]]/7.5345</f>
        <v>136072.28084146261</v>
      </c>
      <c r="AA3697" s="44" t="s">
        <v>38</v>
      </c>
      <c r="AB3697" s="44" t="s">
        <v>753</v>
      </c>
      <c r="AC3697" s="114" t="s">
        <v>13407</v>
      </c>
      <c r="AD3697" s="43" t="s">
        <v>12328</v>
      </c>
    </row>
    <row r="3698" spans="1:30" ht="88.5" customHeight="1" x14ac:dyDescent="0.2">
      <c r="A3698" s="41" t="s">
        <v>13408</v>
      </c>
      <c r="B3698" s="42" t="s">
        <v>12136</v>
      </c>
      <c r="C3698" s="43" t="s">
        <v>12323</v>
      </c>
      <c r="D3698" s="43" t="s">
        <v>13221</v>
      </c>
      <c r="E3698" s="44" t="s">
        <v>76</v>
      </c>
      <c r="F3698" s="81" t="s">
        <v>13409</v>
      </c>
      <c r="G3698" s="45" t="s">
        <v>1861</v>
      </c>
      <c r="H3698" s="117">
        <v>44120</v>
      </c>
      <c r="I3698" s="117">
        <v>45215</v>
      </c>
      <c r="J3698" s="48" t="str">
        <f>IF(Ugovori_OPULJP[[#This Row],[DATUM ZAVRŠETKA OPERACIJE]]&gt;DATE(2024,3,31),"u provedbi","završen")</f>
        <v>završen</v>
      </c>
      <c r="K3698" s="46" t="s">
        <v>155</v>
      </c>
      <c r="L3698" s="46" t="s">
        <v>155</v>
      </c>
      <c r="M3698" s="49">
        <v>0.85</v>
      </c>
      <c r="N3698" s="49">
        <v>0.15</v>
      </c>
      <c r="O3698" s="50">
        <f>Ugovori_OPULJP[[#This Row],[Bespovratna sredstva - Ukupno (EU+Nac) HRK
= Ukupna ugovorena vrijednost bespovratnih sredstava]]*Ugovori_OPULJP[[#This Row],[EU STOPA SUFINANCIRANJA %
EU CO-FINANCING RATE %]]</f>
        <v>1426451.929</v>
      </c>
      <c r="P3698" s="51">
        <f>Ugovori_OPULJP[[#This Row],[Bespovratna sredstva - EU dio - HRK]]/7.5345</f>
        <v>189322.70608534076</v>
      </c>
      <c r="Q3698" s="79">
        <f>Ugovori_OPULJP[[#This Row],[Bespovratna sredstva - Ukupno (EU+Nac) HRK
= Ukupna ugovorena vrijednost bespovratnih sredstava]]*Ugovori_OPULJP[[#This Row],[STOPA NACIONALNOG SUFINANCIRANJA %]]</f>
        <v>251726.81099999999</v>
      </c>
      <c r="R3698" s="80">
        <f>Ugovori_OPULJP[[#This Row],[Bespovratna sredstva - Nacionalni dio - HRK]]/7.5345</f>
        <v>33409.889309177779</v>
      </c>
      <c r="S3698" s="50">
        <v>1678178.74</v>
      </c>
      <c r="T3698" s="51">
        <f>Ugovori_OPULJP[[#This Row],[Bespovratna sredstva - Ukupno (EU+Nac) HRK
= Ukupna ugovorena vrijednost bespovratnih sredstava]]/7.5345</f>
        <v>222732.59539451855</v>
      </c>
      <c r="U3698" s="79">
        <v>0</v>
      </c>
      <c r="V3698" s="80">
        <f>Ugovori_OPULJP[[#This Row],[Javni doprinos korisnika - HRK]]/7.5345</f>
        <v>0</v>
      </c>
      <c r="W3698" s="50">
        <v>0</v>
      </c>
      <c r="X3698" s="51">
        <f>Ugovori_OPULJP[[#This Row],[Privatni doprinos korisnika - HRK]]/7.5345</f>
        <v>0</v>
      </c>
      <c r="Y3698" s="52">
        <v>1678178.74</v>
      </c>
      <c r="Z3698" s="53">
        <f>Ugovori_OPULJP[[#This Row],[UKUPNI PRIHVATLJIVI IZDACI
TOTAL ELIGIBLE EXPENDITURE
= Bespovratna sredstva ukupno + doprinos korisnika
= Ukupni prihvatljivi troškovi
= Ukupna ugovorena vrijednost projekta HRK]]/7.5345</f>
        <v>222732.59539451855</v>
      </c>
      <c r="AA3698" s="44" t="s">
        <v>38</v>
      </c>
      <c r="AB3698" s="44" t="s">
        <v>753</v>
      </c>
      <c r="AC3698" s="114" t="s">
        <v>13410</v>
      </c>
      <c r="AD3698" s="43" t="s">
        <v>12328</v>
      </c>
    </row>
    <row r="3699" spans="1:30" ht="88.5" customHeight="1" x14ac:dyDescent="0.2">
      <c r="A3699" s="41" t="s">
        <v>13411</v>
      </c>
      <c r="B3699" s="42" t="s">
        <v>12136</v>
      </c>
      <c r="C3699" s="43" t="s">
        <v>12323</v>
      </c>
      <c r="D3699" s="43" t="s">
        <v>13221</v>
      </c>
      <c r="E3699" s="44" t="s">
        <v>76</v>
      </c>
      <c r="F3699" s="81" t="s">
        <v>13412</v>
      </c>
      <c r="G3699" s="81" t="s">
        <v>971</v>
      </c>
      <c r="H3699" s="117">
        <v>44130</v>
      </c>
      <c r="I3699" s="117">
        <v>45225</v>
      </c>
      <c r="J3699" s="48" t="str">
        <f>IF(Ugovori_OPULJP[[#This Row],[DATUM ZAVRŠETKA OPERACIJE]]&gt;DATE(2024,3,31),"u provedbi","završen")</f>
        <v>završen</v>
      </c>
      <c r="K3699" s="46" t="s">
        <v>79</v>
      </c>
      <c r="L3699" s="46" t="s">
        <v>79</v>
      </c>
      <c r="M3699" s="49">
        <v>0.85</v>
      </c>
      <c r="N3699" s="49">
        <v>0.15</v>
      </c>
      <c r="O3699" s="50">
        <f>Ugovori_OPULJP[[#This Row],[Bespovratna sredstva - Ukupno (EU+Nac) HRK
= Ukupna ugovorena vrijednost bespovratnih sredstava]]*Ugovori_OPULJP[[#This Row],[EU STOPA SUFINANCIRANJA %
EU CO-FINANCING RATE %]]</f>
        <v>1436624.5589999999</v>
      </c>
      <c r="P3699" s="51">
        <f>Ugovori_OPULJP[[#This Row],[Bespovratna sredstva - EU dio - HRK]]/7.5345</f>
        <v>190672.84610790361</v>
      </c>
      <c r="Q3699" s="79">
        <f>Ugovori_OPULJP[[#This Row],[Bespovratna sredstva - Ukupno (EU+Nac) HRK
= Ukupna ugovorena vrijednost bespovratnih sredstava]]*Ugovori_OPULJP[[#This Row],[STOPA NACIONALNOG SUFINANCIRANJA %]]</f>
        <v>253521.981</v>
      </c>
      <c r="R3699" s="80">
        <f>Ugovori_OPULJP[[#This Row],[Bespovratna sredstva - Nacionalni dio - HRK]]/7.5345</f>
        <v>33648.149313159462</v>
      </c>
      <c r="S3699" s="50">
        <v>1690146.54</v>
      </c>
      <c r="T3699" s="51">
        <f>Ugovori_OPULJP[[#This Row],[Bespovratna sredstva - Ukupno (EU+Nac) HRK
= Ukupna ugovorena vrijednost bespovratnih sredstava]]/7.5345</f>
        <v>224320.9954210631</v>
      </c>
      <c r="U3699" s="79">
        <v>0</v>
      </c>
      <c r="V3699" s="80">
        <f>Ugovori_OPULJP[[#This Row],[Javni doprinos korisnika - HRK]]/7.5345</f>
        <v>0</v>
      </c>
      <c r="W3699" s="50">
        <v>0</v>
      </c>
      <c r="X3699" s="51">
        <f>Ugovori_OPULJP[[#This Row],[Privatni doprinos korisnika - HRK]]/7.5345</f>
        <v>0</v>
      </c>
      <c r="Y3699" s="52">
        <v>1690146.54</v>
      </c>
      <c r="Z3699" s="53">
        <f>Ugovori_OPULJP[[#This Row],[UKUPNI PRIHVATLJIVI IZDACI
TOTAL ELIGIBLE EXPENDITURE
= Bespovratna sredstva ukupno + doprinos korisnika
= Ukupni prihvatljivi troškovi
= Ukupna ugovorena vrijednost projekta HRK]]/7.5345</f>
        <v>224320.9954210631</v>
      </c>
      <c r="AA3699" s="44" t="s">
        <v>38</v>
      </c>
      <c r="AB3699" s="44" t="s">
        <v>753</v>
      </c>
      <c r="AC3699" s="114" t="s">
        <v>13410</v>
      </c>
      <c r="AD3699" s="43" t="s">
        <v>12328</v>
      </c>
    </row>
    <row r="3700" spans="1:30" ht="88.5" customHeight="1" x14ac:dyDescent="0.2">
      <c r="A3700" s="41" t="s">
        <v>13413</v>
      </c>
      <c r="B3700" s="42" t="s">
        <v>12136</v>
      </c>
      <c r="C3700" s="43" t="s">
        <v>12323</v>
      </c>
      <c r="D3700" s="43" t="s">
        <v>13221</v>
      </c>
      <c r="E3700" s="44" t="s">
        <v>76</v>
      </c>
      <c r="F3700" s="81" t="s">
        <v>13414</v>
      </c>
      <c r="G3700" s="45" t="s">
        <v>1659</v>
      </c>
      <c r="H3700" s="117">
        <v>44124</v>
      </c>
      <c r="I3700" s="117">
        <v>44854</v>
      </c>
      <c r="J3700" s="48" t="str">
        <f>IF(Ugovori_OPULJP[[#This Row],[DATUM ZAVRŠETKA OPERACIJE]]&gt;DATE(2024,3,31),"u provedbi","završen")</f>
        <v>završen</v>
      </c>
      <c r="K3700" s="46" t="s">
        <v>10639</v>
      </c>
      <c r="L3700" s="46" t="s">
        <v>155</v>
      </c>
      <c r="M3700" s="49">
        <v>0.85</v>
      </c>
      <c r="N3700" s="49">
        <v>0.15</v>
      </c>
      <c r="O3700" s="50">
        <f>Ugovori_OPULJP[[#This Row],[Bespovratna sredstva - Ukupno (EU+Nac) HRK
= Ukupna ugovorena vrijednost bespovratnih sredstava]]*Ugovori_OPULJP[[#This Row],[EU STOPA SUFINANCIRANJA %
EU CO-FINANCING RATE %]]</f>
        <v>1484273.8589999999</v>
      </c>
      <c r="P3700" s="51">
        <f>Ugovori_OPULJP[[#This Row],[Bespovratna sredstva - EU dio - HRK]]/7.5345</f>
        <v>196996.99502289467</v>
      </c>
      <c r="Q3700" s="79">
        <f>Ugovori_OPULJP[[#This Row],[Bespovratna sredstva - Ukupno (EU+Nac) HRK
= Ukupna ugovorena vrijednost bespovratnih sredstava]]*Ugovori_OPULJP[[#This Row],[STOPA NACIONALNOG SUFINANCIRANJA %]]</f>
        <v>261930.68099999998</v>
      </c>
      <c r="R3700" s="80">
        <f>Ugovori_OPULJP[[#This Row],[Bespovratna sredstva - Nacionalni dio - HRK]]/7.5345</f>
        <v>34764.175592275526</v>
      </c>
      <c r="S3700" s="50">
        <v>1746204.54</v>
      </c>
      <c r="T3700" s="51">
        <f>Ugovori_OPULJP[[#This Row],[Bespovratna sredstva - Ukupno (EU+Nac) HRK
= Ukupna ugovorena vrijednost bespovratnih sredstava]]/7.5345</f>
        <v>231761.17061517021</v>
      </c>
      <c r="U3700" s="79">
        <v>0</v>
      </c>
      <c r="V3700" s="80">
        <f>Ugovori_OPULJP[[#This Row],[Javni doprinos korisnika - HRK]]/7.5345</f>
        <v>0</v>
      </c>
      <c r="W3700" s="50">
        <v>0</v>
      </c>
      <c r="X3700" s="51">
        <f>Ugovori_OPULJP[[#This Row],[Privatni doprinos korisnika - HRK]]/7.5345</f>
        <v>0</v>
      </c>
      <c r="Y3700" s="52">
        <v>1746204.54</v>
      </c>
      <c r="Z3700" s="53">
        <f>Ugovori_OPULJP[[#This Row],[UKUPNI PRIHVATLJIVI IZDACI
TOTAL ELIGIBLE EXPENDITURE
= Bespovratna sredstva ukupno + doprinos korisnika
= Ukupni prihvatljivi troškovi
= Ukupna ugovorena vrijednost projekta HRK]]/7.5345</f>
        <v>231761.17061517021</v>
      </c>
      <c r="AA3700" s="44" t="s">
        <v>38</v>
      </c>
      <c r="AB3700" s="44" t="s">
        <v>753</v>
      </c>
      <c r="AC3700" s="114" t="s">
        <v>13410</v>
      </c>
      <c r="AD3700" s="43" t="s">
        <v>12328</v>
      </c>
    </row>
    <row r="3701" spans="1:30" ht="88.5" customHeight="1" x14ac:dyDescent="0.2">
      <c r="A3701" s="41" t="s">
        <v>13415</v>
      </c>
      <c r="B3701" s="42" t="s">
        <v>12136</v>
      </c>
      <c r="C3701" s="43" t="s">
        <v>12323</v>
      </c>
      <c r="D3701" s="43" t="s">
        <v>13221</v>
      </c>
      <c r="E3701" s="44" t="s">
        <v>76</v>
      </c>
      <c r="F3701" s="81" t="s">
        <v>13416</v>
      </c>
      <c r="G3701" s="81" t="s">
        <v>13417</v>
      </c>
      <c r="H3701" s="117">
        <v>44132</v>
      </c>
      <c r="I3701" s="117">
        <v>44862</v>
      </c>
      <c r="J3701" s="48" t="str">
        <f>IF(Ugovori_OPULJP[[#This Row],[DATUM ZAVRŠETKA OPERACIJE]]&gt;DATE(2024,3,31),"u provedbi","završen")</f>
        <v>završen</v>
      </c>
      <c r="K3701" s="46" t="s">
        <v>10420</v>
      </c>
      <c r="L3701" s="46" t="s">
        <v>155</v>
      </c>
      <c r="M3701" s="49">
        <v>0.85</v>
      </c>
      <c r="N3701" s="49">
        <v>0.15</v>
      </c>
      <c r="O3701" s="50">
        <f>Ugovori_OPULJP[[#This Row],[Bespovratna sredstva - Ukupno (EU+Nac) HRK
= Ukupna ugovorena vrijednost bespovratnih sredstava]]*Ugovori_OPULJP[[#This Row],[EU STOPA SUFINANCIRANJA %
EU CO-FINANCING RATE %]]</f>
        <v>1578453.1279999998</v>
      </c>
      <c r="P3701" s="51">
        <f>Ugovori_OPULJP[[#This Row],[Bespovratna sredstva - EU dio - HRK]]/7.5345</f>
        <v>209496.73209901116</v>
      </c>
      <c r="Q3701" s="79">
        <f>Ugovori_OPULJP[[#This Row],[Bespovratna sredstva - Ukupno (EU+Nac) HRK
= Ukupna ugovorena vrijednost bespovratnih sredstava]]*Ugovori_OPULJP[[#This Row],[STOPA NACIONALNOG SUFINANCIRANJA %]]</f>
        <v>278550.55199999997</v>
      </c>
      <c r="R3701" s="80">
        <f>Ugovori_OPULJP[[#This Row],[Bespovratna sredstva - Nacionalni dio - HRK]]/7.5345</f>
        <v>36970.011546884329</v>
      </c>
      <c r="S3701" s="50">
        <v>1857003.68</v>
      </c>
      <c r="T3701" s="51">
        <f>Ugovori_OPULJP[[#This Row],[Bespovratna sredstva - Ukupno (EU+Nac) HRK
= Ukupna ugovorena vrijednost bespovratnih sredstava]]/7.5345</f>
        <v>246466.74364589553</v>
      </c>
      <c r="U3701" s="79">
        <v>0</v>
      </c>
      <c r="V3701" s="80">
        <f>Ugovori_OPULJP[[#This Row],[Javni doprinos korisnika - HRK]]/7.5345</f>
        <v>0</v>
      </c>
      <c r="W3701" s="50">
        <v>0</v>
      </c>
      <c r="X3701" s="51">
        <f>Ugovori_OPULJP[[#This Row],[Privatni doprinos korisnika - HRK]]/7.5345</f>
        <v>0</v>
      </c>
      <c r="Y3701" s="52">
        <v>1857003.68</v>
      </c>
      <c r="Z3701" s="53">
        <f>Ugovori_OPULJP[[#This Row],[UKUPNI PRIHVATLJIVI IZDACI
TOTAL ELIGIBLE EXPENDITURE
= Bespovratna sredstva ukupno + doprinos korisnika
= Ukupni prihvatljivi troškovi
= Ukupna ugovorena vrijednost projekta HRK]]/7.5345</f>
        <v>246466.74364589553</v>
      </c>
      <c r="AA3701" s="44" t="s">
        <v>38</v>
      </c>
      <c r="AB3701" s="44" t="s">
        <v>753</v>
      </c>
      <c r="AC3701" s="114" t="s">
        <v>13410</v>
      </c>
      <c r="AD3701" s="43" t="s">
        <v>12328</v>
      </c>
    </row>
    <row r="3702" spans="1:30" ht="88.5" customHeight="1" x14ac:dyDescent="0.2">
      <c r="A3702" s="41" t="s">
        <v>13418</v>
      </c>
      <c r="B3702" s="42" t="s">
        <v>12136</v>
      </c>
      <c r="C3702" s="43" t="s">
        <v>12323</v>
      </c>
      <c r="D3702" s="43" t="s">
        <v>13221</v>
      </c>
      <c r="E3702" s="44" t="s">
        <v>76</v>
      </c>
      <c r="F3702" s="81" t="s">
        <v>13419</v>
      </c>
      <c r="G3702" s="45" t="s">
        <v>1721</v>
      </c>
      <c r="H3702" s="117">
        <v>44131</v>
      </c>
      <c r="I3702" s="117">
        <v>44892</v>
      </c>
      <c r="J3702" s="48" t="str">
        <f>IF(Ugovori_OPULJP[[#This Row],[DATUM ZAVRŠETKA OPERACIJE]]&gt;DATE(2024,3,31),"u provedbi","završen")</f>
        <v>završen</v>
      </c>
      <c r="K3702" s="82" t="s">
        <v>155</v>
      </c>
      <c r="L3702" s="46" t="s">
        <v>155</v>
      </c>
      <c r="M3702" s="49">
        <v>0.85</v>
      </c>
      <c r="N3702" s="49">
        <v>0.15</v>
      </c>
      <c r="O3702" s="50">
        <f>Ugovori_OPULJP[[#This Row],[Bespovratna sredstva - Ukupno (EU+Nac) HRK
= Ukupna ugovorena vrijednost bespovratnih sredstava]]*Ugovori_OPULJP[[#This Row],[EU STOPA SUFINANCIRANJA %
EU CO-FINANCING RATE %]]</f>
        <v>1604838.1734999998</v>
      </c>
      <c r="P3702" s="51">
        <f>Ugovori_OPULJP[[#This Row],[Bespovratna sredstva - EU dio - HRK]]/7.5345</f>
        <v>212998.62943791886</v>
      </c>
      <c r="Q3702" s="79">
        <f>Ugovori_OPULJP[[#This Row],[Bespovratna sredstva - Ukupno (EU+Nac) HRK
= Ukupna ugovorena vrijednost bespovratnih sredstava]]*Ugovori_OPULJP[[#This Row],[STOPA NACIONALNOG SUFINANCIRANJA %]]</f>
        <v>283206.7365</v>
      </c>
      <c r="R3702" s="80">
        <f>Ugovori_OPULJP[[#This Row],[Bespovratna sredstva - Nacionalni dio - HRK]]/7.5345</f>
        <v>37587.99343022098</v>
      </c>
      <c r="S3702" s="50">
        <v>1888044.91</v>
      </c>
      <c r="T3702" s="51">
        <f>Ugovori_OPULJP[[#This Row],[Bespovratna sredstva - Ukupno (EU+Nac) HRK
= Ukupna ugovorena vrijednost bespovratnih sredstava]]/7.5345</f>
        <v>250586.62286813988</v>
      </c>
      <c r="U3702" s="79">
        <v>0</v>
      </c>
      <c r="V3702" s="80">
        <f>Ugovori_OPULJP[[#This Row],[Javni doprinos korisnika - HRK]]/7.5345</f>
        <v>0</v>
      </c>
      <c r="W3702" s="50">
        <v>0</v>
      </c>
      <c r="X3702" s="51">
        <f>Ugovori_OPULJP[[#This Row],[Privatni doprinos korisnika - HRK]]/7.5345</f>
        <v>0</v>
      </c>
      <c r="Y3702" s="52">
        <v>1888044.91</v>
      </c>
      <c r="Z3702" s="53">
        <f>Ugovori_OPULJP[[#This Row],[UKUPNI PRIHVATLJIVI IZDACI
TOTAL ELIGIBLE EXPENDITURE
= Bespovratna sredstva ukupno + doprinos korisnika
= Ukupni prihvatljivi troškovi
= Ukupna ugovorena vrijednost projekta HRK]]/7.5345</f>
        <v>250586.62286813988</v>
      </c>
      <c r="AA3702" s="44" t="s">
        <v>38</v>
      </c>
      <c r="AB3702" s="44" t="s">
        <v>753</v>
      </c>
      <c r="AC3702" s="114" t="s">
        <v>13410</v>
      </c>
      <c r="AD3702" s="43" t="s">
        <v>12328</v>
      </c>
    </row>
    <row r="3703" spans="1:30" ht="88.5" customHeight="1" x14ac:dyDescent="0.2">
      <c r="A3703" s="41" t="s">
        <v>13420</v>
      </c>
      <c r="B3703" s="42" t="s">
        <v>12136</v>
      </c>
      <c r="C3703" s="43" t="s">
        <v>12323</v>
      </c>
      <c r="D3703" s="43" t="s">
        <v>13221</v>
      </c>
      <c r="E3703" s="44" t="s">
        <v>76</v>
      </c>
      <c r="F3703" s="81" t="s">
        <v>13421</v>
      </c>
      <c r="G3703" s="81" t="s">
        <v>13422</v>
      </c>
      <c r="H3703" s="117">
        <v>44123</v>
      </c>
      <c r="I3703" s="117">
        <v>44853</v>
      </c>
      <c r="J3703" s="48" t="str">
        <f>IF(Ugovori_OPULJP[[#This Row],[DATUM ZAVRŠETKA OPERACIJE]]&gt;DATE(2024,3,31),"u provedbi","završen")</f>
        <v>završen</v>
      </c>
      <c r="K3703" s="46" t="s">
        <v>186</v>
      </c>
      <c r="L3703" s="46" t="s">
        <v>186</v>
      </c>
      <c r="M3703" s="49">
        <v>0.85</v>
      </c>
      <c r="N3703" s="49">
        <v>0.15</v>
      </c>
      <c r="O3703" s="50">
        <f>Ugovori_OPULJP[[#This Row],[Bespovratna sredstva - Ukupno (EU+Nac) HRK
= Ukupna ugovorena vrijednost bespovratnih sredstava]]*Ugovori_OPULJP[[#This Row],[EU STOPA SUFINANCIRANJA %
EU CO-FINANCING RATE %]]</f>
        <v>1053331.6705</v>
      </c>
      <c r="P3703" s="51">
        <f>Ugovori_OPULJP[[#This Row],[Bespovratna sredstva - EU dio - HRK]]/7.5345</f>
        <v>139801.1375008295</v>
      </c>
      <c r="Q3703" s="79">
        <f>Ugovori_OPULJP[[#This Row],[Bespovratna sredstva - Ukupno (EU+Nac) HRK
= Ukupna ugovorena vrijednost bespovratnih sredstava]]*Ugovori_OPULJP[[#This Row],[STOPA NACIONALNOG SUFINANCIRANJA %]]</f>
        <v>185882.0595</v>
      </c>
      <c r="R3703" s="80">
        <f>Ugovori_OPULJP[[#This Row],[Bespovratna sredstva - Nacionalni dio - HRK]]/7.5345</f>
        <v>24670.788970734618</v>
      </c>
      <c r="S3703" s="50">
        <v>1239213.73</v>
      </c>
      <c r="T3703" s="51">
        <f>Ugovori_OPULJP[[#This Row],[Bespovratna sredstva - Ukupno (EU+Nac) HRK
= Ukupna ugovorena vrijednost bespovratnih sredstava]]/7.5345</f>
        <v>164471.92647156413</v>
      </c>
      <c r="U3703" s="79">
        <v>0</v>
      </c>
      <c r="V3703" s="80">
        <f>Ugovori_OPULJP[[#This Row],[Javni doprinos korisnika - HRK]]/7.5345</f>
        <v>0</v>
      </c>
      <c r="W3703" s="50">
        <v>0</v>
      </c>
      <c r="X3703" s="51">
        <f>Ugovori_OPULJP[[#This Row],[Privatni doprinos korisnika - HRK]]/7.5345</f>
        <v>0</v>
      </c>
      <c r="Y3703" s="52">
        <v>1239213.73</v>
      </c>
      <c r="Z3703" s="53">
        <f>Ugovori_OPULJP[[#This Row],[UKUPNI PRIHVATLJIVI IZDACI
TOTAL ELIGIBLE EXPENDITURE
= Bespovratna sredstva ukupno + doprinos korisnika
= Ukupni prihvatljivi troškovi
= Ukupna ugovorena vrijednost projekta HRK]]/7.5345</f>
        <v>164471.92647156413</v>
      </c>
      <c r="AA3703" s="44" t="s">
        <v>38</v>
      </c>
      <c r="AB3703" s="44" t="s">
        <v>753</v>
      </c>
      <c r="AC3703" s="114" t="s">
        <v>13423</v>
      </c>
      <c r="AD3703" s="43" t="s">
        <v>12328</v>
      </c>
    </row>
    <row r="3704" spans="1:30" ht="88.5" customHeight="1" x14ac:dyDescent="0.2">
      <c r="A3704" s="41" t="s">
        <v>13424</v>
      </c>
      <c r="B3704" s="42" t="s">
        <v>12136</v>
      </c>
      <c r="C3704" s="43" t="s">
        <v>12323</v>
      </c>
      <c r="D3704" s="43" t="s">
        <v>13221</v>
      </c>
      <c r="E3704" s="44" t="s">
        <v>76</v>
      </c>
      <c r="F3704" s="81" t="s">
        <v>13425</v>
      </c>
      <c r="G3704" s="62" t="s">
        <v>4625</v>
      </c>
      <c r="H3704" s="117">
        <v>44130</v>
      </c>
      <c r="I3704" s="117">
        <v>44860</v>
      </c>
      <c r="J3704" s="48" t="str">
        <f>IF(Ugovori_OPULJP[[#This Row],[DATUM ZAVRŠETKA OPERACIJE]]&gt;DATE(2024,3,31),"u provedbi","završen")</f>
        <v>završen</v>
      </c>
      <c r="K3704" s="46" t="s">
        <v>37</v>
      </c>
      <c r="L3704" s="82" t="s">
        <v>37</v>
      </c>
      <c r="M3704" s="49">
        <v>0.85</v>
      </c>
      <c r="N3704" s="49">
        <v>0.15</v>
      </c>
      <c r="O3704" s="50">
        <f>Ugovori_OPULJP[[#This Row],[Bespovratna sredstva - Ukupno (EU+Nac) HRK
= Ukupna ugovorena vrijednost bespovratnih sredstava]]*Ugovori_OPULJP[[#This Row],[EU STOPA SUFINANCIRANJA %
EU CO-FINANCING RATE %]]</f>
        <v>1677469.73</v>
      </c>
      <c r="P3704" s="51">
        <f>Ugovori_OPULJP[[#This Row],[Bespovratna sredstva - EU dio - HRK]]/7.5345</f>
        <v>222638.49359612449</v>
      </c>
      <c r="Q3704" s="79">
        <f>Ugovori_OPULJP[[#This Row],[Bespovratna sredstva - Ukupno (EU+Nac) HRK
= Ukupna ugovorena vrijednost bespovratnih sredstava]]*Ugovori_OPULJP[[#This Row],[STOPA NACIONALNOG SUFINANCIRANJA %]]</f>
        <v>296024.07</v>
      </c>
      <c r="R3704" s="80">
        <f>Ugovori_OPULJP[[#This Row],[Bespovratna sredstva - Nacionalni dio - HRK]]/7.5345</f>
        <v>39289.145928727849</v>
      </c>
      <c r="S3704" s="50">
        <v>1973493.8</v>
      </c>
      <c r="T3704" s="51">
        <f>Ugovori_OPULJP[[#This Row],[Bespovratna sredstva - Ukupno (EU+Nac) HRK
= Ukupna ugovorena vrijednost bespovratnih sredstava]]/7.5345</f>
        <v>261927.63952485233</v>
      </c>
      <c r="U3704" s="79">
        <v>0</v>
      </c>
      <c r="V3704" s="80">
        <f>Ugovori_OPULJP[[#This Row],[Javni doprinos korisnika - HRK]]/7.5345</f>
        <v>0</v>
      </c>
      <c r="W3704" s="50">
        <v>0</v>
      </c>
      <c r="X3704" s="51">
        <f>Ugovori_OPULJP[[#This Row],[Privatni doprinos korisnika - HRK]]/7.5345</f>
        <v>0</v>
      </c>
      <c r="Y3704" s="52">
        <v>1973493.8</v>
      </c>
      <c r="Z3704" s="53">
        <f>Ugovori_OPULJP[[#This Row],[UKUPNI PRIHVATLJIVI IZDACI
TOTAL ELIGIBLE EXPENDITURE
= Bespovratna sredstva ukupno + doprinos korisnika
= Ukupni prihvatljivi troškovi
= Ukupna ugovorena vrijednost projekta HRK]]/7.5345</f>
        <v>261927.63952485233</v>
      </c>
      <c r="AA3704" s="44" t="s">
        <v>38</v>
      </c>
      <c r="AB3704" s="44" t="s">
        <v>753</v>
      </c>
      <c r="AC3704" s="114" t="s">
        <v>13423</v>
      </c>
      <c r="AD3704" s="43" t="s">
        <v>12328</v>
      </c>
    </row>
    <row r="3705" spans="1:30" ht="88.5" customHeight="1" x14ac:dyDescent="0.2">
      <c r="A3705" s="41" t="s">
        <v>13426</v>
      </c>
      <c r="B3705" s="42" t="s">
        <v>12136</v>
      </c>
      <c r="C3705" s="43" t="s">
        <v>12323</v>
      </c>
      <c r="D3705" s="43" t="s">
        <v>13221</v>
      </c>
      <c r="E3705" s="44" t="s">
        <v>76</v>
      </c>
      <c r="F3705" s="81" t="s">
        <v>13427</v>
      </c>
      <c r="G3705" s="81" t="s">
        <v>13428</v>
      </c>
      <c r="H3705" s="117">
        <v>44119</v>
      </c>
      <c r="I3705" s="117">
        <v>44849</v>
      </c>
      <c r="J3705" s="48" t="str">
        <f>IF(Ugovori_OPULJP[[#This Row],[DATUM ZAVRŠETKA OPERACIJE]]&gt;DATE(2024,3,31),"u provedbi","završen")</f>
        <v>završen</v>
      </c>
      <c r="K3705" s="46" t="s">
        <v>154</v>
      </c>
      <c r="L3705" s="82" t="s">
        <v>37</v>
      </c>
      <c r="M3705" s="49">
        <v>0.85</v>
      </c>
      <c r="N3705" s="49">
        <v>0.15</v>
      </c>
      <c r="O3705" s="50">
        <f>Ugovori_OPULJP[[#This Row],[Bespovratna sredstva - Ukupno (EU+Nac) HRK
= Ukupna ugovorena vrijednost bespovratnih sredstava]]*Ugovori_OPULJP[[#This Row],[EU STOPA SUFINANCIRANJA %
EU CO-FINANCING RATE %]]</f>
        <v>1447040</v>
      </c>
      <c r="P3705" s="51">
        <f>Ugovori_OPULJP[[#This Row],[Bespovratna sredstva - EU dio - HRK]]/7.5345</f>
        <v>192055.21268830047</v>
      </c>
      <c r="Q3705" s="79">
        <f>Ugovori_OPULJP[[#This Row],[Bespovratna sredstva - Ukupno (EU+Nac) HRK
= Ukupna ugovorena vrijednost bespovratnih sredstava]]*Ugovori_OPULJP[[#This Row],[STOPA NACIONALNOG SUFINANCIRANJA %]]</f>
        <v>255360</v>
      </c>
      <c r="R3705" s="80">
        <f>Ugovori_OPULJP[[#This Row],[Bespovratna sredstva - Nacionalni dio - HRK]]/7.5345</f>
        <v>33892.096356758906</v>
      </c>
      <c r="S3705" s="50">
        <v>1702400</v>
      </c>
      <c r="T3705" s="51">
        <f>Ugovori_OPULJP[[#This Row],[Bespovratna sredstva - Ukupno (EU+Nac) HRK
= Ukupna ugovorena vrijednost bespovratnih sredstava]]/7.5345</f>
        <v>225947.30904505937</v>
      </c>
      <c r="U3705" s="79">
        <v>0</v>
      </c>
      <c r="V3705" s="80">
        <f>Ugovori_OPULJP[[#This Row],[Javni doprinos korisnika - HRK]]/7.5345</f>
        <v>0</v>
      </c>
      <c r="W3705" s="50">
        <v>0</v>
      </c>
      <c r="X3705" s="51">
        <f>Ugovori_OPULJP[[#This Row],[Privatni doprinos korisnika - HRK]]/7.5345</f>
        <v>0</v>
      </c>
      <c r="Y3705" s="52">
        <v>1702400</v>
      </c>
      <c r="Z3705" s="53">
        <f>Ugovori_OPULJP[[#This Row],[UKUPNI PRIHVATLJIVI IZDACI
TOTAL ELIGIBLE EXPENDITURE
= Bespovratna sredstva ukupno + doprinos korisnika
= Ukupni prihvatljivi troškovi
= Ukupna ugovorena vrijednost projekta HRK]]/7.5345</f>
        <v>225947.30904505937</v>
      </c>
      <c r="AA3705" s="44" t="s">
        <v>38</v>
      </c>
      <c r="AB3705" s="44" t="s">
        <v>753</v>
      </c>
      <c r="AC3705" s="114" t="s">
        <v>13429</v>
      </c>
      <c r="AD3705" s="43" t="s">
        <v>12328</v>
      </c>
    </row>
    <row r="3706" spans="1:30" ht="88.5" customHeight="1" x14ac:dyDescent="0.2">
      <c r="A3706" s="41" t="s">
        <v>13430</v>
      </c>
      <c r="B3706" s="42" t="s">
        <v>12136</v>
      </c>
      <c r="C3706" s="43" t="s">
        <v>12323</v>
      </c>
      <c r="D3706" s="43" t="s">
        <v>13221</v>
      </c>
      <c r="E3706" s="44" t="s">
        <v>76</v>
      </c>
      <c r="F3706" s="81" t="s">
        <v>13431</v>
      </c>
      <c r="G3706" s="81" t="s">
        <v>13432</v>
      </c>
      <c r="H3706" s="117">
        <v>44123</v>
      </c>
      <c r="I3706" s="117">
        <v>44853</v>
      </c>
      <c r="J3706" s="48" t="str">
        <f>IF(Ugovori_OPULJP[[#This Row],[DATUM ZAVRŠETKA OPERACIJE]]&gt;DATE(2024,3,31),"u provedbi","završen")</f>
        <v>završen</v>
      </c>
      <c r="K3706" s="46" t="s">
        <v>130</v>
      </c>
      <c r="L3706" s="46" t="s">
        <v>130</v>
      </c>
      <c r="M3706" s="49">
        <v>0.85</v>
      </c>
      <c r="N3706" s="49">
        <v>0.15</v>
      </c>
      <c r="O3706" s="50">
        <f>Ugovori_OPULJP[[#This Row],[Bespovratna sredstva - Ukupno (EU+Nac) HRK
= Ukupna ugovorena vrijednost bespovratnih sredstava]]*Ugovori_OPULJP[[#This Row],[EU STOPA SUFINANCIRANJA %
EU CO-FINANCING RATE %]]</f>
        <v>716525.95349999995</v>
      </c>
      <c r="P3706" s="51">
        <f>Ugovori_OPULJP[[#This Row],[Bespovratna sredstva - EU dio - HRK]]/7.5345</f>
        <v>95099.336850487744</v>
      </c>
      <c r="Q3706" s="79">
        <f>Ugovori_OPULJP[[#This Row],[Bespovratna sredstva - Ukupno (EU+Nac) HRK
= Ukupna ugovorena vrijednost bespovratnih sredstava]]*Ugovori_OPULJP[[#This Row],[STOPA NACIONALNOG SUFINANCIRANJA %]]</f>
        <v>126445.75649999999</v>
      </c>
      <c r="R3706" s="80">
        <f>Ugovori_OPULJP[[#This Row],[Bespovratna sredstva - Nacionalni dio - HRK]]/7.5345</f>
        <v>16782.235914791956</v>
      </c>
      <c r="S3706" s="50">
        <v>842971.71</v>
      </c>
      <c r="T3706" s="51">
        <f>Ugovori_OPULJP[[#This Row],[Bespovratna sredstva - Ukupno (EU+Nac) HRK
= Ukupna ugovorena vrijednost bespovratnih sredstava]]/7.5345</f>
        <v>111881.57276527971</v>
      </c>
      <c r="U3706" s="79">
        <v>0</v>
      </c>
      <c r="V3706" s="80">
        <f>Ugovori_OPULJP[[#This Row],[Javni doprinos korisnika - HRK]]/7.5345</f>
        <v>0</v>
      </c>
      <c r="W3706" s="50">
        <v>0</v>
      </c>
      <c r="X3706" s="51">
        <f>Ugovori_OPULJP[[#This Row],[Privatni doprinos korisnika - HRK]]/7.5345</f>
        <v>0</v>
      </c>
      <c r="Y3706" s="52">
        <v>842971.71</v>
      </c>
      <c r="Z3706" s="53">
        <f>Ugovori_OPULJP[[#This Row],[UKUPNI PRIHVATLJIVI IZDACI
TOTAL ELIGIBLE EXPENDITURE
= Bespovratna sredstva ukupno + doprinos korisnika
= Ukupni prihvatljivi troškovi
= Ukupna ugovorena vrijednost projekta HRK]]/7.5345</f>
        <v>111881.57276527971</v>
      </c>
      <c r="AA3706" s="44" t="s">
        <v>38</v>
      </c>
      <c r="AB3706" s="44" t="s">
        <v>753</v>
      </c>
      <c r="AC3706" s="114" t="s">
        <v>13433</v>
      </c>
      <c r="AD3706" s="43" t="s">
        <v>12328</v>
      </c>
    </row>
    <row r="3707" spans="1:30" ht="88.5" customHeight="1" x14ac:dyDescent="0.2">
      <c r="A3707" s="41" t="s">
        <v>13434</v>
      </c>
      <c r="B3707" s="42" t="s">
        <v>12136</v>
      </c>
      <c r="C3707" s="43" t="s">
        <v>12323</v>
      </c>
      <c r="D3707" s="43" t="s">
        <v>13221</v>
      </c>
      <c r="E3707" s="44" t="s">
        <v>76</v>
      </c>
      <c r="F3707" s="81" t="s">
        <v>13435</v>
      </c>
      <c r="G3707" s="81" t="s">
        <v>13436</v>
      </c>
      <c r="H3707" s="117">
        <v>44118</v>
      </c>
      <c r="I3707" s="117">
        <v>45060</v>
      </c>
      <c r="J3707" s="48" t="str">
        <f>IF(Ugovori_OPULJP[[#This Row],[DATUM ZAVRŠETKA OPERACIJE]]&gt;DATE(2024,3,31),"u provedbi","završen")</f>
        <v>završen</v>
      </c>
      <c r="K3707" s="46" t="s">
        <v>211</v>
      </c>
      <c r="L3707" s="46" t="s">
        <v>211</v>
      </c>
      <c r="M3707" s="49">
        <v>0.85</v>
      </c>
      <c r="N3707" s="49">
        <v>0.15</v>
      </c>
      <c r="O3707" s="50">
        <f>Ugovori_OPULJP[[#This Row],[Bespovratna sredstva - Ukupno (EU+Nac) HRK
= Ukupna ugovorena vrijednost bespovratnih sredstava]]*Ugovori_OPULJP[[#This Row],[EU STOPA SUFINANCIRANJA %
EU CO-FINANCING RATE %]]</f>
        <v>1308286</v>
      </c>
      <c r="P3707" s="51">
        <f>Ugovori_OPULJP[[#This Row],[Bespovratna sredstva - EU dio - HRK]]/7.5345</f>
        <v>173639.39212953745</v>
      </c>
      <c r="Q3707" s="79">
        <f>Ugovori_OPULJP[[#This Row],[Bespovratna sredstva - Ukupno (EU+Nac) HRK
= Ukupna ugovorena vrijednost bespovratnih sredstava]]*Ugovori_OPULJP[[#This Row],[STOPA NACIONALNOG SUFINANCIRANJA %]]</f>
        <v>230874</v>
      </c>
      <c r="R3707" s="80">
        <f>Ugovori_OPULJP[[#This Row],[Bespovratna sredstva - Nacionalni dio - HRK]]/7.5345</f>
        <v>30642.245669918375</v>
      </c>
      <c r="S3707" s="50">
        <v>1539160</v>
      </c>
      <c r="T3707" s="51">
        <f>Ugovori_OPULJP[[#This Row],[Bespovratna sredstva - Ukupno (EU+Nac) HRK
= Ukupna ugovorena vrijednost bespovratnih sredstava]]/7.5345</f>
        <v>204281.63779945581</v>
      </c>
      <c r="U3707" s="79">
        <v>0</v>
      </c>
      <c r="V3707" s="80">
        <f>Ugovori_OPULJP[[#This Row],[Javni doprinos korisnika - HRK]]/7.5345</f>
        <v>0</v>
      </c>
      <c r="W3707" s="50">
        <v>0</v>
      </c>
      <c r="X3707" s="51">
        <f>Ugovori_OPULJP[[#This Row],[Privatni doprinos korisnika - HRK]]/7.5345</f>
        <v>0</v>
      </c>
      <c r="Y3707" s="52">
        <v>1539160</v>
      </c>
      <c r="Z3707" s="53">
        <f>Ugovori_OPULJP[[#This Row],[UKUPNI PRIHVATLJIVI IZDACI
TOTAL ELIGIBLE EXPENDITURE
= Bespovratna sredstva ukupno + doprinos korisnika
= Ukupni prihvatljivi troškovi
= Ukupna ugovorena vrijednost projekta HRK]]/7.5345</f>
        <v>204281.63779945581</v>
      </c>
      <c r="AA3707" s="44" t="s">
        <v>38</v>
      </c>
      <c r="AB3707" s="44" t="s">
        <v>753</v>
      </c>
      <c r="AC3707" s="114" t="s">
        <v>13437</v>
      </c>
      <c r="AD3707" s="43" t="s">
        <v>12328</v>
      </c>
    </row>
    <row r="3708" spans="1:30" ht="88.5" customHeight="1" x14ac:dyDescent="0.2">
      <c r="A3708" s="61" t="s">
        <v>13438</v>
      </c>
      <c r="B3708" s="55" t="s">
        <v>12136</v>
      </c>
      <c r="C3708" s="56" t="s">
        <v>12323</v>
      </c>
      <c r="D3708" s="56" t="s">
        <v>13439</v>
      </c>
      <c r="E3708" s="57" t="s">
        <v>76</v>
      </c>
      <c r="F3708" s="62" t="s">
        <v>13440</v>
      </c>
      <c r="G3708" s="45" t="s">
        <v>10529</v>
      </c>
      <c r="H3708" s="59">
        <v>44328</v>
      </c>
      <c r="I3708" s="59">
        <v>45057</v>
      </c>
      <c r="J3708" s="48" t="str">
        <f>IF(Ugovori_OPULJP[[#This Row],[DATUM ZAVRŠETKA OPERACIJE]]&gt;DATE(2024,3,31),"u provedbi","završen")</f>
        <v>završen</v>
      </c>
      <c r="K3708" s="58" t="s">
        <v>13441</v>
      </c>
      <c r="L3708" s="58" t="s">
        <v>37</v>
      </c>
      <c r="M3708" s="49">
        <v>0.85</v>
      </c>
      <c r="N3708" s="49">
        <v>0.15</v>
      </c>
      <c r="O3708" s="50">
        <f>Ugovori_OPULJP[[#This Row],[Bespovratna sredstva - Ukupno (EU+Nac) HRK
= Ukupna ugovorena vrijednost bespovratnih sredstava]]*Ugovori_OPULJP[[#This Row],[EU STOPA SUFINANCIRANJA %
EU CO-FINANCING RATE %]]</f>
        <v>1596971.6444999999</v>
      </c>
      <c r="P3708" s="51">
        <f>Ugovori_OPULJP[[#This Row],[Bespovratna sredstva - EU dio - HRK]]/7.5345</f>
        <v>211954.56161656379</v>
      </c>
      <c r="Q3708" s="50">
        <f>Ugovori_OPULJP[[#This Row],[Bespovratna sredstva - Ukupno (EU+Nac) HRK
= Ukupna ugovorena vrijednost bespovratnih sredstava]]*Ugovori_OPULJP[[#This Row],[STOPA NACIONALNOG SUFINANCIRANJA %]]</f>
        <v>281818.52549999999</v>
      </c>
      <c r="R3708" s="51">
        <f>Ugovori_OPULJP[[#This Row],[Bespovratna sredstva - Nacionalni dio - HRK]]/7.5345</f>
        <v>37403.746167628902</v>
      </c>
      <c r="S3708" s="52">
        <v>1878790.17</v>
      </c>
      <c r="T3708" s="53">
        <f>Ugovori_OPULJP[[#This Row],[Bespovratna sredstva - Ukupno (EU+Nac) HRK
= Ukupna ugovorena vrijednost bespovratnih sredstava]]/7.5345</f>
        <v>249358.3077841927</v>
      </c>
      <c r="U3708" s="50">
        <v>0</v>
      </c>
      <c r="V3708" s="51">
        <f>Ugovori_OPULJP[[#This Row],[Javni doprinos korisnika - HRK]]/7.5345</f>
        <v>0</v>
      </c>
      <c r="W3708" s="50">
        <v>0</v>
      </c>
      <c r="X3708" s="51">
        <f>Ugovori_OPULJP[[#This Row],[Privatni doprinos korisnika - HRK]]/7.5345</f>
        <v>0</v>
      </c>
      <c r="Y3708" s="52">
        <v>1878790.17</v>
      </c>
      <c r="Z3708" s="53">
        <f>Ugovori_OPULJP[[#This Row],[UKUPNI PRIHVATLJIVI IZDACI
TOTAL ELIGIBLE EXPENDITURE
= Bespovratna sredstva ukupno + doprinos korisnika
= Ukupni prihvatljivi troškovi
= Ukupna ugovorena vrijednost projekta HRK]]/7.5345</f>
        <v>249358.3077841927</v>
      </c>
      <c r="AA3708" s="57" t="s">
        <v>12326</v>
      </c>
      <c r="AB3708" s="57" t="s">
        <v>753</v>
      </c>
      <c r="AC3708" s="107" t="s">
        <v>13442</v>
      </c>
      <c r="AD3708" s="63" t="s">
        <v>12328</v>
      </c>
    </row>
    <row r="3709" spans="1:30" ht="88.5" customHeight="1" x14ac:dyDescent="0.2">
      <c r="A3709" s="61" t="s">
        <v>13443</v>
      </c>
      <c r="B3709" s="55" t="s">
        <v>12136</v>
      </c>
      <c r="C3709" s="56" t="s">
        <v>12323</v>
      </c>
      <c r="D3709" s="56" t="s">
        <v>13439</v>
      </c>
      <c r="E3709" s="44" t="s">
        <v>76</v>
      </c>
      <c r="F3709" s="55" t="s">
        <v>13444</v>
      </c>
      <c r="G3709" s="55" t="s">
        <v>13445</v>
      </c>
      <c r="H3709" s="59">
        <v>44195</v>
      </c>
      <c r="I3709" s="59">
        <v>44925</v>
      </c>
      <c r="J3709" s="48" t="str">
        <f>IF(Ugovori_OPULJP[[#This Row],[DATUM ZAVRŠETKA OPERACIJE]]&gt;DATE(2024,3,31),"u provedbi","završen")</f>
        <v>završen</v>
      </c>
      <c r="K3709" s="58" t="s">
        <v>594</v>
      </c>
      <c r="L3709" s="58" t="s">
        <v>594</v>
      </c>
      <c r="M3709" s="49">
        <v>0.85</v>
      </c>
      <c r="N3709" s="49">
        <v>0.15</v>
      </c>
      <c r="O3709" s="50">
        <f>Ugovori_OPULJP[[#This Row],[Bespovratna sredstva - Ukupno (EU+Nac) HRK
= Ukupna ugovorena vrijednost bespovratnih sredstava]]*Ugovori_OPULJP[[#This Row],[EU STOPA SUFINANCIRANJA %
EU CO-FINANCING RATE %]]</f>
        <v>1892114.892</v>
      </c>
      <c r="P3709" s="51">
        <f>Ugovori_OPULJP[[#This Row],[Bespovratna sredstva - EU dio - HRK]]/7.5345</f>
        <v>251126.80230937686</v>
      </c>
      <c r="Q3709" s="50">
        <f>Ugovori_OPULJP[[#This Row],[Bespovratna sredstva - Ukupno (EU+Nac) HRK
= Ukupna ugovorena vrijednost bespovratnih sredstava]]*Ugovori_OPULJP[[#This Row],[STOPA NACIONALNOG SUFINANCIRANJA %]]</f>
        <v>333902.62799999997</v>
      </c>
      <c r="R3709" s="51">
        <f>Ugovori_OPULJP[[#This Row],[Bespovratna sredstva - Nacionalni dio - HRK]]/7.5345</f>
        <v>44316.494525184149</v>
      </c>
      <c r="S3709" s="52">
        <v>2226017.52</v>
      </c>
      <c r="T3709" s="53">
        <f>Ugovori_OPULJP[[#This Row],[Bespovratna sredstva - Ukupno (EU+Nac) HRK
= Ukupna ugovorena vrijednost bespovratnih sredstava]]/7.5345</f>
        <v>295443.29683456098</v>
      </c>
      <c r="U3709" s="50">
        <v>0</v>
      </c>
      <c r="V3709" s="51">
        <f>Ugovori_OPULJP[[#This Row],[Javni doprinos korisnika - HRK]]/7.5345</f>
        <v>0</v>
      </c>
      <c r="W3709" s="50">
        <v>0</v>
      </c>
      <c r="X3709" s="51">
        <f>Ugovori_OPULJP[[#This Row],[Privatni doprinos korisnika - HRK]]/7.5345</f>
        <v>0</v>
      </c>
      <c r="Y3709" s="52">
        <v>2226017.52</v>
      </c>
      <c r="Z3709" s="53">
        <f>Ugovori_OPULJP[[#This Row],[UKUPNI PRIHVATLJIVI IZDACI
TOTAL ELIGIBLE EXPENDITURE
= Bespovratna sredstva ukupno + doprinos korisnika
= Ukupni prihvatljivi troškovi
= Ukupna ugovorena vrijednost projekta HRK]]/7.5345</f>
        <v>295443.29683456098</v>
      </c>
      <c r="AA3709" s="57" t="s">
        <v>12326</v>
      </c>
      <c r="AB3709" s="57" t="s">
        <v>753</v>
      </c>
      <c r="AC3709" s="107" t="s">
        <v>13446</v>
      </c>
      <c r="AD3709" s="56" t="s">
        <v>12328</v>
      </c>
    </row>
    <row r="3710" spans="1:30" ht="88.5" customHeight="1" x14ac:dyDescent="0.2">
      <c r="A3710" s="61" t="s">
        <v>13447</v>
      </c>
      <c r="B3710" s="55" t="s">
        <v>12136</v>
      </c>
      <c r="C3710" s="56" t="s">
        <v>12323</v>
      </c>
      <c r="D3710" s="56" t="s">
        <v>13439</v>
      </c>
      <c r="E3710" s="44" t="s">
        <v>76</v>
      </c>
      <c r="F3710" s="122" t="s">
        <v>13448</v>
      </c>
      <c r="G3710" s="62" t="s">
        <v>4671</v>
      </c>
      <c r="H3710" s="59">
        <v>44193</v>
      </c>
      <c r="I3710" s="59">
        <v>44923</v>
      </c>
      <c r="J3710" s="48" t="str">
        <f>IF(Ugovori_OPULJP[[#This Row],[DATUM ZAVRŠETKA OPERACIJE]]&gt;DATE(2024,3,31),"u provedbi","završen")</f>
        <v>završen</v>
      </c>
      <c r="K3710" s="58" t="s">
        <v>13449</v>
      </c>
      <c r="L3710" s="58" t="s">
        <v>37</v>
      </c>
      <c r="M3710" s="49">
        <v>0.85</v>
      </c>
      <c r="N3710" s="49">
        <v>0.15</v>
      </c>
      <c r="O3710" s="50">
        <f>Ugovori_OPULJP[[#This Row],[Bespovratna sredstva - Ukupno (EU+Nac) HRK
= Ukupna ugovorena vrijednost bespovratnih sredstava]]*Ugovori_OPULJP[[#This Row],[EU STOPA SUFINANCIRANJA %
EU CO-FINANCING RATE %]]</f>
        <v>1984280.2815</v>
      </c>
      <c r="P3710" s="51">
        <f>Ugovori_OPULJP[[#This Row],[Bespovratna sredstva - EU dio - HRK]]/7.5345</f>
        <v>263359.25164244475</v>
      </c>
      <c r="Q3710" s="50">
        <f>Ugovori_OPULJP[[#This Row],[Bespovratna sredstva - Ukupno (EU+Nac) HRK
= Ukupna ugovorena vrijednost bespovratnih sredstava]]*Ugovori_OPULJP[[#This Row],[STOPA NACIONALNOG SUFINANCIRANJA %]]</f>
        <v>350167.10850000003</v>
      </c>
      <c r="R3710" s="51">
        <f>Ugovori_OPULJP[[#This Row],[Bespovratna sredstva - Nacionalni dio - HRK]]/7.5345</f>
        <v>46475.162054549073</v>
      </c>
      <c r="S3710" s="52">
        <v>2334447.39</v>
      </c>
      <c r="T3710" s="53">
        <f>Ugovori_OPULJP[[#This Row],[Bespovratna sredstva - Ukupno (EU+Nac) HRK
= Ukupna ugovorena vrijednost bespovratnih sredstava]]/7.5345</f>
        <v>309834.41369699384</v>
      </c>
      <c r="U3710" s="50">
        <v>0</v>
      </c>
      <c r="V3710" s="51">
        <f>Ugovori_OPULJP[[#This Row],[Javni doprinos korisnika - HRK]]/7.5345</f>
        <v>0</v>
      </c>
      <c r="W3710" s="50">
        <v>0</v>
      </c>
      <c r="X3710" s="51">
        <f>Ugovori_OPULJP[[#This Row],[Privatni doprinos korisnika - HRK]]/7.5345</f>
        <v>0</v>
      </c>
      <c r="Y3710" s="52">
        <v>2334447.39</v>
      </c>
      <c r="Z3710" s="53">
        <f>Ugovori_OPULJP[[#This Row],[UKUPNI PRIHVATLJIVI IZDACI
TOTAL ELIGIBLE EXPENDITURE
= Bespovratna sredstva ukupno + doprinos korisnika
= Ukupni prihvatljivi troškovi
= Ukupna ugovorena vrijednost projekta HRK]]/7.5345</f>
        <v>309834.41369699384</v>
      </c>
      <c r="AA3710" s="57" t="s">
        <v>12326</v>
      </c>
      <c r="AB3710" s="57" t="s">
        <v>753</v>
      </c>
      <c r="AC3710" s="107" t="s">
        <v>13450</v>
      </c>
      <c r="AD3710" s="56" t="s">
        <v>12328</v>
      </c>
    </row>
    <row r="3711" spans="1:30" ht="88.5" customHeight="1" x14ac:dyDescent="0.2">
      <c r="A3711" s="61" t="s">
        <v>13451</v>
      </c>
      <c r="B3711" s="55" t="s">
        <v>12136</v>
      </c>
      <c r="C3711" s="56" t="s">
        <v>12323</v>
      </c>
      <c r="D3711" s="56" t="s">
        <v>13439</v>
      </c>
      <c r="E3711" s="57" t="s">
        <v>76</v>
      </c>
      <c r="F3711" s="62" t="s">
        <v>13452</v>
      </c>
      <c r="G3711" s="62" t="s">
        <v>13453</v>
      </c>
      <c r="H3711" s="59">
        <v>44328</v>
      </c>
      <c r="I3711" s="59">
        <v>44938</v>
      </c>
      <c r="J3711" s="48" t="str">
        <f>IF(Ugovori_OPULJP[[#This Row],[DATUM ZAVRŠETKA OPERACIJE]]&gt;DATE(2024,3,31),"u provedbi","završen")</f>
        <v>završen</v>
      </c>
      <c r="K3711" s="58" t="s">
        <v>249</v>
      </c>
      <c r="L3711" s="58" t="s">
        <v>249</v>
      </c>
      <c r="M3711" s="49">
        <v>0.85</v>
      </c>
      <c r="N3711" s="49">
        <v>0.15</v>
      </c>
      <c r="O3711" s="50">
        <f>Ugovori_OPULJP[[#This Row],[Bespovratna sredstva - Ukupno (EU+Nac) HRK
= Ukupna ugovorena vrijednost bespovratnih sredstava]]*Ugovori_OPULJP[[#This Row],[EU STOPA SUFINANCIRANJA %
EU CO-FINANCING RATE %]]</f>
        <v>1848545.4135</v>
      </c>
      <c r="P3711" s="51">
        <f>Ugovori_OPULJP[[#This Row],[Bespovratna sredstva - EU dio - HRK]]/7.5345</f>
        <v>245344.13876169617</v>
      </c>
      <c r="Q3711" s="50">
        <f>Ugovori_OPULJP[[#This Row],[Bespovratna sredstva - Ukupno (EU+Nac) HRK
= Ukupna ugovorena vrijednost bespovratnih sredstava]]*Ugovori_OPULJP[[#This Row],[STOPA NACIONALNOG SUFINANCIRANJA %]]</f>
        <v>326213.89649999997</v>
      </c>
      <c r="R3711" s="51">
        <f>Ugovori_OPULJP[[#This Row],[Bespovratna sredstva - Nacionalni dio - HRK]]/7.5345</f>
        <v>43296.024487358147</v>
      </c>
      <c r="S3711" s="52">
        <v>2174759.31</v>
      </c>
      <c r="T3711" s="53">
        <f>Ugovori_OPULJP[[#This Row],[Bespovratna sredstva - Ukupno (EU+Nac) HRK
= Ukupna ugovorena vrijednost bespovratnih sredstava]]/7.5345</f>
        <v>288640.16324905434</v>
      </c>
      <c r="U3711" s="50">
        <v>0</v>
      </c>
      <c r="V3711" s="51">
        <f>Ugovori_OPULJP[[#This Row],[Javni doprinos korisnika - HRK]]/7.5345</f>
        <v>0</v>
      </c>
      <c r="W3711" s="50">
        <v>0</v>
      </c>
      <c r="X3711" s="51">
        <f>Ugovori_OPULJP[[#This Row],[Privatni doprinos korisnika - HRK]]/7.5345</f>
        <v>0</v>
      </c>
      <c r="Y3711" s="52">
        <v>2174759.31</v>
      </c>
      <c r="Z3711" s="53">
        <f>Ugovori_OPULJP[[#This Row],[UKUPNI PRIHVATLJIVI IZDACI
TOTAL ELIGIBLE EXPENDITURE
= Bespovratna sredstva ukupno + doprinos korisnika
= Ukupni prihvatljivi troškovi
= Ukupna ugovorena vrijednost projekta HRK]]/7.5345</f>
        <v>288640.16324905434</v>
      </c>
      <c r="AA3711" s="57" t="s">
        <v>12326</v>
      </c>
      <c r="AB3711" s="57" t="s">
        <v>753</v>
      </c>
      <c r="AC3711" s="107" t="s">
        <v>13454</v>
      </c>
      <c r="AD3711" s="63" t="s">
        <v>12328</v>
      </c>
    </row>
    <row r="3712" spans="1:30" ht="88.5" customHeight="1" x14ac:dyDescent="0.2">
      <c r="A3712" s="61" t="s">
        <v>13455</v>
      </c>
      <c r="B3712" s="55" t="s">
        <v>12136</v>
      </c>
      <c r="C3712" s="56" t="s">
        <v>12323</v>
      </c>
      <c r="D3712" s="56" t="s">
        <v>13439</v>
      </c>
      <c r="E3712" s="57" t="s">
        <v>76</v>
      </c>
      <c r="F3712" s="62" t="s">
        <v>13456</v>
      </c>
      <c r="G3712" s="62" t="s">
        <v>9674</v>
      </c>
      <c r="H3712" s="59">
        <v>44328</v>
      </c>
      <c r="I3712" s="59">
        <v>45058</v>
      </c>
      <c r="J3712" s="48" t="str">
        <f>IF(Ugovori_OPULJP[[#This Row],[DATUM ZAVRŠETKA OPERACIJE]]&gt;DATE(2024,3,31),"u provedbi","završen")</f>
        <v>završen</v>
      </c>
      <c r="K3712" s="58" t="s">
        <v>7245</v>
      </c>
      <c r="L3712" s="58" t="s">
        <v>99</v>
      </c>
      <c r="M3712" s="49">
        <v>0.85</v>
      </c>
      <c r="N3712" s="49">
        <v>0.15</v>
      </c>
      <c r="O3712" s="50">
        <f>Ugovori_OPULJP[[#This Row],[Bespovratna sredstva - Ukupno (EU+Nac) HRK
= Ukupna ugovorena vrijednost bespovratnih sredstava]]*Ugovori_OPULJP[[#This Row],[EU STOPA SUFINANCIRANJA %
EU CO-FINANCING RATE %]]</f>
        <v>2277517.727</v>
      </c>
      <c r="P3712" s="51">
        <f>Ugovori_OPULJP[[#This Row],[Bespovratna sredstva - EU dio - HRK]]/7.5345</f>
        <v>302278.54894153558</v>
      </c>
      <c r="Q3712" s="50">
        <f>Ugovori_OPULJP[[#This Row],[Bespovratna sredstva - Ukupno (EU+Nac) HRK
= Ukupna ugovorena vrijednost bespovratnih sredstava]]*Ugovori_OPULJP[[#This Row],[STOPA NACIONALNOG SUFINANCIRANJA %]]</f>
        <v>401914.89299999998</v>
      </c>
      <c r="R3712" s="51">
        <f>Ugovori_OPULJP[[#This Row],[Bespovratna sredstva - Nacionalni dio - HRK]]/7.5345</f>
        <v>53343.273342623921</v>
      </c>
      <c r="S3712" s="52">
        <v>2679432.62</v>
      </c>
      <c r="T3712" s="53">
        <f>Ugovori_OPULJP[[#This Row],[Bespovratna sredstva - Ukupno (EU+Nac) HRK
= Ukupna ugovorena vrijednost bespovratnih sredstava]]/7.5345</f>
        <v>355621.82228415954</v>
      </c>
      <c r="U3712" s="50">
        <v>0</v>
      </c>
      <c r="V3712" s="51">
        <f>Ugovori_OPULJP[[#This Row],[Javni doprinos korisnika - HRK]]/7.5345</f>
        <v>0</v>
      </c>
      <c r="W3712" s="50">
        <v>0</v>
      </c>
      <c r="X3712" s="51">
        <f>Ugovori_OPULJP[[#This Row],[Privatni doprinos korisnika - HRK]]/7.5345</f>
        <v>0</v>
      </c>
      <c r="Y3712" s="52">
        <v>2679432.62</v>
      </c>
      <c r="Z3712" s="53">
        <f>Ugovori_OPULJP[[#This Row],[UKUPNI PRIHVATLJIVI IZDACI
TOTAL ELIGIBLE EXPENDITURE
= Bespovratna sredstva ukupno + doprinos korisnika
= Ukupni prihvatljivi troškovi
= Ukupna ugovorena vrijednost projekta HRK]]/7.5345</f>
        <v>355621.82228415954</v>
      </c>
      <c r="AA3712" s="57" t="s">
        <v>12326</v>
      </c>
      <c r="AB3712" s="57" t="s">
        <v>753</v>
      </c>
      <c r="AC3712" s="107" t="s">
        <v>13457</v>
      </c>
      <c r="AD3712" s="63" t="s">
        <v>12328</v>
      </c>
    </row>
    <row r="3713" spans="1:30" ht="88.5" customHeight="1" x14ac:dyDescent="0.2">
      <c r="A3713" s="61" t="s">
        <v>13458</v>
      </c>
      <c r="B3713" s="55" t="s">
        <v>12136</v>
      </c>
      <c r="C3713" s="56" t="s">
        <v>12323</v>
      </c>
      <c r="D3713" s="56" t="s">
        <v>13439</v>
      </c>
      <c r="E3713" s="44" t="s">
        <v>76</v>
      </c>
      <c r="F3713" s="55" t="s">
        <v>13459</v>
      </c>
      <c r="G3713" s="55" t="s">
        <v>13460</v>
      </c>
      <c r="H3713" s="59">
        <v>44194</v>
      </c>
      <c r="I3713" s="59">
        <v>44924</v>
      </c>
      <c r="J3713" s="48" t="str">
        <f>IF(Ugovori_OPULJP[[#This Row],[DATUM ZAVRŠETKA OPERACIJE]]&gt;DATE(2024,3,31),"u provedbi","završen")</f>
        <v>završen</v>
      </c>
      <c r="K3713" s="58" t="s">
        <v>36</v>
      </c>
      <c r="L3713" s="46" t="s">
        <v>155</v>
      </c>
      <c r="M3713" s="49">
        <v>0.85</v>
      </c>
      <c r="N3713" s="49">
        <v>0.15</v>
      </c>
      <c r="O3713" s="50">
        <f>Ugovori_OPULJP[[#This Row],[Bespovratna sredstva - Ukupno (EU+Nac) HRK
= Ukupna ugovorena vrijednost bespovratnih sredstava]]*Ugovori_OPULJP[[#This Row],[EU STOPA SUFINANCIRANJA %
EU CO-FINANCING RATE %]]</f>
        <v>1920385.2034999998</v>
      </c>
      <c r="P3713" s="51">
        <f>Ugovori_OPULJP[[#This Row],[Bespovratna sredstva - EU dio - HRK]]/7.5345</f>
        <v>254878.91744641314</v>
      </c>
      <c r="Q3713" s="50">
        <f>Ugovori_OPULJP[[#This Row],[Bespovratna sredstva - Ukupno (EU+Nac) HRK
= Ukupna ugovorena vrijednost bespovratnih sredstava]]*Ugovori_OPULJP[[#This Row],[STOPA NACIONALNOG SUFINANCIRANJA %]]</f>
        <v>338891.50649999996</v>
      </c>
      <c r="R3713" s="51">
        <f>Ugovori_OPULJP[[#This Row],[Bespovratna sredstva - Nacionalni dio - HRK]]/7.5345</f>
        <v>44978.632490543489</v>
      </c>
      <c r="S3713" s="52">
        <v>2259276.71</v>
      </c>
      <c r="T3713" s="53">
        <f>Ugovori_OPULJP[[#This Row],[Bespovratna sredstva - Ukupno (EU+Nac) HRK
= Ukupna ugovorena vrijednost bespovratnih sredstava]]/7.5345</f>
        <v>299857.54993695667</v>
      </c>
      <c r="U3713" s="50">
        <v>0</v>
      </c>
      <c r="V3713" s="51">
        <f>Ugovori_OPULJP[[#This Row],[Javni doprinos korisnika - HRK]]/7.5345</f>
        <v>0</v>
      </c>
      <c r="W3713" s="50">
        <v>0</v>
      </c>
      <c r="X3713" s="51">
        <f>Ugovori_OPULJP[[#This Row],[Privatni doprinos korisnika - HRK]]/7.5345</f>
        <v>0</v>
      </c>
      <c r="Y3713" s="52">
        <v>2259276.71</v>
      </c>
      <c r="Z3713" s="53">
        <f>Ugovori_OPULJP[[#This Row],[UKUPNI PRIHVATLJIVI IZDACI
TOTAL ELIGIBLE EXPENDITURE
= Bespovratna sredstva ukupno + doprinos korisnika
= Ukupni prihvatljivi troškovi
= Ukupna ugovorena vrijednost projekta HRK]]/7.5345</f>
        <v>299857.54993695667</v>
      </c>
      <c r="AA3713" s="57" t="s">
        <v>12326</v>
      </c>
      <c r="AB3713" s="57" t="s">
        <v>753</v>
      </c>
      <c r="AC3713" s="107" t="s">
        <v>13461</v>
      </c>
      <c r="AD3713" s="56" t="s">
        <v>12328</v>
      </c>
    </row>
    <row r="3714" spans="1:30" ht="88.5" customHeight="1" x14ac:dyDescent="0.2">
      <c r="A3714" s="61" t="s">
        <v>13462</v>
      </c>
      <c r="B3714" s="55" t="s">
        <v>12136</v>
      </c>
      <c r="C3714" s="56" t="s">
        <v>12323</v>
      </c>
      <c r="D3714" s="56" t="s">
        <v>13439</v>
      </c>
      <c r="E3714" s="44" t="s">
        <v>76</v>
      </c>
      <c r="F3714" s="55" t="s">
        <v>13463</v>
      </c>
      <c r="G3714" s="55" t="s">
        <v>13464</v>
      </c>
      <c r="H3714" s="59">
        <v>44194</v>
      </c>
      <c r="I3714" s="59">
        <v>44833</v>
      </c>
      <c r="J3714" s="48" t="str">
        <f>IF(Ugovori_OPULJP[[#This Row],[DATUM ZAVRŠETKA OPERACIJE]]&gt;DATE(2024,3,31),"u provedbi","završen")</f>
        <v>završen</v>
      </c>
      <c r="K3714" s="58" t="s">
        <v>13465</v>
      </c>
      <c r="L3714" s="58" t="s">
        <v>37</v>
      </c>
      <c r="M3714" s="49">
        <v>0.85</v>
      </c>
      <c r="N3714" s="49">
        <v>0.15</v>
      </c>
      <c r="O3714" s="50">
        <f>Ugovori_OPULJP[[#This Row],[Bespovratna sredstva - Ukupno (EU+Nac) HRK
= Ukupna ugovorena vrijednost bespovratnih sredstava]]*Ugovori_OPULJP[[#This Row],[EU STOPA SUFINANCIRANJA %
EU CO-FINANCING RATE %]]</f>
        <v>2511999.3815000001</v>
      </c>
      <c r="P3714" s="51">
        <f>Ugovori_OPULJP[[#This Row],[Bespovratna sredstva - EU dio - HRK]]/7.5345</f>
        <v>333399.61264848366</v>
      </c>
      <c r="Q3714" s="50">
        <f>Ugovori_OPULJP[[#This Row],[Bespovratna sredstva - Ukupno (EU+Nac) HRK
= Ukupna ugovorena vrijednost bespovratnih sredstava]]*Ugovori_OPULJP[[#This Row],[STOPA NACIONALNOG SUFINANCIRANJA %]]</f>
        <v>443294.0085</v>
      </c>
      <c r="R3714" s="51">
        <f>Ugovori_OPULJP[[#This Row],[Bespovratna sredstva - Nacionalni dio - HRK]]/7.5345</f>
        <v>58835.225761497109</v>
      </c>
      <c r="S3714" s="52">
        <v>2955293.39</v>
      </c>
      <c r="T3714" s="53">
        <f>Ugovori_OPULJP[[#This Row],[Bespovratna sredstva - Ukupno (EU+Nac) HRK
= Ukupna ugovorena vrijednost bespovratnih sredstava]]/7.5345</f>
        <v>392234.83840998076</v>
      </c>
      <c r="U3714" s="50">
        <v>0</v>
      </c>
      <c r="V3714" s="51">
        <f>Ugovori_OPULJP[[#This Row],[Javni doprinos korisnika - HRK]]/7.5345</f>
        <v>0</v>
      </c>
      <c r="W3714" s="50">
        <v>0</v>
      </c>
      <c r="X3714" s="51">
        <f>Ugovori_OPULJP[[#This Row],[Privatni doprinos korisnika - HRK]]/7.5345</f>
        <v>0</v>
      </c>
      <c r="Y3714" s="52">
        <v>2955293.39</v>
      </c>
      <c r="Z3714" s="53">
        <f>Ugovori_OPULJP[[#This Row],[UKUPNI PRIHVATLJIVI IZDACI
TOTAL ELIGIBLE EXPENDITURE
= Bespovratna sredstva ukupno + doprinos korisnika
= Ukupni prihvatljivi troškovi
= Ukupna ugovorena vrijednost projekta HRK]]/7.5345</f>
        <v>392234.83840998076</v>
      </c>
      <c r="AA3714" s="57" t="s">
        <v>12326</v>
      </c>
      <c r="AB3714" s="57" t="s">
        <v>753</v>
      </c>
      <c r="AC3714" s="107" t="s">
        <v>13466</v>
      </c>
      <c r="AD3714" s="56" t="s">
        <v>12328</v>
      </c>
    </row>
    <row r="3715" spans="1:30" ht="88.5" customHeight="1" x14ac:dyDescent="0.2">
      <c r="A3715" s="61" t="s">
        <v>13467</v>
      </c>
      <c r="B3715" s="55" t="s">
        <v>12136</v>
      </c>
      <c r="C3715" s="56" t="s">
        <v>12323</v>
      </c>
      <c r="D3715" s="56" t="s">
        <v>13439</v>
      </c>
      <c r="E3715" s="57" t="s">
        <v>76</v>
      </c>
      <c r="F3715" s="62" t="s">
        <v>13468</v>
      </c>
      <c r="G3715" s="62" t="s">
        <v>12501</v>
      </c>
      <c r="H3715" s="59">
        <v>44328</v>
      </c>
      <c r="I3715" s="59">
        <v>45058</v>
      </c>
      <c r="J3715" s="48" t="str">
        <f>IF(Ugovori_OPULJP[[#This Row],[DATUM ZAVRŠETKA OPERACIJE]]&gt;DATE(2024,3,31),"u provedbi","završen")</f>
        <v>završen</v>
      </c>
      <c r="K3715" s="58" t="s">
        <v>13469</v>
      </c>
      <c r="L3715" s="58" t="s">
        <v>37</v>
      </c>
      <c r="M3715" s="49">
        <v>0.85</v>
      </c>
      <c r="N3715" s="49">
        <v>0.15</v>
      </c>
      <c r="O3715" s="50">
        <f>Ugovori_OPULJP[[#This Row],[Bespovratna sredstva - Ukupno (EU+Nac) HRK
= Ukupna ugovorena vrijednost bespovratnih sredstava]]*Ugovori_OPULJP[[#This Row],[EU STOPA SUFINANCIRANJA %
EU CO-FINANCING RATE %]]</f>
        <v>1349222.1614999999</v>
      </c>
      <c r="P3715" s="51">
        <f>Ugovori_OPULJP[[#This Row],[Bespovratna sredstva - EU dio - HRK]]/7.5345</f>
        <v>179072.55444953212</v>
      </c>
      <c r="Q3715" s="50">
        <f>Ugovori_OPULJP[[#This Row],[Bespovratna sredstva - Ukupno (EU+Nac) HRK
= Ukupna ugovorena vrijednost bespovratnih sredstava]]*Ugovori_OPULJP[[#This Row],[STOPA NACIONALNOG SUFINANCIRANJA %]]</f>
        <v>238098.02849999999</v>
      </c>
      <c r="R3715" s="51">
        <f>Ugovori_OPULJP[[#This Row],[Bespovratna sredstva - Nacionalni dio - HRK]]/7.5345</f>
        <v>31601.039020505672</v>
      </c>
      <c r="S3715" s="52">
        <v>1587320.19</v>
      </c>
      <c r="T3715" s="53">
        <f>Ugovori_OPULJP[[#This Row],[Bespovratna sredstva - Ukupno (EU+Nac) HRK
= Ukupna ugovorena vrijednost bespovratnih sredstava]]/7.5345</f>
        <v>210673.5934700378</v>
      </c>
      <c r="U3715" s="50">
        <v>0</v>
      </c>
      <c r="V3715" s="51">
        <f>Ugovori_OPULJP[[#This Row],[Javni doprinos korisnika - HRK]]/7.5345</f>
        <v>0</v>
      </c>
      <c r="W3715" s="50">
        <v>0</v>
      </c>
      <c r="X3715" s="51">
        <f>Ugovori_OPULJP[[#This Row],[Privatni doprinos korisnika - HRK]]/7.5345</f>
        <v>0</v>
      </c>
      <c r="Y3715" s="52">
        <v>1587320.19</v>
      </c>
      <c r="Z3715" s="53">
        <f>Ugovori_OPULJP[[#This Row],[UKUPNI PRIHVATLJIVI IZDACI
TOTAL ELIGIBLE EXPENDITURE
= Bespovratna sredstva ukupno + doprinos korisnika
= Ukupni prihvatljivi troškovi
= Ukupna ugovorena vrijednost projekta HRK]]/7.5345</f>
        <v>210673.5934700378</v>
      </c>
      <c r="AA3715" s="57" t="s">
        <v>12326</v>
      </c>
      <c r="AB3715" s="57" t="s">
        <v>753</v>
      </c>
      <c r="AC3715" s="107" t="s">
        <v>13470</v>
      </c>
      <c r="AD3715" s="63" t="s">
        <v>12328</v>
      </c>
    </row>
    <row r="3716" spans="1:30" ht="88.5" customHeight="1" x14ac:dyDescent="0.2">
      <c r="A3716" s="41" t="s">
        <v>13471</v>
      </c>
      <c r="B3716" s="55" t="s">
        <v>12136</v>
      </c>
      <c r="C3716" s="56" t="s">
        <v>12323</v>
      </c>
      <c r="D3716" s="56" t="s">
        <v>13439</v>
      </c>
      <c r="E3716" s="44" t="s">
        <v>76</v>
      </c>
      <c r="F3716" s="62" t="s">
        <v>13472</v>
      </c>
      <c r="G3716" s="62" t="s">
        <v>103</v>
      </c>
      <c r="H3716" s="59">
        <v>44208</v>
      </c>
      <c r="I3716" s="59">
        <v>44938</v>
      </c>
      <c r="J3716" s="48" t="str">
        <f>IF(Ugovori_OPULJP[[#This Row],[DATUM ZAVRŠETKA OPERACIJE]]&gt;DATE(2024,3,31),"u provedbi","završen")</f>
        <v>završen</v>
      </c>
      <c r="K3716" s="58" t="s">
        <v>5510</v>
      </c>
      <c r="L3716" s="58" t="s">
        <v>104</v>
      </c>
      <c r="M3716" s="49">
        <v>0.85</v>
      </c>
      <c r="N3716" s="49">
        <v>0.15</v>
      </c>
      <c r="O3716" s="50">
        <v>1459225.1409999998</v>
      </c>
      <c r="P3716" s="51">
        <f>Ugovori_OPULJP[[#This Row],[Bespovratna sredstva - EU dio - HRK]]/7.5345</f>
        <v>193672.45882274865</v>
      </c>
      <c r="Q3716" s="50">
        <v>257510.31899999999</v>
      </c>
      <c r="R3716" s="51">
        <f>Ugovori_OPULJP[[#This Row],[Bespovratna sredstva - Nacionalni dio - HRK]]/7.5345</f>
        <v>34177.492733426239</v>
      </c>
      <c r="S3716" s="52">
        <v>1716735.46</v>
      </c>
      <c r="T3716" s="53">
        <f>Ugovori_OPULJP[[#This Row],[Bespovratna sredstva - Ukupno (EU+Nac) HRK
= Ukupna ugovorena vrijednost bespovratnih sredstava]]/7.5345</f>
        <v>227849.9515561749</v>
      </c>
      <c r="U3716" s="50">
        <v>0</v>
      </c>
      <c r="V3716" s="51">
        <f>Ugovori_OPULJP[[#This Row],[Javni doprinos korisnika - HRK]]/7.5345</f>
        <v>0</v>
      </c>
      <c r="W3716" s="50">
        <v>0</v>
      </c>
      <c r="X3716" s="51">
        <f>Ugovori_OPULJP[[#This Row],[Privatni doprinos korisnika - HRK]]/7.5345</f>
        <v>0</v>
      </c>
      <c r="Y3716" s="52">
        <v>1716735.46</v>
      </c>
      <c r="Z3716" s="53">
        <f>Ugovori_OPULJP[[#This Row],[UKUPNI PRIHVATLJIVI IZDACI
TOTAL ELIGIBLE EXPENDITURE
= Bespovratna sredstva ukupno + doprinos korisnika
= Ukupni prihvatljivi troškovi
= Ukupna ugovorena vrijednost projekta HRK]]/7.5345</f>
        <v>227849.9515561749</v>
      </c>
      <c r="AA3716" s="57" t="s">
        <v>12326</v>
      </c>
      <c r="AB3716" s="57" t="s">
        <v>753</v>
      </c>
      <c r="AC3716" s="107" t="s">
        <v>13473</v>
      </c>
      <c r="AD3716" s="56" t="s">
        <v>12328</v>
      </c>
    </row>
    <row r="3717" spans="1:30" ht="88.5" customHeight="1" x14ac:dyDescent="0.2">
      <c r="A3717" s="61" t="s">
        <v>13474</v>
      </c>
      <c r="B3717" s="55" t="s">
        <v>12136</v>
      </c>
      <c r="C3717" s="56" t="s">
        <v>12323</v>
      </c>
      <c r="D3717" s="56" t="s">
        <v>13439</v>
      </c>
      <c r="E3717" s="44" t="s">
        <v>76</v>
      </c>
      <c r="F3717" s="55" t="s">
        <v>13475</v>
      </c>
      <c r="G3717" s="55" t="s">
        <v>209</v>
      </c>
      <c r="H3717" s="59">
        <v>44195</v>
      </c>
      <c r="I3717" s="59">
        <v>44925</v>
      </c>
      <c r="J3717" s="48" t="str">
        <f>IF(Ugovori_OPULJP[[#This Row],[DATUM ZAVRŠETKA OPERACIJE]]&gt;DATE(2024,3,31),"u provedbi","završen")</f>
        <v>završen</v>
      </c>
      <c r="K3717" s="58" t="s">
        <v>13476</v>
      </c>
      <c r="L3717" s="58" t="s">
        <v>211</v>
      </c>
      <c r="M3717" s="49">
        <v>0.85</v>
      </c>
      <c r="N3717" s="49">
        <v>0.15</v>
      </c>
      <c r="O3717" s="50">
        <f>Ugovori_OPULJP[[#This Row],[Bespovratna sredstva - Ukupno (EU+Nac) HRK
= Ukupna ugovorena vrijednost bespovratnih sredstava]]*Ugovori_OPULJP[[#This Row],[EU STOPA SUFINANCIRANJA %
EU CO-FINANCING RATE %]]</f>
        <v>2017496.1225000001</v>
      </c>
      <c r="P3717" s="51">
        <f>Ugovori_OPULJP[[#This Row],[Bespovratna sredstva - EU dio - HRK]]/7.5345</f>
        <v>267767.75134381844</v>
      </c>
      <c r="Q3717" s="50">
        <f>Ugovori_OPULJP[[#This Row],[Bespovratna sredstva - Ukupno (EU+Nac) HRK
= Ukupna ugovorena vrijednost bespovratnih sredstava]]*Ugovori_OPULJP[[#This Row],[STOPA NACIONALNOG SUFINANCIRANJA %]]</f>
        <v>356028.72749999998</v>
      </c>
      <c r="R3717" s="51">
        <f>Ugovori_OPULJP[[#This Row],[Bespovratna sredstva - Nacionalni dio - HRK]]/7.5345</f>
        <v>47253.132590085603</v>
      </c>
      <c r="S3717" s="52">
        <v>2373524.85</v>
      </c>
      <c r="T3717" s="53">
        <f>Ugovori_OPULJP[[#This Row],[Bespovratna sredstva - Ukupno (EU+Nac) HRK
= Ukupna ugovorena vrijednost bespovratnih sredstava]]/7.5345</f>
        <v>315020.88393390406</v>
      </c>
      <c r="U3717" s="50">
        <v>0</v>
      </c>
      <c r="V3717" s="51">
        <f>Ugovori_OPULJP[[#This Row],[Javni doprinos korisnika - HRK]]/7.5345</f>
        <v>0</v>
      </c>
      <c r="W3717" s="50">
        <v>0</v>
      </c>
      <c r="X3717" s="51">
        <f>Ugovori_OPULJP[[#This Row],[Privatni doprinos korisnika - HRK]]/7.5345</f>
        <v>0</v>
      </c>
      <c r="Y3717" s="52">
        <v>2373524.85</v>
      </c>
      <c r="Z3717" s="53">
        <f>Ugovori_OPULJP[[#This Row],[UKUPNI PRIHVATLJIVI IZDACI
TOTAL ELIGIBLE EXPENDITURE
= Bespovratna sredstva ukupno + doprinos korisnika
= Ukupni prihvatljivi troškovi
= Ukupna ugovorena vrijednost projekta HRK]]/7.5345</f>
        <v>315020.88393390406</v>
      </c>
      <c r="AA3717" s="57" t="s">
        <v>12326</v>
      </c>
      <c r="AB3717" s="57" t="s">
        <v>753</v>
      </c>
      <c r="AC3717" s="107" t="s">
        <v>13477</v>
      </c>
      <c r="AD3717" s="56" t="s">
        <v>12328</v>
      </c>
    </row>
    <row r="3718" spans="1:30" ht="88.5" customHeight="1" x14ac:dyDescent="0.2">
      <c r="A3718" s="61" t="s">
        <v>13478</v>
      </c>
      <c r="B3718" s="55" t="s">
        <v>12136</v>
      </c>
      <c r="C3718" s="56" t="s">
        <v>12323</v>
      </c>
      <c r="D3718" s="56" t="s">
        <v>13439</v>
      </c>
      <c r="E3718" s="57" t="s">
        <v>76</v>
      </c>
      <c r="F3718" s="62" t="s">
        <v>13479</v>
      </c>
      <c r="G3718" s="62" t="s">
        <v>13480</v>
      </c>
      <c r="H3718" s="59">
        <v>44334</v>
      </c>
      <c r="I3718" s="59">
        <v>45064</v>
      </c>
      <c r="J3718" s="48" t="str">
        <f>IF(Ugovori_OPULJP[[#This Row],[DATUM ZAVRŠETKA OPERACIJE]]&gt;DATE(2024,3,31),"u provedbi","završen")</f>
        <v>završen</v>
      </c>
      <c r="K3718" s="58" t="s">
        <v>8932</v>
      </c>
      <c r="L3718" s="46" t="s">
        <v>425</v>
      </c>
      <c r="M3718" s="49">
        <v>0.85</v>
      </c>
      <c r="N3718" s="49">
        <v>0.15</v>
      </c>
      <c r="O3718" s="50">
        <f>Ugovori_OPULJP[[#This Row],[Bespovratna sredstva - Ukupno (EU+Nac) HRK
= Ukupna ugovorena vrijednost bespovratnih sredstava]]*Ugovori_OPULJP[[#This Row],[EU STOPA SUFINANCIRANJA %
EU CO-FINANCING RATE %]]</f>
        <v>1558097.94</v>
      </c>
      <c r="P3718" s="51">
        <f>Ugovori_OPULJP[[#This Row],[Bespovratna sredstva - EU dio - HRK]]/7.5345</f>
        <v>206795.1343818435</v>
      </c>
      <c r="Q3718" s="50">
        <f>Ugovori_OPULJP[[#This Row],[Bespovratna sredstva - Ukupno (EU+Nac) HRK
= Ukupna ugovorena vrijednost bespovratnih sredstava]]*Ugovori_OPULJP[[#This Row],[STOPA NACIONALNOG SUFINANCIRANJA %]]</f>
        <v>274958.45999999996</v>
      </c>
      <c r="R3718" s="51">
        <f>Ugovori_OPULJP[[#This Row],[Bespovratna sredstva - Nacionalni dio - HRK]]/7.5345</f>
        <v>36493.259008560613</v>
      </c>
      <c r="S3718" s="52">
        <v>1833056.4</v>
      </c>
      <c r="T3718" s="53">
        <f>Ugovori_OPULJP[[#This Row],[Bespovratna sredstva - Ukupno (EU+Nac) HRK
= Ukupna ugovorena vrijednost bespovratnih sredstava]]/7.5345</f>
        <v>243288.39339040412</v>
      </c>
      <c r="U3718" s="50">
        <v>0</v>
      </c>
      <c r="V3718" s="51">
        <f>Ugovori_OPULJP[[#This Row],[Javni doprinos korisnika - HRK]]/7.5345</f>
        <v>0</v>
      </c>
      <c r="W3718" s="50">
        <v>0</v>
      </c>
      <c r="X3718" s="51">
        <f>Ugovori_OPULJP[[#This Row],[Privatni doprinos korisnika - HRK]]/7.5345</f>
        <v>0</v>
      </c>
      <c r="Y3718" s="52">
        <v>1833056.4</v>
      </c>
      <c r="Z3718" s="53">
        <f>Ugovori_OPULJP[[#This Row],[UKUPNI PRIHVATLJIVI IZDACI
TOTAL ELIGIBLE EXPENDITURE
= Bespovratna sredstva ukupno + doprinos korisnika
= Ukupni prihvatljivi troškovi
= Ukupna ugovorena vrijednost projekta HRK]]/7.5345</f>
        <v>243288.39339040412</v>
      </c>
      <c r="AA3718" s="57" t="s">
        <v>12326</v>
      </c>
      <c r="AB3718" s="57" t="s">
        <v>753</v>
      </c>
      <c r="AC3718" s="107" t="s">
        <v>13481</v>
      </c>
      <c r="AD3718" s="63" t="s">
        <v>12328</v>
      </c>
    </row>
    <row r="3719" spans="1:30" ht="88.5" customHeight="1" x14ac:dyDescent="0.2">
      <c r="A3719" s="61" t="s">
        <v>13482</v>
      </c>
      <c r="B3719" s="55" t="s">
        <v>12136</v>
      </c>
      <c r="C3719" s="56" t="s">
        <v>12323</v>
      </c>
      <c r="D3719" s="56" t="s">
        <v>13439</v>
      </c>
      <c r="E3719" s="44" t="s">
        <v>76</v>
      </c>
      <c r="F3719" s="55" t="s">
        <v>13483</v>
      </c>
      <c r="G3719" s="55" t="s">
        <v>13484</v>
      </c>
      <c r="H3719" s="59">
        <v>44195</v>
      </c>
      <c r="I3719" s="59">
        <v>44925</v>
      </c>
      <c r="J3719" s="48" t="str">
        <f>IF(Ugovori_OPULJP[[#This Row],[DATUM ZAVRŠETKA OPERACIJE]]&gt;DATE(2024,3,31),"u provedbi","završen")</f>
        <v>završen</v>
      </c>
      <c r="K3719" s="58" t="s">
        <v>13485</v>
      </c>
      <c r="L3719" s="58" t="s">
        <v>271</v>
      </c>
      <c r="M3719" s="49">
        <v>0.85</v>
      </c>
      <c r="N3719" s="49">
        <v>0.15</v>
      </c>
      <c r="O3719" s="50">
        <f>Ugovori_OPULJP[[#This Row],[Bespovratna sredstva - Ukupno (EU+Nac) HRK
= Ukupna ugovorena vrijednost bespovratnih sredstava]]*Ugovori_OPULJP[[#This Row],[EU STOPA SUFINANCIRANJA %
EU CO-FINANCING RATE %]]</f>
        <v>2067539.2604999999</v>
      </c>
      <c r="P3719" s="51">
        <f>Ugovori_OPULJP[[#This Row],[Bespovratna sredstva - EU dio - HRK]]/7.5345</f>
        <v>274409.61716105911</v>
      </c>
      <c r="Q3719" s="50">
        <f>Ugovori_OPULJP[[#This Row],[Bespovratna sredstva - Ukupno (EU+Nac) HRK
= Ukupna ugovorena vrijednost bespovratnih sredstava]]*Ugovori_OPULJP[[#This Row],[STOPA NACIONALNOG SUFINANCIRANJA %]]</f>
        <v>364859.86949999997</v>
      </c>
      <c r="R3719" s="51">
        <f>Ugovori_OPULJP[[#This Row],[Bespovratna sredstva - Nacionalni dio - HRK]]/7.5345</f>
        <v>48425.226557833957</v>
      </c>
      <c r="S3719" s="52">
        <v>2432399.13</v>
      </c>
      <c r="T3719" s="53">
        <f>Ugovori_OPULJP[[#This Row],[Bespovratna sredstva - Ukupno (EU+Nac) HRK
= Ukupna ugovorena vrijednost bespovratnih sredstava]]/7.5345</f>
        <v>322834.84371889307</v>
      </c>
      <c r="U3719" s="50">
        <v>0</v>
      </c>
      <c r="V3719" s="51">
        <f>Ugovori_OPULJP[[#This Row],[Javni doprinos korisnika - HRK]]/7.5345</f>
        <v>0</v>
      </c>
      <c r="W3719" s="50">
        <v>0</v>
      </c>
      <c r="X3719" s="51">
        <f>Ugovori_OPULJP[[#This Row],[Privatni doprinos korisnika - HRK]]/7.5345</f>
        <v>0</v>
      </c>
      <c r="Y3719" s="52">
        <v>2432399.13</v>
      </c>
      <c r="Z3719" s="53">
        <f>Ugovori_OPULJP[[#This Row],[UKUPNI PRIHVATLJIVI IZDACI
TOTAL ELIGIBLE EXPENDITURE
= Bespovratna sredstva ukupno + doprinos korisnika
= Ukupni prihvatljivi troškovi
= Ukupna ugovorena vrijednost projekta HRK]]/7.5345</f>
        <v>322834.84371889307</v>
      </c>
      <c r="AA3719" s="57" t="s">
        <v>12326</v>
      </c>
      <c r="AB3719" s="57" t="s">
        <v>753</v>
      </c>
      <c r="AC3719" s="107" t="s">
        <v>13486</v>
      </c>
      <c r="AD3719" s="56" t="s">
        <v>12328</v>
      </c>
    </row>
    <row r="3720" spans="1:30" ht="88.5" customHeight="1" x14ac:dyDescent="0.2">
      <c r="A3720" s="61" t="s">
        <v>13487</v>
      </c>
      <c r="B3720" s="55" t="s">
        <v>12136</v>
      </c>
      <c r="C3720" s="56" t="s">
        <v>12323</v>
      </c>
      <c r="D3720" s="56" t="s">
        <v>13439</v>
      </c>
      <c r="E3720" s="57" t="s">
        <v>76</v>
      </c>
      <c r="F3720" s="62" t="s">
        <v>13488</v>
      </c>
      <c r="G3720" s="45" t="s">
        <v>3728</v>
      </c>
      <c r="H3720" s="59">
        <v>44328</v>
      </c>
      <c r="I3720" s="59">
        <v>45058</v>
      </c>
      <c r="J3720" s="48" t="str">
        <f>IF(Ugovori_OPULJP[[#This Row],[DATUM ZAVRŠETKA OPERACIJE]]&gt;DATE(2024,3,31),"u provedbi","završen")</f>
        <v>završen</v>
      </c>
      <c r="K3720" s="58" t="s">
        <v>37</v>
      </c>
      <c r="L3720" s="58" t="s">
        <v>37</v>
      </c>
      <c r="M3720" s="49">
        <v>0.85</v>
      </c>
      <c r="N3720" s="49">
        <v>0.15</v>
      </c>
      <c r="O3720" s="50">
        <f>Ugovori_OPULJP[[#This Row],[Bespovratna sredstva - Ukupno (EU+Nac) HRK
= Ukupna ugovorena vrijednost bespovratnih sredstava]]*Ugovori_OPULJP[[#This Row],[EU STOPA SUFINANCIRANJA %
EU CO-FINANCING RATE %]]</f>
        <v>1952843.567</v>
      </c>
      <c r="P3720" s="51">
        <f>Ugovori_OPULJP[[#This Row],[Bespovratna sredstva - EU dio - HRK]]/7.5345</f>
        <v>259186.88260667594</v>
      </c>
      <c r="Q3720" s="50">
        <f>Ugovori_OPULJP[[#This Row],[Bespovratna sredstva - Ukupno (EU+Nac) HRK
= Ukupna ugovorena vrijednost bespovratnih sredstava]]*Ugovori_OPULJP[[#This Row],[STOPA NACIONALNOG SUFINANCIRANJA %]]</f>
        <v>344619.45299999998</v>
      </c>
      <c r="R3720" s="51">
        <f>Ugovori_OPULJP[[#This Row],[Bespovratna sredstva - Nacionalni dio - HRK]]/7.5345</f>
        <v>45738.861636472226</v>
      </c>
      <c r="S3720" s="52">
        <v>2297463.02</v>
      </c>
      <c r="T3720" s="53">
        <f>Ugovori_OPULJP[[#This Row],[Bespovratna sredstva - Ukupno (EU+Nac) HRK
= Ukupna ugovorena vrijednost bespovratnih sredstava]]/7.5345</f>
        <v>304925.74424314819</v>
      </c>
      <c r="U3720" s="50">
        <v>0</v>
      </c>
      <c r="V3720" s="51">
        <f>Ugovori_OPULJP[[#This Row],[Javni doprinos korisnika - HRK]]/7.5345</f>
        <v>0</v>
      </c>
      <c r="W3720" s="50">
        <v>0</v>
      </c>
      <c r="X3720" s="51">
        <f>Ugovori_OPULJP[[#This Row],[Privatni doprinos korisnika - HRK]]/7.5345</f>
        <v>0</v>
      </c>
      <c r="Y3720" s="52">
        <v>2297463.02</v>
      </c>
      <c r="Z3720" s="53">
        <f>Ugovori_OPULJP[[#This Row],[UKUPNI PRIHVATLJIVI IZDACI
TOTAL ELIGIBLE EXPENDITURE
= Bespovratna sredstva ukupno + doprinos korisnika
= Ukupni prihvatljivi troškovi
= Ukupna ugovorena vrijednost projekta HRK]]/7.5345</f>
        <v>304925.74424314819</v>
      </c>
      <c r="AA3720" s="57" t="s">
        <v>12326</v>
      </c>
      <c r="AB3720" s="57" t="s">
        <v>753</v>
      </c>
      <c r="AC3720" s="107" t="s">
        <v>13489</v>
      </c>
      <c r="AD3720" s="63" t="s">
        <v>12328</v>
      </c>
    </row>
    <row r="3721" spans="1:30" ht="88.5" customHeight="1" x14ac:dyDescent="0.2">
      <c r="A3721" s="61" t="s">
        <v>13490</v>
      </c>
      <c r="B3721" s="55" t="s">
        <v>12136</v>
      </c>
      <c r="C3721" s="56" t="s">
        <v>12323</v>
      </c>
      <c r="D3721" s="56" t="s">
        <v>13439</v>
      </c>
      <c r="E3721" s="57" t="s">
        <v>76</v>
      </c>
      <c r="F3721" s="62" t="s">
        <v>13491</v>
      </c>
      <c r="G3721" s="62" t="s">
        <v>13492</v>
      </c>
      <c r="H3721" s="59">
        <v>44328</v>
      </c>
      <c r="I3721" s="59">
        <v>45058</v>
      </c>
      <c r="J3721" s="48" t="str">
        <f>IF(Ugovori_OPULJP[[#This Row],[DATUM ZAVRŠETKA OPERACIJE]]&gt;DATE(2024,3,31),"u provedbi","završen")</f>
        <v>završen</v>
      </c>
      <c r="K3721" s="58" t="s">
        <v>13493</v>
      </c>
      <c r="L3721" s="58" t="s">
        <v>79</v>
      </c>
      <c r="M3721" s="49">
        <v>0.85</v>
      </c>
      <c r="N3721" s="49">
        <v>0.15</v>
      </c>
      <c r="O3721" s="50">
        <f>Ugovori_OPULJP[[#This Row],[Bespovratna sredstva - Ukupno (EU+Nac) HRK
= Ukupna ugovorena vrijednost bespovratnih sredstava]]*Ugovori_OPULJP[[#This Row],[EU STOPA SUFINANCIRANJA %
EU CO-FINANCING RATE %]]</f>
        <v>1241827.577</v>
      </c>
      <c r="P3721" s="51">
        <f>Ugovori_OPULJP[[#This Row],[Bespovratna sredstva - EU dio - HRK]]/7.5345</f>
        <v>164818.84358617029</v>
      </c>
      <c r="Q3721" s="50">
        <f>Ugovori_OPULJP[[#This Row],[Bespovratna sredstva - Ukupno (EU+Nac) HRK
= Ukupna ugovorena vrijednost bespovratnih sredstava]]*Ugovori_OPULJP[[#This Row],[STOPA NACIONALNOG SUFINANCIRANJA %]]</f>
        <v>219146.04300000001</v>
      </c>
      <c r="R3721" s="51">
        <f>Ugovori_OPULJP[[#This Row],[Bespovratna sredstva - Nacionalni dio - HRK]]/7.5345</f>
        <v>29085.678279912401</v>
      </c>
      <c r="S3721" s="52">
        <v>1460973.62</v>
      </c>
      <c r="T3721" s="53">
        <f>Ugovori_OPULJP[[#This Row],[Bespovratna sredstva - Ukupno (EU+Nac) HRK
= Ukupna ugovorena vrijednost bespovratnih sredstava]]/7.5345</f>
        <v>193904.52186608268</v>
      </c>
      <c r="U3721" s="50">
        <v>0</v>
      </c>
      <c r="V3721" s="51">
        <f>Ugovori_OPULJP[[#This Row],[Javni doprinos korisnika - HRK]]/7.5345</f>
        <v>0</v>
      </c>
      <c r="W3721" s="50">
        <v>0</v>
      </c>
      <c r="X3721" s="51">
        <f>Ugovori_OPULJP[[#This Row],[Privatni doprinos korisnika - HRK]]/7.5345</f>
        <v>0</v>
      </c>
      <c r="Y3721" s="52">
        <v>1460973.62</v>
      </c>
      <c r="Z3721" s="53">
        <f>Ugovori_OPULJP[[#This Row],[UKUPNI PRIHVATLJIVI IZDACI
TOTAL ELIGIBLE EXPENDITURE
= Bespovratna sredstva ukupno + doprinos korisnika
= Ukupni prihvatljivi troškovi
= Ukupna ugovorena vrijednost projekta HRK]]/7.5345</f>
        <v>193904.52186608268</v>
      </c>
      <c r="AA3721" s="57" t="s">
        <v>12326</v>
      </c>
      <c r="AB3721" s="57" t="s">
        <v>753</v>
      </c>
      <c r="AC3721" s="107" t="s">
        <v>13494</v>
      </c>
      <c r="AD3721" s="63" t="s">
        <v>12328</v>
      </c>
    </row>
    <row r="3722" spans="1:30" ht="88.5" customHeight="1" x14ac:dyDescent="0.2">
      <c r="A3722" s="61" t="s">
        <v>13495</v>
      </c>
      <c r="B3722" s="55" t="s">
        <v>12136</v>
      </c>
      <c r="C3722" s="56" t="s">
        <v>12323</v>
      </c>
      <c r="D3722" s="56" t="s">
        <v>13439</v>
      </c>
      <c r="E3722" s="57" t="s">
        <v>76</v>
      </c>
      <c r="F3722" s="62" t="s">
        <v>13496</v>
      </c>
      <c r="G3722" s="62" t="s">
        <v>13497</v>
      </c>
      <c r="H3722" s="59">
        <v>44336</v>
      </c>
      <c r="I3722" s="59">
        <v>45066</v>
      </c>
      <c r="J3722" s="48" t="str">
        <f>IF(Ugovori_OPULJP[[#This Row],[DATUM ZAVRŠETKA OPERACIJE]]&gt;DATE(2024,3,31),"u provedbi","završen")</f>
        <v>završen</v>
      </c>
      <c r="K3722" s="58" t="s">
        <v>244</v>
      </c>
      <c r="L3722" s="58" t="s">
        <v>244</v>
      </c>
      <c r="M3722" s="49">
        <v>0.85</v>
      </c>
      <c r="N3722" s="49">
        <v>0.15</v>
      </c>
      <c r="O3722" s="50">
        <f>Ugovori_OPULJP[[#This Row],[Bespovratna sredstva - Ukupno (EU+Nac) HRK
= Ukupna ugovorena vrijednost bespovratnih sredstava]]*Ugovori_OPULJP[[#This Row],[EU STOPA SUFINANCIRANJA %
EU CO-FINANCING RATE %]]</f>
        <v>2261070.6094999998</v>
      </c>
      <c r="P3722" s="51">
        <f>Ugovori_OPULJP[[#This Row],[Bespovratna sredstva - EU dio - HRK]]/7.5345</f>
        <v>300095.64131661021</v>
      </c>
      <c r="Q3722" s="50">
        <f>Ugovori_OPULJP[[#This Row],[Bespovratna sredstva - Ukupno (EU+Nac) HRK
= Ukupna ugovorena vrijednost bespovratnih sredstava]]*Ugovori_OPULJP[[#This Row],[STOPA NACIONALNOG SUFINANCIRANJA %]]</f>
        <v>399012.46049999999</v>
      </c>
      <c r="R3722" s="51">
        <f>Ugovori_OPULJP[[#This Row],[Bespovratna sredstva - Nacionalni dio - HRK]]/7.5345</f>
        <v>52958.054349990038</v>
      </c>
      <c r="S3722" s="52">
        <v>2660083.0699999998</v>
      </c>
      <c r="T3722" s="53">
        <f>Ugovori_OPULJP[[#This Row],[Bespovratna sredstva - Ukupno (EU+Nac) HRK
= Ukupna ugovorena vrijednost bespovratnih sredstava]]/7.5345</f>
        <v>353053.69566660025</v>
      </c>
      <c r="U3722" s="50">
        <v>0</v>
      </c>
      <c r="V3722" s="51">
        <f>Ugovori_OPULJP[[#This Row],[Javni doprinos korisnika - HRK]]/7.5345</f>
        <v>0</v>
      </c>
      <c r="W3722" s="50">
        <v>0</v>
      </c>
      <c r="X3722" s="51">
        <f>Ugovori_OPULJP[[#This Row],[Privatni doprinos korisnika - HRK]]/7.5345</f>
        <v>0</v>
      </c>
      <c r="Y3722" s="52">
        <v>2660083.0699999998</v>
      </c>
      <c r="Z3722" s="53">
        <f>Ugovori_OPULJP[[#This Row],[UKUPNI PRIHVATLJIVI IZDACI
TOTAL ELIGIBLE EXPENDITURE
= Bespovratna sredstva ukupno + doprinos korisnika
= Ukupni prihvatljivi troškovi
= Ukupna ugovorena vrijednost projekta HRK]]/7.5345</f>
        <v>353053.69566660025</v>
      </c>
      <c r="AA3722" s="57" t="s">
        <v>12326</v>
      </c>
      <c r="AB3722" s="57" t="s">
        <v>753</v>
      </c>
      <c r="AC3722" s="107" t="s">
        <v>13498</v>
      </c>
      <c r="AD3722" s="63" t="s">
        <v>12328</v>
      </c>
    </row>
    <row r="3723" spans="1:30" ht="88.5" customHeight="1" x14ac:dyDescent="0.2">
      <c r="A3723" s="61" t="s">
        <v>13499</v>
      </c>
      <c r="B3723" s="55" t="s">
        <v>12136</v>
      </c>
      <c r="C3723" s="56" t="s">
        <v>12323</v>
      </c>
      <c r="D3723" s="56" t="s">
        <v>13439</v>
      </c>
      <c r="E3723" s="57" t="s">
        <v>76</v>
      </c>
      <c r="F3723" s="62" t="s">
        <v>13500</v>
      </c>
      <c r="G3723" s="45" t="s">
        <v>12915</v>
      </c>
      <c r="H3723" s="59">
        <v>44328</v>
      </c>
      <c r="I3723" s="59">
        <v>45058</v>
      </c>
      <c r="J3723" s="48" t="str">
        <f>IF(Ugovori_OPULJP[[#This Row],[DATUM ZAVRŠETKA OPERACIJE]]&gt;DATE(2024,3,31),"u provedbi","završen")</f>
        <v>završen</v>
      </c>
      <c r="K3723" s="58" t="s">
        <v>36</v>
      </c>
      <c r="L3723" s="58" t="s">
        <v>37</v>
      </c>
      <c r="M3723" s="49">
        <v>0.85</v>
      </c>
      <c r="N3723" s="49">
        <v>0.15</v>
      </c>
      <c r="O3723" s="50">
        <f>Ugovori_OPULJP[[#This Row],[Bespovratna sredstva - Ukupno (EU+Nac) HRK
= Ukupna ugovorena vrijednost bespovratnih sredstava]]*Ugovori_OPULJP[[#This Row],[EU STOPA SUFINANCIRANJA %
EU CO-FINANCING RATE %]]</f>
        <v>2401659.9805000001</v>
      </c>
      <c r="P3723" s="51">
        <f>Ugovori_OPULJP[[#This Row],[Bespovratna sredstva - EU dio - HRK]]/7.5345</f>
        <v>318755.05746897601</v>
      </c>
      <c r="Q3723" s="50">
        <f>Ugovori_OPULJP[[#This Row],[Bespovratna sredstva - Ukupno (EU+Nac) HRK
= Ukupna ugovorena vrijednost bespovratnih sredstava]]*Ugovori_OPULJP[[#This Row],[STOPA NACIONALNOG SUFINANCIRANJA %]]</f>
        <v>423822.34950000001</v>
      </c>
      <c r="R3723" s="51">
        <f>Ugovori_OPULJP[[#This Row],[Bespovratna sredstva - Nacionalni dio - HRK]]/7.5345</f>
        <v>56250.892494525186</v>
      </c>
      <c r="S3723" s="52">
        <v>2825482.33</v>
      </c>
      <c r="T3723" s="53">
        <f>Ugovori_OPULJP[[#This Row],[Bespovratna sredstva - Ukupno (EU+Nac) HRK
= Ukupna ugovorena vrijednost bespovratnih sredstava]]/7.5345</f>
        <v>375005.94996350119</v>
      </c>
      <c r="U3723" s="50">
        <v>0</v>
      </c>
      <c r="V3723" s="51">
        <f>Ugovori_OPULJP[[#This Row],[Javni doprinos korisnika - HRK]]/7.5345</f>
        <v>0</v>
      </c>
      <c r="W3723" s="50">
        <v>0</v>
      </c>
      <c r="X3723" s="51">
        <f>Ugovori_OPULJP[[#This Row],[Privatni doprinos korisnika - HRK]]/7.5345</f>
        <v>0</v>
      </c>
      <c r="Y3723" s="52">
        <v>2825482.33</v>
      </c>
      <c r="Z3723" s="53">
        <f>Ugovori_OPULJP[[#This Row],[UKUPNI PRIHVATLJIVI IZDACI
TOTAL ELIGIBLE EXPENDITURE
= Bespovratna sredstva ukupno + doprinos korisnika
= Ukupni prihvatljivi troškovi
= Ukupna ugovorena vrijednost projekta HRK]]/7.5345</f>
        <v>375005.94996350119</v>
      </c>
      <c r="AA3723" s="57" t="s">
        <v>12326</v>
      </c>
      <c r="AB3723" s="57" t="s">
        <v>753</v>
      </c>
      <c r="AC3723" s="107" t="s">
        <v>13501</v>
      </c>
      <c r="AD3723" s="63" t="s">
        <v>12328</v>
      </c>
    </row>
    <row r="3724" spans="1:30" ht="88.5" customHeight="1" x14ac:dyDescent="0.2">
      <c r="A3724" s="61" t="s">
        <v>13502</v>
      </c>
      <c r="B3724" s="55" t="s">
        <v>12136</v>
      </c>
      <c r="C3724" s="56" t="s">
        <v>12323</v>
      </c>
      <c r="D3724" s="56" t="s">
        <v>13439</v>
      </c>
      <c r="E3724" s="57" t="s">
        <v>76</v>
      </c>
      <c r="F3724" s="62" t="s">
        <v>13503</v>
      </c>
      <c r="G3724" s="62" t="s">
        <v>13504</v>
      </c>
      <c r="H3724" s="59">
        <v>44328</v>
      </c>
      <c r="I3724" s="59">
        <v>45058</v>
      </c>
      <c r="J3724" s="48" t="str">
        <f>IF(Ugovori_OPULJP[[#This Row],[DATUM ZAVRŠETKA OPERACIJE]]&gt;DATE(2024,3,31),"u provedbi","završen")</f>
        <v>završen</v>
      </c>
      <c r="K3724" s="58" t="s">
        <v>425</v>
      </c>
      <c r="L3724" s="46" t="s">
        <v>425</v>
      </c>
      <c r="M3724" s="49">
        <v>0.85</v>
      </c>
      <c r="N3724" s="49">
        <v>0.15</v>
      </c>
      <c r="O3724" s="50">
        <f>Ugovori_OPULJP[[#This Row],[Bespovratna sredstva - Ukupno (EU+Nac) HRK
= Ukupna ugovorena vrijednost bespovratnih sredstava]]*Ugovori_OPULJP[[#This Row],[EU STOPA SUFINANCIRANJA %
EU CO-FINANCING RATE %]]</f>
        <v>881402.05149999994</v>
      </c>
      <c r="P3724" s="51">
        <f>Ugovori_OPULJP[[#This Row],[Bespovratna sredstva - EU dio - HRK]]/7.5345</f>
        <v>116982.15561749286</v>
      </c>
      <c r="Q3724" s="50">
        <f>Ugovori_OPULJP[[#This Row],[Bespovratna sredstva - Ukupno (EU+Nac) HRK
= Ukupna ugovorena vrijednost bespovratnih sredstava]]*Ugovori_OPULJP[[#This Row],[STOPA NACIONALNOG SUFINANCIRANJA %]]</f>
        <v>155541.5385</v>
      </c>
      <c r="R3724" s="51">
        <f>Ugovori_OPULJP[[#This Row],[Bespovratna sredstva - Nacionalni dio - HRK]]/7.5345</f>
        <v>20643.909814851679</v>
      </c>
      <c r="S3724" s="52">
        <v>1036943.59</v>
      </c>
      <c r="T3724" s="53">
        <f>Ugovori_OPULJP[[#This Row],[Bespovratna sredstva - Ukupno (EU+Nac) HRK
= Ukupna ugovorena vrijednost bespovratnih sredstava]]/7.5345</f>
        <v>137626.06543234453</v>
      </c>
      <c r="U3724" s="50">
        <v>0</v>
      </c>
      <c r="V3724" s="51">
        <f>Ugovori_OPULJP[[#This Row],[Javni doprinos korisnika - HRK]]/7.5345</f>
        <v>0</v>
      </c>
      <c r="W3724" s="50">
        <v>0</v>
      </c>
      <c r="X3724" s="51">
        <f>Ugovori_OPULJP[[#This Row],[Privatni doprinos korisnika - HRK]]/7.5345</f>
        <v>0</v>
      </c>
      <c r="Y3724" s="52">
        <v>1036943.59</v>
      </c>
      <c r="Z3724" s="53">
        <f>Ugovori_OPULJP[[#This Row],[UKUPNI PRIHVATLJIVI IZDACI
TOTAL ELIGIBLE EXPENDITURE
= Bespovratna sredstva ukupno + doprinos korisnika
= Ukupni prihvatljivi troškovi
= Ukupna ugovorena vrijednost projekta HRK]]/7.5345</f>
        <v>137626.06543234453</v>
      </c>
      <c r="AA3724" s="57" t="s">
        <v>12326</v>
      </c>
      <c r="AB3724" s="57" t="s">
        <v>753</v>
      </c>
      <c r="AC3724" s="107" t="s">
        <v>13505</v>
      </c>
      <c r="AD3724" s="63" t="s">
        <v>12328</v>
      </c>
    </row>
    <row r="3725" spans="1:30" ht="88.5" customHeight="1" x14ac:dyDescent="0.2">
      <c r="A3725" s="61" t="s">
        <v>13506</v>
      </c>
      <c r="B3725" s="55" t="s">
        <v>12136</v>
      </c>
      <c r="C3725" s="56" t="s">
        <v>12323</v>
      </c>
      <c r="D3725" s="56" t="s">
        <v>13439</v>
      </c>
      <c r="E3725" s="57" t="s">
        <v>76</v>
      </c>
      <c r="F3725" s="62" t="s">
        <v>13507</v>
      </c>
      <c r="G3725" s="62" t="s">
        <v>13508</v>
      </c>
      <c r="H3725" s="59">
        <v>44328</v>
      </c>
      <c r="I3725" s="59">
        <v>45058</v>
      </c>
      <c r="J3725" s="48" t="str">
        <f>IF(Ugovori_OPULJP[[#This Row],[DATUM ZAVRŠETKA OPERACIJE]]&gt;DATE(2024,3,31),"u provedbi","završen")</f>
        <v>završen</v>
      </c>
      <c r="K3725" s="58" t="s">
        <v>13509</v>
      </c>
      <c r="L3725" s="58" t="s">
        <v>37</v>
      </c>
      <c r="M3725" s="49">
        <v>0.85</v>
      </c>
      <c r="N3725" s="49">
        <v>0.15</v>
      </c>
      <c r="O3725" s="50">
        <f>Ugovori_OPULJP[[#This Row],[Bespovratna sredstva - Ukupno (EU+Nac) HRK
= Ukupna ugovorena vrijednost bespovratnih sredstava]]*Ugovori_OPULJP[[#This Row],[EU STOPA SUFINANCIRANJA %
EU CO-FINANCING RATE %]]</f>
        <v>1573036.5285</v>
      </c>
      <c r="P3725" s="51">
        <f>Ugovori_OPULJP[[#This Row],[Bespovratna sredstva - EU dio - HRK]]/7.5345</f>
        <v>208777.82580131394</v>
      </c>
      <c r="Q3725" s="50">
        <f>Ugovori_OPULJP[[#This Row],[Bespovratna sredstva - Ukupno (EU+Nac) HRK
= Ukupna ugovorena vrijednost bespovratnih sredstava]]*Ugovori_OPULJP[[#This Row],[STOPA NACIONALNOG SUFINANCIRANJA %]]</f>
        <v>277594.68150000001</v>
      </c>
      <c r="R3725" s="51">
        <f>Ugovori_OPULJP[[#This Row],[Bespovratna sredstva - Nacionalni dio - HRK]]/7.5345</f>
        <v>36843.145729643635</v>
      </c>
      <c r="S3725" s="52">
        <v>1850631.21</v>
      </c>
      <c r="T3725" s="53">
        <f>Ugovori_OPULJP[[#This Row],[Bespovratna sredstva - Ukupno (EU+Nac) HRK
= Ukupna ugovorena vrijednost bespovratnih sredstava]]/7.5345</f>
        <v>245620.97153095758</v>
      </c>
      <c r="U3725" s="50">
        <v>0</v>
      </c>
      <c r="V3725" s="51">
        <f>Ugovori_OPULJP[[#This Row],[Javni doprinos korisnika - HRK]]/7.5345</f>
        <v>0</v>
      </c>
      <c r="W3725" s="50">
        <v>0</v>
      </c>
      <c r="X3725" s="51">
        <f>Ugovori_OPULJP[[#This Row],[Privatni doprinos korisnika - HRK]]/7.5345</f>
        <v>0</v>
      </c>
      <c r="Y3725" s="52">
        <v>1850631.21</v>
      </c>
      <c r="Z3725" s="53">
        <f>Ugovori_OPULJP[[#This Row],[UKUPNI PRIHVATLJIVI IZDACI
TOTAL ELIGIBLE EXPENDITURE
= Bespovratna sredstva ukupno + doprinos korisnika
= Ukupni prihvatljivi troškovi
= Ukupna ugovorena vrijednost projekta HRK]]/7.5345</f>
        <v>245620.97153095758</v>
      </c>
      <c r="AA3725" s="57" t="s">
        <v>12326</v>
      </c>
      <c r="AB3725" s="57" t="s">
        <v>753</v>
      </c>
      <c r="AC3725" s="107" t="s">
        <v>13510</v>
      </c>
      <c r="AD3725" s="63" t="s">
        <v>12328</v>
      </c>
    </row>
    <row r="3726" spans="1:30" ht="88.5" customHeight="1" x14ac:dyDescent="0.2">
      <c r="A3726" s="61" t="s">
        <v>13511</v>
      </c>
      <c r="B3726" s="55" t="s">
        <v>12136</v>
      </c>
      <c r="C3726" s="56" t="s">
        <v>12323</v>
      </c>
      <c r="D3726" s="56" t="s">
        <v>13439</v>
      </c>
      <c r="E3726" s="57" t="s">
        <v>76</v>
      </c>
      <c r="F3726" s="62" t="s">
        <v>13512</v>
      </c>
      <c r="G3726" s="62" t="s">
        <v>13513</v>
      </c>
      <c r="H3726" s="59">
        <v>44328</v>
      </c>
      <c r="I3726" s="59">
        <v>45058</v>
      </c>
      <c r="J3726" s="48" t="str">
        <f>IF(Ugovori_OPULJP[[#This Row],[DATUM ZAVRŠETKA OPERACIJE]]&gt;DATE(2024,3,31),"u provedbi","završen")</f>
        <v>završen</v>
      </c>
      <c r="K3726" s="58" t="s">
        <v>13514</v>
      </c>
      <c r="L3726" s="46" t="s">
        <v>425</v>
      </c>
      <c r="M3726" s="49">
        <v>0.85</v>
      </c>
      <c r="N3726" s="49">
        <v>0.15</v>
      </c>
      <c r="O3726" s="50">
        <f>Ugovori_OPULJP[[#This Row],[Bespovratna sredstva - Ukupno (EU+Nac) HRK
= Ukupna ugovorena vrijednost bespovratnih sredstava]]*Ugovori_OPULJP[[#This Row],[EU STOPA SUFINANCIRANJA %
EU CO-FINANCING RATE %]]</f>
        <v>1005832.5654999999</v>
      </c>
      <c r="P3726" s="51">
        <f>Ugovori_OPULJP[[#This Row],[Bespovratna sredstva - EU dio - HRK]]/7.5345</f>
        <v>133496.92288804828</v>
      </c>
      <c r="Q3726" s="50">
        <f>Ugovori_OPULJP[[#This Row],[Bespovratna sredstva - Ukupno (EU+Nac) HRK
= Ukupna ugovorena vrijednost bespovratnih sredstava]]*Ugovori_OPULJP[[#This Row],[STOPA NACIONALNOG SUFINANCIRANJA %]]</f>
        <v>177499.8645</v>
      </c>
      <c r="R3726" s="51">
        <f>Ugovori_OPULJP[[#This Row],[Bespovratna sredstva - Nacionalni dio - HRK]]/7.5345</f>
        <v>23558.280509655582</v>
      </c>
      <c r="S3726" s="52">
        <v>1183332.43</v>
      </c>
      <c r="T3726" s="53">
        <f>Ugovori_OPULJP[[#This Row],[Bespovratna sredstva - Ukupno (EU+Nac) HRK
= Ukupna ugovorena vrijednost bespovratnih sredstava]]/7.5345</f>
        <v>157055.20339770388</v>
      </c>
      <c r="U3726" s="50">
        <v>0</v>
      </c>
      <c r="V3726" s="51">
        <f>Ugovori_OPULJP[[#This Row],[Javni doprinos korisnika - HRK]]/7.5345</f>
        <v>0</v>
      </c>
      <c r="W3726" s="50">
        <v>0</v>
      </c>
      <c r="X3726" s="51">
        <f>Ugovori_OPULJP[[#This Row],[Privatni doprinos korisnika - HRK]]/7.5345</f>
        <v>0</v>
      </c>
      <c r="Y3726" s="52">
        <v>1183332.43</v>
      </c>
      <c r="Z3726" s="53">
        <f>Ugovori_OPULJP[[#This Row],[UKUPNI PRIHVATLJIVI IZDACI
TOTAL ELIGIBLE EXPENDITURE
= Bespovratna sredstva ukupno + doprinos korisnika
= Ukupni prihvatljivi troškovi
= Ukupna ugovorena vrijednost projekta HRK]]/7.5345</f>
        <v>157055.20339770388</v>
      </c>
      <c r="AA3726" s="57" t="s">
        <v>12326</v>
      </c>
      <c r="AB3726" s="57" t="s">
        <v>753</v>
      </c>
      <c r="AC3726" s="107" t="s">
        <v>13515</v>
      </c>
      <c r="AD3726" s="63" t="s">
        <v>12328</v>
      </c>
    </row>
    <row r="3727" spans="1:30" ht="88.5" customHeight="1" x14ac:dyDescent="0.2">
      <c r="A3727" s="61" t="s">
        <v>13516</v>
      </c>
      <c r="B3727" s="55" t="s">
        <v>12136</v>
      </c>
      <c r="C3727" s="56" t="s">
        <v>12323</v>
      </c>
      <c r="D3727" s="56" t="s">
        <v>13439</v>
      </c>
      <c r="E3727" s="57" t="s">
        <v>76</v>
      </c>
      <c r="F3727" s="62" t="s">
        <v>13517</v>
      </c>
      <c r="G3727" s="45" t="s">
        <v>13002</v>
      </c>
      <c r="H3727" s="59">
        <v>44328</v>
      </c>
      <c r="I3727" s="59">
        <v>44938</v>
      </c>
      <c r="J3727" s="48" t="str">
        <f>IF(Ugovori_OPULJP[[#This Row],[DATUM ZAVRŠETKA OPERACIJE]]&gt;DATE(2024,3,31),"u provedbi","završen")</f>
        <v>završen</v>
      </c>
      <c r="K3727" s="58" t="s">
        <v>13518</v>
      </c>
      <c r="L3727" s="58" t="s">
        <v>37</v>
      </c>
      <c r="M3727" s="49">
        <v>0.85</v>
      </c>
      <c r="N3727" s="49">
        <v>0.15</v>
      </c>
      <c r="O3727" s="50">
        <f>Ugovori_OPULJP[[#This Row],[Bespovratna sredstva - Ukupno (EU+Nac) HRK
= Ukupna ugovorena vrijednost bespovratnih sredstava]]*Ugovori_OPULJP[[#This Row],[EU STOPA SUFINANCIRANJA %
EU CO-FINANCING RATE %]]</f>
        <v>2036020.1384999999</v>
      </c>
      <c r="P3727" s="51">
        <f>Ugovori_OPULJP[[#This Row],[Bespovratna sredstva - EU dio - HRK]]/7.5345</f>
        <v>270226.31077045586</v>
      </c>
      <c r="Q3727" s="50">
        <f>Ugovori_OPULJP[[#This Row],[Bespovratna sredstva - Ukupno (EU+Nac) HRK
= Ukupna ugovorena vrijednost bespovratnih sredstava]]*Ugovori_OPULJP[[#This Row],[STOPA NACIONALNOG SUFINANCIRANJA %]]</f>
        <v>359297.6715</v>
      </c>
      <c r="R3727" s="51">
        <f>Ugovori_OPULJP[[#This Row],[Bespovratna sredstva - Nacionalni dio - HRK]]/7.5345</f>
        <v>47686.996018315745</v>
      </c>
      <c r="S3727" s="52">
        <v>2395317.81</v>
      </c>
      <c r="T3727" s="53">
        <f>Ugovori_OPULJP[[#This Row],[Bespovratna sredstva - Ukupno (EU+Nac) HRK
= Ukupna ugovorena vrijednost bespovratnih sredstava]]/7.5345</f>
        <v>317913.30678877165</v>
      </c>
      <c r="U3727" s="50">
        <v>0</v>
      </c>
      <c r="V3727" s="51">
        <f>Ugovori_OPULJP[[#This Row],[Javni doprinos korisnika - HRK]]/7.5345</f>
        <v>0</v>
      </c>
      <c r="W3727" s="50">
        <v>0</v>
      </c>
      <c r="X3727" s="51">
        <f>Ugovori_OPULJP[[#This Row],[Privatni doprinos korisnika - HRK]]/7.5345</f>
        <v>0</v>
      </c>
      <c r="Y3727" s="52">
        <v>2395317.81</v>
      </c>
      <c r="Z3727" s="53">
        <f>Ugovori_OPULJP[[#This Row],[UKUPNI PRIHVATLJIVI IZDACI
TOTAL ELIGIBLE EXPENDITURE
= Bespovratna sredstva ukupno + doprinos korisnika
= Ukupni prihvatljivi troškovi
= Ukupna ugovorena vrijednost projekta HRK]]/7.5345</f>
        <v>317913.30678877165</v>
      </c>
      <c r="AA3727" s="57" t="s">
        <v>12326</v>
      </c>
      <c r="AB3727" s="57" t="s">
        <v>753</v>
      </c>
      <c r="AC3727" s="107" t="s">
        <v>13519</v>
      </c>
      <c r="AD3727" s="63" t="s">
        <v>12328</v>
      </c>
    </row>
    <row r="3728" spans="1:30" ht="88.5" customHeight="1" x14ac:dyDescent="0.2">
      <c r="A3728" s="61" t="s">
        <v>13520</v>
      </c>
      <c r="B3728" s="55" t="s">
        <v>12136</v>
      </c>
      <c r="C3728" s="56" t="s">
        <v>12323</v>
      </c>
      <c r="D3728" s="56" t="s">
        <v>13439</v>
      </c>
      <c r="E3728" s="57" t="s">
        <v>76</v>
      </c>
      <c r="F3728" s="62" t="s">
        <v>13521</v>
      </c>
      <c r="G3728" s="45" t="s">
        <v>13073</v>
      </c>
      <c r="H3728" s="59">
        <v>44328</v>
      </c>
      <c r="I3728" s="59">
        <v>45058</v>
      </c>
      <c r="J3728" s="48" t="str">
        <f>IF(Ugovori_OPULJP[[#This Row],[DATUM ZAVRŠETKA OPERACIJE]]&gt;DATE(2024,3,31),"u provedbi","završen")</f>
        <v>završen</v>
      </c>
      <c r="K3728" s="58" t="s">
        <v>109</v>
      </c>
      <c r="L3728" s="58" t="s">
        <v>104</v>
      </c>
      <c r="M3728" s="49">
        <v>0.85</v>
      </c>
      <c r="N3728" s="49">
        <v>0.15</v>
      </c>
      <c r="O3728" s="50">
        <f>Ugovori_OPULJP[[#This Row],[Bespovratna sredstva - Ukupno (EU+Nac) HRK
= Ukupna ugovorena vrijednost bespovratnih sredstava]]*Ugovori_OPULJP[[#This Row],[EU STOPA SUFINANCIRANJA %
EU CO-FINANCING RATE %]]</f>
        <v>2296527.6709999996</v>
      </c>
      <c r="P3728" s="51">
        <f>Ugovori_OPULJP[[#This Row],[Bespovratna sredstva - EU dio - HRK]]/7.5345</f>
        <v>304801.60209702031</v>
      </c>
      <c r="Q3728" s="50">
        <f>Ugovori_OPULJP[[#This Row],[Bespovratna sredstva - Ukupno (EU+Nac) HRK
= Ukupna ugovorena vrijednost bespovratnih sredstava]]*Ugovori_OPULJP[[#This Row],[STOPA NACIONALNOG SUFINANCIRANJA %]]</f>
        <v>405269.58899999998</v>
      </c>
      <c r="R3728" s="51">
        <f>Ugovori_OPULJP[[#This Row],[Bespovratna sredstva - Nacionalni dio - HRK]]/7.5345</f>
        <v>53788.518017121234</v>
      </c>
      <c r="S3728" s="52">
        <v>2701797.26</v>
      </c>
      <c r="T3728" s="53">
        <f>Ugovori_OPULJP[[#This Row],[Bespovratna sredstva - Ukupno (EU+Nac) HRK
= Ukupna ugovorena vrijednost bespovratnih sredstava]]/7.5345</f>
        <v>358590.12011414155</v>
      </c>
      <c r="U3728" s="50">
        <v>0</v>
      </c>
      <c r="V3728" s="51">
        <f>Ugovori_OPULJP[[#This Row],[Javni doprinos korisnika - HRK]]/7.5345</f>
        <v>0</v>
      </c>
      <c r="W3728" s="50">
        <v>0</v>
      </c>
      <c r="X3728" s="51">
        <f>Ugovori_OPULJP[[#This Row],[Privatni doprinos korisnika - HRK]]/7.5345</f>
        <v>0</v>
      </c>
      <c r="Y3728" s="52">
        <v>2701797.26</v>
      </c>
      <c r="Z3728" s="53">
        <f>Ugovori_OPULJP[[#This Row],[UKUPNI PRIHVATLJIVI IZDACI
TOTAL ELIGIBLE EXPENDITURE
= Bespovratna sredstva ukupno + doprinos korisnika
= Ukupni prihvatljivi troškovi
= Ukupna ugovorena vrijednost projekta HRK]]/7.5345</f>
        <v>358590.12011414155</v>
      </c>
      <c r="AA3728" s="57" t="s">
        <v>12326</v>
      </c>
      <c r="AB3728" s="57" t="s">
        <v>753</v>
      </c>
      <c r="AC3728" s="107" t="s">
        <v>13522</v>
      </c>
      <c r="AD3728" s="63" t="s">
        <v>12328</v>
      </c>
    </row>
    <row r="3729" spans="1:30" ht="88.5" customHeight="1" x14ac:dyDescent="0.2">
      <c r="A3729" s="61" t="s">
        <v>13523</v>
      </c>
      <c r="B3729" s="55" t="s">
        <v>12136</v>
      </c>
      <c r="C3729" s="56" t="s">
        <v>12323</v>
      </c>
      <c r="D3729" s="56" t="s">
        <v>13439</v>
      </c>
      <c r="E3729" s="57" t="s">
        <v>76</v>
      </c>
      <c r="F3729" s="62" t="s">
        <v>13524</v>
      </c>
      <c r="G3729" s="45" t="s">
        <v>1659</v>
      </c>
      <c r="H3729" s="59">
        <v>44328</v>
      </c>
      <c r="I3729" s="59">
        <v>45058</v>
      </c>
      <c r="J3729" s="48" t="str">
        <f>IF(Ugovori_OPULJP[[#This Row],[DATUM ZAVRŠETKA OPERACIJE]]&gt;DATE(2024,3,31),"u provedbi","završen")</f>
        <v>završen</v>
      </c>
      <c r="K3729" s="58" t="s">
        <v>154</v>
      </c>
      <c r="L3729" s="46" t="s">
        <v>155</v>
      </c>
      <c r="M3729" s="49">
        <v>0.85</v>
      </c>
      <c r="N3729" s="49">
        <v>0.15</v>
      </c>
      <c r="O3729" s="50">
        <f>Ugovori_OPULJP[[#This Row],[Bespovratna sredstva - Ukupno (EU+Nac) HRK
= Ukupna ugovorena vrijednost bespovratnih sredstava]]*Ugovori_OPULJP[[#This Row],[EU STOPA SUFINANCIRANJA %
EU CO-FINANCING RATE %]]</f>
        <v>1712479.3939999999</v>
      </c>
      <c r="P3729" s="51">
        <f>Ugovori_OPULJP[[#This Row],[Bespovratna sredstva - EU dio - HRK]]/7.5345</f>
        <v>227285.07452385689</v>
      </c>
      <c r="Q3729" s="50">
        <f>Ugovori_OPULJP[[#This Row],[Bespovratna sredstva - Ukupno (EU+Nac) HRK
= Ukupna ugovorena vrijednost bespovratnih sredstava]]*Ugovori_OPULJP[[#This Row],[STOPA NACIONALNOG SUFINANCIRANJA %]]</f>
        <v>302202.24599999998</v>
      </c>
      <c r="R3729" s="51">
        <f>Ugovori_OPULJP[[#This Row],[Bespovratna sredstva - Nacionalni dio - HRK]]/7.5345</f>
        <v>40109.130798327686</v>
      </c>
      <c r="S3729" s="52">
        <v>2014681.64</v>
      </c>
      <c r="T3729" s="53">
        <f>Ugovori_OPULJP[[#This Row],[Bespovratna sredstva - Ukupno (EU+Nac) HRK
= Ukupna ugovorena vrijednost bespovratnih sredstava]]/7.5345</f>
        <v>267394.2053221846</v>
      </c>
      <c r="U3729" s="50">
        <v>0</v>
      </c>
      <c r="V3729" s="51">
        <f>Ugovori_OPULJP[[#This Row],[Javni doprinos korisnika - HRK]]/7.5345</f>
        <v>0</v>
      </c>
      <c r="W3729" s="50">
        <v>0</v>
      </c>
      <c r="X3729" s="51">
        <f>Ugovori_OPULJP[[#This Row],[Privatni doprinos korisnika - HRK]]/7.5345</f>
        <v>0</v>
      </c>
      <c r="Y3729" s="52">
        <v>2014681.64</v>
      </c>
      <c r="Z3729" s="53">
        <f>Ugovori_OPULJP[[#This Row],[UKUPNI PRIHVATLJIVI IZDACI
TOTAL ELIGIBLE EXPENDITURE
= Bespovratna sredstva ukupno + doprinos korisnika
= Ukupni prihvatljivi troškovi
= Ukupna ugovorena vrijednost projekta HRK]]/7.5345</f>
        <v>267394.2053221846</v>
      </c>
      <c r="AA3729" s="57" t="s">
        <v>12326</v>
      </c>
      <c r="AB3729" s="57" t="s">
        <v>753</v>
      </c>
      <c r="AC3729" s="107" t="s">
        <v>13525</v>
      </c>
      <c r="AD3729" s="63" t="s">
        <v>12328</v>
      </c>
    </row>
    <row r="3730" spans="1:30" ht="88.5" customHeight="1" x14ac:dyDescent="0.2">
      <c r="A3730" s="61" t="s">
        <v>13526</v>
      </c>
      <c r="B3730" s="55" t="s">
        <v>12136</v>
      </c>
      <c r="C3730" s="56" t="s">
        <v>12323</v>
      </c>
      <c r="D3730" s="56" t="s">
        <v>13439</v>
      </c>
      <c r="E3730" s="57" t="s">
        <v>76</v>
      </c>
      <c r="F3730" s="62" t="s">
        <v>13527</v>
      </c>
      <c r="G3730" s="62" t="s">
        <v>13528</v>
      </c>
      <c r="H3730" s="59">
        <v>44328</v>
      </c>
      <c r="I3730" s="59">
        <v>45058</v>
      </c>
      <c r="J3730" s="48" t="str">
        <f>IF(Ugovori_OPULJP[[#This Row],[DATUM ZAVRŠETKA OPERACIJE]]&gt;DATE(2024,3,31),"u provedbi","završen")</f>
        <v>završen</v>
      </c>
      <c r="K3730" s="58" t="s">
        <v>4812</v>
      </c>
      <c r="L3730" s="58" t="s">
        <v>37</v>
      </c>
      <c r="M3730" s="49">
        <v>0.85</v>
      </c>
      <c r="N3730" s="49">
        <v>0.15</v>
      </c>
      <c r="O3730" s="50">
        <f>Ugovori_OPULJP[[#This Row],[Bespovratna sredstva - Ukupno (EU+Nac) HRK
= Ukupna ugovorena vrijednost bespovratnih sredstava]]*Ugovori_OPULJP[[#This Row],[EU STOPA SUFINANCIRANJA %
EU CO-FINANCING RATE %]]</f>
        <v>995939.51749999996</v>
      </c>
      <c r="P3730" s="51">
        <f>Ugovori_OPULJP[[#This Row],[Bespovratna sredstva - EU dio - HRK]]/7.5345</f>
        <v>132183.8897737076</v>
      </c>
      <c r="Q3730" s="50">
        <f>Ugovori_OPULJP[[#This Row],[Bespovratna sredstva - Ukupno (EU+Nac) HRK
= Ukupna ugovorena vrijednost bespovratnih sredstava]]*Ugovori_OPULJP[[#This Row],[STOPA NACIONALNOG SUFINANCIRANJA %]]</f>
        <v>175754.0325</v>
      </c>
      <c r="R3730" s="51">
        <f>Ugovori_OPULJP[[#This Row],[Bespovratna sredstva - Nacionalni dio - HRK]]/7.5345</f>
        <v>23326.56878359546</v>
      </c>
      <c r="S3730" s="52">
        <v>1171693.55</v>
      </c>
      <c r="T3730" s="53">
        <f>Ugovori_OPULJP[[#This Row],[Bespovratna sredstva - Ukupno (EU+Nac) HRK
= Ukupna ugovorena vrijednost bespovratnih sredstava]]/7.5345</f>
        <v>155510.45855730306</v>
      </c>
      <c r="U3730" s="50">
        <v>0</v>
      </c>
      <c r="V3730" s="51">
        <f>Ugovori_OPULJP[[#This Row],[Javni doprinos korisnika - HRK]]/7.5345</f>
        <v>0</v>
      </c>
      <c r="W3730" s="50">
        <v>0</v>
      </c>
      <c r="X3730" s="51">
        <f>Ugovori_OPULJP[[#This Row],[Privatni doprinos korisnika - HRK]]/7.5345</f>
        <v>0</v>
      </c>
      <c r="Y3730" s="52">
        <v>1171693.55</v>
      </c>
      <c r="Z3730" s="53">
        <f>Ugovori_OPULJP[[#This Row],[UKUPNI PRIHVATLJIVI IZDACI
TOTAL ELIGIBLE EXPENDITURE
= Bespovratna sredstva ukupno + doprinos korisnika
= Ukupni prihvatljivi troškovi
= Ukupna ugovorena vrijednost projekta HRK]]/7.5345</f>
        <v>155510.45855730306</v>
      </c>
      <c r="AA3730" s="57" t="s">
        <v>12326</v>
      </c>
      <c r="AB3730" s="57" t="s">
        <v>753</v>
      </c>
      <c r="AC3730" s="107" t="s">
        <v>13529</v>
      </c>
      <c r="AD3730" s="63" t="s">
        <v>12328</v>
      </c>
    </row>
    <row r="3731" spans="1:30" ht="88.5" customHeight="1" x14ac:dyDescent="0.2">
      <c r="A3731" s="61" t="s">
        <v>13530</v>
      </c>
      <c r="B3731" s="55" t="s">
        <v>12136</v>
      </c>
      <c r="C3731" s="56" t="s">
        <v>12323</v>
      </c>
      <c r="D3731" s="56" t="s">
        <v>13439</v>
      </c>
      <c r="E3731" s="57" t="s">
        <v>76</v>
      </c>
      <c r="F3731" s="62" t="s">
        <v>13531</v>
      </c>
      <c r="G3731" s="62" t="s">
        <v>125</v>
      </c>
      <c r="H3731" s="59">
        <v>44328</v>
      </c>
      <c r="I3731" s="59">
        <v>45058</v>
      </c>
      <c r="J3731" s="48" t="str">
        <f>IF(Ugovori_OPULJP[[#This Row],[DATUM ZAVRŠETKA OPERACIJE]]&gt;DATE(2024,3,31),"u provedbi","završen")</f>
        <v>završen</v>
      </c>
      <c r="K3731" s="58" t="s">
        <v>10535</v>
      </c>
      <c r="L3731" s="58" t="s">
        <v>37</v>
      </c>
      <c r="M3731" s="49">
        <v>0.85</v>
      </c>
      <c r="N3731" s="49">
        <v>0.15</v>
      </c>
      <c r="O3731" s="50">
        <f>Ugovori_OPULJP[[#This Row],[Bespovratna sredstva - Ukupno (EU+Nac) HRK
= Ukupna ugovorena vrijednost bespovratnih sredstava]]*Ugovori_OPULJP[[#This Row],[EU STOPA SUFINANCIRANJA %
EU CO-FINANCING RATE %]]</f>
        <v>1793659.8</v>
      </c>
      <c r="P3731" s="51">
        <f>Ugovori_OPULJP[[#This Row],[Bespovratna sredstva - EU dio - HRK]]/7.5345</f>
        <v>238059.56599641647</v>
      </c>
      <c r="Q3731" s="50">
        <f>Ugovori_OPULJP[[#This Row],[Bespovratna sredstva - Ukupno (EU+Nac) HRK
= Ukupna ugovorena vrijednost bespovratnih sredstava]]*Ugovori_OPULJP[[#This Row],[STOPA NACIONALNOG SUFINANCIRANJA %]]</f>
        <v>316528.2</v>
      </c>
      <c r="R3731" s="51">
        <f>Ugovori_OPULJP[[#This Row],[Bespovratna sredstva - Nacionalni dio - HRK]]/7.5345</f>
        <v>42010.511646426436</v>
      </c>
      <c r="S3731" s="52">
        <v>2110188</v>
      </c>
      <c r="T3731" s="53">
        <f>Ugovori_OPULJP[[#This Row],[Bespovratna sredstva - Ukupno (EU+Nac) HRK
= Ukupna ugovorena vrijednost bespovratnih sredstava]]/7.5345</f>
        <v>280070.07764284289</v>
      </c>
      <c r="U3731" s="50">
        <v>0</v>
      </c>
      <c r="V3731" s="51">
        <f>Ugovori_OPULJP[[#This Row],[Javni doprinos korisnika - HRK]]/7.5345</f>
        <v>0</v>
      </c>
      <c r="W3731" s="50">
        <v>0</v>
      </c>
      <c r="X3731" s="51">
        <f>Ugovori_OPULJP[[#This Row],[Privatni doprinos korisnika - HRK]]/7.5345</f>
        <v>0</v>
      </c>
      <c r="Y3731" s="52">
        <v>2110188</v>
      </c>
      <c r="Z3731" s="53">
        <f>Ugovori_OPULJP[[#This Row],[UKUPNI PRIHVATLJIVI IZDACI
TOTAL ELIGIBLE EXPENDITURE
= Bespovratna sredstva ukupno + doprinos korisnika
= Ukupni prihvatljivi troškovi
= Ukupna ugovorena vrijednost projekta HRK]]/7.5345</f>
        <v>280070.07764284289</v>
      </c>
      <c r="AA3731" s="57" t="s">
        <v>12326</v>
      </c>
      <c r="AB3731" s="57" t="s">
        <v>753</v>
      </c>
      <c r="AC3731" s="107" t="s">
        <v>13532</v>
      </c>
      <c r="AD3731" s="63" t="s">
        <v>12328</v>
      </c>
    </row>
    <row r="3732" spans="1:30" ht="88.5" customHeight="1" x14ac:dyDescent="0.2">
      <c r="A3732" s="61" t="s">
        <v>13533</v>
      </c>
      <c r="B3732" s="55" t="s">
        <v>12136</v>
      </c>
      <c r="C3732" s="56" t="s">
        <v>12323</v>
      </c>
      <c r="D3732" s="56" t="s">
        <v>13439</v>
      </c>
      <c r="E3732" s="57" t="s">
        <v>76</v>
      </c>
      <c r="F3732" s="62" t="s">
        <v>13534</v>
      </c>
      <c r="G3732" s="62" t="s">
        <v>3848</v>
      </c>
      <c r="H3732" s="59">
        <v>44376</v>
      </c>
      <c r="I3732" s="59">
        <v>45106</v>
      </c>
      <c r="J3732" s="48" t="str">
        <f>IF(Ugovori_OPULJP[[#This Row],[DATUM ZAVRŠETKA OPERACIJE]]&gt;DATE(2024,3,31),"u provedbi","završen")</f>
        <v>završen</v>
      </c>
      <c r="K3732" s="58" t="s">
        <v>104</v>
      </c>
      <c r="L3732" s="58" t="s">
        <v>104</v>
      </c>
      <c r="M3732" s="49">
        <v>0.85</v>
      </c>
      <c r="N3732" s="49">
        <v>0.15</v>
      </c>
      <c r="O3732" s="50">
        <f>Ugovori_OPULJP[[#This Row],[Bespovratna sredstva - Ukupno (EU+Nac) HRK
= Ukupna ugovorena vrijednost bespovratnih sredstava]]*Ugovori_OPULJP[[#This Row],[EU STOPA SUFINANCIRANJA %
EU CO-FINANCING RATE %]]</f>
        <v>2353801.1214999999</v>
      </c>
      <c r="P3732" s="51">
        <f>Ugovori_OPULJP[[#This Row],[Bespovratna sredstva - EU dio - HRK]]/7.5345</f>
        <v>312403.09529497643</v>
      </c>
      <c r="Q3732" s="50">
        <f>Ugovori_OPULJP[[#This Row],[Bespovratna sredstva - Ukupno (EU+Nac) HRK
= Ukupna ugovorena vrijednost bespovratnih sredstava]]*Ugovori_OPULJP[[#This Row],[STOPA NACIONALNOG SUFINANCIRANJA %]]</f>
        <v>415376.66849999997</v>
      </c>
      <c r="R3732" s="51">
        <f>Ugovori_OPULJP[[#This Row],[Bespovratna sredstva - Nacionalni dio - HRK]]/7.5345</f>
        <v>55129.957993231132</v>
      </c>
      <c r="S3732" s="52">
        <v>2769177.79</v>
      </c>
      <c r="T3732" s="53">
        <f>Ugovori_OPULJP[[#This Row],[Bespovratna sredstva - Ukupno (EU+Nac) HRK
= Ukupna ugovorena vrijednost bespovratnih sredstava]]/7.5345</f>
        <v>367533.05328820756</v>
      </c>
      <c r="U3732" s="50">
        <v>0</v>
      </c>
      <c r="V3732" s="51">
        <f>Ugovori_OPULJP[[#This Row],[Javni doprinos korisnika - HRK]]/7.5345</f>
        <v>0</v>
      </c>
      <c r="W3732" s="50">
        <v>0</v>
      </c>
      <c r="X3732" s="51">
        <f>Ugovori_OPULJP[[#This Row],[Privatni doprinos korisnika - HRK]]/7.5345</f>
        <v>0</v>
      </c>
      <c r="Y3732" s="52">
        <v>2769177.79</v>
      </c>
      <c r="Z3732" s="53">
        <f>Ugovori_OPULJP[[#This Row],[UKUPNI PRIHVATLJIVI IZDACI
TOTAL ELIGIBLE EXPENDITURE
= Bespovratna sredstva ukupno + doprinos korisnika
= Ukupni prihvatljivi troškovi
= Ukupna ugovorena vrijednost projekta HRK]]/7.5345</f>
        <v>367533.05328820756</v>
      </c>
      <c r="AA3732" s="57" t="s">
        <v>12326</v>
      </c>
      <c r="AB3732" s="57" t="s">
        <v>753</v>
      </c>
      <c r="AC3732" s="108" t="s">
        <v>13535</v>
      </c>
      <c r="AD3732" s="63" t="s">
        <v>12328</v>
      </c>
    </row>
    <row r="3733" spans="1:30" ht="88.5" customHeight="1" x14ac:dyDescent="0.2">
      <c r="A3733" s="61" t="s">
        <v>13536</v>
      </c>
      <c r="B3733" s="55" t="s">
        <v>12136</v>
      </c>
      <c r="C3733" s="56" t="s">
        <v>12323</v>
      </c>
      <c r="D3733" s="56" t="s">
        <v>13439</v>
      </c>
      <c r="E3733" s="57" t="s">
        <v>76</v>
      </c>
      <c r="F3733" s="62" t="s">
        <v>13537</v>
      </c>
      <c r="G3733" s="62" t="s">
        <v>4652</v>
      </c>
      <c r="H3733" s="59">
        <v>44376</v>
      </c>
      <c r="I3733" s="59">
        <v>45106</v>
      </c>
      <c r="J3733" s="48" t="str">
        <f>IF(Ugovori_OPULJP[[#This Row],[DATUM ZAVRŠETKA OPERACIJE]]&gt;DATE(2024,3,31),"u provedbi","završen")</f>
        <v>završen</v>
      </c>
      <c r="K3733" s="67" t="s">
        <v>10368</v>
      </c>
      <c r="L3733" s="58" t="s">
        <v>173</v>
      </c>
      <c r="M3733" s="49">
        <v>0.85</v>
      </c>
      <c r="N3733" s="49">
        <v>0.15</v>
      </c>
      <c r="O3733" s="50">
        <f>Ugovori_OPULJP[[#This Row],[Bespovratna sredstva - Ukupno (EU+Nac) HRK
= Ukupna ugovorena vrijednost bespovratnih sredstava]]*Ugovori_OPULJP[[#This Row],[EU STOPA SUFINANCIRANJA %
EU CO-FINANCING RATE %]]</f>
        <v>1925192.7355</v>
      </c>
      <c r="P3733" s="51">
        <f>Ugovori_OPULJP[[#This Row],[Bespovratna sredstva - EU dio - HRK]]/7.5345</f>
        <v>255516.98659499633</v>
      </c>
      <c r="Q3733" s="50">
        <f>Ugovori_OPULJP[[#This Row],[Bespovratna sredstva - Ukupno (EU+Nac) HRK
= Ukupna ugovorena vrijednost bespovratnih sredstava]]*Ugovori_OPULJP[[#This Row],[STOPA NACIONALNOG SUFINANCIRANJA %]]</f>
        <v>339739.89449999999</v>
      </c>
      <c r="R3733" s="51">
        <f>Ugovori_OPULJP[[#This Row],[Bespovratna sredstva - Nacionalni dio - HRK]]/7.5345</f>
        <v>45091.232928528763</v>
      </c>
      <c r="S3733" s="52">
        <v>2264932.63</v>
      </c>
      <c r="T3733" s="53">
        <f>Ugovori_OPULJP[[#This Row],[Bespovratna sredstva - Ukupno (EU+Nac) HRK
= Ukupna ugovorena vrijednost bespovratnih sredstava]]/7.5345</f>
        <v>300608.2195235251</v>
      </c>
      <c r="U3733" s="50">
        <v>0</v>
      </c>
      <c r="V3733" s="51">
        <f>Ugovori_OPULJP[[#This Row],[Javni doprinos korisnika - HRK]]/7.5345</f>
        <v>0</v>
      </c>
      <c r="W3733" s="50">
        <v>0</v>
      </c>
      <c r="X3733" s="51">
        <f>Ugovori_OPULJP[[#This Row],[Privatni doprinos korisnika - HRK]]/7.5345</f>
        <v>0</v>
      </c>
      <c r="Y3733" s="52">
        <v>2264932.63</v>
      </c>
      <c r="Z3733" s="53">
        <f>Ugovori_OPULJP[[#This Row],[UKUPNI PRIHVATLJIVI IZDACI
TOTAL ELIGIBLE EXPENDITURE
= Bespovratna sredstva ukupno + doprinos korisnika
= Ukupni prihvatljivi troškovi
= Ukupna ugovorena vrijednost projekta HRK]]/7.5345</f>
        <v>300608.2195235251</v>
      </c>
      <c r="AA3733" s="57" t="s">
        <v>12326</v>
      </c>
      <c r="AB3733" s="57" t="s">
        <v>753</v>
      </c>
      <c r="AC3733" s="108" t="s">
        <v>13538</v>
      </c>
      <c r="AD3733" s="63" t="s">
        <v>12328</v>
      </c>
    </row>
    <row r="3734" spans="1:30" ht="88.5" customHeight="1" x14ac:dyDescent="0.2">
      <c r="A3734" s="61" t="s">
        <v>13539</v>
      </c>
      <c r="B3734" s="55" t="s">
        <v>12136</v>
      </c>
      <c r="C3734" s="56" t="s">
        <v>12323</v>
      </c>
      <c r="D3734" s="56" t="s">
        <v>13439</v>
      </c>
      <c r="E3734" s="57" t="s">
        <v>76</v>
      </c>
      <c r="F3734" s="62" t="s">
        <v>13540</v>
      </c>
      <c r="G3734" s="62" t="s">
        <v>566</v>
      </c>
      <c r="H3734" s="59">
        <v>44376</v>
      </c>
      <c r="I3734" s="59">
        <v>45106</v>
      </c>
      <c r="J3734" s="48" t="str">
        <f>IF(Ugovori_OPULJP[[#This Row],[DATUM ZAVRŠETKA OPERACIJE]]&gt;DATE(2024,3,31),"u provedbi","završen")</f>
        <v>završen</v>
      </c>
      <c r="K3734" s="58" t="s">
        <v>155</v>
      </c>
      <c r="L3734" s="46" t="s">
        <v>155</v>
      </c>
      <c r="M3734" s="49">
        <v>0.85</v>
      </c>
      <c r="N3734" s="49">
        <v>0.15</v>
      </c>
      <c r="O3734" s="50">
        <f>Ugovori_OPULJP[[#This Row],[Bespovratna sredstva - Ukupno (EU+Nac) HRK
= Ukupna ugovorena vrijednost bespovratnih sredstava]]*Ugovori_OPULJP[[#This Row],[EU STOPA SUFINANCIRANJA %
EU CO-FINANCING RATE %]]</f>
        <v>1990288.4639999999</v>
      </c>
      <c r="P3734" s="51">
        <f>Ugovori_OPULJP[[#This Row],[Bespovratna sredstva - EU dio - HRK]]/7.5345</f>
        <v>264156.67449731234</v>
      </c>
      <c r="Q3734" s="50">
        <f>Ugovori_OPULJP[[#This Row],[Bespovratna sredstva - Ukupno (EU+Nac) HRK
= Ukupna ugovorena vrijednost bespovratnih sredstava]]*Ugovori_OPULJP[[#This Row],[STOPA NACIONALNOG SUFINANCIRANJA %]]</f>
        <v>351227.37599999999</v>
      </c>
      <c r="R3734" s="51">
        <f>Ugovori_OPULJP[[#This Row],[Bespovratna sredstva - Nacionalni dio - HRK]]/7.5345</f>
        <v>46615.883734819821</v>
      </c>
      <c r="S3734" s="52">
        <v>2341515.84</v>
      </c>
      <c r="T3734" s="53">
        <f>Ugovori_OPULJP[[#This Row],[Bespovratna sredstva - Ukupno (EU+Nac) HRK
= Ukupna ugovorena vrijednost bespovratnih sredstava]]/7.5345</f>
        <v>310772.55823213217</v>
      </c>
      <c r="U3734" s="50">
        <v>0</v>
      </c>
      <c r="V3734" s="51">
        <f>Ugovori_OPULJP[[#This Row],[Javni doprinos korisnika - HRK]]/7.5345</f>
        <v>0</v>
      </c>
      <c r="W3734" s="50">
        <v>0</v>
      </c>
      <c r="X3734" s="51">
        <f>Ugovori_OPULJP[[#This Row],[Privatni doprinos korisnika - HRK]]/7.5345</f>
        <v>0</v>
      </c>
      <c r="Y3734" s="52">
        <v>2341515.84</v>
      </c>
      <c r="Z3734" s="53">
        <f>Ugovori_OPULJP[[#This Row],[UKUPNI PRIHVATLJIVI IZDACI
TOTAL ELIGIBLE EXPENDITURE
= Bespovratna sredstva ukupno + doprinos korisnika
= Ukupni prihvatljivi troškovi
= Ukupna ugovorena vrijednost projekta HRK]]/7.5345</f>
        <v>310772.55823213217</v>
      </c>
      <c r="AA3734" s="57" t="s">
        <v>12326</v>
      </c>
      <c r="AB3734" s="57" t="s">
        <v>753</v>
      </c>
      <c r="AC3734" s="108" t="s">
        <v>13541</v>
      </c>
      <c r="AD3734" s="63" t="s">
        <v>12328</v>
      </c>
    </row>
    <row r="3735" spans="1:30" ht="88.5" customHeight="1" x14ac:dyDescent="0.2">
      <c r="A3735" s="61" t="s">
        <v>13542</v>
      </c>
      <c r="B3735" s="55" t="s">
        <v>12136</v>
      </c>
      <c r="C3735" s="56" t="s">
        <v>12323</v>
      </c>
      <c r="D3735" s="56" t="s">
        <v>13439</v>
      </c>
      <c r="E3735" s="57" t="s">
        <v>76</v>
      </c>
      <c r="F3735" s="62" t="s">
        <v>13543</v>
      </c>
      <c r="G3735" s="62" t="s">
        <v>13544</v>
      </c>
      <c r="H3735" s="59">
        <v>44376</v>
      </c>
      <c r="I3735" s="59">
        <v>45106</v>
      </c>
      <c r="J3735" s="48" t="str">
        <f>IF(Ugovori_OPULJP[[#This Row],[DATUM ZAVRŠETKA OPERACIJE]]&gt;DATE(2024,3,31),"u provedbi","završen")</f>
        <v>završen</v>
      </c>
      <c r="K3735" s="58" t="s">
        <v>37</v>
      </c>
      <c r="L3735" s="58" t="s">
        <v>594</v>
      </c>
      <c r="M3735" s="49">
        <v>0.85</v>
      </c>
      <c r="N3735" s="49">
        <v>0.15</v>
      </c>
      <c r="O3735" s="50">
        <f>Ugovori_OPULJP[[#This Row],[Bespovratna sredstva - Ukupno (EU+Nac) HRK
= Ukupna ugovorena vrijednost bespovratnih sredstava]]*Ugovori_OPULJP[[#This Row],[EU STOPA SUFINANCIRANJA %
EU CO-FINANCING RATE %]]</f>
        <v>1829485.4299999997</v>
      </c>
      <c r="P3735" s="51">
        <f>Ugovori_OPULJP[[#This Row],[Bespovratna sredstva - EU dio - HRK]]/7.5345</f>
        <v>242814.4442232397</v>
      </c>
      <c r="Q3735" s="50">
        <f>Ugovori_OPULJP[[#This Row],[Bespovratna sredstva - Ukupno (EU+Nac) HRK
= Ukupna ugovorena vrijednost bespovratnih sredstava]]*Ugovori_OPULJP[[#This Row],[STOPA NACIONALNOG SUFINANCIRANJA %]]</f>
        <v>322850.36999999994</v>
      </c>
      <c r="R3735" s="51">
        <f>Ugovori_OPULJP[[#This Row],[Bespovratna sredstva - Nacionalni dio - HRK]]/7.5345</f>
        <v>42849.607804101121</v>
      </c>
      <c r="S3735" s="52">
        <v>2152335.7999999998</v>
      </c>
      <c r="T3735" s="53">
        <f>Ugovori_OPULJP[[#This Row],[Bespovratna sredstva - Ukupno (EU+Nac) HRK
= Ukupna ugovorena vrijednost bespovratnih sredstava]]/7.5345</f>
        <v>285664.05202734086</v>
      </c>
      <c r="U3735" s="50">
        <v>0</v>
      </c>
      <c r="V3735" s="51">
        <f>Ugovori_OPULJP[[#This Row],[Javni doprinos korisnika - HRK]]/7.5345</f>
        <v>0</v>
      </c>
      <c r="W3735" s="50">
        <v>0</v>
      </c>
      <c r="X3735" s="51">
        <f>Ugovori_OPULJP[[#This Row],[Privatni doprinos korisnika - HRK]]/7.5345</f>
        <v>0</v>
      </c>
      <c r="Y3735" s="52">
        <v>2152335.7999999998</v>
      </c>
      <c r="Z3735" s="53">
        <f>Ugovori_OPULJP[[#This Row],[UKUPNI PRIHVATLJIVI IZDACI
TOTAL ELIGIBLE EXPENDITURE
= Bespovratna sredstva ukupno + doprinos korisnika
= Ukupni prihvatljivi troškovi
= Ukupna ugovorena vrijednost projekta HRK]]/7.5345</f>
        <v>285664.05202734086</v>
      </c>
      <c r="AA3735" s="57" t="s">
        <v>12326</v>
      </c>
      <c r="AB3735" s="57" t="s">
        <v>753</v>
      </c>
      <c r="AC3735" s="107" t="s">
        <v>13545</v>
      </c>
      <c r="AD3735" s="63" t="s">
        <v>12328</v>
      </c>
    </row>
    <row r="3736" spans="1:30" ht="88.5" customHeight="1" x14ac:dyDescent="0.2">
      <c r="A3736" s="61" t="s">
        <v>13546</v>
      </c>
      <c r="B3736" s="55" t="s">
        <v>12136</v>
      </c>
      <c r="C3736" s="56" t="s">
        <v>12323</v>
      </c>
      <c r="D3736" s="56" t="s">
        <v>13439</v>
      </c>
      <c r="E3736" s="57" t="s">
        <v>76</v>
      </c>
      <c r="F3736" s="62" t="s">
        <v>13547</v>
      </c>
      <c r="G3736" s="62" t="s">
        <v>13548</v>
      </c>
      <c r="H3736" s="59">
        <v>44376</v>
      </c>
      <c r="I3736" s="59">
        <v>45106</v>
      </c>
      <c r="J3736" s="48" t="str">
        <f>IF(Ugovori_OPULJP[[#This Row],[DATUM ZAVRŠETKA OPERACIJE]]&gt;DATE(2024,3,31),"u provedbi","završen")</f>
        <v>završen</v>
      </c>
      <c r="K3736" s="58" t="s">
        <v>200</v>
      </c>
      <c r="L3736" s="58" t="s">
        <v>200</v>
      </c>
      <c r="M3736" s="49">
        <v>0.85</v>
      </c>
      <c r="N3736" s="49">
        <v>0.15</v>
      </c>
      <c r="O3736" s="50">
        <f>Ugovori_OPULJP[[#This Row],[Bespovratna sredstva - Ukupno (EU+Nac) HRK
= Ukupna ugovorena vrijednost bespovratnih sredstava]]*Ugovori_OPULJP[[#This Row],[EU STOPA SUFINANCIRANJA %
EU CO-FINANCING RATE %]]</f>
        <v>2092718.3514999999</v>
      </c>
      <c r="P3736" s="51">
        <f>Ugovori_OPULJP[[#This Row],[Bespovratna sredstva - EU dio - HRK]]/7.5345</f>
        <v>277751.45683190651</v>
      </c>
      <c r="Q3736" s="50">
        <f>Ugovori_OPULJP[[#This Row],[Bespovratna sredstva - Ukupno (EU+Nac) HRK
= Ukupna ugovorena vrijednost bespovratnih sredstava]]*Ugovori_OPULJP[[#This Row],[STOPA NACIONALNOG SUFINANCIRANJA %]]</f>
        <v>369303.23849999998</v>
      </c>
      <c r="R3736" s="51">
        <f>Ugovori_OPULJP[[#This Row],[Bespovratna sredstva - Nacionalni dio - HRK]]/7.5345</f>
        <v>49014.962970336448</v>
      </c>
      <c r="S3736" s="52">
        <v>2462021.59</v>
      </c>
      <c r="T3736" s="53">
        <f>Ugovori_OPULJP[[#This Row],[Bespovratna sredstva - Ukupno (EU+Nac) HRK
= Ukupna ugovorena vrijednost bespovratnih sredstava]]/7.5345</f>
        <v>326766.41980224301</v>
      </c>
      <c r="U3736" s="50">
        <v>0</v>
      </c>
      <c r="V3736" s="51">
        <f>Ugovori_OPULJP[[#This Row],[Javni doprinos korisnika - HRK]]/7.5345</f>
        <v>0</v>
      </c>
      <c r="W3736" s="50">
        <v>0</v>
      </c>
      <c r="X3736" s="51">
        <f>Ugovori_OPULJP[[#This Row],[Privatni doprinos korisnika - HRK]]/7.5345</f>
        <v>0</v>
      </c>
      <c r="Y3736" s="52">
        <v>2462021.59</v>
      </c>
      <c r="Z3736" s="53">
        <f>Ugovori_OPULJP[[#This Row],[UKUPNI PRIHVATLJIVI IZDACI
TOTAL ELIGIBLE EXPENDITURE
= Bespovratna sredstva ukupno + doprinos korisnika
= Ukupni prihvatljivi troškovi
= Ukupna ugovorena vrijednost projekta HRK]]/7.5345</f>
        <v>326766.41980224301</v>
      </c>
      <c r="AA3736" s="57" t="s">
        <v>12326</v>
      </c>
      <c r="AB3736" s="57" t="s">
        <v>753</v>
      </c>
      <c r="AC3736" s="108" t="s">
        <v>13549</v>
      </c>
      <c r="AD3736" s="63" t="s">
        <v>12328</v>
      </c>
    </row>
    <row r="3737" spans="1:30" ht="88.5" customHeight="1" x14ac:dyDescent="0.2">
      <c r="A3737" s="61" t="s">
        <v>13550</v>
      </c>
      <c r="B3737" s="55" t="s">
        <v>12136</v>
      </c>
      <c r="C3737" s="56" t="s">
        <v>12323</v>
      </c>
      <c r="D3737" s="56" t="s">
        <v>13439</v>
      </c>
      <c r="E3737" s="57" t="s">
        <v>76</v>
      </c>
      <c r="F3737" s="62" t="s">
        <v>13551</v>
      </c>
      <c r="G3737" s="62" t="s">
        <v>78</v>
      </c>
      <c r="H3737" s="59">
        <v>44376</v>
      </c>
      <c r="I3737" s="59">
        <v>45106</v>
      </c>
      <c r="J3737" s="48" t="str">
        <f>IF(Ugovori_OPULJP[[#This Row],[DATUM ZAVRŠETKA OPERACIJE]]&gt;DATE(2024,3,31),"u provedbi","završen")</f>
        <v>završen</v>
      </c>
      <c r="K3737" s="67" t="s">
        <v>13552</v>
      </c>
      <c r="L3737" s="58" t="s">
        <v>79</v>
      </c>
      <c r="M3737" s="49">
        <v>0.85</v>
      </c>
      <c r="N3737" s="49">
        <v>0.15</v>
      </c>
      <c r="O3737" s="50">
        <f>Ugovori_OPULJP[[#This Row],[Bespovratna sredstva - Ukupno (EU+Nac) HRK
= Ukupna ugovorena vrijednost bespovratnih sredstava]]*Ugovori_OPULJP[[#This Row],[EU STOPA SUFINANCIRANJA %
EU CO-FINANCING RATE %]]</f>
        <v>2457598.2850000001</v>
      </c>
      <c r="P3737" s="51">
        <f>Ugovori_OPULJP[[#This Row],[Bespovratna sredstva - EU dio - HRK]]/7.5345</f>
        <v>326179.34634016856</v>
      </c>
      <c r="Q3737" s="50">
        <f>Ugovori_OPULJP[[#This Row],[Bespovratna sredstva - Ukupno (EU+Nac) HRK
= Ukupna ugovorena vrijednost bespovratnih sredstava]]*Ugovori_OPULJP[[#This Row],[STOPA NACIONALNOG SUFINANCIRANJA %]]</f>
        <v>433693.815</v>
      </c>
      <c r="R3737" s="51">
        <f>Ugovori_OPULJP[[#This Row],[Bespovratna sredstva - Nacionalni dio - HRK]]/7.5345</f>
        <v>57561.061118853271</v>
      </c>
      <c r="S3737" s="52">
        <v>2891292.1</v>
      </c>
      <c r="T3737" s="53">
        <f>Ugovori_OPULJP[[#This Row],[Bespovratna sredstva - Ukupno (EU+Nac) HRK
= Ukupna ugovorena vrijednost bespovratnih sredstava]]/7.5345</f>
        <v>383740.40745902184</v>
      </c>
      <c r="U3737" s="50">
        <v>0</v>
      </c>
      <c r="V3737" s="51">
        <f>Ugovori_OPULJP[[#This Row],[Javni doprinos korisnika - HRK]]/7.5345</f>
        <v>0</v>
      </c>
      <c r="W3737" s="50">
        <v>0</v>
      </c>
      <c r="X3737" s="51">
        <f>Ugovori_OPULJP[[#This Row],[Privatni doprinos korisnika - HRK]]/7.5345</f>
        <v>0</v>
      </c>
      <c r="Y3737" s="52">
        <v>2891292.1</v>
      </c>
      <c r="Z3737" s="53">
        <f>Ugovori_OPULJP[[#This Row],[UKUPNI PRIHVATLJIVI IZDACI
TOTAL ELIGIBLE EXPENDITURE
= Bespovratna sredstva ukupno + doprinos korisnika
= Ukupni prihvatljivi troškovi
= Ukupna ugovorena vrijednost projekta HRK]]/7.5345</f>
        <v>383740.40745902184</v>
      </c>
      <c r="AA3737" s="57" t="s">
        <v>12326</v>
      </c>
      <c r="AB3737" s="57" t="s">
        <v>753</v>
      </c>
      <c r="AC3737" s="108" t="s">
        <v>13553</v>
      </c>
      <c r="AD3737" s="63" t="s">
        <v>12328</v>
      </c>
    </row>
    <row r="3738" spans="1:30" ht="88.5" customHeight="1" x14ac:dyDescent="0.2">
      <c r="A3738" s="61" t="s">
        <v>13554</v>
      </c>
      <c r="B3738" s="55" t="s">
        <v>12136</v>
      </c>
      <c r="C3738" s="56" t="s">
        <v>12323</v>
      </c>
      <c r="D3738" s="56" t="s">
        <v>13439</v>
      </c>
      <c r="E3738" s="57" t="s">
        <v>76</v>
      </c>
      <c r="F3738" s="62" t="s">
        <v>13555</v>
      </c>
      <c r="G3738" s="62" t="s">
        <v>10367</v>
      </c>
      <c r="H3738" s="59">
        <v>44376</v>
      </c>
      <c r="I3738" s="59">
        <v>45106</v>
      </c>
      <c r="J3738" s="48" t="str">
        <f>IF(Ugovori_OPULJP[[#This Row],[DATUM ZAVRŠETKA OPERACIJE]]&gt;DATE(2024,3,31),"u provedbi","završen")</f>
        <v>završen</v>
      </c>
      <c r="K3738" s="67" t="s">
        <v>13556</v>
      </c>
      <c r="L3738" s="58" t="s">
        <v>37</v>
      </c>
      <c r="M3738" s="49">
        <v>0.85</v>
      </c>
      <c r="N3738" s="49">
        <v>0.15</v>
      </c>
      <c r="O3738" s="50">
        <f>Ugovori_OPULJP[[#This Row],[Bespovratna sredstva - Ukupno (EU+Nac) HRK
= Ukupna ugovorena vrijednost bespovratnih sredstava]]*Ugovori_OPULJP[[#This Row],[EU STOPA SUFINANCIRANJA %
EU CO-FINANCING RATE %]]</f>
        <v>2331199.5449999999</v>
      </c>
      <c r="P3738" s="51">
        <f>Ugovori_OPULJP[[#This Row],[Bespovratna sredstva - EU dio - HRK]]/7.5345</f>
        <v>309403.3505872984</v>
      </c>
      <c r="Q3738" s="50">
        <f>Ugovori_OPULJP[[#This Row],[Bespovratna sredstva - Ukupno (EU+Nac) HRK
= Ukupna ugovorena vrijednost bespovratnih sredstava]]*Ugovori_OPULJP[[#This Row],[STOPA NACIONALNOG SUFINANCIRANJA %]]</f>
        <v>411388.15500000003</v>
      </c>
      <c r="R3738" s="51">
        <f>Ugovori_OPULJP[[#This Row],[Bespovratna sredstva - Nacionalni dio - HRK]]/7.5345</f>
        <v>54600.59128011149</v>
      </c>
      <c r="S3738" s="52">
        <v>2742587.7</v>
      </c>
      <c r="T3738" s="53">
        <f>Ugovori_OPULJP[[#This Row],[Bespovratna sredstva - Ukupno (EU+Nac) HRK
= Ukupna ugovorena vrijednost bespovratnih sredstava]]/7.5345</f>
        <v>364003.94186740991</v>
      </c>
      <c r="U3738" s="50">
        <v>0</v>
      </c>
      <c r="V3738" s="51">
        <f>Ugovori_OPULJP[[#This Row],[Javni doprinos korisnika - HRK]]/7.5345</f>
        <v>0</v>
      </c>
      <c r="W3738" s="50">
        <v>0</v>
      </c>
      <c r="X3738" s="51">
        <f>Ugovori_OPULJP[[#This Row],[Privatni doprinos korisnika - HRK]]/7.5345</f>
        <v>0</v>
      </c>
      <c r="Y3738" s="52">
        <v>2742587.7</v>
      </c>
      <c r="Z3738" s="53">
        <f>Ugovori_OPULJP[[#This Row],[UKUPNI PRIHVATLJIVI IZDACI
TOTAL ELIGIBLE EXPENDITURE
= Bespovratna sredstva ukupno + doprinos korisnika
= Ukupni prihvatljivi troškovi
= Ukupna ugovorena vrijednost projekta HRK]]/7.5345</f>
        <v>364003.94186740991</v>
      </c>
      <c r="AA3738" s="57" t="s">
        <v>12326</v>
      </c>
      <c r="AB3738" s="57" t="s">
        <v>753</v>
      </c>
      <c r="AC3738" s="108" t="s">
        <v>13557</v>
      </c>
      <c r="AD3738" s="63" t="s">
        <v>12328</v>
      </c>
    </row>
    <row r="3739" spans="1:30" ht="88.5" customHeight="1" x14ac:dyDescent="0.2">
      <c r="A3739" s="61" t="s">
        <v>13558</v>
      </c>
      <c r="B3739" s="55" t="s">
        <v>12136</v>
      </c>
      <c r="C3739" s="56" t="s">
        <v>12323</v>
      </c>
      <c r="D3739" s="56" t="s">
        <v>13439</v>
      </c>
      <c r="E3739" s="57" t="s">
        <v>76</v>
      </c>
      <c r="F3739" s="62" t="s">
        <v>13559</v>
      </c>
      <c r="G3739" s="62" t="s">
        <v>12493</v>
      </c>
      <c r="H3739" s="59">
        <v>44376</v>
      </c>
      <c r="I3739" s="59">
        <v>44985</v>
      </c>
      <c r="J3739" s="48" t="str">
        <f>IF(Ugovori_OPULJP[[#This Row],[DATUM ZAVRŠETKA OPERACIJE]]&gt;DATE(2024,3,31),"u provedbi","završen")</f>
        <v>završen</v>
      </c>
      <c r="K3739" s="67" t="s">
        <v>13560</v>
      </c>
      <c r="L3739" s="58" t="s">
        <v>37</v>
      </c>
      <c r="M3739" s="49">
        <v>0.85</v>
      </c>
      <c r="N3739" s="49">
        <v>0.15</v>
      </c>
      <c r="O3739" s="50">
        <f>Ugovori_OPULJP[[#This Row],[Bespovratna sredstva - Ukupno (EU+Nac) HRK
= Ukupna ugovorena vrijednost bespovratnih sredstava]]*Ugovori_OPULJP[[#This Row],[EU STOPA SUFINANCIRANJA %
EU CO-FINANCING RATE %]]</f>
        <v>2487380.2110000001</v>
      </c>
      <c r="P3739" s="51">
        <f>Ugovori_OPULJP[[#This Row],[Bespovratna sredstva - EU dio - HRK]]/7.5345</f>
        <v>330132.0871988851</v>
      </c>
      <c r="Q3739" s="50">
        <f>Ugovori_OPULJP[[#This Row],[Bespovratna sredstva - Ukupno (EU+Nac) HRK
= Ukupna ugovorena vrijednost bespovratnih sredstava]]*Ugovori_OPULJP[[#This Row],[STOPA NACIONALNOG SUFINANCIRANJA %]]</f>
        <v>438949.44900000002</v>
      </c>
      <c r="R3739" s="51">
        <f>Ugovori_OPULJP[[#This Row],[Bespovratna sredstva - Nacionalni dio - HRK]]/7.5345</f>
        <v>58258.603623332667</v>
      </c>
      <c r="S3739" s="52">
        <v>2926329.66</v>
      </c>
      <c r="T3739" s="53">
        <f>Ugovori_OPULJP[[#This Row],[Bespovratna sredstva - Ukupno (EU+Nac) HRK
= Ukupna ugovorena vrijednost bespovratnih sredstava]]/7.5345</f>
        <v>388390.69082221779</v>
      </c>
      <c r="U3739" s="50">
        <v>0</v>
      </c>
      <c r="V3739" s="51">
        <f>Ugovori_OPULJP[[#This Row],[Javni doprinos korisnika - HRK]]/7.5345</f>
        <v>0</v>
      </c>
      <c r="W3739" s="50">
        <v>0</v>
      </c>
      <c r="X3739" s="51">
        <f>Ugovori_OPULJP[[#This Row],[Privatni doprinos korisnika - HRK]]/7.5345</f>
        <v>0</v>
      </c>
      <c r="Y3739" s="52">
        <v>2926329.66</v>
      </c>
      <c r="Z3739" s="53">
        <f>Ugovori_OPULJP[[#This Row],[UKUPNI PRIHVATLJIVI IZDACI
TOTAL ELIGIBLE EXPENDITURE
= Bespovratna sredstva ukupno + doprinos korisnika
= Ukupni prihvatljivi troškovi
= Ukupna ugovorena vrijednost projekta HRK]]/7.5345</f>
        <v>388390.69082221779</v>
      </c>
      <c r="AA3739" s="57" t="s">
        <v>12326</v>
      </c>
      <c r="AB3739" s="57" t="s">
        <v>753</v>
      </c>
      <c r="AC3739" s="108" t="s">
        <v>13561</v>
      </c>
      <c r="AD3739" s="63" t="s">
        <v>12328</v>
      </c>
    </row>
    <row r="3740" spans="1:30" ht="88.5" customHeight="1" x14ac:dyDescent="0.2">
      <c r="A3740" s="61" t="s">
        <v>13562</v>
      </c>
      <c r="B3740" s="55" t="s">
        <v>12136</v>
      </c>
      <c r="C3740" s="56" t="s">
        <v>12323</v>
      </c>
      <c r="D3740" s="56" t="s">
        <v>13439</v>
      </c>
      <c r="E3740" s="57" t="s">
        <v>76</v>
      </c>
      <c r="F3740" s="62" t="s">
        <v>13563</v>
      </c>
      <c r="G3740" s="45" t="s">
        <v>129</v>
      </c>
      <c r="H3740" s="59">
        <v>44376</v>
      </c>
      <c r="I3740" s="59">
        <v>45106</v>
      </c>
      <c r="J3740" s="48" t="str">
        <f>IF(Ugovori_OPULJP[[#This Row],[DATUM ZAVRŠETKA OPERACIJE]]&gt;DATE(2024,3,31),"u provedbi","završen")</f>
        <v>završen</v>
      </c>
      <c r="K3740" s="67" t="s">
        <v>13564</v>
      </c>
      <c r="L3740" s="58" t="s">
        <v>130</v>
      </c>
      <c r="M3740" s="49">
        <v>0.85</v>
      </c>
      <c r="N3740" s="49">
        <v>0.15</v>
      </c>
      <c r="O3740" s="50">
        <f>Ugovori_OPULJP[[#This Row],[Bespovratna sredstva - Ukupno (EU+Nac) HRK
= Ukupna ugovorena vrijednost bespovratnih sredstava]]*Ugovori_OPULJP[[#This Row],[EU STOPA SUFINANCIRANJA %
EU CO-FINANCING RATE %]]</f>
        <v>1947138.2735000001</v>
      </c>
      <c r="P3740" s="51">
        <f>Ugovori_OPULJP[[#This Row],[Bespovratna sredstva - EU dio - HRK]]/7.5345</f>
        <v>258429.66003052625</v>
      </c>
      <c r="Q3740" s="50">
        <f>Ugovori_OPULJP[[#This Row],[Bespovratna sredstva - Ukupno (EU+Nac) HRK
= Ukupna ugovorena vrijednost bespovratnih sredstava]]*Ugovori_OPULJP[[#This Row],[STOPA NACIONALNOG SUFINANCIRANJA %]]</f>
        <v>343612.63650000002</v>
      </c>
      <c r="R3740" s="51">
        <f>Ugovori_OPULJP[[#This Row],[Bespovratna sredstva - Nacionalni dio - HRK]]/7.5345</f>
        <v>45605.234123034046</v>
      </c>
      <c r="S3740" s="52">
        <v>2290750.91</v>
      </c>
      <c r="T3740" s="53">
        <f>Ugovori_OPULJP[[#This Row],[Bespovratna sredstva - Ukupno (EU+Nac) HRK
= Ukupna ugovorena vrijednost bespovratnih sredstava]]/7.5345</f>
        <v>304034.89415356028</v>
      </c>
      <c r="U3740" s="50">
        <v>0</v>
      </c>
      <c r="V3740" s="51">
        <f>Ugovori_OPULJP[[#This Row],[Javni doprinos korisnika - HRK]]/7.5345</f>
        <v>0</v>
      </c>
      <c r="W3740" s="50">
        <v>0</v>
      </c>
      <c r="X3740" s="51">
        <f>Ugovori_OPULJP[[#This Row],[Privatni doprinos korisnika - HRK]]/7.5345</f>
        <v>0</v>
      </c>
      <c r="Y3740" s="52">
        <v>2290750.91</v>
      </c>
      <c r="Z3740" s="53">
        <f>Ugovori_OPULJP[[#This Row],[UKUPNI PRIHVATLJIVI IZDACI
TOTAL ELIGIBLE EXPENDITURE
= Bespovratna sredstva ukupno + doprinos korisnika
= Ukupni prihvatljivi troškovi
= Ukupna ugovorena vrijednost projekta HRK]]/7.5345</f>
        <v>304034.89415356028</v>
      </c>
      <c r="AA3740" s="57" t="s">
        <v>12326</v>
      </c>
      <c r="AB3740" s="57" t="s">
        <v>753</v>
      </c>
      <c r="AC3740" s="108" t="s">
        <v>13565</v>
      </c>
      <c r="AD3740" s="63" t="s">
        <v>12328</v>
      </c>
    </row>
    <row r="3741" spans="1:30" ht="88.5" customHeight="1" x14ac:dyDescent="0.2">
      <c r="A3741" s="61" t="s">
        <v>13566</v>
      </c>
      <c r="B3741" s="55" t="s">
        <v>12136</v>
      </c>
      <c r="C3741" s="56" t="s">
        <v>12323</v>
      </c>
      <c r="D3741" s="56" t="s">
        <v>13439</v>
      </c>
      <c r="E3741" s="57" t="s">
        <v>76</v>
      </c>
      <c r="F3741" s="62" t="s">
        <v>13567</v>
      </c>
      <c r="G3741" s="45" t="s">
        <v>1083</v>
      </c>
      <c r="H3741" s="59">
        <v>44382</v>
      </c>
      <c r="I3741" s="59">
        <v>45112</v>
      </c>
      <c r="J3741" s="48" t="str">
        <f>IF(Ugovori_OPULJP[[#This Row],[DATUM ZAVRŠETKA OPERACIJE]]&gt;DATE(2024,3,31),"u provedbi","završen")</f>
        <v>završen</v>
      </c>
      <c r="K3741" s="58" t="s">
        <v>13568</v>
      </c>
      <c r="L3741" s="58" t="s">
        <v>104</v>
      </c>
      <c r="M3741" s="49">
        <v>0.85</v>
      </c>
      <c r="N3741" s="49">
        <v>0.15</v>
      </c>
      <c r="O3741" s="50">
        <f>Ugovori_OPULJP[[#This Row],[Bespovratna sredstva - Ukupno (EU+Nac) HRK
= Ukupna ugovorena vrijednost bespovratnih sredstava]]*Ugovori_OPULJP[[#This Row],[EU STOPA SUFINANCIRANJA %
EU CO-FINANCING RATE %]]</f>
        <v>2318718.6634999998</v>
      </c>
      <c r="P3741" s="51">
        <f>Ugovori_OPULJP[[#This Row],[Bespovratna sredstva - EU dio - HRK]]/7.5345</f>
        <v>307746.85294312821</v>
      </c>
      <c r="Q3741" s="50">
        <f>Ugovori_OPULJP[[#This Row],[Bespovratna sredstva - Ukupno (EU+Nac) HRK
= Ukupna ugovorena vrijednost bespovratnih sredstava]]*Ugovori_OPULJP[[#This Row],[STOPA NACIONALNOG SUFINANCIRANJA %]]</f>
        <v>409185.64649999997</v>
      </c>
      <c r="R3741" s="51">
        <f>Ugovori_OPULJP[[#This Row],[Bespovratna sredstva - Nacionalni dio - HRK]]/7.5345</f>
        <v>54308.268166434398</v>
      </c>
      <c r="S3741" s="52">
        <v>2727904.31</v>
      </c>
      <c r="T3741" s="53">
        <f>Ugovori_OPULJP[[#This Row],[Bespovratna sredstva - Ukupno (EU+Nac) HRK
= Ukupna ugovorena vrijednost bespovratnih sredstava]]/7.5345</f>
        <v>362055.12110956269</v>
      </c>
      <c r="U3741" s="50">
        <v>0</v>
      </c>
      <c r="V3741" s="51">
        <f>Ugovori_OPULJP[[#This Row],[Javni doprinos korisnika - HRK]]/7.5345</f>
        <v>0</v>
      </c>
      <c r="W3741" s="50">
        <v>0</v>
      </c>
      <c r="X3741" s="51">
        <f>Ugovori_OPULJP[[#This Row],[Privatni doprinos korisnika - HRK]]/7.5345</f>
        <v>0</v>
      </c>
      <c r="Y3741" s="52">
        <v>2727904.31</v>
      </c>
      <c r="Z3741" s="53">
        <f>Ugovori_OPULJP[[#This Row],[UKUPNI PRIHVATLJIVI IZDACI
TOTAL ELIGIBLE EXPENDITURE
= Bespovratna sredstva ukupno + doprinos korisnika
= Ukupni prihvatljivi troškovi
= Ukupna ugovorena vrijednost projekta HRK]]/7.5345</f>
        <v>362055.12110956269</v>
      </c>
      <c r="AA3741" s="57" t="s">
        <v>12326</v>
      </c>
      <c r="AB3741" s="57" t="s">
        <v>753</v>
      </c>
      <c r="AC3741" s="107" t="s">
        <v>13569</v>
      </c>
      <c r="AD3741" s="63" t="s">
        <v>12328</v>
      </c>
    </row>
    <row r="3742" spans="1:30" ht="88.5" customHeight="1" x14ac:dyDescent="0.2">
      <c r="A3742" s="61" t="s">
        <v>13570</v>
      </c>
      <c r="B3742" s="55" t="s">
        <v>12136</v>
      </c>
      <c r="C3742" s="56" t="s">
        <v>12323</v>
      </c>
      <c r="D3742" s="56" t="s">
        <v>13439</v>
      </c>
      <c r="E3742" s="57" t="s">
        <v>76</v>
      </c>
      <c r="F3742" s="62" t="s">
        <v>13571</v>
      </c>
      <c r="G3742" s="62" t="s">
        <v>13572</v>
      </c>
      <c r="H3742" s="59">
        <v>44376</v>
      </c>
      <c r="I3742" s="59">
        <v>45106</v>
      </c>
      <c r="J3742" s="48" t="str">
        <f>IF(Ugovori_OPULJP[[#This Row],[DATUM ZAVRŠETKA OPERACIJE]]&gt;DATE(2024,3,31),"u provedbi","završen")</f>
        <v>završen</v>
      </c>
      <c r="K3742" s="58" t="s">
        <v>186</v>
      </c>
      <c r="L3742" s="58" t="s">
        <v>186</v>
      </c>
      <c r="M3742" s="49">
        <v>0.85</v>
      </c>
      <c r="N3742" s="49">
        <v>0.15</v>
      </c>
      <c r="O3742" s="50">
        <f>Ugovori_OPULJP[[#This Row],[Bespovratna sredstva - Ukupno (EU+Nac) HRK
= Ukupna ugovorena vrijednost bespovratnih sredstava]]*Ugovori_OPULJP[[#This Row],[EU STOPA SUFINANCIRANJA %
EU CO-FINANCING RATE %]]</f>
        <v>1849067.2625</v>
      </c>
      <c r="P3742" s="51">
        <f>Ugovori_OPULJP[[#This Row],[Bespovratna sredstva - EU dio - HRK]]/7.5345</f>
        <v>245413.40002654455</v>
      </c>
      <c r="Q3742" s="50">
        <f>Ugovori_OPULJP[[#This Row],[Bespovratna sredstva - Ukupno (EU+Nac) HRK
= Ukupna ugovorena vrijednost bespovratnih sredstava]]*Ugovori_OPULJP[[#This Row],[STOPA NACIONALNOG SUFINANCIRANJA %]]</f>
        <v>326305.98749999999</v>
      </c>
      <c r="R3742" s="51">
        <f>Ugovori_OPULJP[[#This Row],[Bespovratna sredstva - Nacionalni dio - HRK]]/7.5345</f>
        <v>43308.247063507857</v>
      </c>
      <c r="S3742" s="52">
        <v>2175373.25</v>
      </c>
      <c r="T3742" s="53">
        <f>Ugovori_OPULJP[[#This Row],[Bespovratna sredstva - Ukupno (EU+Nac) HRK
= Ukupna ugovorena vrijednost bespovratnih sredstava]]/7.5345</f>
        <v>288721.64709005243</v>
      </c>
      <c r="U3742" s="50">
        <v>0</v>
      </c>
      <c r="V3742" s="51">
        <f>Ugovori_OPULJP[[#This Row],[Javni doprinos korisnika - HRK]]/7.5345</f>
        <v>0</v>
      </c>
      <c r="W3742" s="50">
        <v>0</v>
      </c>
      <c r="X3742" s="51">
        <f>Ugovori_OPULJP[[#This Row],[Privatni doprinos korisnika - HRK]]/7.5345</f>
        <v>0</v>
      </c>
      <c r="Y3742" s="52">
        <v>2175373.25</v>
      </c>
      <c r="Z3742" s="53">
        <f>Ugovori_OPULJP[[#This Row],[UKUPNI PRIHVATLJIVI IZDACI
TOTAL ELIGIBLE EXPENDITURE
= Bespovratna sredstva ukupno + doprinos korisnika
= Ukupni prihvatljivi troškovi
= Ukupna ugovorena vrijednost projekta HRK]]/7.5345</f>
        <v>288721.64709005243</v>
      </c>
      <c r="AA3742" s="57" t="s">
        <v>12326</v>
      </c>
      <c r="AB3742" s="57" t="s">
        <v>753</v>
      </c>
      <c r="AC3742" s="108" t="s">
        <v>13573</v>
      </c>
      <c r="AD3742" s="63" t="s">
        <v>12328</v>
      </c>
    </row>
    <row r="3743" spans="1:30" ht="88.5" customHeight="1" x14ac:dyDescent="0.2">
      <c r="A3743" s="61" t="s">
        <v>13574</v>
      </c>
      <c r="B3743" s="55" t="s">
        <v>12136</v>
      </c>
      <c r="C3743" s="56" t="s">
        <v>12323</v>
      </c>
      <c r="D3743" s="56" t="s">
        <v>13439</v>
      </c>
      <c r="E3743" s="57" t="s">
        <v>76</v>
      </c>
      <c r="F3743" s="62" t="s">
        <v>13575</v>
      </c>
      <c r="G3743" s="62" t="s">
        <v>6252</v>
      </c>
      <c r="H3743" s="59">
        <v>44384</v>
      </c>
      <c r="I3743" s="59">
        <v>45114</v>
      </c>
      <c r="J3743" s="48" t="str">
        <f>IF(Ugovori_OPULJP[[#This Row],[DATUM ZAVRŠETKA OPERACIJE]]&gt;DATE(2024,3,31),"u provedbi","završen")</f>
        <v>završen</v>
      </c>
      <c r="K3743" s="58" t="s">
        <v>7514</v>
      </c>
      <c r="L3743" s="58" t="s">
        <v>244</v>
      </c>
      <c r="M3743" s="49">
        <v>0.85</v>
      </c>
      <c r="N3743" s="49">
        <v>0.15</v>
      </c>
      <c r="O3743" s="50">
        <f>Ugovori_OPULJP[[#This Row],[Bespovratna sredstva - Ukupno (EU+Nac) HRK
= Ukupna ugovorena vrijednost bespovratnih sredstava]]*Ugovori_OPULJP[[#This Row],[EU STOPA SUFINANCIRANJA %
EU CO-FINANCING RATE %]]</f>
        <v>933447.08400000003</v>
      </c>
      <c r="P3743" s="51">
        <f>Ugovori_OPULJP[[#This Row],[Bespovratna sredstva - EU dio - HRK]]/7.5345</f>
        <v>123889.71849492335</v>
      </c>
      <c r="Q3743" s="50">
        <f>Ugovori_OPULJP[[#This Row],[Bespovratna sredstva - Ukupno (EU+Nac) HRK
= Ukupna ugovorena vrijednost bespovratnih sredstava]]*Ugovori_OPULJP[[#This Row],[STOPA NACIONALNOG SUFINANCIRANJA %]]</f>
        <v>164725.95600000001</v>
      </c>
      <c r="R3743" s="51">
        <f>Ugovori_OPULJP[[#This Row],[Bespovratna sredstva - Nacionalni dio - HRK]]/7.5345</f>
        <v>21862.89149910412</v>
      </c>
      <c r="S3743" s="52">
        <v>1098173.04</v>
      </c>
      <c r="T3743" s="53">
        <f>Ugovori_OPULJP[[#This Row],[Bespovratna sredstva - Ukupno (EU+Nac) HRK
= Ukupna ugovorena vrijednost bespovratnih sredstava]]/7.5345</f>
        <v>145752.60999402747</v>
      </c>
      <c r="U3743" s="50">
        <v>0</v>
      </c>
      <c r="V3743" s="51">
        <f>Ugovori_OPULJP[[#This Row],[Javni doprinos korisnika - HRK]]/7.5345</f>
        <v>0</v>
      </c>
      <c r="W3743" s="50">
        <v>0</v>
      </c>
      <c r="X3743" s="51">
        <f>Ugovori_OPULJP[[#This Row],[Privatni doprinos korisnika - HRK]]/7.5345</f>
        <v>0</v>
      </c>
      <c r="Y3743" s="52">
        <v>1098173.04</v>
      </c>
      <c r="Z3743" s="53">
        <f>Ugovori_OPULJP[[#This Row],[UKUPNI PRIHVATLJIVI IZDACI
TOTAL ELIGIBLE EXPENDITURE
= Bespovratna sredstva ukupno + doprinos korisnika
= Ukupni prihvatljivi troškovi
= Ukupna ugovorena vrijednost projekta HRK]]/7.5345</f>
        <v>145752.60999402747</v>
      </c>
      <c r="AA3743" s="57" t="s">
        <v>12326</v>
      </c>
      <c r="AB3743" s="57" t="s">
        <v>753</v>
      </c>
      <c r="AC3743" s="107" t="s">
        <v>13576</v>
      </c>
      <c r="AD3743" s="63" t="s">
        <v>12328</v>
      </c>
    </row>
    <row r="3744" spans="1:30" ht="88.5" customHeight="1" x14ac:dyDescent="0.2">
      <c r="A3744" s="61" t="s">
        <v>13577</v>
      </c>
      <c r="B3744" s="55" t="s">
        <v>12136</v>
      </c>
      <c r="C3744" s="56" t="s">
        <v>12323</v>
      </c>
      <c r="D3744" s="56" t="s">
        <v>13439</v>
      </c>
      <c r="E3744" s="57" t="s">
        <v>76</v>
      </c>
      <c r="F3744" s="62" t="s">
        <v>13578</v>
      </c>
      <c r="G3744" s="62" t="s">
        <v>10347</v>
      </c>
      <c r="H3744" s="59">
        <v>44376</v>
      </c>
      <c r="I3744" s="59">
        <v>45106</v>
      </c>
      <c r="J3744" s="48" t="str">
        <f>IF(Ugovori_OPULJP[[#This Row],[DATUM ZAVRŠETKA OPERACIJE]]&gt;DATE(2024,3,31),"u provedbi","završen")</f>
        <v>završen</v>
      </c>
      <c r="K3744" s="58" t="s">
        <v>37</v>
      </c>
      <c r="L3744" s="58" t="s">
        <v>37</v>
      </c>
      <c r="M3744" s="49">
        <v>0.85</v>
      </c>
      <c r="N3744" s="49">
        <v>0.15</v>
      </c>
      <c r="O3744" s="50">
        <f>Ugovori_OPULJP[[#This Row],[Bespovratna sredstva - Ukupno (EU+Nac) HRK
= Ukupna ugovorena vrijednost bespovratnih sredstava]]*Ugovori_OPULJP[[#This Row],[EU STOPA SUFINANCIRANJA %
EU CO-FINANCING RATE %]]</f>
        <v>1040733.9310000001</v>
      </c>
      <c r="P3744" s="51">
        <f>Ugovori_OPULJP[[#This Row],[Bespovratna sredstva - EU dio - HRK]]/7.5345</f>
        <v>138129.13013471366</v>
      </c>
      <c r="Q3744" s="50">
        <f>Ugovori_OPULJP[[#This Row],[Bespovratna sredstva - Ukupno (EU+Nac) HRK
= Ukupna ugovorena vrijednost bespovratnih sredstava]]*Ugovori_OPULJP[[#This Row],[STOPA NACIONALNOG SUFINANCIRANJA %]]</f>
        <v>183658.929</v>
      </c>
      <c r="R3744" s="51">
        <f>Ugovori_OPULJP[[#This Row],[Bespovratna sredstva - Nacionalni dio - HRK]]/7.5345</f>
        <v>24375.728847302409</v>
      </c>
      <c r="S3744" s="52">
        <v>1224392.8600000001</v>
      </c>
      <c r="T3744" s="53">
        <f>Ugovori_OPULJP[[#This Row],[Bespovratna sredstva - Ukupno (EU+Nac) HRK
= Ukupna ugovorena vrijednost bespovratnih sredstava]]/7.5345</f>
        <v>162504.85898201607</v>
      </c>
      <c r="U3744" s="50">
        <v>0</v>
      </c>
      <c r="V3744" s="51">
        <f>Ugovori_OPULJP[[#This Row],[Javni doprinos korisnika - HRK]]/7.5345</f>
        <v>0</v>
      </c>
      <c r="W3744" s="50">
        <v>0</v>
      </c>
      <c r="X3744" s="51">
        <f>Ugovori_OPULJP[[#This Row],[Privatni doprinos korisnika - HRK]]/7.5345</f>
        <v>0</v>
      </c>
      <c r="Y3744" s="52">
        <v>1224392.8600000001</v>
      </c>
      <c r="Z3744" s="53">
        <f>Ugovori_OPULJP[[#This Row],[UKUPNI PRIHVATLJIVI IZDACI
TOTAL ELIGIBLE EXPENDITURE
= Bespovratna sredstva ukupno + doprinos korisnika
= Ukupni prihvatljivi troškovi
= Ukupna ugovorena vrijednost projekta HRK]]/7.5345</f>
        <v>162504.85898201607</v>
      </c>
      <c r="AA3744" s="57" t="s">
        <v>12326</v>
      </c>
      <c r="AB3744" s="57" t="s">
        <v>753</v>
      </c>
      <c r="AC3744" s="108" t="s">
        <v>13579</v>
      </c>
      <c r="AD3744" s="63" t="s">
        <v>12328</v>
      </c>
    </row>
    <row r="3745" spans="1:30" ht="88.5" customHeight="1" x14ac:dyDescent="0.2">
      <c r="A3745" s="61" t="s">
        <v>13580</v>
      </c>
      <c r="B3745" s="55" t="s">
        <v>12136</v>
      </c>
      <c r="C3745" s="56" t="s">
        <v>12323</v>
      </c>
      <c r="D3745" s="56" t="s">
        <v>13439</v>
      </c>
      <c r="E3745" s="57" t="s">
        <v>76</v>
      </c>
      <c r="F3745" s="62" t="s">
        <v>13581</v>
      </c>
      <c r="G3745" s="62" t="s">
        <v>13582</v>
      </c>
      <c r="H3745" s="59">
        <v>44390</v>
      </c>
      <c r="I3745" s="59">
        <v>45120</v>
      </c>
      <c r="J3745" s="48" t="str">
        <f>IF(Ugovori_OPULJP[[#This Row],[DATUM ZAVRŠETKA OPERACIJE]]&gt;DATE(2024,3,31),"u provedbi","završen")</f>
        <v>završen</v>
      </c>
      <c r="K3745" s="58" t="s">
        <v>249</v>
      </c>
      <c r="L3745" s="58" t="s">
        <v>249</v>
      </c>
      <c r="M3745" s="49">
        <v>0.85</v>
      </c>
      <c r="N3745" s="49">
        <v>0.15</v>
      </c>
      <c r="O3745" s="50">
        <f>Ugovori_OPULJP[[#This Row],[Bespovratna sredstva - Ukupno (EU+Nac) HRK
= Ukupna ugovorena vrijednost bespovratnih sredstava]]*Ugovori_OPULJP[[#This Row],[EU STOPA SUFINANCIRANJA %
EU CO-FINANCING RATE %]]</f>
        <v>1683589.3389999999</v>
      </c>
      <c r="P3745" s="51">
        <f>Ugovori_OPULJP[[#This Row],[Bespovratna sredstva - EU dio - HRK]]/7.5345</f>
        <v>223450.7052890039</v>
      </c>
      <c r="Q3745" s="50">
        <f>Ugovori_OPULJP[[#This Row],[Bespovratna sredstva - Ukupno (EU+Nac) HRK
= Ukupna ugovorena vrijednost bespovratnih sredstava]]*Ugovori_OPULJP[[#This Row],[STOPA NACIONALNOG SUFINANCIRANJA %]]</f>
        <v>297104.00099999999</v>
      </c>
      <c r="R3745" s="51">
        <f>Ugovori_OPULJP[[#This Row],[Bespovratna sredstva - Nacionalni dio - HRK]]/7.5345</f>
        <v>39432.477403941863</v>
      </c>
      <c r="S3745" s="52">
        <v>1980693.34</v>
      </c>
      <c r="T3745" s="53">
        <f>Ugovori_OPULJP[[#This Row],[Bespovratna sredstva - Ukupno (EU+Nac) HRK
= Ukupna ugovorena vrijednost bespovratnih sredstava]]/7.5345</f>
        <v>262883.18269294576</v>
      </c>
      <c r="U3745" s="50">
        <v>0</v>
      </c>
      <c r="V3745" s="51">
        <f>Ugovori_OPULJP[[#This Row],[Javni doprinos korisnika - HRK]]/7.5345</f>
        <v>0</v>
      </c>
      <c r="W3745" s="50">
        <v>0</v>
      </c>
      <c r="X3745" s="51">
        <f>Ugovori_OPULJP[[#This Row],[Privatni doprinos korisnika - HRK]]/7.5345</f>
        <v>0</v>
      </c>
      <c r="Y3745" s="52">
        <v>1980693.34</v>
      </c>
      <c r="Z3745" s="53">
        <f>Ugovori_OPULJP[[#This Row],[UKUPNI PRIHVATLJIVI IZDACI
TOTAL ELIGIBLE EXPENDITURE
= Bespovratna sredstva ukupno + doprinos korisnika
= Ukupni prihvatljivi troškovi
= Ukupna ugovorena vrijednost projekta HRK]]/7.5345</f>
        <v>262883.18269294576</v>
      </c>
      <c r="AA3745" s="57" t="s">
        <v>12326</v>
      </c>
      <c r="AB3745" s="57" t="s">
        <v>753</v>
      </c>
      <c r="AC3745" s="107" t="s">
        <v>13583</v>
      </c>
      <c r="AD3745" s="63" t="s">
        <v>12328</v>
      </c>
    </row>
    <row r="3746" spans="1:30" ht="88.5" customHeight="1" x14ac:dyDescent="0.2">
      <c r="A3746" s="61" t="s">
        <v>13584</v>
      </c>
      <c r="B3746" s="55" t="s">
        <v>12136</v>
      </c>
      <c r="C3746" s="56" t="s">
        <v>12323</v>
      </c>
      <c r="D3746" s="56" t="s">
        <v>13439</v>
      </c>
      <c r="E3746" s="57" t="s">
        <v>76</v>
      </c>
      <c r="F3746" s="62" t="s">
        <v>13585</v>
      </c>
      <c r="G3746" s="62" t="s">
        <v>13586</v>
      </c>
      <c r="H3746" s="59">
        <v>44382</v>
      </c>
      <c r="I3746" s="59">
        <v>45112</v>
      </c>
      <c r="J3746" s="48" t="str">
        <f>IF(Ugovori_OPULJP[[#This Row],[DATUM ZAVRŠETKA OPERACIJE]]&gt;DATE(2024,3,31),"u provedbi","završen")</f>
        <v>završen</v>
      </c>
      <c r="K3746" s="58" t="s">
        <v>36</v>
      </c>
      <c r="L3746" s="58" t="s">
        <v>37</v>
      </c>
      <c r="M3746" s="49">
        <v>0.85</v>
      </c>
      <c r="N3746" s="49">
        <v>0.15</v>
      </c>
      <c r="O3746" s="50">
        <f>Ugovori_OPULJP[[#This Row],[Bespovratna sredstva - Ukupno (EU+Nac) HRK
= Ukupna ugovorena vrijednost bespovratnih sredstava]]*Ugovori_OPULJP[[#This Row],[EU STOPA SUFINANCIRANJA %
EU CO-FINANCING RATE %]]</f>
        <v>1105365.5</v>
      </c>
      <c r="P3746" s="51">
        <f>Ugovori_OPULJP[[#This Row],[Bespovratna sredstva - EU dio - HRK]]/7.5345</f>
        <v>146707.21348463732</v>
      </c>
      <c r="Q3746" s="50">
        <f>Ugovori_OPULJP[[#This Row],[Bespovratna sredstva - Ukupno (EU+Nac) HRK
= Ukupna ugovorena vrijednost bespovratnih sredstava]]*Ugovori_OPULJP[[#This Row],[STOPA NACIONALNOG SUFINANCIRANJA %]]</f>
        <v>195064.5</v>
      </c>
      <c r="R3746" s="51">
        <f>Ugovori_OPULJP[[#This Row],[Bespovratna sredstva - Nacionalni dio - HRK]]/7.5345</f>
        <v>25889.508261994823</v>
      </c>
      <c r="S3746" s="52">
        <v>1300430</v>
      </c>
      <c r="T3746" s="53">
        <f>Ugovori_OPULJP[[#This Row],[Bespovratna sredstva - Ukupno (EU+Nac) HRK
= Ukupna ugovorena vrijednost bespovratnih sredstava]]/7.5345</f>
        <v>172596.72174663216</v>
      </c>
      <c r="U3746" s="50">
        <v>0</v>
      </c>
      <c r="V3746" s="51">
        <f>Ugovori_OPULJP[[#This Row],[Javni doprinos korisnika - HRK]]/7.5345</f>
        <v>0</v>
      </c>
      <c r="W3746" s="50">
        <v>0</v>
      </c>
      <c r="X3746" s="51">
        <f>Ugovori_OPULJP[[#This Row],[Privatni doprinos korisnika - HRK]]/7.5345</f>
        <v>0</v>
      </c>
      <c r="Y3746" s="52">
        <v>1300430</v>
      </c>
      <c r="Z3746" s="53">
        <f>Ugovori_OPULJP[[#This Row],[UKUPNI PRIHVATLJIVI IZDACI
TOTAL ELIGIBLE EXPENDITURE
= Bespovratna sredstva ukupno + doprinos korisnika
= Ukupni prihvatljivi troškovi
= Ukupna ugovorena vrijednost projekta HRK]]/7.5345</f>
        <v>172596.72174663216</v>
      </c>
      <c r="AA3746" s="57" t="s">
        <v>12326</v>
      </c>
      <c r="AB3746" s="57" t="s">
        <v>753</v>
      </c>
      <c r="AC3746" s="107" t="s">
        <v>13587</v>
      </c>
      <c r="AD3746" s="63" t="s">
        <v>12328</v>
      </c>
    </row>
    <row r="3747" spans="1:30" ht="88.5" customHeight="1" x14ac:dyDescent="0.2">
      <c r="A3747" s="61" t="s">
        <v>13588</v>
      </c>
      <c r="B3747" s="55" t="s">
        <v>12136</v>
      </c>
      <c r="C3747" s="56" t="s">
        <v>12323</v>
      </c>
      <c r="D3747" s="56" t="s">
        <v>13439</v>
      </c>
      <c r="E3747" s="57" t="s">
        <v>76</v>
      </c>
      <c r="F3747" s="62" t="s">
        <v>13589</v>
      </c>
      <c r="G3747" s="62" t="s">
        <v>13590</v>
      </c>
      <c r="H3747" s="59">
        <v>44440</v>
      </c>
      <c r="I3747" s="47">
        <v>45139</v>
      </c>
      <c r="J3747" s="48" t="str">
        <f>IF(Ugovori_OPULJP[[#This Row],[DATUM ZAVRŠETKA OPERACIJE]]&gt;DATE(2024,3,31),"u provedbi","završen")</f>
        <v>završen</v>
      </c>
      <c r="K3747" s="67" t="s">
        <v>13560</v>
      </c>
      <c r="L3747" s="58" t="s">
        <v>37</v>
      </c>
      <c r="M3747" s="49">
        <v>0.85</v>
      </c>
      <c r="N3747" s="49">
        <v>0.15</v>
      </c>
      <c r="O3747" s="50">
        <f>Ugovori_OPULJP[[#This Row],[Bespovratna sredstva - Ukupno (EU+Nac) HRK
= Ukupna ugovorena vrijednost bespovratnih sredstava]]*Ugovori_OPULJP[[#This Row],[EU STOPA SUFINANCIRANJA %
EU CO-FINANCING RATE %]]</f>
        <v>2405214.2215</v>
      </c>
      <c r="P3747" s="51">
        <f>Ugovori_OPULJP[[#This Row],[Bespovratna sredstva - EU dio - HRK]]/7.5345</f>
        <v>319226.78631627845</v>
      </c>
      <c r="Q3747" s="50">
        <f>Ugovori_OPULJP[[#This Row],[Bespovratna sredstva - Ukupno (EU+Nac) HRK
= Ukupna ugovorena vrijednost bespovratnih sredstava]]*Ugovori_OPULJP[[#This Row],[STOPA NACIONALNOG SUFINANCIRANJA %]]</f>
        <v>424449.56849999999</v>
      </c>
      <c r="R3747" s="51">
        <f>Ugovori_OPULJP[[#This Row],[Bespovratna sredstva - Nacionalni dio - HRK]]/7.5345</f>
        <v>56334.138761696195</v>
      </c>
      <c r="S3747" s="52">
        <v>2829663.79</v>
      </c>
      <c r="T3747" s="53">
        <f>Ugovori_OPULJP[[#This Row],[Bespovratna sredstva - Ukupno (EU+Nac) HRK
= Ukupna ugovorena vrijednost bespovratnih sredstava]]/7.5345</f>
        <v>375560.92507797462</v>
      </c>
      <c r="U3747" s="50">
        <v>0</v>
      </c>
      <c r="V3747" s="51">
        <f>Ugovori_OPULJP[[#This Row],[Javni doprinos korisnika - HRK]]/7.5345</f>
        <v>0</v>
      </c>
      <c r="W3747" s="50">
        <v>0</v>
      </c>
      <c r="X3747" s="51">
        <f>Ugovori_OPULJP[[#This Row],[Privatni doprinos korisnika - HRK]]/7.5345</f>
        <v>0</v>
      </c>
      <c r="Y3747" s="52">
        <v>2829663.79</v>
      </c>
      <c r="Z3747" s="53">
        <f>Ugovori_OPULJP[[#This Row],[UKUPNI PRIHVATLJIVI IZDACI
TOTAL ELIGIBLE EXPENDITURE
= Bespovratna sredstva ukupno + doprinos korisnika
= Ukupni prihvatljivi troškovi
= Ukupna ugovorena vrijednost projekta HRK]]/7.5345</f>
        <v>375560.92507797462</v>
      </c>
      <c r="AA3747" s="57" t="s">
        <v>12326</v>
      </c>
      <c r="AB3747" s="57" t="s">
        <v>753</v>
      </c>
      <c r="AC3747" s="108" t="s">
        <v>13591</v>
      </c>
      <c r="AD3747" s="63" t="s">
        <v>12328</v>
      </c>
    </row>
    <row r="3748" spans="1:30" ht="88.5" customHeight="1" x14ac:dyDescent="0.2">
      <c r="A3748" s="61" t="s">
        <v>13592</v>
      </c>
      <c r="B3748" s="55" t="s">
        <v>12136</v>
      </c>
      <c r="C3748" s="56" t="s">
        <v>12323</v>
      </c>
      <c r="D3748" s="56" t="s">
        <v>13439</v>
      </c>
      <c r="E3748" s="57" t="s">
        <v>76</v>
      </c>
      <c r="F3748" s="62" t="s">
        <v>13593</v>
      </c>
      <c r="G3748" s="62" t="s">
        <v>13594</v>
      </c>
      <c r="H3748" s="59">
        <v>44376</v>
      </c>
      <c r="I3748" s="59">
        <v>45106</v>
      </c>
      <c r="J3748" s="48" t="str">
        <f>IF(Ugovori_OPULJP[[#This Row],[DATUM ZAVRŠETKA OPERACIJE]]&gt;DATE(2024,3,31),"u provedbi","završen")</f>
        <v>završen</v>
      </c>
      <c r="K3748" s="67" t="s">
        <v>8608</v>
      </c>
      <c r="L3748" s="58" t="s">
        <v>37</v>
      </c>
      <c r="M3748" s="49">
        <v>0.85</v>
      </c>
      <c r="N3748" s="49">
        <v>0.15</v>
      </c>
      <c r="O3748" s="50">
        <f>Ugovori_OPULJP[[#This Row],[Bespovratna sredstva - Ukupno (EU+Nac) HRK
= Ukupna ugovorena vrijednost bespovratnih sredstava]]*Ugovori_OPULJP[[#This Row],[EU STOPA SUFINANCIRANJA %
EU CO-FINANCING RATE %]]</f>
        <v>753901.9155</v>
      </c>
      <c r="P3748" s="51">
        <f>Ugovori_OPULJP[[#This Row],[Bespovratna sredstva - EU dio - HRK]]/7.5345</f>
        <v>100059.97949432609</v>
      </c>
      <c r="Q3748" s="50">
        <f>Ugovori_OPULJP[[#This Row],[Bespovratna sredstva - Ukupno (EU+Nac) HRK
= Ukupna ugovorena vrijednost bespovratnih sredstava]]*Ugovori_OPULJP[[#This Row],[STOPA NACIONALNOG SUFINANCIRANJA %]]</f>
        <v>133041.51449999999</v>
      </c>
      <c r="R3748" s="51">
        <f>Ugovori_OPULJP[[#This Row],[Bespovratna sredstva - Nacionalni dio - HRK]]/7.5345</f>
        <v>17657.64344017519</v>
      </c>
      <c r="S3748" s="52">
        <v>886943.43</v>
      </c>
      <c r="T3748" s="53">
        <f>Ugovori_OPULJP[[#This Row],[Bespovratna sredstva - Ukupno (EU+Nac) HRK
= Ukupna ugovorena vrijednost bespovratnih sredstava]]/7.5345</f>
        <v>117717.6229345013</v>
      </c>
      <c r="U3748" s="50">
        <v>0</v>
      </c>
      <c r="V3748" s="51">
        <f>Ugovori_OPULJP[[#This Row],[Javni doprinos korisnika - HRK]]/7.5345</f>
        <v>0</v>
      </c>
      <c r="W3748" s="50">
        <v>0</v>
      </c>
      <c r="X3748" s="51">
        <f>Ugovori_OPULJP[[#This Row],[Privatni doprinos korisnika - HRK]]/7.5345</f>
        <v>0</v>
      </c>
      <c r="Y3748" s="52">
        <v>886943.43</v>
      </c>
      <c r="Z3748" s="53">
        <f>Ugovori_OPULJP[[#This Row],[UKUPNI PRIHVATLJIVI IZDACI
TOTAL ELIGIBLE EXPENDITURE
= Bespovratna sredstva ukupno + doprinos korisnika
= Ukupni prihvatljivi troškovi
= Ukupna ugovorena vrijednost projekta HRK]]/7.5345</f>
        <v>117717.6229345013</v>
      </c>
      <c r="AA3748" s="57" t="s">
        <v>12326</v>
      </c>
      <c r="AB3748" s="57" t="s">
        <v>753</v>
      </c>
      <c r="AC3748" s="108" t="s">
        <v>13595</v>
      </c>
      <c r="AD3748" s="63" t="s">
        <v>12328</v>
      </c>
    </row>
    <row r="3749" spans="1:30" ht="88.5" customHeight="1" x14ac:dyDescent="0.2">
      <c r="A3749" s="61" t="s">
        <v>13596</v>
      </c>
      <c r="B3749" s="55" t="s">
        <v>12136</v>
      </c>
      <c r="C3749" s="56" t="s">
        <v>12323</v>
      </c>
      <c r="D3749" s="56" t="s">
        <v>13439</v>
      </c>
      <c r="E3749" s="57" t="s">
        <v>76</v>
      </c>
      <c r="F3749" s="62" t="s">
        <v>13597</v>
      </c>
      <c r="G3749" s="45" t="s">
        <v>653</v>
      </c>
      <c r="H3749" s="59">
        <v>44383</v>
      </c>
      <c r="I3749" s="59">
        <v>45113</v>
      </c>
      <c r="J3749" s="48" t="str">
        <f>IF(Ugovori_OPULJP[[#This Row],[DATUM ZAVRŠETKA OPERACIJE]]&gt;DATE(2024,3,31),"u provedbi","završen")</f>
        <v>završen</v>
      </c>
      <c r="K3749" s="58" t="s">
        <v>13598</v>
      </c>
      <c r="L3749" s="46" t="s">
        <v>84</v>
      </c>
      <c r="M3749" s="49">
        <v>0.85</v>
      </c>
      <c r="N3749" s="49">
        <v>0.15</v>
      </c>
      <c r="O3749" s="50">
        <f>Ugovori_OPULJP[[#This Row],[Bespovratna sredstva - Ukupno (EU+Nac) HRK
= Ukupna ugovorena vrijednost bespovratnih sredstava]]*Ugovori_OPULJP[[#This Row],[EU STOPA SUFINANCIRANJA %
EU CO-FINANCING RATE %]]</f>
        <v>1450062.9569999999</v>
      </c>
      <c r="P3749" s="51">
        <f>Ugovori_OPULJP[[#This Row],[Bespovratna sredstva - EU dio - HRK]]/7.5345</f>
        <v>192456.42803105712</v>
      </c>
      <c r="Q3749" s="50">
        <f>Ugovori_OPULJP[[#This Row],[Bespovratna sredstva - Ukupno (EU+Nac) HRK
= Ukupna ugovorena vrijednost bespovratnih sredstava]]*Ugovori_OPULJP[[#This Row],[STOPA NACIONALNOG SUFINANCIRANJA %]]</f>
        <v>255893.46299999999</v>
      </c>
      <c r="R3749" s="51">
        <f>Ugovori_OPULJP[[#This Row],[Bespovratna sredstva - Nacionalni dio - HRK]]/7.5345</f>
        <v>33962.899064304198</v>
      </c>
      <c r="S3749" s="52">
        <v>1705956.42</v>
      </c>
      <c r="T3749" s="53">
        <f>Ugovori_OPULJP[[#This Row],[Bespovratna sredstva - Ukupno (EU+Nac) HRK
= Ukupna ugovorena vrijednost bespovratnih sredstava]]/7.5345</f>
        <v>226419.32709536131</v>
      </c>
      <c r="U3749" s="50">
        <v>0</v>
      </c>
      <c r="V3749" s="51">
        <f>Ugovori_OPULJP[[#This Row],[Javni doprinos korisnika - HRK]]/7.5345</f>
        <v>0</v>
      </c>
      <c r="W3749" s="50">
        <v>0</v>
      </c>
      <c r="X3749" s="51">
        <f>Ugovori_OPULJP[[#This Row],[Privatni doprinos korisnika - HRK]]/7.5345</f>
        <v>0</v>
      </c>
      <c r="Y3749" s="52">
        <v>1705956.42</v>
      </c>
      <c r="Z3749" s="53">
        <f>Ugovori_OPULJP[[#This Row],[UKUPNI PRIHVATLJIVI IZDACI
TOTAL ELIGIBLE EXPENDITURE
= Bespovratna sredstva ukupno + doprinos korisnika
= Ukupni prihvatljivi troškovi
= Ukupna ugovorena vrijednost projekta HRK]]/7.5345</f>
        <v>226419.32709536131</v>
      </c>
      <c r="AA3749" s="57" t="s">
        <v>12326</v>
      </c>
      <c r="AB3749" s="57" t="s">
        <v>753</v>
      </c>
      <c r="AC3749" s="107" t="s">
        <v>13599</v>
      </c>
      <c r="AD3749" s="63" t="s">
        <v>12328</v>
      </c>
    </row>
    <row r="3750" spans="1:30" ht="88.5" customHeight="1" x14ac:dyDescent="0.2">
      <c r="A3750" s="61" t="s">
        <v>13600</v>
      </c>
      <c r="B3750" s="55" t="s">
        <v>12136</v>
      </c>
      <c r="C3750" s="56" t="s">
        <v>12323</v>
      </c>
      <c r="D3750" s="56" t="s">
        <v>13439</v>
      </c>
      <c r="E3750" s="57" t="s">
        <v>76</v>
      </c>
      <c r="F3750" s="62" t="s">
        <v>13601</v>
      </c>
      <c r="G3750" s="62" t="s">
        <v>13602</v>
      </c>
      <c r="H3750" s="59">
        <v>44376</v>
      </c>
      <c r="I3750" s="59">
        <v>45106</v>
      </c>
      <c r="J3750" s="48" t="str">
        <f>IF(Ugovori_OPULJP[[#This Row],[DATUM ZAVRŠETKA OPERACIJE]]&gt;DATE(2024,3,31),"u provedbi","završen")</f>
        <v>završen</v>
      </c>
      <c r="K3750" s="67" t="s">
        <v>13603</v>
      </c>
      <c r="L3750" s="58" t="s">
        <v>37</v>
      </c>
      <c r="M3750" s="49">
        <v>0.85</v>
      </c>
      <c r="N3750" s="49">
        <v>0.15</v>
      </c>
      <c r="O3750" s="50">
        <f>Ugovori_OPULJP[[#This Row],[Bespovratna sredstva - Ukupno (EU+Nac) HRK
= Ukupna ugovorena vrijednost bespovratnih sredstava]]*Ugovori_OPULJP[[#This Row],[EU STOPA SUFINANCIRANJA %
EU CO-FINANCING RATE %]]</f>
        <v>2469092.1549999998</v>
      </c>
      <c r="P3750" s="51">
        <f>Ugovori_OPULJP[[#This Row],[Bespovratna sredstva - EU dio - HRK]]/7.5345</f>
        <v>327704.8450461211</v>
      </c>
      <c r="Q3750" s="50">
        <f>Ugovori_OPULJP[[#This Row],[Bespovratna sredstva - Ukupno (EU+Nac) HRK
= Ukupna ugovorena vrijednost bespovratnih sredstava]]*Ugovori_OPULJP[[#This Row],[STOPA NACIONALNOG SUFINANCIRANJA %]]</f>
        <v>435722.14499999996</v>
      </c>
      <c r="R3750" s="51">
        <f>Ugovori_OPULJP[[#This Row],[Bespovratna sredstva - Nacionalni dio - HRK]]/7.5345</f>
        <v>57830.266772844901</v>
      </c>
      <c r="S3750" s="52">
        <v>2904814.3</v>
      </c>
      <c r="T3750" s="53">
        <f>Ugovori_OPULJP[[#This Row],[Bespovratna sredstva - Ukupno (EU+Nac) HRK
= Ukupna ugovorena vrijednost bespovratnih sredstava]]/7.5345</f>
        <v>385535.11181896605</v>
      </c>
      <c r="U3750" s="50">
        <v>0</v>
      </c>
      <c r="V3750" s="51">
        <f>Ugovori_OPULJP[[#This Row],[Javni doprinos korisnika - HRK]]/7.5345</f>
        <v>0</v>
      </c>
      <c r="W3750" s="50">
        <v>0</v>
      </c>
      <c r="X3750" s="51">
        <f>Ugovori_OPULJP[[#This Row],[Privatni doprinos korisnika - HRK]]/7.5345</f>
        <v>0</v>
      </c>
      <c r="Y3750" s="52">
        <v>2904814.3</v>
      </c>
      <c r="Z3750" s="53">
        <f>Ugovori_OPULJP[[#This Row],[UKUPNI PRIHVATLJIVI IZDACI
TOTAL ELIGIBLE EXPENDITURE
= Bespovratna sredstva ukupno + doprinos korisnika
= Ukupni prihvatljivi troškovi
= Ukupna ugovorena vrijednost projekta HRK]]/7.5345</f>
        <v>385535.11181896605</v>
      </c>
      <c r="AA3750" s="57" t="s">
        <v>12326</v>
      </c>
      <c r="AB3750" s="57" t="s">
        <v>753</v>
      </c>
      <c r="AC3750" s="108" t="s">
        <v>13604</v>
      </c>
      <c r="AD3750" s="63" t="s">
        <v>12328</v>
      </c>
    </row>
    <row r="3751" spans="1:30" ht="88.5" customHeight="1" x14ac:dyDescent="0.2">
      <c r="A3751" s="61" t="s">
        <v>13605</v>
      </c>
      <c r="B3751" s="55" t="s">
        <v>12136</v>
      </c>
      <c r="C3751" s="56" t="s">
        <v>12323</v>
      </c>
      <c r="D3751" s="56" t="s">
        <v>13439</v>
      </c>
      <c r="E3751" s="57" t="s">
        <v>76</v>
      </c>
      <c r="F3751" s="62" t="s">
        <v>13606</v>
      </c>
      <c r="G3751" s="62" t="s">
        <v>13173</v>
      </c>
      <c r="H3751" s="59">
        <v>44440</v>
      </c>
      <c r="I3751" s="59">
        <v>45170</v>
      </c>
      <c r="J3751" s="48" t="str">
        <f>IF(Ugovori_OPULJP[[#This Row],[DATUM ZAVRŠETKA OPERACIJE]]&gt;DATE(2024,3,31),"u provedbi","završen")</f>
        <v>završen</v>
      </c>
      <c r="K3751" s="67" t="s">
        <v>10955</v>
      </c>
      <c r="L3751" s="58" t="s">
        <v>338</v>
      </c>
      <c r="M3751" s="49">
        <v>0.85</v>
      </c>
      <c r="N3751" s="49">
        <v>0.15</v>
      </c>
      <c r="O3751" s="50">
        <f>Ugovori_OPULJP[[#This Row],[Bespovratna sredstva - Ukupno (EU+Nac) HRK
= Ukupna ugovorena vrijednost bespovratnih sredstava]]*Ugovori_OPULJP[[#This Row],[EU STOPA SUFINANCIRANJA %
EU CO-FINANCING RATE %]]</f>
        <v>2471442.9065</v>
      </c>
      <c r="P3751" s="51">
        <f>Ugovori_OPULJP[[#This Row],[Bespovratna sredstva - EU dio - HRK]]/7.5345</f>
        <v>328016.84338708606</v>
      </c>
      <c r="Q3751" s="50">
        <f>Ugovori_OPULJP[[#This Row],[Bespovratna sredstva - Ukupno (EU+Nac) HRK
= Ukupna ugovorena vrijednost bespovratnih sredstava]]*Ugovori_OPULJP[[#This Row],[STOPA NACIONALNOG SUFINANCIRANJA %]]</f>
        <v>436136.98350000003</v>
      </c>
      <c r="R3751" s="51">
        <f>Ugovori_OPULJP[[#This Row],[Bespovratna sredstva - Nacionalni dio - HRK]]/7.5345</f>
        <v>57885.325303603422</v>
      </c>
      <c r="S3751" s="52">
        <v>2907579.89</v>
      </c>
      <c r="T3751" s="53">
        <f>Ugovori_OPULJP[[#This Row],[Bespovratna sredstva - Ukupno (EU+Nac) HRK
= Ukupna ugovorena vrijednost bespovratnih sredstava]]/7.5345</f>
        <v>385902.16869068949</v>
      </c>
      <c r="U3751" s="50">
        <v>0</v>
      </c>
      <c r="V3751" s="51">
        <f>Ugovori_OPULJP[[#This Row],[Javni doprinos korisnika - HRK]]/7.5345</f>
        <v>0</v>
      </c>
      <c r="W3751" s="50">
        <v>0</v>
      </c>
      <c r="X3751" s="51">
        <f>Ugovori_OPULJP[[#This Row],[Privatni doprinos korisnika - HRK]]/7.5345</f>
        <v>0</v>
      </c>
      <c r="Y3751" s="52">
        <v>2907579.89</v>
      </c>
      <c r="Z3751" s="53">
        <f>Ugovori_OPULJP[[#This Row],[UKUPNI PRIHVATLJIVI IZDACI
TOTAL ELIGIBLE EXPENDITURE
= Bespovratna sredstva ukupno + doprinos korisnika
= Ukupni prihvatljivi troškovi
= Ukupna ugovorena vrijednost projekta HRK]]/7.5345</f>
        <v>385902.16869068949</v>
      </c>
      <c r="AA3751" s="57" t="s">
        <v>12326</v>
      </c>
      <c r="AB3751" s="57" t="s">
        <v>753</v>
      </c>
      <c r="AC3751" s="108" t="s">
        <v>13607</v>
      </c>
      <c r="AD3751" s="63" t="s">
        <v>12328</v>
      </c>
    </row>
    <row r="3752" spans="1:30" ht="88.5" customHeight="1" x14ac:dyDescent="0.2">
      <c r="A3752" s="61" t="s">
        <v>13608</v>
      </c>
      <c r="B3752" s="55" t="s">
        <v>12136</v>
      </c>
      <c r="C3752" s="56" t="s">
        <v>12323</v>
      </c>
      <c r="D3752" s="56" t="s">
        <v>13439</v>
      </c>
      <c r="E3752" s="57" t="s">
        <v>76</v>
      </c>
      <c r="F3752" s="62" t="s">
        <v>13609</v>
      </c>
      <c r="G3752" s="64" t="s">
        <v>13610</v>
      </c>
      <c r="H3752" s="59">
        <v>44560</v>
      </c>
      <c r="I3752" s="59">
        <v>45290</v>
      </c>
      <c r="J3752" s="48" t="str">
        <f>IF(Ugovori_OPULJP[[#This Row],[DATUM ZAVRŠETKA OPERACIJE]]&gt;DATE(2024,3,31),"u provedbi","završen")</f>
        <v>završen</v>
      </c>
      <c r="K3752" s="58" t="s">
        <v>13611</v>
      </c>
      <c r="L3752" s="58" t="s">
        <v>37</v>
      </c>
      <c r="M3752" s="74" t="s">
        <v>3114</v>
      </c>
      <c r="N3752" s="49">
        <v>0.15</v>
      </c>
      <c r="O3752" s="50">
        <f>Ugovori_OPULJP[[#This Row],[Bespovratna sredstva - Ukupno (EU+Nac) HRK
= Ukupna ugovorena vrijednost bespovratnih sredstava]]*Ugovori_OPULJP[[#This Row],[EU STOPA SUFINANCIRANJA %
EU CO-FINANCING RATE %]]</f>
        <v>1224601.4515</v>
      </c>
      <c r="P3752" s="51">
        <f>Ugovori_OPULJP[[#This Row],[Bespovratna sredstva - EU dio - HRK]]/7.5345</f>
        <v>162532.54383170747</v>
      </c>
      <c r="Q3752" s="50">
        <f>Ugovori_OPULJP[[#This Row],[Bespovratna sredstva - Ukupno (EU+Nac) HRK
= Ukupna ugovorena vrijednost bespovratnih sredstava]]*Ugovori_OPULJP[[#This Row],[STOPA NACIONALNOG SUFINANCIRANJA %]]</f>
        <v>216106.1385</v>
      </c>
      <c r="R3752" s="51">
        <f>Ugovori_OPULJP[[#This Row],[Bespovratna sredstva - Nacionalni dio - HRK]]/7.5345</f>
        <v>28682.213617360143</v>
      </c>
      <c r="S3752" s="52">
        <v>1440707.59</v>
      </c>
      <c r="T3752" s="53">
        <f>Ugovori_OPULJP[[#This Row],[Bespovratna sredstva - Ukupno (EU+Nac) HRK
= Ukupna ugovorena vrijednost bespovratnih sredstava]]/7.5345</f>
        <v>191214.75744906763</v>
      </c>
      <c r="U3752" s="50">
        <v>0</v>
      </c>
      <c r="V3752" s="51">
        <f>Ugovori_OPULJP[[#This Row],[Javni doprinos korisnika - HRK]]/7.5345</f>
        <v>0</v>
      </c>
      <c r="W3752" s="50">
        <v>0</v>
      </c>
      <c r="X3752" s="51">
        <f>Ugovori_OPULJP[[#This Row],[Privatni doprinos korisnika - HRK]]/7.5345</f>
        <v>0</v>
      </c>
      <c r="Y3752" s="52">
        <v>1440707.59</v>
      </c>
      <c r="Z3752" s="53">
        <f>Ugovori_OPULJP[[#This Row],[UKUPNI PRIHVATLJIVI IZDACI
TOTAL ELIGIBLE EXPENDITURE
= Bespovratna sredstva ukupno + doprinos korisnika
= Ukupni prihvatljivi troškovi
= Ukupna ugovorena vrijednost projekta HRK]]/7.5345</f>
        <v>191214.75744906763</v>
      </c>
      <c r="AA3752" s="57" t="s">
        <v>12326</v>
      </c>
      <c r="AB3752" s="57" t="s">
        <v>753</v>
      </c>
      <c r="AC3752" s="107" t="s">
        <v>13612</v>
      </c>
      <c r="AD3752" s="63" t="s">
        <v>12328</v>
      </c>
    </row>
    <row r="3753" spans="1:30" ht="88.5" customHeight="1" x14ac:dyDescent="0.2">
      <c r="A3753" s="61" t="s">
        <v>13613</v>
      </c>
      <c r="B3753" s="55" t="s">
        <v>12136</v>
      </c>
      <c r="C3753" s="56" t="s">
        <v>12323</v>
      </c>
      <c r="D3753" s="56" t="s">
        <v>13439</v>
      </c>
      <c r="E3753" s="57" t="s">
        <v>76</v>
      </c>
      <c r="F3753" s="62" t="s">
        <v>13614</v>
      </c>
      <c r="G3753" s="62" t="s">
        <v>13615</v>
      </c>
      <c r="H3753" s="59">
        <v>44560</v>
      </c>
      <c r="I3753" s="59">
        <v>45290</v>
      </c>
      <c r="J3753" s="48" t="str">
        <f>IF(Ugovori_OPULJP[[#This Row],[DATUM ZAVRŠETKA OPERACIJE]]&gt;DATE(2024,3,31),"u provedbi","završen")</f>
        <v>završen</v>
      </c>
      <c r="K3753" s="58" t="s">
        <v>13616</v>
      </c>
      <c r="L3753" s="58" t="s">
        <v>37</v>
      </c>
      <c r="M3753" s="74" t="s">
        <v>3114</v>
      </c>
      <c r="N3753" s="49">
        <v>0.15</v>
      </c>
      <c r="O3753" s="50">
        <f>Ugovori_OPULJP[[#This Row],[Bespovratna sredstva - Ukupno (EU+Nac) HRK
= Ukupna ugovorena vrijednost bespovratnih sredstava]]*Ugovori_OPULJP[[#This Row],[EU STOPA SUFINANCIRANJA %
EU CO-FINANCING RATE %]]</f>
        <v>1453473.3015000001</v>
      </c>
      <c r="P3753" s="51">
        <f>Ugovori_OPULJP[[#This Row],[Bespovratna sredstva - EU dio - HRK]]/7.5345</f>
        <v>192909.05853075851</v>
      </c>
      <c r="Q3753" s="50">
        <f>Ugovori_OPULJP[[#This Row],[Bespovratna sredstva - Ukupno (EU+Nac) HRK
= Ukupna ugovorena vrijednost bespovratnih sredstava]]*Ugovori_OPULJP[[#This Row],[STOPA NACIONALNOG SUFINANCIRANJA %]]</f>
        <v>256495.2885</v>
      </c>
      <c r="R3753" s="51">
        <f>Ugovori_OPULJP[[#This Row],[Bespovratna sredstva - Nacionalni dio - HRK]]/7.5345</f>
        <v>34042.775034839731</v>
      </c>
      <c r="S3753" s="52">
        <v>1709968.59</v>
      </c>
      <c r="T3753" s="53">
        <f>Ugovori_OPULJP[[#This Row],[Bespovratna sredstva - Ukupno (EU+Nac) HRK
= Ukupna ugovorena vrijednost bespovratnih sredstava]]/7.5345</f>
        <v>226951.83356559824</v>
      </c>
      <c r="U3753" s="50">
        <v>0</v>
      </c>
      <c r="V3753" s="51">
        <f>Ugovori_OPULJP[[#This Row],[Javni doprinos korisnika - HRK]]/7.5345</f>
        <v>0</v>
      </c>
      <c r="W3753" s="50">
        <v>0</v>
      </c>
      <c r="X3753" s="51">
        <f>Ugovori_OPULJP[[#This Row],[Privatni doprinos korisnika - HRK]]/7.5345</f>
        <v>0</v>
      </c>
      <c r="Y3753" s="52">
        <v>1709968.59</v>
      </c>
      <c r="Z3753" s="53">
        <f>Ugovori_OPULJP[[#This Row],[UKUPNI PRIHVATLJIVI IZDACI
TOTAL ELIGIBLE EXPENDITURE
= Bespovratna sredstva ukupno + doprinos korisnika
= Ukupni prihvatljivi troškovi
= Ukupna ugovorena vrijednost projekta HRK]]/7.5345</f>
        <v>226951.83356559824</v>
      </c>
      <c r="AA3753" s="57" t="s">
        <v>12326</v>
      </c>
      <c r="AB3753" s="57" t="s">
        <v>753</v>
      </c>
      <c r="AC3753" s="107" t="s">
        <v>13617</v>
      </c>
      <c r="AD3753" s="63" t="s">
        <v>12328</v>
      </c>
    </row>
    <row r="3754" spans="1:30" ht="88.5" customHeight="1" x14ac:dyDescent="0.2">
      <c r="A3754" s="61" t="s">
        <v>13618</v>
      </c>
      <c r="B3754" s="55" t="s">
        <v>12136</v>
      </c>
      <c r="C3754" s="56" t="s">
        <v>12323</v>
      </c>
      <c r="D3754" s="56" t="s">
        <v>13439</v>
      </c>
      <c r="E3754" s="57" t="s">
        <v>76</v>
      </c>
      <c r="F3754" s="62" t="s">
        <v>13619</v>
      </c>
      <c r="G3754" s="62" t="s">
        <v>13620</v>
      </c>
      <c r="H3754" s="59">
        <v>44560</v>
      </c>
      <c r="I3754" s="59">
        <v>45290</v>
      </c>
      <c r="J3754" s="48" t="str">
        <f>IF(Ugovori_OPULJP[[#This Row],[DATUM ZAVRŠETKA OPERACIJE]]&gt;DATE(2024,3,31),"u provedbi","završen")</f>
        <v>završen</v>
      </c>
      <c r="K3754" s="58" t="s">
        <v>13621</v>
      </c>
      <c r="L3754" s="58" t="s">
        <v>200</v>
      </c>
      <c r="M3754" s="74" t="s">
        <v>3114</v>
      </c>
      <c r="N3754" s="49">
        <v>0.15</v>
      </c>
      <c r="O3754" s="50">
        <f>Ugovori_OPULJP[[#This Row],[Bespovratna sredstva - Ukupno (EU+Nac) HRK
= Ukupna ugovorena vrijednost bespovratnih sredstava]]*Ugovori_OPULJP[[#This Row],[EU STOPA SUFINANCIRANJA %
EU CO-FINANCING RATE %]]</f>
        <v>2168288.1540000001</v>
      </c>
      <c r="P3754" s="51">
        <f>Ugovori_OPULJP[[#This Row],[Bespovratna sredstva - EU dio - HRK]]/7.5345</f>
        <v>287781.29325104516</v>
      </c>
      <c r="Q3754" s="50">
        <f>Ugovori_OPULJP[[#This Row],[Bespovratna sredstva - Ukupno (EU+Nac) HRK
= Ukupna ugovorena vrijednost bespovratnih sredstava]]*Ugovori_OPULJP[[#This Row],[STOPA NACIONALNOG SUFINANCIRANJA %]]</f>
        <v>382639.08600000001</v>
      </c>
      <c r="R3754" s="51">
        <f>Ugovori_OPULJP[[#This Row],[Bespovratna sredstva - Nacionalni dio - HRK]]/7.5345</f>
        <v>50784.934103125619</v>
      </c>
      <c r="S3754" s="52">
        <v>2550927.2400000002</v>
      </c>
      <c r="T3754" s="53">
        <f>Ugovori_OPULJP[[#This Row],[Bespovratna sredstva - Ukupno (EU+Nac) HRK
= Ukupna ugovorena vrijednost bespovratnih sredstava]]/7.5345</f>
        <v>338566.22735417081</v>
      </c>
      <c r="U3754" s="50">
        <v>0</v>
      </c>
      <c r="V3754" s="51">
        <f>Ugovori_OPULJP[[#This Row],[Javni doprinos korisnika - HRK]]/7.5345</f>
        <v>0</v>
      </c>
      <c r="W3754" s="50">
        <v>0</v>
      </c>
      <c r="X3754" s="51">
        <f>Ugovori_OPULJP[[#This Row],[Privatni doprinos korisnika - HRK]]/7.5345</f>
        <v>0</v>
      </c>
      <c r="Y3754" s="52">
        <v>2550927.2400000002</v>
      </c>
      <c r="Z3754" s="53">
        <f>Ugovori_OPULJP[[#This Row],[UKUPNI PRIHVATLJIVI IZDACI
TOTAL ELIGIBLE EXPENDITURE
= Bespovratna sredstva ukupno + doprinos korisnika
= Ukupni prihvatljivi troškovi
= Ukupna ugovorena vrijednost projekta HRK]]/7.5345</f>
        <v>338566.22735417081</v>
      </c>
      <c r="AA3754" s="57" t="s">
        <v>12326</v>
      </c>
      <c r="AB3754" s="57" t="s">
        <v>753</v>
      </c>
      <c r="AC3754" s="107" t="s">
        <v>13622</v>
      </c>
      <c r="AD3754" s="63" t="s">
        <v>12328</v>
      </c>
    </row>
    <row r="3755" spans="1:30" ht="88.5" customHeight="1" x14ac:dyDescent="0.2">
      <c r="A3755" s="61" t="s">
        <v>13623</v>
      </c>
      <c r="B3755" s="55" t="s">
        <v>12136</v>
      </c>
      <c r="C3755" s="56" t="s">
        <v>12323</v>
      </c>
      <c r="D3755" s="56" t="s">
        <v>13439</v>
      </c>
      <c r="E3755" s="57" t="s">
        <v>76</v>
      </c>
      <c r="F3755" s="62" t="s">
        <v>13624</v>
      </c>
      <c r="G3755" s="62" t="s">
        <v>5496</v>
      </c>
      <c r="H3755" s="59">
        <v>44560</v>
      </c>
      <c r="I3755" s="59">
        <v>45107</v>
      </c>
      <c r="J3755" s="48" t="str">
        <f>IF(Ugovori_OPULJP[[#This Row],[DATUM ZAVRŠETKA OPERACIJE]]&gt;DATE(2024,3,31),"u provedbi","završen")</f>
        <v>završen</v>
      </c>
      <c r="K3755" s="58" t="s">
        <v>13625</v>
      </c>
      <c r="L3755" s="58" t="s">
        <v>37</v>
      </c>
      <c r="M3755" s="74" t="s">
        <v>3114</v>
      </c>
      <c r="N3755" s="49">
        <v>0.15</v>
      </c>
      <c r="O3755" s="50">
        <f>Ugovori_OPULJP[[#This Row],[Bespovratna sredstva - Ukupno (EU+Nac) HRK
= Ukupna ugovorena vrijednost bespovratnih sredstava]]*Ugovori_OPULJP[[#This Row],[EU STOPA SUFINANCIRANJA %
EU CO-FINANCING RATE %]]</f>
        <v>1156015.929</v>
      </c>
      <c r="P3755" s="51">
        <f>Ugovori_OPULJP[[#This Row],[Bespovratna sredstva - EU dio - HRK]]/7.5345</f>
        <v>153429.68066892296</v>
      </c>
      <c r="Q3755" s="50">
        <f>Ugovori_OPULJP[[#This Row],[Bespovratna sredstva - Ukupno (EU+Nac) HRK
= Ukupna ugovorena vrijednost bespovratnih sredstava]]*Ugovori_OPULJP[[#This Row],[STOPA NACIONALNOG SUFINANCIRANJA %]]</f>
        <v>204002.81099999999</v>
      </c>
      <c r="R3755" s="51">
        <f>Ugovori_OPULJP[[#This Row],[Bespovratna sredstva - Nacionalni dio - HRK]]/7.5345</f>
        <v>27075.826000398167</v>
      </c>
      <c r="S3755" s="52">
        <v>1360018.74</v>
      </c>
      <c r="T3755" s="53">
        <f>Ugovori_OPULJP[[#This Row],[Bespovratna sredstva - Ukupno (EU+Nac) HRK
= Ukupna ugovorena vrijednost bespovratnih sredstava]]/7.5345</f>
        <v>180505.5066693211</v>
      </c>
      <c r="U3755" s="50">
        <v>0</v>
      </c>
      <c r="V3755" s="51">
        <f>Ugovori_OPULJP[[#This Row],[Javni doprinos korisnika - HRK]]/7.5345</f>
        <v>0</v>
      </c>
      <c r="W3755" s="50">
        <v>0</v>
      </c>
      <c r="X3755" s="51">
        <f>Ugovori_OPULJP[[#This Row],[Privatni doprinos korisnika - HRK]]/7.5345</f>
        <v>0</v>
      </c>
      <c r="Y3755" s="52">
        <v>1360018.74</v>
      </c>
      <c r="Z3755" s="53">
        <f>Ugovori_OPULJP[[#This Row],[UKUPNI PRIHVATLJIVI IZDACI
TOTAL ELIGIBLE EXPENDITURE
= Bespovratna sredstva ukupno + doprinos korisnika
= Ukupni prihvatljivi troškovi
= Ukupna ugovorena vrijednost projekta HRK]]/7.5345</f>
        <v>180505.5066693211</v>
      </c>
      <c r="AA3755" s="57" t="s">
        <v>12326</v>
      </c>
      <c r="AB3755" s="57" t="s">
        <v>753</v>
      </c>
      <c r="AC3755" s="107" t="s">
        <v>13626</v>
      </c>
      <c r="AD3755" s="63" t="s">
        <v>12328</v>
      </c>
    </row>
    <row r="3756" spans="1:30" ht="88.5" customHeight="1" x14ac:dyDescent="0.2">
      <c r="A3756" s="61" t="s">
        <v>13627</v>
      </c>
      <c r="B3756" s="55" t="s">
        <v>12136</v>
      </c>
      <c r="C3756" s="56" t="s">
        <v>12323</v>
      </c>
      <c r="D3756" s="56" t="s">
        <v>13439</v>
      </c>
      <c r="E3756" s="57" t="s">
        <v>76</v>
      </c>
      <c r="F3756" s="62" t="s">
        <v>13628</v>
      </c>
      <c r="G3756" s="62" t="s">
        <v>13629</v>
      </c>
      <c r="H3756" s="59">
        <v>44560</v>
      </c>
      <c r="I3756" s="59">
        <v>45290</v>
      </c>
      <c r="J3756" s="48" t="str">
        <f>IF(Ugovori_OPULJP[[#This Row],[DATUM ZAVRŠETKA OPERACIJE]]&gt;DATE(2024,3,31),"u provedbi","završen")</f>
        <v>završen</v>
      </c>
      <c r="K3756" s="58" t="s">
        <v>425</v>
      </c>
      <c r="L3756" s="46" t="s">
        <v>425</v>
      </c>
      <c r="M3756" s="74" t="s">
        <v>3114</v>
      </c>
      <c r="N3756" s="49">
        <v>0.15</v>
      </c>
      <c r="O3756" s="50">
        <f>Ugovori_OPULJP[[#This Row],[Bespovratna sredstva - Ukupno (EU+Nac) HRK
= Ukupna ugovorena vrijednost bespovratnih sredstava]]*Ugovori_OPULJP[[#This Row],[EU STOPA SUFINANCIRANJA %
EU CO-FINANCING RATE %]]</f>
        <v>2236225.6875</v>
      </c>
      <c r="P3756" s="51">
        <f>Ugovori_OPULJP[[#This Row],[Bespovratna sredstva - EU dio - HRK]]/7.5345</f>
        <v>296798.15349392791</v>
      </c>
      <c r="Q3756" s="50">
        <f>Ugovori_OPULJP[[#This Row],[Bespovratna sredstva - Ukupno (EU+Nac) HRK
= Ukupna ugovorena vrijednost bespovratnih sredstava]]*Ugovori_OPULJP[[#This Row],[STOPA NACIONALNOG SUFINANCIRANJA %]]</f>
        <v>394628.0625</v>
      </c>
      <c r="R3756" s="51">
        <f>Ugovori_OPULJP[[#This Row],[Bespovratna sredstva - Nacionalni dio - HRK]]/7.5345</f>
        <v>52376.144734222573</v>
      </c>
      <c r="S3756" s="52">
        <v>2630853.75</v>
      </c>
      <c r="T3756" s="53">
        <f>Ugovori_OPULJP[[#This Row],[Bespovratna sredstva - Ukupno (EU+Nac) HRK
= Ukupna ugovorena vrijednost bespovratnih sredstava]]/7.5345</f>
        <v>349174.29822815047</v>
      </c>
      <c r="U3756" s="50">
        <v>0</v>
      </c>
      <c r="V3756" s="51">
        <f>Ugovori_OPULJP[[#This Row],[Javni doprinos korisnika - HRK]]/7.5345</f>
        <v>0</v>
      </c>
      <c r="W3756" s="50">
        <v>0</v>
      </c>
      <c r="X3756" s="51">
        <f>Ugovori_OPULJP[[#This Row],[Privatni doprinos korisnika - HRK]]/7.5345</f>
        <v>0</v>
      </c>
      <c r="Y3756" s="52">
        <v>2630853.75</v>
      </c>
      <c r="Z3756" s="53">
        <f>Ugovori_OPULJP[[#This Row],[UKUPNI PRIHVATLJIVI IZDACI
TOTAL ELIGIBLE EXPENDITURE
= Bespovratna sredstva ukupno + doprinos korisnika
= Ukupni prihvatljivi troškovi
= Ukupna ugovorena vrijednost projekta HRK]]/7.5345</f>
        <v>349174.29822815047</v>
      </c>
      <c r="AA3756" s="57" t="s">
        <v>12326</v>
      </c>
      <c r="AB3756" s="57" t="s">
        <v>753</v>
      </c>
      <c r="AC3756" s="107" t="s">
        <v>13630</v>
      </c>
      <c r="AD3756" s="63" t="s">
        <v>12328</v>
      </c>
    </row>
    <row r="3757" spans="1:30" ht="88.5" customHeight="1" x14ac:dyDescent="0.2">
      <c r="A3757" s="61" t="s">
        <v>13631</v>
      </c>
      <c r="B3757" s="55" t="s">
        <v>12136</v>
      </c>
      <c r="C3757" s="56" t="s">
        <v>12323</v>
      </c>
      <c r="D3757" s="56" t="s">
        <v>13439</v>
      </c>
      <c r="E3757" s="57" t="s">
        <v>76</v>
      </c>
      <c r="F3757" s="62" t="s">
        <v>13632</v>
      </c>
      <c r="G3757" s="62" t="s">
        <v>13633</v>
      </c>
      <c r="H3757" s="59">
        <v>44560</v>
      </c>
      <c r="I3757" s="59">
        <v>45290</v>
      </c>
      <c r="J3757" s="48" t="str">
        <f>IF(Ugovori_OPULJP[[#This Row],[DATUM ZAVRŠETKA OPERACIJE]]&gt;DATE(2024,3,31),"u provedbi","završen")</f>
        <v>završen</v>
      </c>
      <c r="K3757" s="58" t="s">
        <v>9275</v>
      </c>
      <c r="L3757" s="58" t="s">
        <v>186</v>
      </c>
      <c r="M3757" s="74" t="s">
        <v>3114</v>
      </c>
      <c r="N3757" s="49">
        <v>0.15</v>
      </c>
      <c r="O3757" s="50">
        <f>Ugovori_OPULJP[[#This Row],[Bespovratna sredstva - Ukupno (EU+Nac) HRK
= Ukupna ugovorena vrijednost bespovratnih sredstava]]*Ugovori_OPULJP[[#This Row],[EU STOPA SUFINANCIRANJA %
EU CO-FINANCING RATE %]]</f>
        <v>2173217.253</v>
      </c>
      <c r="P3757" s="51">
        <f>Ugovori_OPULJP[[#This Row],[Bespovratna sredstva - EU dio - HRK]]/7.5345</f>
        <v>288435.49711327889</v>
      </c>
      <c r="Q3757" s="50">
        <f>Ugovori_OPULJP[[#This Row],[Bespovratna sredstva - Ukupno (EU+Nac) HRK
= Ukupna ugovorena vrijednost bespovratnih sredstava]]*Ugovori_OPULJP[[#This Row],[STOPA NACIONALNOG SUFINANCIRANJA %]]</f>
        <v>383508.92700000003</v>
      </c>
      <c r="R3757" s="51">
        <f>Ugovori_OPULJP[[#This Row],[Bespovratna sredstva - Nacionalni dio - HRK]]/7.5345</f>
        <v>50900.381843519812</v>
      </c>
      <c r="S3757" s="52">
        <v>2556726.1800000002</v>
      </c>
      <c r="T3757" s="53">
        <f>Ugovori_OPULJP[[#This Row],[Bespovratna sredstva - Ukupno (EU+Nac) HRK
= Ukupna ugovorena vrijednost bespovratnih sredstava]]/7.5345</f>
        <v>339335.87895679876</v>
      </c>
      <c r="U3757" s="50">
        <v>0</v>
      </c>
      <c r="V3757" s="51">
        <f>Ugovori_OPULJP[[#This Row],[Javni doprinos korisnika - HRK]]/7.5345</f>
        <v>0</v>
      </c>
      <c r="W3757" s="50">
        <v>0</v>
      </c>
      <c r="X3757" s="51">
        <f>Ugovori_OPULJP[[#This Row],[Privatni doprinos korisnika - HRK]]/7.5345</f>
        <v>0</v>
      </c>
      <c r="Y3757" s="52">
        <v>2556726.1800000002</v>
      </c>
      <c r="Z3757" s="53">
        <f>Ugovori_OPULJP[[#This Row],[UKUPNI PRIHVATLJIVI IZDACI
TOTAL ELIGIBLE EXPENDITURE
= Bespovratna sredstva ukupno + doprinos korisnika
= Ukupni prihvatljivi troškovi
= Ukupna ugovorena vrijednost projekta HRK]]/7.5345</f>
        <v>339335.87895679876</v>
      </c>
      <c r="AA3757" s="57" t="s">
        <v>12326</v>
      </c>
      <c r="AB3757" s="57" t="s">
        <v>753</v>
      </c>
      <c r="AC3757" s="107" t="s">
        <v>13634</v>
      </c>
      <c r="AD3757" s="63" t="s">
        <v>12328</v>
      </c>
    </row>
    <row r="3758" spans="1:30" ht="88.5" customHeight="1" x14ac:dyDescent="0.2">
      <c r="A3758" s="61" t="s">
        <v>13635</v>
      </c>
      <c r="B3758" s="55" t="s">
        <v>12136</v>
      </c>
      <c r="C3758" s="56" t="s">
        <v>12323</v>
      </c>
      <c r="D3758" s="56" t="s">
        <v>13439</v>
      </c>
      <c r="E3758" s="57" t="s">
        <v>76</v>
      </c>
      <c r="F3758" s="62" t="s">
        <v>13636</v>
      </c>
      <c r="G3758" s="62" t="s">
        <v>13637</v>
      </c>
      <c r="H3758" s="59">
        <v>44560</v>
      </c>
      <c r="I3758" s="59">
        <v>45229</v>
      </c>
      <c r="J3758" s="48" t="str">
        <f>IF(Ugovori_OPULJP[[#This Row],[DATUM ZAVRŠETKA OPERACIJE]]&gt;DATE(2024,3,31),"u provedbi","završen")</f>
        <v>završen</v>
      </c>
      <c r="K3758" s="58" t="s">
        <v>149</v>
      </c>
      <c r="L3758" s="46" t="s">
        <v>594</v>
      </c>
      <c r="M3758" s="74" t="s">
        <v>3114</v>
      </c>
      <c r="N3758" s="49">
        <v>0.15</v>
      </c>
      <c r="O3758" s="50">
        <f>Ugovori_OPULJP[[#This Row],[Bespovratna sredstva - Ukupno (EU+Nac) HRK
= Ukupna ugovorena vrijednost bespovratnih sredstava]]*Ugovori_OPULJP[[#This Row],[EU STOPA SUFINANCIRANJA %
EU CO-FINANCING RATE %]]</f>
        <v>2475542.227</v>
      </c>
      <c r="P3758" s="51">
        <f>Ugovori_OPULJP[[#This Row],[Bespovratna sredstva - EU dio - HRK]]/7.5345</f>
        <v>328560.91671643767</v>
      </c>
      <c r="Q3758" s="50">
        <f>Ugovori_OPULJP[[#This Row],[Bespovratna sredstva - Ukupno (EU+Nac) HRK
= Ukupna ugovorena vrijednost bespovratnih sredstava]]*Ugovori_OPULJP[[#This Row],[STOPA NACIONALNOG SUFINANCIRANJA %]]</f>
        <v>436860.39299999998</v>
      </c>
      <c r="R3758" s="51">
        <f>Ugovori_OPULJP[[#This Row],[Bespovratna sredstva - Nacionalni dio - HRK]]/7.5345</f>
        <v>57981.33824407724</v>
      </c>
      <c r="S3758" s="52">
        <v>2912402.62</v>
      </c>
      <c r="T3758" s="53">
        <f>Ugovori_OPULJP[[#This Row],[Bespovratna sredstva - Ukupno (EU+Nac) HRK
= Ukupna ugovorena vrijednost bespovratnih sredstava]]/7.5345</f>
        <v>386542.25496051495</v>
      </c>
      <c r="U3758" s="50">
        <v>0</v>
      </c>
      <c r="V3758" s="51">
        <f>Ugovori_OPULJP[[#This Row],[Javni doprinos korisnika - HRK]]/7.5345</f>
        <v>0</v>
      </c>
      <c r="W3758" s="50">
        <v>0</v>
      </c>
      <c r="X3758" s="51">
        <f>Ugovori_OPULJP[[#This Row],[Privatni doprinos korisnika - HRK]]/7.5345</f>
        <v>0</v>
      </c>
      <c r="Y3758" s="52">
        <v>2912402.62</v>
      </c>
      <c r="Z3758" s="53">
        <f>Ugovori_OPULJP[[#This Row],[UKUPNI PRIHVATLJIVI IZDACI
TOTAL ELIGIBLE EXPENDITURE
= Bespovratna sredstva ukupno + doprinos korisnika
= Ukupni prihvatljivi troškovi
= Ukupna ugovorena vrijednost projekta HRK]]/7.5345</f>
        <v>386542.25496051495</v>
      </c>
      <c r="AA3758" s="57" t="s">
        <v>12326</v>
      </c>
      <c r="AB3758" s="57" t="s">
        <v>753</v>
      </c>
      <c r="AC3758" s="107" t="s">
        <v>13638</v>
      </c>
      <c r="AD3758" s="63" t="s">
        <v>12328</v>
      </c>
    </row>
    <row r="3759" spans="1:30" ht="88.5" customHeight="1" x14ac:dyDescent="0.2">
      <c r="A3759" s="61" t="s">
        <v>13639</v>
      </c>
      <c r="B3759" s="55" t="s">
        <v>12136</v>
      </c>
      <c r="C3759" s="56" t="s">
        <v>12323</v>
      </c>
      <c r="D3759" s="56" t="s">
        <v>13439</v>
      </c>
      <c r="E3759" s="57" t="s">
        <v>76</v>
      </c>
      <c r="F3759" s="62" t="s">
        <v>13640</v>
      </c>
      <c r="G3759" s="62" t="s">
        <v>13641</v>
      </c>
      <c r="H3759" s="59">
        <v>44560</v>
      </c>
      <c r="I3759" s="59">
        <v>45290</v>
      </c>
      <c r="J3759" s="48" t="str">
        <f>IF(Ugovori_OPULJP[[#This Row],[DATUM ZAVRŠETKA OPERACIJE]]&gt;DATE(2024,3,31),"u provedbi","završen")</f>
        <v>završen</v>
      </c>
      <c r="K3759" s="58" t="s">
        <v>36</v>
      </c>
      <c r="L3759" s="58" t="s">
        <v>37</v>
      </c>
      <c r="M3759" s="74" t="s">
        <v>3114</v>
      </c>
      <c r="N3759" s="49">
        <v>0.15</v>
      </c>
      <c r="O3759" s="50">
        <f>Ugovori_OPULJP[[#This Row],[Bespovratna sredstva - Ukupno (EU+Nac) HRK
= Ukupna ugovorena vrijednost bespovratnih sredstava]]*Ugovori_OPULJP[[#This Row],[EU STOPA SUFINANCIRANJA %
EU CO-FINANCING RATE %]]</f>
        <v>2417747.1399999997</v>
      </c>
      <c r="P3759" s="51">
        <f>Ugovori_OPULJP[[#This Row],[Bespovratna sredstva - EU dio - HRK]]/7.5345</f>
        <v>320890.19045723003</v>
      </c>
      <c r="Q3759" s="50">
        <f>Ugovori_OPULJP[[#This Row],[Bespovratna sredstva - Ukupno (EU+Nac) HRK
= Ukupna ugovorena vrijednost bespovratnih sredstava]]*Ugovori_OPULJP[[#This Row],[STOPA NACIONALNOG SUFINANCIRANJA %]]</f>
        <v>426661.25999999995</v>
      </c>
      <c r="R3759" s="51">
        <f>Ugovori_OPULJP[[#This Row],[Bespovratna sredstva - Nacionalni dio - HRK]]/7.5345</f>
        <v>56627.680668922942</v>
      </c>
      <c r="S3759" s="52">
        <v>2844408.4</v>
      </c>
      <c r="T3759" s="53">
        <f>Ugovori_OPULJP[[#This Row],[Bespovratna sredstva - Ukupno (EU+Nac) HRK
= Ukupna ugovorena vrijednost bespovratnih sredstava]]/7.5345</f>
        <v>377517.87112615298</v>
      </c>
      <c r="U3759" s="50">
        <v>0</v>
      </c>
      <c r="V3759" s="51">
        <f>Ugovori_OPULJP[[#This Row],[Javni doprinos korisnika - HRK]]/7.5345</f>
        <v>0</v>
      </c>
      <c r="W3759" s="50">
        <v>0</v>
      </c>
      <c r="X3759" s="51">
        <f>Ugovori_OPULJP[[#This Row],[Privatni doprinos korisnika - HRK]]/7.5345</f>
        <v>0</v>
      </c>
      <c r="Y3759" s="52">
        <v>2844408.4</v>
      </c>
      <c r="Z3759" s="53">
        <f>Ugovori_OPULJP[[#This Row],[UKUPNI PRIHVATLJIVI IZDACI
TOTAL ELIGIBLE EXPENDITURE
= Bespovratna sredstva ukupno + doprinos korisnika
= Ukupni prihvatljivi troškovi
= Ukupna ugovorena vrijednost projekta HRK]]/7.5345</f>
        <v>377517.87112615298</v>
      </c>
      <c r="AA3759" s="57" t="s">
        <v>12326</v>
      </c>
      <c r="AB3759" s="57" t="s">
        <v>753</v>
      </c>
      <c r="AC3759" s="107" t="s">
        <v>13642</v>
      </c>
      <c r="AD3759" s="63" t="s">
        <v>12328</v>
      </c>
    </row>
    <row r="3760" spans="1:30" ht="88.5" customHeight="1" x14ac:dyDescent="0.2">
      <c r="A3760" s="61" t="s">
        <v>13643</v>
      </c>
      <c r="B3760" s="55" t="s">
        <v>12136</v>
      </c>
      <c r="C3760" s="56" t="s">
        <v>12323</v>
      </c>
      <c r="D3760" s="56" t="s">
        <v>13439</v>
      </c>
      <c r="E3760" s="57" t="s">
        <v>76</v>
      </c>
      <c r="F3760" s="62" t="s">
        <v>13644</v>
      </c>
      <c r="G3760" s="62" t="s">
        <v>13645</v>
      </c>
      <c r="H3760" s="59">
        <v>44792</v>
      </c>
      <c r="I3760" s="59">
        <v>45523</v>
      </c>
      <c r="J3760" s="48" t="str">
        <f>IF(Ugovori_OPULJP[[#This Row],[DATUM ZAVRŠETKA OPERACIJE]]&gt;DATE(2024,3,31),"u provedbi","završen")</f>
        <v>u provedbi</v>
      </c>
      <c r="K3760" s="67" t="s">
        <v>13646</v>
      </c>
      <c r="L3760" s="58" t="s">
        <v>37</v>
      </c>
      <c r="M3760" s="49">
        <v>0.85</v>
      </c>
      <c r="N3760" s="49">
        <v>0.15</v>
      </c>
      <c r="O3760" s="50">
        <f>Ugovori_OPULJP[[#This Row],[Bespovratna sredstva - Ukupno (EU+Nac) HRK
= Ukupna ugovorena vrijednost bespovratnih sredstava]]*Ugovori_OPULJP[[#This Row],[EU STOPA SUFINANCIRANJA %
EU CO-FINANCING RATE %]]</f>
        <v>2221878.7245</v>
      </c>
      <c r="P3760" s="51">
        <f>Ugovori_OPULJP[[#This Row],[Bespovratna sredstva - EU dio - HRK]]/7.5345</f>
        <v>294893.98427234718</v>
      </c>
      <c r="Q3760" s="50">
        <f>Ugovori_OPULJP[[#This Row],[Bespovratna sredstva - Ukupno (EU+Nac) HRK
= Ukupna ugovorena vrijednost bespovratnih sredstava]]*Ugovori_OPULJP[[#This Row],[STOPA NACIONALNOG SUFINANCIRANJA %]]</f>
        <v>392096.24550000002</v>
      </c>
      <c r="R3760" s="51">
        <f>Ugovori_OPULJP[[#This Row],[Bespovratna sredstva - Nacionalni dio - HRK]]/7.5345</f>
        <v>52040.114871590682</v>
      </c>
      <c r="S3760" s="52">
        <v>2613974.9700000002</v>
      </c>
      <c r="T3760" s="51">
        <f>Ugovori_OPULJP[[#This Row],[Bespovratna sredstva - Ukupno (EU+Nac) HRK
= Ukupna ugovorena vrijednost bespovratnih sredstava]]/7.5345</f>
        <v>346934.09914393787</v>
      </c>
      <c r="U3760" s="50">
        <v>0</v>
      </c>
      <c r="V3760" s="51">
        <f>Ugovori_OPULJP[[#This Row],[Javni doprinos korisnika - HRK]]/7.5345</f>
        <v>0</v>
      </c>
      <c r="W3760" s="50">
        <v>0</v>
      </c>
      <c r="X3760" s="51">
        <f>Ugovori_OPULJP[[#This Row],[Privatni doprinos korisnika - HRK]]/7.5345</f>
        <v>0</v>
      </c>
      <c r="Y3760" s="52">
        <v>2613974.9700000002</v>
      </c>
      <c r="Z3760" s="53">
        <f>Ugovori_OPULJP[[#This Row],[UKUPNI PRIHVATLJIVI IZDACI
TOTAL ELIGIBLE EXPENDITURE
= Bespovratna sredstva ukupno + doprinos korisnika
= Ukupni prihvatljivi troškovi
= Ukupna ugovorena vrijednost projekta HRK]]/7.5345</f>
        <v>346934.09914393787</v>
      </c>
      <c r="AA3760" s="57" t="s">
        <v>12326</v>
      </c>
      <c r="AB3760" s="57" t="s">
        <v>753</v>
      </c>
      <c r="AC3760" s="107" t="s">
        <v>13647</v>
      </c>
      <c r="AD3760" s="63" t="s">
        <v>12328</v>
      </c>
    </row>
    <row r="3761" spans="1:30" ht="88.5" customHeight="1" x14ac:dyDescent="0.2">
      <c r="A3761" s="61" t="s">
        <v>13648</v>
      </c>
      <c r="B3761" s="55" t="s">
        <v>12136</v>
      </c>
      <c r="C3761" s="56" t="s">
        <v>12323</v>
      </c>
      <c r="D3761" s="56" t="s">
        <v>13439</v>
      </c>
      <c r="E3761" s="57" t="s">
        <v>76</v>
      </c>
      <c r="F3761" s="62" t="s">
        <v>13649</v>
      </c>
      <c r="G3761" s="62" t="s">
        <v>6951</v>
      </c>
      <c r="H3761" s="59">
        <v>44795</v>
      </c>
      <c r="I3761" s="59">
        <v>45526</v>
      </c>
      <c r="J3761" s="48" t="str">
        <f>IF(Ugovori_OPULJP[[#This Row],[DATUM ZAVRŠETKA OPERACIJE]]&gt;DATE(2024,3,31),"u provedbi","završen")</f>
        <v>u provedbi</v>
      </c>
      <c r="K3761" s="67" t="s">
        <v>8608</v>
      </c>
      <c r="L3761" s="46" t="s">
        <v>249</v>
      </c>
      <c r="M3761" s="49">
        <v>0.85</v>
      </c>
      <c r="N3761" s="49">
        <v>0.15</v>
      </c>
      <c r="O3761" s="50">
        <f>Ugovori_OPULJP[[#This Row],[Bespovratna sredstva - Ukupno (EU+Nac) HRK
= Ukupna ugovorena vrijednost bespovratnih sredstava]]*Ugovori_OPULJP[[#This Row],[EU STOPA SUFINANCIRANJA %
EU CO-FINANCING RATE %]]</f>
        <v>2058713.9145</v>
      </c>
      <c r="P3761" s="51">
        <f>Ugovori_OPULJP[[#This Row],[Bespovratna sredstva - EU dio - HRK]]/7.5345</f>
        <v>273238.29245470831</v>
      </c>
      <c r="Q3761" s="50">
        <f>Ugovori_OPULJP[[#This Row],[Bespovratna sredstva - Ukupno (EU+Nac) HRK
= Ukupna ugovorena vrijednost bespovratnih sredstava]]*Ugovori_OPULJP[[#This Row],[STOPA NACIONALNOG SUFINANCIRANJA %]]</f>
        <v>363302.45549999998</v>
      </c>
      <c r="R3761" s="51">
        <f>Ugovori_OPULJP[[#This Row],[Bespovratna sredstva - Nacionalni dio - HRK]]/7.5345</f>
        <v>48218.522197889703</v>
      </c>
      <c r="S3761" s="52">
        <v>2422016.37</v>
      </c>
      <c r="T3761" s="51">
        <f>Ugovori_OPULJP[[#This Row],[Bespovratna sredstva - Ukupno (EU+Nac) HRK
= Ukupna ugovorena vrijednost bespovratnih sredstava]]/7.5345</f>
        <v>321456.81465259806</v>
      </c>
      <c r="U3761" s="50">
        <v>0</v>
      </c>
      <c r="V3761" s="51">
        <f>Ugovori_OPULJP[[#This Row],[Javni doprinos korisnika - HRK]]/7.5345</f>
        <v>0</v>
      </c>
      <c r="W3761" s="50">
        <v>0</v>
      </c>
      <c r="X3761" s="51">
        <f>Ugovori_OPULJP[[#This Row],[Privatni doprinos korisnika - HRK]]/7.5345</f>
        <v>0</v>
      </c>
      <c r="Y3761" s="52">
        <v>2422016.37</v>
      </c>
      <c r="Z3761" s="53">
        <f>Ugovori_OPULJP[[#This Row],[UKUPNI PRIHVATLJIVI IZDACI
TOTAL ELIGIBLE EXPENDITURE
= Bespovratna sredstva ukupno + doprinos korisnika
= Ukupni prihvatljivi troškovi
= Ukupna ugovorena vrijednost projekta HRK]]/7.5345</f>
        <v>321456.81465259806</v>
      </c>
      <c r="AA3761" s="57" t="s">
        <v>12326</v>
      </c>
      <c r="AB3761" s="57" t="s">
        <v>753</v>
      </c>
      <c r="AC3761" s="107" t="s">
        <v>13650</v>
      </c>
      <c r="AD3761" s="63" t="s">
        <v>12328</v>
      </c>
    </row>
    <row r="3762" spans="1:30" ht="88.5" customHeight="1" x14ac:dyDescent="0.2">
      <c r="A3762" s="61" t="s">
        <v>13651</v>
      </c>
      <c r="B3762" s="55" t="s">
        <v>12136</v>
      </c>
      <c r="C3762" s="56" t="s">
        <v>12323</v>
      </c>
      <c r="D3762" s="56" t="s">
        <v>13439</v>
      </c>
      <c r="E3762" s="57" t="s">
        <v>76</v>
      </c>
      <c r="F3762" s="62" t="s">
        <v>13652</v>
      </c>
      <c r="G3762" s="62" t="s">
        <v>13653</v>
      </c>
      <c r="H3762" s="59">
        <v>44781</v>
      </c>
      <c r="I3762" s="59">
        <v>45512</v>
      </c>
      <c r="J3762" s="48" t="str">
        <f>IF(Ugovori_OPULJP[[#This Row],[DATUM ZAVRŠETKA OPERACIJE]]&gt;DATE(2024,3,31),"u provedbi","završen")</f>
        <v>u provedbi</v>
      </c>
      <c r="K3762" s="67" t="s">
        <v>4878</v>
      </c>
      <c r="L3762" s="58" t="s">
        <v>79</v>
      </c>
      <c r="M3762" s="49">
        <v>0.85</v>
      </c>
      <c r="N3762" s="49">
        <v>0.15</v>
      </c>
      <c r="O3762" s="50">
        <f>Ugovori_OPULJP[[#This Row],[Bespovratna sredstva - Ukupno (EU+Nac) HRK
= Ukupna ugovorena vrijednost bespovratnih sredstava]]*Ugovori_OPULJP[[#This Row],[EU STOPA SUFINANCIRANJA %
EU CO-FINANCING RATE %]]</f>
        <v>1304128.1399999999</v>
      </c>
      <c r="P3762" s="51">
        <f>Ugovori_OPULJP[[#This Row],[Bespovratna sredstva - EU dio - HRK]]/7.5345</f>
        <v>173087.54927334259</v>
      </c>
      <c r="Q3762" s="50">
        <f>Ugovori_OPULJP[[#This Row],[Bespovratna sredstva - Ukupno (EU+Nac) HRK
= Ukupna ugovorena vrijednost bespovratnih sredstava]]*Ugovori_OPULJP[[#This Row],[STOPA NACIONALNOG SUFINANCIRANJA %]]</f>
        <v>230140.25999999998</v>
      </c>
      <c r="R3762" s="51">
        <f>Ugovori_OPULJP[[#This Row],[Bespovratna sredstva - Nacionalni dio - HRK]]/7.5345</f>
        <v>30544.861636472222</v>
      </c>
      <c r="S3762" s="52">
        <v>1534268.4</v>
      </c>
      <c r="T3762" s="51">
        <f>Ugovori_OPULJP[[#This Row],[Bespovratna sredstva - Ukupno (EU+Nac) HRK
= Ukupna ugovorena vrijednost bespovratnih sredstava]]/7.5345</f>
        <v>203632.41090981482</v>
      </c>
      <c r="U3762" s="50">
        <v>0</v>
      </c>
      <c r="V3762" s="51">
        <f>Ugovori_OPULJP[[#This Row],[Javni doprinos korisnika - HRK]]/7.5345</f>
        <v>0</v>
      </c>
      <c r="W3762" s="50">
        <v>0</v>
      </c>
      <c r="X3762" s="51">
        <f>Ugovori_OPULJP[[#This Row],[Privatni doprinos korisnika - HRK]]/7.5345</f>
        <v>0</v>
      </c>
      <c r="Y3762" s="52">
        <v>1534268.4</v>
      </c>
      <c r="Z3762" s="53">
        <f>Ugovori_OPULJP[[#This Row],[UKUPNI PRIHVATLJIVI IZDACI
TOTAL ELIGIBLE EXPENDITURE
= Bespovratna sredstva ukupno + doprinos korisnika
= Ukupni prihvatljivi troškovi
= Ukupna ugovorena vrijednost projekta HRK]]/7.5345</f>
        <v>203632.41090981482</v>
      </c>
      <c r="AA3762" s="57" t="s">
        <v>12326</v>
      </c>
      <c r="AB3762" s="57" t="s">
        <v>753</v>
      </c>
      <c r="AC3762" s="107" t="s">
        <v>13654</v>
      </c>
      <c r="AD3762" s="63" t="s">
        <v>12328</v>
      </c>
    </row>
    <row r="3763" spans="1:30" ht="88.5" customHeight="1" x14ac:dyDescent="0.2">
      <c r="A3763" s="61" t="s">
        <v>13655</v>
      </c>
      <c r="B3763" s="55" t="s">
        <v>12136</v>
      </c>
      <c r="C3763" s="56" t="s">
        <v>12323</v>
      </c>
      <c r="D3763" s="56" t="s">
        <v>13439</v>
      </c>
      <c r="E3763" s="57" t="s">
        <v>76</v>
      </c>
      <c r="F3763" s="62" t="s">
        <v>13656</v>
      </c>
      <c r="G3763" s="62" t="s">
        <v>13657</v>
      </c>
      <c r="H3763" s="59">
        <v>44798</v>
      </c>
      <c r="I3763" s="59">
        <v>45529</v>
      </c>
      <c r="J3763" s="48" t="str">
        <f>IF(Ugovori_OPULJP[[#This Row],[DATUM ZAVRŠETKA OPERACIJE]]&gt;DATE(2024,3,31),"u provedbi","završen")</f>
        <v>u provedbi</v>
      </c>
      <c r="K3763" s="58" t="s">
        <v>99</v>
      </c>
      <c r="L3763" s="58" t="s">
        <v>99</v>
      </c>
      <c r="M3763" s="49">
        <v>0.85</v>
      </c>
      <c r="N3763" s="49">
        <v>0.15</v>
      </c>
      <c r="O3763" s="50">
        <f>Ugovori_OPULJP[[#This Row],[Bespovratna sredstva - Ukupno (EU+Nac) HRK
= Ukupna ugovorena vrijednost bespovratnih sredstava]]*Ugovori_OPULJP[[#This Row],[EU STOPA SUFINANCIRANJA %
EU CO-FINANCING RATE %]]</f>
        <v>1924122.067</v>
      </c>
      <c r="P3763" s="51">
        <f>Ugovori_OPULJP[[#This Row],[Bespovratna sredstva - EU dio - HRK]]/7.5345</f>
        <v>255374.88446479526</v>
      </c>
      <c r="Q3763" s="50">
        <f>Ugovori_OPULJP[[#This Row],[Bespovratna sredstva - Ukupno (EU+Nac) HRK
= Ukupna ugovorena vrijednost bespovratnih sredstava]]*Ugovori_OPULJP[[#This Row],[STOPA NACIONALNOG SUFINANCIRANJA %]]</f>
        <v>339550.95299999998</v>
      </c>
      <c r="R3763" s="51">
        <f>Ugovori_OPULJP[[#This Row],[Bespovratna sredstva - Nacionalni dio - HRK]]/7.5345</f>
        <v>45066.156082022688</v>
      </c>
      <c r="S3763" s="52">
        <v>2263673.02</v>
      </c>
      <c r="T3763" s="51">
        <f>Ugovori_OPULJP[[#This Row],[Bespovratna sredstva - Ukupno (EU+Nac) HRK
= Ukupna ugovorena vrijednost bespovratnih sredstava]]/7.5345</f>
        <v>300441.04054681794</v>
      </c>
      <c r="U3763" s="50">
        <v>0</v>
      </c>
      <c r="V3763" s="51">
        <f>Ugovori_OPULJP[[#This Row],[Javni doprinos korisnika - HRK]]/7.5345</f>
        <v>0</v>
      </c>
      <c r="W3763" s="50">
        <v>0</v>
      </c>
      <c r="X3763" s="51">
        <f>Ugovori_OPULJP[[#This Row],[Privatni doprinos korisnika - HRK]]/7.5345</f>
        <v>0</v>
      </c>
      <c r="Y3763" s="52">
        <v>2263673.02</v>
      </c>
      <c r="Z3763" s="53">
        <f>Ugovori_OPULJP[[#This Row],[UKUPNI PRIHVATLJIVI IZDACI
TOTAL ELIGIBLE EXPENDITURE
= Bespovratna sredstva ukupno + doprinos korisnika
= Ukupni prihvatljivi troškovi
= Ukupna ugovorena vrijednost projekta HRK]]/7.5345</f>
        <v>300441.04054681794</v>
      </c>
      <c r="AA3763" s="57" t="s">
        <v>12326</v>
      </c>
      <c r="AB3763" s="57" t="s">
        <v>753</v>
      </c>
      <c r="AC3763" s="107" t="s">
        <v>13658</v>
      </c>
      <c r="AD3763" s="63" t="s">
        <v>12328</v>
      </c>
    </row>
    <row r="3764" spans="1:30" ht="88.5" customHeight="1" x14ac:dyDescent="0.2">
      <c r="A3764" s="61" t="s">
        <v>13659</v>
      </c>
      <c r="B3764" s="55" t="s">
        <v>12136</v>
      </c>
      <c r="C3764" s="56" t="s">
        <v>12323</v>
      </c>
      <c r="D3764" s="56" t="s">
        <v>13439</v>
      </c>
      <c r="E3764" s="57" t="s">
        <v>76</v>
      </c>
      <c r="F3764" s="62" t="s">
        <v>13660</v>
      </c>
      <c r="G3764" s="62" t="s">
        <v>3948</v>
      </c>
      <c r="H3764" s="59">
        <v>44792</v>
      </c>
      <c r="I3764" s="59">
        <v>45523</v>
      </c>
      <c r="J3764" s="48" t="str">
        <f>IF(Ugovori_OPULJP[[#This Row],[DATUM ZAVRŠETKA OPERACIJE]]&gt;DATE(2024,3,31),"u provedbi","završen")</f>
        <v>u provedbi</v>
      </c>
      <c r="K3764" s="67" t="s">
        <v>13661</v>
      </c>
      <c r="L3764" s="58" t="s">
        <v>37</v>
      </c>
      <c r="M3764" s="49">
        <v>0.85</v>
      </c>
      <c r="N3764" s="49">
        <v>0.15</v>
      </c>
      <c r="O3764" s="50">
        <f>Ugovori_OPULJP[[#This Row],[Bespovratna sredstva - Ukupno (EU+Nac) HRK
= Ukupna ugovorena vrijednost bespovratnih sredstava]]*Ugovori_OPULJP[[#This Row],[EU STOPA SUFINANCIRANJA %
EU CO-FINANCING RATE %]]</f>
        <v>2026799.1514999999</v>
      </c>
      <c r="P3764" s="51">
        <f>Ugovori_OPULJP[[#This Row],[Bespovratna sredstva - EU dio - HRK]]/7.5345</f>
        <v>269002.47547946114</v>
      </c>
      <c r="Q3764" s="50">
        <f>Ugovori_OPULJP[[#This Row],[Bespovratna sredstva - Ukupno (EU+Nac) HRK
= Ukupna ugovorena vrijednost bespovratnih sredstava]]*Ugovori_OPULJP[[#This Row],[STOPA NACIONALNOG SUFINANCIRANJA %]]</f>
        <v>357670.43849999999</v>
      </c>
      <c r="R3764" s="51">
        <f>Ugovori_OPULJP[[#This Row],[Bespovratna sredstva - Nacionalni dio - HRK]]/7.5345</f>
        <v>47471.025084610788</v>
      </c>
      <c r="S3764" s="52">
        <v>2384469.59</v>
      </c>
      <c r="T3764" s="51">
        <f>Ugovori_OPULJP[[#This Row],[Bespovratna sredstva - Ukupno (EU+Nac) HRK
= Ukupna ugovorena vrijednost bespovratnih sredstava]]/7.5345</f>
        <v>316473.50056407187</v>
      </c>
      <c r="U3764" s="50">
        <v>0</v>
      </c>
      <c r="V3764" s="51">
        <f>Ugovori_OPULJP[[#This Row],[Javni doprinos korisnika - HRK]]/7.5345</f>
        <v>0</v>
      </c>
      <c r="W3764" s="50">
        <v>0</v>
      </c>
      <c r="X3764" s="51">
        <f>Ugovori_OPULJP[[#This Row],[Privatni doprinos korisnika - HRK]]/7.5345</f>
        <v>0</v>
      </c>
      <c r="Y3764" s="52">
        <v>2384469.59</v>
      </c>
      <c r="Z3764" s="53">
        <f>Ugovori_OPULJP[[#This Row],[UKUPNI PRIHVATLJIVI IZDACI
TOTAL ELIGIBLE EXPENDITURE
= Bespovratna sredstva ukupno + doprinos korisnika
= Ukupni prihvatljivi troškovi
= Ukupna ugovorena vrijednost projekta HRK]]/7.5345</f>
        <v>316473.50056407187</v>
      </c>
      <c r="AA3764" s="57" t="s">
        <v>12326</v>
      </c>
      <c r="AB3764" s="57" t="s">
        <v>753</v>
      </c>
      <c r="AC3764" s="107" t="s">
        <v>13662</v>
      </c>
      <c r="AD3764" s="63" t="s">
        <v>12328</v>
      </c>
    </row>
    <row r="3765" spans="1:30" ht="88.5" customHeight="1" x14ac:dyDescent="0.2">
      <c r="A3765" s="61" t="s">
        <v>13663</v>
      </c>
      <c r="B3765" s="55" t="s">
        <v>12136</v>
      </c>
      <c r="C3765" s="56" t="s">
        <v>12323</v>
      </c>
      <c r="D3765" s="56" t="s">
        <v>13439</v>
      </c>
      <c r="E3765" s="57" t="s">
        <v>76</v>
      </c>
      <c r="F3765" s="62" t="s">
        <v>13664</v>
      </c>
      <c r="G3765" s="62" t="s">
        <v>13665</v>
      </c>
      <c r="H3765" s="59">
        <v>44789</v>
      </c>
      <c r="I3765" s="59">
        <v>45520</v>
      </c>
      <c r="J3765" s="48" t="str">
        <f>IF(Ugovori_OPULJP[[#This Row],[DATUM ZAVRŠETKA OPERACIJE]]&gt;DATE(2024,3,31),"u provedbi","završen")</f>
        <v>u provedbi</v>
      </c>
      <c r="K3765" s="67" t="s">
        <v>13666</v>
      </c>
      <c r="L3765" s="58" t="s">
        <v>37</v>
      </c>
      <c r="M3765" s="49">
        <v>0.85</v>
      </c>
      <c r="N3765" s="49">
        <v>0.15</v>
      </c>
      <c r="O3765" s="50">
        <f>Ugovori_OPULJP[[#This Row],[Bespovratna sredstva - Ukupno (EU+Nac) HRK
= Ukupna ugovorena vrijednost bespovratnih sredstava]]*Ugovori_OPULJP[[#This Row],[EU STOPA SUFINANCIRANJA %
EU CO-FINANCING RATE %]]</f>
        <v>2067748.0799999998</v>
      </c>
      <c r="P3765" s="51">
        <f>Ugovori_OPULJP[[#This Row],[Bespovratna sredstva - EU dio - HRK]]/7.5345</f>
        <v>274437.33227155084</v>
      </c>
      <c r="Q3765" s="50">
        <f>Ugovori_OPULJP[[#This Row],[Bespovratna sredstva - Ukupno (EU+Nac) HRK
= Ukupna ugovorena vrijednost bespovratnih sredstava]]*Ugovori_OPULJP[[#This Row],[STOPA NACIONALNOG SUFINANCIRANJA %]]</f>
        <v>364896.72</v>
      </c>
      <c r="R3765" s="51">
        <f>Ugovori_OPULJP[[#This Row],[Bespovratna sredstva - Nacionalni dio - HRK]]/7.5345</f>
        <v>48430.11745968544</v>
      </c>
      <c r="S3765" s="52">
        <v>2432644.7999999998</v>
      </c>
      <c r="T3765" s="51">
        <f>Ugovori_OPULJP[[#This Row],[Bespovratna sredstva - Ukupno (EU+Nac) HRK
= Ukupna ugovorena vrijednost bespovratnih sredstava]]/7.5345</f>
        <v>322867.44973123627</v>
      </c>
      <c r="U3765" s="50">
        <v>0</v>
      </c>
      <c r="V3765" s="51">
        <f>Ugovori_OPULJP[[#This Row],[Javni doprinos korisnika - HRK]]/7.5345</f>
        <v>0</v>
      </c>
      <c r="W3765" s="50">
        <v>0</v>
      </c>
      <c r="X3765" s="51">
        <f>Ugovori_OPULJP[[#This Row],[Privatni doprinos korisnika - HRK]]/7.5345</f>
        <v>0</v>
      </c>
      <c r="Y3765" s="52">
        <v>2432644.7999999998</v>
      </c>
      <c r="Z3765" s="53">
        <f>Ugovori_OPULJP[[#This Row],[UKUPNI PRIHVATLJIVI IZDACI
TOTAL ELIGIBLE EXPENDITURE
= Bespovratna sredstva ukupno + doprinos korisnika
= Ukupni prihvatljivi troškovi
= Ukupna ugovorena vrijednost projekta HRK]]/7.5345</f>
        <v>322867.44973123627</v>
      </c>
      <c r="AA3765" s="57" t="s">
        <v>12326</v>
      </c>
      <c r="AB3765" s="57" t="s">
        <v>753</v>
      </c>
      <c r="AC3765" s="107" t="s">
        <v>13667</v>
      </c>
      <c r="AD3765" s="63" t="s">
        <v>12328</v>
      </c>
    </row>
    <row r="3766" spans="1:30" ht="88.5" customHeight="1" x14ac:dyDescent="0.2">
      <c r="A3766" s="61" t="s">
        <v>13668</v>
      </c>
      <c r="B3766" s="55" t="s">
        <v>12136</v>
      </c>
      <c r="C3766" s="56" t="s">
        <v>12323</v>
      </c>
      <c r="D3766" s="56" t="s">
        <v>13439</v>
      </c>
      <c r="E3766" s="57" t="s">
        <v>76</v>
      </c>
      <c r="F3766" s="62" t="s">
        <v>13669</v>
      </c>
      <c r="G3766" s="62" t="s">
        <v>13670</v>
      </c>
      <c r="H3766" s="59">
        <v>44791</v>
      </c>
      <c r="I3766" s="59">
        <v>45522</v>
      </c>
      <c r="J3766" s="48" t="str">
        <f>IF(Ugovori_OPULJP[[#This Row],[DATUM ZAVRŠETKA OPERACIJE]]&gt;DATE(2024,3,31),"u provedbi","završen")</f>
        <v>u provedbi</v>
      </c>
      <c r="K3766" s="67" t="s">
        <v>205</v>
      </c>
      <c r="L3766" s="58" t="s">
        <v>37</v>
      </c>
      <c r="M3766" s="49">
        <v>0.85</v>
      </c>
      <c r="N3766" s="49">
        <v>0.15</v>
      </c>
      <c r="O3766" s="50">
        <f>Ugovori_OPULJP[[#This Row],[Bespovratna sredstva - Ukupno (EU+Nac) HRK
= Ukupna ugovorena vrijednost bespovratnih sredstava]]*Ugovori_OPULJP[[#This Row],[EU STOPA SUFINANCIRANJA %
EU CO-FINANCING RATE %]]</f>
        <v>1230000.4729999998</v>
      </c>
      <c r="P3766" s="51">
        <f>Ugovori_OPULJP[[#This Row],[Bespovratna sredstva - EU dio - HRK]]/7.5345</f>
        <v>163249.11712787839</v>
      </c>
      <c r="Q3766" s="50">
        <f>Ugovori_OPULJP[[#This Row],[Bespovratna sredstva - Ukupno (EU+Nac) HRK
= Ukupna ugovorena vrijednost bespovratnih sredstava]]*Ugovori_OPULJP[[#This Row],[STOPA NACIONALNOG SUFINANCIRANJA %]]</f>
        <v>217058.90699999998</v>
      </c>
      <c r="R3766" s="51">
        <f>Ugovori_OPULJP[[#This Row],[Bespovratna sredstva - Nacionalni dio - HRK]]/7.5345</f>
        <v>28808.667728449131</v>
      </c>
      <c r="S3766" s="52">
        <v>1447059.38</v>
      </c>
      <c r="T3766" s="51">
        <f>Ugovori_OPULJP[[#This Row],[Bespovratna sredstva - Ukupno (EU+Nac) HRK
= Ukupna ugovorena vrijednost bespovratnih sredstava]]/7.5345</f>
        <v>192057.78485632755</v>
      </c>
      <c r="U3766" s="50">
        <v>0</v>
      </c>
      <c r="V3766" s="51">
        <f>Ugovori_OPULJP[[#This Row],[Javni doprinos korisnika - HRK]]/7.5345</f>
        <v>0</v>
      </c>
      <c r="W3766" s="50">
        <v>0</v>
      </c>
      <c r="X3766" s="51">
        <f>Ugovori_OPULJP[[#This Row],[Privatni doprinos korisnika - HRK]]/7.5345</f>
        <v>0</v>
      </c>
      <c r="Y3766" s="52">
        <v>1447059.38</v>
      </c>
      <c r="Z3766" s="53">
        <f>Ugovori_OPULJP[[#This Row],[UKUPNI PRIHVATLJIVI IZDACI
TOTAL ELIGIBLE EXPENDITURE
= Bespovratna sredstva ukupno + doprinos korisnika
= Ukupni prihvatljivi troškovi
= Ukupna ugovorena vrijednost projekta HRK]]/7.5345</f>
        <v>192057.78485632755</v>
      </c>
      <c r="AA3766" s="57" t="s">
        <v>12326</v>
      </c>
      <c r="AB3766" s="57" t="s">
        <v>753</v>
      </c>
      <c r="AC3766" s="107" t="s">
        <v>13671</v>
      </c>
      <c r="AD3766" s="63" t="s">
        <v>12328</v>
      </c>
    </row>
    <row r="3767" spans="1:30" ht="88.5" customHeight="1" x14ac:dyDescent="0.2">
      <c r="A3767" s="61" t="s">
        <v>13672</v>
      </c>
      <c r="B3767" s="55" t="s">
        <v>12136</v>
      </c>
      <c r="C3767" s="56" t="s">
        <v>12323</v>
      </c>
      <c r="D3767" s="56" t="s">
        <v>13439</v>
      </c>
      <c r="E3767" s="57" t="s">
        <v>76</v>
      </c>
      <c r="F3767" s="62" t="s">
        <v>13673</v>
      </c>
      <c r="G3767" s="62" t="s">
        <v>13674</v>
      </c>
      <c r="H3767" s="59">
        <v>44789</v>
      </c>
      <c r="I3767" s="59">
        <v>45520</v>
      </c>
      <c r="J3767" s="48" t="str">
        <f>IF(Ugovori_OPULJP[[#This Row],[DATUM ZAVRŠETKA OPERACIJE]]&gt;DATE(2024,3,31),"u provedbi","završen")</f>
        <v>u provedbi</v>
      </c>
      <c r="K3767" s="67" t="s">
        <v>2480</v>
      </c>
      <c r="L3767" s="58" t="s">
        <v>37</v>
      </c>
      <c r="M3767" s="49">
        <v>0.85</v>
      </c>
      <c r="N3767" s="49">
        <v>0.15</v>
      </c>
      <c r="O3767" s="50">
        <f>Ugovori_OPULJP[[#This Row],[Bespovratna sredstva - Ukupno (EU+Nac) HRK
= Ukupna ugovorena vrijednost bespovratnih sredstava]]*Ugovori_OPULJP[[#This Row],[EU STOPA SUFINANCIRANJA %
EU CO-FINANCING RATE %]]</f>
        <v>1659804.7664999999</v>
      </c>
      <c r="P3767" s="51">
        <f>Ugovori_OPULJP[[#This Row],[Bespovratna sredstva - EU dio - HRK]]/7.5345</f>
        <v>220293.95002986261</v>
      </c>
      <c r="Q3767" s="50">
        <f>Ugovori_OPULJP[[#This Row],[Bespovratna sredstva - Ukupno (EU+Nac) HRK
= Ukupna ugovorena vrijednost bespovratnih sredstava]]*Ugovori_OPULJP[[#This Row],[STOPA NACIONALNOG SUFINANCIRANJA %]]</f>
        <v>292906.72349999996</v>
      </c>
      <c r="R3767" s="51">
        <f>Ugovori_OPULJP[[#This Row],[Bespovratna sredstva - Nacionalni dio - HRK]]/7.5345</f>
        <v>38875.402946446338</v>
      </c>
      <c r="S3767" s="52">
        <v>1952711.49</v>
      </c>
      <c r="T3767" s="51">
        <f>Ugovori_OPULJP[[#This Row],[Bespovratna sredstva - Ukupno (EU+Nac) HRK
= Ukupna ugovorena vrijednost bespovratnih sredstava]]/7.5345</f>
        <v>259169.35297630896</v>
      </c>
      <c r="U3767" s="50">
        <v>0</v>
      </c>
      <c r="V3767" s="51">
        <f>Ugovori_OPULJP[[#This Row],[Javni doprinos korisnika - HRK]]/7.5345</f>
        <v>0</v>
      </c>
      <c r="W3767" s="50">
        <v>0</v>
      </c>
      <c r="X3767" s="51">
        <f>Ugovori_OPULJP[[#This Row],[Privatni doprinos korisnika - HRK]]/7.5345</f>
        <v>0</v>
      </c>
      <c r="Y3767" s="52">
        <v>1952711.49</v>
      </c>
      <c r="Z3767" s="53">
        <f>Ugovori_OPULJP[[#This Row],[UKUPNI PRIHVATLJIVI IZDACI
TOTAL ELIGIBLE EXPENDITURE
= Bespovratna sredstva ukupno + doprinos korisnika
= Ukupni prihvatljivi troškovi
= Ukupna ugovorena vrijednost projekta HRK]]/7.5345</f>
        <v>259169.35297630896</v>
      </c>
      <c r="AA3767" s="57" t="s">
        <v>12326</v>
      </c>
      <c r="AB3767" s="57" t="s">
        <v>753</v>
      </c>
      <c r="AC3767" s="107" t="s">
        <v>13675</v>
      </c>
      <c r="AD3767" s="63" t="s">
        <v>12328</v>
      </c>
    </row>
    <row r="3768" spans="1:30" ht="88.5" customHeight="1" x14ac:dyDescent="0.2">
      <c r="A3768" s="61" t="s">
        <v>13676</v>
      </c>
      <c r="B3768" s="55" t="s">
        <v>12136</v>
      </c>
      <c r="C3768" s="56" t="s">
        <v>12323</v>
      </c>
      <c r="D3768" s="56" t="s">
        <v>13439</v>
      </c>
      <c r="E3768" s="57" t="s">
        <v>76</v>
      </c>
      <c r="F3768" s="62" t="s">
        <v>13677</v>
      </c>
      <c r="G3768" s="62" t="s">
        <v>13678</v>
      </c>
      <c r="H3768" s="59">
        <v>44783</v>
      </c>
      <c r="I3768" s="59">
        <v>45514</v>
      </c>
      <c r="J3768" s="48" t="str">
        <f>IF(Ugovori_OPULJP[[#This Row],[DATUM ZAVRŠETKA OPERACIJE]]&gt;DATE(2024,3,31),"u provedbi","završen")</f>
        <v>u provedbi</v>
      </c>
      <c r="K3768" s="67" t="s">
        <v>13679</v>
      </c>
      <c r="L3768" s="58" t="s">
        <v>79</v>
      </c>
      <c r="M3768" s="49">
        <v>0.85</v>
      </c>
      <c r="N3768" s="49">
        <v>0.15</v>
      </c>
      <c r="O3768" s="50">
        <f>Ugovori_OPULJP[[#This Row],[Bespovratna sredstva - Ukupno (EU+Nac) HRK
= Ukupna ugovorena vrijednost bespovratnih sredstava]]*Ugovori_OPULJP[[#This Row],[EU STOPA SUFINANCIRANJA %
EU CO-FINANCING RATE %]]</f>
        <v>1756248.5034999999</v>
      </c>
      <c r="P3768" s="51">
        <f>Ugovori_OPULJP[[#This Row],[Bespovratna sredstva - EU dio - HRK]]/7.5345</f>
        <v>233094.23365850418</v>
      </c>
      <c r="Q3768" s="50">
        <f>Ugovori_OPULJP[[#This Row],[Bespovratna sredstva - Ukupno (EU+Nac) HRK
= Ukupna ugovorena vrijednost bespovratnih sredstava]]*Ugovori_OPULJP[[#This Row],[STOPA NACIONALNOG SUFINANCIRANJA %]]</f>
        <v>309926.20649999997</v>
      </c>
      <c r="R3768" s="51">
        <f>Ugovori_OPULJP[[#This Row],[Bespovratna sredstva - Nacionalni dio - HRK]]/7.5345</f>
        <v>41134.276527971328</v>
      </c>
      <c r="S3768" s="52">
        <v>2066174.71</v>
      </c>
      <c r="T3768" s="51">
        <f>Ugovori_OPULJP[[#This Row],[Bespovratna sredstva - Ukupno (EU+Nac) HRK
= Ukupna ugovorena vrijednost bespovratnih sredstava]]/7.5345</f>
        <v>274228.51018647553</v>
      </c>
      <c r="U3768" s="50">
        <v>0</v>
      </c>
      <c r="V3768" s="51">
        <f>Ugovori_OPULJP[[#This Row],[Javni doprinos korisnika - HRK]]/7.5345</f>
        <v>0</v>
      </c>
      <c r="W3768" s="50">
        <v>0</v>
      </c>
      <c r="X3768" s="51">
        <f>Ugovori_OPULJP[[#This Row],[Privatni doprinos korisnika - HRK]]/7.5345</f>
        <v>0</v>
      </c>
      <c r="Y3768" s="52">
        <v>2066174.71</v>
      </c>
      <c r="Z3768" s="53">
        <f>Ugovori_OPULJP[[#This Row],[UKUPNI PRIHVATLJIVI IZDACI
TOTAL ELIGIBLE EXPENDITURE
= Bespovratna sredstva ukupno + doprinos korisnika
= Ukupni prihvatljivi troškovi
= Ukupna ugovorena vrijednost projekta HRK]]/7.5345</f>
        <v>274228.51018647553</v>
      </c>
      <c r="AA3768" s="57" t="s">
        <v>12326</v>
      </c>
      <c r="AB3768" s="57" t="s">
        <v>753</v>
      </c>
      <c r="AC3768" s="107" t="s">
        <v>13680</v>
      </c>
      <c r="AD3768" s="63" t="s">
        <v>12328</v>
      </c>
    </row>
    <row r="3769" spans="1:30" ht="88.5" customHeight="1" x14ac:dyDescent="0.2">
      <c r="A3769" s="61" t="s">
        <v>13681</v>
      </c>
      <c r="B3769" s="55" t="s">
        <v>12136</v>
      </c>
      <c r="C3769" s="56" t="s">
        <v>12323</v>
      </c>
      <c r="D3769" s="56" t="s">
        <v>13439</v>
      </c>
      <c r="E3769" s="57" t="s">
        <v>76</v>
      </c>
      <c r="F3769" s="62" t="s">
        <v>13682</v>
      </c>
      <c r="G3769" s="62" t="s">
        <v>5336</v>
      </c>
      <c r="H3769" s="59">
        <v>44792</v>
      </c>
      <c r="I3769" s="59">
        <v>45523</v>
      </c>
      <c r="J3769" s="48" t="str">
        <f>IF(Ugovori_OPULJP[[#This Row],[DATUM ZAVRŠETKA OPERACIJE]]&gt;DATE(2024,3,31),"u provedbi","završen")</f>
        <v>u provedbi</v>
      </c>
      <c r="K3769" s="67" t="s">
        <v>195</v>
      </c>
      <c r="L3769" s="58" t="s">
        <v>37</v>
      </c>
      <c r="M3769" s="49">
        <v>0.85</v>
      </c>
      <c r="N3769" s="49">
        <v>0.15</v>
      </c>
      <c r="O3769" s="50">
        <f>Ugovori_OPULJP[[#This Row],[Bespovratna sredstva - Ukupno (EU+Nac) HRK
= Ukupna ugovorena vrijednost bespovratnih sredstava]]*Ugovori_OPULJP[[#This Row],[EU STOPA SUFINANCIRANJA %
EU CO-FINANCING RATE %]]</f>
        <v>1513986.9774999998</v>
      </c>
      <c r="P3769" s="51">
        <f>Ugovori_OPULJP[[#This Row],[Bespovratna sredstva - EU dio - HRK]]/7.5345</f>
        <v>200940.60355697124</v>
      </c>
      <c r="Q3769" s="50">
        <f>Ugovori_OPULJP[[#This Row],[Bespovratna sredstva - Ukupno (EU+Nac) HRK
= Ukupna ugovorena vrijednost bespovratnih sredstava]]*Ugovori_OPULJP[[#This Row],[STOPA NACIONALNOG SUFINANCIRANJA %]]</f>
        <v>267174.17249999999</v>
      </c>
      <c r="R3769" s="51">
        <f>Ugovori_OPULJP[[#This Row],[Bespovratna sredstva - Nacionalni dio - HRK]]/7.5345</f>
        <v>35460.106510053745</v>
      </c>
      <c r="S3769" s="52">
        <v>1781161.15</v>
      </c>
      <c r="T3769" s="51">
        <f>Ugovori_OPULJP[[#This Row],[Bespovratna sredstva - Ukupno (EU+Nac) HRK
= Ukupna ugovorena vrijednost bespovratnih sredstava]]/7.5345</f>
        <v>236400.71006702498</v>
      </c>
      <c r="U3769" s="50">
        <v>0</v>
      </c>
      <c r="V3769" s="51">
        <f>Ugovori_OPULJP[[#This Row],[Javni doprinos korisnika - HRK]]/7.5345</f>
        <v>0</v>
      </c>
      <c r="W3769" s="50">
        <v>0</v>
      </c>
      <c r="X3769" s="51">
        <f>Ugovori_OPULJP[[#This Row],[Privatni doprinos korisnika - HRK]]/7.5345</f>
        <v>0</v>
      </c>
      <c r="Y3769" s="52">
        <v>1781161.15</v>
      </c>
      <c r="Z3769" s="53">
        <f>Ugovori_OPULJP[[#This Row],[UKUPNI PRIHVATLJIVI IZDACI
TOTAL ELIGIBLE EXPENDITURE
= Bespovratna sredstva ukupno + doprinos korisnika
= Ukupni prihvatljivi troškovi
= Ukupna ugovorena vrijednost projekta HRK]]/7.5345</f>
        <v>236400.71006702498</v>
      </c>
      <c r="AA3769" s="57" t="s">
        <v>12326</v>
      </c>
      <c r="AB3769" s="57" t="s">
        <v>753</v>
      </c>
      <c r="AC3769" s="107" t="s">
        <v>13683</v>
      </c>
      <c r="AD3769" s="63" t="s">
        <v>12328</v>
      </c>
    </row>
    <row r="3770" spans="1:30" ht="88.5" customHeight="1" x14ac:dyDescent="0.2">
      <c r="A3770" s="61" t="s">
        <v>13684</v>
      </c>
      <c r="B3770" s="55" t="s">
        <v>12136</v>
      </c>
      <c r="C3770" s="56" t="s">
        <v>12323</v>
      </c>
      <c r="D3770" s="88" t="s">
        <v>13685</v>
      </c>
      <c r="E3770" s="44" t="s">
        <v>76</v>
      </c>
      <c r="F3770" s="62" t="s">
        <v>13686</v>
      </c>
      <c r="G3770" s="62" t="s">
        <v>13687</v>
      </c>
      <c r="H3770" s="59">
        <v>44512</v>
      </c>
      <c r="I3770" s="59">
        <v>45058</v>
      </c>
      <c r="J3770" s="48" t="str">
        <f>IF(Ugovori_OPULJP[[#This Row],[DATUM ZAVRŠETKA OPERACIJE]]&gt;DATE(2024,3,31),"u provedbi","završen")</f>
        <v>završen</v>
      </c>
      <c r="K3770" s="58" t="s">
        <v>37</v>
      </c>
      <c r="L3770" s="67" t="s">
        <v>37</v>
      </c>
      <c r="M3770" s="49">
        <v>0.85</v>
      </c>
      <c r="N3770" s="49">
        <v>0.15</v>
      </c>
      <c r="O3770" s="50">
        <f>Ugovori_OPULJP[[#This Row],[Bespovratna sredstva - Ukupno (EU+Nac) HRK
= Ukupna ugovorena vrijednost bespovratnih sredstava]]*Ugovori_OPULJP[[#This Row],[EU STOPA SUFINANCIRANJA %
EU CO-FINANCING RATE %]]</f>
        <v>420422.80099999998</v>
      </c>
      <c r="P3770" s="51">
        <f>Ugovori_OPULJP[[#This Row],[Bespovratna sredstva - EU dio - HRK]]/7.5345</f>
        <v>55799.694870263447</v>
      </c>
      <c r="Q3770" s="50">
        <f>Ugovori_OPULJP[[#This Row],[Bespovratna sredstva - Ukupno (EU+Nac) HRK
= Ukupna ugovorena vrijednost bespovratnih sredstava]]*Ugovori_OPULJP[[#This Row],[STOPA NACIONALNOG SUFINANCIRANJA %]]</f>
        <v>74192.258999999991</v>
      </c>
      <c r="R3770" s="51">
        <f>Ugovori_OPULJP[[#This Row],[Bespovratna sredstva - Nacionalni dio - HRK]]/7.5345</f>
        <v>9847.0049771053145</v>
      </c>
      <c r="S3770" s="52">
        <v>494615.06</v>
      </c>
      <c r="T3770" s="53">
        <f>Ugovori_OPULJP[[#This Row],[Bespovratna sredstva - Ukupno (EU+Nac) HRK
= Ukupna ugovorena vrijednost bespovratnih sredstava]]/7.5345</f>
        <v>65646.699847368771</v>
      </c>
      <c r="U3770" s="50">
        <v>0</v>
      </c>
      <c r="V3770" s="51">
        <f>Ugovori_OPULJP[[#This Row],[Javni doprinos korisnika - HRK]]/7.5345</f>
        <v>0</v>
      </c>
      <c r="W3770" s="50">
        <v>0</v>
      </c>
      <c r="X3770" s="51">
        <f>Ugovori_OPULJP[[#This Row],[Privatni doprinos korisnika - HRK]]/7.5345</f>
        <v>0</v>
      </c>
      <c r="Y3770" s="52">
        <v>494615.06</v>
      </c>
      <c r="Z3770" s="53">
        <f>Ugovori_OPULJP[[#This Row],[UKUPNI PRIHVATLJIVI IZDACI
TOTAL ELIGIBLE EXPENDITURE
= Bespovratna sredstva ukupno + doprinos korisnika
= Ukupni prihvatljivi troškovi
= Ukupna ugovorena vrijednost projekta HRK]]/7.5345</f>
        <v>65646.699847368771</v>
      </c>
      <c r="AA3770" s="44" t="s">
        <v>12326</v>
      </c>
      <c r="AB3770" s="44" t="s">
        <v>753</v>
      </c>
      <c r="AC3770" s="107" t="s">
        <v>13688</v>
      </c>
      <c r="AD3770" s="43" t="s">
        <v>12328</v>
      </c>
    </row>
    <row r="3771" spans="1:30" ht="88.5" customHeight="1" x14ac:dyDescent="0.2">
      <c r="A3771" s="41" t="s">
        <v>13689</v>
      </c>
      <c r="B3771" s="55" t="s">
        <v>12136</v>
      </c>
      <c r="C3771" s="56" t="s">
        <v>12323</v>
      </c>
      <c r="D3771" s="56" t="s">
        <v>13685</v>
      </c>
      <c r="E3771" s="57" t="s">
        <v>76</v>
      </c>
      <c r="F3771" s="62" t="s">
        <v>13690</v>
      </c>
      <c r="G3771" s="62" t="s">
        <v>12457</v>
      </c>
      <c r="H3771" s="59">
        <v>44769</v>
      </c>
      <c r="I3771" s="59">
        <v>45196</v>
      </c>
      <c r="J3771" s="48" t="str">
        <f>IF(Ugovori_OPULJP[[#This Row],[DATUM ZAVRŠETKA OPERACIJE]]&gt;DATE(2024,3,31),"u provedbi","završen")</f>
        <v>završen</v>
      </c>
      <c r="K3771" s="67" t="s">
        <v>13691</v>
      </c>
      <c r="L3771" s="58" t="s">
        <v>37</v>
      </c>
      <c r="M3771" s="49">
        <v>0.85</v>
      </c>
      <c r="N3771" s="49">
        <v>0.15</v>
      </c>
      <c r="O3771" s="50">
        <f>Ugovori_OPULJP[[#This Row],[Bespovratna sredstva - Ukupno (EU+Nac) HRK
= Ukupna ugovorena vrijednost bespovratnih sredstava]]*Ugovori_OPULJP[[#This Row],[EU STOPA SUFINANCIRANJA %
EU CO-FINANCING RATE %]]</f>
        <v>414451.42349999998</v>
      </c>
      <c r="P3771" s="51">
        <f>Ugovori_OPULJP[[#This Row],[Bespovratna sredstva - EU dio - HRK]]/7.5345</f>
        <v>55007.156878359543</v>
      </c>
      <c r="Q3771" s="50">
        <f>Ugovori_OPULJP[[#This Row],[Bespovratna sredstva - Ukupno (EU+Nac) HRK
= Ukupna ugovorena vrijednost bespovratnih sredstava]]*Ugovori_OPULJP[[#This Row],[STOPA NACIONALNOG SUFINANCIRANJA %]]</f>
        <v>73138.486499999999</v>
      </c>
      <c r="R3771" s="51">
        <f>Ugovori_OPULJP[[#This Row],[Bespovratna sredstva - Nacionalni dio - HRK]]/7.5345</f>
        <v>9707.1453314752125</v>
      </c>
      <c r="S3771" s="52">
        <v>487589.91</v>
      </c>
      <c r="T3771" s="53">
        <f>Ugovori_OPULJP[[#This Row],[Bespovratna sredstva - Ukupno (EU+Nac) HRK
= Ukupna ugovorena vrijednost bespovratnih sredstava]]/7.5345</f>
        <v>64714.30220983475</v>
      </c>
      <c r="U3771" s="50">
        <v>0</v>
      </c>
      <c r="V3771" s="51">
        <f>Ugovori_OPULJP[[#This Row],[Javni doprinos korisnika - HRK]]/7.5345</f>
        <v>0</v>
      </c>
      <c r="W3771" s="50">
        <v>0</v>
      </c>
      <c r="X3771" s="51">
        <f>Ugovori_OPULJP[[#This Row],[Privatni doprinos korisnika - HRK]]/7.5345</f>
        <v>0</v>
      </c>
      <c r="Y3771" s="52">
        <v>487589.91</v>
      </c>
      <c r="Z3771" s="53">
        <f>Ugovori_OPULJP[[#This Row],[UKUPNI PRIHVATLJIVI IZDACI
TOTAL ELIGIBLE EXPENDITURE
= Bespovratna sredstva ukupno + doprinos korisnika
= Ukupni prihvatljivi troškovi
= Ukupna ugovorena vrijednost projekta HRK]]/7.5345</f>
        <v>64714.30220983475</v>
      </c>
      <c r="AA3771" s="102" t="s">
        <v>12326</v>
      </c>
      <c r="AB3771" s="57" t="s">
        <v>753</v>
      </c>
      <c r="AC3771" s="107" t="s">
        <v>13692</v>
      </c>
      <c r="AD3771" s="63" t="s">
        <v>12328</v>
      </c>
    </row>
    <row r="3772" spans="1:30" ht="88.5" customHeight="1" x14ac:dyDescent="0.2">
      <c r="A3772" s="61" t="s">
        <v>13693</v>
      </c>
      <c r="B3772" s="55" t="s">
        <v>12136</v>
      </c>
      <c r="C3772" s="56" t="s">
        <v>12323</v>
      </c>
      <c r="D3772" s="88" t="s">
        <v>13685</v>
      </c>
      <c r="E3772" s="44" t="s">
        <v>76</v>
      </c>
      <c r="F3772" s="62" t="s">
        <v>13694</v>
      </c>
      <c r="G3772" s="62" t="s">
        <v>4593</v>
      </c>
      <c r="H3772" s="59">
        <v>44641</v>
      </c>
      <c r="I3772" s="59">
        <v>45190</v>
      </c>
      <c r="J3772" s="48" t="str">
        <f>IF(Ugovori_OPULJP[[#This Row],[DATUM ZAVRŠETKA OPERACIJE]]&gt;DATE(2024,3,31),"u provedbi","završen")</f>
        <v>završen</v>
      </c>
      <c r="K3772" s="58" t="s">
        <v>13695</v>
      </c>
      <c r="L3772" s="58" t="s">
        <v>37</v>
      </c>
      <c r="M3772" s="49">
        <v>0.85</v>
      </c>
      <c r="N3772" s="49">
        <v>0.15</v>
      </c>
      <c r="O3772" s="50">
        <f>Ugovori_OPULJP[[#This Row],[Bespovratna sredstva - Ukupno (EU+Nac) HRK
= Ukupna ugovorena vrijednost bespovratnih sredstava]]*Ugovori_OPULJP[[#This Row],[EU STOPA SUFINANCIRANJA %
EU CO-FINANCING RATE %]]</f>
        <v>424769.26749999996</v>
      </c>
      <c r="P3772" s="51">
        <f>Ugovori_OPULJP[[#This Row],[Bespovratna sredstva - EU dio - HRK]]/7.5345</f>
        <v>56376.570110823537</v>
      </c>
      <c r="Q3772" s="50">
        <f>Ugovori_OPULJP[[#This Row],[Bespovratna sredstva - Ukupno (EU+Nac) HRK
= Ukupna ugovorena vrijednost bespovratnih sredstava]]*Ugovori_OPULJP[[#This Row],[STOPA NACIONALNOG SUFINANCIRANJA %]]</f>
        <v>74959.282500000001</v>
      </c>
      <c r="R3772" s="51">
        <f>Ugovori_OPULJP[[#This Row],[Bespovratna sredstva - Nacionalni dio - HRK]]/7.5345</f>
        <v>9948.8064901453308</v>
      </c>
      <c r="S3772" s="52">
        <v>499728.55</v>
      </c>
      <c r="T3772" s="53">
        <f>Ugovori_OPULJP[[#This Row],[Bespovratna sredstva - Ukupno (EU+Nac) HRK
= Ukupna ugovorena vrijednost bespovratnih sredstava]]/7.5345</f>
        <v>66325.37660096887</v>
      </c>
      <c r="U3772" s="50">
        <v>0</v>
      </c>
      <c r="V3772" s="51">
        <f>Ugovori_OPULJP[[#This Row],[Javni doprinos korisnika - HRK]]/7.5345</f>
        <v>0</v>
      </c>
      <c r="W3772" s="50">
        <v>0</v>
      </c>
      <c r="X3772" s="51">
        <f>Ugovori_OPULJP[[#This Row],[Privatni doprinos korisnika - HRK]]/7.5345</f>
        <v>0</v>
      </c>
      <c r="Y3772" s="52">
        <v>499728.55</v>
      </c>
      <c r="Z3772" s="53">
        <f>Ugovori_OPULJP[[#This Row],[UKUPNI PRIHVATLJIVI IZDACI
TOTAL ELIGIBLE EXPENDITURE
= Bespovratna sredstva ukupno + doprinos korisnika
= Ukupni prihvatljivi troškovi
= Ukupna ugovorena vrijednost projekta HRK]]/7.5345</f>
        <v>66325.37660096887</v>
      </c>
      <c r="AA3772" s="44" t="s">
        <v>12326</v>
      </c>
      <c r="AB3772" s="44" t="s">
        <v>753</v>
      </c>
      <c r="AC3772" s="107" t="s">
        <v>13696</v>
      </c>
      <c r="AD3772" s="43" t="s">
        <v>12328</v>
      </c>
    </row>
    <row r="3773" spans="1:30" ht="88.5" customHeight="1" x14ac:dyDescent="0.2">
      <c r="A3773" s="61" t="s">
        <v>13697</v>
      </c>
      <c r="B3773" s="55" t="s">
        <v>12136</v>
      </c>
      <c r="C3773" s="56" t="s">
        <v>12323</v>
      </c>
      <c r="D3773" s="88" t="s">
        <v>13685</v>
      </c>
      <c r="E3773" s="44" t="s">
        <v>76</v>
      </c>
      <c r="F3773" s="62" t="s">
        <v>13698</v>
      </c>
      <c r="G3773" s="62" t="s">
        <v>13699</v>
      </c>
      <c r="H3773" s="59">
        <v>44641</v>
      </c>
      <c r="I3773" s="59">
        <v>45190</v>
      </c>
      <c r="J3773" s="48" t="str">
        <f>IF(Ugovori_OPULJP[[#This Row],[DATUM ZAVRŠETKA OPERACIJE]]&gt;DATE(2024,3,31),"u provedbi","završen")</f>
        <v>završen</v>
      </c>
      <c r="K3773" s="67" t="s">
        <v>94</v>
      </c>
      <c r="L3773" s="67" t="s">
        <v>94</v>
      </c>
      <c r="M3773" s="49">
        <v>0.85</v>
      </c>
      <c r="N3773" s="49">
        <v>0.15</v>
      </c>
      <c r="O3773" s="50">
        <f>Ugovori_OPULJP[[#This Row],[Bespovratna sredstva - Ukupno (EU+Nac) HRK
= Ukupna ugovorena vrijednost bespovratnih sredstava]]*Ugovori_OPULJP[[#This Row],[EU STOPA SUFINANCIRANJA %
EU CO-FINANCING RATE %]]</f>
        <v>421508.2</v>
      </c>
      <c r="P3773" s="51">
        <f>Ugovori_OPULJP[[#This Row],[Bespovratna sredstva - EU dio - HRK]]/7.5345</f>
        <v>55943.752073793883</v>
      </c>
      <c r="Q3773" s="50">
        <f>Ugovori_OPULJP[[#This Row],[Bespovratna sredstva - Ukupno (EU+Nac) HRK
= Ukupna ugovorena vrijednost bespovratnih sredstava]]*Ugovori_OPULJP[[#This Row],[STOPA NACIONALNOG SUFINANCIRANJA %]]</f>
        <v>74383.8</v>
      </c>
      <c r="R3773" s="51">
        <f>Ugovori_OPULJP[[#This Row],[Bespovratna sredstva - Nacionalni dio - HRK]]/7.5345</f>
        <v>9872.4268365518619</v>
      </c>
      <c r="S3773" s="52">
        <v>495892</v>
      </c>
      <c r="T3773" s="53">
        <f>Ugovori_OPULJP[[#This Row],[Bespovratna sredstva - Ukupno (EU+Nac) HRK
= Ukupna ugovorena vrijednost bespovratnih sredstava]]/7.5345</f>
        <v>65816.178910345741</v>
      </c>
      <c r="U3773" s="50">
        <v>0</v>
      </c>
      <c r="V3773" s="51">
        <f>Ugovori_OPULJP[[#This Row],[Javni doprinos korisnika - HRK]]/7.5345</f>
        <v>0</v>
      </c>
      <c r="W3773" s="50">
        <v>0</v>
      </c>
      <c r="X3773" s="51">
        <f>Ugovori_OPULJP[[#This Row],[Privatni doprinos korisnika - HRK]]/7.5345</f>
        <v>0</v>
      </c>
      <c r="Y3773" s="52">
        <v>495892</v>
      </c>
      <c r="Z3773" s="53">
        <f>Ugovori_OPULJP[[#This Row],[UKUPNI PRIHVATLJIVI IZDACI
TOTAL ELIGIBLE EXPENDITURE
= Bespovratna sredstva ukupno + doprinos korisnika
= Ukupni prihvatljivi troškovi
= Ukupna ugovorena vrijednost projekta HRK]]/7.5345</f>
        <v>65816.178910345741</v>
      </c>
      <c r="AA3773" s="44" t="s">
        <v>12326</v>
      </c>
      <c r="AB3773" s="44" t="s">
        <v>753</v>
      </c>
      <c r="AC3773" s="107" t="s">
        <v>13700</v>
      </c>
      <c r="AD3773" s="43" t="s">
        <v>12328</v>
      </c>
    </row>
    <row r="3774" spans="1:30" ht="88.5" customHeight="1" x14ac:dyDescent="0.2">
      <c r="A3774" s="61" t="s">
        <v>13701</v>
      </c>
      <c r="B3774" s="55" t="s">
        <v>12136</v>
      </c>
      <c r="C3774" s="56" t="s">
        <v>12323</v>
      </c>
      <c r="D3774" s="88" t="s">
        <v>13685</v>
      </c>
      <c r="E3774" s="44" t="s">
        <v>76</v>
      </c>
      <c r="F3774" s="62" t="s">
        <v>13702</v>
      </c>
      <c r="G3774" s="62" t="s">
        <v>13703</v>
      </c>
      <c r="H3774" s="59">
        <v>44512</v>
      </c>
      <c r="I3774" s="59">
        <v>45058</v>
      </c>
      <c r="J3774" s="48" t="str">
        <f>IF(Ugovori_OPULJP[[#This Row],[DATUM ZAVRŠETKA OPERACIJE]]&gt;DATE(2024,3,31),"u provedbi","završen")</f>
        <v>završen</v>
      </c>
      <c r="K3774" s="58" t="s">
        <v>37</v>
      </c>
      <c r="L3774" s="58" t="s">
        <v>37</v>
      </c>
      <c r="M3774" s="49">
        <v>0.85</v>
      </c>
      <c r="N3774" s="49">
        <v>0.15</v>
      </c>
      <c r="O3774" s="50">
        <f>Ugovori_OPULJP[[#This Row],[Bespovratna sredstva - Ukupno (EU+Nac) HRK
= Ukupna ugovorena vrijednost bespovratnih sredstava]]*Ugovori_OPULJP[[#This Row],[EU STOPA SUFINANCIRANJA %
EU CO-FINANCING RATE %]]</f>
        <v>413554.63949999999</v>
      </c>
      <c r="P3774" s="51">
        <f>Ugovori_OPULJP[[#This Row],[Bespovratna sredstva - EU dio - HRK]]/7.5345</f>
        <v>54888.133187338237</v>
      </c>
      <c r="Q3774" s="50">
        <f>Ugovori_OPULJP[[#This Row],[Bespovratna sredstva - Ukupno (EU+Nac) HRK
= Ukupna ugovorena vrijednost bespovratnih sredstava]]*Ugovori_OPULJP[[#This Row],[STOPA NACIONALNOG SUFINANCIRANJA %]]</f>
        <v>72980.230499999991</v>
      </c>
      <c r="R3774" s="51">
        <f>Ugovori_OPULJP[[#This Row],[Bespovratna sredstva - Nacionalni dio - HRK]]/7.5345</f>
        <v>9686.1411507067478</v>
      </c>
      <c r="S3774" s="52">
        <v>486534.87</v>
      </c>
      <c r="T3774" s="53">
        <f>Ugovori_OPULJP[[#This Row],[Bespovratna sredstva - Ukupno (EU+Nac) HRK
= Ukupna ugovorena vrijednost bespovratnih sredstava]]/7.5345</f>
        <v>64574.27433804499</v>
      </c>
      <c r="U3774" s="50">
        <v>0</v>
      </c>
      <c r="V3774" s="51">
        <f>Ugovori_OPULJP[[#This Row],[Javni doprinos korisnika - HRK]]/7.5345</f>
        <v>0</v>
      </c>
      <c r="W3774" s="50">
        <v>0</v>
      </c>
      <c r="X3774" s="51">
        <f>Ugovori_OPULJP[[#This Row],[Privatni doprinos korisnika - HRK]]/7.5345</f>
        <v>0</v>
      </c>
      <c r="Y3774" s="52">
        <v>486534.87</v>
      </c>
      <c r="Z3774" s="53">
        <f>Ugovori_OPULJP[[#This Row],[UKUPNI PRIHVATLJIVI IZDACI
TOTAL ELIGIBLE EXPENDITURE
= Bespovratna sredstva ukupno + doprinos korisnika
= Ukupni prihvatljivi troškovi
= Ukupna ugovorena vrijednost projekta HRK]]/7.5345</f>
        <v>64574.27433804499</v>
      </c>
      <c r="AA3774" s="44" t="s">
        <v>12326</v>
      </c>
      <c r="AB3774" s="44" t="s">
        <v>753</v>
      </c>
      <c r="AC3774" s="107" t="s">
        <v>13704</v>
      </c>
      <c r="AD3774" s="43" t="s">
        <v>12328</v>
      </c>
    </row>
    <row r="3775" spans="1:30" ht="88.5" customHeight="1" x14ac:dyDescent="0.2">
      <c r="A3775" s="61" t="s">
        <v>13705</v>
      </c>
      <c r="B3775" s="55" t="s">
        <v>12136</v>
      </c>
      <c r="C3775" s="56" t="s">
        <v>12323</v>
      </c>
      <c r="D3775" s="88" t="s">
        <v>13685</v>
      </c>
      <c r="E3775" s="44" t="s">
        <v>76</v>
      </c>
      <c r="F3775" s="62" t="s">
        <v>13706</v>
      </c>
      <c r="G3775" s="62" t="s">
        <v>13707</v>
      </c>
      <c r="H3775" s="59">
        <v>44641</v>
      </c>
      <c r="I3775" s="59">
        <v>45190</v>
      </c>
      <c r="J3775" s="48" t="str">
        <f>IF(Ugovori_OPULJP[[#This Row],[DATUM ZAVRŠETKA OPERACIJE]]&gt;DATE(2024,3,31),"u provedbi","završen")</f>
        <v>završen</v>
      </c>
      <c r="K3775" s="67" t="s">
        <v>13708</v>
      </c>
      <c r="L3775" s="67" t="s">
        <v>94</v>
      </c>
      <c r="M3775" s="49">
        <v>0.85</v>
      </c>
      <c r="N3775" s="49">
        <v>0.15</v>
      </c>
      <c r="O3775" s="50">
        <f>Ugovori_OPULJP[[#This Row],[Bespovratna sredstva - Ukupno (EU+Nac) HRK
= Ukupna ugovorena vrijednost bespovratnih sredstava]]*Ugovori_OPULJP[[#This Row],[EU STOPA SUFINANCIRANJA %
EU CO-FINANCING RATE %]]</f>
        <v>353399.82500000001</v>
      </c>
      <c r="P3775" s="51">
        <f>Ugovori_OPULJP[[#This Row],[Bespovratna sredstva - EU dio - HRK]]/7.5345</f>
        <v>46904.217267237371</v>
      </c>
      <c r="Q3775" s="50">
        <f>Ugovori_OPULJP[[#This Row],[Bespovratna sredstva - Ukupno (EU+Nac) HRK
= Ukupna ugovorena vrijednost bespovratnih sredstava]]*Ugovori_OPULJP[[#This Row],[STOPA NACIONALNOG SUFINANCIRANJA %]]</f>
        <v>62364.674999999996</v>
      </c>
      <c r="R3775" s="51">
        <f>Ugovori_OPULJP[[#This Row],[Bespovratna sredstva - Nacionalni dio - HRK]]/7.5345</f>
        <v>8277.2148118654186</v>
      </c>
      <c r="S3775" s="52">
        <v>415764.5</v>
      </c>
      <c r="T3775" s="53">
        <f>Ugovori_OPULJP[[#This Row],[Bespovratna sredstva - Ukupno (EU+Nac) HRK
= Ukupna ugovorena vrijednost bespovratnih sredstava]]/7.5345</f>
        <v>55181.432079102793</v>
      </c>
      <c r="U3775" s="50">
        <v>0</v>
      </c>
      <c r="V3775" s="51">
        <f>Ugovori_OPULJP[[#This Row],[Javni doprinos korisnika - HRK]]/7.5345</f>
        <v>0</v>
      </c>
      <c r="W3775" s="50">
        <v>0</v>
      </c>
      <c r="X3775" s="51">
        <f>Ugovori_OPULJP[[#This Row],[Privatni doprinos korisnika - HRK]]/7.5345</f>
        <v>0</v>
      </c>
      <c r="Y3775" s="52">
        <v>415764.5</v>
      </c>
      <c r="Z3775" s="53">
        <f>Ugovori_OPULJP[[#This Row],[UKUPNI PRIHVATLJIVI IZDACI
TOTAL ELIGIBLE EXPENDITURE
= Bespovratna sredstva ukupno + doprinos korisnika
= Ukupni prihvatljivi troškovi
= Ukupna ugovorena vrijednost projekta HRK]]/7.5345</f>
        <v>55181.432079102793</v>
      </c>
      <c r="AA3775" s="44" t="s">
        <v>12326</v>
      </c>
      <c r="AB3775" s="44" t="s">
        <v>753</v>
      </c>
      <c r="AC3775" s="107" t="s">
        <v>13709</v>
      </c>
      <c r="AD3775" s="43" t="s">
        <v>12328</v>
      </c>
    </row>
    <row r="3776" spans="1:30" ht="88.5" customHeight="1" x14ac:dyDescent="0.2">
      <c r="A3776" s="61" t="s">
        <v>13710</v>
      </c>
      <c r="B3776" s="55" t="s">
        <v>12136</v>
      </c>
      <c r="C3776" s="56" t="s">
        <v>12323</v>
      </c>
      <c r="D3776" s="88" t="s">
        <v>13685</v>
      </c>
      <c r="E3776" s="44" t="s">
        <v>76</v>
      </c>
      <c r="F3776" s="62" t="s">
        <v>13711</v>
      </c>
      <c r="G3776" s="45" t="s">
        <v>4275</v>
      </c>
      <c r="H3776" s="59">
        <v>44641</v>
      </c>
      <c r="I3776" s="59">
        <v>45037</v>
      </c>
      <c r="J3776" s="48" t="str">
        <f>IF(Ugovori_OPULJP[[#This Row],[DATUM ZAVRŠETKA OPERACIJE]]&gt;DATE(2024,3,31),"u provedbi","završen")</f>
        <v>završen</v>
      </c>
      <c r="K3776" s="67" t="s">
        <v>333</v>
      </c>
      <c r="L3776" s="67" t="s">
        <v>333</v>
      </c>
      <c r="M3776" s="49">
        <v>0.85</v>
      </c>
      <c r="N3776" s="49">
        <v>0.15</v>
      </c>
      <c r="O3776" s="50">
        <f>Ugovori_OPULJP[[#This Row],[Bespovratna sredstva - Ukupno (EU+Nac) HRK
= Ukupna ugovorena vrijednost bespovratnih sredstava]]*Ugovori_OPULJP[[#This Row],[EU STOPA SUFINANCIRANJA %
EU CO-FINANCING RATE %]]</f>
        <v>410681.16349999997</v>
      </c>
      <c r="P3776" s="51">
        <f>Ugovori_OPULJP[[#This Row],[Bespovratna sredstva - EU dio - HRK]]/7.5345</f>
        <v>54506.757382706208</v>
      </c>
      <c r="Q3776" s="50">
        <f>Ugovori_OPULJP[[#This Row],[Bespovratna sredstva - Ukupno (EU+Nac) HRK
= Ukupna ugovorena vrijednost bespovratnih sredstava]]*Ugovori_OPULJP[[#This Row],[STOPA NACIONALNOG SUFINANCIRANJA %]]</f>
        <v>72473.146500000003</v>
      </c>
      <c r="R3776" s="51">
        <f>Ugovori_OPULJP[[#This Row],[Bespovratna sredstva - Nacionalni dio - HRK]]/7.5345</f>
        <v>9618.8395381246264</v>
      </c>
      <c r="S3776" s="52">
        <v>483154.31</v>
      </c>
      <c r="T3776" s="53">
        <f>Ugovori_OPULJP[[#This Row],[Bespovratna sredstva - Ukupno (EU+Nac) HRK
= Ukupna ugovorena vrijednost bespovratnih sredstava]]/7.5345</f>
        <v>64125.596920830838</v>
      </c>
      <c r="U3776" s="50">
        <v>0</v>
      </c>
      <c r="V3776" s="51">
        <f>Ugovori_OPULJP[[#This Row],[Javni doprinos korisnika - HRK]]/7.5345</f>
        <v>0</v>
      </c>
      <c r="W3776" s="50">
        <v>0</v>
      </c>
      <c r="X3776" s="51">
        <f>Ugovori_OPULJP[[#This Row],[Privatni doprinos korisnika - HRK]]/7.5345</f>
        <v>0</v>
      </c>
      <c r="Y3776" s="52">
        <v>483154.31</v>
      </c>
      <c r="Z3776" s="53">
        <f>Ugovori_OPULJP[[#This Row],[UKUPNI PRIHVATLJIVI IZDACI
TOTAL ELIGIBLE EXPENDITURE
= Bespovratna sredstva ukupno + doprinos korisnika
= Ukupni prihvatljivi troškovi
= Ukupna ugovorena vrijednost projekta HRK]]/7.5345</f>
        <v>64125.596920830838</v>
      </c>
      <c r="AA3776" s="44" t="s">
        <v>12326</v>
      </c>
      <c r="AB3776" s="44" t="s">
        <v>753</v>
      </c>
      <c r="AC3776" s="107" t="s">
        <v>13712</v>
      </c>
      <c r="AD3776" s="43" t="s">
        <v>12328</v>
      </c>
    </row>
    <row r="3777" spans="1:30" ht="88.5" customHeight="1" x14ac:dyDescent="0.2">
      <c r="A3777" s="61" t="s">
        <v>13713</v>
      </c>
      <c r="B3777" s="55" t="s">
        <v>12136</v>
      </c>
      <c r="C3777" s="56" t="s">
        <v>12323</v>
      </c>
      <c r="D3777" s="88" t="s">
        <v>13685</v>
      </c>
      <c r="E3777" s="44" t="s">
        <v>76</v>
      </c>
      <c r="F3777" s="62" t="s">
        <v>13714</v>
      </c>
      <c r="G3777" s="62" t="s">
        <v>13715</v>
      </c>
      <c r="H3777" s="59">
        <v>44641</v>
      </c>
      <c r="I3777" s="59">
        <v>45190</v>
      </c>
      <c r="J3777" s="48" t="str">
        <f>IF(Ugovori_OPULJP[[#This Row],[DATUM ZAVRŠETKA OPERACIJE]]&gt;DATE(2024,3,31),"u provedbi","završen")</f>
        <v>završen</v>
      </c>
      <c r="K3777" s="67" t="s">
        <v>13716</v>
      </c>
      <c r="L3777" s="67" t="s">
        <v>37</v>
      </c>
      <c r="M3777" s="49">
        <v>0.85</v>
      </c>
      <c r="N3777" s="49">
        <v>0.15</v>
      </c>
      <c r="O3777" s="50">
        <f>Ugovori_OPULJP[[#This Row],[Bespovratna sredstva - Ukupno (EU+Nac) HRK
= Ukupna ugovorena vrijednost bespovratnih sredstava]]*Ugovori_OPULJP[[#This Row],[EU STOPA SUFINANCIRANJA %
EU CO-FINANCING RATE %]]</f>
        <v>422279.45600000001</v>
      </c>
      <c r="P3777" s="51">
        <f>Ugovori_OPULJP[[#This Row],[Bespovratna sredstva - EU dio - HRK]]/7.5345</f>
        <v>56046.115336120507</v>
      </c>
      <c r="Q3777" s="50">
        <f>Ugovori_OPULJP[[#This Row],[Bespovratna sredstva - Ukupno (EU+Nac) HRK
= Ukupna ugovorena vrijednost bespovratnih sredstava]]*Ugovori_OPULJP[[#This Row],[STOPA NACIONALNOG SUFINANCIRANJA %]]</f>
        <v>74519.903999999995</v>
      </c>
      <c r="R3777" s="51">
        <f>Ugovori_OPULJP[[#This Row],[Bespovratna sredstva - Nacionalni dio - HRK]]/7.5345</f>
        <v>9890.490941668324</v>
      </c>
      <c r="S3777" s="52">
        <v>496799.36</v>
      </c>
      <c r="T3777" s="53">
        <f>Ugovori_OPULJP[[#This Row],[Bespovratna sredstva - Ukupno (EU+Nac) HRK
= Ukupna ugovorena vrijednost bespovratnih sredstava]]/7.5345</f>
        <v>65936.606277788829</v>
      </c>
      <c r="U3777" s="50">
        <v>0</v>
      </c>
      <c r="V3777" s="51">
        <f>Ugovori_OPULJP[[#This Row],[Javni doprinos korisnika - HRK]]/7.5345</f>
        <v>0</v>
      </c>
      <c r="W3777" s="50">
        <v>0</v>
      </c>
      <c r="X3777" s="51">
        <f>Ugovori_OPULJP[[#This Row],[Privatni doprinos korisnika - HRK]]/7.5345</f>
        <v>0</v>
      </c>
      <c r="Y3777" s="52">
        <v>496799.36</v>
      </c>
      <c r="Z3777" s="53">
        <f>Ugovori_OPULJP[[#This Row],[UKUPNI PRIHVATLJIVI IZDACI
TOTAL ELIGIBLE EXPENDITURE
= Bespovratna sredstva ukupno + doprinos korisnika
= Ukupni prihvatljivi troškovi
= Ukupna ugovorena vrijednost projekta HRK]]/7.5345</f>
        <v>65936.606277788829</v>
      </c>
      <c r="AA3777" s="44" t="s">
        <v>12326</v>
      </c>
      <c r="AB3777" s="44" t="s">
        <v>753</v>
      </c>
      <c r="AC3777" s="107" t="s">
        <v>13717</v>
      </c>
      <c r="AD3777" s="43" t="s">
        <v>12328</v>
      </c>
    </row>
    <row r="3778" spans="1:30" ht="88.5" customHeight="1" x14ac:dyDescent="0.2">
      <c r="A3778" s="61" t="s">
        <v>13718</v>
      </c>
      <c r="B3778" s="55" t="s">
        <v>12136</v>
      </c>
      <c r="C3778" s="56" t="s">
        <v>12323</v>
      </c>
      <c r="D3778" s="88" t="s">
        <v>13685</v>
      </c>
      <c r="E3778" s="44" t="s">
        <v>76</v>
      </c>
      <c r="F3778" s="62" t="s">
        <v>13719</v>
      </c>
      <c r="G3778" s="62" t="s">
        <v>13720</v>
      </c>
      <c r="H3778" s="59">
        <v>44559</v>
      </c>
      <c r="I3778" s="59">
        <v>45014</v>
      </c>
      <c r="J3778" s="48" t="str">
        <f>IF(Ugovori_OPULJP[[#This Row],[DATUM ZAVRŠETKA OPERACIJE]]&gt;DATE(2024,3,31),"u provedbi","završen")</f>
        <v>završen</v>
      </c>
      <c r="K3778" s="58" t="s">
        <v>99</v>
      </c>
      <c r="L3778" s="58" t="s">
        <v>99</v>
      </c>
      <c r="M3778" s="74" t="s">
        <v>3114</v>
      </c>
      <c r="N3778" s="49">
        <v>0.15</v>
      </c>
      <c r="O3778" s="50">
        <f>Ugovori_OPULJP[[#This Row],[Bespovratna sredstva - Ukupno (EU+Nac) HRK
= Ukupna ugovorena vrijednost bespovratnih sredstava]]*Ugovori_OPULJP[[#This Row],[EU STOPA SUFINANCIRANJA %
EU CO-FINANCING RATE %]]</f>
        <v>371393.82349999994</v>
      </c>
      <c r="P3778" s="51">
        <f>Ugovori_OPULJP[[#This Row],[Bespovratna sredstva - EU dio - HRK]]/7.5345</f>
        <v>49292.431282765931</v>
      </c>
      <c r="Q3778" s="50">
        <f>Ugovori_OPULJP[[#This Row],[Bespovratna sredstva - Ukupno (EU+Nac) HRK
= Ukupna ugovorena vrijednost bespovratnih sredstava]]*Ugovori_OPULJP[[#This Row],[STOPA NACIONALNOG SUFINANCIRANJA %]]</f>
        <v>65540.08649999999</v>
      </c>
      <c r="R3778" s="51">
        <f>Ugovori_OPULJP[[#This Row],[Bespovratna sredstva - Nacionalni dio - HRK]]/7.5345</f>
        <v>8698.6643440175176</v>
      </c>
      <c r="S3778" s="52">
        <v>436933.91</v>
      </c>
      <c r="T3778" s="53">
        <f>Ugovori_OPULJP[[#This Row],[Bespovratna sredstva - Ukupno (EU+Nac) HRK
= Ukupna ugovorena vrijednost bespovratnih sredstava]]/7.5345</f>
        <v>57991.095626783455</v>
      </c>
      <c r="U3778" s="50">
        <v>0</v>
      </c>
      <c r="V3778" s="51">
        <f>Ugovori_OPULJP[[#This Row],[Javni doprinos korisnika - HRK]]/7.5345</f>
        <v>0</v>
      </c>
      <c r="W3778" s="50">
        <v>0</v>
      </c>
      <c r="X3778" s="51">
        <f>Ugovori_OPULJP[[#This Row],[Privatni doprinos korisnika - HRK]]/7.5345</f>
        <v>0</v>
      </c>
      <c r="Y3778" s="52">
        <v>436933.91</v>
      </c>
      <c r="Z3778" s="53">
        <f>Ugovori_OPULJP[[#This Row],[UKUPNI PRIHVATLJIVI IZDACI
TOTAL ELIGIBLE EXPENDITURE
= Bespovratna sredstva ukupno + doprinos korisnika
= Ukupni prihvatljivi troškovi
= Ukupna ugovorena vrijednost projekta HRK]]/7.5345</f>
        <v>57991.095626783455</v>
      </c>
      <c r="AA3778" s="57" t="s">
        <v>12326</v>
      </c>
      <c r="AB3778" s="57" t="s">
        <v>753</v>
      </c>
      <c r="AC3778" s="107" t="s">
        <v>13721</v>
      </c>
      <c r="AD3778" s="63" t="s">
        <v>12328</v>
      </c>
    </row>
    <row r="3779" spans="1:30" ht="88.5" customHeight="1" x14ac:dyDescent="0.2">
      <c r="A3779" s="66" t="s">
        <v>13722</v>
      </c>
      <c r="B3779" s="55" t="s">
        <v>12136</v>
      </c>
      <c r="C3779" s="56" t="s">
        <v>12323</v>
      </c>
      <c r="D3779" s="88" t="s">
        <v>13685</v>
      </c>
      <c r="E3779" s="44" t="s">
        <v>76</v>
      </c>
      <c r="F3779" s="62" t="s">
        <v>13723</v>
      </c>
      <c r="G3779" s="62" t="s">
        <v>7280</v>
      </c>
      <c r="H3779" s="59">
        <v>44530</v>
      </c>
      <c r="I3779" s="59">
        <v>45076</v>
      </c>
      <c r="J3779" s="48" t="str">
        <f>IF(Ugovori_OPULJP[[#This Row],[DATUM ZAVRŠETKA OPERACIJE]]&gt;DATE(2024,3,31),"u provedbi","završen")</f>
        <v>završen</v>
      </c>
      <c r="K3779" s="58" t="s">
        <v>8656</v>
      </c>
      <c r="L3779" s="46" t="s">
        <v>249</v>
      </c>
      <c r="M3779" s="74" t="s">
        <v>3114</v>
      </c>
      <c r="N3779" s="49">
        <v>0.15</v>
      </c>
      <c r="O3779" s="50">
        <f>Ugovori_OPULJP[[#This Row],[Bespovratna sredstva - Ukupno (EU+Nac) HRK
= Ukupna ugovorena vrijednost bespovratnih sredstava]]*Ugovori_OPULJP[[#This Row],[EU STOPA SUFINANCIRANJA %
EU CO-FINANCING RATE %]]</f>
        <v>415486.51099999994</v>
      </c>
      <c r="P3779" s="51">
        <f>Ugovori_OPULJP[[#This Row],[Bespovratna sredstva - EU dio - HRK]]/7.5345</f>
        <v>55144.536598314407</v>
      </c>
      <c r="Q3779" s="50">
        <f>Ugovori_OPULJP[[#This Row],[Bespovratna sredstva - Ukupno (EU+Nac) HRK
= Ukupna ugovorena vrijednost bespovratnih sredstava]]*Ugovori_OPULJP[[#This Row],[STOPA NACIONALNOG SUFINANCIRANJA %]]</f>
        <v>73321.14899999999</v>
      </c>
      <c r="R3779" s="51">
        <f>Ugovori_OPULJP[[#This Row],[Bespovratna sredstva - Nacionalni dio - HRK]]/7.5345</f>
        <v>9731.3888114672482</v>
      </c>
      <c r="S3779" s="52">
        <v>488807.66</v>
      </c>
      <c r="T3779" s="53">
        <f>Ugovori_OPULJP[[#This Row],[Bespovratna sredstva - Ukupno (EU+Nac) HRK
= Ukupna ugovorena vrijednost bespovratnih sredstava]]/7.5345</f>
        <v>64875.925409781667</v>
      </c>
      <c r="U3779" s="50">
        <v>0</v>
      </c>
      <c r="V3779" s="51">
        <f>Ugovori_OPULJP[[#This Row],[Javni doprinos korisnika - HRK]]/7.5345</f>
        <v>0</v>
      </c>
      <c r="W3779" s="50">
        <v>0</v>
      </c>
      <c r="X3779" s="51">
        <f>Ugovori_OPULJP[[#This Row],[Privatni doprinos korisnika - HRK]]/7.5345</f>
        <v>0</v>
      </c>
      <c r="Y3779" s="52">
        <v>488807.66</v>
      </c>
      <c r="Z3779" s="53">
        <f>Ugovori_OPULJP[[#This Row],[UKUPNI PRIHVATLJIVI IZDACI
TOTAL ELIGIBLE EXPENDITURE
= Bespovratna sredstva ukupno + doprinos korisnika
= Ukupni prihvatljivi troškovi
= Ukupna ugovorena vrijednost projekta HRK]]/7.5345</f>
        <v>64875.925409781667</v>
      </c>
      <c r="AA3779" s="44" t="s">
        <v>12326</v>
      </c>
      <c r="AB3779" s="44" t="s">
        <v>753</v>
      </c>
      <c r="AC3779" s="107" t="s">
        <v>13724</v>
      </c>
      <c r="AD3779" s="43" t="s">
        <v>12328</v>
      </c>
    </row>
    <row r="3780" spans="1:30" ht="88.5" customHeight="1" x14ac:dyDescent="0.2">
      <c r="A3780" s="61" t="s">
        <v>13725</v>
      </c>
      <c r="B3780" s="55" t="s">
        <v>12136</v>
      </c>
      <c r="C3780" s="56" t="s">
        <v>12323</v>
      </c>
      <c r="D3780" s="88" t="s">
        <v>13685</v>
      </c>
      <c r="E3780" s="44" t="s">
        <v>76</v>
      </c>
      <c r="F3780" s="62" t="s">
        <v>13726</v>
      </c>
      <c r="G3780" s="62" t="s">
        <v>13727</v>
      </c>
      <c r="H3780" s="59">
        <v>44523</v>
      </c>
      <c r="I3780" s="59">
        <v>45069</v>
      </c>
      <c r="J3780" s="48" t="str">
        <f>IF(Ugovori_OPULJP[[#This Row],[DATUM ZAVRŠETKA OPERACIJE]]&gt;DATE(2024,3,31),"u provedbi","završen")</f>
        <v>završen</v>
      </c>
      <c r="K3780" s="58" t="s">
        <v>211</v>
      </c>
      <c r="L3780" s="46" t="s">
        <v>211</v>
      </c>
      <c r="M3780" s="74" t="s">
        <v>3114</v>
      </c>
      <c r="N3780" s="49">
        <v>0.15</v>
      </c>
      <c r="O3780" s="50">
        <f>Ugovori_OPULJP[[#This Row],[Bespovratna sredstva - Ukupno (EU+Nac) HRK
= Ukupna ugovorena vrijednost bespovratnih sredstava]]*Ugovori_OPULJP[[#This Row],[EU STOPA SUFINANCIRANJA %
EU CO-FINANCING RATE %]]</f>
        <v>414796.78699999995</v>
      </c>
      <c r="P3780" s="51">
        <f>Ugovori_OPULJP[[#This Row],[Bespovratna sredstva - EU dio - HRK]]/7.5345</f>
        <v>55052.99449200344</v>
      </c>
      <c r="Q3780" s="50">
        <f>Ugovori_OPULJP[[#This Row],[Bespovratna sredstva - Ukupno (EU+Nac) HRK
= Ukupna ugovorena vrijednost bespovratnih sredstava]]*Ugovori_OPULJP[[#This Row],[STOPA NACIONALNOG SUFINANCIRANJA %]]</f>
        <v>73199.43299999999</v>
      </c>
      <c r="R3780" s="51">
        <f>Ugovori_OPULJP[[#This Row],[Bespovratna sredstva - Nacionalni dio - HRK]]/7.5345</f>
        <v>9715.2343221182546</v>
      </c>
      <c r="S3780" s="52">
        <v>487996.22</v>
      </c>
      <c r="T3780" s="53">
        <f>Ugovori_OPULJP[[#This Row],[Bespovratna sredstva - Ukupno (EU+Nac) HRK
= Ukupna ugovorena vrijednost bespovratnih sredstava]]/7.5345</f>
        <v>64768.2288141217</v>
      </c>
      <c r="U3780" s="50">
        <v>0</v>
      </c>
      <c r="V3780" s="51">
        <f>Ugovori_OPULJP[[#This Row],[Javni doprinos korisnika - HRK]]/7.5345</f>
        <v>0</v>
      </c>
      <c r="W3780" s="50">
        <v>0</v>
      </c>
      <c r="X3780" s="51">
        <f>Ugovori_OPULJP[[#This Row],[Privatni doprinos korisnika - HRK]]/7.5345</f>
        <v>0</v>
      </c>
      <c r="Y3780" s="52">
        <v>487996.22</v>
      </c>
      <c r="Z3780" s="53">
        <f>Ugovori_OPULJP[[#This Row],[UKUPNI PRIHVATLJIVI IZDACI
TOTAL ELIGIBLE EXPENDITURE
= Bespovratna sredstva ukupno + doprinos korisnika
= Ukupni prihvatljivi troškovi
= Ukupna ugovorena vrijednost projekta HRK]]/7.5345</f>
        <v>64768.2288141217</v>
      </c>
      <c r="AA3780" s="44" t="s">
        <v>12326</v>
      </c>
      <c r="AB3780" s="44" t="s">
        <v>753</v>
      </c>
      <c r="AC3780" s="107" t="s">
        <v>13728</v>
      </c>
      <c r="AD3780" s="43" t="s">
        <v>12328</v>
      </c>
    </row>
    <row r="3781" spans="1:30" ht="88.5" customHeight="1" x14ac:dyDescent="0.2">
      <c r="A3781" s="61" t="s">
        <v>13729</v>
      </c>
      <c r="B3781" s="55" t="s">
        <v>12136</v>
      </c>
      <c r="C3781" s="56" t="s">
        <v>12323</v>
      </c>
      <c r="D3781" s="88" t="s">
        <v>13685</v>
      </c>
      <c r="E3781" s="44" t="s">
        <v>76</v>
      </c>
      <c r="F3781" s="62" t="s">
        <v>13730</v>
      </c>
      <c r="G3781" s="62" t="s">
        <v>1330</v>
      </c>
      <c r="H3781" s="59">
        <v>44641</v>
      </c>
      <c r="I3781" s="59">
        <v>45006</v>
      </c>
      <c r="J3781" s="48" t="str">
        <f>IF(Ugovori_OPULJP[[#This Row],[DATUM ZAVRŠETKA OPERACIJE]]&gt;DATE(2024,3,31),"u provedbi","završen")</f>
        <v>završen</v>
      </c>
      <c r="K3781" s="67" t="s">
        <v>6273</v>
      </c>
      <c r="L3781" s="67" t="s">
        <v>94</v>
      </c>
      <c r="M3781" s="49">
        <v>0.85</v>
      </c>
      <c r="N3781" s="49">
        <v>0.15</v>
      </c>
      <c r="O3781" s="50">
        <f>Ugovori_OPULJP[[#This Row],[Bespovratna sredstva - Ukupno (EU+Nac) HRK
= Ukupna ugovorena vrijednost bespovratnih sredstava]]*Ugovori_OPULJP[[#This Row],[EU STOPA SUFINANCIRANJA %
EU CO-FINANCING RATE %]]</f>
        <v>362904.89049999998</v>
      </c>
      <c r="P3781" s="51">
        <f>Ugovori_OPULJP[[#This Row],[Bespovratna sredstva - EU dio - HRK]]/7.5345</f>
        <v>48165.756254562344</v>
      </c>
      <c r="Q3781" s="50">
        <f>Ugovori_OPULJP[[#This Row],[Bespovratna sredstva - Ukupno (EU+Nac) HRK
= Ukupna ugovorena vrijednost bespovratnih sredstava]]*Ugovori_OPULJP[[#This Row],[STOPA NACIONALNOG SUFINANCIRANJA %]]</f>
        <v>64042.039499999999</v>
      </c>
      <c r="R3781" s="51">
        <f>Ugovori_OPULJP[[#This Row],[Bespovratna sredstva - Nacionalni dio - HRK]]/7.5345</f>
        <v>8499.8393390404126</v>
      </c>
      <c r="S3781" s="52">
        <v>426946.93</v>
      </c>
      <c r="T3781" s="53">
        <f>Ugovori_OPULJP[[#This Row],[Bespovratna sredstva - Ukupno (EU+Nac) HRK
= Ukupna ugovorena vrijednost bespovratnih sredstava]]/7.5345</f>
        <v>56665.595593602753</v>
      </c>
      <c r="U3781" s="50">
        <v>0</v>
      </c>
      <c r="V3781" s="51">
        <f>Ugovori_OPULJP[[#This Row],[Javni doprinos korisnika - HRK]]/7.5345</f>
        <v>0</v>
      </c>
      <c r="W3781" s="50">
        <v>0</v>
      </c>
      <c r="X3781" s="51">
        <f>Ugovori_OPULJP[[#This Row],[Privatni doprinos korisnika - HRK]]/7.5345</f>
        <v>0</v>
      </c>
      <c r="Y3781" s="52">
        <v>426946.93</v>
      </c>
      <c r="Z3781" s="53">
        <f>Ugovori_OPULJP[[#This Row],[UKUPNI PRIHVATLJIVI IZDACI
TOTAL ELIGIBLE EXPENDITURE
= Bespovratna sredstva ukupno + doprinos korisnika
= Ukupni prihvatljivi troškovi
= Ukupna ugovorena vrijednost projekta HRK]]/7.5345</f>
        <v>56665.595593602753</v>
      </c>
      <c r="AA3781" s="44" t="s">
        <v>12326</v>
      </c>
      <c r="AB3781" s="44" t="s">
        <v>753</v>
      </c>
      <c r="AC3781" s="107" t="s">
        <v>13731</v>
      </c>
      <c r="AD3781" s="43" t="s">
        <v>12328</v>
      </c>
    </row>
    <row r="3782" spans="1:30" ht="88.5" customHeight="1" x14ac:dyDescent="0.2">
      <c r="A3782" s="41" t="s">
        <v>13732</v>
      </c>
      <c r="B3782" s="55" t="s">
        <v>12136</v>
      </c>
      <c r="C3782" s="56" t="s">
        <v>12323</v>
      </c>
      <c r="D3782" s="56" t="s">
        <v>13685</v>
      </c>
      <c r="E3782" s="57" t="s">
        <v>76</v>
      </c>
      <c r="F3782" s="62" t="s">
        <v>13733</v>
      </c>
      <c r="G3782" s="62" t="s">
        <v>13734</v>
      </c>
      <c r="H3782" s="59">
        <v>44769</v>
      </c>
      <c r="I3782" s="59">
        <v>45291</v>
      </c>
      <c r="J3782" s="48" t="str">
        <f>IF(Ugovori_OPULJP[[#This Row],[DATUM ZAVRŠETKA OPERACIJE]]&gt;DATE(2024,3,31),"u provedbi","završen")</f>
        <v>završen</v>
      </c>
      <c r="K3782" s="67" t="s">
        <v>2846</v>
      </c>
      <c r="L3782" s="58" t="s">
        <v>249</v>
      </c>
      <c r="M3782" s="49">
        <v>0.85</v>
      </c>
      <c r="N3782" s="49">
        <v>0.15</v>
      </c>
      <c r="O3782" s="50">
        <f>Ugovori_OPULJP[[#This Row],[Bespovratna sredstva - Ukupno (EU+Nac) HRK
= Ukupna ugovorena vrijednost bespovratnih sredstava]]*Ugovori_OPULJP[[#This Row],[EU STOPA SUFINANCIRANJA %
EU CO-FINANCING RATE %]]</f>
        <v>421873.24099999998</v>
      </c>
      <c r="P3782" s="51">
        <f>Ugovori_OPULJP[[#This Row],[Bespovratna sredstva - EU dio - HRK]]/7.5345</f>
        <v>55992.20134050036</v>
      </c>
      <c r="Q3782" s="50">
        <f>Ugovori_OPULJP[[#This Row],[Bespovratna sredstva - Ukupno (EU+Nac) HRK
= Ukupna ugovorena vrijednost bespovratnih sredstava]]*Ugovori_OPULJP[[#This Row],[STOPA NACIONALNOG SUFINANCIRANJA %]]</f>
        <v>74448.218999999997</v>
      </c>
      <c r="R3782" s="51">
        <f>Ugovori_OPULJP[[#This Row],[Bespovratna sredstva - Nacionalni dio - HRK]]/7.5345</f>
        <v>9880.9767071471215</v>
      </c>
      <c r="S3782" s="52">
        <v>496321.46</v>
      </c>
      <c r="T3782" s="53">
        <f>Ugovori_OPULJP[[#This Row],[Bespovratna sredstva - Ukupno (EU+Nac) HRK
= Ukupna ugovorena vrijednost bespovratnih sredstava]]/7.5345</f>
        <v>65873.178047647481</v>
      </c>
      <c r="U3782" s="50">
        <v>0</v>
      </c>
      <c r="V3782" s="51">
        <f>Ugovori_OPULJP[[#This Row],[Javni doprinos korisnika - HRK]]/7.5345</f>
        <v>0</v>
      </c>
      <c r="W3782" s="50">
        <v>0</v>
      </c>
      <c r="X3782" s="51">
        <f>Ugovori_OPULJP[[#This Row],[Privatni doprinos korisnika - HRK]]/7.5345</f>
        <v>0</v>
      </c>
      <c r="Y3782" s="52">
        <v>496321.46</v>
      </c>
      <c r="Z3782" s="53">
        <f>Ugovori_OPULJP[[#This Row],[UKUPNI PRIHVATLJIVI IZDACI
TOTAL ELIGIBLE EXPENDITURE
= Bespovratna sredstva ukupno + doprinos korisnika
= Ukupni prihvatljivi troškovi
= Ukupna ugovorena vrijednost projekta HRK]]/7.5345</f>
        <v>65873.178047647481</v>
      </c>
      <c r="AA3782" s="57" t="s">
        <v>12326</v>
      </c>
      <c r="AB3782" s="57" t="s">
        <v>753</v>
      </c>
      <c r="AC3782" s="107" t="s">
        <v>13735</v>
      </c>
      <c r="AD3782" s="63" t="s">
        <v>12328</v>
      </c>
    </row>
    <row r="3783" spans="1:30" ht="88.5" customHeight="1" x14ac:dyDescent="0.2">
      <c r="A3783" s="61" t="s">
        <v>13736</v>
      </c>
      <c r="B3783" s="55" t="s">
        <v>12136</v>
      </c>
      <c r="C3783" s="56" t="s">
        <v>12323</v>
      </c>
      <c r="D3783" s="88" t="s">
        <v>13685</v>
      </c>
      <c r="E3783" s="44" t="s">
        <v>76</v>
      </c>
      <c r="F3783" s="62" t="s">
        <v>13737</v>
      </c>
      <c r="G3783" s="62" t="s">
        <v>13738</v>
      </c>
      <c r="H3783" s="59">
        <v>44641</v>
      </c>
      <c r="I3783" s="59">
        <v>45098</v>
      </c>
      <c r="J3783" s="48" t="str">
        <f>IF(Ugovori_OPULJP[[#This Row],[DATUM ZAVRŠETKA OPERACIJE]]&gt;DATE(2024,3,31),"u provedbi","završen")</f>
        <v>završen</v>
      </c>
      <c r="K3783" s="67" t="s">
        <v>13739</v>
      </c>
      <c r="L3783" s="67" t="s">
        <v>37</v>
      </c>
      <c r="M3783" s="49">
        <v>0.85</v>
      </c>
      <c r="N3783" s="49">
        <v>0.15</v>
      </c>
      <c r="O3783" s="50">
        <f>Ugovori_OPULJP[[#This Row],[Bespovratna sredstva - Ukupno (EU+Nac) HRK
= Ukupna ugovorena vrijednost bespovratnih sredstava]]*Ugovori_OPULJP[[#This Row],[EU STOPA SUFINANCIRANJA %
EU CO-FINANCING RATE %]]</f>
        <v>405994.32299999997</v>
      </c>
      <c r="P3783" s="51">
        <f>Ugovori_OPULJP[[#This Row],[Bespovratna sredstva - EU dio - HRK]]/7.5345</f>
        <v>53884.706748954799</v>
      </c>
      <c r="Q3783" s="50">
        <f>Ugovori_OPULJP[[#This Row],[Bespovratna sredstva - Ukupno (EU+Nac) HRK
= Ukupna ugovorena vrijednost bespovratnih sredstava]]*Ugovori_OPULJP[[#This Row],[STOPA NACIONALNOG SUFINANCIRANJA %]]</f>
        <v>71646.057000000001</v>
      </c>
      <c r="R3783" s="51">
        <f>Ugovori_OPULJP[[#This Row],[Bespovratna sredstva - Nacionalni dio - HRK]]/7.5345</f>
        <v>9509.0658968743774</v>
      </c>
      <c r="S3783" s="52">
        <v>477640.38</v>
      </c>
      <c r="T3783" s="53">
        <f>Ugovori_OPULJP[[#This Row],[Bespovratna sredstva - Ukupno (EU+Nac) HRK
= Ukupna ugovorena vrijednost bespovratnih sredstava]]/7.5345</f>
        <v>63393.77264582918</v>
      </c>
      <c r="U3783" s="50">
        <v>0</v>
      </c>
      <c r="V3783" s="51">
        <f>Ugovori_OPULJP[[#This Row],[Javni doprinos korisnika - HRK]]/7.5345</f>
        <v>0</v>
      </c>
      <c r="W3783" s="50">
        <v>0</v>
      </c>
      <c r="X3783" s="51">
        <f>Ugovori_OPULJP[[#This Row],[Privatni doprinos korisnika - HRK]]/7.5345</f>
        <v>0</v>
      </c>
      <c r="Y3783" s="52">
        <v>477640.38</v>
      </c>
      <c r="Z3783" s="53">
        <f>Ugovori_OPULJP[[#This Row],[UKUPNI PRIHVATLJIVI IZDACI
TOTAL ELIGIBLE EXPENDITURE
= Bespovratna sredstva ukupno + doprinos korisnika
= Ukupni prihvatljivi troškovi
= Ukupna ugovorena vrijednost projekta HRK]]/7.5345</f>
        <v>63393.77264582918</v>
      </c>
      <c r="AA3783" s="44" t="s">
        <v>12326</v>
      </c>
      <c r="AB3783" s="44" t="s">
        <v>753</v>
      </c>
      <c r="AC3783" s="107" t="s">
        <v>13740</v>
      </c>
      <c r="AD3783" s="43" t="s">
        <v>12328</v>
      </c>
    </row>
    <row r="3784" spans="1:30" ht="88.5" customHeight="1" x14ac:dyDescent="0.2">
      <c r="A3784" s="61" t="s">
        <v>13741</v>
      </c>
      <c r="B3784" s="55" t="s">
        <v>12136</v>
      </c>
      <c r="C3784" s="56" t="s">
        <v>12323</v>
      </c>
      <c r="D3784" s="88" t="s">
        <v>13685</v>
      </c>
      <c r="E3784" s="44" t="s">
        <v>76</v>
      </c>
      <c r="F3784" s="62" t="s">
        <v>13742</v>
      </c>
      <c r="G3784" s="62" t="s">
        <v>13743</v>
      </c>
      <c r="H3784" s="59">
        <v>44530</v>
      </c>
      <c r="I3784" s="59">
        <v>44985</v>
      </c>
      <c r="J3784" s="48" t="str">
        <f>IF(Ugovori_OPULJP[[#This Row],[DATUM ZAVRŠETKA OPERACIJE]]&gt;DATE(2024,3,31),"u provedbi","završen")</f>
        <v>završen</v>
      </c>
      <c r="K3784" s="58" t="s">
        <v>249</v>
      </c>
      <c r="L3784" s="46" t="s">
        <v>249</v>
      </c>
      <c r="M3784" s="74" t="s">
        <v>3114</v>
      </c>
      <c r="N3784" s="49">
        <v>0.15</v>
      </c>
      <c r="O3784" s="50">
        <f>Ugovori_OPULJP[[#This Row],[Bespovratna sredstva - Ukupno (EU+Nac) HRK
= Ukupna ugovorena vrijednost bespovratnih sredstava]]*Ugovori_OPULJP[[#This Row],[EU STOPA SUFINANCIRANJA %
EU CO-FINANCING RATE %]]</f>
        <v>382074.15850000002</v>
      </c>
      <c r="P3784" s="51">
        <f>Ugovori_OPULJP[[#This Row],[Bespovratna sredstva - EU dio - HRK]]/7.5345</f>
        <v>50709.955338774969</v>
      </c>
      <c r="Q3784" s="50">
        <f>Ugovori_OPULJP[[#This Row],[Bespovratna sredstva - Ukupno (EU+Nac) HRK
= Ukupna ugovorena vrijednost bespovratnih sredstava]]*Ugovori_OPULJP[[#This Row],[STOPA NACIONALNOG SUFINANCIRANJA %]]</f>
        <v>67424.851500000004</v>
      </c>
      <c r="R3784" s="51">
        <f>Ugovori_OPULJP[[#This Row],[Bespovratna sredstva - Nacionalni dio - HRK]]/7.5345</f>
        <v>8948.8156480191119</v>
      </c>
      <c r="S3784" s="52">
        <v>449499.01</v>
      </c>
      <c r="T3784" s="53">
        <f>Ugovori_OPULJP[[#This Row],[Bespovratna sredstva - Ukupno (EU+Nac) HRK
= Ukupna ugovorena vrijednost bespovratnih sredstava]]/7.5345</f>
        <v>59658.770986794079</v>
      </c>
      <c r="U3784" s="50">
        <v>0</v>
      </c>
      <c r="V3784" s="51">
        <f>Ugovori_OPULJP[[#This Row],[Javni doprinos korisnika - HRK]]/7.5345</f>
        <v>0</v>
      </c>
      <c r="W3784" s="50">
        <v>0</v>
      </c>
      <c r="X3784" s="51">
        <f>Ugovori_OPULJP[[#This Row],[Privatni doprinos korisnika - HRK]]/7.5345</f>
        <v>0</v>
      </c>
      <c r="Y3784" s="52">
        <v>449499.01</v>
      </c>
      <c r="Z3784" s="53">
        <f>Ugovori_OPULJP[[#This Row],[UKUPNI PRIHVATLJIVI IZDACI
TOTAL ELIGIBLE EXPENDITURE
= Bespovratna sredstva ukupno + doprinos korisnika
= Ukupni prihvatljivi troškovi
= Ukupna ugovorena vrijednost projekta HRK]]/7.5345</f>
        <v>59658.770986794079</v>
      </c>
      <c r="AA3784" s="44" t="s">
        <v>12326</v>
      </c>
      <c r="AB3784" s="44" t="s">
        <v>753</v>
      </c>
      <c r="AC3784" s="107" t="s">
        <v>13744</v>
      </c>
      <c r="AD3784" s="43" t="s">
        <v>12328</v>
      </c>
    </row>
    <row r="3785" spans="1:30" ht="88.5" customHeight="1" x14ac:dyDescent="0.2">
      <c r="A3785" s="61" t="s">
        <v>13745</v>
      </c>
      <c r="B3785" s="55" t="s">
        <v>12136</v>
      </c>
      <c r="C3785" s="56" t="s">
        <v>12323</v>
      </c>
      <c r="D3785" s="88" t="s">
        <v>13685</v>
      </c>
      <c r="E3785" s="44" t="s">
        <v>76</v>
      </c>
      <c r="F3785" s="62" t="s">
        <v>13746</v>
      </c>
      <c r="G3785" s="62" t="s">
        <v>13747</v>
      </c>
      <c r="H3785" s="59">
        <v>44515</v>
      </c>
      <c r="I3785" s="59">
        <v>44880</v>
      </c>
      <c r="J3785" s="48" t="str">
        <f>IF(Ugovori_OPULJP[[#This Row],[DATUM ZAVRŠETKA OPERACIJE]]&gt;DATE(2024,3,31),"u provedbi","završen")</f>
        <v>završen</v>
      </c>
      <c r="K3785" s="67" t="s">
        <v>154</v>
      </c>
      <c r="L3785" s="67" t="s">
        <v>37</v>
      </c>
      <c r="M3785" s="49">
        <v>0.85</v>
      </c>
      <c r="N3785" s="49">
        <v>0.15</v>
      </c>
      <c r="O3785" s="50">
        <f>Ugovori_OPULJP[[#This Row],[Bespovratna sredstva - Ukupno (EU+Nac) HRK
= Ukupna ugovorena vrijednost bespovratnih sredstava]]*Ugovori_OPULJP[[#This Row],[EU STOPA SUFINANCIRANJA %
EU CO-FINANCING RATE %]]</f>
        <v>393528.75</v>
      </c>
      <c r="P3785" s="51">
        <f>Ugovori_OPULJP[[#This Row],[Bespovratna sredstva - EU dio - HRK]]/7.5345</f>
        <v>52230.240891897272</v>
      </c>
      <c r="Q3785" s="50">
        <f>Ugovori_OPULJP[[#This Row],[Bespovratna sredstva - Ukupno (EU+Nac) HRK
= Ukupna ugovorena vrijednost bespovratnih sredstava]]*Ugovori_OPULJP[[#This Row],[STOPA NACIONALNOG SUFINANCIRANJA %]]</f>
        <v>69446.25</v>
      </c>
      <c r="R3785" s="51">
        <f>Ugovori_OPULJP[[#This Row],[Bespovratna sredstva - Nacionalni dio - HRK]]/7.5345</f>
        <v>9217.1013338642242</v>
      </c>
      <c r="S3785" s="52">
        <v>462975</v>
      </c>
      <c r="T3785" s="53">
        <f>Ugovori_OPULJP[[#This Row],[Bespovratna sredstva - Ukupno (EU+Nac) HRK
= Ukupna ugovorena vrijednost bespovratnih sredstava]]/7.5345</f>
        <v>61447.342225761495</v>
      </c>
      <c r="U3785" s="50">
        <v>0</v>
      </c>
      <c r="V3785" s="51">
        <f>Ugovori_OPULJP[[#This Row],[Javni doprinos korisnika - HRK]]/7.5345</f>
        <v>0</v>
      </c>
      <c r="W3785" s="50">
        <v>0</v>
      </c>
      <c r="X3785" s="51">
        <f>Ugovori_OPULJP[[#This Row],[Privatni doprinos korisnika - HRK]]/7.5345</f>
        <v>0</v>
      </c>
      <c r="Y3785" s="52">
        <v>462975</v>
      </c>
      <c r="Z3785" s="53">
        <f>Ugovori_OPULJP[[#This Row],[UKUPNI PRIHVATLJIVI IZDACI
TOTAL ELIGIBLE EXPENDITURE
= Bespovratna sredstva ukupno + doprinos korisnika
= Ukupni prihvatljivi troškovi
= Ukupna ugovorena vrijednost projekta HRK]]/7.5345</f>
        <v>61447.342225761495</v>
      </c>
      <c r="AA3785" s="44" t="s">
        <v>12326</v>
      </c>
      <c r="AB3785" s="44" t="s">
        <v>753</v>
      </c>
      <c r="AC3785" s="107" t="s">
        <v>13748</v>
      </c>
      <c r="AD3785" s="43" t="s">
        <v>12328</v>
      </c>
    </row>
    <row r="3786" spans="1:30" ht="88.5" customHeight="1" x14ac:dyDescent="0.2">
      <c r="A3786" s="66" t="s">
        <v>13749</v>
      </c>
      <c r="B3786" s="55" t="s">
        <v>12136</v>
      </c>
      <c r="C3786" s="56" t="s">
        <v>12323</v>
      </c>
      <c r="D3786" s="88" t="s">
        <v>13685</v>
      </c>
      <c r="E3786" s="44" t="s">
        <v>76</v>
      </c>
      <c r="F3786" s="62" t="s">
        <v>13750</v>
      </c>
      <c r="G3786" s="64" t="s">
        <v>13751</v>
      </c>
      <c r="H3786" s="59">
        <v>44735</v>
      </c>
      <c r="I3786" s="59">
        <v>45100</v>
      </c>
      <c r="J3786" s="48" t="str">
        <f>IF(Ugovori_OPULJP[[#This Row],[DATUM ZAVRŠETKA OPERACIJE]]&gt;DATE(2024,3,31),"u provedbi","završen")</f>
        <v>završen</v>
      </c>
      <c r="K3786" s="58" t="s">
        <v>594</v>
      </c>
      <c r="L3786" s="58" t="s">
        <v>594</v>
      </c>
      <c r="M3786" s="49">
        <v>0.85</v>
      </c>
      <c r="N3786" s="49">
        <v>0.15</v>
      </c>
      <c r="O3786" s="50">
        <f>Ugovori_OPULJP[[#This Row],[Bespovratna sredstva - Ukupno (EU+Nac) HRK
= Ukupna ugovorena vrijednost bespovratnih sredstava]]*Ugovori_OPULJP[[#This Row],[EU STOPA SUFINANCIRANJA %
EU CO-FINANCING RATE %]]</f>
        <v>351263.14600000001</v>
      </c>
      <c r="P3786" s="51">
        <f>Ugovori_OPULJP[[#This Row],[Bespovratna sredstva - EU dio - HRK]]/7.5345</f>
        <v>46620.631229676816</v>
      </c>
      <c r="Q3786" s="50">
        <f>Ugovori_OPULJP[[#This Row],[Bespovratna sredstva - Ukupno (EU+Nac) HRK
= Ukupna ugovorena vrijednost bespovratnih sredstava]]*Ugovori_OPULJP[[#This Row],[STOPA NACIONALNOG SUFINANCIRANJA %]]</f>
        <v>61987.614000000001</v>
      </c>
      <c r="R3786" s="51">
        <f>Ugovori_OPULJP[[#This Row],[Bespovratna sredstva - Nacionalni dio - HRK]]/7.5345</f>
        <v>8227.1702170017907</v>
      </c>
      <c r="S3786" s="52">
        <v>413250.76</v>
      </c>
      <c r="T3786" s="53">
        <f>Ugovori_OPULJP[[#This Row],[Bespovratna sredstva - Ukupno (EU+Nac) HRK
= Ukupna ugovorena vrijednost bespovratnih sredstava]]/7.5345</f>
        <v>54847.801446678612</v>
      </c>
      <c r="U3786" s="50">
        <v>0</v>
      </c>
      <c r="V3786" s="51">
        <f>Ugovori_OPULJP[[#This Row],[Javni doprinos korisnika - HRK]]/7.5345</f>
        <v>0</v>
      </c>
      <c r="W3786" s="50">
        <v>0</v>
      </c>
      <c r="X3786" s="51">
        <f>Ugovori_OPULJP[[#This Row],[Privatni doprinos korisnika - HRK]]/7.5345</f>
        <v>0</v>
      </c>
      <c r="Y3786" s="52">
        <v>413250.76</v>
      </c>
      <c r="Z3786" s="53">
        <f>Ugovori_OPULJP[[#This Row],[UKUPNI PRIHVATLJIVI IZDACI
TOTAL ELIGIBLE EXPENDITURE
= Bespovratna sredstva ukupno + doprinos korisnika
= Ukupni prihvatljivi troškovi
= Ukupna ugovorena vrijednost projekta HRK]]/7.5345</f>
        <v>54847.801446678612</v>
      </c>
      <c r="AA3786" s="44" t="s">
        <v>12326</v>
      </c>
      <c r="AB3786" s="44" t="s">
        <v>753</v>
      </c>
      <c r="AC3786" s="107" t="s">
        <v>13752</v>
      </c>
      <c r="AD3786" s="43" t="s">
        <v>12328</v>
      </c>
    </row>
    <row r="3787" spans="1:30" ht="88.5" customHeight="1" x14ac:dyDescent="0.2">
      <c r="A3787" s="61" t="s">
        <v>13753</v>
      </c>
      <c r="B3787" s="55" t="s">
        <v>12136</v>
      </c>
      <c r="C3787" s="56" t="s">
        <v>12323</v>
      </c>
      <c r="D3787" s="88" t="s">
        <v>13685</v>
      </c>
      <c r="E3787" s="44" t="s">
        <v>76</v>
      </c>
      <c r="F3787" s="62" t="s">
        <v>13754</v>
      </c>
      <c r="G3787" s="62" t="s">
        <v>13755</v>
      </c>
      <c r="H3787" s="59">
        <v>44512</v>
      </c>
      <c r="I3787" s="59">
        <v>44877</v>
      </c>
      <c r="J3787" s="48" t="str">
        <f>IF(Ugovori_OPULJP[[#This Row],[DATUM ZAVRŠETKA OPERACIJE]]&gt;DATE(2024,3,31),"u provedbi","završen")</f>
        <v>završen</v>
      </c>
      <c r="K3787" s="58" t="s">
        <v>13756</v>
      </c>
      <c r="L3787" s="58" t="s">
        <v>79</v>
      </c>
      <c r="M3787" s="74" t="s">
        <v>3114</v>
      </c>
      <c r="N3787" s="49">
        <v>0.15</v>
      </c>
      <c r="O3787" s="50">
        <f>Ugovori_OPULJP[[#This Row],[Bespovratna sredstva - Ukupno (EU+Nac) HRK
= Ukupna ugovorena vrijednost bespovratnih sredstava]]*Ugovori_OPULJP[[#This Row],[EU STOPA SUFINANCIRANJA %
EU CO-FINANCING RATE %]]</f>
        <v>417206.69</v>
      </c>
      <c r="P3787" s="51">
        <f>Ugovori_OPULJP[[#This Row],[Bespovratna sredstva - EU dio - HRK]]/7.5345</f>
        <v>55372.843586170282</v>
      </c>
      <c r="Q3787" s="50">
        <f>Ugovori_OPULJP[[#This Row],[Bespovratna sredstva - Ukupno (EU+Nac) HRK
= Ukupna ugovorena vrijednost bespovratnih sredstava]]*Ugovori_OPULJP[[#This Row],[STOPA NACIONALNOG SUFINANCIRANJA %]]</f>
        <v>73624.710000000006</v>
      </c>
      <c r="R3787" s="51">
        <f>Ugovori_OPULJP[[#This Row],[Bespovratna sredstva - Nacionalni dio - HRK]]/7.5345</f>
        <v>9771.678279912403</v>
      </c>
      <c r="S3787" s="52">
        <v>490831.4</v>
      </c>
      <c r="T3787" s="53">
        <f>Ugovori_OPULJP[[#This Row],[Bespovratna sredstva - Ukupno (EU+Nac) HRK
= Ukupna ugovorena vrijednost bespovratnih sredstava]]/7.5345</f>
        <v>65144.521866082687</v>
      </c>
      <c r="U3787" s="50">
        <v>0</v>
      </c>
      <c r="V3787" s="51">
        <f>Ugovori_OPULJP[[#This Row],[Javni doprinos korisnika - HRK]]/7.5345</f>
        <v>0</v>
      </c>
      <c r="W3787" s="50">
        <v>0</v>
      </c>
      <c r="X3787" s="51">
        <f>Ugovori_OPULJP[[#This Row],[Privatni doprinos korisnika - HRK]]/7.5345</f>
        <v>0</v>
      </c>
      <c r="Y3787" s="52">
        <v>490831.4</v>
      </c>
      <c r="Z3787" s="53">
        <f>Ugovori_OPULJP[[#This Row],[UKUPNI PRIHVATLJIVI IZDACI
TOTAL ELIGIBLE EXPENDITURE
= Bespovratna sredstva ukupno + doprinos korisnika
= Ukupni prihvatljivi troškovi
= Ukupna ugovorena vrijednost projekta HRK]]/7.5345</f>
        <v>65144.521866082687</v>
      </c>
      <c r="AA3787" s="44" t="s">
        <v>12326</v>
      </c>
      <c r="AB3787" s="44" t="s">
        <v>753</v>
      </c>
      <c r="AC3787" s="107" t="s">
        <v>13757</v>
      </c>
      <c r="AD3787" s="43" t="s">
        <v>12328</v>
      </c>
    </row>
    <row r="3788" spans="1:30" ht="88.5" customHeight="1" x14ac:dyDescent="0.2">
      <c r="A3788" s="61" t="s">
        <v>13758</v>
      </c>
      <c r="B3788" s="55" t="s">
        <v>12136</v>
      </c>
      <c r="C3788" s="56" t="s">
        <v>12323</v>
      </c>
      <c r="D3788" s="88" t="s">
        <v>13685</v>
      </c>
      <c r="E3788" s="44" t="s">
        <v>76</v>
      </c>
      <c r="F3788" s="62" t="s">
        <v>13759</v>
      </c>
      <c r="G3788" s="62" t="s">
        <v>2661</v>
      </c>
      <c r="H3788" s="59">
        <v>44641</v>
      </c>
      <c r="I3788" s="59">
        <v>45190</v>
      </c>
      <c r="J3788" s="48" t="str">
        <f>IF(Ugovori_OPULJP[[#This Row],[DATUM ZAVRŠETKA OPERACIJE]]&gt;DATE(2024,3,31),"u provedbi","završen")</f>
        <v>završen</v>
      </c>
      <c r="K3788" s="67" t="s">
        <v>99</v>
      </c>
      <c r="L3788" s="67" t="s">
        <v>99</v>
      </c>
      <c r="M3788" s="49">
        <v>0.85</v>
      </c>
      <c r="N3788" s="49">
        <v>0.15</v>
      </c>
      <c r="O3788" s="50">
        <f>Ugovori_OPULJP[[#This Row],[Bespovratna sredstva - Ukupno (EU+Nac) HRK
= Ukupna ugovorena vrijednost bespovratnih sredstava]]*Ugovori_OPULJP[[#This Row],[EU STOPA SUFINANCIRANJA %
EU CO-FINANCING RATE %]]</f>
        <v>400622</v>
      </c>
      <c r="P3788" s="51">
        <f>Ugovori_OPULJP[[#This Row],[Bespovratna sredstva - EU dio - HRK]]/7.5345</f>
        <v>53171.676952684313</v>
      </c>
      <c r="Q3788" s="50">
        <f>Ugovori_OPULJP[[#This Row],[Bespovratna sredstva - Ukupno (EU+Nac) HRK
= Ukupna ugovorena vrijednost bespovratnih sredstava]]*Ugovori_OPULJP[[#This Row],[STOPA NACIONALNOG SUFINANCIRANJA %]]</f>
        <v>70698</v>
      </c>
      <c r="R3788" s="51">
        <f>Ugovori_OPULJP[[#This Row],[Bespovratna sredstva - Nacionalni dio - HRK]]/7.5345</f>
        <v>9383.2371092972317</v>
      </c>
      <c r="S3788" s="52">
        <v>471320</v>
      </c>
      <c r="T3788" s="53">
        <f>Ugovori_OPULJP[[#This Row],[Bespovratna sredstva - Ukupno (EU+Nac) HRK
= Ukupna ugovorena vrijednost bespovratnih sredstava]]/7.5345</f>
        <v>62554.914061981552</v>
      </c>
      <c r="U3788" s="50">
        <v>0</v>
      </c>
      <c r="V3788" s="51">
        <f>Ugovori_OPULJP[[#This Row],[Javni doprinos korisnika - HRK]]/7.5345</f>
        <v>0</v>
      </c>
      <c r="W3788" s="50">
        <v>0</v>
      </c>
      <c r="X3788" s="51">
        <f>Ugovori_OPULJP[[#This Row],[Privatni doprinos korisnika - HRK]]/7.5345</f>
        <v>0</v>
      </c>
      <c r="Y3788" s="52">
        <v>471320</v>
      </c>
      <c r="Z3788" s="53">
        <f>Ugovori_OPULJP[[#This Row],[UKUPNI PRIHVATLJIVI IZDACI
TOTAL ELIGIBLE EXPENDITURE
= Bespovratna sredstva ukupno + doprinos korisnika
= Ukupni prihvatljivi troškovi
= Ukupna ugovorena vrijednost projekta HRK]]/7.5345</f>
        <v>62554.914061981552</v>
      </c>
      <c r="AA3788" s="44" t="s">
        <v>12326</v>
      </c>
      <c r="AB3788" s="44" t="s">
        <v>753</v>
      </c>
      <c r="AC3788" s="107" t="s">
        <v>13760</v>
      </c>
      <c r="AD3788" s="43" t="s">
        <v>12328</v>
      </c>
    </row>
    <row r="3789" spans="1:30" ht="88.5" customHeight="1" x14ac:dyDescent="0.2">
      <c r="A3789" s="61" t="s">
        <v>13761</v>
      </c>
      <c r="B3789" s="55" t="s">
        <v>12136</v>
      </c>
      <c r="C3789" s="56" t="s">
        <v>12323</v>
      </c>
      <c r="D3789" s="88" t="s">
        <v>13685</v>
      </c>
      <c r="E3789" s="44" t="s">
        <v>76</v>
      </c>
      <c r="F3789" s="62" t="s">
        <v>13762</v>
      </c>
      <c r="G3789" s="62" t="s">
        <v>7037</v>
      </c>
      <c r="H3789" s="59">
        <v>44652</v>
      </c>
      <c r="I3789" s="59">
        <v>45200</v>
      </c>
      <c r="J3789" s="48" t="str">
        <f>IF(Ugovori_OPULJP[[#This Row],[DATUM ZAVRŠETKA OPERACIJE]]&gt;DATE(2024,3,31),"u provedbi","završen")</f>
        <v>završen</v>
      </c>
      <c r="K3789" s="67" t="s">
        <v>36</v>
      </c>
      <c r="L3789" s="67" t="s">
        <v>37</v>
      </c>
      <c r="M3789" s="49">
        <v>0.85</v>
      </c>
      <c r="N3789" s="49">
        <v>0.15</v>
      </c>
      <c r="O3789" s="50">
        <f>Ugovori_OPULJP[[#This Row],[Bespovratna sredstva - Ukupno (EU+Nac) HRK
= Ukupna ugovorena vrijednost bespovratnih sredstava]]*Ugovori_OPULJP[[#This Row],[EU STOPA SUFINANCIRANJA %
EU CO-FINANCING RATE %]]</f>
        <v>421459.88599999994</v>
      </c>
      <c r="P3789" s="51">
        <f>Ugovori_OPULJP[[#This Row],[Bespovratna sredstva - EU dio - HRK]]/7.5345</f>
        <v>55937.339704028127</v>
      </c>
      <c r="Q3789" s="50">
        <f>Ugovori_OPULJP[[#This Row],[Bespovratna sredstva - Ukupno (EU+Nac) HRK
= Ukupna ugovorena vrijednost bespovratnih sredstava]]*Ugovori_OPULJP[[#This Row],[STOPA NACIONALNOG SUFINANCIRANJA %]]</f>
        <v>74375.27399999999</v>
      </c>
      <c r="R3789" s="51">
        <f>Ugovori_OPULJP[[#This Row],[Bespovratna sredstva - Nacionalni dio - HRK]]/7.5345</f>
        <v>9871.2952418873174</v>
      </c>
      <c r="S3789" s="50">
        <v>495835.16</v>
      </c>
      <c r="T3789" s="51">
        <f>Ugovori_OPULJP[[#This Row],[Bespovratna sredstva - Ukupno (EU+Nac) HRK
= Ukupna ugovorena vrijednost bespovratnih sredstava]]/7.5345</f>
        <v>65808.634945915444</v>
      </c>
      <c r="U3789" s="50">
        <v>0</v>
      </c>
      <c r="V3789" s="51">
        <f>Ugovori_OPULJP[[#This Row],[Javni doprinos korisnika - HRK]]/7.5345</f>
        <v>0</v>
      </c>
      <c r="W3789" s="50">
        <v>0</v>
      </c>
      <c r="X3789" s="51">
        <f>Ugovori_OPULJP[[#This Row],[Privatni doprinos korisnika - HRK]]/7.5345</f>
        <v>0</v>
      </c>
      <c r="Y3789" s="52">
        <v>495835.16</v>
      </c>
      <c r="Z3789" s="53">
        <f>Ugovori_OPULJP[[#This Row],[UKUPNI PRIHVATLJIVI IZDACI
TOTAL ELIGIBLE EXPENDITURE
= Bespovratna sredstva ukupno + doprinos korisnika
= Ukupni prihvatljivi troškovi
= Ukupna ugovorena vrijednost projekta HRK]]/7.5345</f>
        <v>65808.634945915444</v>
      </c>
      <c r="AA3789" s="44" t="s">
        <v>12326</v>
      </c>
      <c r="AB3789" s="44" t="s">
        <v>753</v>
      </c>
      <c r="AC3789" s="107" t="s">
        <v>13763</v>
      </c>
      <c r="AD3789" s="43" t="s">
        <v>12328</v>
      </c>
    </row>
    <row r="3790" spans="1:30" ht="88.5" customHeight="1" x14ac:dyDescent="0.2">
      <c r="A3790" s="61" t="s">
        <v>13764</v>
      </c>
      <c r="B3790" s="55" t="s">
        <v>12136</v>
      </c>
      <c r="C3790" s="56" t="s">
        <v>12323</v>
      </c>
      <c r="D3790" s="88" t="s">
        <v>13685</v>
      </c>
      <c r="E3790" s="44" t="s">
        <v>76</v>
      </c>
      <c r="F3790" s="62" t="s">
        <v>12591</v>
      </c>
      <c r="G3790" s="62" t="s">
        <v>13765</v>
      </c>
      <c r="H3790" s="59">
        <v>44530</v>
      </c>
      <c r="I3790" s="59">
        <v>45076</v>
      </c>
      <c r="J3790" s="48" t="str">
        <f>IF(Ugovori_OPULJP[[#This Row],[DATUM ZAVRŠETKA OPERACIJE]]&gt;DATE(2024,3,31),"u provedbi","završen")</f>
        <v>završen</v>
      </c>
      <c r="K3790" s="58" t="s">
        <v>244</v>
      </c>
      <c r="L3790" s="46" t="s">
        <v>244</v>
      </c>
      <c r="M3790" s="74" t="s">
        <v>3114</v>
      </c>
      <c r="N3790" s="49">
        <v>0.15</v>
      </c>
      <c r="O3790" s="50">
        <f>Ugovori_OPULJP[[#This Row],[Bespovratna sredstva - Ukupno (EU+Nac) HRK
= Ukupna ugovorena vrijednost bespovratnih sredstava]]*Ugovori_OPULJP[[#This Row],[EU STOPA SUFINANCIRANJA %
EU CO-FINANCING RATE %]]</f>
        <v>401232.87799999997</v>
      </c>
      <c r="P3790" s="51">
        <f>Ugovori_OPULJP[[#This Row],[Bespovratna sredstva - EU dio - HRK]]/7.5345</f>
        <v>53252.754396443022</v>
      </c>
      <c r="Q3790" s="50">
        <f>Ugovori_OPULJP[[#This Row],[Bespovratna sredstva - Ukupno (EU+Nac) HRK
= Ukupna ugovorena vrijednost bespovratnih sredstava]]*Ugovori_OPULJP[[#This Row],[STOPA NACIONALNOG SUFINANCIRANJA %]]</f>
        <v>70805.801999999996</v>
      </c>
      <c r="R3790" s="51">
        <f>Ugovori_OPULJP[[#This Row],[Bespovratna sredstva - Nacionalni dio - HRK]]/7.5345</f>
        <v>9397.544893489945</v>
      </c>
      <c r="S3790" s="52">
        <v>472038.68</v>
      </c>
      <c r="T3790" s="53">
        <f>Ugovori_OPULJP[[#This Row],[Bespovratna sredstva - Ukupno (EU+Nac) HRK
= Ukupna ugovorena vrijednost bespovratnih sredstava]]/7.5345</f>
        <v>62650.299289932969</v>
      </c>
      <c r="U3790" s="50">
        <v>0</v>
      </c>
      <c r="V3790" s="51">
        <f>Ugovori_OPULJP[[#This Row],[Javni doprinos korisnika - HRK]]/7.5345</f>
        <v>0</v>
      </c>
      <c r="W3790" s="50">
        <v>0</v>
      </c>
      <c r="X3790" s="51">
        <f>Ugovori_OPULJP[[#This Row],[Privatni doprinos korisnika - HRK]]/7.5345</f>
        <v>0</v>
      </c>
      <c r="Y3790" s="52">
        <v>472038.68</v>
      </c>
      <c r="Z3790" s="53">
        <f>Ugovori_OPULJP[[#This Row],[UKUPNI PRIHVATLJIVI IZDACI
TOTAL ELIGIBLE EXPENDITURE
= Bespovratna sredstva ukupno + doprinos korisnika
= Ukupni prihvatljivi troškovi
= Ukupna ugovorena vrijednost projekta HRK]]/7.5345</f>
        <v>62650.299289932969</v>
      </c>
      <c r="AA3790" s="44" t="s">
        <v>12326</v>
      </c>
      <c r="AB3790" s="44" t="s">
        <v>753</v>
      </c>
      <c r="AC3790" s="107" t="s">
        <v>13766</v>
      </c>
      <c r="AD3790" s="43" t="s">
        <v>12328</v>
      </c>
    </row>
    <row r="3791" spans="1:30" ht="88.5" customHeight="1" x14ac:dyDescent="0.2">
      <c r="A3791" s="61" t="s">
        <v>13767</v>
      </c>
      <c r="B3791" s="42" t="s">
        <v>12136</v>
      </c>
      <c r="C3791" s="43" t="s">
        <v>12323</v>
      </c>
      <c r="D3791" s="88" t="s">
        <v>13685</v>
      </c>
      <c r="E3791" s="44" t="s">
        <v>76</v>
      </c>
      <c r="F3791" s="62" t="s">
        <v>13768</v>
      </c>
      <c r="G3791" s="62" t="s">
        <v>3301</v>
      </c>
      <c r="H3791" s="59">
        <v>44749</v>
      </c>
      <c r="I3791" s="59">
        <v>45291</v>
      </c>
      <c r="J3791" s="48" t="str">
        <f>IF(Ugovori_OPULJP[[#This Row],[DATUM ZAVRŠETKA OPERACIJE]]&gt;DATE(2024,3,31),"u provedbi","završen")</f>
        <v>završen</v>
      </c>
      <c r="K3791" s="67" t="s">
        <v>249</v>
      </c>
      <c r="L3791" s="58" t="s">
        <v>249</v>
      </c>
      <c r="M3791" s="49">
        <v>0.85</v>
      </c>
      <c r="N3791" s="49">
        <v>0.15</v>
      </c>
      <c r="O3791" s="50">
        <f>Ugovori_OPULJP[[#This Row],[Bespovratna sredstva - Ukupno (EU+Nac) HRK
= Ukupna ugovorena vrijednost bespovratnih sredstava]]*Ugovori_OPULJP[[#This Row],[EU STOPA SUFINANCIRANJA %
EU CO-FINANCING RATE %]]</f>
        <v>348678.02399999998</v>
      </c>
      <c r="P3791" s="51">
        <f>Ugovori_OPULJP[[#This Row],[Bespovratna sredstva - EU dio - HRK]]/7.5345</f>
        <v>46277.526577742377</v>
      </c>
      <c r="Q3791" s="50">
        <f>Ugovori_OPULJP[[#This Row],[Bespovratna sredstva - Ukupno (EU+Nac) HRK
= Ukupna ugovorena vrijednost bespovratnih sredstava]]*Ugovori_OPULJP[[#This Row],[STOPA NACIONALNOG SUFINANCIRANJA %]]</f>
        <v>61531.415999999997</v>
      </c>
      <c r="R3791" s="51">
        <f>Ugovori_OPULJP[[#This Row],[Bespovratna sredstva - Nacionalni dio - HRK]]/7.5345</f>
        <v>8166.6223372486556</v>
      </c>
      <c r="S3791" s="52">
        <v>410209.44</v>
      </c>
      <c r="T3791" s="53">
        <f>Ugovori_OPULJP[[#This Row],[Bespovratna sredstva - Ukupno (EU+Nac) HRK
= Ukupna ugovorena vrijednost bespovratnih sredstava]]/7.5345</f>
        <v>54444.148914991041</v>
      </c>
      <c r="U3791" s="50">
        <v>0</v>
      </c>
      <c r="V3791" s="51">
        <f>Ugovori_OPULJP[[#This Row],[Javni doprinos korisnika - HRK]]/7.5345</f>
        <v>0</v>
      </c>
      <c r="W3791" s="50">
        <v>0</v>
      </c>
      <c r="X3791" s="51">
        <f>Ugovori_OPULJP[[#This Row],[Privatni doprinos korisnika - HRK]]/7.5345</f>
        <v>0</v>
      </c>
      <c r="Y3791" s="52">
        <v>410209.44</v>
      </c>
      <c r="Z3791" s="53">
        <f>Ugovori_OPULJP[[#This Row],[UKUPNI PRIHVATLJIVI IZDACI
TOTAL ELIGIBLE EXPENDITURE
= Bespovratna sredstva ukupno + doprinos korisnika
= Ukupni prihvatljivi troškovi
= Ukupna ugovorena vrijednost projekta HRK]]/7.5345</f>
        <v>54444.148914991041</v>
      </c>
      <c r="AA3791" s="44" t="s">
        <v>12326</v>
      </c>
      <c r="AB3791" s="44" t="s">
        <v>753</v>
      </c>
      <c r="AC3791" s="107" t="s">
        <v>13769</v>
      </c>
      <c r="AD3791" s="43" t="s">
        <v>12328</v>
      </c>
    </row>
    <row r="3792" spans="1:30" ht="88.5" customHeight="1" x14ac:dyDescent="0.2">
      <c r="A3792" s="61" t="s">
        <v>13770</v>
      </c>
      <c r="B3792" s="55" t="s">
        <v>12136</v>
      </c>
      <c r="C3792" s="56" t="s">
        <v>12323</v>
      </c>
      <c r="D3792" s="88" t="s">
        <v>13685</v>
      </c>
      <c r="E3792" s="44" t="s">
        <v>76</v>
      </c>
      <c r="F3792" s="62" t="s">
        <v>13771</v>
      </c>
      <c r="G3792" s="62" t="s">
        <v>13772</v>
      </c>
      <c r="H3792" s="59">
        <v>44512</v>
      </c>
      <c r="I3792" s="59">
        <v>44877</v>
      </c>
      <c r="J3792" s="48" t="str">
        <f>IF(Ugovori_OPULJP[[#This Row],[DATUM ZAVRŠETKA OPERACIJE]]&gt;DATE(2024,3,31),"u provedbi","završen")</f>
        <v>završen</v>
      </c>
      <c r="K3792" s="58" t="s">
        <v>154</v>
      </c>
      <c r="L3792" s="58" t="s">
        <v>37</v>
      </c>
      <c r="M3792" s="49">
        <v>0.85</v>
      </c>
      <c r="N3792" s="49">
        <v>0.15</v>
      </c>
      <c r="O3792" s="50">
        <f>Ugovori_OPULJP[[#This Row],[Bespovratna sredstva - Ukupno (EU+Nac) HRK
= Ukupna ugovorena vrijednost bespovratnih sredstava]]*Ugovori_OPULJP[[#This Row],[EU STOPA SUFINANCIRANJA %
EU CO-FINANCING RATE %]]</f>
        <v>415934.81800000003</v>
      </c>
      <c r="P3792" s="51">
        <f>Ugovori_OPULJP[[#This Row],[Bespovratna sredstva - EU dio - HRK]]/7.5345</f>
        <v>55204.037162386354</v>
      </c>
      <c r="Q3792" s="50">
        <f>Ugovori_OPULJP[[#This Row],[Bespovratna sredstva - Ukupno (EU+Nac) HRK
= Ukupna ugovorena vrijednost bespovratnih sredstava]]*Ugovori_OPULJP[[#This Row],[STOPA NACIONALNOG SUFINANCIRANJA %]]</f>
        <v>73400.262000000002</v>
      </c>
      <c r="R3792" s="51">
        <f>Ugovori_OPULJP[[#This Row],[Bespovratna sredstva - Nacionalni dio - HRK]]/7.5345</f>
        <v>9741.8889110093569</v>
      </c>
      <c r="S3792" s="52">
        <v>489335.08</v>
      </c>
      <c r="T3792" s="53">
        <f>Ugovori_OPULJP[[#This Row],[Bespovratna sredstva - Ukupno (EU+Nac) HRK
= Ukupna ugovorena vrijednost bespovratnih sredstava]]/7.5345</f>
        <v>64945.926073395713</v>
      </c>
      <c r="U3792" s="50">
        <v>0</v>
      </c>
      <c r="V3792" s="51">
        <f>Ugovori_OPULJP[[#This Row],[Javni doprinos korisnika - HRK]]/7.5345</f>
        <v>0</v>
      </c>
      <c r="W3792" s="50">
        <v>0</v>
      </c>
      <c r="X3792" s="51">
        <f>Ugovori_OPULJP[[#This Row],[Privatni doprinos korisnika - HRK]]/7.5345</f>
        <v>0</v>
      </c>
      <c r="Y3792" s="52">
        <v>489335.08</v>
      </c>
      <c r="Z3792" s="53">
        <f>Ugovori_OPULJP[[#This Row],[UKUPNI PRIHVATLJIVI IZDACI
TOTAL ELIGIBLE EXPENDITURE
= Bespovratna sredstva ukupno + doprinos korisnika
= Ukupni prihvatljivi troškovi
= Ukupna ugovorena vrijednost projekta HRK]]/7.5345</f>
        <v>64945.926073395713</v>
      </c>
      <c r="AA3792" s="44" t="s">
        <v>12326</v>
      </c>
      <c r="AB3792" s="44" t="s">
        <v>753</v>
      </c>
      <c r="AC3792" s="107" t="s">
        <v>13773</v>
      </c>
      <c r="AD3792" s="43" t="s">
        <v>12328</v>
      </c>
    </row>
    <row r="3793" spans="1:30" ht="88.5" customHeight="1" x14ac:dyDescent="0.2">
      <c r="A3793" s="66" t="s">
        <v>13774</v>
      </c>
      <c r="B3793" s="55" t="s">
        <v>12136</v>
      </c>
      <c r="C3793" s="56" t="s">
        <v>12323</v>
      </c>
      <c r="D3793" s="88" t="s">
        <v>13685</v>
      </c>
      <c r="E3793" s="44" t="s">
        <v>76</v>
      </c>
      <c r="F3793" s="62" t="s">
        <v>13775</v>
      </c>
      <c r="G3793" s="64" t="s">
        <v>10367</v>
      </c>
      <c r="H3793" s="59">
        <v>44735</v>
      </c>
      <c r="I3793" s="59">
        <v>45100</v>
      </c>
      <c r="J3793" s="48" t="str">
        <f>IF(Ugovori_OPULJP[[#This Row],[DATUM ZAVRŠETKA OPERACIJE]]&gt;DATE(2024,3,31),"u provedbi","završen")</f>
        <v>završen</v>
      </c>
      <c r="K3793" s="58" t="s">
        <v>13776</v>
      </c>
      <c r="L3793" s="67" t="s">
        <v>37</v>
      </c>
      <c r="M3793" s="49">
        <v>0.85</v>
      </c>
      <c r="N3793" s="49">
        <v>0.15</v>
      </c>
      <c r="O3793" s="50">
        <f>Ugovori_OPULJP[[#This Row],[Bespovratna sredstva - Ukupno (EU+Nac) HRK
= Ukupna ugovorena vrijednost bespovratnih sredstava]]*Ugovori_OPULJP[[#This Row],[EU STOPA SUFINANCIRANJA %
EU CO-FINANCING RATE %]]</f>
        <v>391076.87400000001</v>
      </c>
      <c r="P3793" s="51">
        <f>Ugovori_OPULJP[[#This Row],[Bespovratna sredstva - EU dio - HRK]]/7.5345</f>
        <v>51904.821023292854</v>
      </c>
      <c r="Q3793" s="50">
        <f>Ugovori_OPULJP[[#This Row],[Bespovratna sredstva - Ukupno (EU+Nac) HRK
= Ukupna ugovorena vrijednost bespovratnih sredstava]]*Ugovori_OPULJP[[#This Row],[STOPA NACIONALNOG SUFINANCIRANJA %]]</f>
        <v>69013.565999999992</v>
      </c>
      <c r="R3793" s="51">
        <f>Ugovori_OPULJP[[#This Row],[Bespovratna sredstva - Nacionalni dio - HRK]]/7.5345</f>
        <v>9159.6742982281485</v>
      </c>
      <c r="S3793" s="52">
        <v>460090.44</v>
      </c>
      <c r="T3793" s="53">
        <f>Ugovori_OPULJP[[#This Row],[Bespovratna sredstva - Ukupno (EU+Nac) HRK
= Ukupna ugovorena vrijednost bespovratnih sredstava]]/7.5345</f>
        <v>61064.495321520997</v>
      </c>
      <c r="U3793" s="50">
        <v>0</v>
      </c>
      <c r="V3793" s="51">
        <f>Ugovori_OPULJP[[#This Row],[Javni doprinos korisnika - HRK]]/7.5345</f>
        <v>0</v>
      </c>
      <c r="W3793" s="50">
        <v>0</v>
      </c>
      <c r="X3793" s="51">
        <f>Ugovori_OPULJP[[#This Row],[Privatni doprinos korisnika - HRK]]/7.5345</f>
        <v>0</v>
      </c>
      <c r="Y3793" s="52">
        <v>460090.44</v>
      </c>
      <c r="Z3793" s="53">
        <f>Ugovori_OPULJP[[#This Row],[UKUPNI PRIHVATLJIVI IZDACI
TOTAL ELIGIBLE EXPENDITURE
= Bespovratna sredstva ukupno + doprinos korisnika
= Ukupni prihvatljivi troškovi
= Ukupna ugovorena vrijednost projekta HRK]]/7.5345</f>
        <v>61064.495321520997</v>
      </c>
      <c r="AA3793" s="44" t="s">
        <v>12326</v>
      </c>
      <c r="AB3793" s="44" t="s">
        <v>753</v>
      </c>
      <c r="AC3793" s="107" t="s">
        <v>13777</v>
      </c>
      <c r="AD3793" s="43" t="s">
        <v>12328</v>
      </c>
    </row>
    <row r="3794" spans="1:30" ht="88.5" customHeight="1" x14ac:dyDescent="0.2">
      <c r="A3794" s="66" t="s">
        <v>13778</v>
      </c>
      <c r="B3794" s="55" t="s">
        <v>12136</v>
      </c>
      <c r="C3794" s="56" t="s">
        <v>12323</v>
      </c>
      <c r="D3794" s="88" t="s">
        <v>13685</v>
      </c>
      <c r="E3794" s="44" t="s">
        <v>76</v>
      </c>
      <c r="F3794" s="62" t="s">
        <v>13779</v>
      </c>
      <c r="G3794" s="62" t="s">
        <v>7139</v>
      </c>
      <c r="H3794" s="59">
        <v>44553</v>
      </c>
      <c r="I3794" s="59">
        <v>45100</v>
      </c>
      <c r="J3794" s="48" t="str">
        <f>IF(Ugovori_OPULJP[[#This Row],[DATUM ZAVRŠETKA OPERACIJE]]&gt;DATE(2024,3,31),"u provedbi","završen")</f>
        <v>završen</v>
      </c>
      <c r="K3794" s="58" t="s">
        <v>155</v>
      </c>
      <c r="L3794" s="46" t="s">
        <v>155</v>
      </c>
      <c r="M3794" s="74" t="s">
        <v>3114</v>
      </c>
      <c r="N3794" s="49">
        <v>0.15</v>
      </c>
      <c r="O3794" s="50">
        <f>Ugovori_OPULJP[[#This Row],[Bespovratna sredstva - Ukupno (EU+Nac) HRK
= Ukupna ugovorena vrijednost bespovratnih sredstava]]*Ugovori_OPULJP[[#This Row],[EU STOPA SUFINANCIRANJA %
EU CO-FINANCING RATE %]]</f>
        <v>409870.5355</v>
      </c>
      <c r="P3794" s="51">
        <f>Ugovori_OPULJP[[#This Row],[Bespovratna sredstva - EU dio - HRK]]/7.5345</f>
        <v>54399.168557966681</v>
      </c>
      <c r="Q3794" s="50">
        <f>Ugovori_OPULJP[[#This Row],[Bespovratna sredstva - Ukupno (EU+Nac) HRK
= Ukupna ugovorena vrijednost bespovratnih sredstava]]*Ugovori_OPULJP[[#This Row],[STOPA NACIONALNOG SUFINANCIRANJA %]]</f>
        <v>72330.094499999992</v>
      </c>
      <c r="R3794" s="51">
        <f>Ugovori_OPULJP[[#This Row],[Bespovratna sredstva - Nacionalni dio - HRK]]/7.5345</f>
        <v>9599.8532749352962</v>
      </c>
      <c r="S3794" s="52">
        <v>482200.63</v>
      </c>
      <c r="T3794" s="53">
        <f>Ugovori_OPULJP[[#This Row],[Bespovratna sredstva - Ukupno (EU+Nac) HRK
= Ukupna ugovorena vrijednost bespovratnih sredstava]]/7.5345</f>
        <v>63999.021832901984</v>
      </c>
      <c r="U3794" s="50">
        <v>0</v>
      </c>
      <c r="V3794" s="51">
        <f>Ugovori_OPULJP[[#This Row],[Javni doprinos korisnika - HRK]]/7.5345</f>
        <v>0</v>
      </c>
      <c r="W3794" s="50">
        <v>0</v>
      </c>
      <c r="X3794" s="51">
        <f>Ugovori_OPULJP[[#This Row],[Privatni doprinos korisnika - HRK]]/7.5345</f>
        <v>0</v>
      </c>
      <c r="Y3794" s="52">
        <v>482200.63</v>
      </c>
      <c r="Z3794" s="53">
        <f>Ugovori_OPULJP[[#This Row],[UKUPNI PRIHVATLJIVI IZDACI
TOTAL ELIGIBLE EXPENDITURE
= Bespovratna sredstva ukupno + doprinos korisnika
= Ukupni prihvatljivi troškovi
= Ukupna ugovorena vrijednost projekta HRK]]/7.5345</f>
        <v>63999.021832901984</v>
      </c>
      <c r="AA3794" s="44" t="s">
        <v>12326</v>
      </c>
      <c r="AB3794" s="44" t="s">
        <v>753</v>
      </c>
      <c r="AC3794" s="107" t="s">
        <v>13780</v>
      </c>
      <c r="AD3794" s="43" t="s">
        <v>12328</v>
      </c>
    </row>
    <row r="3795" spans="1:30" ht="88.5" customHeight="1" x14ac:dyDescent="0.2">
      <c r="A3795" s="66" t="s">
        <v>13781</v>
      </c>
      <c r="B3795" s="55" t="s">
        <v>12136</v>
      </c>
      <c r="C3795" s="56" t="s">
        <v>12323</v>
      </c>
      <c r="D3795" s="88" t="s">
        <v>13685</v>
      </c>
      <c r="E3795" s="44" t="s">
        <v>76</v>
      </c>
      <c r="F3795" s="62" t="s">
        <v>13782</v>
      </c>
      <c r="G3795" s="62" t="s">
        <v>13783</v>
      </c>
      <c r="H3795" s="59">
        <v>44531</v>
      </c>
      <c r="I3795" s="126">
        <v>44896</v>
      </c>
      <c r="J3795" s="48" t="str">
        <f>IF(Ugovori_OPULJP[[#This Row],[DATUM ZAVRŠETKA OPERACIJE]]&gt;DATE(2024,3,31),"u provedbi","završen")</f>
        <v>završen</v>
      </c>
      <c r="K3795" s="58" t="s">
        <v>84</v>
      </c>
      <c r="L3795" s="46" t="s">
        <v>84</v>
      </c>
      <c r="M3795" s="74" t="s">
        <v>3114</v>
      </c>
      <c r="N3795" s="49">
        <v>0.15</v>
      </c>
      <c r="O3795" s="50">
        <f>Ugovori_OPULJP[[#This Row],[Bespovratna sredstva - Ukupno (EU+Nac) HRK
= Ukupna ugovorena vrijednost bespovratnih sredstava]]*Ugovori_OPULJP[[#This Row],[EU STOPA SUFINANCIRANJA %
EU CO-FINANCING RATE %]]</f>
        <v>401896.8725</v>
      </c>
      <c r="P3795" s="51">
        <f>Ugovori_OPULJP[[#This Row],[Bespovratna sredstva - EU dio - HRK]]/7.5345</f>
        <v>53340.881611254888</v>
      </c>
      <c r="Q3795" s="50">
        <f>Ugovori_OPULJP[[#This Row],[Bespovratna sredstva - Ukupno (EU+Nac) HRK
= Ukupna ugovorena vrijednost bespovratnih sredstava]]*Ugovori_OPULJP[[#This Row],[STOPA NACIONALNOG SUFINANCIRANJA %]]</f>
        <v>70922.977499999994</v>
      </c>
      <c r="R3795" s="51">
        <f>Ugovori_OPULJP[[#This Row],[Bespovratna sredstva - Nacionalni dio - HRK]]/7.5345</f>
        <v>9413.0967549273337</v>
      </c>
      <c r="S3795" s="52">
        <v>472819.85</v>
      </c>
      <c r="T3795" s="53">
        <f>Ugovori_OPULJP[[#This Row],[Bespovratna sredstva - Ukupno (EU+Nac) HRK
= Ukupna ugovorena vrijednost bespovratnih sredstava]]/7.5345</f>
        <v>62753.978366182222</v>
      </c>
      <c r="U3795" s="50">
        <v>0</v>
      </c>
      <c r="V3795" s="51">
        <f>Ugovori_OPULJP[[#This Row],[Javni doprinos korisnika - HRK]]/7.5345</f>
        <v>0</v>
      </c>
      <c r="W3795" s="50">
        <v>0</v>
      </c>
      <c r="X3795" s="51">
        <f>Ugovori_OPULJP[[#This Row],[Privatni doprinos korisnika - HRK]]/7.5345</f>
        <v>0</v>
      </c>
      <c r="Y3795" s="52">
        <v>472819.85</v>
      </c>
      <c r="Z3795" s="53">
        <f>Ugovori_OPULJP[[#This Row],[UKUPNI PRIHVATLJIVI IZDACI
TOTAL ELIGIBLE EXPENDITURE
= Bespovratna sredstva ukupno + doprinos korisnika
= Ukupni prihvatljivi troškovi
= Ukupna ugovorena vrijednost projekta HRK]]/7.5345</f>
        <v>62753.978366182222</v>
      </c>
      <c r="AA3795" s="44" t="s">
        <v>12326</v>
      </c>
      <c r="AB3795" s="44" t="s">
        <v>753</v>
      </c>
      <c r="AC3795" s="107" t="s">
        <v>13784</v>
      </c>
      <c r="AD3795" s="43" t="s">
        <v>12328</v>
      </c>
    </row>
    <row r="3796" spans="1:30" ht="88.5" customHeight="1" x14ac:dyDescent="0.2">
      <c r="A3796" s="61" t="s">
        <v>13785</v>
      </c>
      <c r="B3796" s="55" t="s">
        <v>12136</v>
      </c>
      <c r="C3796" s="56" t="s">
        <v>12323</v>
      </c>
      <c r="D3796" s="88" t="s">
        <v>13685</v>
      </c>
      <c r="E3796" s="44" t="s">
        <v>76</v>
      </c>
      <c r="F3796" s="62" t="s">
        <v>13786</v>
      </c>
      <c r="G3796" s="62" t="s">
        <v>2740</v>
      </c>
      <c r="H3796" s="59">
        <v>44641</v>
      </c>
      <c r="I3796" s="59">
        <v>45190</v>
      </c>
      <c r="J3796" s="48" t="str">
        <f>IF(Ugovori_OPULJP[[#This Row],[DATUM ZAVRŠETKA OPERACIJE]]&gt;DATE(2024,3,31),"u provedbi","završen")</f>
        <v>završen</v>
      </c>
      <c r="K3796" s="67" t="s">
        <v>249</v>
      </c>
      <c r="L3796" s="67" t="s">
        <v>249</v>
      </c>
      <c r="M3796" s="49">
        <v>0.85</v>
      </c>
      <c r="N3796" s="49">
        <v>0.15</v>
      </c>
      <c r="O3796" s="50">
        <f>Ugovori_OPULJP[[#This Row],[Bespovratna sredstva - Ukupno (EU+Nac) HRK
= Ukupna ugovorena vrijednost bespovratnih sredstava]]*Ugovori_OPULJP[[#This Row],[EU STOPA SUFINANCIRANJA %
EU CO-FINANCING RATE %]]</f>
        <v>279129.9105</v>
      </c>
      <c r="P3796" s="51">
        <f>Ugovori_OPULJP[[#This Row],[Bespovratna sredstva - EU dio - HRK]]/7.5345</f>
        <v>37046.905634083218</v>
      </c>
      <c r="Q3796" s="50">
        <f>Ugovori_OPULJP[[#This Row],[Bespovratna sredstva - Ukupno (EU+Nac) HRK
= Ukupna ugovorena vrijednost bespovratnih sredstava]]*Ugovori_OPULJP[[#This Row],[STOPA NACIONALNOG SUFINANCIRANJA %]]</f>
        <v>49258.219499999999</v>
      </c>
      <c r="R3796" s="51">
        <f>Ugovori_OPULJP[[#This Row],[Bespovratna sredstva - Nacionalni dio - HRK]]/7.5345</f>
        <v>6537.6892295440966</v>
      </c>
      <c r="S3796" s="52">
        <v>328388.13</v>
      </c>
      <c r="T3796" s="53">
        <f>Ugovori_OPULJP[[#This Row],[Bespovratna sredstva - Ukupno (EU+Nac) HRK
= Ukupna ugovorena vrijednost bespovratnih sredstava]]/7.5345</f>
        <v>43584.59486362731</v>
      </c>
      <c r="U3796" s="50">
        <v>0</v>
      </c>
      <c r="V3796" s="51">
        <f>Ugovori_OPULJP[[#This Row],[Javni doprinos korisnika - HRK]]/7.5345</f>
        <v>0</v>
      </c>
      <c r="W3796" s="50">
        <v>0</v>
      </c>
      <c r="X3796" s="51">
        <f>Ugovori_OPULJP[[#This Row],[Privatni doprinos korisnika - HRK]]/7.5345</f>
        <v>0</v>
      </c>
      <c r="Y3796" s="52">
        <v>328388.13</v>
      </c>
      <c r="Z3796" s="53">
        <f>Ugovori_OPULJP[[#This Row],[UKUPNI PRIHVATLJIVI IZDACI
TOTAL ELIGIBLE EXPENDITURE
= Bespovratna sredstva ukupno + doprinos korisnika
= Ukupni prihvatljivi troškovi
= Ukupna ugovorena vrijednost projekta HRK]]/7.5345</f>
        <v>43584.59486362731</v>
      </c>
      <c r="AA3796" s="44" t="s">
        <v>12326</v>
      </c>
      <c r="AB3796" s="44" t="s">
        <v>753</v>
      </c>
      <c r="AC3796" s="107" t="s">
        <v>13787</v>
      </c>
      <c r="AD3796" s="43" t="s">
        <v>12328</v>
      </c>
    </row>
    <row r="3797" spans="1:30" ht="88.5" customHeight="1" x14ac:dyDescent="0.2">
      <c r="A3797" s="61" t="s">
        <v>13788</v>
      </c>
      <c r="B3797" s="55" t="s">
        <v>12136</v>
      </c>
      <c r="C3797" s="56" t="s">
        <v>12323</v>
      </c>
      <c r="D3797" s="88" t="s">
        <v>13685</v>
      </c>
      <c r="E3797" s="44" t="s">
        <v>76</v>
      </c>
      <c r="F3797" s="62" t="s">
        <v>13789</v>
      </c>
      <c r="G3797" s="62" t="s">
        <v>13790</v>
      </c>
      <c r="H3797" s="59">
        <v>44524</v>
      </c>
      <c r="I3797" s="59">
        <v>44981</v>
      </c>
      <c r="J3797" s="48" t="str">
        <f>IF(Ugovori_OPULJP[[#This Row],[DATUM ZAVRŠETKA OPERACIJE]]&gt;DATE(2024,3,31),"u provedbi","završen")</f>
        <v>završen</v>
      </c>
      <c r="K3797" s="58" t="s">
        <v>3610</v>
      </c>
      <c r="L3797" s="58" t="s">
        <v>94</v>
      </c>
      <c r="M3797" s="49">
        <v>0.85</v>
      </c>
      <c r="N3797" s="49">
        <v>0.15</v>
      </c>
      <c r="O3797" s="50">
        <f>Ugovori_OPULJP[[#This Row],[Bespovratna sredstva - Ukupno (EU+Nac) HRK
= Ukupna ugovorena vrijednost bespovratnih sredstava]]*Ugovori_OPULJP[[#This Row],[EU STOPA SUFINANCIRANJA %
EU CO-FINANCING RATE %]]</f>
        <v>345959.37550000002</v>
      </c>
      <c r="P3797" s="51">
        <f>Ugovori_OPULJP[[#This Row],[Bespovratna sredstva - EU dio - HRK]]/7.5345</f>
        <v>45916.699913730175</v>
      </c>
      <c r="Q3797" s="50">
        <f>Ugovori_OPULJP[[#This Row],[Bespovratna sredstva - Ukupno (EU+Nac) HRK
= Ukupna ugovorena vrijednost bespovratnih sredstava]]*Ugovori_OPULJP[[#This Row],[STOPA NACIONALNOG SUFINANCIRANJA %]]</f>
        <v>61051.654500000004</v>
      </c>
      <c r="R3797" s="51">
        <f>Ugovori_OPULJP[[#This Row],[Bespovratna sredstva - Nacionalni dio - HRK]]/7.5345</f>
        <v>8102.9470435994426</v>
      </c>
      <c r="S3797" s="52">
        <v>407011.03</v>
      </c>
      <c r="T3797" s="53">
        <f>Ugovori_OPULJP[[#This Row],[Bespovratna sredstva - Ukupno (EU+Nac) HRK
= Ukupna ugovorena vrijednost bespovratnih sredstava]]/7.5345</f>
        <v>54019.64695732962</v>
      </c>
      <c r="U3797" s="50">
        <v>0</v>
      </c>
      <c r="V3797" s="51">
        <f>Ugovori_OPULJP[[#This Row],[Javni doprinos korisnika - HRK]]/7.5345</f>
        <v>0</v>
      </c>
      <c r="W3797" s="50">
        <v>0</v>
      </c>
      <c r="X3797" s="51">
        <f>Ugovori_OPULJP[[#This Row],[Privatni doprinos korisnika - HRK]]/7.5345</f>
        <v>0</v>
      </c>
      <c r="Y3797" s="52">
        <v>407011.03</v>
      </c>
      <c r="Z3797" s="53">
        <f>Ugovori_OPULJP[[#This Row],[UKUPNI PRIHVATLJIVI IZDACI
TOTAL ELIGIBLE EXPENDITURE
= Bespovratna sredstva ukupno + doprinos korisnika
= Ukupni prihvatljivi troškovi
= Ukupna ugovorena vrijednost projekta HRK]]/7.5345</f>
        <v>54019.64695732962</v>
      </c>
      <c r="AA3797" s="44" t="s">
        <v>12326</v>
      </c>
      <c r="AB3797" s="44" t="s">
        <v>753</v>
      </c>
      <c r="AC3797" s="107" t="s">
        <v>13791</v>
      </c>
      <c r="AD3797" s="43" t="s">
        <v>12328</v>
      </c>
    </row>
    <row r="3798" spans="1:30" ht="88.5" customHeight="1" x14ac:dyDescent="0.2">
      <c r="A3798" s="61" t="s">
        <v>13792</v>
      </c>
      <c r="B3798" s="55" t="s">
        <v>12136</v>
      </c>
      <c r="C3798" s="56" t="s">
        <v>12323</v>
      </c>
      <c r="D3798" s="88" t="s">
        <v>13685</v>
      </c>
      <c r="E3798" s="44" t="s">
        <v>76</v>
      </c>
      <c r="F3798" s="62" t="s">
        <v>13793</v>
      </c>
      <c r="G3798" s="62" t="s">
        <v>13794</v>
      </c>
      <c r="H3798" s="59">
        <v>44512</v>
      </c>
      <c r="I3798" s="59">
        <v>44877</v>
      </c>
      <c r="J3798" s="48" t="str">
        <f>IF(Ugovori_OPULJP[[#This Row],[DATUM ZAVRŠETKA OPERACIJE]]&gt;DATE(2024,3,31),"u provedbi","završen")</f>
        <v>završen</v>
      </c>
      <c r="K3798" s="58" t="s">
        <v>154</v>
      </c>
      <c r="L3798" s="58" t="s">
        <v>37</v>
      </c>
      <c r="M3798" s="49">
        <v>0.85</v>
      </c>
      <c r="N3798" s="49">
        <v>0.15</v>
      </c>
      <c r="O3798" s="50">
        <f>Ugovori_OPULJP[[#This Row],[Bespovratna sredstva - Ukupno (EU+Nac) HRK
= Ukupna ugovorena vrijednost bespovratnih sredstava]]*Ugovori_OPULJP[[#This Row],[EU STOPA SUFINANCIRANJA %
EU CO-FINANCING RATE %]]</f>
        <v>411949.95</v>
      </c>
      <c r="P3798" s="51">
        <f>Ugovori_OPULJP[[#This Row],[Bespovratna sredstva - EU dio - HRK]]/7.5345</f>
        <v>54675.154290264778</v>
      </c>
      <c r="Q3798" s="50">
        <f>Ugovori_OPULJP[[#This Row],[Bespovratna sredstva - Ukupno (EU+Nac) HRK
= Ukupna ugovorena vrijednost bespovratnih sredstava]]*Ugovori_OPULJP[[#This Row],[STOPA NACIONALNOG SUFINANCIRANJA %]]</f>
        <v>72697.05</v>
      </c>
      <c r="R3798" s="51">
        <f>Ugovori_OPULJP[[#This Row],[Bespovratna sredstva - Nacionalni dio - HRK]]/7.5345</f>
        <v>9648.5566394584912</v>
      </c>
      <c r="S3798" s="52">
        <v>484647</v>
      </c>
      <c r="T3798" s="53">
        <f>Ugovori_OPULJP[[#This Row],[Bespovratna sredstva - Ukupno (EU+Nac) HRK
= Ukupna ugovorena vrijednost bespovratnih sredstava]]/7.5345</f>
        <v>64323.710929723267</v>
      </c>
      <c r="U3798" s="50">
        <v>0</v>
      </c>
      <c r="V3798" s="51">
        <f>Ugovori_OPULJP[[#This Row],[Javni doprinos korisnika - HRK]]/7.5345</f>
        <v>0</v>
      </c>
      <c r="W3798" s="50">
        <v>0</v>
      </c>
      <c r="X3798" s="51">
        <f>Ugovori_OPULJP[[#This Row],[Privatni doprinos korisnika - HRK]]/7.5345</f>
        <v>0</v>
      </c>
      <c r="Y3798" s="52">
        <v>484647</v>
      </c>
      <c r="Z3798" s="53">
        <f>Ugovori_OPULJP[[#This Row],[UKUPNI PRIHVATLJIVI IZDACI
TOTAL ELIGIBLE EXPENDITURE
= Bespovratna sredstva ukupno + doprinos korisnika
= Ukupni prihvatljivi troškovi
= Ukupna ugovorena vrijednost projekta HRK]]/7.5345</f>
        <v>64323.710929723267</v>
      </c>
      <c r="AA3798" s="44" t="s">
        <v>12326</v>
      </c>
      <c r="AB3798" s="44" t="s">
        <v>753</v>
      </c>
      <c r="AC3798" s="107" t="s">
        <v>13795</v>
      </c>
      <c r="AD3798" s="43" t="s">
        <v>12328</v>
      </c>
    </row>
    <row r="3799" spans="1:30" ht="88.5" customHeight="1" x14ac:dyDescent="0.2">
      <c r="A3799" s="61" t="s">
        <v>13796</v>
      </c>
      <c r="B3799" s="55" t="s">
        <v>12136</v>
      </c>
      <c r="C3799" s="56" t="s">
        <v>12323</v>
      </c>
      <c r="D3799" s="88" t="s">
        <v>13685</v>
      </c>
      <c r="E3799" s="44" t="s">
        <v>76</v>
      </c>
      <c r="F3799" s="62" t="s">
        <v>13797</v>
      </c>
      <c r="G3799" s="62" t="s">
        <v>13798</v>
      </c>
      <c r="H3799" s="59">
        <v>44515</v>
      </c>
      <c r="I3799" s="59">
        <v>45061</v>
      </c>
      <c r="J3799" s="48" t="str">
        <f>IF(Ugovori_OPULJP[[#This Row],[DATUM ZAVRŠETKA OPERACIJE]]&gt;DATE(2024,3,31),"u provedbi","završen")</f>
        <v>završen</v>
      </c>
      <c r="K3799" s="67" t="s">
        <v>155</v>
      </c>
      <c r="L3799" s="46" t="s">
        <v>155</v>
      </c>
      <c r="M3799" s="49">
        <v>0.85</v>
      </c>
      <c r="N3799" s="49">
        <v>0.15</v>
      </c>
      <c r="O3799" s="50">
        <f>Ugovori_OPULJP[[#This Row],[Bespovratna sredstva - Ukupno (EU+Nac) HRK
= Ukupna ugovorena vrijednost bespovratnih sredstava]]*Ugovori_OPULJP[[#This Row],[EU STOPA SUFINANCIRANJA %
EU CO-FINANCING RATE %]]</f>
        <v>386938.17300000001</v>
      </c>
      <c r="P3799" s="51">
        <f>Ugovori_OPULJP[[#This Row],[Bespovratna sredstva - EU dio - HRK]]/7.5345</f>
        <v>51355.521003384427</v>
      </c>
      <c r="Q3799" s="50">
        <f>Ugovori_OPULJP[[#This Row],[Bespovratna sredstva - Ukupno (EU+Nac) HRK
= Ukupna ugovorena vrijednost bespovratnih sredstava]]*Ugovori_OPULJP[[#This Row],[STOPA NACIONALNOG SUFINANCIRANJA %]]</f>
        <v>68283.206999999995</v>
      </c>
      <c r="R3799" s="51">
        <f>Ugovori_OPULJP[[#This Row],[Bespovratna sredstva - Nacionalni dio - HRK]]/7.5345</f>
        <v>9062.739000597252</v>
      </c>
      <c r="S3799" s="52">
        <v>455221.38</v>
      </c>
      <c r="T3799" s="53">
        <f>Ugovori_OPULJP[[#This Row],[Bespovratna sredstva - Ukupno (EU+Nac) HRK
= Ukupna ugovorena vrijednost bespovratnih sredstava]]/7.5345</f>
        <v>60418.260003981683</v>
      </c>
      <c r="U3799" s="50">
        <v>0</v>
      </c>
      <c r="V3799" s="51">
        <f>Ugovori_OPULJP[[#This Row],[Javni doprinos korisnika - HRK]]/7.5345</f>
        <v>0</v>
      </c>
      <c r="W3799" s="50">
        <v>0</v>
      </c>
      <c r="X3799" s="51">
        <f>Ugovori_OPULJP[[#This Row],[Privatni doprinos korisnika - HRK]]/7.5345</f>
        <v>0</v>
      </c>
      <c r="Y3799" s="52">
        <v>455221.38</v>
      </c>
      <c r="Z3799" s="53">
        <f>Ugovori_OPULJP[[#This Row],[UKUPNI PRIHVATLJIVI IZDACI
TOTAL ELIGIBLE EXPENDITURE
= Bespovratna sredstva ukupno + doprinos korisnika
= Ukupni prihvatljivi troškovi
= Ukupna ugovorena vrijednost projekta HRK]]/7.5345</f>
        <v>60418.260003981683</v>
      </c>
      <c r="AA3799" s="44" t="s">
        <v>12326</v>
      </c>
      <c r="AB3799" s="44" t="s">
        <v>753</v>
      </c>
      <c r="AC3799" s="107" t="s">
        <v>13799</v>
      </c>
      <c r="AD3799" s="43" t="s">
        <v>12328</v>
      </c>
    </row>
    <row r="3800" spans="1:30" ht="88.5" customHeight="1" x14ac:dyDescent="0.2">
      <c r="A3800" s="61" t="s">
        <v>13800</v>
      </c>
      <c r="B3800" s="55" t="s">
        <v>12136</v>
      </c>
      <c r="C3800" s="56" t="s">
        <v>12323</v>
      </c>
      <c r="D3800" s="88" t="s">
        <v>13685</v>
      </c>
      <c r="E3800" s="44" t="s">
        <v>76</v>
      </c>
      <c r="F3800" s="62" t="s">
        <v>13801</v>
      </c>
      <c r="G3800" s="62" t="s">
        <v>13802</v>
      </c>
      <c r="H3800" s="59">
        <v>44608</v>
      </c>
      <c r="I3800" s="59">
        <v>45154</v>
      </c>
      <c r="J3800" s="48" t="str">
        <f>IF(Ugovori_OPULJP[[#This Row],[DATUM ZAVRŠETKA OPERACIJE]]&gt;DATE(2024,3,31),"u provedbi","završen")</f>
        <v>završen</v>
      </c>
      <c r="K3800" s="58" t="s">
        <v>244</v>
      </c>
      <c r="L3800" s="58" t="s">
        <v>244</v>
      </c>
      <c r="M3800" s="49">
        <v>0.85</v>
      </c>
      <c r="N3800" s="49">
        <v>0.15</v>
      </c>
      <c r="O3800" s="50">
        <f>Ugovori_OPULJP[[#This Row],[Bespovratna sredstva - Ukupno (EU+Nac) HRK
= Ukupna ugovorena vrijednost bespovratnih sredstava]]*Ugovori_OPULJP[[#This Row],[EU STOPA SUFINANCIRANJA %
EU CO-FINANCING RATE %]]</f>
        <v>416451.43099999998</v>
      </c>
      <c r="P3800" s="51">
        <f>Ugovori_OPULJP[[#This Row],[Bespovratna sredstva - EU dio - HRK]]/7.5345</f>
        <v>55272.603490609858</v>
      </c>
      <c r="Q3800" s="50">
        <f>Ugovori_OPULJP[[#This Row],[Bespovratna sredstva - Ukupno (EU+Nac) HRK
= Ukupna ugovorena vrijednost bespovratnih sredstava]]*Ugovori_OPULJP[[#This Row],[STOPA NACIONALNOG SUFINANCIRANJA %]]</f>
        <v>73491.428999999989</v>
      </c>
      <c r="R3800" s="51">
        <f>Ugovori_OPULJP[[#This Row],[Bespovratna sredstva - Nacionalni dio - HRK]]/7.5345</f>
        <v>9753.9888512840917</v>
      </c>
      <c r="S3800" s="52">
        <v>489942.86</v>
      </c>
      <c r="T3800" s="53">
        <f>Ugovori_OPULJP[[#This Row],[Bespovratna sredstva - Ukupno (EU+Nac) HRK
= Ukupna ugovorena vrijednost bespovratnih sredstava]]/7.5345</f>
        <v>65026.592341893949</v>
      </c>
      <c r="U3800" s="50">
        <v>0</v>
      </c>
      <c r="V3800" s="51">
        <f>Ugovori_OPULJP[[#This Row],[Javni doprinos korisnika - HRK]]/7.5345</f>
        <v>0</v>
      </c>
      <c r="W3800" s="50">
        <v>0</v>
      </c>
      <c r="X3800" s="51">
        <f>Ugovori_OPULJP[[#This Row],[Privatni doprinos korisnika - HRK]]/7.5345</f>
        <v>0</v>
      </c>
      <c r="Y3800" s="52">
        <v>489942.86</v>
      </c>
      <c r="Z3800" s="53">
        <f>Ugovori_OPULJP[[#This Row],[UKUPNI PRIHVATLJIVI IZDACI
TOTAL ELIGIBLE EXPENDITURE
= Bespovratna sredstva ukupno + doprinos korisnika
= Ukupni prihvatljivi troškovi
= Ukupna ugovorena vrijednost projekta HRK]]/7.5345</f>
        <v>65026.592341893949</v>
      </c>
      <c r="AA3800" s="44" t="s">
        <v>12326</v>
      </c>
      <c r="AB3800" s="44" t="s">
        <v>753</v>
      </c>
      <c r="AC3800" s="107" t="s">
        <v>13803</v>
      </c>
      <c r="AD3800" s="43" t="s">
        <v>12328</v>
      </c>
    </row>
    <row r="3801" spans="1:30" ht="88.5" customHeight="1" x14ac:dyDescent="0.2">
      <c r="A3801" s="61" t="s">
        <v>13804</v>
      </c>
      <c r="B3801" s="55" t="s">
        <v>12136</v>
      </c>
      <c r="C3801" s="56" t="s">
        <v>12323</v>
      </c>
      <c r="D3801" s="88" t="s">
        <v>13685</v>
      </c>
      <c r="E3801" s="44" t="s">
        <v>76</v>
      </c>
      <c r="F3801" s="62" t="s">
        <v>13805</v>
      </c>
      <c r="G3801" s="62" t="s">
        <v>13806</v>
      </c>
      <c r="H3801" s="59">
        <v>44530</v>
      </c>
      <c r="I3801" s="59">
        <v>45076</v>
      </c>
      <c r="J3801" s="48" t="str">
        <f>IF(Ugovori_OPULJP[[#This Row],[DATUM ZAVRŠETKA OPERACIJE]]&gt;DATE(2024,3,31),"u provedbi","završen")</f>
        <v>završen</v>
      </c>
      <c r="K3801" s="58" t="s">
        <v>425</v>
      </c>
      <c r="L3801" s="46" t="s">
        <v>37</v>
      </c>
      <c r="M3801" s="74" t="s">
        <v>3114</v>
      </c>
      <c r="N3801" s="49">
        <v>0.15</v>
      </c>
      <c r="O3801" s="50">
        <f>Ugovori_OPULJP[[#This Row],[Bespovratna sredstva - Ukupno (EU+Nac) HRK
= Ukupna ugovorena vrijednost bespovratnih sredstava]]*Ugovori_OPULJP[[#This Row],[EU STOPA SUFINANCIRANJA %
EU CO-FINANCING RATE %]]</f>
        <v>342174.69949999999</v>
      </c>
      <c r="P3801" s="51">
        <f>Ugovori_OPULJP[[#This Row],[Bespovratna sredstva - EU dio - HRK]]/7.5345</f>
        <v>45414.387086070739</v>
      </c>
      <c r="Q3801" s="50">
        <f>Ugovori_OPULJP[[#This Row],[Bespovratna sredstva - Ukupno (EU+Nac) HRK
= Ukupna ugovorena vrijednost bespovratnih sredstava]]*Ugovori_OPULJP[[#This Row],[STOPA NACIONALNOG SUFINANCIRANJA %]]</f>
        <v>60383.770499999991</v>
      </c>
      <c r="R3801" s="51">
        <f>Ugovori_OPULJP[[#This Row],[Bespovratna sredstva - Nacionalni dio - HRK]]/7.5345</f>
        <v>8014.3036034242468</v>
      </c>
      <c r="S3801" s="52">
        <v>402558.47</v>
      </c>
      <c r="T3801" s="53">
        <f>Ugovori_OPULJP[[#This Row],[Bespovratna sredstva - Ukupno (EU+Nac) HRK
= Ukupna ugovorena vrijednost bespovratnih sredstava]]/7.5345</f>
        <v>53428.690689494986</v>
      </c>
      <c r="U3801" s="50">
        <v>0</v>
      </c>
      <c r="V3801" s="51">
        <f>Ugovori_OPULJP[[#This Row],[Javni doprinos korisnika - HRK]]/7.5345</f>
        <v>0</v>
      </c>
      <c r="W3801" s="50">
        <v>0</v>
      </c>
      <c r="X3801" s="51">
        <f>Ugovori_OPULJP[[#This Row],[Privatni doprinos korisnika - HRK]]/7.5345</f>
        <v>0</v>
      </c>
      <c r="Y3801" s="52">
        <v>402558.47</v>
      </c>
      <c r="Z3801" s="53">
        <f>Ugovori_OPULJP[[#This Row],[UKUPNI PRIHVATLJIVI IZDACI
TOTAL ELIGIBLE EXPENDITURE
= Bespovratna sredstva ukupno + doprinos korisnika
= Ukupni prihvatljivi troškovi
= Ukupna ugovorena vrijednost projekta HRK]]/7.5345</f>
        <v>53428.690689494986</v>
      </c>
      <c r="AA3801" s="44" t="s">
        <v>12326</v>
      </c>
      <c r="AB3801" s="44" t="s">
        <v>753</v>
      </c>
      <c r="AC3801" s="107" t="s">
        <v>13807</v>
      </c>
      <c r="AD3801" s="43" t="s">
        <v>12328</v>
      </c>
    </row>
    <row r="3802" spans="1:30" ht="88.5" customHeight="1" x14ac:dyDescent="0.2">
      <c r="A3802" s="61" t="s">
        <v>13808</v>
      </c>
      <c r="B3802" s="55" t="s">
        <v>12136</v>
      </c>
      <c r="C3802" s="56" t="s">
        <v>12323</v>
      </c>
      <c r="D3802" s="88" t="s">
        <v>13685</v>
      </c>
      <c r="E3802" s="44" t="s">
        <v>76</v>
      </c>
      <c r="F3802" s="62" t="s">
        <v>13809</v>
      </c>
      <c r="G3802" s="62" t="s">
        <v>13810</v>
      </c>
      <c r="H3802" s="59">
        <v>44608</v>
      </c>
      <c r="I3802" s="59">
        <v>45154</v>
      </c>
      <c r="J3802" s="48" t="str">
        <f>IF(Ugovori_OPULJP[[#This Row],[DATUM ZAVRŠETKA OPERACIJE]]&gt;DATE(2024,3,31),"u provedbi","završen")</f>
        <v>završen</v>
      </c>
      <c r="K3802" s="58" t="s">
        <v>84</v>
      </c>
      <c r="L3802" s="58" t="s">
        <v>84</v>
      </c>
      <c r="M3802" s="68">
        <v>0.85</v>
      </c>
      <c r="N3802" s="49">
        <v>0.15</v>
      </c>
      <c r="O3802" s="50">
        <f>Ugovori_OPULJP[[#This Row],[Bespovratna sredstva - Ukupno (EU+Nac) HRK
= Ukupna ugovorena vrijednost bespovratnih sredstava]]*Ugovori_OPULJP[[#This Row],[EU STOPA SUFINANCIRANJA %
EU CO-FINANCING RATE %]]</f>
        <v>396544.125</v>
      </c>
      <c r="P3802" s="51">
        <f>Ugovori_OPULJP[[#This Row],[Bespovratna sredstva - EU dio - HRK]]/7.5345</f>
        <v>52630.449930320523</v>
      </c>
      <c r="Q3802" s="50">
        <f>Ugovori_OPULJP[[#This Row],[Bespovratna sredstva - Ukupno (EU+Nac) HRK
= Ukupna ugovorena vrijednost bespovratnih sredstava]]*Ugovori_OPULJP[[#This Row],[STOPA NACIONALNOG SUFINANCIRANJA %]]</f>
        <v>69978.375</v>
      </c>
      <c r="R3802" s="51">
        <f>Ugovori_OPULJP[[#This Row],[Bespovratna sredstva - Nacionalni dio - HRK]]/7.5345</f>
        <v>9287.726458291856</v>
      </c>
      <c r="S3802" s="50">
        <v>466522.5</v>
      </c>
      <c r="T3802" s="51">
        <f>Ugovori_OPULJP[[#This Row],[Bespovratna sredstva - Ukupno (EU+Nac) HRK
= Ukupna ugovorena vrijednost bespovratnih sredstava]]/7.5345</f>
        <v>61918.176388612381</v>
      </c>
      <c r="U3802" s="50">
        <v>0</v>
      </c>
      <c r="V3802" s="51">
        <f>Ugovori_OPULJP[[#This Row],[Javni doprinos korisnika - HRK]]/7.5345</f>
        <v>0</v>
      </c>
      <c r="W3802" s="50">
        <v>0</v>
      </c>
      <c r="X3802" s="51">
        <f>Ugovori_OPULJP[[#This Row],[Privatni doprinos korisnika - HRK]]/7.5345</f>
        <v>0</v>
      </c>
      <c r="Y3802" s="52">
        <v>466522.5</v>
      </c>
      <c r="Z3802" s="53">
        <f>Ugovori_OPULJP[[#This Row],[UKUPNI PRIHVATLJIVI IZDACI
TOTAL ELIGIBLE EXPENDITURE
= Bespovratna sredstva ukupno + doprinos korisnika
= Ukupni prihvatljivi troškovi
= Ukupna ugovorena vrijednost projekta HRK]]/7.5345</f>
        <v>61918.176388612381</v>
      </c>
      <c r="AA3802" s="57" t="s">
        <v>12326</v>
      </c>
      <c r="AB3802" s="57" t="s">
        <v>753</v>
      </c>
      <c r="AC3802" s="107" t="s">
        <v>13811</v>
      </c>
      <c r="AD3802" s="43" t="s">
        <v>12328</v>
      </c>
    </row>
    <row r="3803" spans="1:30" ht="88.5" customHeight="1" x14ac:dyDescent="0.2">
      <c r="A3803" s="61" t="s">
        <v>13812</v>
      </c>
      <c r="B3803" s="55" t="s">
        <v>12136</v>
      </c>
      <c r="C3803" s="56" t="s">
        <v>12323</v>
      </c>
      <c r="D3803" s="88" t="s">
        <v>13685</v>
      </c>
      <c r="E3803" s="44" t="s">
        <v>76</v>
      </c>
      <c r="F3803" s="62" t="s">
        <v>13813</v>
      </c>
      <c r="G3803" s="45" t="s">
        <v>653</v>
      </c>
      <c r="H3803" s="59">
        <v>44742</v>
      </c>
      <c r="I3803" s="59">
        <v>45107</v>
      </c>
      <c r="J3803" s="48" t="str">
        <f>IF(Ugovori_OPULJP[[#This Row],[DATUM ZAVRŠETKA OPERACIJE]]&gt;DATE(2024,3,31),"u provedbi","završen")</f>
        <v>završen</v>
      </c>
      <c r="K3803" s="67" t="s">
        <v>84</v>
      </c>
      <c r="L3803" s="58" t="s">
        <v>84</v>
      </c>
      <c r="M3803" s="49">
        <v>0.85</v>
      </c>
      <c r="N3803" s="49">
        <v>0.15</v>
      </c>
      <c r="O3803" s="50">
        <f>Ugovori_OPULJP[[#This Row],[Bespovratna sredstva - Ukupno (EU+Nac) HRK
= Ukupna ugovorena vrijednost bespovratnih sredstava]]*Ugovori_OPULJP[[#This Row],[EU STOPA SUFINANCIRANJA %
EU CO-FINANCING RATE %]]</f>
        <v>358345.55849999998</v>
      </c>
      <c r="P3803" s="51">
        <f>Ugovori_OPULJP[[#This Row],[Bespovratna sredstva - EU dio - HRK]]/7.5345</f>
        <v>47560.628907027669</v>
      </c>
      <c r="Q3803" s="50">
        <f>Ugovori_OPULJP[[#This Row],[Bespovratna sredstva - Ukupno (EU+Nac) HRK
= Ukupna ugovorena vrijednost bespovratnih sredstava]]*Ugovori_OPULJP[[#This Row],[STOPA NACIONALNOG SUFINANCIRANJA %]]</f>
        <v>63237.451499999996</v>
      </c>
      <c r="R3803" s="51">
        <f>Ugovori_OPULJP[[#This Row],[Bespovratna sredstva - Nacionalni dio - HRK]]/7.5345</f>
        <v>8393.0521600637057</v>
      </c>
      <c r="S3803" s="52">
        <v>421583.01</v>
      </c>
      <c r="T3803" s="53">
        <f>Ugovori_OPULJP[[#This Row],[Bespovratna sredstva - Ukupno (EU+Nac) HRK
= Ukupna ugovorena vrijednost bespovratnih sredstava]]/7.5345</f>
        <v>55953.681067091376</v>
      </c>
      <c r="U3803" s="50">
        <v>0</v>
      </c>
      <c r="V3803" s="51">
        <f>Ugovori_OPULJP[[#This Row],[Javni doprinos korisnika - HRK]]/7.5345</f>
        <v>0</v>
      </c>
      <c r="W3803" s="50">
        <v>0</v>
      </c>
      <c r="X3803" s="51">
        <f>Ugovori_OPULJP[[#This Row],[Privatni doprinos korisnika - HRK]]/7.5345</f>
        <v>0</v>
      </c>
      <c r="Y3803" s="52">
        <v>421583.01</v>
      </c>
      <c r="Z3803" s="53">
        <f>Ugovori_OPULJP[[#This Row],[UKUPNI PRIHVATLJIVI IZDACI
TOTAL ELIGIBLE EXPENDITURE
= Bespovratna sredstva ukupno + doprinos korisnika
= Ukupni prihvatljivi troškovi
= Ukupna ugovorena vrijednost projekta HRK]]/7.5345</f>
        <v>55953.681067091376</v>
      </c>
      <c r="AA3803" s="44" t="s">
        <v>12326</v>
      </c>
      <c r="AB3803" s="44" t="s">
        <v>753</v>
      </c>
      <c r="AC3803" s="107" t="s">
        <v>13814</v>
      </c>
      <c r="AD3803" s="43" t="s">
        <v>12328</v>
      </c>
    </row>
    <row r="3804" spans="1:30" ht="88.5" customHeight="1" x14ac:dyDescent="0.2">
      <c r="A3804" s="61" t="s">
        <v>13815</v>
      </c>
      <c r="B3804" s="55" t="s">
        <v>12136</v>
      </c>
      <c r="C3804" s="56" t="s">
        <v>12323</v>
      </c>
      <c r="D3804" s="88" t="s">
        <v>13685</v>
      </c>
      <c r="E3804" s="44" t="s">
        <v>76</v>
      </c>
      <c r="F3804" s="62" t="s">
        <v>13816</v>
      </c>
      <c r="G3804" s="62" t="s">
        <v>13817</v>
      </c>
      <c r="H3804" s="59">
        <v>44512</v>
      </c>
      <c r="I3804" s="59">
        <v>44969</v>
      </c>
      <c r="J3804" s="48" t="str">
        <f>IF(Ugovori_OPULJP[[#This Row],[DATUM ZAVRŠETKA OPERACIJE]]&gt;DATE(2024,3,31),"u provedbi","završen")</f>
        <v>završen</v>
      </c>
      <c r="K3804" s="67" t="s">
        <v>13818</v>
      </c>
      <c r="L3804" s="67" t="s">
        <v>37</v>
      </c>
      <c r="M3804" s="49">
        <v>0.85</v>
      </c>
      <c r="N3804" s="49">
        <v>0.15</v>
      </c>
      <c r="O3804" s="50">
        <f>Ugovori_OPULJP[[#This Row],[Bespovratna sredstva - Ukupno (EU+Nac) HRK
= Ukupna ugovorena vrijednost bespovratnih sredstava]]*Ugovori_OPULJP[[#This Row],[EU STOPA SUFINANCIRANJA %
EU CO-FINANCING RATE %]]</f>
        <v>398563.62300000002</v>
      </c>
      <c r="P3804" s="51">
        <f>Ugovori_OPULJP[[#This Row],[Bespovratna sredstva - EU dio - HRK]]/7.5345</f>
        <v>52898.483376468248</v>
      </c>
      <c r="Q3804" s="50">
        <f>Ugovori_OPULJP[[#This Row],[Bespovratna sredstva - Ukupno (EU+Nac) HRK
= Ukupna ugovorena vrijednost bespovratnih sredstava]]*Ugovori_OPULJP[[#This Row],[STOPA NACIONALNOG SUFINANCIRANJA %]]</f>
        <v>70334.756999999998</v>
      </c>
      <c r="R3804" s="51">
        <f>Ugovori_OPULJP[[#This Row],[Bespovratna sredstva - Nacionalni dio - HRK]]/7.5345</f>
        <v>9335.0264782002778</v>
      </c>
      <c r="S3804" s="52">
        <v>468898.38</v>
      </c>
      <c r="T3804" s="53">
        <f>Ugovori_OPULJP[[#This Row],[Bespovratna sredstva - Ukupno (EU+Nac) HRK
= Ukupna ugovorena vrijednost bespovratnih sredstava]]/7.5345</f>
        <v>62233.509854668519</v>
      </c>
      <c r="U3804" s="50">
        <v>0</v>
      </c>
      <c r="V3804" s="51">
        <f>Ugovori_OPULJP[[#This Row],[Javni doprinos korisnika - HRK]]/7.5345</f>
        <v>0</v>
      </c>
      <c r="W3804" s="50">
        <v>0</v>
      </c>
      <c r="X3804" s="51">
        <f>Ugovori_OPULJP[[#This Row],[Privatni doprinos korisnika - HRK]]/7.5345</f>
        <v>0</v>
      </c>
      <c r="Y3804" s="52">
        <v>468898.38</v>
      </c>
      <c r="Z3804" s="53">
        <f>Ugovori_OPULJP[[#This Row],[UKUPNI PRIHVATLJIVI IZDACI
TOTAL ELIGIBLE EXPENDITURE
= Bespovratna sredstva ukupno + doprinos korisnika
= Ukupni prihvatljivi troškovi
= Ukupna ugovorena vrijednost projekta HRK]]/7.5345</f>
        <v>62233.509854668519</v>
      </c>
      <c r="AA3804" s="44" t="s">
        <v>12326</v>
      </c>
      <c r="AB3804" s="44" t="s">
        <v>753</v>
      </c>
      <c r="AC3804" s="107" t="s">
        <v>13819</v>
      </c>
      <c r="AD3804" s="43" t="s">
        <v>12328</v>
      </c>
    </row>
    <row r="3805" spans="1:30" ht="88.5" customHeight="1" x14ac:dyDescent="0.2">
      <c r="A3805" s="61" t="s">
        <v>13820</v>
      </c>
      <c r="B3805" s="55" t="s">
        <v>12136</v>
      </c>
      <c r="C3805" s="56" t="s">
        <v>12323</v>
      </c>
      <c r="D3805" s="56" t="s">
        <v>13685</v>
      </c>
      <c r="E3805" s="57" t="s">
        <v>76</v>
      </c>
      <c r="F3805" s="62" t="s">
        <v>13821</v>
      </c>
      <c r="G3805" s="45" t="s">
        <v>12420</v>
      </c>
      <c r="H3805" s="59">
        <v>44672</v>
      </c>
      <c r="I3805" s="59">
        <v>45220</v>
      </c>
      <c r="J3805" s="48" t="str">
        <f>IF(Ugovori_OPULJP[[#This Row],[DATUM ZAVRŠETKA OPERACIJE]]&gt;DATE(2024,3,31),"u provedbi","završen")</f>
        <v>završen</v>
      </c>
      <c r="K3805" s="67" t="s">
        <v>200</v>
      </c>
      <c r="L3805" s="67" t="s">
        <v>200</v>
      </c>
      <c r="M3805" s="87" t="s">
        <v>3114</v>
      </c>
      <c r="N3805" s="49">
        <v>0.15</v>
      </c>
      <c r="O3805" s="50">
        <f>Ugovori_OPULJP[[#This Row],[Bespovratna sredstva - Ukupno (EU+Nac) HRK
= Ukupna ugovorena vrijednost bespovratnih sredstava]]*Ugovori_OPULJP[[#This Row],[EU STOPA SUFINANCIRANJA %
EU CO-FINANCING RATE %]]</f>
        <v>420476.79300000001</v>
      </c>
      <c r="P3805" s="51">
        <f>Ugovori_OPULJP[[#This Row],[Bespovratna sredstva - EU dio - HRK]]/7.5345</f>
        <v>55806.860840135378</v>
      </c>
      <c r="Q3805" s="50">
        <f>Ugovori_OPULJP[[#This Row],[Bespovratna sredstva - Ukupno (EU+Nac) HRK
= Ukupna ugovorena vrijednost bespovratnih sredstava]]*Ugovori_OPULJP[[#This Row],[STOPA NACIONALNOG SUFINANCIRANJA %]]</f>
        <v>74201.786999999997</v>
      </c>
      <c r="R3805" s="51">
        <f>Ugovori_OPULJP[[#This Row],[Bespovratna sredstva - Nacionalni dio - HRK]]/7.5345</f>
        <v>9848.2695600238894</v>
      </c>
      <c r="S3805" s="52">
        <v>494678.58</v>
      </c>
      <c r="T3805" s="53">
        <f>Ugovori_OPULJP[[#This Row],[Bespovratna sredstva - Ukupno (EU+Nac) HRK
= Ukupna ugovorena vrijednost bespovratnih sredstava]]/7.5345</f>
        <v>65655.130400159265</v>
      </c>
      <c r="U3805" s="50">
        <v>0</v>
      </c>
      <c r="V3805" s="51">
        <f>Ugovori_OPULJP[[#This Row],[Javni doprinos korisnika - HRK]]/7.5345</f>
        <v>0</v>
      </c>
      <c r="W3805" s="50">
        <v>0</v>
      </c>
      <c r="X3805" s="51">
        <f>Ugovori_OPULJP[[#This Row],[Privatni doprinos korisnika - HRK]]/7.5345</f>
        <v>0</v>
      </c>
      <c r="Y3805" s="52">
        <v>494678.58</v>
      </c>
      <c r="Z3805" s="53">
        <f>Ugovori_OPULJP[[#This Row],[UKUPNI PRIHVATLJIVI IZDACI
TOTAL ELIGIBLE EXPENDITURE
= Bespovratna sredstva ukupno + doprinos korisnika
= Ukupni prihvatljivi troškovi
= Ukupna ugovorena vrijednost projekta HRK]]/7.5345</f>
        <v>65655.130400159265</v>
      </c>
      <c r="AA3805" s="44" t="s">
        <v>12326</v>
      </c>
      <c r="AB3805" s="44" t="s">
        <v>753</v>
      </c>
      <c r="AC3805" s="107" t="s">
        <v>13822</v>
      </c>
      <c r="AD3805" s="43" t="s">
        <v>12328</v>
      </c>
    </row>
    <row r="3806" spans="1:30" ht="88.5" customHeight="1" x14ac:dyDescent="0.2">
      <c r="A3806" s="61" t="s">
        <v>13823</v>
      </c>
      <c r="B3806" s="55" t="s">
        <v>12136</v>
      </c>
      <c r="C3806" s="56" t="s">
        <v>12323</v>
      </c>
      <c r="D3806" s="88" t="s">
        <v>13685</v>
      </c>
      <c r="E3806" s="44" t="s">
        <v>76</v>
      </c>
      <c r="F3806" s="62" t="s">
        <v>13824</v>
      </c>
      <c r="G3806" s="62" t="s">
        <v>7431</v>
      </c>
      <c r="H3806" s="59">
        <v>44670</v>
      </c>
      <c r="I3806" s="59">
        <v>45035</v>
      </c>
      <c r="J3806" s="48" t="str">
        <f>IF(Ugovori_OPULJP[[#This Row],[DATUM ZAVRŠETKA OPERACIJE]]&gt;DATE(2024,3,31),"u provedbi","završen")</f>
        <v>završen</v>
      </c>
      <c r="K3806" s="67" t="s">
        <v>154</v>
      </c>
      <c r="L3806" s="67" t="s">
        <v>37</v>
      </c>
      <c r="M3806" s="49">
        <v>0.85</v>
      </c>
      <c r="N3806" s="49">
        <v>0.15</v>
      </c>
      <c r="O3806" s="50">
        <f>Ugovori_OPULJP[[#This Row],[Bespovratna sredstva - Ukupno (EU+Nac) HRK
= Ukupna ugovorena vrijednost bespovratnih sredstava]]*Ugovori_OPULJP[[#This Row],[EU STOPA SUFINANCIRANJA %
EU CO-FINANCING RATE %]]</f>
        <v>400299.85</v>
      </c>
      <c r="P3806" s="51">
        <f>Ugovori_OPULJP[[#This Row],[Bespovratna sredstva - EU dio - HRK]]/7.5345</f>
        <v>53128.920299953541</v>
      </c>
      <c r="Q3806" s="50">
        <f>Ugovori_OPULJP[[#This Row],[Bespovratna sredstva - Ukupno (EU+Nac) HRK
= Ukupna ugovorena vrijednost bespovratnih sredstava]]*Ugovori_OPULJP[[#This Row],[STOPA NACIONALNOG SUFINANCIRANJA %]]</f>
        <v>70641.149999999994</v>
      </c>
      <c r="R3806" s="51">
        <f>Ugovori_OPULJP[[#This Row],[Bespovratna sredstva - Nacionalni dio - HRK]]/7.5345</f>
        <v>9375.6918176388608</v>
      </c>
      <c r="S3806" s="52">
        <v>470941</v>
      </c>
      <c r="T3806" s="53">
        <f>Ugovori_OPULJP[[#This Row],[Bespovratna sredstva - Ukupno (EU+Nac) HRK
= Ukupna ugovorena vrijednost bespovratnih sredstava]]/7.5345</f>
        <v>62504.612117592405</v>
      </c>
      <c r="U3806" s="50">
        <v>0</v>
      </c>
      <c r="V3806" s="51">
        <f>Ugovori_OPULJP[[#This Row],[Javni doprinos korisnika - HRK]]/7.5345</f>
        <v>0</v>
      </c>
      <c r="W3806" s="50">
        <v>0</v>
      </c>
      <c r="X3806" s="51">
        <f>Ugovori_OPULJP[[#This Row],[Privatni doprinos korisnika - HRK]]/7.5345</f>
        <v>0</v>
      </c>
      <c r="Y3806" s="52">
        <v>470941</v>
      </c>
      <c r="Z3806" s="53">
        <f>Ugovori_OPULJP[[#This Row],[UKUPNI PRIHVATLJIVI IZDACI
TOTAL ELIGIBLE EXPENDITURE
= Bespovratna sredstva ukupno + doprinos korisnika
= Ukupni prihvatljivi troškovi
= Ukupna ugovorena vrijednost projekta HRK]]/7.5345</f>
        <v>62504.612117592405</v>
      </c>
      <c r="AA3806" s="44" t="s">
        <v>12326</v>
      </c>
      <c r="AB3806" s="44" t="s">
        <v>753</v>
      </c>
      <c r="AC3806" s="107" t="s">
        <v>13825</v>
      </c>
      <c r="AD3806" s="43" t="s">
        <v>12328</v>
      </c>
    </row>
    <row r="3807" spans="1:30" ht="88.5" customHeight="1" x14ac:dyDescent="0.2">
      <c r="A3807" s="61" t="s">
        <v>13826</v>
      </c>
      <c r="B3807" s="55" t="s">
        <v>12136</v>
      </c>
      <c r="C3807" s="56" t="s">
        <v>12323</v>
      </c>
      <c r="D3807" s="88" t="s">
        <v>13685</v>
      </c>
      <c r="E3807" s="44" t="s">
        <v>76</v>
      </c>
      <c r="F3807" s="62" t="s">
        <v>13827</v>
      </c>
      <c r="G3807" s="62" t="s">
        <v>13828</v>
      </c>
      <c r="H3807" s="59">
        <v>44670</v>
      </c>
      <c r="I3807" s="59">
        <v>45035</v>
      </c>
      <c r="J3807" s="48" t="str">
        <f>IF(Ugovori_OPULJP[[#This Row],[DATUM ZAVRŠETKA OPERACIJE]]&gt;DATE(2024,3,31),"u provedbi","završen")</f>
        <v>završen</v>
      </c>
      <c r="K3807" s="67" t="s">
        <v>13829</v>
      </c>
      <c r="L3807" s="67" t="s">
        <v>99</v>
      </c>
      <c r="M3807" s="49">
        <v>0.85</v>
      </c>
      <c r="N3807" s="49">
        <v>0.15</v>
      </c>
      <c r="O3807" s="50">
        <f>Ugovori_OPULJP[[#This Row],[Bespovratna sredstva - Ukupno (EU+Nac) HRK
= Ukupna ugovorena vrijednost bespovratnih sredstava]]*Ugovori_OPULJP[[#This Row],[EU STOPA SUFINANCIRANJA %
EU CO-FINANCING RATE %]]</f>
        <v>309388.00650000002</v>
      </c>
      <c r="P3807" s="51">
        <f>Ugovori_OPULJP[[#This Row],[Bespovratna sredstva - EU dio - HRK]]/7.5345</f>
        <v>41062.845112482581</v>
      </c>
      <c r="Q3807" s="50">
        <f>Ugovori_OPULJP[[#This Row],[Bespovratna sredstva - Ukupno (EU+Nac) HRK
= Ukupna ugovorena vrijednost bespovratnih sredstava]]*Ugovori_OPULJP[[#This Row],[STOPA NACIONALNOG SUFINANCIRANJA %]]</f>
        <v>54597.883500000004</v>
      </c>
      <c r="R3807" s="51">
        <f>Ugovori_OPULJP[[#This Row],[Bespovratna sredstva - Nacionalni dio - HRK]]/7.5345</f>
        <v>7246.3844316145733</v>
      </c>
      <c r="S3807" s="52">
        <v>363985.89</v>
      </c>
      <c r="T3807" s="53">
        <f>Ugovori_OPULJP[[#This Row],[Bespovratna sredstva - Ukupno (EU+Nac) HRK
= Ukupna ugovorena vrijednost bespovratnih sredstava]]/7.5345</f>
        <v>48309.22954409715</v>
      </c>
      <c r="U3807" s="50">
        <v>0</v>
      </c>
      <c r="V3807" s="51">
        <f>Ugovori_OPULJP[[#This Row],[Javni doprinos korisnika - HRK]]/7.5345</f>
        <v>0</v>
      </c>
      <c r="W3807" s="50">
        <v>0</v>
      </c>
      <c r="X3807" s="51">
        <f>Ugovori_OPULJP[[#This Row],[Privatni doprinos korisnika - HRK]]/7.5345</f>
        <v>0</v>
      </c>
      <c r="Y3807" s="52">
        <v>363985.89</v>
      </c>
      <c r="Z3807" s="53">
        <f>Ugovori_OPULJP[[#This Row],[UKUPNI PRIHVATLJIVI IZDACI
TOTAL ELIGIBLE EXPENDITURE
= Bespovratna sredstva ukupno + doprinos korisnika
= Ukupni prihvatljivi troškovi
= Ukupna ugovorena vrijednost projekta HRK]]/7.5345</f>
        <v>48309.22954409715</v>
      </c>
      <c r="AA3807" s="44" t="s">
        <v>12326</v>
      </c>
      <c r="AB3807" s="44" t="s">
        <v>753</v>
      </c>
      <c r="AC3807" s="107" t="s">
        <v>13830</v>
      </c>
      <c r="AD3807" s="43" t="s">
        <v>12328</v>
      </c>
    </row>
    <row r="3808" spans="1:30" ht="88.5" customHeight="1" x14ac:dyDescent="0.2">
      <c r="A3808" s="61" t="s">
        <v>13831</v>
      </c>
      <c r="B3808" s="55" t="s">
        <v>12136</v>
      </c>
      <c r="C3808" s="56" t="s">
        <v>12323</v>
      </c>
      <c r="D3808" s="88" t="s">
        <v>13685</v>
      </c>
      <c r="E3808" s="44" t="s">
        <v>76</v>
      </c>
      <c r="F3808" s="62" t="s">
        <v>13832</v>
      </c>
      <c r="G3808" s="62" t="s">
        <v>13833</v>
      </c>
      <c r="H3808" s="59">
        <v>44641</v>
      </c>
      <c r="I3808" s="59">
        <v>45190</v>
      </c>
      <c r="J3808" s="48" t="str">
        <f>IF(Ugovori_OPULJP[[#This Row],[DATUM ZAVRŠETKA OPERACIJE]]&gt;DATE(2024,3,31),"u provedbi","završen")</f>
        <v>završen</v>
      </c>
      <c r="K3808" s="67" t="s">
        <v>10955</v>
      </c>
      <c r="L3808" s="67" t="s">
        <v>37</v>
      </c>
      <c r="M3808" s="49">
        <v>0.85</v>
      </c>
      <c r="N3808" s="49">
        <v>0.15</v>
      </c>
      <c r="O3808" s="50">
        <f>Ugovori_OPULJP[[#This Row],[Bespovratna sredstva - Ukupno (EU+Nac) HRK
= Ukupna ugovorena vrijednost bespovratnih sredstava]]*Ugovori_OPULJP[[#This Row],[EU STOPA SUFINANCIRANJA %
EU CO-FINANCING RATE %]]</f>
        <v>354485.27499999997</v>
      </c>
      <c r="P3808" s="51">
        <f>Ugovori_OPULJP[[#This Row],[Bespovratna sredstva - EU dio - HRK]]/7.5345</f>
        <v>47048.281239631026</v>
      </c>
      <c r="Q3808" s="50">
        <f>Ugovori_OPULJP[[#This Row],[Bespovratna sredstva - Ukupno (EU+Nac) HRK
= Ukupna ugovorena vrijednost bespovratnih sredstava]]*Ugovori_OPULJP[[#This Row],[STOPA NACIONALNOG SUFINANCIRANJA %]]</f>
        <v>62556.224999999999</v>
      </c>
      <c r="R3808" s="51">
        <f>Ugovori_OPULJP[[#This Row],[Bespovratna sredstva - Nacionalni dio - HRK]]/7.5345</f>
        <v>8302.6378658172398</v>
      </c>
      <c r="S3808" s="52">
        <v>417041.5</v>
      </c>
      <c r="T3808" s="53">
        <f>Ugovori_OPULJP[[#This Row],[Bespovratna sredstva - Ukupno (EU+Nac) HRK
= Ukupna ugovorena vrijednost bespovratnih sredstava]]/7.5345</f>
        <v>55350.919105448265</v>
      </c>
      <c r="U3808" s="50">
        <v>0</v>
      </c>
      <c r="V3808" s="51">
        <f>Ugovori_OPULJP[[#This Row],[Javni doprinos korisnika - HRK]]/7.5345</f>
        <v>0</v>
      </c>
      <c r="W3808" s="50">
        <v>0</v>
      </c>
      <c r="X3808" s="51">
        <f>Ugovori_OPULJP[[#This Row],[Privatni doprinos korisnika - HRK]]/7.5345</f>
        <v>0</v>
      </c>
      <c r="Y3808" s="52">
        <v>417041.5</v>
      </c>
      <c r="Z3808" s="53">
        <f>Ugovori_OPULJP[[#This Row],[UKUPNI PRIHVATLJIVI IZDACI
TOTAL ELIGIBLE EXPENDITURE
= Bespovratna sredstva ukupno + doprinos korisnika
= Ukupni prihvatljivi troškovi
= Ukupna ugovorena vrijednost projekta HRK]]/7.5345</f>
        <v>55350.919105448265</v>
      </c>
      <c r="AA3808" s="44" t="s">
        <v>12326</v>
      </c>
      <c r="AB3808" s="44" t="s">
        <v>753</v>
      </c>
      <c r="AC3808" s="107" t="s">
        <v>13834</v>
      </c>
      <c r="AD3808" s="43" t="s">
        <v>12328</v>
      </c>
    </row>
    <row r="3809" spans="1:30" ht="88.5" customHeight="1" x14ac:dyDescent="0.2">
      <c r="A3809" s="61" t="s">
        <v>13835</v>
      </c>
      <c r="B3809" s="55" t="s">
        <v>12136</v>
      </c>
      <c r="C3809" s="56" t="s">
        <v>12323</v>
      </c>
      <c r="D3809" s="88" t="s">
        <v>13685</v>
      </c>
      <c r="E3809" s="44" t="s">
        <v>76</v>
      </c>
      <c r="F3809" s="62" t="s">
        <v>13836</v>
      </c>
      <c r="G3809" s="62" t="s">
        <v>13837</v>
      </c>
      <c r="H3809" s="59">
        <v>44641</v>
      </c>
      <c r="I3809" s="59">
        <v>45190</v>
      </c>
      <c r="J3809" s="48" t="str">
        <f>IF(Ugovori_OPULJP[[#This Row],[DATUM ZAVRŠETKA OPERACIJE]]&gt;DATE(2024,3,31),"u provedbi","završen")</f>
        <v>završen</v>
      </c>
      <c r="K3809" s="67" t="s">
        <v>2480</v>
      </c>
      <c r="L3809" s="67" t="s">
        <v>79</v>
      </c>
      <c r="M3809" s="49">
        <v>0.85</v>
      </c>
      <c r="N3809" s="49">
        <v>0.15</v>
      </c>
      <c r="O3809" s="50">
        <f>Ugovori_OPULJP[[#This Row],[Bespovratna sredstva - Ukupno (EU+Nac) HRK
= Ukupna ugovorena vrijednost bespovratnih sredstava]]*Ugovori_OPULJP[[#This Row],[EU STOPA SUFINANCIRANJA %
EU CO-FINANCING RATE %]]</f>
        <v>393785.49249999999</v>
      </c>
      <c r="P3809" s="51">
        <f>Ugovori_OPULJP[[#This Row],[Bespovratna sredstva - EU dio - HRK]]/7.5345</f>
        <v>52264.31647753666</v>
      </c>
      <c r="Q3809" s="50">
        <f>Ugovori_OPULJP[[#This Row],[Bespovratna sredstva - Ukupno (EU+Nac) HRK
= Ukupna ugovorena vrijednost bespovratnih sredstava]]*Ugovori_OPULJP[[#This Row],[STOPA NACIONALNOG SUFINANCIRANJA %]]</f>
        <v>69491.557499999995</v>
      </c>
      <c r="R3809" s="51">
        <f>Ugovori_OPULJP[[#This Row],[Bespovratna sredstva - Nacionalni dio - HRK]]/7.5345</f>
        <v>9223.1146725064682</v>
      </c>
      <c r="S3809" s="52">
        <v>463277.05</v>
      </c>
      <c r="T3809" s="53">
        <f>Ugovori_OPULJP[[#This Row],[Bespovratna sredstva - Ukupno (EU+Nac) HRK
= Ukupna ugovorena vrijednost bespovratnih sredstava]]/7.5345</f>
        <v>61487.431150043129</v>
      </c>
      <c r="U3809" s="50">
        <v>0</v>
      </c>
      <c r="V3809" s="51">
        <f>Ugovori_OPULJP[[#This Row],[Javni doprinos korisnika - HRK]]/7.5345</f>
        <v>0</v>
      </c>
      <c r="W3809" s="50">
        <v>0</v>
      </c>
      <c r="X3809" s="51">
        <f>Ugovori_OPULJP[[#This Row],[Privatni doprinos korisnika - HRK]]/7.5345</f>
        <v>0</v>
      </c>
      <c r="Y3809" s="52">
        <v>463277.05</v>
      </c>
      <c r="Z3809" s="53">
        <f>Ugovori_OPULJP[[#This Row],[UKUPNI PRIHVATLJIVI IZDACI
TOTAL ELIGIBLE EXPENDITURE
= Bespovratna sredstva ukupno + doprinos korisnika
= Ukupni prihvatljivi troškovi
= Ukupna ugovorena vrijednost projekta HRK]]/7.5345</f>
        <v>61487.431150043129</v>
      </c>
      <c r="AA3809" s="44" t="s">
        <v>12326</v>
      </c>
      <c r="AB3809" s="44" t="s">
        <v>753</v>
      </c>
      <c r="AC3809" s="107" t="s">
        <v>13838</v>
      </c>
      <c r="AD3809" s="43" t="s">
        <v>12328</v>
      </c>
    </row>
    <row r="3810" spans="1:30" ht="88.5" customHeight="1" x14ac:dyDescent="0.2">
      <c r="A3810" s="61" t="s">
        <v>13839</v>
      </c>
      <c r="B3810" s="55" t="s">
        <v>12136</v>
      </c>
      <c r="C3810" s="56" t="s">
        <v>12323</v>
      </c>
      <c r="D3810" s="88" t="s">
        <v>13685</v>
      </c>
      <c r="E3810" s="44" t="s">
        <v>76</v>
      </c>
      <c r="F3810" s="62" t="s">
        <v>13840</v>
      </c>
      <c r="G3810" s="62" t="s">
        <v>13841</v>
      </c>
      <c r="H3810" s="59">
        <v>44641</v>
      </c>
      <c r="I3810" s="59">
        <v>45190</v>
      </c>
      <c r="J3810" s="48" t="str">
        <f>IF(Ugovori_OPULJP[[#This Row],[DATUM ZAVRŠETKA OPERACIJE]]&gt;DATE(2024,3,31),"u provedbi","završen")</f>
        <v>završen</v>
      </c>
      <c r="K3810" s="67" t="s">
        <v>5497</v>
      </c>
      <c r="L3810" s="67" t="s">
        <v>37</v>
      </c>
      <c r="M3810" s="49">
        <v>0.85</v>
      </c>
      <c r="N3810" s="49">
        <v>0.15</v>
      </c>
      <c r="O3810" s="50">
        <f>Ugovori_OPULJP[[#This Row],[Bespovratna sredstva - Ukupno (EU+Nac) HRK
= Ukupna ugovorena vrijednost bespovratnih sredstava]]*Ugovori_OPULJP[[#This Row],[EU STOPA SUFINANCIRANJA %
EU CO-FINANCING RATE %]]</f>
        <v>368734.75999999995</v>
      </c>
      <c r="P3810" s="51">
        <f>Ugovori_OPULJP[[#This Row],[Bespovratna sredstva - EU dio - HRK]]/7.5345</f>
        <v>48939.512907293109</v>
      </c>
      <c r="Q3810" s="50">
        <f>Ugovori_OPULJP[[#This Row],[Bespovratna sredstva - Ukupno (EU+Nac) HRK
= Ukupna ugovorena vrijednost bespovratnih sredstava]]*Ugovori_OPULJP[[#This Row],[STOPA NACIONALNOG SUFINANCIRANJA %]]</f>
        <v>65070.84</v>
      </c>
      <c r="R3810" s="51">
        <f>Ugovori_OPULJP[[#This Row],[Bespovratna sredstva - Nacionalni dio - HRK]]/7.5345</f>
        <v>8636.3846306987853</v>
      </c>
      <c r="S3810" s="52">
        <v>433805.6</v>
      </c>
      <c r="T3810" s="53">
        <f>Ugovori_OPULJP[[#This Row],[Bespovratna sredstva - Ukupno (EU+Nac) HRK
= Ukupna ugovorena vrijednost bespovratnih sredstava]]/7.5345</f>
        <v>57575.897537991899</v>
      </c>
      <c r="U3810" s="50">
        <v>0</v>
      </c>
      <c r="V3810" s="51">
        <f>Ugovori_OPULJP[[#This Row],[Javni doprinos korisnika - HRK]]/7.5345</f>
        <v>0</v>
      </c>
      <c r="W3810" s="50">
        <v>0</v>
      </c>
      <c r="X3810" s="51">
        <f>Ugovori_OPULJP[[#This Row],[Privatni doprinos korisnika - HRK]]/7.5345</f>
        <v>0</v>
      </c>
      <c r="Y3810" s="52">
        <v>433805.6</v>
      </c>
      <c r="Z3810" s="53">
        <f>Ugovori_OPULJP[[#This Row],[UKUPNI PRIHVATLJIVI IZDACI
TOTAL ELIGIBLE EXPENDITURE
= Bespovratna sredstva ukupno + doprinos korisnika
= Ukupni prihvatljivi troškovi
= Ukupna ugovorena vrijednost projekta HRK]]/7.5345</f>
        <v>57575.897537991899</v>
      </c>
      <c r="AA3810" s="44" t="s">
        <v>12326</v>
      </c>
      <c r="AB3810" s="44" t="s">
        <v>753</v>
      </c>
      <c r="AC3810" s="107" t="s">
        <v>13842</v>
      </c>
      <c r="AD3810" s="43" t="s">
        <v>12328</v>
      </c>
    </row>
    <row r="3811" spans="1:30" ht="88.5" customHeight="1" x14ac:dyDescent="0.2">
      <c r="A3811" s="61" t="s">
        <v>13843</v>
      </c>
      <c r="B3811" s="55" t="s">
        <v>12136</v>
      </c>
      <c r="C3811" s="56" t="s">
        <v>12323</v>
      </c>
      <c r="D3811" s="88" t="s">
        <v>13685</v>
      </c>
      <c r="E3811" s="44" t="s">
        <v>76</v>
      </c>
      <c r="F3811" s="62" t="s">
        <v>13844</v>
      </c>
      <c r="G3811" s="62" t="s">
        <v>13845</v>
      </c>
      <c r="H3811" s="59">
        <v>44532</v>
      </c>
      <c r="I3811" s="59">
        <v>44897</v>
      </c>
      <c r="J3811" s="48" t="str">
        <f>IF(Ugovori_OPULJP[[#This Row],[DATUM ZAVRŠETKA OPERACIJE]]&gt;DATE(2024,3,31),"u provedbi","završen")</f>
        <v>završen</v>
      </c>
      <c r="K3811" s="58" t="s">
        <v>7245</v>
      </c>
      <c r="L3811" s="58" t="s">
        <v>333</v>
      </c>
      <c r="M3811" s="74" t="s">
        <v>3114</v>
      </c>
      <c r="N3811" s="49">
        <v>0.15</v>
      </c>
      <c r="O3811" s="50">
        <f>Ugovori_OPULJP[[#This Row],[Bespovratna sredstva - Ukupno (EU+Nac) HRK
= Ukupna ugovorena vrijednost bespovratnih sredstava]]*Ugovori_OPULJP[[#This Row],[EU STOPA SUFINANCIRANJA %
EU CO-FINANCING RATE %]]</f>
        <v>395257.76049999997</v>
      </c>
      <c r="P3811" s="51">
        <f>Ugovori_OPULJP[[#This Row],[Bespovratna sredstva - EU dio - HRK]]/7.5345</f>
        <v>52459.72002123564</v>
      </c>
      <c r="Q3811" s="50">
        <f>Ugovori_OPULJP[[#This Row],[Bespovratna sredstva - Ukupno (EU+Nac) HRK
= Ukupna ugovorena vrijednost bespovratnih sredstava]]*Ugovori_OPULJP[[#This Row],[STOPA NACIONALNOG SUFINANCIRANJA %]]</f>
        <v>69751.369500000001</v>
      </c>
      <c r="R3811" s="51">
        <f>Ugovori_OPULJP[[#This Row],[Bespovratna sredstva - Nacionalni dio - HRK]]/7.5345</f>
        <v>9257.5976508062904</v>
      </c>
      <c r="S3811" s="52">
        <v>465009.13</v>
      </c>
      <c r="T3811" s="53">
        <f>Ugovori_OPULJP[[#This Row],[Bespovratna sredstva - Ukupno (EU+Nac) HRK
= Ukupna ugovorena vrijednost bespovratnih sredstava]]/7.5345</f>
        <v>61717.317672041936</v>
      </c>
      <c r="U3811" s="50">
        <v>0</v>
      </c>
      <c r="V3811" s="51">
        <f>Ugovori_OPULJP[[#This Row],[Javni doprinos korisnika - HRK]]/7.5345</f>
        <v>0</v>
      </c>
      <c r="W3811" s="50">
        <v>0</v>
      </c>
      <c r="X3811" s="51">
        <f>Ugovori_OPULJP[[#This Row],[Privatni doprinos korisnika - HRK]]/7.5345</f>
        <v>0</v>
      </c>
      <c r="Y3811" s="52">
        <v>465009.13</v>
      </c>
      <c r="Z3811" s="53">
        <f>Ugovori_OPULJP[[#This Row],[UKUPNI PRIHVATLJIVI IZDACI
TOTAL ELIGIBLE EXPENDITURE
= Bespovratna sredstva ukupno + doprinos korisnika
= Ukupni prihvatljivi troškovi
= Ukupna ugovorena vrijednost projekta HRK]]/7.5345</f>
        <v>61717.317672041936</v>
      </c>
      <c r="AA3811" s="44" t="s">
        <v>12326</v>
      </c>
      <c r="AB3811" s="44" t="s">
        <v>753</v>
      </c>
      <c r="AC3811" s="107" t="s">
        <v>13846</v>
      </c>
      <c r="AD3811" s="43" t="s">
        <v>12328</v>
      </c>
    </row>
    <row r="3812" spans="1:30" ht="88.5" customHeight="1" x14ac:dyDescent="0.2">
      <c r="A3812" s="61" t="s">
        <v>13847</v>
      </c>
      <c r="B3812" s="55" t="s">
        <v>12136</v>
      </c>
      <c r="C3812" s="56" t="s">
        <v>12323</v>
      </c>
      <c r="D3812" s="88" t="s">
        <v>13685</v>
      </c>
      <c r="E3812" s="44" t="s">
        <v>76</v>
      </c>
      <c r="F3812" s="62" t="s">
        <v>13848</v>
      </c>
      <c r="G3812" s="62" t="s">
        <v>7547</v>
      </c>
      <c r="H3812" s="59">
        <v>44670</v>
      </c>
      <c r="I3812" s="59">
        <v>45218</v>
      </c>
      <c r="J3812" s="48" t="str">
        <f>IF(Ugovori_OPULJP[[#This Row],[DATUM ZAVRŠETKA OPERACIJE]]&gt;DATE(2024,3,31),"u provedbi","završen")</f>
        <v>završen</v>
      </c>
      <c r="K3812" s="67" t="s">
        <v>338</v>
      </c>
      <c r="L3812" s="67" t="s">
        <v>338</v>
      </c>
      <c r="M3812" s="49">
        <v>0.85</v>
      </c>
      <c r="N3812" s="49">
        <v>0.15</v>
      </c>
      <c r="O3812" s="50">
        <f>Ugovori_OPULJP[[#This Row],[Bespovratna sredstva - Ukupno (EU+Nac) HRK
= Ukupna ugovorena vrijednost bespovratnih sredstava]]*Ugovori_OPULJP[[#This Row],[EU STOPA SUFINANCIRANJA %
EU CO-FINANCING RATE %]]</f>
        <v>335864.52899999998</v>
      </c>
      <c r="P3812" s="51">
        <f>Ugovori_OPULJP[[#This Row],[Bespovratna sredstva - EU dio - HRK]]/7.5345</f>
        <v>44576.883535735615</v>
      </c>
      <c r="Q3812" s="50">
        <f>Ugovori_OPULJP[[#This Row],[Bespovratna sredstva - Ukupno (EU+Nac) HRK
= Ukupna ugovorena vrijednost bespovratnih sredstava]]*Ugovori_OPULJP[[#This Row],[STOPA NACIONALNOG SUFINANCIRANJA %]]</f>
        <v>59270.210999999996</v>
      </c>
      <c r="R3812" s="51">
        <f>Ugovori_OPULJP[[#This Row],[Bespovratna sredstva - Nacionalni dio - HRK]]/7.5345</f>
        <v>7866.5088592474604</v>
      </c>
      <c r="S3812" s="52">
        <v>395134.74</v>
      </c>
      <c r="T3812" s="53">
        <f>Ugovori_OPULJP[[#This Row],[Bespovratna sredstva - Ukupno (EU+Nac) HRK
= Ukupna ugovorena vrijednost bespovratnih sredstava]]/7.5345</f>
        <v>52443.392394983071</v>
      </c>
      <c r="U3812" s="50">
        <v>0</v>
      </c>
      <c r="V3812" s="51">
        <f>Ugovori_OPULJP[[#This Row],[Javni doprinos korisnika - HRK]]/7.5345</f>
        <v>0</v>
      </c>
      <c r="W3812" s="50">
        <v>0</v>
      </c>
      <c r="X3812" s="51">
        <f>Ugovori_OPULJP[[#This Row],[Privatni doprinos korisnika - HRK]]/7.5345</f>
        <v>0</v>
      </c>
      <c r="Y3812" s="52">
        <v>395134.74</v>
      </c>
      <c r="Z3812" s="53">
        <f>Ugovori_OPULJP[[#This Row],[UKUPNI PRIHVATLJIVI IZDACI
TOTAL ELIGIBLE EXPENDITURE
= Bespovratna sredstva ukupno + doprinos korisnika
= Ukupni prihvatljivi troškovi
= Ukupna ugovorena vrijednost projekta HRK]]/7.5345</f>
        <v>52443.392394983071</v>
      </c>
      <c r="AA3812" s="44" t="s">
        <v>12326</v>
      </c>
      <c r="AB3812" s="44" t="s">
        <v>753</v>
      </c>
      <c r="AC3812" s="107" t="s">
        <v>13849</v>
      </c>
      <c r="AD3812" s="43" t="s">
        <v>12328</v>
      </c>
    </row>
    <row r="3813" spans="1:30" ht="88.5" customHeight="1" x14ac:dyDescent="0.2">
      <c r="A3813" s="61" t="s">
        <v>13850</v>
      </c>
      <c r="B3813" s="55" t="s">
        <v>12136</v>
      </c>
      <c r="C3813" s="56" t="s">
        <v>12323</v>
      </c>
      <c r="D3813" s="88" t="s">
        <v>13685</v>
      </c>
      <c r="E3813" s="44" t="s">
        <v>76</v>
      </c>
      <c r="F3813" s="62" t="s">
        <v>13851</v>
      </c>
      <c r="G3813" s="62" t="s">
        <v>13852</v>
      </c>
      <c r="H3813" s="59">
        <v>44537</v>
      </c>
      <c r="I3813" s="59">
        <v>44902</v>
      </c>
      <c r="J3813" s="48" t="str">
        <f>IF(Ugovori_OPULJP[[#This Row],[DATUM ZAVRŠETKA OPERACIJE]]&gt;DATE(2024,3,31),"u provedbi","završen")</f>
        <v>završen</v>
      </c>
      <c r="K3813" s="58" t="s">
        <v>36</v>
      </c>
      <c r="L3813" s="58" t="s">
        <v>37</v>
      </c>
      <c r="M3813" s="74" t="s">
        <v>3114</v>
      </c>
      <c r="N3813" s="49">
        <v>0.15</v>
      </c>
      <c r="O3813" s="50">
        <f>Ugovori_OPULJP[[#This Row],[Bespovratna sredstva - Ukupno (EU+Nac) HRK
= Ukupna ugovorena vrijednost bespovratnih sredstava]]*Ugovori_OPULJP[[#This Row],[EU STOPA SUFINANCIRANJA %
EU CO-FINANCING RATE %]]</f>
        <v>367880</v>
      </c>
      <c r="P3813" s="51">
        <f>Ugovori_OPULJP[[#This Row],[Bespovratna sredstva - EU dio - HRK]]/7.5345</f>
        <v>48826.066759572626</v>
      </c>
      <c r="Q3813" s="50">
        <f>Ugovori_OPULJP[[#This Row],[Bespovratna sredstva - Ukupno (EU+Nac) HRK
= Ukupna ugovorena vrijednost bespovratnih sredstava]]*Ugovori_OPULJP[[#This Row],[STOPA NACIONALNOG SUFINANCIRANJA %]]</f>
        <v>64920</v>
      </c>
      <c r="R3813" s="51">
        <f>Ugovori_OPULJP[[#This Row],[Bespovratna sredstva - Nacionalni dio - HRK]]/7.5345</f>
        <v>8616.3647222775235</v>
      </c>
      <c r="S3813" s="52">
        <v>432800</v>
      </c>
      <c r="T3813" s="53">
        <f>Ugovori_OPULJP[[#This Row],[Bespovratna sredstva - Ukupno (EU+Nac) HRK
= Ukupna ugovorena vrijednost bespovratnih sredstava]]/7.5345</f>
        <v>57442.431481850152</v>
      </c>
      <c r="U3813" s="50">
        <v>0</v>
      </c>
      <c r="V3813" s="51">
        <f>Ugovori_OPULJP[[#This Row],[Javni doprinos korisnika - HRK]]/7.5345</f>
        <v>0</v>
      </c>
      <c r="W3813" s="50">
        <v>0</v>
      </c>
      <c r="X3813" s="51">
        <f>Ugovori_OPULJP[[#This Row],[Privatni doprinos korisnika - HRK]]/7.5345</f>
        <v>0</v>
      </c>
      <c r="Y3813" s="52">
        <v>432800</v>
      </c>
      <c r="Z3813" s="53">
        <f>Ugovori_OPULJP[[#This Row],[UKUPNI PRIHVATLJIVI IZDACI
TOTAL ELIGIBLE EXPENDITURE
= Bespovratna sredstva ukupno + doprinos korisnika
= Ukupni prihvatljivi troškovi
= Ukupna ugovorena vrijednost projekta HRK]]/7.5345</f>
        <v>57442.431481850152</v>
      </c>
      <c r="AA3813" s="44" t="s">
        <v>12326</v>
      </c>
      <c r="AB3813" s="44" t="s">
        <v>753</v>
      </c>
      <c r="AC3813" s="107" t="s">
        <v>13853</v>
      </c>
      <c r="AD3813" s="43" t="s">
        <v>12328</v>
      </c>
    </row>
    <row r="3814" spans="1:30" ht="88.5" customHeight="1" x14ac:dyDescent="0.2">
      <c r="A3814" s="61" t="s">
        <v>13854</v>
      </c>
      <c r="B3814" s="55" t="s">
        <v>12136</v>
      </c>
      <c r="C3814" s="56" t="s">
        <v>12323</v>
      </c>
      <c r="D3814" s="88" t="s">
        <v>13685</v>
      </c>
      <c r="E3814" s="44" t="s">
        <v>76</v>
      </c>
      <c r="F3814" s="62" t="s">
        <v>13855</v>
      </c>
      <c r="G3814" s="62" t="s">
        <v>1214</v>
      </c>
      <c r="H3814" s="59">
        <v>44641</v>
      </c>
      <c r="I3814" s="59">
        <v>45190</v>
      </c>
      <c r="J3814" s="48" t="str">
        <f>IF(Ugovori_OPULJP[[#This Row],[DATUM ZAVRŠETKA OPERACIJE]]&gt;DATE(2024,3,31),"u provedbi","završen")</f>
        <v>završen</v>
      </c>
      <c r="K3814" s="67" t="s">
        <v>371</v>
      </c>
      <c r="L3814" s="67" t="s">
        <v>371</v>
      </c>
      <c r="M3814" s="49">
        <v>0.85</v>
      </c>
      <c r="N3814" s="49">
        <v>0.15</v>
      </c>
      <c r="O3814" s="50">
        <f>Ugovori_OPULJP[[#This Row],[Bespovratna sredstva - Ukupno (EU+Nac) HRK
= Ukupna ugovorena vrijednost bespovratnih sredstava]]*Ugovori_OPULJP[[#This Row],[EU STOPA SUFINANCIRANJA %
EU CO-FINANCING RATE %]]</f>
        <v>390343.98699999996</v>
      </c>
      <c r="P3814" s="51">
        <f>Ugovori_OPULJP[[#This Row],[Bespovratna sredstva - EU dio - HRK]]/7.5345</f>
        <v>51807.550202402272</v>
      </c>
      <c r="Q3814" s="50">
        <f>Ugovori_OPULJP[[#This Row],[Bespovratna sredstva - Ukupno (EU+Nac) HRK
= Ukupna ugovorena vrijednost bespovratnih sredstava]]*Ugovori_OPULJP[[#This Row],[STOPA NACIONALNOG SUFINANCIRANJA %]]</f>
        <v>68884.232999999993</v>
      </c>
      <c r="R3814" s="51">
        <f>Ugovori_OPULJP[[#This Row],[Bespovratna sredstva - Nacionalni dio - HRK]]/7.5345</f>
        <v>9142.5088592474604</v>
      </c>
      <c r="S3814" s="52">
        <v>459228.22</v>
      </c>
      <c r="T3814" s="53">
        <f>Ugovori_OPULJP[[#This Row],[Bespovratna sredstva - Ukupno (EU+Nac) HRK
= Ukupna ugovorena vrijednost bespovratnih sredstava]]/7.5345</f>
        <v>60950.059061649736</v>
      </c>
      <c r="U3814" s="50">
        <v>0</v>
      </c>
      <c r="V3814" s="51">
        <f>Ugovori_OPULJP[[#This Row],[Javni doprinos korisnika - HRK]]/7.5345</f>
        <v>0</v>
      </c>
      <c r="W3814" s="50">
        <v>0</v>
      </c>
      <c r="X3814" s="51">
        <f>Ugovori_OPULJP[[#This Row],[Privatni doprinos korisnika - HRK]]/7.5345</f>
        <v>0</v>
      </c>
      <c r="Y3814" s="52">
        <v>459228.22</v>
      </c>
      <c r="Z3814" s="53">
        <f>Ugovori_OPULJP[[#This Row],[UKUPNI PRIHVATLJIVI IZDACI
TOTAL ELIGIBLE EXPENDITURE
= Bespovratna sredstva ukupno + doprinos korisnika
= Ukupni prihvatljivi troškovi
= Ukupna ugovorena vrijednost projekta HRK]]/7.5345</f>
        <v>60950.059061649736</v>
      </c>
      <c r="AA3814" s="44" t="s">
        <v>12326</v>
      </c>
      <c r="AB3814" s="44" t="s">
        <v>753</v>
      </c>
      <c r="AC3814" s="107" t="s">
        <v>13856</v>
      </c>
      <c r="AD3814" s="43" t="s">
        <v>12328</v>
      </c>
    </row>
    <row r="3815" spans="1:30" ht="88.5" customHeight="1" x14ac:dyDescent="0.2">
      <c r="A3815" s="61" t="s">
        <v>13857</v>
      </c>
      <c r="B3815" s="55" t="s">
        <v>12136</v>
      </c>
      <c r="C3815" s="56" t="s">
        <v>12323</v>
      </c>
      <c r="D3815" s="88" t="s">
        <v>13685</v>
      </c>
      <c r="E3815" s="44" t="s">
        <v>76</v>
      </c>
      <c r="F3815" s="62" t="s">
        <v>13858</v>
      </c>
      <c r="G3815" s="62" t="s">
        <v>1659</v>
      </c>
      <c r="H3815" s="59">
        <v>44648</v>
      </c>
      <c r="I3815" s="59">
        <v>45197</v>
      </c>
      <c r="J3815" s="48" t="str">
        <f>IF(Ugovori_OPULJP[[#This Row],[DATUM ZAVRŠETKA OPERACIJE]]&gt;DATE(2024,3,31),"u provedbi","završen")</f>
        <v>završen</v>
      </c>
      <c r="K3815" s="58" t="s">
        <v>155</v>
      </c>
      <c r="L3815" s="58" t="s">
        <v>155</v>
      </c>
      <c r="M3815" s="49">
        <v>0.85</v>
      </c>
      <c r="N3815" s="49">
        <v>0.15</v>
      </c>
      <c r="O3815" s="50">
        <f>Ugovori_OPULJP[[#This Row],[Bespovratna sredstva - Ukupno (EU+Nac) HRK
= Ukupna ugovorena vrijednost bespovratnih sredstava]]*Ugovori_OPULJP[[#This Row],[EU STOPA SUFINANCIRANJA %
EU CO-FINANCING RATE %]]</f>
        <v>345349.48349999997</v>
      </c>
      <c r="P3815" s="51">
        <f>Ugovori_OPULJP[[#This Row],[Bespovratna sredstva - EU dio - HRK]]/7.5345</f>
        <v>45835.753334660556</v>
      </c>
      <c r="Q3815" s="50">
        <f>Ugovori_OPULJP[[#This Row],[Bespovratna sredstva - Ukupno (EU+Nac) HRK
= Ukupna ugovorena vrijednost bespovratnih sredstava]]*Ugovori_OPULJP[[#This Row],[STOPA NACIONALNOG SUFINANCIRANJA %]]</f>
        <v>60944.0265</v>
      </c>
      <c r="R3815" s="51">
        <f>Ugovori_OPULJP[[#This Row],[Bespovratna sredstva - Nacionalni dio - HRK]]/7.5345</f>
        <v>8088.662353175393</v>
      </c>
      <c r="S3815" s="52">
        <v>406293.51</v>
      </c>
      <c r="T3815" s="53">
        <f>Ugovori_OPULJP[[#This Row],[Bespovratna sredstva - Ukupno (EU+Nac) HRK
= Ukupna ugovorena vrijednost bespovratnih sredstava]]/7.5345</f>
        <v>53924.41568783595</v>
      </c>
      <c r="U3815" s="50">
        <v>0</v>
      </c>
      <c r="V3815" s="51">
        <f>Ugovori_OPULJP[[#This Row],[Javni doprinos korisnika - HRK]]/7.5345</f>
        <v>0</v>
      </c>
      <c r="W3815" s="50">
        <v>0</v>
      </c>
      <c r="X3815" s="51">
        <f>Ugovori_OPULJP[[#This Row],[Privatni doprinos korisnika - HRK]]/7.5345</f>
        <v>0</v>
      </c>
      <c r="Y3815" s="52">
        <v>406293.51</v>
      </c>
      <c r="Z3815" s="53">
        <f>Ugovori_OPULJP[[#This Row],[UKUPNI PRIHVATLJIVI IZDACI
TOTAL ELIGIBLE EXPENDITURE
= Bespovratna sredstva ukupno + doprinos korisnika
= Ukupni prihvatljivi troškovi
= Ukupna ugovorena vrijednost projekta HRK]]/7.5345</f>
        <v>53924.41568783595</v>
      </c>
      <c r="AA3815" s="44" t="s">
        <v>12326</v>
      </c>
      <c r="AB3815" s="44" t="s">
        <v>753</v>
      </c>
      <c r="AC3815" s="107" t="s">
        <v>13859</v>
      </c>
      <c r="AD3815" s="43" t="s">
        <v>12328</v>
      </c>
    </row>
    <row r="3816" spans="1:30" ht="88.5" customHeight="1" x14ac:dyDescent="0.2">
      <c r="A3816" s="61" t="s">
        <v>13860</v>
      </c>
      <c r="B3816" s="55" t="s">
        <v>12136</v>
      </c>
      <c r="C3816" s="56" t="s">
        <v>12323</v>
      </c>
      <c r="D3816" s="88" t="s">
        <v>13685</v>
      </c>
      <c r="E3816" s="44" t="s">
        <v>76</v>
      </c>
      <c r="F3816" s="62" t="s">
        <v>13861</v>
      </c>
      <c r="G3816" s="62" t="s">
        <v>13862</v>
      </c>
      <c r="H3816" s="59">
        <v>44536</v>
      </c>
      <c r="I3816" s="59">
        <v>44991</v>
      </c>
      <c r="J3816" s="48" t="str">
        <f>IF(Ugovori_OPULJP[[#This Row],[DATUM ZAVRŠETKA OPERACIJE]]&gt;DATE(2024,3,31),"u provedbi","završen")</f>
        <v>završen</v>
      </c>
      <c r="K3816" s="58" t="s">
        <v>13863</v>
      </c>
      <c r="L3816" s="58" t="s">
        <v>37</v>
      </c>
      <c r="M3816" s="74" t="s">
        <v>3114</v>
      </c>
      <c r="N3816" s="49">
        <v>0.15</v>
      </c>
      <c r="O3816" s="50">
        <f>Ugovori_OPULJP[[#This Row],[Bespovratna sredstva - Ukupno (EU+Nac) HRK
= Ukupna ugovorena vrijednost bespovratnih sredstava]]*Ugovori_OPULJP[[#This Row],[EU STOPA SUFINANCIRANJA %
EU CO-FINANCING RATE %]]</f>
        <v>409655.06050000002</v>
      </c>
      <c r="P3816" s="51">
        <f>Ugovori_OPULJP[[#This Row],[Bespovratna sredstva - EU dio - HRK]]/7.5345</f>
        <v>54370.570110823544</v>
      </c>
      <c r="Q3816" s="50">
        <f>Ugovori_OPULJP[[#This Row],[Bespovratna sredstva - Ukupno (EU+Nac) HRK
= Ukupna ugovorena vrijednost bespovratnih sredstava]]*Ugovori_OPULJP[[#This Row],[STOPA NACIONALNOG SUFINANCIRANJA %]]</f>
        <v>72292.069499999998</v>
      </c>
      <c r="R3816" s="51">
        <f>Ugovori_OPULJP[[#This Row],[Bespovratna sredstva - Nacionalni dio - HRK]]/7.5345</f>
        <v>9594.8064901453308</v>
      </c>
      <c r="S3816" s="52">
        <v>481947.13</v>
      </c>
      <c r="T3816" s="53">
        <f>Ugovori_OPULJP[[#This Row],[Bespovratna sredstva - Ukupno (EU+Nac) HRK
= Ukupna ugovorena vrijednost bespovratnih sredstava]]/7.5345</f>
        <v>63965.376600968877</v>
      </c>
      <c r="U3816" s="50">
        <v>0</v>
      </c>
      <c r="V3816" s="51">
        <f>Ugovori_OPULJP[[#This Row],[Javni doprinos korisnika - HRK]]/7.5345</f>
        <v>0</v>
      </c>
      <c r="W3816" s="50">
        <v>0</v>
      </c>
      <c r="X3816" s="51">
        <f>Ugovori_OPULJP[[#This Row],[Privatni doprinos korisnika - HRK]]/7.5345</f>
        <v>0</v>
      </c>
      <c r="Y3816" s="52">
        <v>481947.13</v>
      </c>
      <c r="Z3816" s="53">
        <f>Ugovori_OPULJP[[#This Row],[UKUPNI PRIHVATLJIVI IZDACI
TOTAL ELIGIBLE EXPENDITURE
= Bespovratna sredstva ukupno + doprinos korisnika
= Ukupni prihvatljivi troškovi
= Ukupna ugovorena vrijednost projekta HRK]]/7.5345</f>
        <v>63965.376600968877</v>
      </c>
      <c r="AA3816" s="44" t="s">
        <v>12326</v>
      </c>
      <c r="AB3816" s="44" t="s">
        <v>753</v>
      </c>
      <c r="AC3816" s="107" t="s">
        <v>13864</v>
      </c>
      <c r="AD3816" s="43" t="s">
        <v>12328</v>
      </c>
    </row>
    <row r="3817" spans="1:30" ht="88.5" customHeight="1" x14ac:dyDescent="0.2">
      <c r="A3817" s="61" t="s">
        <v>13865</v>
      </c>
      <c r="B3817" s="55" t="s">
        <v>12136</v>
      </c>
      <c r="C3817" s="56" t="s">
        <v>12323</v>
      </c>
      <c r="D3817" s="88" t="s">
        <v>13685</v>
      </c>
      <c r="E3817" s="44" t="s">
        <v>76</v>
      </c>
      <c r="F3817" s="62" t="s">
        <v>13866</v>
      </c>
      <c r="G3817" s="45" t="s">
        <v>3183</v>
      </c>
      <c r="H3817" s="59">
        <v>44641</v>
      </c>
      <c r="I3817" s="59">
        <v>45190</v>
      </c>
      <c r="J3817" s="48" t="str">
        <f>IF(Ugovori_OPULJP[[#This Row],[DATUM ZAVRŠETKA OPERACIJE]]&gt;DATE(2024,3,31),"u provedbi","završen")</f>
        <v>završen</v>
      </c>
      <c r="K3817" s="67" t="s">
        <v>99</v>
      </c>
      <c r="L3817" s="67" t="s">
        <v>99</v>
      </c>
      <c r="M3817" s="49">
        <v>0.85</v>
      </c>
      <c r="N3817" s="49">
        <v>0.15</v>
      </c>
      <c r="O3817" s="50">
        <f>Ugovori_OPULJP[[#This Row],[Bespovratna sredstva - Ukupno (EU+Nac) HRK
= Ukupna ugovorena vrijednost bespovratnih sredstava]]*Ugovori_OPULJP[[#This Row],[EU STOPA SUFINANCIRANJA %
EU CO-FINANCING RATE %]]</f>
        <v>360511.92799999996</v>
      </c>
      <c r="P3817" s="51">
        <f>Ugovori_OPULJP[[#This Row],[Bespovratna sredstva - EU dio - HRK]]/7.5345</f>
        <v>47848.155551131451</v>
      </c>
      <c r="Q3817" s="50">
        <f>Ugovori_OPULJP[[#This Row],[Bespovratna sredstva - Ukupno (EU+Nac) HRK
= Ukupna ugovorena vrijednost bespovratnih sredstava]]*Ugovori_OPULJP[[#This Row],[STOPA NACIONALNOG SUFINANCIRANJA %]]</f>
        <v>63619.751999999993</v>
      </c>
      <c r="R3817" s="51">
        <f>Ugovori_OPULJP[[#This Row],[Bespovratna sredstva - Nacionalni dio - HRK]]/7.5345</f>
        <v>8443.7921560820214</v>
      </c>
      <c r="S3817" s="52">
        <v>424131.68</v>
      </c>
      <c r="T3817" s="53">
        <f>Ugovori_OPULJP[[#This Row],[Bespovratna sredstva - Ukupno (EU+Nac) HRK
= Ukupna ugovorena vrijednost bespovratnih sredstava]]/7.5345</f>
        <v>56291.947707213483</v>
      </c>
      <c r="U3817" s="50">
        <v>0</v>
      </c>
      <c r="V3817" s="51">
        <f>Ugovori_OPULJP[[#This Row],[Javni doprinos korisnika - HRK]]/7.5345</f>
        <v>0</v>
      </c>
      <c r="W3817" s="50">
        <v>0</v>
      </c>
      <c r="X3817" s="51">
        <f>Ugovori_OPULJP[[#This Row],[Privatni doprinos korisnika - HRK]]/7.5345</f>
        <v>0</v>
      </c>
      <c r="Y3817" s="52">
        <v>424131.68</v>
      </c>
      <c r="Z3817" s="53">
        <f>Ugovori_OPULJP[[#This Row],[UKUPNI PRIHVATLJIVI IZDACI
TOTAL ELIGIBLE EXPENDITURE
= Bespovratna sredstva ukupno + doprinos korisnika
= Ukupni prihvatljivi troškovi
= Ukupna ugovorena vrijednost projekta HRK]]/7.5345</f>
        <v>56291.947707213483</v>
      </c>
      <c r="AA3817" s="44" t="s">
        <v>12326</v>
      </c>
      <c r="AB3817" s="44" t="s">
        <v>753</v>
      </c>
      <c r="AC3817" s="107" t="s">
        <v>13867</v>
      </c>
      <c r="AD3817" s="43" t="s">
        <v>12328</v>
      </c>
    </row>
    <row r="3818" spans="1:30" ht="88.5" customHeight="1" x14ac:dyDescent="0.2">
      <c r="A3818" s="61" t="s">
        <v>13868</v>
      </c>
      <c r="B3818" s="55" t="s">
        <v>12136</v>
      </c>
      <c r="C3818" s="56" t="s">
        <v>12323</v>
      </c>
      <c r="D3818" s="88" t="s">
        <v>13685</v>
      </c>
      <c r="E3818" s="44" t="s">
        <v>76</v>
      </c>
      <c r="F3818" s="62" t="s">
        <v>13869</v>
      </c>
      <c r="G3818" s="45" t="s">
        <v>493</v>
      </c>
      <c r="H3818" s="59">
        <v>44789</v>
      </c>
      <c r="I3818" s="59">
        <v>45154</v>
      </c>
      <c r="J3818" s="48" t="str">
        <f>IF(Ugovori_OPULJP[[#This Row],[DATUM ZAVRŠETKA OPERACIJE]]&gt;DATE(2024,3,31),"u provedbi","završen")</f>
        <v>završen</v>
      </c>
      <c r="K3818" s="67" t="s">
        <v>13870</v>
      </c>
      <c r="L3818" s="46" t="s">
        <v>271</v>
      </c>
      <c r="M3818" s="49">
        <v>0.85</v>
      </c>
      <c r="N3818" s="49">
        <v>0.15</v>
      </c>
      <c r="O3818" s="50">
        <f>Ugovori_OPULJP[[#This Row],[Bespovratna sredstva - Ukupno (EU+Nac) HRK
= Ukupna ugovorena vrijednost bespovratnih sredstava]]*Ugovori_OPULJP[[#This Row],[EU STOPA SUFINANCIRANJA %
EU CO-FINANCING RATE %]]</f>
        <v>381655.40599999996</v>
      </c>
      <c r="P3818" s="51">
        <f>Ugovori_OPULJP[[#This Row],[Bespovratna sredstva - EU dio - HRK]]/7.5345</f>
        <v>50654.377330944313</v>
      </c>
      <c r="Q3818" s="50">
        <f>Ugovori_OPULJP[[#This Row],[Bespovratna sredstva - Ukupno (EU+Nac) HRK
= Ukupna ugovorena vrijednost bespovratnih sredstava]]*Ugovori_OPULJP[[#This Row],[STOPA NACIONALNOG SUFINANCIRANJA %]]</f>
        <v>67350.953999999998</v>
      </c>
      <c r="R3818" s="51">
        <f>Ugovori_OPULJP[[#This Row],[Bespovratna sredstva - Nacionalni dio - HRK]]/7.5345</f>
        <v>8939.0077642842916</v>
      </c>
      <c r="S3818" s="52">
        <v>449006.36</v>
      </c>
      <c r="T3818" s="51">
        <f>Ugovori_OPULJP[[#This Row],[Bespovratna sredstva - Ukupno (EU+Nac) HRK
= Ukupna ugovorena vrijednost bespovratnih sredstava]]/7.5345</f>
        <v>59593.385095228608</v>
      </c>
      <c r="U3818" s="50">
        <v>0</v>
      </c>
      <c r="V3818" s="51">
        <f>Ugovori_OPULJP[[#This Row],[Javni doprinos korisnika - HRK]]/7.5345</f>
        <v>0</v>
      </c>
      <c r="W3818" s="50">
        <v>0</v>
      </c>
      <c r="X3818" s="51">
        <f>Ugovori_OPULJP[[#This Row],[Privatni doprinos korisnika - HRK]]/7.5345</f>
        <v>0</v>
      </c>
      <c r="Y3818" s="52">
        <v>449006.36</v>
      </c>
      <c r="Z3818" s="53">
        <f>Ugovori_OPULJP[[#This Row],[UKUPNI PRIHVATLJIVI IZDACI
TOTAL ELIGIBLE EXPENDITURE
= Bespovratna sredstva ukupno + doprinos korisnika
= Ukupni prihvatljivi troškovi
= Ukupna ugovorena vrijednost projekta HRK]]/7.5345</f>
        <v>59593.385095228608</v>
      </c>
      <c r="AA3818" s="44" t="s">
        <v>12326</v>
      </c>
      <c r="AB3818" s="44" t="s">
        <v>753</v>
      </c>
      <c r="AC3818" s="107" t="s">
        <v>13871</v>
      </c>
      <c r="AD3818" s="63" t="s">
        <v>12328</v>
      </c>
    </row>
    <row r="3819" spans="1:30" ht="88.5" customHeight="1" x14ac:dyDescent="0.2">
      <c r="A3819" s="61" t="s">
        <v>13872</v>
      </c>
      <c r="B3819" s="55" t="s">
        <v>12136</v>
      </c>
      <c r="C3819" s="56" t="s">
        <v>12323</v>
      </c>
      <c r="D3819" s="88" t="s">
        <v>13685</v>
      </c>
      <c r="E3819" s="44" t="s">
        <v>76</v>
      </c>
      <c r="F3819" s="62" t="s">
        <v>13873</v>
      </c>
      <c r="G3819" s="62" t="s">
        <v>328</v>
      </c>
      <c r="H3819" s="59">
        <v>44652</v>
      </c>
      <c r="I3819" s="59">
        <v>45017</v>
      </c>
      <c r="J3819" s="48" t="str">
        <f>IF(Ugovori_OPULJP[[#This Row],[DATUM ZAVRŠETKA OPERACIJE]]&gt;DATE(2024,3,31),"u provedbi","završen")</f>
        <v>završen</v>
      </c>
      <c r="K3819" s="67" t="s">
        <v>13874</v>
      </c>
      <c r="L3819" s="67" t="s">
        <v>104</v>
      </c>
      <c r="M3819" s="49">
        <v>0.85</v>
      </c>
      <c r="N3819" s="49">
        <v>0.15</v>
      </c>
      <c r="O3819" s="50">
        <f>Ugovori_OPULJP[[#This Row],[Bespovratna sredstva - Ukupno (EU+Nac) HRK
= Ukupna ugovorena vrijednost bespovratnih sredstava]]*Ugovori_OPULJP[[#This Row],[EU STOPA SUFINANCIRANJA %
EU CO-FINANCING RATE %]]</f>
        <v>319370.72950000002</v>
      </c>
      <c r="P3819" s="51">
        <f>Ugovori_OPULJP[[#This Row],[Bespovratna sredstva - EU dio - HRK]]/7.5345</f>
        <v>42387.780144667864</v>
      </c>
      <c r="Q3819" s="50">
        <f>Ugovori_OPULJP[[#This Row],[Bespovratna sredstva - Ukupno (EU+Nac) HRK
= Ukupna ugovorena vrijednost bespovratnih sredstava]]*Ugovori_OPULJP[[#This Row],[STOPA NACIONALNOG SUFINANCIRANJA %]]</f>
        <v>56359.540500000003</v>
      </c>
      <c r="R3819" s="51">
        <f>Ugovori_OPULJP[[#This Row],[Bespovratna sredstva - Nacionalni dio - HRK]]/7.5345</f>
        <v>7480.1964961178583</v>
      </c>
      <c r="S3819" s="52">
        <v>375730.27</v>
      </c>
      <c r="T3819" s="53">
        <f>Ugovori_OPULJP[[#This Row],[Bespovratna sredstva - Ukupno (EU+Nac) HRK
= Ukupna ugovorena vrijednost bespovratnih sredstava]]/7.5345</f>
        <v>49867.976640785717</v>
      </c>
      <c r="U3819" s="50">
        <v>0</v>
      </c>
      <c r="V3819" s="51">
        <f>Ugovori_OPULJP[[#This Row],[Javni doprinos korisnika - HRK]]/7.5345</f>
        <v>0</v>
      </c>
      <c r="W3819" s="50">
        <v>0</v>
      </c>
      <c r="X3819" s="51">
        <f>Ugovori_OPULJP[[#This Row],[Privatni doprinos korisnika - HRK]]/7.5345</f>
        <v>0</v>
      </c>
      <c r="Y3819" s="52">
        <v>375730.27</v>
      </c>
      <c r="Z3819" s="53">
        <f>Ugovori_OPULJP[[#This Row],[UKUPNI PRIHVATLJIVI IZDACI
TOTAL ELIGIBLE EXPENDITURE
= Bespovratna sredstva ukupno + doprinos korisnika
= Ukupni prihvatljivi troškovi
= Ukupna ugovorena vrijednost projekta HRK]]/7.5345</f>
        <v>49867.976640785717</v>
      </c>
      <c r="AA3819" s="44" t="s">
        <v>12326</v>
      </c>
      <c r="AB3819" s="44" t="s">
        <v>753</v>
      </c>
      <c r="AC3819" s="107" t="s">
        <v>13875</v>
      </c>
      <c r="AD3819" s="43" t="s">
        <v>12328</v>
      </c>
    </row>
    <row r="3820" spans="1:30" ht="88.5" customHeight="1" x14ac:dyDescent="0.2">
      <c r="A3820" s="61" t="s">
        <v>13876</v>
      </c>
      <c r="B3820" s="55" t="s">
        <v>12136</v>
      </c>
      <c r="C3820" s="56" t="s">
        <v>12323</v>
      </c>
      <c r="D3820" s="88" t="s">
        <v>13685</v>
      </c>
      <c r="E3820" s="44" t="s">
        <v>76</v>
      </c>
      <c r="F3820" s="62" t="s">
        <v>13877</v>
      </c>
      <c r="G3820" s="62" t="s">
        <v>1455</v>
      </c>
      <c r="H3820" s="59">
        <v>44670</v>
      </c>
      <c r="I3820" s="59">
        <v>45035</v>
      </c>
      <c r="J3820" s="48" t="str">
        <f>IF(Ugovori_OPULJP[[#This Row],[DATUM ZAVRŠETKA OPERACIJE]]&gt;DATE(2024,3,31),"u provedbi","završen")</f>
        <v>završen</v>
      </c>
      <c r="K3820" s="67" t="s">
        <v>2419</v>
      </c>
      <c r="L3820" s="67" t="s">
        <v>94</v>
      </c>
      <c r="M3820" s="49">
        <v>0.85</v>
      </c>
      <c r="N3820" s="49">
        <v>0.15</v>
      </c>
      <c r="O3820" s="50">
        <f>Ugovori_OPULJP[[#This Row],[Bespovratna sredstva - Ukupno (EU+Nac) HRK
= Ukupna ugovorena vrijednost bespovratnih sredstava]]*Ugovori_OPULJP[[#This Row],[EU STOPA SUFINANCIRANJA %
EU CO-FINANCING RATE %]]</f>
        <v>321299.50699999998</v>
      </c>
      <c r="P3820" s="51">
        <f>Ugovori_OPULJP[[#This Row],[Bespovratna sredstva - EU dio - HRK]]/7.5345</f>
        <v>42643.772911274798</v>
      </c>
      <c r="Q3820" s="50">
        <f>Ugovori_OPULJP[[#This Row],[Bespovratna sredstva - Ukupno (EU+Nac) HRK
= Ukupna ugovorena vrijednost bespovratnih sredstava]]*Ugovori_OPULJP[[#This Row],[STOPA NACIONALNOG SUFINANCIRANJA %]]</f>
        <v>56699.912999999993</v>
      </c>
      <c r="R3820" s="51">
        <f>Ugovori_OPULJP[[#This Row],[Bespovratna sredstva - Nacionalni dio - HRK]]/7.5345</f>
        <v>7525.3716902249635</v>
      </c>
      <c r="S3820" s="52">
        <v>377999.42</v>
      </c>
      <c r="T3820" s="53">
        <f>Ugovori_OPULJP[[#This Row],[Bespovratna sredstva - Ukupno (EU+Nac) HRK
= Ukupna ugovorena vrijednost bespovratnih sredstava]]/7.5345</f>
        <v>50169.144601499764</v>
      </c>
      <c r="U3820" s="50">
        <v>0</v>
      </c>
      <c r="V3820" s="51">
        <f>Ugovori_OPULJP[[#This Row],[Javni doprinos korisnika - HRK]]/7.5345</f>
        <v>0</v>
      </c>
      <c r="W3820" s="50">
        <v>0</v>
      </c>
      <c r="X3820" s="51">
        <f>Ugovori_OPULJP[[#This Row],[Privatni doprinos korisnika - HRK]]/7.5345</f>
        <v>0</v>
      </c>
      <c r="Y3820" s="52">
        <v>377999.42</v>
      </c>
      <c r="Z3820" s="53">
        <f>Ugovori_OPULJP[[#This Row],[UKUPNI PRIHVATLJIVI IZDACI
TOTAL ELIGIBLE EXPENDITURE
= Bespovratna sredstva ukupno + doprinos korisnika
= Ukupni prihvatljivi troškovi
= Ukupna ugovorena vrijednost projekta HRK]]/7.5345</f>
        <v>50169.144601499764</v>
      </c>
      <c r="AA3820" s="44" t="s">
        <v>12326</v>
      </c>
      <c r="AB3820" s="44" t="s">
        <v>753</v>
      </c>
      <c r="AC3820" s="107" t="s">
        <v>13878</v>
      </c>
      <c r="AD3820" s="43" t="s">
        <v>12328</v>
      </c>
    </row>
    <row r="3821" spans="1:30" ht="88.5" customHeight="1" x14ac:dyDescent="0.2">
      <c r="A3821" s="61" t="s">
        <v>13879</v>
      </c>
      <c r="B3821" s="55" t="s">
        <v>12136</v>
      </c>
      <c r="C3821" s="56" t="s">
        <v>12323</v>
      </c>
      <c r="D3821" s="88" t="s">
        <v>13685</v>
      </c>
      <c r="E3821" s="44" t="s">
        <v>76</v>
      </c>
      <c r="F3821" s="62" t="s">
        <v>13880</v>
      </c>
      <c r="G3821" s="62" t="s">
        <v>13881</v>
      </c>
      <c r="H3821" s="59">
        <v>44532</v>
      </c>
      <c r="I3821" s="59">
        <v>44897</v>
      </c>
      <c r="J3821" s="48" t="str">
        <f>IF(Ugovori_OPULJP[[#This Row],[DATUM ZAVRŠETKA OPERACIJE]]&gt;DATE(2024,3,31),"u provedbi","završen")</f>
        <v>završen</v>
      </c>
      <c r="K3821" s="58" t="s">
        <v>104</v>
      </c>
      <c r="L3821" s="58" t="s">
        <v>104</v>
      </c>
      <c r="M3821" s="74" t="s">
        <v>3114</v>
      </c>
      <c r="N3821" s="49">
        <v>0.15</v>
      </c>
      <c r="O3821" s="50">
        <f>Ugovori_OPULJP[[#This Row],[Bespovratna sredstva - Ukupno (EU+Nac) HRK
= Ukupna ugovorena vrijednost bespovratnih sredstava]]*Ugovori_OPULJP[[#This Row],[EU STOPA SUFINANCIRANJA %
EU CO-FINANCING RATE %]]</f>
        <v>328048.71950000001</v>
      </c>
      <c r="P3821" s="51">
        <f>Ugovori_OPULJP[[#This Row],[Bespovratna sredstva - EU dio - HRK]]/7.5345</f>
        <v>43539.547348861903</v>
      </c>
      <c r="Q3821" s="50">
        <f>Ugovori_OPULJP[[#This Row],[Bespovratna sredstva - Ukupno (EU+Nac) HRK
= Ukupna ugovorena vrijednost bespovratnih sredstava]]*Ugovori_OPULJP[[#This Row],[STOPA NACIONALNOG SUFINANCIRANJA %]]</f>
        <v>57890.950499999999</v>
      </c>
      <c r="R3821" s="51">
        <f>Ugovori_OPULJP[[#This Row],[Bespovratna sredstva - Nacionalni dio - HRK]]/7.5345</f>
        <v>7683.4495321520999</v>
      </c>
      <c r="S3821" s="52">
        <v>385939.67</v>
      </c>
      <c r="T3821" s="53">
        <f>Ugovori_OPULJP[[#This Row],[Bespovratna sredstva - Ukupno (EU+Nac) HRK
= Ukupna ugovorena vrijednost bespovratnih sredstava]]/7.5345</f>
        <v>51222.996881013998</v>
      </c>
      <c r="U3821" s="50">
        <v>0</v>
      </c>
      <c r="V3821" s="51">
        <f>Ugovori_OPULJP[[#This Row],[Javni doprinos korisnika - HRK]]/7.5345</f>
        <v>0</v>
      </c>
      <c r="W3821" s="50">
        <v>0</v>
      </c>
      <c r="X3821" s="51">
        <f>Ugovori_OPULJP[[#This Row],[Privatni doprinos korisnika - HRK]]/7.5345</f>
        <v>0</v>
      </c>
      <c r="Y3821" s="52">
        <v>385939.67</v>
      </c>
      <c r="Z3821" s="53">
        <f>Ugovori_OPULJP[[#This Row],[UKUPNI PRIHVATLJIVI IZDACI
TOTAL ELIGIBLE EXPENDITURE
= Bespovratna sredstva ukupno + doprinos korisnika
= Ukupni prihvatljivi troškovi
= Ukupna ugovorena vrijednost projekta HRK]]/7.5345</f>
        <v>51222.996881013998</v>
      </c>
      <c r="AA3821" s="44" t="s">
        <v>12326</v>
      </c>
      <c r="AB3821" s="44" t="s">
        <v>753</v>
      </c>
      <c r="AC3821" s="107" t="s">
        <v>13882</v>
      </c>
      <c r="AD3821" s="43" t="s">
        <v>12328</v>
      </c>
    </row>
    <row r="3822" spans="1:30" ht="88.5" customHeight="1" x14ac:dyDescent="0.2">
      <c r="A3822" s="61" t="s">
        <v>13883</v>
      </c>
      <c r="B3822" s="55" t="s">
        <v>12136</v>
      </c>
      <c r="C3822" s="56" t="s">
        <v>12323</v>
      </c>
      <c r="D3822" s="88" t="s">
        <v>13685</v>
      </c>
      <c r="E3822" s="44" t="s">
        <v>76</v>
      </c>
      <c r="F3822" s="62" t="s">
        <v>13884</v>
      </c>
      <c r="G3822" s="62" t="s">
        <v>13885</v>
      </c>
      <c r="H3822" s="59">
        <v>44533</v>
      </c>
      <c r="I3822" s="59">
        <v>45080</v>
      </c>
      <c r="J3822" s="48" t="str">
        <f>IF(Ugovori_OPULJP[[#This Row],[DATUM ZAVRŠETKA OPERACIJE]]&gt;DATE(2024,3,31),"u provedbi","završen")</f>
        <v>završen</v>
      </c>
      <c r="K3822" s="58" t="s">
        <v>99</v>
      </c>
      <c r="L3822" s="58" t="s">
        <v>99</v>
      </c>
      <c r="M3822" s="74" t="s">
        <v>3114</v>
      </c>
      <c r="N3822" s="49">
        <v>0.15</v>
      </c>
      <c r="O3822" s="50">
        <f>Ugovori_OPULJP[[#This Row],[Bespovratna sredstva - Ukupno (EU+Nac) HRK
= Ukupna ugovorena vrijednost bespovratnih sredstava]]*Ugovori_OPULJP[[#This Row],[EU STOPA SUFINANCIRANJA %
EU CO-FINANCING RATE %]]</f>
        <v>409568.81949999998</v>
      </c>
      <c r="P3822" s="51">
        <f>Ugovori_OPULJP[[#This Row],[Bespovratna sredstva - EU dio - HRK]]/7.5345</f>
        <v>54359.123963103055</v>
      </c>
      <c r="Q3822" s="50">
        <f>Ugovori_OPULJP[[#This Row],[Bespovratna sredstva - Ukupno (EU+Nac) HRK
= Ukupna ugovorena vrijednost bespovratnih sredstava]]*Ugovori_OPULJP[[#This Row],[STOPA NACIONALNOG SUFINANCIRANJA %]]</f>
        <v>72276.8505</v>
      </c>
      <c r="R3822" s="51">
        <f>Ugovori_OPULJP[[#This Row],[Bespovratna sredstva - Nacionalni dio - HRK]]/7.5345</f>
        <v>9592.786581724069</v>
      </c>
      <c r="S3822" s="52">
        <v>481845.67</v>
      </c>
      <c r="T3822" s="53">
        <f>Ugovori_OPULJP[[#This Row],[Bespovratna sredstva - Ukupno (EU+Nac) HRK
= Ukupna ugovorena vrijednost bespovratnih sredstava]]/7.5345</f>
        <v>63951.910544827122</v>
      </c>
      <c r="U3822" s="50">
        <v>0</v>
      </c>
      <c r="V3822" s="51">
        <f>Ugovori_OPULJP[[#This Row],[Javni doprinos korisnika - HRK]]/7.5345</f>
        <v>0</v>
      </c>
      <c r="W3822" s="50">
        <v>0</v>
      </c>
      <c r="X3822" s="51">
        <f>Ugovori_OPULJP[[#This Row],[Privatni doprinos korisnika - HRK]]/7.5345</f>
        <v>0</v>
      </c>
      <c r="Y3822" s="52">
        <v>481845.67</v>
      </c>
      <c r="Z3822" s="53">
        <f>Ugovori_OPULJP[[#This Row],[UKUPNI PRIHVATLJIVI IZDACI
TOTAL ELIGIBLE EXPENDITURE
= Bespovratna sredstva ukupno + doprinos korisnika
= Ukupni prihvatljivi troškovi
= Ukupna ugovorena vrijednost projekta HRK]]/7.5345</f>
        <v>63951.910544827122</v>
      </c>
      <c r="AA3822" s="44" t="s">
        <v>12326</v>
      </c>
      <c r="AB3822" s="44" t="s">
        <v>753</v>
      </c>
      <c r="AC3822" s="107" t="s">
        <v>13886</v>
      </c>
      <c r="AD3822" s="43" t="s">
        <v>12328</v>
      </c>
    </row>
    <row r="3823" spans="1:30" ht="88.5" customHeight="1" x14ac:dyDescent="0.2">
      <c r="A3823" s="61" t="s">
        <v>13887</v>
      </c>
      <c r="B3823" s="55" t="s">
        <v>12136</v>
      </c>
      <c r="C3823" s="56" t="s">
        <v>12323</v>
      </c>
      <c r="D3823" s="88" t="s">
        <v>13685</v>
      </c>
      <c r="E3823" s="44" t="s">
        <v>76</v>
      </c>
      <c r="F3823" s="62" t="s">
        <v>13888</v>
      </c>
      <c r="G3823" s="62" t="s">
        <v>13889</v>
      </c>
      <c r="H3823" s="59">
        <v>44641</v>
      </c>
      <c r="I3823" s="59">
        <v>45006</v>
      </c>
      <c r="J3823" s="48" t="str">
        <f>IF(Ugovori_OPULJP[[#This Row],[DATUM ZAVRŠETKA OPERACIJE]]&gt;DATE(2024,3,31),"u provedbi","završen")</f>
        <v>završen</v>
      </c>
      <c r="K3823" s="67" t="s">
        <v>79</v>
      </c>
      <c r="L3823" s="67" t="s">
        <v>79</v>
      </c>
      <c r="M3823" s="49">
        <v>0.85</v>
      </c>
      <c r="N3823" s="49">
        <v>0.15</v>
      </c>
      <c r="O3823" s="50">
        <f>Ugovori_OPULJP[[#This Row],[Bespovratna sredstva - Ukupno (EU+Nac) HRK
= Ukupna ugovorena vrijednost bespovratnih sredstava]]*Ugovori_OPULJP[[#This Row],[EU STOPA SUFINANCIRANJA %
EU CO-FINANCING RATE %]]</f>
        <v>287307.1825</v>
      </c>
      <c r="P3823" s="51">
        <f>Ugovori_OPULJP[[#This Row],[Bespovratna sredstva - EU dio - HRK]]/7.5345</f>
        <v>38132.2161390935</v>
      </c>
      <c r="Q3823" s="50">
        <f>Ugovori_OPULJP[[#This Row],[Bespovratna sredstva - Ukupno (EU+Nac) HRK
= Ukupna ugovorena vrijednost bespovratnih sredstava]]*Ugovori_OPULJP[[#This Row],[STOPA NACIONALNOG SUFINANCIRANJA %]]</f>
        <v>50701.267500000002</v>
      </c>
      <c r="R3823" s="51">
        <f>Ugovori_OPULJP[[#This Row],[Bespovratna sredstva - Nacionalni dio - HRK]]/7.5345</f>
        <v>6729.2146127812066</v>
      </c>
      <c r="S3823" s="52">
        <v>338008.45</v>
      </c>
      <c r="T3823" s="53">
        <f>Ugovori_OPULJP[[#This Row],[Bespovratna sredstva - Ukupno (EU+Nac) HRK
= Ukupna ugovorena vrijednost bespovratnih sredstava]]/7.5345</f>
        <v>44861.430751874708</v>
      </c>
      <c r="U3823" s="50">
        <v>0</v>
      </c>
      <c r="V3823" s="51">
        <f>Ugovori_OPULJP[[#This Row],[Javni doprinos korisnika - HRK]]/7.5345</f>
        <v>0</v>
      </c>
      <c r="W3823" s="50">
        <v>0</v>
      </c>
      <c r="X3823" s="51">
        <f>Ugovori_OPULJP[[#This Row],[Privatni doprinos korisnika - HRK]]/7.5345</f>
        <v>0</v>
      </c>
      <c r="Y3823" s="52">
        <v>338008.45</v>
      </c>
      <c r="Z3823" s="53">
        <f>Ugovori_OPULJP[[#This Row],[UKUPNI PRIHVATLJIVI IZDACI
TOTAL ELIGIBLE EXPENDITURE
= Bespovratna sredstva ukupno + doprinos korisnika
= Ukupni prihvatljivi troškovi
= Ukupna ugovorena vrijednost projekta HRK]]/7.5345</f>
        <v>44861.430751874708</v>
      </c>
      <c r="AA3823" s="44" t="s">
        <v>12326</v>
      </c>
      <c r="AB3823" s="44" t="s">
        <v>753</v>
      </c>
      <c r="AC3823" s="107" t="s">
        <v>13890</v>
      </c>
      <c r="AD3823" s="43" t="s">
        <v>12328</v>
      </c>
    </row>
    <row r="3824" spans="1:30" ht="88.5" customHeight="1" x14ac:dyDescent="0.2">
      <c r="A3824" s="61" t="s">
        <v>13891</v>
      </c>
      <c r="B3824" s="55" t="s">
        <v>12136</v>
      </c>
      <c r="C3824" s="56" t="s">
        <v>12323</v>
      </c>
      <c r="D3824" s="88" t="s">
        <v>13685</v>
      </c>
      <c r="E3824" s="44" t="s">
        <v>76</v>
      </c>
      <c r="F3824" s="62" t="s">
        <v>13892</v>
      </c>
      <c r="G3824" s="62" t="s">
        <v>13893</v>
      </c>
      <c r="H3824" s="59">
        <v>44532</v>
      </c>
      <c r="I3824" s="59">
        <v>44897</v>
      </c>
      <c r="J3824" s="48" t="str">
        <f>IF(Ugovori_OPULJP[[#This Row],[DATUM ZAVRŠETKA OPERACIJE]]&gt;DATE(2024,3,31),"u provedbi","završen")</f>
        <v>završen</v>
      </c>
      <c r="K3824" s="58" t="s">
        <v>249</v>
      </c>
      <c r="L3824" s="46" t="s">
        <v>249</v>
      </c>
      <c r="M3824" s="74" t="s">
        <v>3114</v>
      </c>
      <c r="N3824" s="49">
        <v>0.15</v>
      </c>
      <c r="O3824" s="50">
        <f>Ugovori_OPULJP[[#This Row],[Bespovratna sredstva - Ukupno (EU+Nac) HRK
= Ukupna ugovorena vrijednost bespovratnih sredstava]]*Ugovori_OPULJP[[#This Row],[EU STOPA SUFINANCIRANJA %
EU CO-FINANCING RATE %]]</f>
        <v>356099.08499999996</v>
      </c>
      <c r="P3824" s="51">
        <f>Ugovori_OPULJP[[#This Row],[Bespovratna sredstva - EU dio - HRK]]/7.5345</f>
        <v>47262.470635078629</v>
      </c>
      <c r="Q3824" s="50">
        <f>Ugovori_OPULJP[[#This Row],[Bespovratna sredstva - Ukupno (EU+Nac) HRK
= Ukupna ugovorena vrijednost bespovratnih sredstava]]*Ugovori_OPULJP[[#This Row],[STOPA NACIONALNOG SUFINANCIRANJA %]]</f>
        <v>62841.014999999992</v>
      </c>
      <c r="R3824" s="51">
        <f>Ugovori_OPULJP[[#This Row],[Bespovratna sredstva - Nacionalni dio - HRK]]/7.5345</f>
        <v>8340.4359944256412</v>
      </c>
      <c r="S3824" s="52">
        <v>418940.1</v>
      </c>
      <c r="T3824" s="53">
        <f>Ugovori_OPULJP[[#This Row],[Bespovratna sredstva - Ukupno (EU+Nac) HRK
= Ukupna ugovorena vrijednost bespovratnih sredstava]]/7.5345</f>
        <v>55602.906629504272</v>
      </c>
      <c r="U3824" s="50">
        <v>0</v>
      </c>
      <c r="V3824" s="51">
        <f>Ugovori_OPULJP[[#This Row],[Javni doprinos korisnika - HRK]]/7.5345</f>
        <v>0</v>
      </c>
      <c r="W3824" s="50">
        <v>0</v>
      </c>
      <c r="X3824" s="51">
        <f>Ugovori_OPULJP[[#This Row],[Privatni doprinos korisnika - HRK]]/7.5345</f>
        <v>0</v>
      </c>
      <c r="Y3824" s="52">
        <v>418940.1</v>
      </c>
      <c r="Z3824" s="53">
        <f>Ugovori_OPULJP[[#This Row],[UKUPNI PRIHVATLJIVI IZDACI
TOTAL ELIGIBLE EXPENDITURE
= Bespovratna sredstva ukupno + doprinos korisnika
= Ukupni prihvatljivi troškovi
= Ukupna ugovorena vrijednost projekta HRK]]/7.5345</f>
        <v>55602.906629504272</v>
      </c>
      <c r="AA3824" s="44" t="s">
        <v>12326</v>
      </c>
      <c r="AB3824" s="44" t="s">
        <v>753</v>
      </c>
      <c r="AC3824" s="107" t="s">
        <v>13894</v>
      </c>
      <c r="AD3824" s="43" t="s">
        <v>12328</v>
      </c>
    </row>
    <row r="3825" spans="1:30" ht="88.5" customHeight="1" x14ac:dyDescent="0.2">
      <c r="A3825" s="66" t="s">
        <v>13895</v>
      </c>
      <c r="B3825" s="55" t="s">
        <v>12136</v>
      </c>
      <c r="C3825" s="56" t="s">
        <v>12323</v>
      </c>
      <c r="D3825" s="88" t="s">
        <v>13685</v>
      </c>
      <c r="E3825" s="44" t="s">
        <v>76</v>
      </c>
      <c r="F3825" s="62" t="s">
        <v>13896</v>
      </c>
      <c r="G3825" s="64" t="s">
        <v>13897</v>
      </c>
      <c r="H3825" s="59">
        <v>44735</v>
      </c>
      <c r="I3825" s="59">
        <v>45283</v>
      </c>
      <c r="J3825" s="48" t="str">
        <f>IF(Ugovori_OPULJP[[#This Row],[DATUM ZAVRŠETKA OPERACIJE]]&gt;DATE(2024,3,31),"u provedbi","završen")</f>
        <v>završen</v>
      </c>
      <c r="K3825" s="58" t="s">
        <v>104</v>
      </c>
      <c r="L3825" s="58" t="s">
        <v>104</v>
      </c>
      <c r="M3825" s="74" t="s">
        <v>3114</v>
      </c>
      <c r="N3825" s="49">
        <v>0.15</v>
      </c>
      <c r="O3825" s="50">
        <f>Ugovori_OPULJP[[#This Row],[Bespovratna sredstva - Ukupno (EU+Nac) HRK
= Ukupna ugovorena vrijednost bespovratnih sredstava]]*Ugovori_OPULJP[[#This Row],[EU STOPA SUFINANCIRANJA %
EU CO-FINANCING RATE %]]</f>
        <v>298293.89999999997</v>
      </c>
      <c r="P3825" s="51">
        <f>Ugovori_OPULJP[[#This Row],[Bespovratna sredstva - EU dio - HRK]]/7.5345</f>
        <v>39590.404140951614</v>
      </c>
      <c r="Q3825" s="50">
        <f>Ugovori_OPULJP[[#This Row],[Bespovratna sredstva - Ukupno (EU+Nac) HRK
= Ukupna ugovorena vrijednost bespovratnih sredstava]]*Ugovori_OPULJP[[#This Row],[STOPA NACIONALNOG SUFINANCIRANJA %]]</f>
        <v>52640.1</v>
      </c>
      <c r="R3825" s="51">
        <f>Ugovori_OPULJP[[#This Row],[Bespovratna sredstva - Nacionalni dio - HRK]]/7.5345</f>
        <v>6986.5419072267559</v>
      </c>
      <c r="S3825" s="52">
        <v>350934</v>
      </c>
      <c r="T3825" s="53">
        <f>Ugovori_OPULJP[[#This Row],[Bespovratna sredstva - Ukupno (EU+Nac) HRK
= Ukupna ugovorena vrijednost bespovratnih sredstava]]/7.5345</f>
        <v>46576.946048178375</v>
      </c>
      <c r="U3825" s="50">
        <v>0</v>
      </c>
      <c r="V3825" s="51">
        <f>Ugovori_OPULJP[[#This Row],[Javni doprinos korisnika - HRK]]/7.5345</f>
        <v>0</v>
      </c>
      <c r="W3825" s="50">
        <v>0</v>
      </c>
      <c r="X3825" s="51">
        <f>Ugovori_OPULJP[[#This Row],[Privatni doprinos korisnika - HRK]]/7.5345</f>
        <v>0</v>
      </c>
      <c r="Y3825" s="52">
        <v>350934</v>
      </c>
      <c r="Z3825" s="53">
        <f>Ugovori_OPULJP[[#This Row],[UKUPNI PRIHVATLJIVI IZDACI
TOTAL ELIGIBLE EXPENDITURE
= Bespovratna sredstva ukupno + doprinos korisnika
= Ukupni prihvatljivi troškovi
= Ukupna ugovorena vrijednost projekta HRK]]/7.5345</f>
        <v>46576.946048178375</v>
      </c>
      <c r="AA3825" s="44" t="s">
        <v>12326</v>
      </c>
      <c r="AB3825" s="44" t="s">
        <v>753</v>
      </c>
      <c r="AC3825" s="107" t="s">
        <v>13898</v>
      </c>
      <c r="AD3825" s="43" t="s">
        <v>12328</v>
      </c>
    </row>
    <row r="3826" spans="1:30" ht="88.5" customHeight="1" x14ac:dyDescent="0.2">
      <c r="A3826" s="61" t="s">
        <v>13899</v>
      </c>
      <c r="B3826" s="55" t="s">
        <v>12136</v>
      </c>
      <c r="C3826" s="56" t="s">
        <v>12323</v>
      </c>
      <c r="D3826" s="88" t="s">
        <v>13685</v>
      </c>
      <c r="E3826" s="44" t="s">
        <v>76</v>
      </c>
      <c r="F3826" s="62" t="s">
        <v>13900</v>
      </c>
      <c r="G3826" s="62" t="s">
        <v>13901</v>
      </c>
      <c r="H3826" s="59">
        <v>44557</v>
      </c>
      <c r="I3826" s="59">
        <v>45043</v>
      </c>
      <c r="J3826" s="48" t="str">
        <f>IF(Ugovori_OPULJP[[#This Row],[DATUM ZAVRŠETKA OPERACIJE]]&gt;DATE(2024,3,31),"u provedbi","završen")</f>
        <v>završen</v>
      </c>
      <c r="K3826" s="58" t="s">
        <v>13902</v>
      </c>
      <c r="L3826" s="58" t="s">
        <v>99</v>
      </c>
      <c r="M3826" s="74" t="s">
        <v>3114</v>
      </c>
      <c r="N3826" s="49">
        <v>0.15</v>
      </c>
      <c r="O3826" s="50">
        <f>Ugovori_OPULJP[[#This Row],[Bespovratna sredstva - Ukupno (EU+Nac) HRK
= Ukupna ugovorena vrijednost bespovratnih sredstava]]*Ugovori_OPULJP[[#This Row],[EU STOPA SUFINANCIRANJA %
EU CO-FINANCING RATE %]]</f>
        <v>416014.64149999997</v>
      </c>
      <c r="P3826" s="51">
        <f>Ugovori_OPULJP[[#This Row],[Bespovratna sredstva - EU dio - HRK]]/7.5345</f>
        <v>55214.631561483831</v>
      </c>
      <c r="Q3826" s="50">
        <f>Ugovori_OPULJP[[#This Row],[Bespovratna sredstva - Ukupno (EU+Nac) HRK
= Ukupna ugovorena vrijednost bespovratnih sredstava]]*Ugovori_OPULJP[[#This Row],[STOPA NACIONALNOG SUFINANCIRANJA %]]</f>
        <v>73414.348499999993</v>
      </c>
      <c r="R3826" s="51">
        <f>Ugovori_OPULJP[[#This Row],[Bespovratna sredstva - Nacionalni dio - HRK]]/7.5345</f>
        <v>9743.758510850088</v>
      </c>
      <c r="S3826" s="52">
        <v>489428.99</v>
      </c>
      <c r="T3826" s="53">
        <f>Ugovori_OPULJP[[#This Row],[Bespovratna sredstva - Ukupno (EU+Nac) HRK
= Ukupna ugovorena vrijednost bespovratnih sredstava]]/7.5345</f>
        <v>64958.390072333925</v>
      </c>
      <c r="U3826" s="50">
        <v>0</v>
      </c>
      <c r="V3826" s="51">
        <f>Ugovori_OPULJP[[#This Row],[Javni doprinos korisnika - HRK]]/7.5345</f>
        <v>0</v>
      </c>
      <c r="W3826" s="50">
        <v>0</v>
      </c>
      <c r="X3826" s="51">
        <f>Ugovori_OPULJP[[#This Row],[Privatni doprinos korisnika - HRK]]/7.5345</f>
        <v>0</v>
      </c>
      <c r="Y3826" s="52">
        <v>489428.99</v>
      </c>
      <c r="Z3826" s="53">
        <f>Ugovori_OPULJP[[#This Row],[UKUPNI PRIHVATLJIVI IZDACI
TOTAL ELIGIBLE EXPENDITURE
= Bespovratna sredstva ukupno + doprinos korisnika
= Ukupni prihvatljivi troškovi
= Ukupna ugovorena vrijednost projekta HRK]]/7.5345</f>
        <v>64958.390072333925</v>
      </c>
      <c r="AA3826" s="57" t="s">
        <v>12326</v>
      </c>
      <c r="AB3826" s="57" t="s">
        <v>753</v>
      </c>
      <c r="AC3826" s="107" t="s">
        <v>13903</v>
      </c>
      <c r="AD3826" s="63" t="s">
        <v>12328</v>
      </c>
    </row>
    <row r="3827" spans="1:30" ht="88.5" customHeight="1" x14ac:dyDescent="0.2">
      <c r="A3827" s="61" t="s">
        <v>13904</v>
      </c>
      <c r="B3827" s="55" t="s">
        <v>12136</v>
      </c>
      <c r="C3827" s="56" t="s">
        <v>12323</v>
      </c>
      <c r="D3827" s="88" t="s">
        <v>13685</v>
      </c>
      <c r="E3827" s="44" t="s">
        <v>76</v>
      </c>
      <c r="F3827" s="62" t="s">
        <v>13905</v>
      </c>
      <c r="G3827" s="62" t="s">
        <v>13906</v>
      </c>
      <c r="H3827" s="59">
        <v>44560</v>
      </c>
      <c r="I3827" s="59">
        <v>44925</v>
      </c>
      <c r="J3827" s="48" t="str">
        <f>IF(Ugovori_OPULJP[[#This Row],[DATUM ZAVRŠETKA OPERACIJE]]&gt;DATE(2024,3,31),"u provedbi","završen")</f>
        <v>završen</v>
      </c>
      <c r="K3827" s="58" t="s">
        <v>37</v>
      </c>
      <c r="L3827" s="58" t="s">
        <v>37</v>
      </c>
      <c r="M3827" s="74" t="s">
        <v>3114</v>
      </c>
      <c r="N3827" s="49">
        <v>0.15</v>
      </c>
      <c r="O3827" s="50">
        <f>Ugovori_OPULJP[[#This Row],[Bespovratna sredstva - Ukupno (EU+Nac) HRK
= Ukupna ugovorena vrijednost bespovratnih sredstava]]*Ugovori_OPULJP[[#This Row],[EU STOPA SUFINANCIRANJA %
EU CO-FINANCING RATE %]]</f>
        <v>331734.03049999999</v>
      </c>
      <c r="P3827" s="51">
        <f>Ugovori_OPULJP[[#This Row],[Bespovratna sredstva - EU dio - HRK]]/7.5345</f>
        <v>44028.67217466321</v>
      </c>
      <c r="Q3827" s="50">
        <f>Ugovori_OPULJP[[#This Row],[Bespovratna sredstva - Ukupno (EU+Nac) HRK
= Ukupna ugovorena vrijednost bespovratnih sredstava]]*Ugovori_OPULJP[[#This Row],[STOPA NACIONALNOG SUFINANCIRANJA %]]</f>
        <v>58541.299500000001</v>
      </c>
      <c r="R3827" s="51">
        <f>Ugovori_OPULJP[[#This Row],[Bespovratna sredstva - Nacionalni dio - HRK]]/7.5345</f>
        <v>7769.7656778817436</v>
      </c>
      <c r="S3827" s="52">
        <v>390275.33</v>
      </c>
      <c r="T3827" s="53">
        <f>Ugovori_OPULJP[[#This Row],[Bespovratna sredstva - Ukupno (EU+Nac) HRK
= Ukupna ugovorena vrijednost bespovratnih sredstava]]/7.5345</f>
        <v>51798.437852544957</v>
      </c>
      <c r="U3827" s="50">
        <v>0</v>
      </c>
      <c r="V3827" s="51">
        <f>Ugovori_OPULJP[[#This Row],[Javni doprinos korisnika - HRK]]/7.5345</f>
        <v>0</v>
      </c>
      <c r="W3827" s="50">
        <v>0</v>
      </c>
      <c r="X3827" s="51">
        <f>Ugovori_OPULJP[[#This Row],[Privatni doprinos korisnika - HRK]]/7.5345</f>
        <v>0</v>
      </c>
      <c r="Y3827" s="52">
        <v>390275.33</v>
      </c>
      <c r="Z3827" s="53">
        <f>Ugovori_OPULJP[[#This Row],[UKUPNI PRIHVATLJIVI IZDACI
TOTAL ELIGIBLE EXPENDITURE
= Bespovratna sredstva ukupno + doprinos korisnika
= Ukupni prihvatljivi troškovi
= Ukupna ugovorena vrijednost projekta HRK]]/7.5345</f>
        <v>51798.437852544957</v>
      </c>
      <c r="AA3827" s="57" t="s">
        <v>12326</v>
      </c>
      <c r="AB3827" s="57" t="s">
        <v>753</v>
      </c>
      <c r="AC3827" s="107" t="s">
        <v>13907</v>
      </c>
      <c r="AD3827" s="63" t="s">
        <v>12328</v>
      </c>
    </row>
    <row r="3828" spans="1:30" ht="88.5" customHeight="1" x14ac:dyDescent="0.2">
      <c r="A3828" s="61" t="s">
        <v>13908</v>
      </c>
      <c r="B3828" s="55" t="s">
        <v>12136</v>
      </c>
      <c r="C3828" s="56" t="s">
        <v>12323</v>
      </c>
      <c r="D3828" s="56" t="s">
        <v>13685</v>
      </c>
      <c r="E3828" s="57" t="s">
        <v>76</v>
      </c>
      <c r="F3828" s="62" t="s">
        <v>13909</v>
      </c>
      <c r="G3828" s="62" t="s">
        <v>13910</v>
      </c>
      <c r="H3828" s="59">
        <v>44579</v>
      </c>
      <c r="I3828" s="59">
        <v>45064</v>
      </c>
      <c r="J3828" s="48" t="str">
        <f>IF(Ugovori_OPULJP[[#This Row],[DATUM ZAVRŠETKA OPERACIJE]]&gt;DATE(2024,3,31),"u provedbi","završen")</f>
        <v>završen</v>
      </c>
      <c r="K3828" s="58" t="s">
        <v>8932</v>
      </c>
      <c r="L3828" s="46" t="s">
        <v>425</v>
      </c>
      <c r="M3828" s="49">
        <v>0.85</v>
      </c>
      <c r="N3828" s="49">
        <v>0.15</v>
      </c>
      <c r="O3828" s="50">
        <f>Ugovori_OPULJP[[#This Row],[Bespovratna sredstva - Ukupno (EU+Nac) HRK
= Ukupna ugovorena vrijednost bespovratnih sredstava]]*Ugovori_OPULJP[[#This Row],[EU STOPA SUFINANCIRANJA %
EU CO-FINANCING RATE %]]</f>
        <v>329255.49849999999</v>
      </c>
      <c r="P3828" s="51">
        <f>Ugovori_OPULJP[[#This Row],[Bespovratna sredstva - EU dio - HRK]]/7.5345</f>
        <v>43699.71444687769</v>
      </c>
      <c r="Q3828" s="50">
        <f>Ugovori_OPULJP[[#This Row],[Bespovratna sredstva - Ukupno (EU+Nac) HRK
= Ukupna ugovorena vrijednost bespovratnih sredstava]]*Ugovori_OPULJP[[#This Row],[STOPA NACIONALNOG SUFINANCIRANJA %]]</f>
        <v>58103.911499999995</v>
      </c>
      <c r="R3828" s="51">
        <f>Ugovori_OPULJP[[#This Row],[Bespovratna sredstva - Nacionalni dio - HRK]]/7.5345</f>
        <v>7711.7143141548868</v>
      </c>
      <c r="S3828" s="52">
        <v>387359.41</v>
      </c>
      <c r="T3828" s="53">
        <f>Ugovori_OPULJP[[#This Row],[Bespovratna sredstva - Ukupno (EU+Nac) HRK
= Ukupna ugovorena vrijednost bespovratnih sredstava]]/7.5345</f>
        <v>51411.428761032577</v>
      </c>
      <c r="U3828" s="50">
        <v>0</v>
      </c>
      <c r="V3828" s="51">
        <f>Ugovori_OPULJP[[#This Row],[Javni doprinos korisnika - HRK]]/7.5345</f>
        <v>0</v>
      </c>
      <c r="W3828" s="50">
        <v>0</v>
      </c>
      <c r="X3828" s="51">
        <f>Ugovori_OPULJP[[#This Row],[Privatni doprinos korisnika - HRK]]/7.5345</f>
        <v>0</v>
      </c>
      <c r="Y3828" s="52">
        <v>387359.41</v>
      </c>
      <c r="Z3828" s="53">
        <f>Ugovori_OPULJP[[#This Row],[UKUPNI PRIHVATLJIVI IZDACI
TOTAL ELIGIBLE EXPENDITURE
= Bespovratna sredstva ukupno + doprinos korisnika
= Ukupni prihvatljivi troškovi
= Ukupna ugovorena vrijednost projekta HRK]]/7.5345</f>
        <v>51411.428761032577</v>
      </c>
      <c r="AA3828" s="57" t="s">
        <v>12326</v>
      </c>
      <c r="AB3828" s="57" t="s">
        <v>753</v>
      </c>
      <c r="AC3828" s="107" t="s">
        <v>13911</v>
      </c>
      <c r="AD3828" s="63" t="s">
        <v>12328</v>
      </c>
    </row>
    <row r="3829" spans="1:30" ht="88.5" customHeight="1" x14ac:dyDescent="0.2">
      <c r="A3829" s="61" t="s">
        <v>13912</v>
      </c>
      <c r="B3829" s="55" t="s">
        <v>12136</v>
      </c>
      <c r="C3829" s="56" t="s">
        <v>12323</v>
      </c>
      <c r="D3829" s="88" t="s">
        <v>13685</v>
      </c>
      <c r="E3829" s="44" t="s">
        <v>76</v>
      </c>
      <c r="F3829" s="62" t="s">
        <v>13913</v>
      </c>
      <c r="G3829" s="62" t="s">
        <v>7125</v>
      </c>
      <c r="H3829" s="59">
        <v>44532</v>
      </c>
      <c r="I3829" s="59">
        <v>45079</v>
      </c>
      <c r="J3829" s="48" t="str">
        <f>IF(Ugovori_OPULJP[[#This Row],[DATUM ZAVRŠETKA OPERACIJE]]&gt;DATE(2024,3,31),"u provedbi","završen")</f>
        <v>završen</v>
      </c>
      <c r="K3829" s="58" t="s">
        <v>13914</v>
      </c>
      <c r="L3829" s="46" t="s">
        <v>155</v>
      </c>
      <c r="M3829" s="74" t="s">
        <v>3114</v>
      </c>
      <c r="N3829" s="49">
        <v>0.15</v>
      </c>
      <c r="O3829" s="50">
        <f>Ugovori_OPULJP[[#This Row],[Bespovratna sredstva - Ukupno (EU+Nac) HRK
= Ukupna ugovorena vrijednost bespovratnih sredstava]]*Ugovori_OPULJP[[#This Row],[EU STOPA SUFINANCIRANJA %
EU CO-FINANCING RATE %]]</f>
        <v>369060.52249999996</v>
      </c>
      <c r="P3829" s="51">
        <f>Ugovori_OPULJP[[#This Row],[Bespovratna sredstva - EU dio - HRK]]/7.5345</f>
        <v>48982.749021169278</v>
      </c>
      <c r="Q3829" s="50">
        <f>Ugovori_OPULJP[[#This Row],[Bespovratna sredstva - Ukupno (EU+Nac) HRK
= Ukupna ugovorena vrijednost bespovratnih sredstava]]*Ugovori_OPULJP[[#This Row],[STOPA NACIONALNOG SUFINANCIRANJA %]]</f>
        <v>65128.327499999992</v>
      </c>
      <c r="R3829" s="51">
        <f>Ugovori_OPULJP[[#This Row],[Bespovratna sredstva - Nacionalni dio - HRK]]/7.5345</f>
        <v>8644.0145331475196</v>
      </c>
      <c r="S3829" s="52">
        <v>434188.85</v>
      </c>
      <c r="T3829" s="53">
        <f>Ugovori_OPULJP[[#This Row],[Bespovratna sredstva - Ukupno (EU+Nac) HRK
= Ukupna ugovorena vrijednost bespovratnih sredstava]]/7.5345</f>
        <v>57626.7635543168</v>
      </c>
      <c r="U3829" s="50">
        <v>0</v>
      </c>
      <c r="V3829" s="51">
        <f>Ugovori_OPULJP[[#This Row],[Javni doprinos korisnika - HRK]]/7.5345</f>
        <v>0</v>
      </c>
      <c r="W3829" s="50">
        <v>0</v>
      </c>
      <c r="X3829" s="51">
        <f>Ugovori_OPULJP[[#This Row],[Privatni doprinos korisnika - HRK]]/7.5345</f>
        <v>0</v>
      </c>
      <c r="Y3829" s="52">
        <v>434188.85</v>
      </c>
      <c r="Z3829" s="53">
        <f>Ugovori_OPULJP[[#This Row],[UKUPNI PRIHVATLJIVI IZDACI
TOTAL ELIGIBLE EXPENDITURE
= Bespovratna sredstva ukupno + doprinos korisnika
= Ukupni prihvatljivi troškovi
= Ukupna ugovorena vrijednost projekta HRK]]/7.5345</f>
        <v>57626.7635543168</v>
      </c>
      <c r="AA3829" s="44" t="s">
        <v>12326</v>
      </c>
      <c r="AB3829" s="44" t="s">
        <v>753</v>
      </c>
      <c r="AC3829" s="107" t="s">
        <v>13915</v>
      </c>
      <c r="AD3829" s="43" t="s">
        <v>12328</v>
      </c>
    </row>
    <row r="3830" spans="1:30" ht="88.5" customHeight="1" x14ac:dyDescent="0.2">
      <c r="A3830" s="61" t="s">
        <v>13916</v>
      </c>
      <c r="B3830" s="55" t="s">
        <v>12136</v>
      </c>
      <c r="C3830" s="56" t="s">
        <v>12323</v>
      </c>
      <c r="D3830" s="88" t="s">
        <v>13685</v>
      </c>
      <c r="E3830" s="44" t="s">
        <v>76</v>
      </c>
      <c r="F3830" s="62" t="s">
        <v>13917</v>
      </c>
      <c r="G3830" s="62" t="s">
        <v>4671</v>
      </c>
      <c r="H3830" s="59">
        <v>44670</v>
      </c>
      <c r="I3830" s="59">
        <v>45035</v>
      </c>
      <c r="J3830" s="48" t="str">
        <f>IF(Ugovori_OPULJP[[#This Row],[DATUM ZAVRŠETKA OPERACIJE]]&gt;DATE(2024,3,31),"u provedbi","završen")</f>
        <v>završen</v>
      </c>
      <c r="K3830" s="67" t="s">
        <v>10188</v>
      </c>
      <c r="L3830" s="67" t="s">
        <v>37</v>
      </c>
      <c r="M3830" s="49">
        <v>0.85</v>
      </c>
      <c r="N3830" s="49">
        <v>0.15</v>
      </c>
      <c r="O3830" s="50">
        <f>Ugovori_OPULJP[[#This Row],[Bespovratna sredstva - Ukupno (EU+Nac) HRK
= Ukupna ugovorena vrijednost bespovratnih sredstava]]*Ugovori_OPULJP[[#This Row],[EU STOPA SUFINANCIRANJA %
EU CO-FINANCING RATE %]]</f>
        <v>410473.5</v>
      </c>
      <c r="P3830" s="51">
        <f>Ugovori_OPULJP[[#This Row],[Bespovratna sredstva - EU dio - HRK]]/7.5345</f>
        <v>54479.195699781005</v>
      </c>
      <c r="Q3830" s="50">
        <f>Ugovori_OPULJP[[#This Row],[Bespovratna sredstva - Ukupno (EU+Nac) HRK
= Ukupna ugovorena vrijednost bespovratnih sredstava]]*Ugovori_OPULJP[[#This Row],[STOPA NACIONALNOG SUFINANCIRANJA %]]</f>
        <v>72436.5</v>
      </c>
      <c r="R3830" s="51">
        <f>Ugovori_OPULJP[[#This Row],[Bespovratna sredstva - Nacionalni dio - HRK]]/7.5345</f>
        <v>9613.9757117260597</v>
      </c>
      <c r="S3830" s="52">
        <v>482910</v>
      </c>
      <c r="T3830" s="53">
        <f>Ugovori_OPULJP[[#This Row],[Bespovratna sredstva - Ukupno (EU+Nac) HRK
= Ukupna ugovorena vrijednost bespovratnih sredstava]]/7.5345</f>
        <v>64093.171411507064</v>
      </c>
      <c r="U3830" s="50">
        <v>0</v>
      </c>
      <c r="V3830" s="51">
        <f>Ugovori_OPULJP[[#This Row],[Javni doprinos korisnika - HRK]]/7.5345</f>
        <v>0</v>
      </c>
      <c r="W3830" s="50">
        <v>0</v>
      </c>
      <c r="X3830" s="51">
        <f>Ugovori_OPULJP[[#This Row],[Privatni doprinos korisnika - HRK]]/7.5345</f>
        <v>0</v>
      </c>
      <c r="Y3830" s="52">
        <v>482910</v>
      </c>
      <c r="Z3830" s="53">
        <f>Ugovori_OPULJP[[#This Row],[UKUPNI PRIHVATLJIVI IZDACI
TOTAL ELIGIBLE EXPENDITURE
= Bespovratna sredstva ukupno + doprinos korisnika
= Ukupni prihvatljivi troškovi
= Ukupna ugovorena vrijednost projekta HRK]]/7.5345</f>
        <v>64093.171411507064</v>
      </c>
      <c r="AA3830" s="44" t="s">
        <v>12326</v>
      </c>
      <c r="AB3830" s="44" t="s">
        <v>753</v>
      </c>
      <c r="AC3830" s="107" t="s">
        <v>13918</v>
      </c>
      <c r="AD3830" s="43" t="s">
        <v>12328</v>
      </c>
    </row>
    <row r="3831" spans="1:30" ht="88.5" customHeight="1" x14ac:dyDescent="0.2">
      <c r="A3831" s="61" t="s">
        <v>13919</v>
      </c>
      <c r="B3831" s="55" t="s">
        <v>12136</v>
      </c>
      <c r="C3831" s="56" t="s">
        <v>12323</v>
      </c>
      <c r="D3831" s="56" t="s">
        <v>13685</v>
      </c>
      <c r="E3831" s="57" t="s">
        <v>76</v>
      </c>
      <c r="F3831" s="62" t="s">
        <v>13920</v>
      </c>
      <c r="G3831" s="62" t="s">
        <v>121</v>
      </c>
      <c r="H3831" s="59">
        <v>44673</v>
      </c>
      <c r="I3831" s="59">
        <v>45038</v>
      </c>
      <c r="J3831" s="48" t="str">
        <f>IF(Ugovori_OPULJP[[#This Row],[DATUM ZAVRŠETKA OPERACIJE]]&gt;DATE(2024,3,31),"u provedbi","završen")</f>
        <v>završen</v>
      </c>
      <c r="K3831" s="67" t="s">
        <v>109</v>
      </c>
      <c r="L3831" s="67" t="s">
        <v>99</v>
      </c>
      <c r="M3831" s="87" t="s">
        <v>3114</v>
      </c>
      <c r="N3831" s="49">
        <v>0.15</v>
      </c>
      <c r="O3831" s="50">
        <f>Ugovori_OPULJP[[#This Row],[Bespovratna sredstva - Ukupno (EU+Nac) HRK
= Ukupna ugovorena vrijednost bespovratnih sredstava]]*Ugovori_OPULJP[[#This Row],[EU STOPA SUFINANCIRANJA %
EU CO-FINANCING RATE %]]</f>
        <v>405187.47750000004</v>
      </c>
      <c r="P3831" s="51">
        <f>Ugovori_OPULJP[[#This Row],[Bespovratna sredstva - EU dio - HRK]]/7.5345</f>
        <v>53777.619948238105</v>
      </c>
      <c r="Q3831" s="50">
        <f>Ugovori_OPULJP[[#This Row],[Bespovratna sredstva - Ukupno (EU+Nac) HRK
= Ukupna ugovorena vrijednost bespovratnih sredstava]]*Ugovori_OPULJP[[#This Row],[STOPA NACIONALNOG SUFINANCIRANJA %]]</f>
        <v>71503.672500000001</v>
      </c>
      <c r="R3831" s="51">
        <f>Ugovori_OPULJP[[#This Row],[Bespovratna sredstva - Nacionalni dio - HRK]]/7.5345</f>
        <v>9490.1682261596652</v>
      </c>
      <c r="S3831" s="52">
        <v>476691.15</v>
      </c>
      <c r="T3831" s="53">
        <f>Ugovori_OPULJP[[#This Row],[Bespovratna sredstva - Ukupno (EU+Nac) HRK
= Ukupna ugovorena vrijednost bespovratnih sredstava]]/7.5345</f>
        <v>63267.78817439777</v>
      </c>
      <c r="U3831" s="50">
        <v>0</v>
      </c>
      <c r="V3831" s="51">
        <f>Ugovori_OPULJP[[#This Row],[Javni doprinos korisnika - HRK]]/7.5345</f>
        <v>0</v>
      </c>
      <c r="W3831" s="50">
        <v>0</v>
      </c>
      <c r="X3831" s="51">
        <f>Ugovori_OPULJP[[#This Row],[Privatni doprinos korisnika - HRK]]/7.5345</f>
        <v>0</v>
      </c>
      <c r="Y3831" s="52">
        <v>476691.15</v>
      </c>
      <c r="Z3831" s="53">
        <f>Ugovori_OPULJP[[#This Row],[UKUPNI PRIHVATLJIVI IZDACI
TOTAL ELIGIBLE EXPENDITURE
= Bespovratna sredstva ukupno + doprinos korisnika
= Ukupni prihvatljivi troškovi
= Ukupna ugovorena vrijednost projekta HRK]]/7.5345</f>
        <v>63267.78817439777</v>
      </c>
      <c r="AA3831" s="44" t="s">
        <v>12326</v>
      </c>
      <c r="AB3831" s="44" t="s">
        <v>753</v>
      </c>
      <c r="AC3831" s="107" t="s">
        <v>13921</v>
      </c>
      <c r="AD3831" s="43" t="s">
        <v>12328</v>
      </c>
    </row>
    <row r="3832" spans="1:30" ht="88.5" customHeight="1" x14ac:dyDescent="0.2">
      <c r="A3832" s="61" t="s">
        <v>13922</v>
      </c>
      <c r="B3832" s="55" t="s">
        <v>12136</v>
      </c>
      <c r="C3832" s="56" t="s">
        <v>12323</v>
      </c>
      <c r="D3832" s="88" t="s">
        <v>13685</v>
      </c>
      <c r="E3832" s="44" t="s">
        <v>76</v>
      </c>
      <c r="F3832" s="62" t="s">
        <v>13923</v>
      </c>
      <c r="G3832" s="62" t="s">
        <v>13924</v>
      </c>
      <c r="H3832" s="59">
        <v>44532</v>
      </c>
      <c r="I3832" s="59">
        <v>44897</v>
      </c>
      <c r="J3832" s="48" t="str">
        <f>IF(Ugovori_OPULJP[[#This Row],[DATUM ZAVRŠETKA OPERACIJE]]&gt;DATE(2024,3,31),"u provedbi","završen")</f>
        <v>završen</v>
      </c>
      <c r="K3832" s="58" t="s">
        <v>249</v>
      </c>
      <c r="L3832" s="58" t="s">
        <v>249</v>
      </c>
      <c r="M3832" s="74" t="s">
        <v>3114</v>
      </c>
      <c r="N3832" s="49">
        <v>0.15</v>
      </c>
      <c r="O3832" s="50">
        <f>Ugovori_OPULJP[[#This Row],[Bespovratna sredstva - Ukupno (EU+Nac) HRK
= Ukupna ugovorena vrijednost bespovratnih sredstava]]*Ugovori_OPULJP[[#This Row],[EU STOPA SUFINANCIRANJA %
EU CO-FINANCING RATE %]]</f>
        <v>359023.408</v>
      </c>
      <c r="P3832" s="51">
        <f>Ugovori_OPULJP[[#This Row],[Bespovratna sredstva - EU dio - HRK]]/7.5345</f>
        <v>47650.594996350119</v>
      </c>
      <c r="Q3832" s="50">
        <f>Ugovori_OPULJP[[#This Row],[Bespovratna sredstva - Ukupno (EU+Nac) HRK
= Ukupna ugovorena vrijednost bespovratnih sredstava]]*Ugovori_OPULJP[[#This Row],[STOPA NACIONALNOG SUFINANCIRANJA %]]</f>
        <v>63357.071999999993</v>
      </c>
      <c r="R3832" s="51">
        <f>Ugovori_OPULJP[[#This Row],[Bespovratna sredstva - Nacionalni dio - HRK]]/7.5345</f>
        <v>8408.9285287676666</v>
      </c>
      <c r="S3832" s="52">
        <v>422380.48</v>
      </c>
      <c r="T3832" s="53">
        <f>Ugovori_OPULJP[[#This Row],[Bespovratna sredstva - Ukupno (EU+Nac) HRK
= Ukupna ugovorena vrijednost bespovratnih sredstava]]/7.5345</f>
        <v>56059.523525117787</v>
      </c>
      <c r="U3832" s="50">
        <v>0</v>
      </c>
      <c r="V3832" s="51">
        <f>Ugovori_OPULJP[[#This Row],[Javni doprinos korisnika - HRK]]/7.5345</f>
        <v>0</v>
      </c>
      <c r="W3832" s="50">
        <v>0</v>
      </c>
      <c r="X3832" s="51">
        <f>Ugovori_OPULJP[[#This Row],[Privatni doprinos korisnika - HRK]]/7.5345</f>
        <v>0</v>
      </c>
      <c r="Y3832" s="52">
        <v>422380.48</v>
      </c>
      <c r="Z3832" s="53">
        <f>Ugovori_OPULJP[[#This Row],[UKUPNI PRIHVATLJIVI IZDACI
TOTAL ELIGIBLE EXPENDITURE
= Bespovratna sredstva ukupno + doprinos korisnika
= Ukupni prihvatljivi troškovi
= Ukupna ugovorena vrijednost projekta HRK]]/7.5345</f>
        <v>56059.523525117787</v>
      </c>
      <c r="AA3832" s="44" t="s">
        <v>12326</v>
      </c>
      <c r="AB3832" s="44" t="s">
        <v>753</v>
      </c>
      <c r="AC3832" s="107" t="s">
        <v>13925</v>
      </c>
      <c r="AD3832" s="43" t="s">
        <v>12328</v>
      </c>
    </row>
    <row r="3833" spans="1:30" ht="88.5" customHeight="1" x14ac:dyDescent="0.2">
      <c r="A3833" s="61" t="s">
        <v>13926</v>
      </c>
      <c r="B3833" s="55" t="s">
        <v>12136</v>
      </c>
      <c r="C3833" s="56" t="s">
        <v>12323</v>
      </c>
      <c r="D3833" s="88" t="s">
        <v>13685</v>
      </c>
      <c r="E3833" s="44" t="s">
        <v>76</v>
      </c>
      <c r="F3833" s="62" t="s">
        <v>13927</v>
      </c>
      <c r="G3833" s="62" t="s">
        <v>13928</v>
      </c>
      <c r="H3833" s="59">
        <v>44532</v>
      </c>
      <c r="I3833" s="59">
        <v>45079</v>
      </c>
      <c r="J3833" s="48" t="str">
        <f>IF(Ugovori_OPULJP[[#This Row],[DATUM ZAVRŠETKA OPERACIJE]]&gt;DATE(2024,3,31),"u provedbi","završen")</f>
        <v>završen</v>
      </c>
      <c r="K3833" s="58" t="s">
        <v>155</v>
      </c>
      <c r="L3833" s="58" t="s">
        <v>37</v>
      </c>
      <c r="M3833" s="74" t="s">
        <v>3114</v>
      </c>
      <c r="N3833" s="49">
        <v>0.15</v>
      </c>
      <c r="O3833" s="50">
        <f>Ugovori_OPULJP[[#This Row],[Bespovratna sredstva - Ukupno (EU+Nac) HRK
= Ukupna ugovorena vrijednost bespovratnih sredstava]]*Ugovori_OPULJP[[#This Row],[EU STOPA SUFINANCIRANJA %
EU CO-FINANCING RATE %]]</f>
        <v>404139.64</v>
      </c>
      <c r="P3833" s="51">
        <f>Ugovori_OPULJP[[#This Row],[Bespovratna sredstva - EU dio - HRK]]/7.5345</f>
        <v>53638.548012475942</v>
      </c>
      <c r="Q3833" s="50">
        <f>Ugovori_OPULJP[[#This Row],[Bespovratna sredstva - Ukupno (EU+Nac) HRK
= Ukupna ugovorena vrijednost bespovratnih sredstava]]*Ugovori_OPULJP[[#This Row],[STOPA NACIONALNOG SUFINANCIRANJA %]]</f>
        <v>71318.759999999995</v>
      </c>
      <c r="R3833" s="51">
        <f>Ugovori_OPULJP[[#This Row],[Bespovratna sredstva - Nacionalni dio - HRK]]/7.5345</f>
        <v>9465.6261198486955</v>
      </c>
      <c r="S3833" s="52">
        <v>475458.4</v>
      </c>
      <c r="T3833" s="53">
        <f>Ugovori_OPULJP[[#This Row],[Bespovratna sredstva - Ukupno (EU+Nac) HRK
= Ukupna ugovorena vrijednost bespovratnih sredstava]]/7.5345</f>
        <v>63104.174132324639</v>
      </c>
      <c r="U3833" s="50">
        <v>0</v>
      </c>
      <c r="V3833" s="51">
        <f>Ugovori_OPULJP[[#This Row],[Javni doprinos korisnika - HRK]]/7.5345</f>
        <v>0</v>
      </c>
      <c r="W3833" s="50">
        <v>0</v>
      </c>
      <c r="X3833" s="51">
        <f>Ugovori_OPULJP[[#This Row],[Privatni doprinos korisnika - HRK]]/7.5345</f>
        <v>0</v>
      </c>
      <c r="Y3833" s="52">
        <v>475458.4</v>
      </c>
      <c r="Z3833" s="53">
        <f>Ugovori_OPULJP[[#This Row],[UKUPNI PRIHVATLJIVI IZDACI
TOTAL ELIGIBLE EXPENDITURE
= Bespovratna sredstva ukupno + doprinos korisnika
= Ukupni prihvatljivi troškovi
= Ukupna ugovorena vrijednost projekta HRK]]/7.5345</f>
        <v>63104.174132324639</v>
      </c>
      <c r="AA3833" s="44" t="s">
        <v>12326</v>
      </c>
      <c r="AB3833" s="44" t="s">
        <v>753</v>
      </c>
      <c r="AC3833" s="107" t="s">
        <v>13929</v>
      </c>
      <c r="AD3833" s="43" t="s">
        <v>12328</v>
      </c>
    </row>
    <row r="3834" spans="1:30" ht="88.5" customHeight="1" x14ac:dyDescent="0.2">
      <c r="A3834" s="66" t="s">
        <v>13930</v>
      </c>
      <c r="B3834" s="55" t="s">
        <v>12136</v>
      </c>
      <c r="C3834" s="56" t="s">
        <v>12323</v>
      </c>
      <c r="D3834" s="88" t="s">
        <v>13685</v>
      </c>
      <c r="E3834" s="44" t="s">
        <v>76</v>
      </c>
      <c r="F3834" s="62" t="s">
        <v>13931</v>
      </c>
      <c r="G3834" s="64" t="s">
        <v>13610</v>
      </c>
      <c r="H3834" s="59">
        <v>44735</v>
      </c>
      <c r="I3834" s="59">
        <v>45283</v>
      </c>
      <c r="J3834" s="48" t="str">
        <f>IF(Ugovori_OPULJP[[#This Row],[DATUM ZAVRŠETKA OPERACIJE]]&gt;DATE(2024,3,31),"u provedbi","završen")</f>
        <v>završen</v>
      </c>
      <c r="K3834" s="58" t="s">
        <v>13932</v>
      </c>
      <c r="L3834" s="67" t="s">
        <v>37</v>
      </c>
      <c r="M3834" s="49">
        <v>0.85</v>
      </c>
      <c r="N3834" s="49">
        <v>0.15</v>
      </c>
      <c r="O3834" s="50">
        <f>Ugovori_OPULJP[[#This Row],[Bespovratna sredstva - Ukupno (EU+Nac) HRK
= Ukupna ugovorena vrijednost bespovratnih sredstava]]*Ugovori_OPULJP[[#This Row],[EU STOPA SUFINANCIRANJA %
EU CO-FINANCING RATE %]]</f>
        <v>371264.75949999999</v>
      </c>
      <c r="P3834" s="51">
        <f>Ugovori_OPULJP[[#This Row],[Bespovratna sredstva - EU dio - HRK]]/7.5345</f>
        <v>49275.301546220711</v>
      </c>
      <c r="Q3834" s="50">
        <f>Ugovori_OPULJP[[#This Row],[Bespovratna sredstva - Ukupno (EU+Nac) HRK
= Ukupna ugovorena vrijednost bespovratnih sredstava]]*Ugovori_OPULJP[[#This Row],[STOPA NACIONALNOG SUFINANCIRANJA %]]</f>
        <v>65517.3105</v>
      </c>
      <c r="R3834" s="51">
        <f>Ugovori_OPULJP[[#This Row],[Bespovratna sredstva - Nacionalni dio - HRK]]/7.5345</f>
        <v>8695.6414493330667</v>
      </c>
      <c r="S3834" s="52">
        <v>436782.07</v>
      </c>
      <c r="T3834" s="53">
        <f>Ugovori_OPULJP[[#This Row],[Bespovratna sredstva - Ukupno (EU+Nac) HRK
= Ukupna ugovorena vrijednost bespovratnih sredstava]]/7.5345</f>
        <v>57970.942995553785</v>
      </c>
      <c r="U3834" s="50">
        <v>0</v>
      </c>
      <c r="V3834" s="51">
        <f>Ugovori_OPULJP[[#This Row],[Javni doprinos korisnika - HRK]]/7.5345</f>
        <v>0</v>
      </c>
      <c r="W3834" s="50">
        <v>0</v>
      </c>
      <c r="X3834" s="51">
        <f>Ugovori_OPULJP[[#This Row],[Privatni doprinos korisnika - HRK]]/7.5345</f>
        <v>0</v>
      </c>
      <c r="Y3834" s="52">
        <v>436782.07</v>
      </c>
      <c r="Z3834" s="53">
        <f>Ugovori_OPULJP[[#This Row],[UKUPNI PRIHVATLJIVI IZDACI
TOTAL ELIGIBLE EXPENDITURE
= Bespovratna sredstva ukupno + doprinos korisnika
= Ukupni prihvatljivi troškovi
= Ukupna ugovorena vrijednost projekta HRK]]/7.5345</f>
        <v>57970.942995553785</v>
      </c>
      <c r="AA3834" s="44" t="s">
        <v>12326</v>
      </c>
      <c r="AB3834" s="44" t="s">
        <v>753</v>
      </c>
      <c r="AC3834" s="107" t="s">
        <v>13933</v>
      </c>
      <c r="AD3834" s="43" t="s">
        <v>12328</v>
      </c>
    </row>
    <row r="3835" spans="1:30" ht="88.5" customHeight="1" x14ac:dyDescent="0.2">
      <c r="A3835" s="61" t="s">
        <v>13934</v>
      </c>
      <c r="B3835" s="55" t="s">
        <v>12136</v>
      </c>
      <c r="C3835" s="56" t="s">
        <v>12323</v>
      </c>
      <c r="D3835" s="88" t="s">
        <v>13685</v>
      </c>
      <c r="E3835" s="44" t="s">
        <v>76</v>
      </c>
      <c r="F3835" s="62" t="s">
        <v>13935</v>
      </c>
      <c r="G3835" s="62" t="s">
        <v>13936</v>
      </c>
      <c r="H3835" s="59">
        <v>44533</v>
      </c>
      <c r="I3835" s="59">
        <v>45080</v>
      </c>
      <c r="J3835" s="48" t="str">
        <f>IF(Ugovori_OPULJP[[#This Row],[DATUM ZAVRŠETKA OPERACIJE]]&gt;DATE(2024,3,31),"u provedbi","završen")</f>
        <v>završen</v>
      </c>
      <c r="K3835" s="58" t="s">
        <v>79</v>
      </c>
      <c r="L3835" s="58" t="s">
        <v>79</v>
      </c>
      <c r="M3835" s="74" t="s">
        <v>3114</v>
      </c>
      <c r="N3835" s="49">
        <v>0.15</v>
      </c>
      <c r="O3835" s="50">
        <f>Ugovori_OPULJP[[#This Row],[Bespovratna sredstva - Ukupno (EU+Nac) HRK
= Ukupna ugovorena vrijednost bespovratnih sredstava]]*Ugovori_OPULJP[[#This Row],[EU STOPA SUFINANCIRANJA %
EU CO-FINANCING RATE %]]</f>
        <v>420036</v>
      </c>
      <c r="P3835" s="51">
        <f>Ugovori_OPULJP[[#This Row],[Bespovratna sredstva - EU dio - HRK]]/7.5345</f>
        <v>55748.357555245864</v>
      </c>
      <c r="Q3835" s="50">
        <f>Ugovori_OPULJP[[#This Row],[Bespovratna sredstva - Ukupno (EU+Nac) HRK
= Ukupna ugovorena vrijednost bespovratnih sredstava]]*Ugovori_OPULJP[[#This Row],[STOPA NACIONALNOG SUFINANCIRANJA %]]</f>
        <v>74124</v>
      </c>
      <c r="R3835" s="51">
        <f>Ugovori_OPULJP[[#This Row],[Bespovratna sredstva - Nacionalni dio - HRK]]/7.5345</f>
        <v>9837.9454509257412</v>
      </c>
      <c r="S3835" s="52">
        <v>494160</v>
      </c>
      <c r="T3835" s="53">
        <f>Ugovori_OPULJP[[#This Row],[Bespovratna sredstva - Ukupno (EU+Nac) HRK
= Ukupna ugovorena vrijednost bespovratnih sredstava]]/7.5345</f>
        <v>65586.303006171613</v>
      </c>
      <c r="U3835" s="50">
        <v>0</v>
      </c>
      <c r="V3835" s="51">
        <f>Ugovori_OPULJP[[#This Row],[Javni doprinos korisnika - HRK]]/7.5345</f>
        <v>0</v>
      </c>
      <c r="W3835" s="50">
        <v>0</v>
      </c>
      <c r="X3835" s="51">
        <f>Ugovori_OPULJP[[#This Row],[Privatni doprinos korisnika - HRK]]/7.5345</f>
        <v>0</v>
      </c>
      <c r="Y3835" s="52">
        <v>494160</v>
      </c>
      <c r="Z3835" s="53">
        <f>Ugovori_OPULJP[[#This Row],[UKUPNI PRIHVATLJIVI IZDACI
TOTAL ELIGIBLE EXPENDITURE
= Bespovratna sredstva ukupno + doprinos korisnika
= Ukupni prihvatljivi troškovi
= Ukupna ugovorena vrijednost projekta HRK]]/7.5345</f>
        <v>65586.303006171613</v>
      </c>
      <c r="AA3835" s="44" t="s">
        <v>12326</v>
      </c>
      <c r="AB3835" s="44" t="s">
        <v>753</v>
      </c>
      <c r="AC3835" s="107" t="s">
        <v>13937</v>
      </c>
      <c r="AD3835" s="43" t="s">
        <v>12328</v>
      </c>
    </row>
    <row r="3836" spans="1:30" ht="88.5" customHeight="1" x14ac:dyDescent="0.2">
      <c r="A3836" s="61" t="s">
        <v>13938</v>
      </c>
      <c r="B3836" s="55" t="s">
        <v>12136</v>
      </c>
      <c r="C3836" s="56" t="s">
        <v>12323</v>
      </c>
      <c r="D3836" s="88" t="s">
        <v>13685</v>
      </c>
      <c r="E3836" s="44" t="s">
        <v>76</v>
      </c>
      <c r="F3836" s="62" t="s">
        <v>13939</v>
      </c>
      <c r="G3836" s="62" t="s">
        <v>13940</v>
      </c>
      <c r="H3836" s="59">
        <v>44652</v>
      </c>
      <c r="I3836" s="59">
        <v>45200</v>
      </c>
      <c r="J3836" s="48" t="str">
        <f>IF(Ugovori_OPULJP[[#This Row],[DATUM ZAVRŠETKA OPERACIJE]]&gt;DATE(2024,3,31),"u provedbi","završen")</f>
        <v>završen</v>
      </c>
      <c r="K3836" s="67" t="s">
        <v>249</v>
      </c>
      <c r="L3836" s="67" t="s">
        <v>249</v>
      </c>
      <c r="M3836" s="49">
        <v>0.85</v>
      </c>
      <c r="N3836" s="49">
        <v>0.15</v>
      </c>
      <c r="O3836" s="50">
        <f>Ugovori_OPULJP[[#This Row],[Bespovratna sredstva - Ukupno (EU+Nac) HRK
= Ukupna ugovorena vrijednost bespovratnih sredstava]]*Ugovori_OPULJP[[#This Row],[EU STOPA SUFINANCIRANJA %
EU CO-FINANCING RATE %]]</f>
        <v>311414.7635</v>
      </c>
      <c r="P3836" s="51">
        <f>Ugovori_OPULJP[[#This Row],[Bespovratna sredstva - EU dio - HRK]]/7.5345</f>
        <v>41331.841993496579</v>
      </c>
      <c r="Q3836" s="50">
        <f>Ugovori_OPULJP[[#This Row],[Bespovratna sredstva - Ukupno (EU+Nac) HRK
= Ukupna ugovorena vrijednost bespovratnih sredstava]]*Ugovori_OPULJP[[#This Row],[STOPA NACIONALNOG SUFINANCIRANJA %]]</f>
        <v>54955.546499999997</v>
      </c>
      <c r="R3836" s="51">
        <f>Ugovori_OPULJP[[#This Row],[Bespovratna sredstva - Nacionalni dio - HRK]]/7.5345</f>
        <v>7293.8544694405728</v>
      </c>
      <c r="S3836" s="52">
        <v>366370.31</v>
      </c>
      <c r="T3836" s="53">
        <f>Ugovori_OPULJP[[#This Row],[Bespovratna sredstva - Ukupno (EU+Nac) HRK
= Ukupna ugovorena vrijednost bespovratnih sredstava]]/7.5345</f>
        <v>48625.69646293715</v>
      </c>
      <c r="U3836" s="50">
        <v>0</v>
      </c>
      <c r="V3836" s="51">
        <f>Ugovori_OPULJP[[#This Row],[Javni doprinos korisnika - HRK]]/7.5345</f>
        <v>0</v>
      </c>
      <c r="W3836" s="50">
        <v>0</v>
      </c>
      <c r="X3836" s="51">
        <f>Ugovori_OPULJP[[#This Row],[Privatni doprinos korisnika - HRK]]/7.5345</f>
        <v>0</v>
      </c>
      <c r="Y3836" s="52">
        <v>366370.31</v>
      </c>
      <c r="Z3836" s="53">
        <f>Ugovori_OPULJP[[#This Row],[UKUPNI PRIHVATLJIVI IZDACI
TOTAL ELIGIBLE EXPENDITURE
= Bespovratna sredstva ukupno + doprinos korisnika
= Ukupni prihvatljivi troškovi
= Ukupna ugovorena vrijednost projekta HRK]]/7.5345</f>
        <v>48625.69646293715</v>
      </c>
      <c r="AA3836" s="44" t="s">
        <v>12326</v>
      </c>
      <c r="AB3836" s="44" t="s">
        <v>753</v>
      </c>
      <c r="AC3836" s="107" t="s">
        <v>13941</v>
      </c>
      <c r="AD3836" s="43" t="s">
        <v>12328</v>
      </c>
    </row>
    <row r="3837" spans="1:30" ht="88.5" customHeight="1" x14ac:dyDescent="0.2">
      <c r="A3837" s="61" t="s">
        <v>13942</v>
      </c>
      <c r="B3837" s="55" t="s">
        <v>12136</v>
      </c>
      <c r="C3837" s="56" t="s">
        <v>12323</v>
      </c>
      <c r="D3837" s="56" t="s">
        <v>13685</v>
      </c>
      <c r="E3837" s="57" t="s">
        <v>76</v>
      </c>
      <c r="F3837" s="62" t="s">
        <v>13943</v>
      </c>
      <c r="G3837" s="62" t="s">
        <v>13944</v>
      </c>
      <c r="H3837" s="59">
        <v>44670</v>
      </c>
      <c r="I3837" s="59">
        <v>45218</v>
      </c>
      <c r="J3837" s="48" t="str">
        <f>IF(Ugovori_OPULJP[[#This Row],[DATUM ZAVRŠETKA OPERACIJE]]&gt;DATE(2024,3,31),"u provedbi","završen")</f>
        <v>završen</v>
      </c>
      <c r="K3837" s="67" t="s">
        <v>249</v>
      </c>
      <c r="L3837" s="67" t="s">
        <v>249</v>
      </c>
      <c r="M3837" s="87" t="s">
        <v>3114</v>
      </c>
      <c r="N3837" s="49">
        <v>0.15</v>
      </c>
      <c r="O3837" s="50">
        <f>Ugovori_OPULJP[[#This Row],[Bespovratna sredstva - Ukupno (EU+Nac) HRK
= Ukupna ugovorena vrijednost bespovratnih sredstava]]*Ugovori_OPULJP[[#This Row],[EU STOPA SUFINANCIRANJA %
EU CO-FINANCING RATE %]]</f>
        <v>332676.3235</v>
      </c>
      <c r="P3837" s="51">
        <f>Ugovori_OPULJP[[#This Row],[Bespovratna sredstva - EU dio - HRK]]/7.5345</f>
        <v>44153.735947972658</v>
      </c>
      <c r="Q3837" s="50">
        <f>Ugovori_OPULJP[[#This Row],[Bespovratna sredstva - Ukupno (EU+Nac) HRK
= Ukupna ugovorena vrijednost bespovratnih sredstava]]*Ugovori_OPULJP[[#This Row],[STOPA NACIONALNOG SUFINANCIRANJA %]]</f>
        <v>58707.586499999998</v>
      </c>
      <c r="R3837" s="51">
        <f>Ugovori_OPULJP[[#This Row],[Bespovratna sredstva - Nacionalni dio - HRK]]/7.5345</f>
        <v>7791.8357555245866</v>
      </c>
      <c r="S3837" s="52">
        <v>391383.91</v>
      </c>
      <c r="T3837" s="53">
        <f>Ugovori_OPULJP[[#This Row],[Bespovratna sredstva - Ukupno (EU+Nac) HRK
= Ukupna ugovorena vrijednost bespovratnih sredstava]]/7.5345</f>
        <v>51945.57170349724</v>
      </c>
      <c r="U3837" s="50">
        <v>0</v>
      </c>
      <c r="V3837" s="51">
        <f>Ugovori_OPULJP[[#This Row],[Javni doprinos korisnika - HRK]]/7.5345</f>
        <v>0</v>
      </c>
      <c r="W3837" s="50">
        <v>0</v>
      </c>
      <c r="X3837" s="51">
        <f>Ugovori_OPULJP[[#This Row],[Privatni doprinos korisnika - HRK]]/7.5345</f>
        <v>0</v>
      </c>
      <c r="Y3837" s="52">
        <v>391383.91</v>
      </c>
      <c r="Z3837" s="53">
        <f>Ugovori_OPULJP[[#This Row],[UKUPNI PRIHVATLJIVI IZDACI
TOTAL ELIGIBLE EXPENDITURE
= Bespovratna sredstva ukupno + doprinos korisnika
= Ukupni prihvatljivi troškovi
= Ukupna ugovorena vrijednost projekta HRK]]/7.5345</f>
        <v>51945.57170349724</v>
      </c>
      <c r="AA3837" s="44" t="s">
        <v>12326</v>
      </c>
      <c r="AB3837" s="44" t="s">
        <v>753</v>
      </c>
      <c r="AC3837" s="107" t="s">
        <v>13945</v>
      </c>
      <c r="AD3837" s="43" t="s">
        <v>12328</v>
      </c>
    </row>
    <row r="3838" spans="1:30" ht="88.5" customHeight="1" x14ac:dyDescent="0.2">
      <c r="A3838" s="41" t="s">
        <v>13946</v>
      </c>
      <c r="B3838" s="55" t="s">
        <v>12136</v>
      </c>
      <c r="C3838" s="56" t="s">
        <v>12323</v>
      </c>
      <c r="D3838" s="56" t="s">
        <v>13685</v>
      </c>
      <c r="E3838" s="57" t="s">
        <v>76</v>
      </c>
      <c r="F3838" s="62" t="s">
        <v>13947</v>
      </c>
      <c r="G3838" s="62" t="s">
        <v>13948</v>
      </c>
      <c r="H3838" s="59">
        <v>44769</v>
      </c>
      <c r="I3838" s="59">
        <v>45134</v>
      </c>
      <c r="J3838" s="48" t="str">
        <f>IF(Ugovori_OPULJP[[#This Row],[DATUM ZAVRŠETKA OPERACIJE]]&gt;DATE(2024,3,31),"u provedbi","završen")</f>
        <v>završen</v>
      </c>
      <c r="K3838" s="58" t="s">
        <v>94</v>
      </c>
      <c r="L3838" s="58" t="s">
        <v>94</v>
      </c>
      <c r="M3838" s="49">
        <v>0.85</v>
      </c>
      <c r="N3838" s="49">
        <v>0.15</v>
      </c>
      <c r="O3838" s="50">
        <f>Ugovori_OPULJP[[#This Row],[Bespovratna sredstva - Ukupno (EU+Nac) HRK
= Ukupna ugovorena vrijednost bespovratnih sredstava]]*Ugovori_OPULJP[[#This Row],[EU STOPA SUFINANCIRANJA %
EU CO-FINANCING RATE %]]</f>
        <v>342283.73749999999</v>
      </c>
      <c r="P3838" s="51">
        <f>Ugovori_OPULJP[[#This Row],[Bespovratna sredstva - EU dio - HRK]]/7.5345</f>
        <v>45428.858915654651</v>
      </c>
      <c r="Q3838" s="50">
        <f>Ugovori_OPULJP[[#This Row],[Bespovratna sredstva - Ukupno (EU+Nac) HRK
= Ukupna ugovorena vrijednost bespovratnih sredstava]]*Ugovori_OPULJP[[#This Row],[STOPA NACIONALNOG SUFINANCIRANJA %]]</f>
        <v>60403.012499999997</v>
      </c>
      <c r="R3838" s="51">
        <f>Ugovori_OPULJP[[#This Row],[Bespovratna sredstva - Nacionalni dio - HRK]]/7.5345</f>
        <v>8016.8574557037618</v>
      </c>
      <c r="S3838" s="52">
        <v>402686.75</v>
      </c>
      <c r="T3838" s="53">
        <f>Ugovori_OPULJP[[#This Row],[Bespovratna sredstva - Ukupno (EU+Nac) HRK
= Ukupna ugovorena vrijednost bespovratnih sredstava]]/7.5345</f>
        <v>53445.716371358416</v>
      </c>
      <c r="U3838" s="50">
        <v>0</v>
      </c>
      <c r="V3838" s="51">
        <f>Ugovori_OPULJP[[#This Row],[Javni doprinos korisnika - HRK]]/7.5345</f>
        <v>0</v>
      </c>
      <c r="W3838" s="50">
        <v>0</v>
      </c>
      <c r="X3838" s="51">
        <f>Ugovori_OPULJP[[#This Row],[Privatni doprinos korisnika - HRK]]/7.5345</f>
        <v>0</v>
      </c>
      <c r="Y3838" s="52">
        <v>402686.75</v>
      </c>
      <c r="Z3838" s="53">
        <f>Ugovori_OPULJP[[#This Row],[UKUPNI PRIHVATLJIVI IZDACI
TOTAL ELIGIBLE EXPENDITURE
= Bespovratna sredstva ukupno + doprinos korisnika
= Ukupni prihvatljivi troškovi
= Ukupna ugovorena vrijednost projekta HRK]]/7.5345</f>
        <v>53445.716371358416</v>
      </c>
      <c r="AA3838" s="57" t="s">
        <v>12326</v>
      </c>
      <c r="AB3838" s="57" t="s">
        <v>753</v>
      </c>
      <c r="AC3838" s="107" t="s">
        <v>13949</v>
      </c>
      <c r="AD3838" s="63" t="s">
        <v>12328</v>
      </c>
    </row>
    <row r="3839" spans="1:30" ht="88.5" customHeight="1" x14ac:dyDescent="0.2">
      <c r="A3839" s="61" t="s">
        <v>13950</v>
      </c>
      <c r="B3839" s="55" t="s">
        <v>12136</v>
      </c>
      <c r="C3839" s="56" t="s">
        <v>12323</v>
      </c>
      <c r="D3839" s="56" t="s">
        <v>13685</v>
      </c>
      <c r="E3839" s="57" t="s">
        <v>76</v>
      </c>
      <c r="F3839" s="62" t="s">
        <v>13951</v>
      </c>
      <c r="G3839" s="62" t="s">
        <v>13952</v>
      </c>
      <c r="H3839" s="59">
        <v>44676</v>
      </c>
      <c r="I3839" s="59">
        <v>45224</v>
      </c>
      <c r="J3839" s="48" t="str">
        <f>IF(Ugovori_OPULJP[[#This Row],[DATUM ZAVRŠETKA OPERACIJE]]&gt;DATE(2024,3,31),"u provedbi","završen")</f>
        <v>završen</v>
      </c>
      <c r="K3839" s="67" t="s">
        <v>13953</v>
      </c>
      <c r="L3839" s="67" t="s">
        <v>37</v>
      </c>
      <c r="M3839" s="87" t="s">
        <v>3114</v>
      </c>
      <c r="N3839" s="49">
        <v>0.15</v>
      </c>
      <c r="O3839" s="50">
        <f>Ugovori_OPULJP[[#This Row],[Bespovratna sredstva - Ukupno (EU+Nac) HRK
= Ukupna ugovorena vrijednost bespovratnih sredstava]]*Ugovori_OPULJP[[#This Row],[EU STOPA SUFINANCIRANJA %
EU CO-FINANCING RATE %]]</f>
        <v>424645.88150000002</v>
      </c>
      <c r="P3839" s="51">
        <f>Ugovori_OPULJP[[#This Row],[Bespovratna sredstva - EU dio - HRK]]/7.5345</f>
        <v>56360.1939743845</v>
      </c>
      <c r="Q3839" s="50">
        <f>Ugovori_OPULJP[[#This Row],[Bespovratna sredstva - Ukupno (EU+Nac) HRK
= Ukupna ugovorena vrijednost bespovratnih sredstava]]*Ugovori_OPULJP[[#This Row],[STOPA NACIONALNOG SUFINANCIRANJA %]]</f>
        <v>74937.508499999996</v>
      </c>
      <c r="R3839" s="51">
        <f>Ugovori_OPULJP[[#This Row],[Bespovratna sredstva - Nacionalni dio - HRK]]/7.5345</f>
        <v>9945.9165837149103</v>
      </c>
      <c r="S3839" s="52">
        <v>499583.39</v>
      </c>
      <c r="T3839" s="53">
        <f>Ugovori_OPULJP[[#This Row],[Bespovratna sredstva - Ukupno (EU+Nac) HRK
= Ukupna ugovorena vrijednost bespovratnih sredstava]]/7.5345</f>
        <v>66306.110558099404</v>
      </c>
      <c r="U3839" s="50">
        <v>0</v>
      </c>
      <c r="V3839" s="51">
        <f>Ugovori_OPULJP[[#This Row],[Javni doprinos korisnika - HRK]]/7.5345</f>
        <v>0</v>
      </c>
      <c r="W3839" s="50">
        <v>0</v>
      </c>
      <c r="X3839" s="51">
        <f>Ugovori_OPULJP[[#This Row],[Privatni doprinos korisnika - HRK]]/7.5345</f>
        <v>0</v>
      </c>
      <c r="Y3839" s="52">
        <v>499583.39</v>
      </c>
      <c r="Z3839" s="53">
        <f>Ugovori_OPULJP[[#This Row],[UKUPNI PRIHVATLJIVI IZDACI
TOTAL ELIGIBLE EXPENDITURE
= Bespovratna sredstva ukupno + doprinos korisnika
= Ukupni prihvatljivi troškovi
= Ukupna ugovorena vrijednost projekta HRK]]/7.5345</f>
        <v>66306.110558099404</v>
      </c>
      <c r="AA3839" s="44" t="s">
        <v>12326</v>
      </c>
      <c r="AB3839" s="44" t="s">
        <v>753</v>
      </c>
      <c r="AC3839" s="107" t="s">
        <v>13954</v>
      </c>
      <c r="AD3839" s="43" t="s">
        <v>12328</v>
      </c>
    </row>
    <row r="3840" spans="1:30" ht="88.5" customHeight="1" x14ac:dyDescent="0.2">
      <c r="A3840" s="61" t="s">
        <v>13955</v>
      </c>
      <c r="B3840" s="55" t="s">
        <v>12136</v>
      </c>
      <c r="C3840" s="56" t="s">
        <v>12323</v>
      </c>
      <c r="D3840" s="88" t="s">
        <v>13685</v>
      </c>
      <c r="E3840" s="44" t="s">
        <v>76</v>
      </c>
      <c r="F3840" s="62" t="s">
        <v>13956</v>
      </c>
      <c r="G3840" s="62" t="s">
        <v>13957</v>
      </c>
      <c r="H3840" s="59">
        <v>44532</v>
      </c>
      <c r="I3840" s="59">
        <v>44928</v>
      </c>
      <c r="J3840" s="48" t="str">
        <f>IF(Ugovori_OPULJP[[#This Row],[DATUM ZAVRŠETKA OPERACIJE]]&gt;DATE(2024,3,31),"u provedbi","završen")</f>
        <v>završen</v>
      </c>
      <c r="K3840" s="58" t="s">
        <v>37</v>
      </c>
      <c r="L3840" s="58" t="s">
        <v>37</v>
      </c>
      <c r="M3840" s="74" t="s">
        <v>3114</v>
      </c>
      <c r="N3840" s="49">
        <v>0.15</v>
      </c>
      <c r="O3840" s="50">
        <f>Ugovori_OPULJP[[#This Row],[Bespovratna sredstva - Ukupno (EU+Nac) HRK
= Ukupna ugovorena vrijednost bespovratnih sredstava]]*Ugovori_OPULJP[[#This Row],[EU STOPA SUFINANCIRANJA %
EU CO-FINANCING RATE %]]</f>
        <v>414343.16749999998</v>
      </c>
      <c r="P3840" s="51">
        <f>Ugovori_OPULJP[[#This Row],[Bespovratna sredstva - EU dio - HRK]]/7.5345</f>
        <v>54992.788838011809</v>
      </c>
      <c r="Q3840" s="50">
        <f>Ugovori_OPULJP[[#This Row],[Bespovratna sredstva - Ukupno (EU+Nac) HRK
= Ukupna ugovorena vrijednost bespovratnih sredstava]]*Ugovori_OPULJP[[#This Row],[STOPA NACIONALNOG SUFINANCIRANJA %]]</f>
        <v>73119.382499999992</v>
      </c>
      <c r="R3840" s="51">
        <f>Ugovori_OPULJP[[#This Row],[Bespovratna sredstva - Nacionalni dio - HRK]]/7.5345</f>
        <v>9704.6097949432587</v>
      </c>
      <c r="S3840" s="52">
        <v>487462.55</v>
      </c>
      <c r="T3840" s="53">
        <f>Ugovori_OPULJP[[#This Row],[Bespovratna sredstva - Ukupno (EU+Nac) HRK
= Ukupna ugovorena vrijednost bespovratnih sredstava]]/7.5345</f>
        <v>64697.398632955068</v>
      </c>
      <c r="U3840" s="50">
        <v>0</v>
      </c>
      <c r="V3840" s="51">
        <f>Ugovori_OPULJP[[#This Row],[Javni doprinos korisnika - HRK]]/7.5345</f>
        <v>0</v>
      </c>
      <c r="W3840" s="50">
        <v>0</v>
      </c>
      <c r="X3840" s="51">
        <f>Ugovori_OPULJP[[#This Row],[Privatni doprinos korisnika - HRK]]/7.5345</f>
        <v>0</v>
      </c>
      <c r="Y3840" s="52">
        <v>487462.55</v>
      </c>
      <c r="Z3840" s="53">
        <f>Ugovori_OPULJP[[#This Row],[UKUPNI PRIHVATLJIVI IZDACI
TOTAL ELIGIBLE EXPENDITURE
= Bespovratna sredstva ukupno + doprinos korisnika
= Ukupni prihvatljivi troškovi
= Ukupna ugovorena vrijednost projekta HRK]]/7.5345</f>
        <v>64697.398632955068</v>
      </c>
      <c r="AA3840" s="44" t="s">
        <v>12326</v>
      </c>
      <c r="AB3840" s="44" t="s">
        <v>753</v>
      </c>
      <c r="AC3840" s="107" t="s">
        <v>13958</v>
      </c>
      <c r="AD3840" s="43" t="s">
        <v>12328</v>
      </c>
    </row>
    <row r="3841" spans="1:30" ht="88.5" customHeight="1" x14ac:dyDescent="0.2">
      <c r="A3841" s="41" t="s">
        <v>13959</v>
      </c>
      <c r="B3841" s="55" t="s">
        <v>12136</v>
      </c>
      <c r="C3841" s="56" t="s">
        <v>12323</v>
      </c>
      <c r="D3841" s="56" t="s">
        <v>13685</v>
      </c>
      <c r="E3841" s="57" t="s">
        <v>76</v>
      </c>
      <c r="F3841" s="62" t="s">
        <v>13960</v>
      </c>
      <c r="G3841" s="62" t="s">
        <v>10415</v>
      </c>
      <c r="H3841" s="59">
        <v>44769</v>
      </c>
      <c r="I3841" s="59">
        <v>45318</v>
      </c>
      <c r="J3841" s="48" t="str">
        <f>IF(Ugovori_OPULJP[[#This Row],[DATUM ZAVRŠETKA OPERACIJE]]&gt;DATE(2024,3,31),"u provedbi","završen")</f>
        <v>završen</v>
      </c>
      <c r="K3841" s="67" t="s">
        <v>892</v>
      </c>
      <c r="L3841" s="58" t="s">
        <v>37</v>
      </c>
      <c r="M3841" s="49">
        <v>0.85</v>
      </c>
      <c r="N3841" s="49">
        <v>0.15</v>
      </c>
      <c r="O3841" s="50">
        <f>Ugovori_OPULJP[[#This Row],[Bespovratna sredstva - Ukupno (EU+Nac) HRK
= Ukupna ugovorena vrijednost bespovratnih sredstava]]*Ugovori_OPULJP[[#This Row],[EU STOPA SUFINANCIRANJA %
EU CO-FINANCING RATE %]]</f>
        <v>416267.29549999995</v>
      </c>
      <c r="P3841" s="51">
        <f>Ugovori_OPULJP[[#This Row],[Bespovratna sredstva - EU dio - HRK]]/7.5345</f>
        <v>55248.164509921022</v>
      </c>
      <c r="Q3841" s="50">
        <f>Ugovori_OPULJP[[#This Row],[Bespovratna sredstva - Ukupno (EU+Nac) HRK
= Ukupna ugovorena vrijednost bespovratnih sredstava]]*Ugovori_OPULJP[[#This Row],[STOPA NACIONALNOG SUFINANCIRANJA %]]</f>
        <v>73458.934499999988</v>
      </c>
      <c r="R3841" s="51">
        <f>Ugovori_OPULJP[[#This Row],[Bespovratna sredstva - Nacionalni dio - HRK]]/7.5345</f>
        <v>9749.6760899860619</v>
      </c>
      <c r="S3841" s="52">
        <v>489726.23</v>
      </c>
      <c r="T3841" s="53">
        <f>Ugovori_OPULJP[[#This Row],[Bespovratna sredstva - Ukupno (EU+Nac) HRK
= Ukupna ugovorena vrijednost bespovratnih sredstava]]/7.5345</f>
        <v>64997.840599907089</v>
      </c>
      <c r="U3841" s="50">
        <v>0</v>
      </c>
      <c r="V3841" s="51">
        <f>Ugovori_OPULJP[[#This Row],[Javni doprinos korisnika - HRK]]/7.5345</f>
        <v>0</v>
      </c>
      <c r="W3841" s="50">
        <v>0</v>
      </c>
      <c r="X3841" s="51">
        <f>Ugovori_OPULJP[[#This Row],[Privatni doprinos korisnika - HRK]]/7.5345</f>
        <v>0</v>
      </c>
      <c r="Y3841" s="52">
        <v>489726.23</v>
      </c>
      <c r="Z3841" s="53">
        <f>Ugovori_OPULJP[[#This Row],[UKUPNI PRIHVATLJIVI IZDACI
TOTAL ELIGIBLE EXPENDITURE
= Bespovratna sredstva ukupno + doprinos korisnika
= Ukupni prihvatljivi troškovi
= Ukupna ugovorena vrijednost projekta HRK]]/7.5345</f>
        <v>64997.840599907089</v>
      </c>
      <c r="AA3841" s="57" t="s">
        <v>12326</v>
      </c>
      <c r="AB3841" s="57" t="s">
        <v>753</v>
      </c>
      <c r="AC3841" s="107" t="s">
        <v>13961</v>
      </c>
      <c r="AD3841" s="63" t="s">
        <v>12328</v>
      </c>
    </row>
    <row r="3842" spans="1:30" ht="88.5" customHeight="1" x14ac:dyDescent="0.2">
      <c r="A3842" s="61" t="s">
        <v>13962</v>
      </c>
      <c r="B3842" s="55" t="s">
        <v>12136</v>
      </c>
      <c r="C3842" s="56" t="s">
        <v>12323</v>
      </c>
      <c r="D3842" s="88" t="s">
        <v>13685</v>
      </c>
      <c r="E3842" s="44" t="s">
        <v>76</v>
      </c>
      <c r="F3842" s="62" t="s">
        <v>13963</v>
      </c>
      <c r="G3842" s="45" t="s">
        <v>12401</v>
      </c>
      <c r="H3842" s="59">
        <v>44641</v>
      </c>
      <c r="I3842" s="59">
        <v>45128</v>
      </c>
      <c r="J3842" s="48" t="str">
        <f>IF(Ugovori_OPULJP[[#This Row],[DATUM ZAVRŠETKA OPERACIJE]]&gt;DATE(2024,3,31),"u provedbi","završen")</f>
        <v>završen</v>
      </c>
      <c r="K3842" s="67" t="s">
        <v>94</v>
      </c>
      <c r="L3842" s="67" t="s">
        <v>94</v>
      </c>
      <c r="M3842" s="49">
        <v>0.85</v>
      </c>
      <c r="N3842" s="49">
        <v>0.15</v>
      </c>
      <c r="O3842" s="50">
        <f>Ugovori_OPULJP[[#This Row],[Bespovratna sredstva - Ukupno (EU+Nac) HRK
= Ukupna ugovorena vrijednost bespovratnih sredstava]]*Ugovori_OPULJP[[#This Row],[EU STOPA SUFINANCIRANJA %
EU CO-FINANCING RATE %]]</f>
        <v>421517.22700000001</v>
      </c>
      <c r="P3842" s="51">
        <f>Ugovori_OPULJP[[#This Row],[Bespovratna sredstva - EU dio - HRK]]/7.5345</f>
        <v>55944.950162585439</v>
      </c>
      <c r="Q3842" s="50">
        <f>Ugovori_OPULJP[[#This Row],[Bespovratna sredstva - Ukupno (EU+Nac) HRK
= Ukupna ugovorena vrijednost bespovratnih sredstava]]*Ugovori_OPULJP[[#This Row],[STOPA NACIONALNOG SUFINANCIRANJA %]]</f>
        <v>74385.392999999996</v>
      </c>
      <c r="R3842" s="51">
        <f>Ugovori_OPULJP[[#This Row],[Bespovratna sredstva - Nacionalni dio - HRK]]/7.5345</f>
        <v>9872.6382639856656</v>
      </c>
      <c r="S3842" s="52">
        <v>495902.62</v>
      </c>
      <c r="T3842" s="53">
        <f>Ugovori_OPULJP[[#This Row],[Bespovratna sredstva - Ukupno (EU+Nac) HRK
= Ukupna ugovorena vrijednost bespovratnih sredstava]]/7.5345</f>
        <v>65817.588426571107</v>
      </c>
      <c r="U3842" s="50">
        <v>0</v>
      </c>
      <c r="V3842" s="51">
        <f>Ugovori_OPULJP[[#This Row],[Javni doprinos korisnika - HRK]]/7.5345</f>
        <v>0</v>
      </c>
      <c r="W3842" s="50">
        <v>0</v>
      </c>
      <c r="X3842" s="51">
        <f>Ugovori_OPULJP[[#This Row],[Privatni doprinos korisnika - HRK]]/7.5345</f>
        <v>0</v>
      </c>
      <c r="Y3842" s="52">
        <v>495902.62</v>
      </c>
      <c r="Z3842" s="53">
        <f>Ugovori_OPULJP[[#This Row],[UKUPNI PRIHVATLJIVI IZDACI
TOTAL ELIGIBLE EXPENDITURE
= Bespovratna sredstva ukupno + doprinos korisnika
= Ukupni prihvatljivi troškovi
= Ukupna ugovorena vrijednost projekta HRK]]/7.5345</f>
        <v>65817.588426571107</v>
      </c>
      <c r="AA3842" s="44" t="s">
        <v>12326</v>
      </c>
      <c r="AB3842" s="44" t="s">
        <v>753</v>
      </c>
      <c r="AC3842" s="107" t="s">
        <v>13964</v>
      </c>
      <c r="AD3842" s="43" t="s">
        <v>12328</v>
      </c>
    </row>
    <row r="3843" spans="1:30" ht="88.5" customHeight="1" x14ac:dyDescent="0.2">
      <c r="A3843" s="61" t="s">
        <v>13965</v>
      </c>
      <c r="B3843" s="55" t="s">
        <v>12136</v>
      </c>
      <c r="C3843" s="56" t="s">
        <v>12323</v>
      </c>
      <c r="D3843" s="88" t="s">
        <v>13685</v>
      </c>
      <c r="E3843" s="44" t="s">
        <v>76</v>
      </c>
      <c r="F3843" s="62" t="s">
        <v>13966</v>
      </c>
      <c r="G3843" s="62" t="s">
        <v>13967</v>
      </c>
      <c r="H3843" s="59">
        <v>44532</v>
      </c>
      <c r="I3843" s="59">
        <v>44897</v>
      </c>
      <c r="J3843" s="48" t="str">
        <f>IF(Ugovori_OPULJP[[#This Row],[DATUM ZAVRŠETKA OPERACIJE]]&gt;DATE(2024,3,31),"u provedbi","završen")</f>
        <v>završen</v>
      </c>
      <c r="K3843" s="58" t="s">
        <v>13968</v>
      </c>
      <c r="L3843" s="46" t="s">
        <v>186</v>
      </c>
      <c r="M3843" s="74" t="s">
        <v>3114</v>
      </c>
      <c r="N3843" s="49">
        <v>0.15</v>
      </c>
      <c r="O3843" s="50">
        <f>Ugovori_OPULJP[[#This Row],[Bespovratna sredstva - Ukupno (EU+Nac) HRK
= Ukupna ugovorena vrijednost bespovratnih sredstava]]*Ugovori_OPULJP[[#This Row],[EU STOPA SUFINANCIRANJA %
EU CO-FINANCING RATE %]]</f>
        <v>370668</v>
      </c>
      <c r="P3843" s="51">
        <f>Ugovori_OPULJP[[#This Row],[Bespovratna sredstva - EU dio - HRK]]/7.5345</f>
        <v>49196.097949432609</v>
      </c>
      <c r="Q3843" s="50">
        <f>Ugovori_OPULJP[[#This Row],[Bespovratna sredstva - Ukupno (EU+Nac) HRK
= Ukupna ugovorena vrijednost bespovratnih sredstava]]*Ugovori_OPULJP[[#This Row],[STOPA NACIONALNOG SUFINANCIRANJA %]]</f>
        <v>65412</v>
      </c>
      <c r="R3843" s="51">
        <f>Ugovori_OPULJP[[#This Row],[Bespovratna sredstva - Nacionalni dio - HRK]]/7.5345</f>
        <v>8681.6643440175194</v>
      </c>
      <c r="S3843" s="52">
        <v>436080</v>
      </c>
      <c r="T3843" s="53">
        <f>Ugovori_OPULJP[[#This Row],[Bespovratna sredstva - Ukupno (EU+Nac) HRK
= Ukupna ugovorena vrijednost bespovratnih sredstava]]/7.5345</f>
        <v>57877.762293450127</v>
      </c>
      <c r="U3843" s="50">
        <v>0</v>
      </c>
      <c r="V3843" s="51">
        <f>Ugovori_OPULJP[[#This Row],[Javni doprinos korisnika - HRK]]/7.5345</f>
        <v>0</v>
      </c>
      <c r="W3843" s="50">
        <v>0</v>
      </c>
      <c r="X3843" s="51">
        <f>Ugovori_OPULJP[[#This Row],[Privatni doprinos korisnika - HRK]]/7.5345</f>
        <v>0</v>
      </c>
      <c r="Y3843" s="52">
        <v>436080</v>
      </c>
      <c r="Z3843" s="53">
        <f>Ugovori_OPULJP[[#This Row],[UKUPNI PRIHVATLJIVI IZDACI
TOTAL ELIGIBLE EXPENDITURE
= Bespovratna sredstva ukupno + doprinos korisnika
= Ukupni prihvatljivi troškovi
= Ukupna ugovorena vrijednost projekta HRK]]/7.5345</f>
        <v>57877.762293450127</v>
      </c>
      <c r="AA3843" s="44" t="s">
        <v>12326</v>
      </c>
      <c r="AB3843" s="44" t="s">
        <v>753</v>
      </c>
      <c r="AC3843" s="107" t="s">
        <v>13969</v>
      </c>
      <c r="AD3843" s="43" t="s">
        <v>12328</v>
      </c>
    </row>
    <row r="3844" spans="1:30" ht="88.5" customHeight="1" x14ac:dyDescent="0.2">
      <c r="A3844" s="41" t="s">
        <v>13970</v>
      </c>
      <c r="B3844" s="55" t="s">
        <v>12136</v>
      </c>
      <c r="C3844" s="56" t="s">
        <v>12323</v>
      </c>
      <c r="D3844" s="56" t="s">
        <v>13685</v>
      </c>
      <c r="E3844" s="57" t="s">
        <v>76</v>
      </c>
      <c r="F3844" s="62" t="s">
        <v>13971</v>
      </c>
      <c r="G3844" s="62" t="s">
        <v>2823</v>
      </c>
      <c r="H3844" s="59">
        <v>44769</v>
      </c>
      <c r="I3844" s="59">
        <v>45134</v>
      </c>
      <c r="J3844" s="48" t="str">
        <f>IF(Ugovori_OPULJP[[#This Row],[DATUM ZAVRŠETKA OPERACIJE]]&gt;DATE(2024,3,31),"u provedbi","završen")</f>
        <v>završen</v>
      </c>
      <c r="K3844" s="58" t="s">
        <v>104</v>
      </c>
      <c r="L3844" s="58" t="s">
        <v>104</v>
      </c>
      <c r="M3844" s="49">
        <v>0.85</v>
      </c>
      <c r="N3844" s="49">
        <v>0.15</v>
      </c>
      <c r="O3844" s="50">
        <f>Ugovori_OPULJP[[#This Row],[Bespovratna sredstva - Ukupno (EU+Nac) HRK
= Ukupna ugovorena vrijednost bespovratnih sredstava]]*Ugovori_OPULJP[[#This Row],[EU STOPA SUFINANCIRANJA %
EU CO-FINANCING RATE %]]</f>
        <v>392338.79249999998</v>
      </c>
      <c r="P3844" s="51">
        <f>Ugovori_OPULJP[[#This Row],[Bespovratna sredstva - EU dio - HRK]]/7.5345</f>
        <v>52072.306390603218</v>
      </c>
      <c r="Q3844" s="50">
        <f>Ugovori_OPULJP[[#This Row],[Bespovratna sredstva - Ukupno (EU+Nac) HRK
= Ukupna ugovorena vrijednost bespovratnih sredstava]]*Ugovori_OPULJP[[#This Row],[STOPA NACIONALNOG SUFINANCIRANJA %]]</f>
        <v>69236.257499999992</v>
      </c>
      <c r="R3844" s="51">
        <f>Ugovori_OPULJP[[#This Row],[Bespovratna sredstva - Nacionalni dio - HRK]]/7.5345</f>
        <v>9189.2305395182138</v>
      </c>
      <c r="S3844" s="52">
        <v>461575.05</v>
      </c>
      <c r="T3844" s="53">
        <f>Ugovori_OPULJP[[#This Row],[Bespovratna sredstva - Ukupno (EU+Nac) HRK
= Ukupna ugovorena vrijednost bespovratnih sredstava]]/7.5345</f>
        <v>61261.536930121438</v>
      </c>
      <c r="U3844" s="50">
        <v>0</v>
      </c>
      <c r="V3844" s="51">
        <f>Ugovori_OPULJP[[#This Row],[Javni doprinos korisnika - HRK]]/7.5345</f>
        <v>0</v>
      </c>
      <c r="W3844" s="50">
        <v>0</v>
      </c>
      <c r="X3844" s="51">
        <f>Ugovori_OPULJP[[#This Row],[Privatni doprinos korisnika - HRK]]/7.5345</f>
        <v>0</v>
      </c>
      <c r="Y3844" s="52">
        <v>461575.05</v>
      </c>
      <c r="Z3844" s="53">
        <f>Ugovori_OPULJP[[#This Row],[UKUPNI PRIHVATLJIVI IZDACI
TOTAL ELIGIBLE EXPENDITURE
= Bespovratna sredstva ukupno + doprinos korisnika
= Ukupni prihvatljivi troškovi
= Ukupna ugovorena vrijednost projekta HRK]]/7.5345</f>
        <v>61261.536930121438</v>
      </c>
      <c r="AA3844" s="57" t="s">
        <v>12326</v>
      </c>
      <c r="AB3844" s="57" t="s">
        <v>753</v>
      </c>
      <c r="AC3844" s="107" t="s">
        <v>13972</v>
      </c>
      <c r="AD3844" s="63" t="s">
        <v>12328</v>
      </c>
    </row>
    <row r="3845" spans="1:30" ht="88.5" customHeight="1" x14ac:dyDescent="0.2">
      <c r="A3845" s="61" t="s">
        <v>13973</v>
      </c>
      <c r="B3845" s="55" t="s">
        <v>12136</v>
      </c>
      <c r="C3845" s="56" t="s">
        <v>12323</v>
      </c>
      <c r="D3845" s="88" t="s">
        <v>13685</v>
      </c>
      <c r="E3845" s="44" t="s">
        <v>76</v>
      </c>
      <c r="F3845" s="62" t="s">
        <v>13974</v>
      </c>
      <c r="G3845" s="62" t="s">
        <v>13975</v>
      </c>
      <c r="H3845" s="59">
        <v>44532</v>
      </c>
      <c r="I3845" s="59">
        <v>45079</v>
      </c>
      <c r="J3845" s="48" t="str">
        <f>IF(Ugovori_OPULJP[[#This Row],[DATUM ZAVRŠETKA OPERACIJE]]&gt;DATE(2024,3,31),"u provedbi","završen")</f>
        <v>završen</v>
      </c>
      <c r="K3845" s="58" t="s">
        <v>9024</v>
      </c>
      <c r="L3845" s="58" t="s">
        <v>37</v>
      </c>
      <c r="M3845" s="74" t="s">
        <v>3114</v>
      </c>
      <c r="N3845" s="49">
        <v>0.15</v>
      </c>
      <c r="O3845" s="50">
        <f>Ugovori_OPULJP[[#This Row],[Bespovratna sredstva - Ukupno (EU+Nac) HRK
= Ukupna ugovorena vrijednost bespovratnih sredstava]]*Ugovori_OPULJP[[#This Row],[EU STOPA SUFINANCIRANJA %
EU CO-FINANCING RATE %]]</f>
        <v>363666.44799999997</v>
      </c>
      <c r="P3845" s="51">
        <f>Ugovori_OPULJP[[#This Row],[Bespovratna sredstva - EU dio - HRK]]/7.5345</f>
        <v>48266.832304731564</v>
      </c>
      <c r="Q3845" s="50">
        <f>Ugovori_OPULJP[[#This Row],[Bespovratna sredstva - Ukupno (EU+Nac) HRK
= Ukupna ugovorena vrijednost bespovratnih sredstava]]*Ugovori_OPULJP[[#This Row],[STOPA NACIONALNOG SUFINANCIRANJA %]]</f>
        <v>64176.432000000001</v>
      </c>
      <c r="R3845" s="51">
        <f>Ugovori_OPULJP[[#This Row],[Bespovratna sredstva - Nacionalni dio - HRK]]/7.5345</f>
        <v>8517.6762890702757</v>
      </c>
      <c r="S3845" s="52">
        <v>427842.88</v>
      </c>
      <c r="T3845" s="53">
        <f>Ugovori_OPULJP[[#This Row],[Bespovratna sredstva - Ukupno (EU+Nac) HRK
= Ukupna ugovorena vrijednost bespovratnih sredstava]]/7.5345</f>
        <v>56784.508593801846</v>
      </c>
      <c r="U3845" s="50">
        <v>0</v>
      </c>
      <c r="V3845" s="51">
        <f>Ugovori_OPULJP[[#This Row],[Javni doprinos korisnika - HRK]]/7.5345</f>
        <v>0</v>
      </c>
      <c r="W3845" s="50">
        <v>0</v>
      </c>
      <c r="X3845" s="51">
        <f>Ugovori_OPULJP[[#This Row],[Privatni doprinos korisnika - HRK]]/7.5345</f>
        <v>0</v>
      </c>
      <c r="Y3845" s="52">
        <v>427842.88</v>
      </c>
      <c r="Z3845" s="53">
        <f>Ugovori_OPULJP[[#This Row],[UKUPNI PRIHVATLJIVI IZDACI
TOTAL ELIGIBLE EXPENDITURE
= Bespovratna sredstva ukupno + doprinos korisnika
= Ukupni prihvatljivi troškovi
= Ukupna ugovorena vrijednost projekta HRK]]/7.5345</f>
        <v>56784.508593801846</v>
      </c>
      <c r="AA3845" s="44" t="s">
        <v>12326</v>
      </c>
      <c r="AB3845" s="44" t="s">
        <v>753</v>
      </c>
      <c r="AC3845" s="107" t="s">
        <v>13976</v>
      </c>
      <c r="AD3845" s="43" t="s">
        <v>12328</v>
      </c>
    </row>
    <row r="3846" spans="1:30" ht="88.5" customHeight="1" x14ac:dyDescent="0.2">
      <c r="A3846" s="61" t="s">
        <v>13977</v>
      </c>
      <c r="B3846" s="55" t="s">
        <v>12136</v>
      </c>
      <c r="C3846" s="56" t="s">
        <v>12323</v>
      </c>
      <c r="D3846" s="88" t="s">
        <v>13685</v>
      </c>
      <c r="E3846" s="44" t="s">
        <v>76</v>
      </c>
      <c r="F3846" s="62" t="s">
        <v>13978</v>
      </c>
      <c r="G3846" s="62" t="s">
        <v>13979</v>
      </c>
      <c r="H3846" s="59">
        <v>44532</v>
      </c>
      <c r="I3846" s="59">
        <v>44897</v>
      </c>
      <c r="J3846" s="48" t="str">
        <f>IF(Ugovori_OPULJP[[#This Row],[DATUM ZAVRŠETKA OPERACIJE]]&gt;DATE(2024,3,31),"u provedbi","završen")</f>
        <v>završen</v>
      </c>
      <c r="K3846" s="58" t="s">
        <v>8132</v>
      </c>
      <c r="L3846" s="46" t="s">
        <v>338</v>
      </c>
      <c r="M3846" s="74" t="s">
        <v>3114</v>
      </c>
      <c r="N3846" s="49">
        <v>0.15</v>
      </c>
      <c r="O3846" s="50">
        <f>Ugovori_OPULJP[[#This Row],[Bespovratna sredstva - Ukupno (EU+Nac) HRK
= Ukupna ugovorena vrijednost bespovratnih sredstava]]*Ugovori_OPULJP[[#This Row],[EU STOPA SUFINANCIRANJA %
EU CO-FINANCING RATE %]]</f>
        <v>351388.147</v>
      </c>
      <c r="P3846" s="51">
        <f>Ugovori_OPULJP[[#This Row],[Bespovratna sredstva - EU dio - HRK]]/7.5345</f>
        <v>46637.22171345145</v>
      </c>
      <c r="Q3846" s="50">
        <f>Ugovori_OPULJP[[#This Row],[Bespovratna sredstva - Ukupno (EU+Nac) HRK
= Ukupna ugovorena vrijednost bespovratnih sredstava]]*Ugovori_OPULJP[[#This Row],[STOPA NACIONALNOG SUFINANCIRANJA %]]</f>
        <v>62009.672999999995</v>
      </c>
      <c r="R3846" s="51">
        <f>Ugovori_OPULJP[[#This Row],[Bespovratna sredstva - Nacionalni dio - HRK]]/7.5345</f>
        <v>8230.0979494326093</v>
      </c>
      <c r="S3846" s="52">
        <v>413397.82</v>
      </c>
      <c r="T3846" s="53">
        <f>Ugovori_OPULJP[[#This Row],[Bespovratna sredstva - Ukupno (EU+Nac) HRK
= Ukupna ugovorena vrijednost bespovratnih sredstava]]/7.5345</f>
        <v>54867.319662884067</v>
      </c>
      <c r="U3846" s="50">
        <v>0</v>
      </c>
      <c r="V3846" s="51">
        <f>Ugovori_OPULJP[[#This Row],[Javni doprinos korisnika - HRK]]/7.5345</f>
        <v>0</v>
      </c>
      <c r="W3846" s="50">
        <v>0</v>
      </c>
      <c r="X3846" s="51">
        <f>Ugovori_OPULJP[[#This Row],[Privatni doprinos korisnika - HRK]]/7.5345</f>
        <v>0</v>
      </c>
      <c r="Y3846" s="52">
        <v>413397.82</v>
      </c>
      <c r="Z3846" s="53">
        <f>Ugovori_OPULJP[[#This Row],[UKUPNI PRIHVATLJIVI IZDACI
TOTAL ELIGIBLE EXPENDITURE
= Bespovratna sredstva ukupno + doprinos korisnika
= Ukupni prihvatljivi troškovi
= Ukupna ugovorena vrijednost projekta HRK]]/7.5345</f>
        <v>54867.319662884067</v>
      </c>
      <c r="AA3846" s="44" t="s">
        <v>12326</v>
      </c>
      <c r="AB3846" s="44" t="s">
        <v>753</v>
      </c>
      <c r="AC3846" s="107" t="s">
        <v>13980</v>
      </c>
      <c r="AD3846" s="43" t="s">
        <v>12328</v>
      </c>
    </row>
    <row r="3847" spans="1:30" ht="88.5" customHeight="1" x14ac:dyDescent="0.2">
      <c r="A3847" s="61" t="s">
        <v>13981</v>
      </c>
      <c r="B3847" s="55" t="s">
        <v>12136</v>
      </c>
      <c r="C3847" s="56" t="s">
        <v>12323</v>
      </c>
      <c r="D3847" s="88" t="s">
        <v>13685</v>
      </c>
      <c r="E3847" s="44" t="s">
        <v>76</v>
      </c>
      <c r="F3847" s="62" t="s">
        <v>13982</v>
      </c>
      <c r="G3847" s="62" t="s">
        <v>1407</v>
      </c>
      <c r="H3847" s="59">
        <v>44641</v>
      </c>
      <c r="I3847" s="59">
        <v>45190</v>
      </c>
      <c r="J3847" s="48" t="str">
        <f>IF(Ugovori_OPULJP[[#This Row],[DATUM ZAVRŠETKA OPERACIJE]]&gt;DATE(2024,3,31),"u provedbi","završen")</f>
        <v>završen</v>
      </c>
      <c r="K3847" s="67" t="s">
        <v>94</v>
      </c>
      <c r="L3847" s="67" t="s">
        <v>94</v>
      </c>
      <c r="M3847" s="49">
        <v>0.85</v>
      </c>
      <c r="N3847" s="49">
        <v>0.15</v>
      </c>
      <c r="O3847" s="50">
        <f>Ugovori_OPULJP[[#This Row],[Bespovratna sredstva - Ukupno (EU+Nac) HRK
= Ukupna ugovorena vrijednost bespovratnih sredstava]]*Ugovori_OPULJP[[#This Row],[EU STOPA SUFINANCIRANJA %
EU CO-FINANCING RATE %]]</f>
        <v>358484.62699999998</v>
      </c>
      <c r="P3847" s="51">
        <f>Ugovori_OPULJP[[#This Row],[Bespovratna sredstva - EU dio - HRK]]/7.5345</f>
        <v>47579.086468909678</v>
      </c>
      <c r="Q3847" s="50">
        <f>Ugovori_OPULJP[[#This Row],[Bespovratna sredstva - Ukupno (EU+Nac) HRK
= Ukupna ugovorena vrijednost bespovratnih sredstava]]*Ugovori_OPULJP[[#This Row],[STOPA NACIONALNOG SUFINANCIRANJA %]]</f>
        <v>63261.992999999995</v>
      </c>
      <c r="R3847" s="51">
        <f>Ugovori_OPULJP[[#This Row],[Bespovratna sredstva - Nacionalni dio - HRK]]/7.5345</f>
        <v>8396.309376866413</v>
      </c>
      <c r="S3847" s="52">
        <v>421746.62</v>
      </c>
      <c r="T3847" s="53">
        <f>Ugovori_OPULJP[[#This Row],[Bespovratna sredstva - Ukupno (EU+Nac) HRK
= Ukupna ugovorena vrijednost bespovratnih sredstava]]/7.5345</f>
        <v>55975.395845776096</v>
      </c>
      <c r="U3847" s="50">
        <v>0</v>
      </c>
      <c r="V3847" s="51">
        <f>Ugovori_OPULJP[[#This Row],[Javni doprinos korisnika - HRK]]/7.5345</f>
        <v>0</v>
      </c>
      <c r="W3847" s="50">
        <v>0</v>
      </c>
      <c r="X3847" s="51">
        <f>Ugovori_OPULJP[[#This Row],[Privatni doprinos korisnika - HRK]]/7.5345</f>
        <v>0</v>
      </c>
      <c r="Y3847" s="52">
        <v>421746.62</v>
      </c>
      <c r="Z3847" s="53">
        <f>Ugovori_OPULJP[[#This Row],[UKUPNI PRIHVATLJIVI IZDACI
TOTAL ELIGIBLE EXPENDITURE
= Bespovratna sredstva ukupno + doprinos korisnika
= Ukupni prihvatljivi troškovi
= Ukupna ugovorena vrijednost projekta HRK]]/7.5345</f>
        <v>55975.395845776096</v>
      </c>
      <c r="AA3847" s="44" t="s">
        <v>12326</v>
      </c>
      <c r="AB3847" s="44" t="s">
        <v>753</v>
      </c>
      <c r="AC3847" s="107" t="s">
        <v>13983</v>
      </c>
      <c r="AD3847" s="43" t="s">
        <v>12328</v>
      </c>
    </row>
    <row r="3848" spans="1:30" ht="88.5" customHeight="1" x14ac:dyDescent="0.2">
      <c r="A3848" s="61" t="s">
        <v>13984</v>
      </c>
      <c r="B3848" s="55" t="s">
        <v>12136</v>
      </c>
      <c r="C3848" s="56" t="s">
        <v>12323</v>
      </c>
      <c r="D3848" s="88" t="s">
        <v>13685</v>
      </c>
      <c r="E3848" s="44" t="s">
        <v>76</v>
      </c>
      <c r="F3848" s="62" t="s">
        <v>13985</v>
      </c>
      <c r="G3848" s="62" t="s">
        <v>13986</v>
      </c>
      <c r="H3848" s="59">
        <v>44532</v>
      </c>
      <c r="I3848" s="59">
        <v>44897</v>
      </c>
      <c r="J3848" s="48" t="str">
        <f>IF(Ugovori_OPULJP[[#This Row],[DATUM ZAVRŠETKA OPERACIJE]]&gt;DATE(2024,3,31),"u provedbi","završen")</f>
        <v>završen</v>
      </c>
      <c r="K3848" s="58" t="s">
        <v>425</v>
      </c>
      <c r="L3848" s="46" t="s">
        <v>425</v>
      </c>
      <c r="M3848" s="74" t="s">
        <v>3114</v>
      </c>
      <c r="N3848" s="49">
        <v>0.15</v>
      </c>
      <c r="O3848" s="50">
        <f>Ugovori_OPULJP[[#This Row],[Bespovratna sredstva - Ukupno (EU+Nac) HRK
= Ukupna ugovorena vrijednost bespovratnih sredstava]]*Ugovori_OPULJP[[#This Row],[EU STOPA SUFINANCIRANJA %
EU CO-FINANCING RATE %]]</f>
        <v>370068.75</v>
      </c>
      <c r="P3848" s="51">
        <f>Ugovori_OPULJP[[#This Row],[Bespovratna sredstva - EU dio - HRK]]/7.5345</f>
        <v>49116.563806490143</v>
      </c>
      <c r="Q3848" s="50">
        <f>Ugovori_OPULJP[[#This Row],[Bespovratna sredstva - Ukupno (EU+Nac) HRK
= Ukupna ugovorena vrijednost bespovratnih sredstava]]*Ugovori_OPULJP[[#This Row],[STOPA NACIONALNOG SUFINANCIRANJA %]]</f>
        <v>65306.25</v>
      </c>
      <c r="R3848" s="51">
        <f>Ugovori_OPULJP[[#This Row],[Bespovratna sredstva - Nacionalni dio - HRK]]/7.5345</f>
        <v>8667.6289070276725</v>
      </c>
      <c r="S3848" s="52">
        <v>435375</v>
      </c>
      <c r="T3848" s="53">
        <f>Ugovori_OPULJP[[#This Row],[Bespovratna sredstva - Ukupno (EU+Nac) HRK
= Ukupna ugovorena vrijednost bespovratnih sredstava]]/7.5345</f>
        <v>57784.192713517812</v>
      </c>
      <c r="U3848" s="50">
        <v>0</v>
      </c>
      <c r="V3848" s="51">
        <f>Ugovori_OPULJP[[#This Row],[Javni doprinos korisnika - HRK]]/7.5345</f>
        <v>0</v>
      </c>
      <c r="W3848" s="50">
        <v>0</v>
      </c>
      <c r="X3848" s="51">
        <f>Ugovori_OPULJP[[#This Row],[Privatni doprinos korisnika - HRK]]/7.5345</f>
        <v>0</v>
      </c>
      <c r="Y3848" s="52">
        <v>435375</v>
      </c>
      <c r="Z3848" s="53">
        <f>Ugovori_OPULJP[[#This Row],[UKUPNI PRIHVATLJIVI IZDACI
TOTAL ELIGIBLE EXPENDITURE
= Bespovratna sredstva ukupno + doprinos korisnika
= Ukupni prihvatljivi troškovi
= Ukupna ugovorena vrijednost projekta HRK]]/7.5345</f>
        <v>57784.192713517812</v>
      </c>
      <c r="AA3848" s="44" t="s">
        <v>12326</v>
      </c>
      <c r="AB3848" s="44" t="s">
        <v>753</v>
      </c>
      <c r="AC3848" s="107" t="s">
        <v>13987</v>
      </c>
      <c r="AD3848" s="43" t="s">
        <v>12328</v>
      </c>
    </row>
    <row r="3849" spans="1:30" ht="88.5" customHeight="1" x14ac:dyDescent="0.2">
      <c r="A3849" s="61" t="s">
        <v>13988</v>
      </c>
      <c r="B3849" s="55" t="s">
        <v>12136</v>
      </c>
      <c r="C3849" s="56" t="s">
        <v>12323</v>
      </c>
      <c r="D3849" s="88" t="s">
        <v>13685</v>
      </c>
      <c r="E3849" s="44" t="s">
        <v>76</v>
      </c>
      <c r="F3849" s="62" t="s">
        <v>13989</v>
      </c>
      <c r="G3849" s="62" t="s">
        <v>13990</v>
      </c>
      <c r="H3849" s="59">
        <v>44532</v>
      </c>
      <c r="I3849" s="59">
        <v>44897</v>
      </c>
      <c r="J3849" s="48" t="str">
        <f>IF(Ugovori_OPULJP[[#This Row],[DATUM ZAVRŠETKA OPERACIJE]]&gt;DATE(2024,3,31),"u provedbi","završen")</f>
        <v>završen</v>
      </c>
      <c r="K3849" s="58" t="s">
        <v>244</v>
      </c>
      <c r="L3849" s="46" t="s">
        <v>244</v>
      </c>
      <c r="M3849" s="74" t="s">
        <v>3114</v>
      </c>
      <c r="N3849" s="49">
        <v>0.15</v>
      </c>
      <c r="O3849" s="50">
        <f>Ugovori_OPULJP[[#This Row],[Bespovratna sredstva - Ukupno (EU+Nac) HRK
= Ukupna ugovorena vrijednost bespovratnih sredstava]]*Ugovori_OPULJP[[#This Row],[EU STOPA SUFINANCIRANJA %
EU CO-FINANCING RATE %]]</f>
        <v>423352.88699999999</v>
      </c>
      <c r="P3849" s="51">
        <f>Ugovori_OPULJP[[#This Row],[Bespovratna sredstva - EU dio - HRK]]/7.5345</f>
        <v>56188.584113079829</v>
      </c>
      <c r="Q3849" s="50">
        <f>Ugovori_OPULJP[[#This Row],[Bespovratna sredstva - Ukupno (EU+Nac) HRK
= Ukupna ugovorena vrijednost bespovratnih sredstava]]*Ugovori_OPULJP[[#This Row],[STOPA NACIONALNOG SUFINANCIRANJA %]]</f>
        <v>74709.332999999999</v>
      </c>
      <c r="R3849" s="51">
        <f>Ugovori_OPULJP[[#This Row],[Bespovratna sredstva - Nacionalni dio - HRK]]/7.5345</f>
        <v>9915.6324905434994</v>
      </c>
      <c r="S3849" s="52">
        <v>498062.22</v>
      </c>
      <c r="T3849" s="53">
        <f>Ugovori_OPULJP[[#This Row],[Bespovratna sredstva - Ukupno (EU+Nac) HRK
= Ukupna ugovorena vrijednost bespovratnih sredstava]]/7.5345</f>
        <v>66104.216603623325</v>
      </c>
      <c r="U3849" s="50">
        <v>0</v>
      </c>
      <c r="V3849" s="51">
        <f>Ugovori_OPULJP[[#This Row],[Javni doprinos korisnika - HRK]]/7.5345</f>
        <v>0</v>
      </c>
      <c r="W3849" s="50">
        <v>0</v>
      </c>
      <c r="X3849" s="51">
        <f>Ugovori_OPULJP[[#This Row],[Privatni doprinos korisnika - HRK]]/7.5345</f>
        <v>0</v>
      </c>
      <c r="Y3849" s="52">
        <v>498062.22</v>
      </c>
      <c r="Z3849" s="53">
        <f>Ugovori_OPULJP[[#This Row],[UKUPNI PRIHVATLJIVI IZDACI
TOTAL ELIGIBLE EXPENDITURE
= Bespovratna sredstva ukupno + doprinos korisnika
= Ukupni prihvatljivi troškovi
= Ukupna ugovorena vrijednost projekta HRK]]/7.5345</f>
        <v>66104.216603623325</v>
      </c>
      <c r="AA3849" s="44" t="s">
        <v>12326</v>
      </c>
      <c r="AB3849" s="44" t="s">
        <v>753</v>
      </c>
      <c r="AC3849" s="107" t="s">
        <v>13991</v>
      </c>
      <c r="AD3849" s="43" t="s">
        <v>12328</v>
      </c>
    </row>
    <row r="3850" spans="1:30" ht="88.5" customHeight="1" x14ac:dyDescent="0.2">
      <c r="A3850" s="61" t="s">
        <v>13992</v>
      </c>
      <c r="B3850" s="55" t="s">
        <v>12136</v>
      </c>
      <c r="C3850" s="56" t="s">
        <v>12323</v>
      </c>
      <c r="D3850" s="88" t="s">
        <v>13685</v>
      </c>
      <c r="E3850" s="44" t="s">
        <v>76</v>
      </c>
      <c r="F3850" s="62" t="s">
        <v>13993</v>
      </c>
      <c r="G3850" s="62" t="s">
        <v>13994</v>
      </c>
      <c r="H3850" s="59">
        <v>44553</v>
      </c>
      <c r="I3850" s="59">
        <v>44918</v>
      </c>
      <c r="J3850" s="48" t="str">
        <f>IF(Ugovori_OPULJP[[#This Row],[DATUM ZAVRŠETKA OPERACIJE]]&gt;DATE(2024,3,31),"u provedbi","završen")</f>
        <v>završen</v>
      </c>
      <c r="K3850" s="58" t="s">
        <v>79</v>
      </c>
      <c r="L3850" s="58" t="s">
        <v>249</v>
      </c>
      <c r="M3850" s="74" t="s">
        <v>3114</v>
      </c>
      <c r="N3850" s="49">
        <v>0.15</v>
      </c>
      <c r="O3850" s="50">
        <f>Ugovori_OPULJP[[#This Row],[Bespovratna sredstva - Ukupno (EU+Nac) HRK
= Ukupna ugovorena vrijednost bespovratnih sredstava]]*Ugovori_OPULJP[[#This Row],[EU STOPA SUFINANCIRANJA %
EU CO-FINANCING RATE %]]</f>
        <v>397341</v>
      </c>
      <c r="P3850" s="51">
        <f>Ugovori_OPULJP[[#This Row],[Bespovratna sredstva - EU dio - HRK]]/7.5345</f>
        <v>52736.213418275926</v>
      </c>
      <c r="Q3850" s="50">
        <f>Ugovori_OPULJP[[#This Row],[Bespovratna sredstva - Ukupno (EU+Nac) HRK
= Ukupna ugovorena vrijednost bespovratnih sredstava]]*Ugovori_OPULJP[[#This Row],[STOPA NACIONALNOG SUFINANCIRANJA %]]</f>
        <v>70119</v>
      </c>
      <c r="R3850" s="51">
        <f>Ugovori_OPULJP[[#This Row],[Bespovratna sredstva - Nacionalni dio - HRK]]/7.5345</f>
        <v>9306.3906032251634</v>
      </c>
      <c r="S3850" s="52">
        <v>467460</v>
      </c>
      <c r="T3850" s="53">
        <f>Ugovori_OPULJP[[#This Row],[Bespovratna sredstva - Ukupno (EU+Nac) HRK
= Ukupna ugovorena vrijednost bespovratnih sredstava]]/7.5345</f>
        <v>62042.604021501094</v>
      </c>
      <c r="U3850" s="50">
        <v>0</v>
      </c>
      <c r="V3850" s="51">
        <f>Ugovori_OPULJP[[#This Row],[Javni doprinos korisnika - HRK]]/7.5345</f>
        <v>0</v>
      </c>
      <c r="W3850" s="50">
        <v>0</v>
      </c>
      <c r="X3850" s="51">
        <f>Ugovori_OPULJP[[#This Row],[Privatni doprinos korisnika - HRK]]/7.5345</f>
        <v>0</v>
      </c>
      <c r="Y3850" s="52">
        <v>467460</v>
      </c>
      <c r="Z3850" s="53">
        <f>Ugovori_OPULJP[[#This Row],[UKUPNI PRIHVATLJIVI IZDACI
TOTAL ELIGIBLE EXPENDITURE
= Bespovratna sredstva ukupno + doprinos korisnika
= Ukupni prihvatljivi troškovi
= Ukupna ugovorena vrijednost projekta HRK]]/7.5345</f>
        <v>62042.604021501094</v>
      </c>
      <c r="AA3850" s="44" t="s">
        <v>12326</v>
      </c>
      <c r="AB3850" s="44" t="s">
        <v>753</v>
      </c>
      <c r="AC3850" s="107" t="s">
        <v>13995</v>
      </c>
      <c r="AD3850" s="43" t="s">
        <v>12328</v>
      </c>
    </row>
    <row r="3851" spans="1:30" ht="88.5" customHeight="1" x14ac:dyDescent="0.2">
      <c r="A3851" s="61" t="s">
        <v>13996</v>
      </c>
      <c r="B3851" s="55" t="s">
        <v>12136</v>
      </c>
      <c r="C3851" s="56" t="s">
        <v>12323</v>
      </c>
      <c r="D3851" s="88" t="s">
        <v>13685</v>
      </c>
      <c r="E3851" s="44" t="s">
        <v>76</v>
      </c>
      <c r="F3851" s="62" t="s">
        <v>13997</v>
      </c>
      <c r="G3851" s="62" t="s">
        <v>13998</v>
      </c>
      <c r="H3851" s="59">
        <v>44502</v>
      </c>
      <c r="I3851" s="59">
        <v>45048</v>
      </c>
      <c r="J3851" s="48" t="str">
        <f>IF(Ugovori_OPULJP[[#This Row],[DATUM ZAVRŠETKA OPERACIJE]]&gt;DATE(2024,3,31),"u provedbi","završen")</f>
        <v>završen</v>
      </c>
      <c r="K3851" s="67" t="s">
        <v>211</v>
      </c>
      <c r="L3851" s="67" t="s">
        <v>211</v>
      </c>
      <c r="M3851" s="49">
        <v>0.85</v>
      </c>
      <c r="N3851" s="49">
        <v>0.15</v>
      </c>
      <c r="O3851" s="50">
        <f>Ugovori_OPULJP[[#This Row],[Bespovratna sredstva - Ukupno (EU+Nac) HRK
= Ukupna ugovorena vrijednost bespovratnih sredstava]]*Ugovori_OPULJP[[#This Row],[EU STOPA SUFINANCIRANJA %
EU CO-FINANCING RATE %]]</f>
        <v>414670.783</v>
      </c>
      <c r="P3851" s="51">
        <f>Ugovori_OPULJP[[#This Row],[Bespovratna sredstva - EU dio - HRK]]/7.5345</f>
        <v>55036.270887251972</v>
      </c>
      <c r="Q3851" s="50">
        <f>Ugovori_OPULJP[[#This Row],[Bespovratna sredstva - Ukupno (EU+Nac) HRK
= Ukupna ugovorena vrijednost bespovratnih sredstava]]*Ugovori_OPULJP[[#This Row],[STOPA NACIONALNOG SUFINANCIRANJA %]]</f>
        <v>73177.197</v>
      </c>
      <c r="R3851" s="51">
        <f>Ugovori_OPULJP[[#This Row],[Bespovratna sredstva - Nacionalni dio - HRK]]/7.5345</f>
        <v>9712.2830977503472</v>
      </c>
      <c r="S3851" s="52">
        <v>487847.98</v>
      </c>
      <c r="T3851" s="53">
        <f>Ugovori_OPULJP[[#This Row],[Bespovratna sredstva - Ukupno (EU+Nac) HRK
= Ukupna ugovorena vrijednost bespovratnih sredstava]]/7.5345</f>
        <v>64748.55398500232</v>
      </c>
      <c r="U3851" s="50">
        <v>0</v>
      </c>
      <c r="V3851" s="51">
        <f>Ugovori_OPULJP[[#This Row],[Javni doprinos korisnika - HRK]]/7.5345</f>
        <v>0</v>
      </c>
      <c r="W3851" s="50">
        <v>0</v>
      </c>
      <c r="X3851" s="51">
        <f>Ugovori_OPULJP[[#This Row],[Privatni doprinos korisnika - HRK]]/7.5345</f>
        <v>0</v>
      </c>
      <c r="Y3851" s="52">
        <v>487847.98</v>
      </c>
      <c r="Z3851" s="53">
        <f>Ugovori_OPULJP[[#This Row],[UKUPNI PRIHVATLJIVI IZDACI
TOTAL ELIGIBLE EXPENDITURE
= Bespovratna sredstva ukupno + doprinos korisnika
= Ukupni prihvatljivi troškovi
= Ukupna ugovorena vrijednost projekta HRK]]/7.5345</f>
        <v>64748.55398500232</v>
      </c>
      <c r="AA3851" s="44" t="s">
        <v>12326</v>
      </c>
      <c r="AB3851" s="44" t="s">
        <v>753</v>
      </c>
      <c r="AC3851" s="107" t="s">
        <v>13999</v>
      </c>
      <c r="AD3851" s="43" t="s">
        <v>12328</v>
      </c>
    </row>
    <row r="3852" spans="1:30" ht="88.5" customHeight="1" x14ac:dyDescent="0.2">
      <c r="A3852" s="61" t="s">
        <v>14000</v>
      </c>
      <c r="B3852" s="55" t="s">
        <v>12136</v>
      </c>
      <c r="C3852" s="56" t="s">
        <v>12323</v>
      </c>
      <c r="D3852" s="56" t="s">
        <v>13685</v>
      </c>
      <c r="E3852" s="57" t="s">
        <v>76</v>
      </c>
      <c r="F3852" s="62" t="s">
        <v>14001</v>
      </c>
      <c r="G3852" s="62" t="s">
        <v>954</v>
      </c>
      <c r="H3852" s="59">
        <v>44671</v>
      </c>
      <c r="I3852" s="59">
        <v>45219</v>
      </c>
      <c r="J3852" s="48" t="str">
        <f>IF(Ugovori_OPULJP[[#This Row],[DATUM ZAVRŠETKA OPERACIJE]]&gt;DATE(2024,3,31),"u provedbi","završen")</f>
        <v>završen</v>
      </c>
      <c r="K3852" s="67" t="s">
        <v>10188</v>
      </c>
      <c r="L3852" s="67" t="s">
        <v>37</v>
      </c>
      <c r="M3852" s="87" t="s">
        <v>3114</v>
      </c>
      <c r="N3852" s="49">
        <v>0.15</v>
      </c>
      <c r="O3852" s="50">
        <f>Ugovori_OPULJP[[#This Row],[Bespovratna sredstva - Ukupno (EU+Nac) HRK
= Ukupna ugovorena vrijednost bespovratnih sredstava]]*Ugovori_OPULJP[[#This Row],[EU STOPA SUFINANCIRANJA %
EU CO-FINANCING RATE %]]</f>
        <v>417078.22950000002</v>
      </c>
      <c r="P3852" s="51">
        <f>Ugovori_OPULJP[[#This Row],[Bespovratna sredstva - EU dio - HRK]]/7.5345</f>
        <v>55355.793947839935</v>
      </c>
      <c r="Q3852" s="50">
        <f>Ugovori_OPULJP[[#This Row],[Bespovratna sredstva - Ukupno (EU+Nac) HRK
= Ukupna ugovorena vrijednost bespovratnih sredstava]]*Ugovori_OPULJP[[#This Row],[STOPA NACIONALNOG SUFINANCIRANJA %]]</f>
        <v>73602.040500000003</v>
      </c>
      <c r="R3852" s="51">
        <f>Ugovori_OPULJP[[#This Row],[Bespovratna sredstva - Nacionalni dio - HRK]]/7.5345</f>
        <v>9768.6695202070478</v>
      </c>
      <c r="S3852" s="52">
        <v>490680.27</v>
      </c>
      <c r="T3852" s="53">
        <f>Ugovori_OPULJP[[#This Row],[Bespovratna sredstva - Ukupno (EU+Nac) HRK
= Ukupna ugovorena vrijednost bespovratnih sredstava]]/7.5345</f>
        <v>65124.463468046983</v>
      </c>
      <c r="U3852" s="50">
        <v>0</v>
      </c>
      <c r="V3852" s="51">
        <f>Ugovori_OPULJP[[#This Row],[Javni doprinos korisnika - HRK]]/7.5345</f>
        <v>0</v>
      </c>
      <c r="W3852" s="50">
        <v>0</v>
      </c>
      <c r="X3852" s="51">
        <f>Ugovori_OPULJP[[#This Row],[Privatni doprinos korisnika - HRK]]/7.5345</f>
        <v>0</v>
      </c>
      <c r="Y3852" s="52">
        <v>490680.27</v>
      </c>
      <c r="Z3852" s="53">
        <f>Ugovori_OPULJP[[#This Row],[UKUPNI PRIHVATLJIVI IZDACI
TOTAL ELIGIBLE EXPENDITURE
= Bespovratna sredstva ukupno + doprinos korisnika
= Ukupni prihvatljivi troškovi
= Ukupna ugovorena vrijednost projekta HRK]]/7.5345</f>
        <v>65124.463468046983</v>
      </c>
      <c r="AA3852" s="44" t="s">
        <v>12326</v>
      </c>
      <c r="AB3852" s="44" t="s">
        <v>753</v>
      </c>
      <c r="AC3852" s="107" t="s">
        <v>14002</v>
      </c>
      <c r="AD3852" s="43" t="s">
        <v>12328</v>
      </c>
    </row>
    <row r="3853" spans="1:30" ht="88.5" customHeight="1" x14ac:dyDescent="0.2">
      <c r="A3853" s="61" t="s">
        <v>14003</v>
      </c>
      <c r="B3853" s="55" t="s">
        <v>12136</v>
      </c>
      <c r="C3853" s="56" t="s">
        <v>12323</v>
      </c>
      <c r="D3853" s="88" t="s">
        <v>13685</v>
      </c>
      <c r="E3853" s="44" t="s">
        <v>76</v>
      </c>
      <c r="F3853" s="62" t="s">
        <v>14004</v>
      </c>
      <c r="G3853" s="62" t="s">
        <v>168</v>
      </c>
      <c r="H3853" s="59">
        <v>44641</v>
      </c>
      <c r="I3853" s="59">
        <v>45190</v>
      </c>
      <c r="J3853" s="48" t="str">
        <f>IF(Ugovori_OPULJP[[#This Row],[DATUM ZAVRŠETKA OPERACIJE]]&gt;DATE(2024,3,31),"u provedbi","završen")</f>
        <v>završen</v>
      </c>
      <c r="K3853" s="67" t="s">
        <v>37</v>
      </c>
      <c r="L3853" s="58" t="s">
        <v>37</v>
      </c>
      <c r="M3853" s="49">
        <v>0.85</v>
      </c>
      <c r="N3853" s="49">
        <v>0.15</v>
      </c>
      <c r="O3853" s="50">
        <f>Ugovori_OPULJP[[#This Row],[Bespovratna sredstva - Ukupno (EU+Nac) HRK
= Ukupna ugovorena vrijednost bespovratnih sredstava]]*Ugovori_OPULJP[[#This Row],[EU STOPA SUFINANCIRANJA %
EU CO-FINANCING RATE %]]</f>
        <v>317356.17</v>
      </c>
      <c r="P3853" s="51">
        <f>Ugovori_OPULJP[[#This Row],[Bespovratna sredstva - EU dio - HRK]]/7.5345</f>
        <v>42120.40215010949</v>
      </c>
      <c r="Q3853" s="50">
        <f>Ugovori_OPULJP[[#This Row],[Bespovratna sredstva - Ukupno (EU+Nac) HRK
= Ukupna ugovorena vrijednost bespovratnih sredstava]]*Ugovori_OPULJP[[#This Row],[STOPA NACIONALNOG SUFINANCIRANJA %]]</f>
        <v>56004.03</v>
      </c>
      <c r="R3853" s="51">
        <f>Ugovori_OPULJP[[#This Row],[Bespovratna sredstva - Nacionalni dio - HRK]]/7.5345</f>
        <v>7433.0121441369693</v>
      </c>
      <c r="S3853" s="52">
        <v>373360.2</v>
      </c>
      <c r="T3853" s="53">
        <f>Ugovori_OPULJP[[#This Row],[Bespovratna sredstva - Ukupno (EU+Nac) HRK
= Ukupna ugovorena vrijednost bespovratnih sredstava]]/7.5345</f>
        <v>49553.414294246468</v>
      </c>
      <c r="U3853" s="50">
        <v>0</v>
      </c>
      <c r="V3853" s="51">
        <f>Ugovori_OPULJP[[#This Row],[Javni doprinos korisnika - HRK]]/7.5345</f>
        <v>0</v>
      </c>
      <c r="W3853" s="50">
        <v>0</v>
      </c>
      <c r="X3853" s="51">
        <f>Ugovori_OPULJP[[#This Row],[Privatni doprinos korisnika - HRK]]/7.5345</f>
        <v>0</v>
      </c>
      <c r="Y3853" s="52">
        <v>373360.2</v>
      </c>
      <c r="Z3853" s="53">
        <f>Ugovori_OPULJP[[#This Row],[UKUPNI PRIHVATLJIVI IZDACI
TOTAL ELIGIBLE EXPENDITURE
= Bespovratna sredstva ukupno + doprinos korisnika
= Ukupni prihvatljivi troškovi
= Ukupna ugovorena vrijednost projekta HRK]]/7.5345</f>
        <v>49553.414294246468</v>
      </c>
      <c r="AA3853" s="44" t="s">
        <v>12326</v>
      </c>
      <c r="AB3853" s="44" t="s">
        <v>753</v>
      </c>
      <c r="AC3853" s="107" t="s">
        <v>14005</v>
      </c>
      <c r="AD3853" s="43" t="s">
        <v>12328</v>
      </c>
    </row>
    <row r="3854" spans="1:30" ht="88.5" customHeight="1" x14ac:dyDescent="0.2">
      <c r="A3854" s="61" t="s">
        <v>14006</v>
      </c>
      <c r="B3854" s="55" t="s">
        <v>12136</v>
      </c>
      <c r="C3854" s="56" t="s">
        <v>12323</v>
      </c>
      <c r="D3854" s="88" t="s">
        <v>13685</v>
      </c>
      <c r="E3854" s="44" t="s">
        <v>76</v>
      </c>
      <c r="F3854" s="62" t="s">
        <v>14007</v>
      </c>
      <c r="G3854" s="62" t="s">
        <v>185</v>
      </c>
      <c r="H3854" s="59">
        <v>44641</v>
      </c>
      <c r="I3854" s="59">
        <v>45128</v>
      </c>
      <c r="J3854" s="48" t="str">
        <f>IF(Ugovori_OPULJP[[#This Row],[DATUM ZAVRŠETKA OPERACIJE]]&gt;DATE(2024,3,31),"u provedbi","završen")</f>
        <v>završen</v>
      </c>
      <c r="K3854" s="67" t="s">
        <v>186</v>
      </c>
      <c r="L3854" s="67" t="s">
        <v>186</v>
      </c>
      <c r="M3854" s="49">
        <v>0.85</v>
      </c>
      <c r="N3854" s="49">
        <v>0.15</v>
      </c>
      <c r="O3854" s="50">
        <f>Ugovori_OPULJP[[#This Row],[Bespovratna sredstva - Ukupno (EU+Nac) HRK
= Ukupna ugovorena vrijednost bespovratnih sredstava]]*Ugovori_OPULJP[[#This Row],[EU STOPA SUFINANCIRANJA %
EU CO-FINANCING RATE %]]</f>
        <v>398224.57500000001</v>
      </c>
      <c r="P3854" s="51">
        <f>Ugovori_OPULJP[[#This Row],[Bespovratna sredstva - EU dio - HRK]]/7.5345</f>
        <v>52853.483973720882</v>
      </c>
      <c r="Q3854" s="50">
        <f>Ugovori_OPULJP[[#This Row],[Bespovratna sredstva - Ukupno (EU+Nac) HRK
= Ukupna ugovorena vrijednost bespovratnih sredstava]]*Ugovori_OPULJP[[#This Row],[STOPA NACIONALNOG SUFINANCIRANJA %]]</f>
        <v>70274.925000000003</v>
      </c>
      <c r="R3854" s="51">
        <f>Ugovori_OPULJP[[#This Row],[Bespovratna sredstva - Nacionalni dio - HRK]]/7.5345</f>
        <v>9327.0854071272151</v>
      </c>
      <c r="S3854" s="52">
        <v>468499.5</v>
      </c>
      <c r="T3854" s="53">
        <f>Ugovori_OPULJP[[#This Row],[Bespovratna sredstva - Ukupno (EU+Nac) HRK
= Ukupna ugovorena vrijednost bespovratnih sredstava]]/7.5345</f>
        <v>62180.569380848094</v>
      </c>
      <c r="U3854" s="50">
        <v>0</v>
      </c>
      <c r="V3854" s="51">
        <f>Ugovori_OPULJP[[#This Row],[Javni doprinos korisnika - HRK]]/7.5345</f>
        <v>0</v>
      </c>
      <c r="W3854" s="50">
        <v>0</v>
      </c>
      <c r="X3854" s="51">
        <f>Ugovori_OPULJP[[#This Row],[Privatni doprinos korisnika - HRK]]/7.5345</f>
        <v>0</v>
      </c>
      <c r="Y3854" s="52">
        <v>468499.5</v>
      </c>
      <c r="Z3854" s="53">
        <f>Ugovori_OPULJP[[#This Row],[UKUPNI PRIHVATLJIVI IZDACI
TOTAL ELIGIBLE EXPENDITURE
= Bespovratna sredstva ukupno + doprinos korisnika
= Ukupni prihvatljivi troškovi
= Ukupna ugovorena vrijednost projekta HRK]]/7.5345</f>
        <v>62180.569380848094</v>
      </c>
      <c r="AA3854" s="44" t="s">
        <v>12326</v>
      </c>
      <c r="AB3854" s="44" t="s">
        <v>753</v>
      </c>
      <c r="AC3854" s="107" t="s">
        <v>14008</v>
      </c>
      <c r="AD3854" s="43" t="s">
        <v>12328</v>
      </c>
    </row>
    <row r="3855" spans="1:30" ht="88.5" customHeight="1" x14ac:dyDescent="0.2">
      <c r="A3855" s="61" t="s">
        <v>14009</v>
      </c>
      <c r="B3855" s="55" t="s">
        <v>12136</v>
      </c>
      <c r="C3855" s="56" t="s">
        <v>12323</v>
      </c>
      <c r="D3855" s="88" t="s">
        <v>13685</v>
      </c>
      <c r="E3855" s="44" t="s">
        <v>76</v>
      </c>
      <c r="F3855" s="62" t="s">
        <v>14010</v>
      </c>
      <c r="G3855" s="62" t="s">
        <v>14011</v>
      </c>
      <c r="H3855" s="59">
        <v>44546</v>
      </c>
      <c r="I3855" s="59">
        <v>45093</v>
      </c>
      <c r="J3855" s="48" t="str">
        <f>IF(Ugovori_OPULJP[[#This Row],[DATUM ZAVRŠETKA OPERACIJE]]&gt;DATE(2024,3,31),"u provedbi","završen")</f>
        <v>završen</v>
      </c>
      <c r="K3855" s="58" t="s">
        <v>249</v>
      </c>
      <c r="L3855" s="58" t="s">
        <v>249</v>
      </c>
      <c r="M3855" s="74" t="s">
        <v>3114</v>
      </c>
      <c r="N3855" s="49">
        <v>0.15</v>
      </c>
      <c r="O3855" s="50">
        <f>Ugovori_OPULJP[[#This Row],[Bespovratna sredstva - Ukupno (EU+Nac) HRK
= Ukupna ugovorena vrijednost bespovratnih sredstava]]*Ugovori_OPULJP[[#This Row],[EU STOPA SUFINANCIRANJA %
EU CO-FINANCING RATE %]]</f>
        <v>422965.576</v>
      </c>
      <c r="P3855" s="51">
        <f>Ugovori_OPULJP[[#This Row],[Bespovratna sredstva - EU dio - HRK]]/7.5345</f>
        <v>56137.179109429955</v>
      </c>
      <c r="Q3855" s="50">
        <f>Ugovori_OPULJP[[#This Row],[Bespovratna sredstva - Ukupno (EU+Nac) HRK
= Ukupna ugovorena vrijednost bespovratnih sredstava]]*Ugovori_OPULJP[[#This Row],[STOPA NACIONALNOG SUFINANCIRANJA %]]</f>
        <v>74640.983999999997</v>
      </c>
      <c r="R3855" s="51">
        <f>Ugovori_OPULJP[[#This Row],[Bespovratna sredstva - Nacionalni dio - HRK]]/7.5345</f>
        <v>9906.5610193111679</v>
      </c>
      <c r="S3855" s="52">
        <v>497606.56</v>
      </c>
      <c r="T3855" s="53">
        <f>Ugovori_OPULJP[[#This Row],[Bespovratna sredstva - Ukupno (EU+Nac) HRK
= Ukupna ugovorena vrijednost bespovratnih sredstava]]/7.5345</f>
        <v>66043.740128741119</v>
      </c>
      <c r="U3855" s="50">
        <v>0</v>
      </c>
      <c r="V3855" s="51">
        <f>Ugovori_OPULJP[[#This Row],[Javni doprinos korisnika - HRK]]/7.5345</f>
        <v>0</v>
      </c>
      <c r="W3855" s="50">
        <v>0</v>
      </c>
      <c r="X3855" s="51">
        <f>Ugovori_OPULJP[[#This Row],[Privatni doprinos korisnika - HRK]]/7.5345</f>
        <v>0</v>
      </c>
      <c r="Y3855" s="52">
        <v>497606.56</v>
      </c>
      <c r="Z3855" s="53">
        <f>Ugovori_OPULJP[[#This Row],[UKUPNI PRIHVATLJIVI IZDACI
TOTAL ELIGIBLE EXPENDITURE
= Bespovratna sredstva ukupno + doprinos korisnika
= Ukupni prihvatljivi troškovi
= Ukupna ugovorena vrijednost projekta HRK]]/7.5345</f>
        <v>66043.740128741119</v>
      </c>
      <c r="AA3855" s="44" t="s">
        <v>12326</v>
      </c>
      <c r="AB3855" s="44" t="s">
        <v>753</v>
      </c>
      <c r="AC3855" s="107" t="s">
        <v>14012</v>
      </c>
      <c r="AD3855" s="43" t="s">
        <v>12328</v>
      </c>
    </row>
    <row r="3856" spans="1:30" ht="88.5" customHeight="1" x14ac:dyDescent="0.2">
      <c r="A3856" s="61" t="s">
        <v>14013</v>
      </c>
      <c r="B3856" s="55" t="s">
        <v>12136</v>
      </c>
      <c r="C3856" s="56" t="s">
        <v>12323</v>
      </c>
      <c r="D3856" s="88" t="s">
        <v>13685</v>
      </c>
      <c r="E3856" s="44" t="s">
        <v>76</v>
      </c>
      <c r="F3856" s="62" t="s">
        <v>14014</v>
      </c>
      <c r="G3856" s="62" t="s">
        <v>14015</v>
      </c>
      <c r="H3856" s="59">
        <v>44557</v>
      </c>
      <c r="I3856" s="59">
        <v>45104</v>
      </c>
      <c r="J3856" s="48" t="str">
        <f>IF(Ugovori_OPULJP[[#This Row],[DATUM ZAVRŠETKA OPERACIJE]]&gt;DATE(2024,3,31),"u provedbi","završen")</f>
        <v>završen</v>
      </c>
      <c r="K3856" s="58" t="s">
        <v>7689</v>
      </c>
      <c r="L3856" s="58" t="s">
        <v>79</v>
      </c>
      <c r="M3856" s="74" t="s">
        <v>3114</v>
      </c>
      <c r="N3856" s="49">
        <v>0.15</v>
      </c>
      <c r="O3856" s="50">
        <f>Ugovori_OPULJP[[#This Row],[Bespovratna sredstva - Ukupno (EU+Nac) HRK
= Ukupna ugovorena vrijednost bespovratnih sredstava]]*Ugovori_OPULJP[[#This Row],[EU STOPA SUFINANCIRANJA %
EU CO-FINANCING RATE %]]</f>
        <v>420208.61800000002</v>
      </c>
      <c r="P3856" s="51">
        <f>Ugovori_OPULJP[[#This Row],[Bespovratna sredstva - EU dio - HRK]]/7.5345</f>
        <v>55771.267900988787</v>
      </c>
      <c r="Q3856" s="50">
        <f>Ugovori_OPULJP[[#This Row],[Bespovratna sredstva - Ukupno (EU+Nac) HRK
= Ukupna ugovorena vrijednost bespovratnih sredstava]]*Ugovori_OPULJP[[#This Row],[STOPA NACIONALNOG SUFINANCIRANJA %]]</f>
        <v>74154.462</v>
      </c>
      <c r="R3856" s="51">
        <f>Ugovori_OPULJP[[#This Row],[Bespovratna sredstva - Nacionalni dio - HRK]]/7.5345</f>
        <v>9841.9884531156677</v>
      </c>
      <c r="S3856" s="52">
        <v>494363.08</v>
      </c>
      <c r="T3856" s="53">
        <f>Ugovori_OPULJP[[#This Row],[Bespovratna sredstva - Ukupno (EU+Nac) HRK
= Ukupna ugovorena vrijednost bespovratnih sredstava]]/7.5345</f>
        <v>65613.256354104451</v>
      </c>
      <c r="U3856" s="50">
        <v>0</v>
      </c>
      <c r="V3856" s="51">
        <f>Ugovori_OPULJP[[#This Row],[Javni doprinos korisnika - HRK]]/7.5345</f>
        <v>0</v>
      </c>
      <c r="W3856" s="50">
        <v>0</v>
      </c>
      <c r="X3856" s="51">
        <f>Ugovori_OPULJP[[#This Row],[Privatni doprinos korisnika - HRK]]/7.5345</f>
        <v>0</v>
      </c>
      <c r="Y3856" s="52">
        <v>494363.08</v>
      </c>
      <c r="Z3856" s="53">
        <f>Ugovori_OPULJP[[#This Row],[UKUPNI PRIHVATLJIVI IZDACI
TOTAL ELIGIBLE EXPENDITURE
= Bespovratna sredstva ukupno + doprinos korisnika
= Ukupni prihvatljivi troškovi
= Ukupna ugovorena vrijednost projekta HRK]]/7.5345</f>
        <v>65613.256354104451</v>
      </c>
      <c r="AA3856" s="57" t="s">
        <v>12326</v>
      </c>
      <c r="AB3856" s="57" t="s">
        <v>753</v>
      </c>
      <c r="AC3856" s="107" t="s">
        <v>14016</v>
      </c>
      <c r="AD3856" s="63" t="s">
        <v>12328</v>
      </c>
    </row>
    <row r="3857" spans="1:30" ht="88.5" customHeight="1" x14ac:dyDescent="0.2">
      <c r="A3857" s="66" t="s">
        <v>14017</v>
      </c>
      <c r="B3857" s="55" t="s">
        <v>12136</v>
      </c>
      <c r="C3857" s="56" t="s">
        <v>12323</v>
      </c>
      <c r="D3857" s="88" t="s">
        <v>13685</v>
      </c>
      <c r="E3857" s="44" t="s">
        <v>76</v>
      </c>
      <c r="F3857" s="62" t="s">
        <v>14018</v>
      </c>
      <c r="G3857" s="64" t="s">
        <v>13528</v>
      </c>
      <c r="H3857" s="59">
        <v>44735</v>
      </c>
      <c r="I3857" s="59">
        <v>45283</v>
      </c>
      <c r="J3857" s="48" t="str">
        <f>IF(Ugovori_OPULJP[[#This Row],[DATUM ZAVRŠETKA OPERACIJE]]&gt;DATE(2024,3,31),"u provedbi","završen")</f>
        <v>završen</v>
      </c>
      <c r="K3857" s="58" t="s">
        <v>37</v>
      </c>
      <c r="L3857" s="58" t="s">
        <v>37</v>
      </c>
      <c r="M3857" s="49">
        <v>0.85</v>
      </c>
      <c r="N3857" s="49">
        <v>0.15</v>
      </c>
      <c r="O3857" s="50">
        <f>Ugovori_OPULJP[[#This Row],[Bespovratna sredstva - Ukupno (EU+Nac) HRK
= Ukupna ugovorena vrijednost bespovratnih sredstava]]*Ugovori_OPULJP[[#This Row],[EU STOPA SUFINANCIRANJA %
EU CO-FINANCING RATE %]]</f>
        <v>339713.85599999997</v>
      </c>
      <c r="P3857" s="51">
        <f>Ugovori_OPULJP[[#This Row],[Bespovratna sredstva - EU dio - HRK]]/7.5345</f>
        <v>45087.777025681855</v>
      </c>
      <c r="Q3857" s="50">
        <f>Ugovori_OPULJP[[#This Row],[Bespovratna sredstva - Ukupno (EU+Nac) HRK
= Ukupna ugovorena vrijednost bespovratnih sredstava]]*Ugovori_OPULJP[[#This Row],[STOPA NACIONALNOG SUFINANCIRANJA %]]</f>
        <v>59949.503999999994</v>
      </c>
      <c r="R3857" s="51">
        <f>Ugovori_OPULJP[[#This Row],[Bespovratna sredstva - Nacionalni dio - HRK]]/7.5345</f>
        <v>7956.6665339438568</v>
      </c>
      <c r="S3857" s="52">
        <v>399663.35999999999</v>
      </c>
      <c r="T3857" s="53">
        <f>Ugovori_OPULJP[[#This Row],[Bespovratna sredstva - Ukupno (EU+Nac) HRK
= Ukupna ugovorena vrijednost bespovratnih sredstava]]/7.5345</f>
        <v>53044.443559625717</v>
      </c>
      <c r="U3857" s="50">
        <v>0</v>
      </c>
      <c r="V3857" s="51">
        <f>Ugovori_OPULJP[[#This Row],[Javni doprinos korisnika - HRK]]/7.5345</f>
        <v>0</v>
      </c>
      <c r="W3857" s="50">
        <v>0</v>
      </c>
      <c r="X3857" s="51">
        <f>Ugovori_OPULJP[[#This Row],[Privatni doprinos korisnika - HRK]]/7.5345</f>
        <v>0</v>
      </c>
      <c r="Y3857" s="52">
        <v>399663.35999999999</v>
      </c>
      <c r="Z3857" s="53">
        <f>Ugovori_OPULJP[[#This Row],[UKUPNI PRIHVATLJIVI IZDACI
TOTAL ELIGIBLE EXPENDITURE
= Bespovratna sredstva ukupno + doprinos korisnika
= Ukupni prihvatljivi troškovi
= Ukupna ugovorena vrijednost projekta HRK]]/7.5345</f>
        <v>53044.443559625717</v>
      </c>
      <c r="AA3857" s="44" t="s">
        <v>12326</v>
      </c>
      <c r="AB3857" s="44" t="s">
        <v>753</v>
      </c>
      <c r="AC3857" s="107" t="s">
        <v>14019</v>
      </c>
      <c r="AD3857" s="43" t="s">
        <v>12328</v>
      </c>
    </row>
    <row r="3858" spans="1:30" ht="88.5" customHeight="1" x14ac:dyDescent="0.2">
      <c r="A3858" s="61" t="s">
        <v>14020</v>
      </c>
      <c r="B3858" s="55" t="s">
        <v>12136</v>
      </c>
      <c r="C3858" s="56" t="s">
        <v>12323</v>
      </c>
      <c r="D3858" s="88" t="s">
        <v>13685</v>
      </c>
      <c r="E3858" s="44" t="s">
        <v>76</v>
      </c>
      <c r="F3858" s="62" t="s">
        <v>14021</v>
      </c>
      <c r="G3858" s="62" t="s">
        <v>14022</v>
      </c>
      <c r="H3858" s="59">
        <v>44670</v>
      </c>
      <c r="I3858" s="59">
        <v>45035</v>
      </c>
      <c r="J3858" s="48" t="str">
        <f>IF(Ugovori_OPULJP[[#This Row],[DATUM ZAVRŠETKA OPERACIJE]]&gt;DATE(2024,3,31),"u provedbi","završen")</f>
        <v>završen</v>
      </c>
      <c r="K3858" s="67" t="s">
        <v>36</v>
      </c>
      <c r="L3858" s="67" t="s">
        <v>37</v>
      </c>
      <c r="M3858" s="49">
        <v>0.85</v>
      </c>
      <c r="N3858" s="49">
        <v>0.15</v>
      </c>
      <c r="O3858" s="50">
        <f>Ugovori_OPULJP[[#This Row],[Bespovratna sredstva - Ukupno (EU+Nac) HRK
= Ukupna ugovorena vrijednost bespovratnih sredstava]]*Ugovori_OPULJP[[#This Row],[EU STOPA SUFINANCIRANJA %
EU CO-FINANCING RATE %]]</f>
        <v>424203.72850000003</v>
      </c>
      <c r="P3858" s="51">
        <f>Ugovori_OPULJP[[#This Row],[Bespovratna sredstva - EU dio - HRK]]/7.5345</f>
        <v>56301.510186475549</v>
      </c>
      <c r="Q3858" s="50">
        <f>Ugovori_OPULJP[[#This Row],[Bespovratna sredstva - Ukupno (EU+Nac) HRK
= Ukupna ugovorena vrijednost bespovratnih sredstava]]*Ugovori_OPULJP[[#This Row],[STOPA NACIONALNOG SUFINANCIRANJA %]]</f>
        <v>74859.481499999994</v>
      </c>
      <c r="R3858" s="51">
        <f>Ugovori_OPULJP[[#This Row],[Bespovratna sredstva - Nacionalni dio - HRK]]/7.5345</f>
        <v>9935.5606211427421</v>
      </c>
      <c r="S3858" s="52">
        <v>499063.21</v>
      </c>
      <c r="T3858" s="53">
        <f>Ugovori_OPULJP[[#This Row],[Bespovratna sredstva - Ukupno (EU+Nac) HRK
= Ukupna ugovorena vrijednost bespovratnih sredstava]]/7.5345</f>
        <v>66237.070807618293</v>
      </c>
      <c r="U3858" s="50">
        <v>0</v>
      </c>
      <c r="V3858" s="51">
        <f>Ugovori_OPULJP[[#This Row],[Javni doprinos korisnika - HRK]]/7.5345</f>
        <v>0</v>
      </c>
      <c r="W3858" s="50">
        <v>0</v>
      </c>
      <c r="X3858" s="51">
        <f>Ugovori_OPULJP[[#This Row],[Privatni doprinos korisnika - HRK]]/7.5345</f>
        <v>0</v>
      </c>
      <c r="Y3858" s="52">
        <v>499063.21</v>
      </c>
      <c r="Z3858" s="53">
        <f>Ugovori_OPULJP[[#This Row],[UKUPNI PRIHVATLJIVI IZDACI
TOTAL ELIGIBLE EXPENDITURE
= Bespovratna sredstva ukupno + doprinos korisnika
= Ukupni prihvatljivi troškovi
= Ukupna ugovorena vrijednost projekta HRK]]/7.5345</f>
        <v>66237.070807618293</v>
      </c>
      <c r="AA3858" s="44" t="s">
        <v>12326</v>
      </c>
      <c r="AB3858" s="44" t="s">
        <v>753</v>
      </c>
      <c r="AC3858" s="107" t="s">
        <v>14023</v>
      </c>
      <c r="AD3858" s="43" t="s">
        <v>12328</v>
      </c>
    </row>
    <row r="3859" spans="1:30" ht="88.5" customHeight="1" x14ac:dyDescent="0.2">
      <c r="A3859" s="61" t="s">
        <v>14024</v>
      </c>
      <c r="B3859" s="55" t="s">
        <v>12136</v>
      </c>
      <c r="C3859" s="56" t="s">
        <v>12323</v>
      </c>
      <c r="D3859" s="88" t="s">
        <v>13685</v>
      </c>
      <c r="E3859" s="44" t="s">
        <v>76</v>
      </c>
      <c r="F3859" s="62" t="s">
        <v>14025</v>
      </c>
      <c r="G3859" s="62" t="s">
        <v>13006</v>
      </c>
      <c r="H3859" s="59">
        <v>44641</v>
      </c>
      <c r="I3859" s="59">
        <v>45190</v>
      </c>
      <c r="J3859" s="48" t="str">
        <f>IF(Ugovori_OPULJP[[#This Row],[DATUM ZAVRŠETKA OPERACIJE]]&gt;DATE(2024,3,31),"u provedbi","završen")</f>
        <v>završen</v>
      </c>
      <c r="K3859" s="67" t="s">
        <v>14026</v>
      </c>
      <c r="L3859" s="58" t="s">
        <v>37</v>
      </c>
      <c r="M3859" s="49">
        <v>0.85</v>
      </c>
      <c r="N3859" s="49">
        <v>0.15</v>
      </c>
      <c r="O3859" s="50">
        <f>Ugovori_OPULJP[[#This Row],[Bespovratna sredstva - Ukupno (EU+Nac) HRK
= Ukupna ugovorena vrijednost bespovratnih sredstava]]*Ugovori_OPULJP[[#This Row],[EU STOPA SUFINANCIRANJA %
EU CO-FINANCING RATE %]]</f>
        <v>422073.05050000001</v>
      </c>
      <c r="P3859" s="51">
        <f>Ugovori_OPULJP[[#This Row],[Bespovratna sredstva - EU dio - HRK]]/7.5345</f>
        <v>56018.720618488289</v>
      </c>
      <c r="Q3859" s="50">
        <f>Ugovori_OPULJP[[#This Row],[Bespovratna sredstva - Ukupno (EU+Nac) HRK
= Ukupna ugovorena vrijednost bespovratnih sredstava]]*Ugovori_OPULJP[[#This Row],[STOPA NACIONALNOG SUFINANCIRANJA %]]</f>
        <v>74483.479500000001</v>
      </c>
      <c r="R3859" s="51">
        <f>Ugovori_OPULJP[[#This Row],[Bespovratna sredstva - Nacionalni dio - HRK]]/7.5345</f>
        <v>9885.656579733226</v>
      </c>
      <c r="S3859" s="52">
        <v>496556.53</v>
      </c>
      <c r="T3859" s="53">
        <f>Ugovori_OPULJP[[#This Row],[Bespovratna sredstva - Ukupno (EU+Nac) HRK
= Ukupna ugovorena vrijednost bespovratnih sredstava]]/7.5345</f>
        <v>65904.377198221511</v>
      </c>
      <c r="U3859" s="50">
        <v>0</v>
      </c>
      <c r="V3859" s="51">
        <f>Ugovori_OPULJP[[#This Row],[Javni doprinos korisnika - HRK]]/7.5345</f>
        <v>0</v>
      </c>
      <c r="W3859" s="50">
        <v>0</v>
      </c>
      <c r="X3859" s="51">
        <f>Ugovori_OPULJP[[#This Row],[Privatni doprinos korisnika - HRK]]/7.5345</f>
        <v>0</v>
      </c>
      <c r="Y3859" s="52">
        <v>496556.53</v>
      </c>
      <c r="Z3859" s="53">
        <f>Ugovori_OPULJP[[#This Row],[UKUPNI PRIHVATLJIVI IZDACI
TOTAL ELIGIBLE EXPENDITURE
= Bespovratna sredstva ukupno + doprinos korisnika
= Ukupni prihvatljivi troškovi
= Ukupna ugovorena vrijednost projekta HRK]]/7.5345</f>
        <v>65904.377198221511</v>
      </c>
      <c r="AA3859" s="44" t="s">
        <v>12326</v>
      </c>
      <c r="AB3859" s="44" t="s">
        <v>753</v>
      </c>
      <c r="AC3859" s="107" t="s">
        <v>14027</v>
      </c>
      <c r="AD3859" s="43" t="s">
        <v>12328</v>
      </c>
    </row>
    <row r="3860" spans="1:30" ht="88.5" customHeight="1" x14ac:dyDescent="0.2">
      <c r="A3860" s="66" t="s">
        <v>14028</v>
      </c>
      <c r="B3860" s="55" t="s">
        <v>12136</v>
      </c>
      <c r="C3860" s="56" t="s">
        <v>12323</v>
      </c>
      <c r="D3860" s="88" t="s">
        <v>13685</v>
      </c>
      <c r="E3860" s="44" t="s">
        <v>76</v>
      </c>
      <c r="F3860" s="62" t="s">
        <v>14029</v>
      </c>
      <c r="G3860" s="62" t="s">
        <v>14030</v>
      </c>
      <c r="H3860" s="59">
        <v>44641</v>
      </c>
      <c r="I3860" s="59">
        <v>45190</v>
      </c>
      <c r="J3860" s="48" t="str">
        <f>IF(Ugovori_OPULJP[[#This Row],[DATUM ZAVRŠETKA OPERACIJE]]&gt;DATE(2024,3,31),"u provedbi","završen")</f>
        <v>završen</v>
      </c>
      <c r="K3860" s="58" t="s">
        <v>425</v>
      </c>
      <c r="L3860" s="58" t="s">
        <v>425</v>
      </c>
      <c r="M3860" s="49">
        <v>0.85</v>
      </c>
      <c r="N3860" s="49">
        <v>0.15</v>
      </c>
      <c r="O3860" s="50">
        <f>Ugovori_OPULJP[[#This Row],[Bespovratna sredstva - Ukupno (EU+Nac) HRK
= Ukupna ugovorena vrijednost bespovratnih sredstava]]*Ugovori_OPULJP[[#This Row],[EU STOPA SUFINANCIRANJA %
EU CO-FINANCING RATE %]]</f>
        <v>392000.32249999995</v>
      </c>
      <c r="P3860" s="51">
        <f>Ugovori_OPULJP[[#This Row],[Bespovratna sredstva - EU dio - HRK]]/7.5345</f>
        <v>52027.383701639119</v>
      </c>
      <c r="Q3860" s="50">
        <f>Ugovori_OPULJP[[#This Row],[Bespovratna sredstva - Ukupno (EU+Nac) HRK
= Ukupna ugovorena vrijednost bespovratnih sredstava]]*Ugovori_OPULJP[[#This Row],[STOPA NACIONALNOG SUFINANCIRANJA %]]</f>
        <v>69176.527499999997</v>
      </c>
      <c r="R3860" s="51">
        <f>Ugovori_OPULJP[[#This Row],[Bespovratna sredstva - Nacionalni dio - HRK]]/7.5345</f>
        <v>9181.303006171609</v>
      </c>
      <c r="S3860" s="52">
        <v>461176.85</v>
      </c>
      <c r="T3860" s="53">
        <f>Ugovori_OPULJP[[#This Row],[Bespovratna sredstva - Ukupno (EU+Nac) HRK
= Ukupna ugovorena vrijednost bespovratnih sredstava]]/7.5345</f>
        <v>61208.686707810732</v>
      </c>
      <c r="U3860" s="50">
        <v>0</v>
      </c>
      <c r="V3860" s="51">
        <f>Ugovori_OPULJP[[#This Row],[Javni doprinos korisnika - HRK]]/7.5345</f>
        <v>0</v>
      </c>
      <c r="W3860" s="50">
        <v>0</v>
      </c>
      <c r="X3860" s="51">
        <f>Ugovori_OPULJP[[#This Row],[Privatni doprinos korisnika - HRK]]/7.5345</f>
        <v>0</v>
      </c>
      <c r="Y3860" s="52">
        <v>461176.85</v>
      </c>
      <c r="Z3860" s="53">
        <f>Ugovori_OPULJP[[#This Row],[UKUPNI PRIHVATLJIVI IZDACI
TOTAL ELIGIBLE EXPENDITURE
= Bespovratna sredstva ukupno + doprinos korisnika
= Ukupni prihvatljivi troškovi
= Ukupna ugovorena vrijednost projekta HRK]]/7.5345</f>
        <v>61208.686707810732</v>
      </c>
      <c r="AA3860" s="44" t="s">
        <v>12326</v>
      </c>
      <c r="AB3860" s="44" t="s">
        <v>753</v>
      </c>
      <c r="AC3860" s="107" t="s">
        <v>14031</v>
      </c>
      <c r="AD3860" s="43" t="s">
        <v>12328</v>
      </c>
    </row>
    <row r="3861" spans="1:30" ht="88.5" customHeight="1" x14ac:dyDescent="0.2">
      <c r="A3861" s="41" t="s">
        <v>14032</v>
      </c>
      <c r="B3861" s="55" t="s">
        <v>12136</v>
      </c>
      <c r="C3861" s="56" t="s">
        <v>12323</v>
      </c>
      <c r="D3861" s="56" t="s">
        <v>13685</v>
      </c>
      <c r="E3861" s="57" t="s">
        <v>76</v>
      </c>
      <c r="F3861" s="62" t="s">
        <v>14033</v>
      </c>
      <c r="G3861" s="62" t="s">
        <v>14034</v>
      </c>
      <c r="H3861" s="59">
        <v>44769</v>
      </c>
      <c r="I3861" s="59">
        <v>45291</v>
      </c>
      <c r="J3861" s="48" t="str">
        <f>IF(Ugovori_OPULJP[[#This Row],[DATUM ZAVRŠETKA OPERACIJE]]&gt;DATE(2024,3,31),"u provedbi","završen")</f>
        <v>završen</v>
      </c>
      <c r="K3861" s="58" t="s">
        <v>338</v>
      </c>
      <c r="L3861" s="58" t="s">
        <v>338</v>
      </c>
      <c r="M3861" s="49">
        <v>0.85</v>
      </c>
      <c r="N3861" s="49">
        <v>0.15</v>
      </c>
      <c r="O3861" s="50">
        <f>Ugovori_OPULJP[[#This Row],[Bespovratna sredstva - Ukupno (EU+Nac) HRK
= Ukupna ugovorena vrijednost bespovratnih sredstava]]*Ugovori_OPULJP[[#This Row],[EU STOPA SUFINANCIRANJA %
EU CO-FINANCING RATE %]]</f>
        <v>356325.77999999997</v>
      </c>
      <c r="P3861" s="51">
        <f>Ugovori_OPULJP[[#This Row],[Bespovratna sredstva - EU dio - HRK]]/7.5345</f>
        <v>47292.558232132185</v>
      </c>
      <c r="Q3861" s="50">
        <f>Ugovori_OPULJP[[#This Row],[Bespovratna sredstva - Ukupno (EU+Nac) HRK
= Ukupna ugovorena vrijednost bespovratnih sredstava]]*Ugovori_OPULJP[[#This Row],[STOPA NACIONALNOG SUFINANCIRANJA %]]</f>
        <v>62881.02</v>
      </c>
      <c r="R3861" s="51">
        <f>Ugovori_OPULJP[[#This Row],[Bespovratna sredstva - Nacionalni dio - HRK]]/7.5345</f>
        <v>8345.745570376268</v>
      </c>
      <c r="S3861" s="52">
        <v>419206.8</v>
      </c>
      <c r="T3861" s="53">
        <f>Ugovori_OPULJP[[#This Row],[Bespovratna sredstva - Ukupno (EU+Nac) HRK
= Ukupna ugovorena vrijednost bespovratnih sredstava]]/7.5345</f>
        <v>55638.303802508453</v>
      </c>
      <c r="U3861" s="50">
        <v>0</v>
      </c>
      <c r="V3861" s="51">
        <f>Ugovori_OPULJP[[#This Row],[Javni doprinos korisnika - HRK]]/7.5345</f>
        <v>0</v>
      </c>
      <c r="W3861" s="50">
        <v>0</v>
      </c>
      <c r="X3861" s="51">
        <f>Ugovori_OPULJP[[#This Row],[Privatni doprinos korisnika - HRK]]/7.5345</f>
        <v>0</v>
      </c>
      <c r="Y3861" s="52">
        <v>419206.8</v>
      </c>
      <c r="Z3861" s="53">
        <f>Ugovori_OPULJP[[#This Row],[UKUPNI PRIHVATLJIVI IZDACI
TOTAL ELIGIBLE EXPENDITURE
= Bespovratna sredstva ukupno + doprinos korisnika
= Ukupni prihvatljivi troškovi
= Ukupna ugovorena vrijednost projekta HRK]]/7.5345</f>
        <v>55638.303802508453</v>
      </c>
      <c r="AA3861" s="57" t="s">
        <v>12326</v>
      </c>
      <c r="AB3861" s="57" t="s">
        <v>753</v>
      </c>
      <c r="AC3861" s="107" t="s">
        <v>14035</v>
      </c>
      <c r="AD3861" s="63" t="s">
        <v>12328</v>
      </c>
    </row>
    <row r="3862" spans="1:30" ht="88.5" customHeight="1" x14ac:dyDescent="0.2">
      <c r="A3862" s="61" t="s">
        <v>14036</v>
      </c>
      <c r="B3862" s="55" t="s">
        <v>12136</v>
      </c>
      <c r="C3862" s="56" t="s">
        <v>12323</v>
      </c>
      <c r="D3862" s="88" t="s">
        <v>13685</v>
      </c>
      <c r="E3862" s="44" t="s">
        <v>76</v>
      </c>
      <c r="F3862" s="62" t="s">
        <v>14037</v>
      </c>
      <c r="G3862" s="62" t="s">
        <v>4643</v>
      </c>
      <c r="H3862" s="59">
        <v>44670</v>
      </c>
      <c r="I3862" s="59">
        <v>45035</v>
      </c>
      <c r="J3862" s="48" t="str">
        <f>IF(Ugovori_OPULJP[[#This Row],[DATUM ZAVRŠETKA OPERACIJE]]&gt;DATE(2024,3,31),"u provedbi","završen")</f>
        <v>završen</v>
      </c>
      <c r="K3862" s="67" t="s">
        <v>14038</v>
      </c>
      <c r="L3862" s="67" t="s">
        <v>94</v>
      </c>
      <c r="M3862" s="49">
        <v>0.85</v>
      </c>
      <c r="N3862" s="49">
        <v>0.15</v>
      </c>
      <c r="O3862" s="50">
        <f>Ugovori_OPULJP[[#This Row],[Bespovratna sredstva - Ukupno (EU+Nac) HRK
= Ukupna ugovorena vrijednost bespovratnih sredstava]]*Ugovori_OPULJP[[#This Row],[EU STOPA SUFINANCIRANJA %
EU CO-FINANCING RATE %]]</f>
        <v>396873.5</v>
      </c>
      <c r="P3862" s="51">
        <f>Ugovori_OPULJP[[#This Row],[Bespovratna sredstva - EU dio - HRK]]/7.5345</f>
        <v>52674.165505342091</v>
      </c>
      <c r="Q3862" s="50">
        <f>Ugovori_OPULJP[[#This Row],[Bespovratna sredstva - Ukupno (EU+Nac) HRK
= Ukupna ugovorena vrijednost bespovratnih sredstava]]*Ugovori_OPULJP[[#This Row],[STOPA NACIONALNOG SUFINANCIRANJA %]]</f>
        <v>70036.5</v>
      </c>
      <c r="R3862" s="51">
        <f>Ugovori_OPULJP[[#This Row],[Bespovratna sredstva - Nacionalni dio - HRK]]/7.5345</f>
        <v>9295.4409715309575</v>
      </c>
      <c r="S3862" s="52">
        <v>466910</v>
      </c>
      <c r="T3862" s="53">
        <f>Ugovori_OPULJP[[#This Row],[Bespovratna sredstva - Ukupno (EU+Nac) HRK
= Ukupna ugovorena vrijednost bespovratnih sredstava]]/7.5345</f>
        <v>61969.60647687305</v>
      </c>
      <c r="U3862" s="50">
        <v>0</v>
      </c>
      <c r="V3862" s="51">
        <f>Ugovori_OPULJP[[#This Row],[Javni doprinos korisnika - HRK]]/7.5345</f>
        <v>0</v>
      </c>
      <c r="W3862" s="50">
        <v>0</v>
      </c>
      <c r="X3862" s="51">
        <f>Ugovori_OPULJP[[#This Row],[Privatni doprinos korisnika - HRK]]/7.5345</f>
        <v>0</v>
      </c>
      <c r="Y3862" s="52">
        <v>466910</v>
      </c>
      <c r="Z3862" s="53">
        <f>Ugovori_OPULJP[[#This Row],[UKUPNI PRIHVATLJIVI IZDACI
TOTAL ELIGIBLE EXPENDITURE
= Bespovratna sredstva ukupno + doprinos korisnika
= Ukupni prihvatljivi troškovi
= Ukupna ugovorena vrijednost projekta HRK]]/7.5345</f>
        <v>61969.60647687305</v>
      </c>
      <c r="AA3862" s="44" t="s">
        <v>12326</v>
      </c>
      <c r="AB3862" s="44" t="s">
        <v>753</v>
      </c>
      <c r="AC3862" s="107" t="s">
        <v>14039</v>
      </c>
      <c r="AD3862" s="43" t="s">
        <v>12328</v>
      </c>
    </row>
    <row r="3863" spans="1:30" ht="88.5" customHeight="1" x14ac:dyDescent="0.2">
      <c r="A3863" s="61" t="s">
        <v>14040</v>
      </c>
      <c r="B3863" s="55" t="s">
        <v>12136</v>
      </c>
      <c r="C3863" s="56" t="s">
        <v>12323</v>
      </c>
      <c r="D3863" s="88" t="s">
        <v>13685</v>
      </c>
      <c r="E3863" s="44" t="s">
        <v>76</v>
      </c>
      <c r="F3863" s="62" t="s">
        <v>14041</v>
      </c>
      <c r="G3863" s="62" t="s">
        <v>8158</v>
      </c>
      <c r="H3863" s="59">
        <v>44641</v>
      </c>
      <c r="I3863" s="59">
        <v>45098</v>
      </c>
      <c r="J3863" s="48" t="str">
        <f>IF(Ugovori_OPULJP[[#This Row],[DATUM ZAVRŠETKA OPERACIJE]]&gt;DATE(2024,3,31),"u provedbi","završen")</f>
        <v>završen</v>
      </c>
      <c r="K3863" s="67" t="s">
        <v>104</v>
      </c>
      <c r="L3863" s="58" t="s">
        <v>37</v>
      </c>
      <c r="M3863" s="49">
        <v>0.85</v>
      </c>
      <c r="N3863" s="49">
        <v>0.15</v>
      </c>
      <c r="O3863" s="50">
        <f>Ugovori_OPULJP[[#This Row],[Bespovratna sredstva - Ukupno (EU+Nac) HRK
= Ukupna ugovorena vrijednost bespovratnih sredstava]]*Ugovori_OPULJP[[#This Row],[EU STOPA SUFINANCIRANJA %
EU CO-FINANCING RATE %]]</f>
        <v>405990.92300000001</v>
      </c>
      <c r="P3863" s="51">
        <f>Ugovori_OPULJP[[#This Row],[Bespovratna sredstva - EU dio - HRK]]/7.5345</f>
        <v>53884.255491406198</v>
      </c>
      <c r="Q3863" s="50">
        <f>Ugovori_OPULJP[[#This Row],[Bespovratna sredstva - Ukupno (EU+Nac) HRK
= Ukupna ugovorena vrijednost bespovratnih sredstava]]*Ugovori_OPULJP[[#This Row],[STOPA NACIONALNOG SUFINANCIRANJA %]]</f>
        <v>71645.456999999995</v>
      </c>
      <c r="R3863" s="51">
        <f>Ugovori_OPULJP[[#This Row],[Bespovratna sredstva - Nacionalni dio - HRK]]/7.5345</f>
        <v>9508.9862631893284</v>
      </c>
      <c r="S3863" s="52">
        <v>477636.38</v>
      </c>
      <c r="T3863" s="53">
        <f>Ugovori_OPULJP[[#This Row],[Bespovratna sredstva - Ukupno (EU+Nac) HRK
= Ukupna ugovorena vrijednost bespovratnih sredstava]]/7.5345</f>
        <v>63393.241754595525</v>
      </c>
      <c r="U3863" s="50">
        <v>0</v>
      </c>
      <c r="V3863" s="51">
        <f>Ugovori_OPULJP[[#This Row],[Javni doprinos korisnika - HRK]]/7.5345</f>
        <v>0</v>
      </c>
      <c r="W3863" s="50">
        <v>0</v>
      </c>
      <c r="X3863" s="51">
        <f>Ugovori_OPULJP[[#This Row],[Privatni doprinos korisnika - HRK]]/7.5345</f>
        <v>0</v>
      </c>
      <c r="Y3863" s="52">
        <v>477636.38</v>
      </c>
      <c r="Z3863" s="53">
        <f>Ugovori_OPULJP[[#This Row],[UKUPNI PRIHVATLJIVI IZDACI
TOTAL ELIGIBLE EXPENDITURE
= Bespovratna sredstva ukupno + doprinos korisnika
= Ukupni prihvatljivi troškovi
= Ukupna ugovorena vrijednost projekta HRK]]/7.5345</f>
        <v>63393.241754595525</v>
      </c>
      <c r="AA3863" s="44" t="s">
        <v>12326</v>
      </c>
      <c r="AB3863" s="44" t="s">
        <v>753</v>
      </c>
      <c r="AC3863" s="107" t="s">
        <v>14042</v>
      </c>
      <c r="AD3863" s="43" t="s">
        <v>12328</v>
      </c>
    </row>
    <row r="3864" spans="1:30" ht="88.5" customHeight="1" x14ac:dyDescent="0.2">
      <c r="A3864" s="61" t="s">
        <v>14043</v>
      </c>
      <c r="B3864" s="55" t="s">
        <v>12136</v>
      </c>
      <c r="C3864" s="56" t="s">
        <v>12323</v>
      </c>
      <c r="D3864" s="88" t="s">
        <v>13685</v>
      </c>
      <c r="E3864" s="44" t="s">
        <v>76</v>
      </c>
      <c r="F3864" s="62" t="s">
        <v>14044</v>
      </c>
      <c r="G3864" s="62" t="s">
        <v>14045</v>
      </c>
      <c r="H3864" s="59">
        <v>44554</v>
      </c>
      <c r="I3864" s="59">
        <v>44919</v>
      </c>
      <c r="J3864" s="48" t="str">
        <f>IF(Ugovori_OPULJP[[#This Row],[DATUM ZAVRŠETKA OPERACIJE]]&gt;DATE(2024,3,31),"u provedbi","završen")</f>
        <v>završen</v>
      </c>
      <c r="K3864" s="58" t="s">
        <v>333</v>
      </c>
      <c r="L3864" s="46" t="s">
        <v>333</v>
      </c>
      <c r="M3864" s="74" t="s">
        <v>3114</v>
      </c>
      <c r="N3864" s="49">
        <v>0.15</v>
      </c>
      <c r="O3864" s="50">
        <f>Ugovori_OPULJP[[#This Row],[Bespovratna sredstva - Ukupno (EU+Nac) HRK
= Ukupna ugovorena vrijednost bespovratnih sredstava]]*Ugovori_OPULJP[[#This Row],[EU STOPA SUFINANCIRANJA %
EU CO-FINANCING RATE %]]</f>
        <v>399282.49349999998</v>
      </c>
      <c r="P3864" s="51">
        <f>Ugovori_OPULJP[[#This Row],[Bespovratna sredstva - EU dio - HRK]]/7.5345</f>
        <v>52993.893888114668</v>
      </c>
      <c r="Q3864" s="50">
        <f>Ugovori_OPULJP[[#This Row],[Bespovratna sredstva - Ukupno (EU+Nac) HRK
= Ukupna ugovorena vrijednost bespovratnih sredstava]]*Ugovori_OPULJP[[#This Row],[STOPA NACIONALNOG SUFINANCIRANJA %]]</f>
        <v>70461.616499999989</v>
      </c>
      <c r="R3864" s="51">
        <f>Ugovori_OPULJP[[#This Row],[Bespovratna sredstva - Nacionalni dio - HRK]]/7.5345</f>
        <v>9351.8636273143511</v>
      </c>
      <c r="S3864" s="52">
        <v>469744.11</v>
      </c>
      <c r="T3864" s="53">
        <f>Ugovori_OPULJP[[#This Row],[Bespovratna sredstva - Ukupno (EU+Nac) HRK
= Ukupna ugovorena vrijednost bespovratnih sredstava]]/7.5345</f>
        <v>62345.757515429024</v>
      </c>
      <c r="U3864" s="50">
        <v>0</v>
      </c>
      <c r="V3864" s="51">
        <f>Ugovori_OPULJP[[#This Row],[Javni doprinos korisnika - HRK]]/7.5345</f>
        <v>0</v>
      </c>
      <c r="W3864" s="50">
        <v>0</v>
      </c>
      <c r="X3864" s="51">
        <f>Ugovori_OPULJP[[#This Row],[Privatni doprinos korisnika - HRK]]/7.5345</f>
        <v>0</v>
      </c>
      <c r="Y3864" s="52">
        <v>469744.11</v>
      </c>
      <c r="Z3864" s="53">
        <f>Ugovori_OPULJP[[#This Row],[UKUPNI PRIHVATLJIVI IZDACI
TOTAL ELIGIBLE EXPENDITURE
= Bespovratna sredstva ukupno + doprinos korisnika
= Ukupni prihvatljivi troškovi
= Ukupna ugovorena vrijednost projekta HRK]]/7.5345</f>
        <v>62345.757515429024</v>
      </c>
      <c r="AA3864" s="57" t="s">
        <v>12326</v>
      </c>
      <c r="AB3864" s="57" t="s">
        <v>753</v>
      </c>
      <c r="AC3864" s="107" t="s">
        <v>14046</v>
      </c>
      <c r="AD3864" s="63" t="s">
        <v>12328</v>
      </c>
    </row>
    <row r="3865" spans="1:30" ht="88.5" customHeight="1" x14ac:dyDescent="0.2">
      <c r="A3865" s="61" t="s">
        <v>14047</v>
      </c>
      <c r="B3865" s="55" t="s">
        <v>12136</v>
      </c>
      <c r="C3865" s="56" t="s">
        <v>12323</v>
      </c>
      <c r="D3865" s="88" t="s">
        <v>13685</v>
      </c>
      <c r="E3865" s="44" t="s">
        <v>76</v>
      </c>
      <c r="F3865" s="62" t="s">
        <v>14048</v>
      </c>
      <c r="G3865" s="62" t="s">
        <v>4902</v>
      </c>
      <c r="H3865" s="59">
        <v>44670</v>
      </c>
      <c r="I3865" s="59">
        <v>45218</v>
      </c>
      <c r="J3865" s="48" t="str">
        <f>IF(Ugovori_OPULJP[[#This Row],[DATUM ZAVRŠETKA OPERACIJE]]&gt;DATE(2024,3,31),"u provedbi","završen")</f>
        <v>završen</v>
      </c>
      <c r="K3865" s="46" t="s">
        <v>37</v>
      </c>
      <c r="L3865" s="67" t="s">
        <v>37</v>
      </c>
      <c r="M3865" s="49">
        <v>0.85</v>
      </c>
      <c r="N3865" s="49">
        <v>0.15</v>
      </c>
      <c r="O3865" s="50">
        <f>Ugovori_OPULJP[[#This Row],[Bespovratna sredstva - Ukupno (EU+Nac) HRK
= Ukupna ugovorena vrijednost bespovratnih sredstava]]*Ugovori_OPULJP[[#This Row],[EU STOPA SUFINANCIRANJA %
EU CO-FINANCING RATE %]]</f>
        <v>414436.02149999997</v>
      </c>
      <c r="P3865" s="51">
        <f>Ugovori_OPULJP[[#This Row],[Bespovratna sredstva - EU dio - HRK]]/7.5345</f>
        <v>55005.112681664337</v>
      </c>
      <c r="Q3865" s="50">
        <f>Ugovori_OPULJP[[#This Row],[Bespovratna sredstva - Ukupno (EU+Nac) HRK
= Ukupna ugovorena vrijednost bespovratnih sredstava]]*Ugovori_OPULJP[[#This Row],[STOPA NACIONALNOG SUFINANCIRANJA %]]</f>
        <v>73135.768499999991</v>
      </c>
      <c r="R3865" s="51">
        <f>Ugovori_OPULJP[[#This Row],[Bespovratna sredstva - Nacionalni dio - HRK]]/7.5345</f>
        <v>9706.7845908819418</v>
      </c>
      <c r="S3865" s="52">
        <v>487571.79</v>
      </c>
      <c r="T3865" s="53">
        <f>Ugovori_OPULJP[[#This Row],[Bespovratna sredstva - Ukupno (EU+Nac) HRK
= Ukupna ugovorena vrijednost bespovratnih sredstava]]/7.5345</f>
        <v>64711.897272546281</v>
      </c>
      <c r="U3865" s="50">
        <v>0</v>
      </c>
      <c r="V3865" s="51">
        <f>Ugovori_OPULJP[[#This Row],[Javni doprinos korisnika - HRK]]/7.5345</f>
        <v>0</v>
      </c>
      <c r="W3865" s="50">
        <v>0</v>
      </c>
      <c r="X3865" s="51">
        <f>Ugovori_OPULJP[[#This Row],[Privatni doprinos korisnika - HRK]]/7.5345</f>
        <v>0</v>
      </c>
      <c r="Y3865" s="52">
        <v>487571.79</v>
      </c>
      <c r="Z3865" s="53">
        <f>Ugovori_OPULJP[[#This Row],[UKUPNI PRIHVATLJIVI IZDACI
TOTAL ELIGIBLE EXPENDITURE
= Bespovratna sredstva ukupno + doprinos korisnika
= Ukupni prihvatljivi troškovi
= Ukupna ugovorena vrijednost projekta HRK]]/7.5345</f>
        <v>64711.897272546281</v>
      </c>
      <c r="AA3865" s="44" t="s">
        <v>12326</v>
      </c>
      <c r="AB3865" s="44" t="s">
        <v>753</v>
      </c>
      <c r="AC3865" s="107" t="s">
        <v>14049</v>
      </c>
      <c r="AD3865" s="43" t="s">
        <v>12328</v>
      </c>
    </row>
    <row r="3866" spans="1:30" ht="88.5" customHeight="1" x14ac:dyDescent="0.2">
      <c r="A3866" s="61" t="s">
        <v>14050</v>
      </c>
      <c r="B3866" s="55" t="s">
        <v>12136</v>
      </c>
      <c r="C3866" s="56" t="s">
        <v>12323</v>
      </c>
      <c r="D3866" s="88" t="s">
        <v>13685</v>
      </c>
      <c r="E3866" s="44" t="s">
        <v>76</v>
      </c>
      <c r="F3866" s="62" t="s">
        <v>14051</v>
      </c>
      <c r="G3866" s="62" t="s">
        <v>14052</v>
      </c>
      <c r="H3866" s="59">
        <v>44532</v>
      </c>
      <c r="I3866" s="59">
        <v>44897</v>
      </c>
      <c r="J3866" s="48" t="str">
        <f>IF(Ugovori_OPULJP[[#This Row],[DATUM ZAVRŠETKA OPERACIJE]]&gt;DATE(2024,3,31),"u provedbi","završen")</f>
        <v>završen</v>
      </c>
      <c r="K3866" s="58" t="s">
        <v>249</v>
      </c>
      <c r="L3866" s="46" t="s">
        <v>249</v>
      </c>
      <c r="M3866" s="74" t="s">
        <v>3114</v>
      </c>
      <c r="N3866" s="49">
        <v>0.15</v>
      </c>
      <c r="O3866" s="50">
        <f>Ugovori_OPULJP[[#This Row],[Bespovratna sredstva - Ukupno (EU+Nac) HRK
= Ukupna ugovorena vrijednost bespovratnih sredstava]]*Ugovori_OPULJP[[#This Row],[EU STOPA SUFINANCIRANJA %
EU CO-FINANCING RATE %]]</f>
        <v>366443.5</v>
      </c>
      <c r="P3866" s="51">
        <f>Ugovori_OPULJP[[#This Row],[Bespovratna sredstva - EU dio - HRK]]/7.5345</f>
        <v>48635.410445285022</v>
      </c>
      <c r="Q3866" s="50">
        <f>Ugovori_OPULJP[[#This Row],[Bespovratna sredstva - Ukupno (EU+Nac) HRK
= Ukupna ugovorena vrijednost bespovratnih sredstava]]*Ugovori_OPULJP[[#This Row],[STOPA NACIONALNOG SUFINANCIRANJA %]]</f>
        <v>64666.5</v>
      </c>
      <c r="R3866" s="51">
        <f>Ugovori_OPULJP[[#This Row],[Bespovratna sredstva - Nacionalni dio - HRK]]/7.5345</f>
        <v>8582.719490344416</v>
      </c>
      <c r="S3866" s="52">
        <v>431110</v>
      </c>
      <c r="T3866" s="53">
        <f>Ugovori_OPULJP[[#This Row],[Bespovratna sredstva - Ukupno (EU+Nac) HRK
= Ukupna ugovorena vrijednost bespovratnih sredstava]]/7.5345</f>
        <v>57218.129935629433</v>
      </c>
      <c r="U3866" s="50">
        <v>0</v>
      </c>
      <c r="V3866" s="51">
        <f>Ugovori_OPULJP[[#This Row],[Javni doprinos korisnika - HRK]]/7.5345</f>
        <v>0</v>
      </c>
      <c r="W3866" s="50">
        <v>0</v>
      </c>
      <c r="X3866" s="51">
        <f>Ugovori_OPULJP[[#This Row],[Privatni doprinos korisnika - HRK]]/7.5345</f>
        <v>0</v>
      </c>
      <c r="Y3866" s="52">
        <v>431110</v>
      </c>
      <c r="Z3866" s="53">
        <f>Ugovori_OPULJP[[#This Row],[UKUPNI PRIHVATLJIVI IZDACI
TOTAL ELIGIBLE EXPENDITURE
= Bespovratna sredstva ukupno + doprinos korisnika
= Ukupni prihvatljivi troškovi
= Ukupna ugovorena vrijednost projekta HRK]]/7.5345</f>
        <v>57218.129935629433</v>
      </c>
      <c r="AA3866" s="44" t="s">
        <v>12326</v>
      </c>
      <c r="AB3866" s="44" t="s">
        <v>753</v>
      </c>
      <c r="AC3866" s="107" t="s">
        <v>14053</v>
      </c>
      <c r="AD3866" s="43" t="s">
        <v>12328</v>
      </c>
    </row>
    <row r="3867" spans="1:30" ht="88.5" customHeight="1" x14ac:dyDescent="0.2">
      <c r="A3867" s="61" t="s">
        <v>14054</v>
      </c>
      <c r="B3867" s="55" t="s">
        <v>12136</v>
      </c>
      <c r="C3867" s="56" t="s">
        <v>12323</v>
      </c>
      <c r="D3867" s="88" t="s">
        <v>13685</v>
      </c>
      <c r="E3867" s="44" t="s">
        <v>76</v>
      </c>
      <c r="F3867" s="62" t="s">
        <v>14055</v>
      </c>
      <c r="G3867" s="62" t="s">
        <v>538</v>
      </c>
      <c r="H3867" s="59">
        <v>44673</v>
      </c>
      <c r="I3867" s="59">
        <v>45038</v>
      </c>
      <c r="J3867" s="48" t="str">
        <f>IF(Ugovori_OPULJP[[#This Row],[DATUM ZAVRŠETKA OPERACIJE]]&gt;DATE(2024,3,31),"u provedbi","završen")</f>
        <v>završen</v>
      </c>
      <c r="K3867" s="67" t="s">
        <v>249</v>
      </c>
      <c r="L3867" s="67" t="s">
        <v>249</v>
      </c>
      <c r="M3867" s="49">
        <v>0.85</v>
      </c>
      <c r="N3867" s="49">
        <v>0.15</v>
      </c>
      <c r="O3867" s="50">
        <f>Ugovori_OPULJP[[#This Row],[Bespovratna sredstva - Ukupno (EU+Nac) HRK
= Ukupna ugovorena vrijednost bespovratnih sredstava]]*Ugovori_OPULJP[[#This Row],[EU STOPA SUFINANCIRANJA %
EU CO-FINANCING RATE %]]</f>
        <v>423284.04549999995</v>
      </c>
      <c r="P3867" s="51">
        <f>Ugovori_OPULJP[[#This Row],[Bespovratna sredstva - EU dio - HRK]]/7.5345</f>
        <v>56179.447275864346</v>
      </c>
      <c r="Q3867" s="50">
        <f>Ugovori_OPULJP[[#This Row],[Bespovratna sredstva - Ukupno (EU+Nac) HRK
= Ukupna ugovorena vrijednost bespovratnih sredstava]]*Ugovori_OPULJP[[#This Row],[STOPA NACIONALNOG SUFINANCIRANJA %]]</f>
        <v>74697.184499999988</v>
      </c>
      <c r="R3867" s="51">
        <f>Ugovori_OPULJP[[#This Row],[Bespovratna sredstva - Nacionalni dio - HRK]]/7.5345</f>
        <v>9914.020107505472</v>
      </c>
      <c r="S3867" s="52">
        <v>497981.23</v>
      </c>
      <c r="T3867" s="53">
        <f>Ugovori_OPULJP[[#This Row],[Bespovratna sredstva - Ukupno (EU+Nac) HRK
= Ukupna ugovorena vrijednost bespovratnih sredstava]]/7.5345</f>
        <v>66093.467383369833</v>
      </c>
      <c r="U3867" s="50">
        <v>0</v>
      </c>
      <c r="V3867" s="51">
        <f>Ugovori_OPULJP[[#This Row],[Javni doprinos korisnika - HRK]]/7.5345</f>
        <v>0</v>
      </c>
      <c r="W3867" s="50">
        <v>0</v>
      </c>
      <c r="X3867" s="51">
        <f>Ugovori_OPULJP[[#This Row],[Privatni doprinos korisnika - HRK]]/7.5345</f>
        <v>0</v>
      </c>
      <c r="Y3867" s="52">
        <v>497981.23</v>
      </c>
      <c r="Z3867" s="53">
        <f>Ugovori_OPULJP[[#This Row],[UKUPNI PRIHVATLJIVI IZDACI
TOTAL ELIGIBLE EXPENDITURE
= Bespovratna sredstva ukupno + doprinos korisnika
= Ukupni prihvatljivi troškovi
= Ukupna ugovorena vrijednost projekta HRK]]/7.5345</f>
        <v>66093.467383369833</v>
      </c>
      <c r="AA3867" s="44" t="s">
        <v>12326</v>
      </c>
      <c r="AB3867" s="44" t="s">
        <v>753</v>
      </c>
      <c r="AC3867" s="107" t="s">
        <v>14056</v>
      </c>
      <c r="AD3867" s="43" t="s">
        <v>12328</v>
      </c>
    </row>
    <row r="3868" spans="1:30" ht="88.5" customHeight="1" x14ac:dyDescent="0.2">
      <c r="A3868" s="61" t="s">
        <v>14057</v>
      </c>
      <c r="B3868" s="55" t="s">
        <v>12136</v>
      </c>
      <c r="C3868" s="56" t="s">
        <v>12323</v>
      </c>
      <c r="D3868" s="88" t="s">
        <v>13685</v>
      </c>
      <c r="E3868" s="44" t="s">
        <v>76</v>
      </c>
      <c r="F3868" s="62" t="s">
        <v>14058</v>
      </c>
      <c r="G3868" s="62" t="s">
        <v>14059</v>
      </c>
      <c r="H3868" s="59">
        <v>44551</v>
      </c>
      <c r="I3868" s="59">
        <v>45098</v>
      </c>
      <c r="J3868" s="48" t="str">
        <f>IF(Ugovori_OPULJP[[#This Row],[DATUM ZAVRŠETKA OPERACIJE]]&gt;DATE(2024,3,31),"u provedbi","završen")</f>
        <v>završen</v>
      </c>
      <c r="K3868" s="58" t="s">
        <v>244</v>
      </c>
      <c r="L3868" s="58" t="s">
        <v>244</v>
      </c>
      <c r="M3868" s="74" t="s">
        <v>3114</v>
      </c>
      <c r="N3868" s="49">
        <v>0.15</v>
      </c>
      <c r="O3868" s="50">
        <f>Ugovori_OPULJP[[#This Row],[Bespovratna sredstva - Ukupno (EU+Nac) HRK
= Ukupna ugovorena vrijednost bespovratnih sredstava]]*Ugovori_OPULJP[[#This Row],[EU STOPA SUFINANCIRANJA %
EU CO-FINANCING RATE %]]</f>
        <v>374305.4645</v>
      </c>
      <c r="P3868" s="51">
        <f>Ugovori_OPULJP[[#This Row],[Bespovratna sredstva - EU dio - HRK]]/7.5345</f>
        <v>49678.872453381111</v>
      </c>
      <c r="Q3868" s="50">
        <f>Ugovori_OPULJP[[#This Row],[Bespovratna sredstva - Ukupno (EU+Nac) HRK
= Ukupna ugovorena vrijednost bespovratnih sredstava]]*Ugovori_OPULJP[[#This Row],[STOPA NACIONALNOG SUFINANCIRANJA %]]</f>
        <v>66053.905499999993</v>
      </c>
      <c r="R3868" s="51">
        <f>Ugovori_OPULJP[[#This Row],[Bespovratna sredstva - Nacionalni dio - HRK]]/7.5345</f>
        <v>8766.8598447143122</v>
      </c>
      <c r="S3868" s="52">
        <v>440359.37</v>
      </c>
      <c r="T3868" s="53">
        <f>Ugovori_OPULJP[[#This Row],[Bespovratna sredstva - Ukupno (EU+Nac) HRK
= Ukupna ugovorena vrijednost bespovratnih sredstava]]/7.5345</f>
        <v>58445.732298095427</v>
      </c>
      <c r="U3868" s="50">
        <v>0</v>
      </c>
      <c r="V3868" s="51">
        <f>Ugovori_OPULJP[[#This Row],[Javni doprinos korisnika - HRK]]/7.5345</f>
        <v>0</v>
      </c>
      <c r="W3868" s="50">
        <v>0</v>
      </c>
      <c r="X3868" s="51">
        <f>Ugovori_OPULJP[[#This Row],[Privatni doprinos korisnika - HRK]]/7.5345</f>
        <v>0</v>
      </c>
      <c r="Y3868" s="52">
        <v>440359.37</v>
      </c>
      <c r="Z3868" s="53">
        <f>Ugovori_OPULJP[[#This Row],[UKUPNI PRIHVATLJIVI IZDACI
TOTAL ELIGIBLE EXPENDITURE
= Bespovratna sredstva ukupno + doprinos korisnika
= Ukupni prihvatljivi troškovi
= Ukupna ugovorena vrijednost projekta HRK]]/7.5345</f>
        <v>58445.732298095427</v>
      </c>
      <c r="AA3868" s="57" t="s">
        <v>12326</v>
      </c>
      <c r="AB3868" s="57" t="s">
        <v>753</v>
      </c>
      <c r="AC3868" s="107" t="s">
        <v>14060</v>
      </c>
      <c r="AD3868" s="63" t="s">
        <v>12328</v>
      </c>
    </row>
    <row r="3869" spans="1:30" ht="88.5" customHeight="1" x14ac:dyDescent="0.2">
      <c r="A3869" s="61" t="s">
        <v>14061</v>
      </c>
      <c r="B3869" s="55" t="s">
        <v>12136</v>
      </c>
      <c r="C3869" s="56" t="s">
        <v>12323</v>
      </c>
      <c r="D3869" s="88" t="s">
        <v>13685</v>
      </c>
      <c r="E3869" s="44" t="s">
        <v>76</v>
      </c>
      <c r="F3869" s="62" t="s">
        <v>14062</v>
      </c>
      <c r="G3869" s="62" t="s">
        <v>14063</v>
      </c>
      <c r="H3869" s="59">
        <v>44553</v>
      </c>
      <c r="I3869" s="59">
        <v>44918</v>
      </c>
      <c r="J3869" s="48" t="str">
        <f>IF(Ugovori_OPULJP[[#This Row],[DATUM ZAVRŠETKA OPERACIJE]]&gt;DATE(2024,3,31),"u provedbi","završen")</f>
        <v>završen</v>
      </c>
      <c r="K3869" s="58" t="s">
        <v>2370</v>
      </c>
      <c r="L3869" s="58" t="s">
        <v>37</v>
      </c>
      <c r="M3869" s="74" t="s">
        <v>3114</v>
      </c>
      <c r="N3869" s="49">
        <v>0.15</v>
      </c>
      <c r="O3869" s="50">
        <f>Ugovori_OPULJP[[#This Row],[Bespovratna sredstva - Ukupno (EU+Nac) HRK
= Ukupna ugovorena vrijednost bespovratnih sredstava]]*Ugovori_OPULJP[[#This Row],[EU STOPA SUFINANCIRANJA %
EU CO-FINANCING RATE %]]</f>
        <v>325851.90299999999</v>
      </c>
      <c r="P3869" s="51">
        <f>Ugovori_OPULJP[[#This Row],[Bespovratna sredstva - EU dio - HRK]]/7.5345</f>
        <v>43247.979693410307</v>
      </c>
      <c r="Q3869" s="50">
        <f>Ugovori_OPULJP[[#This Row],[Bespovratna sredstva - Ukupno (EU+Nac) HRK
= Ukupna ugovorena vrijednost bespovratnih sredstava]]*Ugovori_OPULJP[[#This Row],[STOPA NACIONALNOG SUFINANCIRANJA %]]</f>
        <v>57503.276999999995</v>
      </c>
      <c r="R3869" s="51">
        <f>Ugovori_OPULJP[[#This Row],[Bespovratna sredstva - Nacionalni dio - HRK]]/7.5345</f>
        <v>7631.9964164841713</v>
      </c>
      <c r="S3869" s="52">
        <v>383355.18</v>
      </c>
      <c r="T3869" s="53">
        <f>Ugovori_OPULJP[[#This Row],[Bespovratna sredstva - Ukupno (EU+Nac) HRK
= Ukupna ugovorena vrijednost bespovratnih sredstava]]/7.5345</f>
        <v>50879.97610989448</v>
      </c>
      <c r="U3869" s="50">
        <v>0</v>
      </c>
      <c r="V3869" s="51">
        <f>Ugovori_OPULJP[[#This Row],[Javni doprinos korisnika - HRK]]/7.5345</f>
        <v>0</v>
      </c>
      <c r="W3869" s="50">
        <v>0</v>
      </c>
      <c r="X3869" s="51">
        <f>Ugovori_OPULJP[[#This Row],[Privatni doprinos korisnika - HRK]]/7.5345</f>
        <v>0</v>
      </c>
      <c r="Y3869" s="52">
        <v>383355.18</v>
      </c>
      <c r="Z3869" s="53">
        <f>Ugovori_OPULJP[[#This Row],[UKUPNI PRIHVATLJIVI IZDACI
TOTAL ELIGIBLE EXPENDITURE
= Bespovratna sredstva ukupno + doprinos korisnika
= Ukupni prihvatljivi troškovi
= Ukupna ugovorena vrijednost projekta HRK]]/7.5345</f>
        <v>50879.97610989448</v>
      </c>
      <c r="AA3869" s="44" t="s">
        <v>12326</v>
      </c>
      <c r="AB3869" s="44" t="s">
        <v>753</v>
      </c>
      <c r="AC3869" s="107" t="s">
        <v>14064</v>
      </c>
      <c r="AD3869" s="43" t="s">
        <v>12328</v>
      </c>
    </row>
    <row r="3870" spans="1:30" ht="88.5" customHeight="1" x14ac:dyDescent="0.2">
      <c r="A3870" s="61" t="s">
        <v>14065</v>
      </c>
      <c r="B3870" s="55" t="s">
        <v>12136</v>
      </c>
      <c r="C3870" s="56" t="s">
        <v>12323</v>
      </c>
      <c r="D3870" s="88" t="s">
        <v>13685</v>
      </c>
      <c r="E3870" s="44" t="s">
        <v>76</v>
      </c>
      <c r="F3870" s="62" t="s">
        <v>14066</v>
      </c>
      <c r="G3870" s="62" t="s">
        <v>8543</v>
      </c>
      <c r="H3870" s="59">
        <v>44670</v>
      </c>
      <c r="I3870" s="59">
        <v>45035</v>
      </c>
      <c r="J3870" s="48" t="str">
        <f>IF(Ugovori_OPULJP[[#This Row],[DATUM ZAVRŠETKA OPERACIJE]]&gt;DATE(2024,3,31),"u provedbi","završen")</f>
        <v>završen</v>
      </c>
      <c r="K3870" s="67" t="s">
        <v>14067</v>
      </c>
      <c r="L3870" s="67" t="s">
        <v>37</v>
      </c>
      <c r="M3870" s="49">
        <v>0.85</v>
      </c>
      <c r="N3870" s="49">
        <v>0.15</v>
      </c>
      <c r="O3870" s="50">
        <f>Ugovori_OPULJP[[#This Row],[Bespovratna sredstva - Ukupno (EU+Nac) HRK
= Ukupna ugovorena vrijednost bespovratnih sredstava]]*Ugovori_OPULJP[[#This Row],[EU STOPA SUFINANCIRANJA %
EU CO-FINANCING RATE %]]</f>
        <v>321437.13900000002</v>
      </c>
      <c r="P3870" s="51">
        <f>Ugovori_OPULJP[[#This Row],[Bespovratna sredstva - EU dio - HRK]]/7.5345</f>
        <v>42662.039816842524</v>
      </c>
      <c r="Q3870" s="50">
        <f>Ugovori_OPULJP[[#This Row],[Bespovratna sredstva - Ukupno (EU+Nac) HRK
= Ukupna ugovorena vrijednost bespovratnih sredstava]]*Ugovori_OPULJP[[#This Row],[STOPA NACIONALNOG SUFINANCIRANJA %]]</f>
        <v>56724.201000000001</v>
      </c>
      <c r="R3870" s="51">
        <f>Ugovori_OPULJP[[#This Row],[Bespovratna sredstva - Nacionalni dio - HRK]]/7.5345</f>
        <v>7528.5952617957391</v>
      </c>
      <c r="S3870" s="52">
        <v>378161.34</v>
      </c>
      <c r="T3870" s="53">
        <f>Ugovori_OPULJP[[#This Row],[Bespovratna sredstva - Ukupno (EU+Nac) HRK
= Ukupna ugovorena vrijednost bespovratnih sredstava]]/7.5345</f>
        <v>50190.635078638268</v>
      </c>
      <c r="U3870" s="50">
        <v>0</v>
      </c>
      <c r="V3870" s="51">
        <f>Ugovori_OPULJP[[#This Row],[Javni doprinos korisnika - HRK]]/7.5345</f>
        <v>0</v>
      </c>
      <c r="W3870" s="50">
        <v>0</v>
      </c>
      <c r="X3870" s="51">
        <f>Ugovori_OPULJP[[#This Row],[Privatni doprinos korisnika - HRK]]/7.5345</f>
        <v>0</v>
      </c>
      <c r="Y3870" s="52">
        <v>378161.34</v>
      </c>
      <c r="Z3870" s="53">
        <f>Ugovori_OPULJP[[#This Row],[UKUPNI PRIHVATLJIVI IZDACI
TOTAL ELIGIBLE EXPENDITURE
= Bespovratna sredstva ukupno + doprinos korisnika
= Ukupni prihvatljivi troškovi
= Ukupna ugovorena vrijednost projekta HRK]]/7.5345</f>
        <v>50190.635078638268</v>
      </c>
      <c r="AA3870" s="44" t="s">
        <v>12326</v>
      </c>
      <c r="AB3870" s="44" t="s">
        <v>753</v>
      </c>
      <c r="AC3870" s="107" t="s">
        <v>14068</v>
      </c>
      <c r="AD3870" s="43" t="s">
        <v>12328</v>
      </c>
    </row>
    <row r="3871" spans="1:30" ht="88.5" customHeight="1" x14ac:dyDescent="0.2">
      <c r="A3871" s="61" t="s">
        <v>14069</v>
      </c>
      <c r="B3871" s="55" t="s">
        <v>12136</v>
      </c>
      <c r="C3871" s="56" t="s">
        <v>12323</v>
      </c>
      <c r="D3871" s="88" t="s">
        <v>13685</v>
      </c>
      <c r="E3871" s="44" t="s">
        <v>76</v>
      </c>
      <c r="F3871" s="62" t="s">
        <v>14070</v>
      </c>
      <c r="G3871" s="62" t="s">
        <v>14071</v>
      </c>
      <c r="H3871" s="59">
        <v>44554</v>
      </c>
      <c r="I3871" s="59">
        <v>45101</v>
      </c>
      <c r="J3871" s="48" t="str">
        <f>IF(Ugovori_OPULJP[[#This Row],[DATUM ZAVRŠETKA OPERACIJE]]&gt;DATE(2024,3,31),"u provedbi","završen")</f>
        <v>završen</v>
      </c>
      <c r="K3871" s="58" t="s">
        <v>425</v>
      </c>
      <c r="L3871" s="46" t="s">
        <v>425</v>
      </c>
      <c r="M3871" s="74" t="s">
        <v>3114</v>
      </c>
      <c r="N3871" s="49">
        <v>0.15</v>
      </c>
      <c r="O3871" s="50">
        <f>Ugovori_OPULJP[[#This Row],[Bespovratna sredstva - Ukupno (EU+Nac) HRK
= Ukupna ugovorena vrijednost bespovratnih sredstava]]*Ugovori_OPULJP[[#This Row],[EU STOPA SUFINANCIRANJA %
EU CO-FINANCING RATE %]]</f>
        <v>377278.77299999999</v>
      </c>
      <c r="P3871" s="51">
        <f>Ugovori_OPULJP[[#This Row],[Bespovratna sredstva - EU dio - HRK]]/7.5345</f>
        <v>50073.49830778419</v>
      </c>
      <c r="Q3871" s="50">
        <f>Ugovori_OPULJP[[#This Row],[Bespovratna sredstva - Ukupno (EU+Nac) HRK
= Ukupna ugovorena vrijednost bespovratnih sredstava]]*Ugovori_OPULJP[[#This Row],[STOPA NACIONALNOG SUFINANCIRANJA %]]</f>
        <v>66578.607000000004</v>
      </c>
      <c r="R3871" s="51">
        <f>Ugovori_OPULJP[[#This Row],[Bespovratna sredstva - Nacionalni dio - HRK]]/7.5345</f>
        <v>8836.4997013736811</v>
      </c>
      <c r="S3871" s="52">
        <v>443857.38</v>
      </c>
      <c r="T3871" s="53">
        <f>Ugovori_OPULJP[[#This Row],[Bespovratna sredstva - Ukupno (EU+Nac) HRK
= Ukupna ugovorena vrijednost bespovratnih sredstava]]/7.5345</f>
        <v>58909.998009157869</v>
      </c>
      <c r="U3871" s="50">
        <v>0</v>
      </c>
      <c r="V3871" s="51">
        <f>Ugovori_OPULJP[[#This Row],[Javni doprinos korisnika - HRK]]/7.5345</f>
        <v>0</v>
      </c>
      <c r="W3871" s="50">
        <v>0</v>
      </c>
      <c r="X3871" s="51">
        <f>Ugovori_OPULJP[[#This Row],[Privatni doprinos korisnika - HRK]]/7.5345</f>
        <v>0</v>
      </c>
      <c r="Y3871" s="52">
        <v>443857.38</v>
      </c>
      <c r="Z3871" s="53">
        <f>Ugovori_OPULJP[[#This Row],[UKUPNI PRIHVATLJIVI IZDACI
TOTAL ELIGIBLE EXPENDITURE
= Bespovratna sredstva ukupno + doprinos korisnika
= Ukupni prihvatljivi troškovi
= Ukupna ugovorena vrijednost projekta HRK]]/7.5345</f>
        <v>58909.998009157869</v>
      </c>
      <c r="AA3871" s="44" t="s">
        <v>12326</v>
      </c>
      <c r="AB3871" s="44" t="s">
        <v>753</v>
      </c>
      <c r="AC3871" s="107" t="s">
        <v>14072</v>
      </c>
      <c r="AD3871" s="43" t="s">
        <v>12328</v>
      </c>
    </row>
    <row r="3872" spans="1:30" ht="88.5" customHeight="1" x14ac:dyDescent="0.2">
      <c r="A3872" s="61" t="s">
        <v>14073</v>
      </c>
      <c r="B3872" s="55" t="s">
        <v>12136</v>
      </c>
      <c r="C3872" s="56" t="s">
        <v>12323</v>
      </c>
      <c r="D3872" s="88" t="s">
        <v>13685</v>
      </c>
      <c r="E3872" s="44" t="s">
        <v>76</v>
      </c>
      <c r="F3872" s="62" t="s">
        <v>14074</v>
      </c>
      <c r="G3872" s="62" t="s">
        <v>14075</v>
      </c>
      <c r="H3872" s="59">
        <v>44550</v>
      </c>
      <c r="I3872" s="59">
        <v>44915</v>
      </c>
      <c r="J3872" s="48" t="str">
        <f>IF(Ugovori_OPULJP[[#This Row],[DATUM ZAVRŠETKA OPERACIJE]]&gt;DATE(2024,3,31),"u provedbi","završen")</f>
        <v>završen</v>
      </c>
      <c r="K3872" s="58" t="s">
        <v>543</v>
      </c>
      <c r="L3872" s="46" t="s">
        <v>271</v>
      </c>
      <c r="M3872" s="74" t="s">
        <v>3114</v>
      </c>
      <c r="N3872" s="49">
        <v>0.15</v>
      </c>
      <c r="O3872" s="50">
        <f>Ugovori_OPULJP[[#This Row],[Bespovratna sredstva - Ukupno (EU+Nac) HRK
= Ukupna ugovorena vrijednost bespovratnih sredstava]]*Ugovori_OPULJP[[#This Row],[EU STOPA SUFINANCIRANJA %
EU CO-FINANCING RATE %]]</f>
        <v>398911.8</v>
      </c>
      <c r="P3872" s="51">
        <f>Ugovori_OPULJP[[#This Row],[Bespovratna sredstva - EU dio - HRK]]/7.5345</f>
        <v>52944.694405733622</v>
      </c>
      <c r="Q3872" s="50">
        <f>Ugovori_OPULJP[[#This Row],[Bespovratna sredstva - Ukupno (EU+Nac) HRK
= Ukupna ugovorena vrijednost bespovratnih sredstava]]*Ugovori_OPULJP[[#This Row],[STOPA NACIONALNOG SUFINANCIRANJA %]]</f>
        <v>70396.2</v>
      </c>
      <c r="R3872" s="51">
        <f>Ugovori_OPULJP[[#This Row],[Bespovratna sredstva - Nacionalni dio - HRK]]/7.5345</f>
        <v>9343.1813657176972</v>
      </c>
      <c r="S3872" s="52">
        <v>469308</v>
      </c>
      <c r="T3872" s="53">
        <f>Ugovori_OPULJP[[#This Row],[Bespovratna sredstva - Ukupno (EU+Nac) HRK
= Ukupna ugovorena vrijednost bespovratnih sredstava]]/7.5345</f>
        <v>62287.875771451319</v>
      </c>
      <c r="U3872" s="50">
        <v>0</v>
      </c>
      <c r="V3872" s="51">
        <f>Ugovori_OPULJP[[#This Row],[Javni doprinos korisnika - HRK]]/7.5345</f>
        <v>0</v>
      </c>
      <c r="W3872" s="50">
        <v>0</v>
      </c>
      <c r="X3872" s="51">
        <f>Ugovori_OPULJP[[#This Row],[Privatni doprinos korisnika - HRK]]/7.5345</f>
        <v>0</v>
      </c>
      <c r="Y3872" s="52">
        <v>469308</v>
      </c>
      <c r="Z3872" s="53">
        <f>Ugovori_OPULJP[[#This Row],[UKUPNI PRIHVATLJIVI IZDACI
TOTAL ELIGIBLE EXPENDITURE
= Bespovratna sredstva ukupno + doprinos korisnika
= Ukupni prihvatljivi troškovi
= Ukupna ugovorena vrijednost projekta HRK]]/7.5345</f>
        <v>62287.875771451319</v>
      </c>
      <c r="AA3872" s="44" t="s">
        <v>12326</v>
      </c>
      <c r="AB3872" s="44" t="s">
        <v>753</v>
      </c>
      <c r="AC3872" s="107" t="s">
        <v>14076</v>
      </c>
      <c r="AD3872" s="43" t="s">
        <v>12328</v>
      </c>
    </row>
    <row r="3873" spans="1:30" ht="88.5" customHeight="1" x14ac:dyDescent="0.2">
      <c r="A3873" s="66" t="s">
        <v>14077</v>
      </c>
      <c r="B3873" s="55" t="s">
        <v>12136</v>
      </c>
      <c r="C3873" s="56" t="s">
        <v>12323</v>
      </c>
      <c r="D3873" s="88" t="s">
        <v>13685</v>
      </c>
      <c r="E3873" s="44" t="s">
        <v>76</v>
      </c>
      <c r="F3873" s="62" t="s">
        <v>14078</v>
      </c>
      <c r="G3873" s="62" t="s">
        <v>13014</v>
      </c>
      <c r="H3873" s="59">
        <v>44692</v>
      </c>
      <c r="I3873" s="59">
        <v>45149</v>
      </c>
      <c r="J3873" s="48" t="str">
        <f>IF(Ugovori_OPULJP[[#This Row],[DATUM ZAVRŠETKA OPERACIJE]]&gt;DATE(2024,3,31),"u provedbi","završen")</f>
        <v>završen</v>
      </c>
      <c r="K3873" s="67" t="s">
        <v>173</v>
      </c>
      <c r="L3873" s="67" t="s">
        <v>173</v>
      </c>
      <c r="M3873" s="49">
        <v>0.85</v>
      </c>
      <c r="N3873" s="49">
        <v>0.15</v>
      </c>
      <c r="O3873" s="50">
        <f>Ugovori_OPULJP[[#This Row],[Bespovratna sredstva - Ukupno (EU+Nac) HRK
= Ukupna ugovorena vrijednost bespovratnih sredstava]]*Ugovori_OPULJP[[#This Row],[EU STOPA SUFINANCIRANJA %
EU CO-FINANCING RATE %]]</f>
        <v>396098.57199999999</v>
      </c>
      <c r="P3873" s="51">
        <f>Ugovori_OPULJP[[#This Row],[Bespovratna sredstva - EU dio - HRK]]/7.5345</f>
        <v>52571.314884862957</v>
      </c>
      <c r="Q3873" s="50">
        <f>Ugovori_OPULJP[[#This Row],[Bespovratna sredstva - Ukupno (EU+Nac) HRK
= Ukupna ugovorena vrijednost bespovratnih sredstava]]*Ugovori_OPULJP[[#This Row],[STOPA NACIONALNOG SUFINANCIRANJA %]]</f>
        <v>69899.747999999992</v>
      </c>
      <c r="R3873" s="51">
        <f>Ugovori_OPULJP[[#This Row],[Bespovratna sredstva - Nacionalni dio - HRK]]/7.5345</f>
        <v>9277.2908620346388</v>
      </c>
      <c r="S3873" s="52">
        <v>465998.32</v>
      </c>
      <c r="T3873" s="53">
        <f>Ugovori_OPULJP[[#This Row],[Bespovratna sredstva - Ukupno (EU+Nac) HRK
= Ukupna ugovorena vrijednost bespovratnih sredstava]]/7.5345</f>
        <v>61848.6057468976</v>
      </c>
      <c r="U3873" s="50">
        <v>0</v>
      </c>
      <c r="V3873" s="51">
        <f>Ugovori_OPULJP[[#This Row],[Javni doprinos korisnika - HRK]]/7.5345</f>
        <v>0</v>
      </c>
      <c r="W3873" s="50">
        <v>0</v>
      </c>
      <c r="X3873" s="51">
        <f>Ugovori_OPULJP[[#This Row],[Privatni doprinos korisnika - HRK]]/7.5345</f>
        <v>0</v>
      </c>
      <c r="Y3873" s="52">
        <v>465998.32</v>
      </c>
      <c r="Z3873" s="53">
        <f>Ugovori_OPULJP[[#This Row],[UKUPNI PRIHVATLJIVI IZDACI
TOTAL ELIGIBLE EXPENDITURE
= Bespovratna sredstva ukupno + doprinos korisnika
= Ukupni prihvatljivi troškovi
= Ukupna ugovorena vrijednost projekta HRK]]/7.5345</f>
        <v>61848.6057468976</v>
      </c>
      <c r="AA3873" s="44" t="s">
        <v>12326</v>
      </c>
      <c r="AB3873" s="44" t="s">
        <v>753</v>
      </c>
      <c r="AC3873" s="107" t="s">
        <v>14079</v>
      </c>
      <c r="AD3873" s="43" t="s">
        <v>12328</v>
      </c>
    </row>
    <row r="3874" spans="1:30" ht="88.5" customHeight="1" x14ac:dyDescent="0.2">
      <c r="A3874" s="61" t="s">
        <v>14080</v>
      </c>
      <c r="B3874" s="55" t="s">
        <v>12136</v>
      </c>
      <c r="C3874" s="56" t="s">
        <v>12323</v>
      </c>
      <c r="D3874" s="88" t="s">
        <v>13685</v>
      </c>
      <c r="E3874" s="44" t="s">
        <v>76</v>
      </c>
      <c r="F3874" s="62" t="s">
        <v>14081</v>
      </c>
      <c r="G3874" s="62" t="s">
        <v>12971</v>
      </c>
      <c r="H3874" s="59">
        <v>44641</v>
      </c>
      <c r="I3874" s="59">
        <v>45067</v>
      </c>
      <c r="J3874" s="48" t="str">
        <f>IF(Ugovori_OPULJP[[#This Row],[DATUM ZAVRŠETKA OPERACIJE]]&gt;DATE(2024,3,31),"u provedbi","završen")</f>
        <v>završen</v>
      </c>
      <c r="K3874" s="67" t="s">
        <v>37</v>
      </c>
      <c r="L3874" s="58" t="s">
        <v>37</v>
      </c>
      <c r="M3874" s="49">
        <v>0.85</v>
      </c>
      <c r="N3874" s="49">
        <v>0.15</v>
      </c>
      <c r="O3874" s="50">
        <f>Ugovori_OPULJP[[#This Row],[Bespovratna sredstva - Ukupno (EU+Nac) HRK
= Ukupna ugovorena vrijednost bespovratnih sredstava]]*Ugovori_OPULJP[[#This Row],[EU STOPA SUFINANCIRANJA %
EU CO-FINANCING RATE %]]</f>
        <v>371883.92499999999</v>
      </c>
      <c r="P3874" s="51">
        <f>Ugovori_OPULJP[[#This Row],[Bespovratna sredstva - EU dio - HRK]]/7.5345</f>
        <v>49357.478930254161</v>
      </c>
      <c r="Q3874" s="50">
        <f>Ugovori_OPULJP[[#This Row],[Bespovratna sredstva - Ukupno (EU+Nac) HRK
= Ukupna ugovorena vrijednost bespovratnih sredstava]]*Ugovori_OPULJP[[#This Row],[STOPA NACIONALNOG SUFINANCIRANJA %]]</f>
        <v>65626.574999999997</v>
      </c>
      <c r="R3874" s="51">
        <f>Ugovori_OPULJP[[#This Row],[Bespovratna sredstva - Nacionalni dio - HRK]]/7.5345</f>
        <v>8710.1433406330871</v>
      </c>
      <c r="S3874" s="52">
        <v>437510.5</v>
      </c>
      <c r="T3874" s="53">
        <f>Ugovori_OPULJP[[#This Row],[Bespovratna sredstva - Ukupno (EU+Nac) HRK
= Ukupna ugovorena vrijednost bespovratnih sredstava]]/7.5345</f>
        <v>58067.622270887252</v>
      </c>
      <c r="U3874" s="50">
        <v>0</v>
      </c>
      <c r="V3874" s="51">
        <f>Ugovori_OPULJP[[#This Row],[Javni doprinos korisnika - HRK]]/7.5345</f>
        <v>0</v>
      </c>
      <c r="W3874" s="50">
        <v>0</v>
      </c>
      <c r="X3874" s="51">
        <f>Ugovori_OPULJP[[#This Row],[Privatni doprinos korisnika - HRK]]/7.5345</f>
        <v>0</v>
      </c>
      <c r="Y3874" s="52">
        <v>437510.5</v>
      </c>
      <c r="Z3874" s="53">
        <f>Ugovori_OPULJP[[#This Row],[UKUPNI PRIHVATLJIVI IZDACI
TOTAL ELIGIBLE EXPENDITURE
= Bespovratna sredstva ukupno + doprinos korisnika
= Ukupni prihvatljivi troškovi
= Ukupna ugovorena vrijednost projekta HRK]]/7.5345</f>
        <v>58067.622270887252</v>
      </c>
      <c r="AA3874" s="44" t="s">
        <v>12326</v>
      </c>
      <c r="AB3874" s="44" t="s">
        <v>753</v>
      </c>
      <c r="AC3874" s="107" t="s">
        <v>14082</v>
      </c>
      <c r="AD3874" s="43" t="s">
        <v>12328</v>
      </c>
    </row>
    <row r="3875" spans="1:30" ht="88.5" customHeight="1" x14ac:dyDescent="0.2">
      <c r="A3875" s="61" t="s">
        <v>14083</v>
      </c>
      <c r="B3875" s="55" t="s">
        <v>12136</v>
      </c>
      <c r="C3875" s="56" t="s">
        <v>12323</v>
      </c>
      <c r="D3875" s="88" t="s">
        <v>13685</v>
      </c>
      <c r="E3875" s="44" t="s">
        <v>76</v>
      </c>
      <c r="F3875" s="62" t="s">
        <v>14084</v>
      </c>
      <c r="G3875" s="62" t="s">
        <v>14085</v>
      </c>
      <c r="H3875" s="59">
        <v>44554</v>
      </c>
      <c r="I3875" s="59">
        <v>45009</v>
      </c>
      <c r="J3875" s="48" t="str">
        <f>IF(Ugovori_OPULJP[[#This Row],[DATUM ZAVRŠETKA OPERACIJE]]&gt;DATE(2024,3,31),"u provedbi","završen")</f>
        <v>završen</v>
      </c>
      <c r="K3875" s="58" t="s">
        <v>37</v>
      </c>
      <c r="L3875" s="58" t="s">
        <v>37</v>
      </c>
      <c r="M3875" s="74" t="s">
        <v>3114</v>
      </c>
      <c r="N3875" s="49">
        <v>0.15</v>
      </c>
      <c r="O3875" s="50">
        <f>Ugovori_OPULJP[[#This Row],[Bespovratna sredstva - Ukupno (EU+Nac) HRK
= Ukupna ugovorena vrijednost bespovratnih sredstava]]*Ugovori_OPULJP[[#This Row],[EU STOPA SUFINANCIRANJA %
EU CO-FINANCING RATE %]]</f>
        <v>406533.75</v>
      </c>
      <c r="P3875" s="51">
        <f>Ugovori_OPULJP[[#This Row],[Bespovratna sredstva - EU dio - HRK]]/7.5345</f>
        <v>53956.301015329482</v>
      </c>
      <c r="Q3875" s="50">
        <f>Ugovori_OPULJP[[#This Row],[Bespovratna sredstva - Ukupno (EU+Nac) HRK
= Ukupna ugovorena vrijednost bespovratnih sredstava]]*Ugovori_OPULJP[[#This Row],[STOPA NACIONALNOG SUFINANCIRANJA %]]</f>
        <v>71741.25</v>
      </c>
      <c r="R3875" s="51">
        <f>Ugovori_OPULJP[[#This Row],[Bespovratna sredstva - Nacionalni dio - HRK]]/7.5345</f>
        <v>9521.7001791757903</v>
      </c>
      <c r="S3875" s="52">
        <v>478275</v>
      </c>
      <c r="T3875" s="53">
        <f>Ugovori_OPULJP[[#This Row],[Bespovratna sredstva - Ukupno (EU+Nac) HRK
= Ukupna ugovorena vrijednost bespovratnih sredstava]]/7.5345</f>
        <v>63478.001194505276</v>
      </c>
      <c r="U3875" s="50">
        <v>0</v>
      </c>
      <c r="V3875" s="51">
        <f>Ugovori_OPULJP[[#This Row],[Javni doprinos korisnika - HRK]]/7.5345</f>
        <v>0</v>
      </c>
      <c r="W3875" s="50">
        <v>0</v>
      </c>
      <c r="X3875" s="51">
        <f>Ugovori_OPULJP[[#This Row],[Privatni doprinos korisnika - HRK]]/7.5345</f>
        <v>0</v>
      </c>
      <c r="Y3875" s="52">
        <v>478275</v>
      </c>
      <c r="Z3875" s="53">
        <f>Ugovori_OPULJP[[#This Row],[UKUPNI PRIHVATLJIVI IZDACI
TOTAL ELIGIBLE EXPENDITURE
= Bespovratna sredstva ukupno + doprinos korisnika
= Ukupni prihvatljivi troškovi
= Ukupna ugovorena vrijednost projekta HRK]]/7.5345</f>
        <v>63478.001194505276</v>
      </c>
      <c r="AA3875" s="57" t="s">
        <v>12326</v>
      </c>
      <c r="AB3875" s="57" t="s">
        <v>753</v>
      </c>
      <c r="AC3875" s="107" t="s">
        <v>14086</v>
      </c>
      <c r="AD3875" s="63" t="s">
        <v>12328</v>
      </c>
    </row>
    <row r="3876" spans="1:30" ht="88.5" customHeight="1" x14ac:dyDescent="0.2">
      <c r="A3876" s="61" t="s">
        <v>14087</v>
      </c>
      <c r="B3876" s="55" t="s">
        <v>12136</v>
      </c>
      <c r="C3876" s="56" t="s">
        <v>12323</v>
      </c>
      <c r="D3876" s="88" t="s">
        <v>13685</v>
      </c>
      <c r="E3876" s="44" t="s">
        <v>76</v>
      </c>
      <c r="F3876" s="62" t="s">
        <v>14088</v>
      </c>
      <c r="G3876" s="62" t="s">
        <v>14089</v>
      </c>
      <c r="H3876" s="59">
        <v>44670</v>
      </c>
      <c r="I3876" s="59">
        <v>45035</v>
      </c>
      <c r="J3876" s="48" t="str">
        <f>IF(Ugovori_OPULJP[[#This Row],[DATUM ZAVRŠETKA OPERACIJE]]&gt;DATE(2024,3,31),"u provedbi","završen")</f>
        <v>završen</v>
      </c>
      <c r="K3876" s="67" t="s">
        <v>154</v>
      </c>
      <c r="L3876" s="67" t="s">
        <v>37</v>
      </c>
      <c r="M3876" s="49">
        <v>0.85</v>
      </c>
      <c r="N3876" s="49">
        <v>0.15</v>
      </c>
      <c r="O3876" s="50">
        <f>Ugovori_OPULJP[[#This Row],[Bespovratna sredstva - Ukupno (EU+Nac) HRK
= Ukupna ugovorena vrijednost bespovratnih sredstava]]*Ugovori_OPULJP[[#This Row],[EU STOPA SUFINANCIRANJA %
EU CO-FINANCING RATE %]]</f>
        <v>387426.09</v>
      </c>
      <c r="P3876" s="51">
        <f>Ugovori_OPULJP[[#This Row],[Bespovratna sredstva - EU dio - HRK]]/7.5345</f>
        <v>51420.278717897672</v>
      </c>
      <c r="Q3876" s="50">
        <f>Ugovori_OPULJP[[#This Row],[Bespovratna sredstva - Ukupno (EU+Nac) HRK
= Ukupna ugovorena vrijednost bespovratnih sredstava]]*Ugovori_OPULJP[[#This Row],[STOPA NACIONALNOG SUFINANCIRANJA %]]</f>
        <v>68369.31</v>
      </c>
      <c r="R3876" s="51">
        <f>Ugovori_OPULJP[[#This Row],[Bespovratna sredstva - Nacionalni dio - HRK]]/7.5345</f>
        <v>9074.1668325701758</v>
      </c>
      <c r="S3876" s="52">
        <v>455795.4</v>
      </c>
      <c r="T3876" s="53">
        <f>Ugovori_OPULJP[[#This Row],[Bespovratna sredstva - Ukupno (EU+Nac) HRK
= Ukupna ugovorena vrijednost bespovratnih sredstava]]/7.5345</f>
        <v>60494.445550467848</v>
      </c>
      <c r="U3876" s="50">
        <v>0</v>
      </c>
      <c r="V3876" s="51">
        <f>Ugovori_OPULJP[[#This Row],[Javni doprinos korisnika - HRK]]/7.5345</f>
        <v>0</v>
      </c>
      <c r="W3876" s="50">
        <v>0</v>
      </c>
      <c r="X3876" s="51">
        <f>Ugovori_OPULJP[[#This Row],[Privatni doprinos korisnika - HRK]]/7.5345</f>
        <v>0</v>
      </c>
      <c r="Y3876" s="52">
        <v>455795.4</v>
      </c>
      <c r="Z3876" s="53">
        <f>Ugovori_OPULJP[[#This Row],[UKUPNI PRIHVATLJIVI IZDACI
TOTAL ELIGIBLE EXPENDITURE
= Bespovratna sredstva ukupno + doprinos korisnika
= Ukupni prihvatljivi troškovi
= Ukupna ugovorena vrijednost projekta HRK]]/7.5345</f>
        <v>60494.445550467848</v>
      </c>
      <c r="AA3876" s="44" t="s">
        <v>12326</v>
      </c>
      <c r="AB3876" s="44" t="s">
        <v>753</v>
      </c>
      <c r="AC3876" s="107" t="s">
        <v>14090</v>
      </c>
      <c r="AD3876" s="43" t="s">
        <v>12328</v>
      </c>
    </row>
    <row r="3877" spans="1:30" ht="88.5" customHeight="1" x14ac:dyDescent="0.2">
      <c r="A3877" s="61" t="s">
        <v>14091</v>
      </c>
      <c r="B3877" s="55" t="s">
        <v>12136</v>
      </c>
      <c r="C3877" s="56" t="s">
        <v>12323</v>
      </c>
      <c r="D3877" s="88" t="s">
        <v>13685</v>
      </c>
      <c r="E3877" s="44" t="s">
        <v>76</v>
      </c>
      <c r="F3877" s="62" t="s">
        <v>14092</v>
      </c>
      <c r="G3877" s="62" t="s">
        <v>14093</v>
      </c>
      <c r="H3877" s="59">
        <v>44538</v>
      </c>
      <c r="I3877" s="59">
        <v>45024</v>
      </c>
      <c r="J3877" s="48" t="str">
        <f>IF(Ugovori_OPULJP[[#This Row],[DATUM ZAVRŠETKA OPERACIJE]]&gt;DATE(2024,3,31),"u provedbi","završen")</f>
        <v>završen</v>
      </c>
      <c r="K3877" s="58" t="s">
        <v>14094</v>
      </c>
      <c r="L3877" s="46" t="s">
        <v>99</v>
      </c>
      <c r="M3877" s="74" t="s">
        <v>3114</v>
      </c>
      <c r="N3877" s="49">
        <v>0.15</v>
      </c>
      <c r="O3877" s="50">
        <f>Ugovori_OPULJP[[#This Row],[Bespovratna sredstva - Ukupno (EU+Nac) HRK
= Ukupna ugovorena vrijednost bespovratnih sredstava]]*Ugovori_OPULJP[[#This Row],[EU STOPA SUFINANCIRANJA %
EU CO-FINANCING RATE %]]</f>
        <v>409503.06349999999</v>
      </c>
      <c r="P3877" s="51">
        <f>Ugovori_OPULJP[[#This Row],[Bespovratna sredstva - EU dio - HRK]]/7.5345</f>
        <v>54350.396642112944</v>
      </c>
      <c r="Q3877" s="50">
        <f>Ugovori_OPULJP[[#This Row],[Bespovratna sredstva - Ukupno (EU+Nac) HRK
= Ukupna ugovorena vrijednost bespovratnih sredstava]]*Ugovori_OPULJP[[#This Row],[STOPA NACIONALNOG SUFINANCIRANJA %]]</f>
        <v>72265.246499999994</v>
      </c>
      <c r="R3877" s="51">
        <f>Ugovori_OPULJP[[#This Row],[Bespovratna sredstva - Nacionalni dio - HRK]]/7.5345</f>
        <v>9591.2464662552247</v>
      </c>
      <c r="S3877" s="52">
        <v>481768.31</v>
      </c>
      <c r="T3877" s="53">
        <f>Ugovori_OPULJP[[#This Row],[Bespovratna sredstva - Ukupno (EU+Nac) HRK
= Ukupna ugovorena vrijednost bespovratnih sredstava]]/7.5345</f>
        <v>63941.643108368167</v>
      </c>
      <c r="U3877" s="50">
        <v>0</v>
      </c>
      <c r="V3877" s="51">
        <f>Ugovori_OPULJP[[#This Row],[Javni doprinos korisnika - HRK]]/7.5345</f>
        <v>0</v>
      </c>
      <c r="W3877" s="50">
        <v>0</v>
      </c>
      <c r="X3877" s="51">
        <f>Ugovori_OPULJP[[#This Row],[Privatni doprinos korisnika - HRK]]/7.5345</f>
        <v>0</v>
      </c>
      <c r="Y3877" s="52">
        <v>481768.31</v>
      </c>
      <c r="Z3877" s="53">
        <f>Ugovori_OPULJP[[#This Row],[UKUPNI PRIHVATLJIVI IZDACI
TOTAL ELIGIBLE EXPENDITURE
= Bespovratna sredstva ukupno + doprinos korisnika
= Ukupni prihvatljivi troškovi
= Ukupna ugovorena vrijednost projekta HRK]]/7.5345</f>
        <v>63941.643108368167</v>
      </c>
      <c r="AA3877" s="44" t="s">
        <v>12326</v>
      </c>
      <c r="AB3877" s="44" t="s">
        <v>753</v>
      </c>
      <c r="AC3877" s="107" t="s">
        <v>14095</v>
      </c>
      <c r="AD3877" s="43" t="s">
        <v>12328</v>
      </c>
    </row>
    <row r="3878" spans="1:30" ht="88.5" customHeight="1" x14ac:dyDescent="0.2">
      <c r="A3878" s="61" t="s">
        <v>14096</v>
      </c>
      <c r="B3878" s="55" t="s">
        <v>12136</v>
      </c>
      <c r="C3878" s="56" t="s">
        <v>12323</v>
      </c>
      <c r="D3878" s="88" t="s">
        <v>13685</v>
      </c>
      <c r="E3878" s="44" t="s">
        <v>76</v>
      </c>
      <c r="F3878" s="22" t="s">
        <v>14097</v>
      </c>
      <c r="G3878" s="62" t="s">
        <v>14098</v>
      </c>
      <c r="H3878" s="59">
        <v>44641</v>
      </c>
      <c r="I3878" s="59">
        <v>45006</v>
      </c>
      <c r="J3878" s="48" t="str">
        <f>IF(Ugovori_OPULJP[[#This Row],[DATUM ZAVRŠETKA OPERACIJE]]&gt;DATE(2024,3,31),"u provedbi","završen")</f>
        <v>završen</v>
      </c>
      <c r="K3878" s="67" t="s">
        <v>94</v>
      </c>
      <c r="L3878" s="67" t="s">
        <v>94</v>
      </c>
      <c r="M3878" s="49">
        <v>0.85</v>
      </c>
      <c r="N3878" s="49">
        <v>0.15</v>
      </c>
      <c r="O3878" s="50">
        <f>Ugovori_OPULJP[[#This Row],[Bespovratna sredstva - Ukupno (EU+Nac) HRK
= Ukupna ugovorena vrijednost bespovratnih sredstava]]*Ugovori_OPULJP[[#This Row],[EU STOPA SUFINANCIRANJA %
EU CO-FINANCING RATE %]]</f>
        <v>367900.23849999998</v>
      </c>
      <c r="P3878" s="51">
        <f>Ugovori_OPULJP[[#This Row],[Bespovratna sredstva - EU dio - HRK]]/7.5345</f>
        <v>48828.752870130724</v>
      </c>
      <c r="Q3878" s="50">
        <f>Ugovori_OPULJP[[#This Row],[Bespovratna sredstva - Ukupno (EU+Nac) HRK
= Ukupna ugovorena vrijednost bespovratnih sredstava]]*Ugovori_OPULJP[[#This Row],[STOPA NACIONALNOG SUFINANCIRANJA %]]</f>
        <v>64923.571499999998</v>
      </c>
      <c r="R3878" s="51">
        <f>Ugovori_OPULJP[[#This Row],[Bespovratna sredstva - Nacionalni dio - HRK]]/7.5345</f>
        <v>8616.8387417877748</v>
      </c>
      <c r="S3878" s="52">
        <v>432823.81</v>
      </c>
      <c r="T3878" s="53">
        <f>Ugovori_OPULJP[[#This Row],[Bespovratna sredstva - Ukupno (EU+Nac) HRK
= Ukupna ugovorena vrijednost bespovratnih sredstava]]/7.5345</f>
        <v>57445.591611918506</v>
      </c>
      <c r="U3878" s="50">
        <v>0</v>
      </c>
      <c r="V3878" s="51">
        <f>Ugovori_OPULJP[[#This Row],[Javni doprinos korisnika - HRK]]/7.5345</f>
        <v>0</v>
      </c>
      <c r="W3878" s="50">
        <v>0</v>
      </c>
      <c r="X3878" s="51">
        <f>Ugovori_OPULJP[[#This Row],[Privatni doprinos korisnika - HRK]]/7.5345</f>
        <v>0</v>
      </c>
      <c r="Y3878" s="52">
        <v>432823.81</v>
      </c>
      <c r="Z3878" s="53">
        <f>Ugovori_OPULJP[[#This Row],[UKUPNI PRIHVATLJIVI IZDACI
TOTAL ELIGIBLE EXPENDITURE
= Bespovratna sredstva ukupno + doprinos korisnika
= Ukupni prihvatljivi troškovi
= Ukupna ugovorena vrijednost projekta HRK]]/7.5345</f>
        <v>57445.591611918506</v>
      </c>
      <c r="AA3878" s="44" t="s">
        <v>12326</v>
      </c>
      <c r="AB3878" s="44" t="s">
        <v>753</v>
      </c>
      <c r="AC3878" s="107" t="s">
        <v>14099</v>
      </c>
      <c r="AD3878" s="43" t="s">
        <v>12328</v>
      </c>
    </row>
    <row r="3879" spans="1:30" ht="88.5" customHeight="1" x14ac:dyDescent="0.2">
      <c r="A3879" s="66" t="s">
        <v>14100</v>
      </c>
      <c r="B3879" s="55" t="s">
        <v>12136</v>
      </c>
      <c r="C3879" s="56" t="s">
        <v>12323</v>
      </c>
      <c r="D3879" s="88" t="s">
        <v>13685</v>
      </c>
      <c r="E3879" s="44" t="s">
        <v>76</v>
      </c>
      <c r="F3879" s="62" t="s">
        <v>14101</v>
      </c>
      <c r="G3879" s="64" t="s">
        <v>14102</v>
      </c>
      <c r="H3879" s="59">
        <v>44735</v>
      </c>
      <c r="I3879" s="59">
        <v>45283</v>
      </c>
      <c r="J3879" s="48" t="str">
        <f>IF(Ugovori_OPULJP[[#This Row],[DATUM ZAVRŠETKA OPERACIJE]]&gt;DATE(2024,3,31),"u provedbi","završen")</f>
        <v>završen</v>
      </c>
      <c r="K3879" s="58" t="s">
        <v>2370</v>
      </c>
      <c r="L3879" s="58" t="s">
        <v>37</v>
      </c>
      <c r="M3879" s="49">
        <v>0.85</v>
      </c>
      <c r="N3879" s="49">
        <v>0.15</v>
      </c>
      <c r="O3879" s="50">
        <f>Ugovori_OPULJP[[#This Row],[Bespovratna sredstva - Ukupno (EU+Nac) HRK
= Ukupna ugovorena vrijednost bespovratnih sredstava]]*Ugovori_OPULJP[[#This Row],[EU STOPA SUFINANCIRANJA %
EU CO-FINANCING RATE %]]</f>
        <v>419295.37799999997</v>
      </c>
      <c r="P3879" s="51">
        <f>Ugovori_OPULJP[[#This Row],[Bespovratna sredstva - EU dio - HRK]]/7.5345</f>
        <v>55650.060123432202</v>
      </c>
      <c r="Q3879" s="50">
        <f>Ugovori_OPULJP[[#This Row],[Bespovratna sredstva - Ukupno (EU+Nac) HRK
= Ukupna ugovorena vrijednost bespovratnih sredstava]]*Ugovori_OPULJP[[#This Row],[STOPA NACIONALNOG SUFINANCIRANJA %]]</f>
        <v>73993.301999999996</v>
      </c>
      <c r="R3879" s="51">
        <f>Ugovori_OPULJP[[#This Row],[Bespovratna sredstva - Nacionalni dio - HRK]]/7.5345</f>
        <v>9820.598845311566</v>
      </c>
      <c r="S3879" s="52">
        <v>493288.68</v>
      </c>
      <c r="T3879" s="53">
        <f>Ugovori_OPULJP[[#This Row],[Bespovratna sredstva - Ukupno (EU+Nac) HRK
= Ukupna ugovorena vrijednost bespovratnih sredstava]]/7.5345</f>
        <v>65470.658968743774</v>
      </c>
      <c r="U3879" s="50">
        <v>0</v>
      </c>
      <c r="V3879" s="51">
        <f>Ugovori_OPULJP[[#This Row],[Javni doprinos korisnika - HRK]]/7.5345</f>
        <v>0</v>
      </c>
      <c r="W3879" s="50">
        <v>0</v>
      </c>
      <c r="X3879" s="51">
        <f>Ugovori_OPULJP[[#This Row],[Privatni doprinos korisnika - HRK]]/7.5345</f>
        <v>0</v>
      </c>
      <c r="Y3879" s="52">
        <v>493288.68</v>
      </c>
      <c r="Z3879" s="53">
        <f>Ugovori_OPULJP[[#This Row],[UKUPNI PRIHVATLJIVI IZDACI
TOTAL ELIGIBLE EXPENDITURE
= Bespovratna sredstva ukupno + doprinos korisnika
= Ukupni prihvatljivi troškovi
= Ukupna ugovorena vrijednost projekta HRK]]/7.5345</f>
        <v>65470.658968743774</v>
      </c>
      <c r="AA3879" s="44" t="s">
        <v>12326</v>
      </c>
      <c r="AB3879" s="44" t="s">
        <v>753</v>
      </c>
      <c r="AC3879" s="107" t="s">
        <v>14103</v>
      </c>
      <c r="AD3879" s="43" t="s">
        <v>12328</v>
      </c>
    </row>
    <row r="3880" spans="1:30" ht="88.5" customHeight="1" x14ac:dyDescent="0.2">
      <c r="A3880" s="61" t="s">
        <v>14104</v>
      </c>
      <c r="B3880" s="55" t="s">
        <v>12136</v>
      </c>
      <c r="C3880" s="56" t="s">
        <v>12323</v>
      </c>
      <c r="D3880" s="88" t="s">
        <v>13685</v>
      </c>
      <c r="E3880" s="44" t="s">
        <v>76</v>
      </c>
      <c r="F3880" s="62" t="s">
        <v>12591</v>
      </c>
      <c r="G3880" s="62" t="s">
        <v>1486</v>
      </c>
      <c r="H3880" s="59">
        <v>44641</v>
      </c>
      <c r="I3880" s="59">
        <v>45190</v>
      </c>
      <c r="J3880" s="48" t="str">
        <f>IF(Ugovori_OPULJP[[#This Row],[DATUM ZAVRŠETKA OPERACIJE]]&gt;DATE(2024,3,31),"u provedbi","završen")</f>
        <v>završen</v>
      </c>
      <c r="K3880" s="67" t="s">
        <v>14105</v>
      </c>
      <c r="L3880" s="67" t="s">
        <v>186</v>
      </c>
      <c r="M3880" s="49">
        <v>0.85</v>
      </c>
      <c r="N3880" s="49">
        <v>0.15</v>
      </c>
      <c r="O3880" s="50">
        <f>Ugovori_OPULJP[[#This Row],[Bespovratna sredstva - Ukupno (EU+Nac) HRK
= Ukupna ugovorena vrijednost bespovratnih sredstava]]*Ugovori_OPULJP[[#This Row],[EU STOPA SUFINANCIRANJA %
EU CO-FINANCING RATE %]]</f>
        <v>381508.71299999999</v>
      </c>
      <c r="P3880" s="51">
        <f>Ugovori_OPULJP[[#This Row],[Bespovratna sredstva - EU dio - HRK]]/7.5345</f>
        <v>50634.907824009555</v>
      </c>
      <c r="Q3880" s="50">
        <f>Ugovori_OPULJP[[#This Row],[Bespovratna sredstva - Ukupno (EU+Nac) HRK
= Ukupna ugovorena vrijednost bespovratnih sredstava]]*Ugovori_OPULJP[[#This Row],[STOPA NACIONALNOG SUFINANCIRANJA %]]</f>
        <v>67325.066999999995</v>
      </c>
      <c r="R3880" s="51">
        <f>Ugovori_OPULJP[[#This Row],[Bespovratna sredstva - Nacionalni dio - HRK]]/7.5345</f>
        <v>8935.5719689428624</v>
      </c>
      <c r="S3880" s="52">
        <v>448833.78</v>
      </c>
      <c r="T3880" s="53">
        <f>Ugovori_OPULJP[[#This Row],[Bespovratna sredstva - Ukupno (EU+Nac) HRK
= Ukupna ugovorena vrijednost bespovratnih sredstava]]/7.5345</f>
        <v>59570.479792952421</v>
      </c>
      <c r="U3880" s="50">
        <v>0</v>
      </c>
      <c r="V3880" s="51">
        <f>Ugovori_OPULJP[[#This Row],[Javni doprinos korisnika - HRK]]/7.5345</f>
        <v>0</v>
      </c>
      <c r="W3880" s="50">
        <v>0</v>
      </c>
      <c r="X3880" s="51">
        <f>Ugovori_OPULJP[[#This Row],[Privatni doprinos korisnika - HRK]]/7.5345</f>
        <v>0</v>
      </c>
      <c r="Y3880" s="52">
        <v>448833.78</v>
      </c>
      <c r="Z3880" s="53">
        <f>Ugovori_OPULJP[[#This Row],[UKUPNI PRIHVATLJIVI IZDACI
TOTAL ELIGIBLE EXPENDITURE
= Bespovratna sredstva ukupno + doprinos korisnika
= Ukupni prihvatljivi troškovi
= Ukupna ugovorena vrijednost projekta HRK]]/7.5345</f>
        <v>59570.479792952421</v>
      </c>
      <c r="AA3880" s="44" t="s">
        <v>12326</v>
      </c>
      <c r="AB3880" s="44" t="s">
        <v>753</v>
      </c>
      <c r="AC3880" s="107" t="s">
        <v>14106</v>
      </c>
      <c r="AD3880" s="43" t="s">
        <v>12328</v>
      </c>
    </row>
    <row r="3881" spans="1:30" ht="88.5" customHeight="1" x14ac:dyDescent="0.2">
      <c r="A3881" s="61" t="s">
        <v>14107</v>
      </c>
      <c r="B3881" s="55" t="s">
        <v>12136</v>
      </c>
      <c r="C3881" s="56" t="s">
        <v>12323</v>
      </c>
      <c r="D3881" s="88" t="s">
        <v>13685</v>
      </c>
      <c r="E3881" s="44" t="s">
        <v>76</v>
      </c>
      <c r="F3881" s="62" t="s">
        <v>14108</v>
      </c>
      <c r="G3881" s="45" t="s">
        <v>2536</v>
      </c>
      <c r="H3881" s="59">
        <v>44641</v>
      </c>
      <c r="I3881" s="59">
        <v>45190</v>
      </c>
      <c r="J3881" s="48" t="str">
        <f>IF(Ugovori_OPULJP[[#This Row],[DATUM ZAVRŠETKA OPERACIJE]]&gt;DATE(2024,3,31),"u provedbi","završen")</f>
        <v>završen</v>
      </c>
      <c r="K3881" s="67" t="s">
        <v>338</v>
      </c>
      <c r="L3881" s="67" t="s">
        <v>338</v>
      </c>
      <c r="M3881" s="49">
        <v>0.85</v>
      </c>
      <c r="N3881" s="49">
        <v>0.15</v>
      </c>
      <c r="O3881" s="50">
        <f>Ugovori_OPULJP[[#This Row],[Bespovratna sredstva - Ukupno (EU+Nac) HRK
= Ukupna ugovorena vrijednost bespovratnih sredstava]]*Ugovori_OPULJP[[#This Row],[EU STOPA SUFINANCIRANJA %
EU CO-FINANCING RATE %]]</f>
        <v>359930.375</v>
      </c>
      <c r="P3881" s="51">
        <f>Ugovori_OPULJP[[#This Row],[Bespovratna sredstva - EU dio - HRK]]/7.5345</f>
        <v>47770.970203729506</v>
      </c>
      <c r="Q3881" s="50">
        <f>Ugovori_OPULJP[[#This Row],[Bespovratna sredstva - Ukupno (EU+Nac) HRK
= Ukupna ugovorena vrijednost bespovratnih sredstava]]*Ugovori_OPULJP[[#This Row],[STOPA NACIONALNOG SUFINANCIRANJA %]]</f>
        <v>63517.125</v>
      </c>
      <c r="R3881" s="51">
        <f>Ugovori_OPULJP[[#This Row],[Bespovratna sredstva - Nacionalni dio - HRK]]/7.5345</f>
        <v>8430.1712124228543</v>
      </c>
      <c r="S3881" s="52">
        <v>423447.5</v>
      </c>
      <c r="T3881" s="53">
        <f>Ugovori_OPULJP[[#This Row],[Bespovratna sredstva - Ukupno (EU+Nac) HRK
= Ukupna ugovorena vrijednost bespovratnih sredstava]]/7.5345</f>
        <v>56201.141416152364</v>
      </c>
      <c r="U3881" s="50">
        <v>0</v>
      </c>
      <c r="V3881" s="51">
        <f>Ugovori_OPULJP[[#This Row],[Javni doprinos korisnika - HRK]]/7.5345</f>
        <v>0</v>
      </c>
      <c r="W3881" s="50">
        <v>0</v>
      </c>
      <c r="X3881" s="51">
        <f>Ugovori_OPULJP[[#This Row],[Privatni doprinos korisnika - HRK]]/7.5345</f>
        <v>0</v>
      </c>
      <c r="Y3881" s="52">
        <v>423447.5</v>
      </c>
      <c r="Z3881" s="53">
        <f>Ugovori_OPULJP[[#This Row],[UKUPNI PRIHVATLJIVI IZDACI
TOTAL ELIGIBLE EXPENDITURE
= Bespovratna sredstva ukupno + doprinos korisnika
= Ukupni prihvatljivi troškovi
= Ukupna ugovorena vrijednost projekta HRK]]/7.5345</f>
        <v>56201.141416152364</v>
      </c>
      <c r="AA3881" s="44" t="s">
        <v>12326</v>
      </c>
      <c r="AB3881" s="44" t="s">
        <v>753</v>
      </c>
      <c r="AC3881" s="107" t="s">
        <v>14109</v>
      </c>
      <c r="AD3881" s="43" t="s">
        <v>12328</v>
      </c>
    </row>
    <row r="3882" spans="1:30" ht="88.5" customHeight="1" x14ac:dyDescent="0.2">
      <c r="A3882" s="61" t="s">
        <v>14110</v>
      </c>
      <c r="B3882" s="55" t="s">
        <v>12136</v>
      </c>
      <c r="C3882" s="56" t="s">
        <v>12323</v>
      </c>
      <c r="D3882" s="56" t="s">
        <v>13685</v>
      </c>
      <c r="E3882" s="57" t="s">
        <v>76</v>
      </c>
      <c r="F3882" s="62" t="s">
        <v>14111</v>
      </c>
      <c r="G3882" s="62" t="s">
        <v>4027</v>
      </c>
      <c r="H3882" s="59">
        <v>44673</v>
      </c>
      <c r="I3882" s="59">
        <v>45038</v>
      </c>
      <c r="J3882" s="48" t="str">
        <f>IF(Ugovori_OPULJP[[#This Row],[DATUM ZAVRŠETKA OPERACIJE]]&gt;DATE(2024,3,31),"u provedbi","završen")</f>
        <v>završen</v>
      </c>
      <c r="K3882" s="67" t="s">
        <v>79</v>
      </c>
      <c r="L3882" s="67" t="s">
        <v>79</v>
      </c>
      <c r="M3882" s="87" t="s">
        <v>3114</v>
      </c>
      <c r="N3882" s="49">
        <v>0.15</v>
      </c>
      <c r="O3882" s="50">
        <f>Ugovori_OPULJP[[#This Row],[Bespovratna sredstva - Ukupno (EU+Nac) HRK
= Ukupna ugovorena vrijednost bespovratnih sredstava]]*Ugovori_OPULJP[[#This Row],[EU STOPA SUFINANCIRANJA %
EU CO-FINANCING RATE %]]</f>
        <v>424490.23800000001</v>
      </c>
      <c r="P3882" s="51">
        <f>Ugovori_OPULJP[[#This Row],[Bespovratna sredstva - EU dio - HRK]]/7.5345</f>
        <v>56339.536531953017</v>
      </c>
      <c r="Q3882" s="50">
        <f>Ugovori_OPULJP[[#This Row],[Bespovratna sredstva - Ukupno (EU+Nac) HRK
= Ukupna ugovorena vrijednost bespovratnih sredstava]]*Ugovori_OPULJP[[#This Row],[STOPA NACIONALNOG SUFINANCIRANJA %]]</f>
        <v>74910.042000000001</v>
      </c>
      <c r="R3882" s="51">
        <f>Ugovori_OPULJP[[#This Row],[Bespovratna sredstva - Nacionalni dio - HRK]]/7.5345</f>
        <v>9942.2711526975909</v>
      </c>
      <c r="S3882" s="52">
        <v>499400.28</v>
      </c>
      <c r="T3882" s="53">
        <f>Ugovori_OPULJP[[#This Row],[Bespovratna sredstva - Ukupno (EU+Nac) HRK
= Ukupna ugovorena vrijednost bespovratnih sredstava]]/7.5345</f>
        <v>66281.807684650601</v>
      </c>
      <c r="U3882" s="50">
        <v>0</v>
      </c>
      <c r="V3882" s="51">
        <f>Ugovori_OPULJP[[#This Row],[Javni doprinos korisnika - HRK]]/7.5345</f>
        <v>0</v>
      </c>
      <c r="W3882" s="50">
        <v>0</v>
      </c>
      <c r="X3882" s="51">
        <f>Ugovori_OPULJP[[#This Row],[Privatni doprinos korisnika - HRK]]/7.5345</f>
        <v>0</v>
      </c>
      <c r="Y3882" s="52">
        <v>499400.28</v>
      </c>
      <c r="Z3882" s="53">
        <f>Ugovori_OPULJP[[#This Row],[UKUPNI PRIHVATLJIVI IZDACI
TOTAL ELIGIBLE EXPENDITURE
= Bespovratna sredstva ukupno + doprinos korisnika
= Ukupni prihvatljivi troškovi
= Ukupna ugovorena vrijednost projekta HRK]]/7.5345</f>
        <v>66281.807684650601</v>
      </c>
      <c r="AA3882" s="44" t="s">
        <v>12326</v>
      </c>
      <c r="AB3882" s="44" t="s">
        <v>753</v>
      </c>
      <c r="AC3882" s="107" t="s">
        <v>14112</v>
      </c>
      <c r="AD3882" s="43" t="s">
        <v>12328</v>
      </c>
    </row>
    <row r="3883" spans="1:30" ht="88.5" customHeight="1" x14ac:dyDescent="0.2">
      <c r="A3883" s="61" t="s">
        <v>14113</v>
      </c>
      <c r="B3883" s="55" t="s">
        <v>12136</v>
      </c>
      <c r="C3883" s="56" t="s">
        <v>12323</v>
      </c>
      <c r="D3883" s="88" t="s">
        <v>13685</v>
      </c>
      <c r="E3883" s="44" t="s">
        <v>76</v>
      </c>
      <c r="F3883" s="62" t="s">
        <v>14114</v>
      </c>
      <c r="G3883" s="62" t="s">
        <v>2855</v>
      </c>
      <c r="H3883" s="59">
        <v>44641</v>
      </c>
      <c r="I3883" s="59">
        <v>45190</v>
      </c>
      <c r="J3883" s="48" t="str">
        <f>IF(Ugovori_OPULJP[[#This Row],[DATUM ZAVRŠETKA OPERACIJE]]&gt;DATE(2024,3,31),"u provedbi","završen")</f>
        <v>završen</v>
      </c>
      <c r="K3883" s="58" t="s">
        <v>2824</v>
      </c>
      <c r="L3883" s="58" t="s">
        <v>104</v>
      </c>
      <c r="M3883" s="49">
        <v>0.85</v>
      </c>
      <c r="N3883" s="49">
        <v>0.15</v>
      </c>
      <c r="O3883" s="50">
        <f>Ugovori_OPULJP[[#This Row],[Bespovratna sredstva - Ukupno (EU+Nac) HRK
= Ukupna ugovorena vrijednost bespovratnih sredstava]]*Ugovori_OPULJP[[#This Row],[EU STOPA SUFINANCIRANJA %
EU CO-FINANCING RATE %]]</f>
        <v>389373.21049999999</v>
      </c>
      <c r="P3883" s="51">
        <f>Ugovori_OPULJP[[#This Row],[Bespovratna sredstva - EU dio - HRK]]/7.5345</f>
        <v>51678.706018979356</v>
      </c>
      <c r="Q3883" s="50">
        <f>Ugovori_OPULJP[[#This Row],[Bespovratna sredstva - Ukupno (EU+Nac) HRK
= Ukupna ugovorena vrijednost bespovratnih sredstava]]*Ugovori_OPULJP[[#This Row],[STOPA NACIONALNOG SUFINANCIRANJA %]]</f>
        <v>68712.919500000004</v>
      </c>
      <c r="R3883" s="51">
        <f>Ugovori_OPULJP[[#This Row],[Bespovratna sredstva - Nacionalni dio - HRK]]/7.5345</f>
        <v>9119.7716504081218</v>
      </c>
      <c r="S3883" s="52">
        <v>458086.13</v>
      </c>
      <c r="T3883" s="53">
        <f>Ugovori_OPULJP[[#This Row],[Bespovratna sredstva - Ukupno (EU+Nac) HRK
= Ukupna ugovorena vrijednost bespovratnih sredstava]]/7.5345</f>
        <v>60798.477669387481</v>
      </c>
      <c r="U3883" s="50">
        <v>0</v>
      </c>
      <c r="V3883" s="51">
        <f>Ugovori_OPULJP[[#This Row],[Javni doprinos korisnika - HRK]]/7.5345</f>
        <v>0</v>
      </c>
      <c r="W3883" s="50">
        <v>0</v>
      </c>
      <c r="X3883" s="51">
        <f>Ugovori_OPULJP[[#This Row],[Privatni doprinos korisnika - HRK]]/7.5345</f>
        <v>0</v>
      </c>
      <c r="Y3883" s="52">
        <v>458086.13</v>
      </c>
      <c r="Z3883" s="53">
        <f>Ugovori_OPULJP[[#This Row],[UKUPNI PRIHVATLJIVI IZDACI
TOTAL ELIGIBLE EXPENDITURE
= Bespovratna sredstva ukupno + doprinos korisnika
= Ukupni prihvatljivi troškovi
= Ukupna ugovorena vrijednost projekta HRK]]/7.5345</f>
        <v>60798.477669387481</v>
      </c>
      <c r="AA3883" s="44" t="s">
        <v>12326</v>
      </c>
      <c r="AB3883" s="44" t="s">
        <v>753</v>
      </c>
      <c r="AC3883" s="107" t="s">
        <v>14115</v>
      </c>
      <c r="AD3883" s="43" t="s">
        <v>12328</v>
      </c>
    </row>
    <row r="3884" spans="1:30" ht="88.5" customHeight="1" x14ac:dyDescent="0.2">
      <c r="A3884" s="61" t="s">
        <v>14116</v>
      </c>
      <c r="B3884" s="55" t="s">
        <v>12136</v>
      </c>
      <c r="C3884" s="56" t="s">
        <v>12323</v>
      </c>
      <c r="D3884" s="88" t="s">
        <v>13685</v>
      </c>
      <c r="E3884" s="44" t="s">
        <v>76</v>
      </c>
      <c r="F3884" s="62" t="s">
        <v>14117</v>
      </c>
      <c r="G3884" s="62" t="s">
        <v>14118</v>
      </c>
      <c r="H3884" s="59">
        <v>44558</v>
      </c>
      <c r="I3884" s="59">
        <v>45105</v>
      </c>
      <c r="J3884" s="48" t="str">
        <f>IF(Ugovori_OPULJP[[#This Row],[DATUM ZAVRŠETKA OPERACIJE]]&gt;DATE(2024,3,31),"u provedbi","završen")</f>
        <v>završen</v>
      </c>
      <c r="K3884" s="58" t="s">
        <v>155</v>
      </c>
      <c r="L3884" s="46" t="s">
        <v>155</v>
      </c>
      <c r="M3884" s="74" t="s">
        <v>3114</v>
      </c>
      <c r="N3884" s="49">
        <v>0.15</v>
      </c>
      <c r="O3884" s="50">
        <f>Ugovori_OPULJP[[#This Row],[Bespovratna sredstva - Ukupno (EU+Nac) HRK
= Ukupna ugovorena vrijednost bespovratnih sredstava]]*Ugovori_OPULJP[[#This Row],[EU STOPA SUFINANCIRANJA %
EU CO-FINANCING RATE %]]</f>
        <v>368791.88</v>
      </c>
      <c r="P3884" s="51">
        <f>Ugovori_OPULJP[[#This Row],[Bespovratna sredstva - EU dio - HRK]]/7.5345</f>
        <v>48947.094034109759</v>
      </c>
      <c r="Q3884" s="50">
        <f>Ugovori_OPULJP[[#This Row],[Bespovratna sredstva - Ukupno (EU+Nac) HRK
= Ukupna ugovorena vrijednost bespovratnih sredstava]]*Ugovori_OPULJP[[#This Row],[STOPA NACIONALNOG SUFINANCIRANJA %]]</f>
        <v>65080.92</v>
      </c>
      <c r="R3884" s="51">
        <f>Ugovori_OPULJP[[#This Row],[Bespovratna sredstva - Nacionalni dio - HRK]]/7.5345</f>
        <v>8637.7224766076051</v>
      </c>
      <c r="S3884" s="52">
        <v>433872.8</v>
      </c>
      <c r="T3884" s="53">
        <f>Ugovori_OPULJP[[#This Row],[Bespovratna sredstva - Ukupno (EU+Nac) HRK
= Ukupna ugovorena vrijednost bespovratnih sredstava]]/7.5345</f>
        <v>57584.816510717363</v>
      </c>
      <c r="U3884" s="50">
        <v>0</v>
      </c>
      <c r="V3884" s="51">
        <f>Ugovori_OPULJP[[#This Row],[Javni doprinos korisnika - HRK]]/7.5345</f>
        <v>0</v>
      </c>
      <c r="W3884" s="50">
        <v>0</v>
      </c>
      <c r="X3884" s="51">
        <f>Ugovori_OPULJP[[#This Row],[Privatni doprinos korisnika - HRK]]/7.5345</f>
        <v>0</v>
      </c>
      <c r="Y3884" s="52">
        <v>433872.8</v>
      </c>
      <c r="Z3884" s="53">
        <f>Ugovori_OPULJP[[#This Row],[UKUPNI PRIHVATLJIVI IZDACI
TOTAL ELIGIBLE EXPENDITURE
= Bespovratna sredstva ukupno + doprinos korisnika
= Ukupni prihvatljivi troškovi
= Ukupna ugovorena vrijednost projekta HRK]]/7.5345</f>
        <v>57584.816510717363</v>
      </c>
      <c r="AA3884" s="57" t="s">
        <v>12326</v>
      </c>
      <c r="AB3884" s="57" t="s">
        <v>753</v>
      </c>
      <c r="AC3884" s="107" t="s">
        <v>14119</v>
      </c>
      <c r="AD3884" s="63" t="s">
        <v>12328</v>
      </c>
    </row>
    <row r="3885" spans="1:30" ht="88.5" customHeight="1" x14ac:dyDescent="0.2">
      <c r="A3885" s="61" t="s">
        <v>14120</v>
      </c>
      <c r="B3885" s="55" t="s">
        <v>12136</v>
      </c>
      <c r="C3885" s="56" t="s">
        <v>12323</v>
      </c>
      <c r="D3885" s="88" t="s">
        <v>13685</v>
      </c>
      <c r="E3885" s="44" t="s">
        <v>76</v>
      </c>
      <c r="F3885" s="62" t="s">
        <v>14121</v>
      </c>
      <c r="G3885" s="45" t="s">
        <v>6500</v>
      </c>
      <c r="H3885" s="59">
        <v>44502</v>
      </c>
      <c r="I3885" s="59">
        <v>44867</v>
      </c>
      <c r="J3885" s="48" t="str">
        <f>IF(Ugovori_OPULJP[[#This Row],[DATUM ZAVRŠETKA OPERACIJE]]&gt;DATE(2024,3,31),"u provedbi","završen")</f>
        <v>završen</v>
      </c>
      <c r="K3885" s="67" t="s">
        <v>211</v>
      </c>
      <c r="L3885" s="67" t="s">
        <v>211</v>
      </c>
      <c r="M3885" s="49">
        <v>0.85</v>
      </c>
      <c r="N3885" s="49">
        <v>0.15</v>
      </c>
      <c r="O3885" s="50">
        <f>Ugovori_OPULJP[[#This Row],[Bespovratna sredstva - Ukupno (EU+Nac) HRK
= Ukupna ugovorena vrijednost bespovratnih sredstava]]*Ugovori_OPULJP[[#This Row],[EU STOPA SUFINANCIRANJA %
EU CO-FINANCING RATE %]]</f>
        <v>410395.97149999999</v>
      </c>
      <c r="P3885" s="51">
        <f>Ugovori_OPULJP[[#This Row],[Bespovratna sredstva - EU dio - HRK]]/7.5345</f>
        <v>54468.905899528829</v>
      </c>
      <c r="Q3885" s="50">
        <f>Ugovori_OPULJP[[#This Row],[Bespovratna sredstva - Ukupno (EU+Nac) HRK
= Ukupna ugovorena vrijednost bespovratnih sredstava]]*Ugovori_OPULJP[[#This Row],[STOPA NACIONALNOG SUFINANCIRANJA %]]</f>
        <v>72422.818499999994</v>
      </c>
      <c r="R3885" s="51">
        <f>Ugovori_OPULJP[[#This Row],[Bespovratna sredstva - Nacionalni dio - HRK]]/7.5345</f>
        <v>9612.1598646227339</v>
      </c>
      <c r="S3885" s="52">
        <v>482818.79</v>
      </c>
      <c r="T3885" s="53">
        <f>Ugovori_OPULJP[[#This Row],[Bespovratna sredstva - Ukupno (EU+Nac) HRK
= Ukupna ugovorena vrijednost bespovratnih sredstava]]/7.5345</f>
        <v>64081.065764151565</v>
      </c>
      <c r="U3885" s="50">
        <v>0</v>
      </c>
      <c r="V3885" s="51">
        <f>Ugovori_OPULJP[[#This Row],[Javni doprinos korisnika - HRK]]/7.5345</f>
        <v>0</v>
      </c>
      <c r="W3885" s="50">
        <v>0</v>
      </c>
      <c r="X3885" s="51">
        <f>Ugovori_OPULJP[[#This Row],[Privatni doprinos korisnika - HRK]]/7.5345</f>
        <v>0</v>
      </c>
      <c r="Y3885" s="52">
        <v>482818.79</v>
      </c>
      <c r="Z3885" s="53">
        <f>Ugovori_OPULJP[[#This Row],[UKUPNI PRIHVATLJIVI IZDACI
TOTAL ELIGIBLE EXPENDITURE
= Bespovratna sredstva ukupno + doprinos korisnika
= Ukupni prihvatljivi troškovi
= Ukupna ugovorena vrijednost projekta HRK]]/7.5345</f>
        <v>64081.065764151565</v>
      </c>
      <c r="AA3885" s="44" t="s">
        <v>12326</v>
      </c>
      <c r="AB3885" s="44" t="s">
        <v>753</v>
      </c>
      <c r="AC3885" s="107" t="s">
        <v>14122</v>
      </c>
      <c r="AD3885" s="43" t="s">
        <v>12328</v>
      </c>
    </row>
    <row r="3886" spans="1:30" ht="88.5" customHeight="1" x14ac:dyDescent="0.2">
      <c r="A3886" s="61" t="s">
        <v>14123</v>
      </c>
      <c r="B3886" s="55" t="s">
        <v>12136</v>
      </c>
      <c r="C3886" s="56" t="s">
        <v>12323</v>
      </c>
      <c r="D3886" s="88" t="s">
        <v>13685</v>
      </c>
      <c r="E3886" s="44" t="s">
        <v>76</v>
      </c>
      <c r="F3886" s="62" t="s">
        <v>14124</v>
      </c>
      <c r="G3886" s="62" t="s">
        <v>7185</v>
      </c>
      <c r="H3886" s="59">
        <v>44532</v>
      </c>
      <c r="I3886" s="59">
        <v>45079</v>
      </c>
      <c r="J3886" s="48" t="str">
        <f>IF(Ugovori_OPULJP[[#This Row],[DATUM ZAVRŠETKA OPERACIJE]]&gt;DATE(2024,3,31),"u provedbi","završen")</f>
        <v>završen</v>
      </c>
      <c r="K3886" s="58" t="s">
        <v>10188</v>
      </c>
      <c r="L3886" s="46" t="s">
        <v>37</v>
      </c>
      <c r="M3886" s="74" t="s">
        <v>3114</v>
      </c>
      <c r="N3886" s="49">
        <v>0.15</v>
      </c>
      <c r="O3886" s="50">
        <f>Ugovori_OPULJP[[#This Row],[Bespovratna sredstva - Ukupno (EU+Nac) HRK
= Ukupna ugovorena vrijednost bespovratnih sredstava]]*Ugovori_OPULJP[[#This Row],[EU STOPA SUFINANCIRANJA %
EU CO-FINANCING RATE %]]</f>
        <v>417712.67799999996</v>
      </c>
      <c r="P3886" s="51">
        <f>Ugovori_OPULJP[[#This Row],[Bespovratna sredstva - EU dio - HRK]]/7.5345</f>
        <v>55439.999734554374</v>
      </c>
      <c r="Q3886" s="50">
        <f>Ugovori_OPULJP[[#This Row],[Bespovratna sredstva - Ukupno (EU+Nac) HRK
= Ukupna ugovorena vrijednost bespovratnih sredstava]]*Ugovori_OPULJP[[#This Row],[STOPA NACIONALNOG SUFINANCIRANJA %]]</f>
        <v>73714.001999999993</v>
      </c>
      <c r="R3886" s="51">
        <f>Ugovori_OPULJP[[#This Row],[Bespovratna sredstva - Nacionalni dio - HRK]]/7.5345</f>
        <v>9783.52936492136</v>
      </c>
      <c r="S3886" s="52">
        <v>491426.68</v>
      </c>
      <c r="T3886" s="53">
        <f>Ugovori_OPULJP[[#This Row],[Bespovratna sredstva - Ukupno (EU+Nac) HRK
= Ukupna ugovorena vrijednost bespovratnih sredstava]]/7.5345</f>
        <v>65223.529099475738</v>
      </c>
      <c r="U3886" s="50">
        <v>0</v>
      </c>
      <c r="V3886" s="51">
        <f>Ugovori_OPULJP[[#This Row],[Javni doprinos korisnika - HRK]]/7.5345</f>
        <v>0</v>
      </c>
      <c r="W3886" s="50">
        <v>0</v>
      </c>
      <c r="X3886" s="51">
        <f>Ugovori_OPULJP[[#This Row],[Privatni doprinos korisnika - HRK]]/7.5345</f>
        <v>0</v>
      </c>
      <c r="Y3886" s="52">
        <v>491426.68</v>
      </c>
      <c r="Z3886" s="53">
        <f>Ugovori_OPULJP[[#This Row],[UKUPNI PRIHVATLJIVI IZDACI
TOTAL ELIGIBLE EXPENDITURE
= Bespovratna sredstva ukupno + doprinos korisnika
= Ukupni prihvatljivi troškovi
= Ukupna ugovorena vrijednost projekta HRK]]/7.5345</f>
        <v>65223.529099475738</v>
      </c>
      <c r="AA3886" s="44" t="s">
        <v>12326</v>
      </c>
      <c r="AB3886" s="44" t="s">
        <v>753</v>
      </c>
      <c r="AC3886" s="107" t="s">
        <v>14125</v>
      </c>
      <c r="AD3886" s="43" t="s">
        <v>12328</v>
      </c>
    </row>
    <row r="3887" spans="1:30" ht="88.5" customHeight="1" x14ac:dyDescent="0.2">
      <c r="A3887" s="66" t="s">
        <v>14126</v>
      </c>
      <c r="B3887" s="55" t="s">
        <v>12136</v>
      </c>
      <c r="C3887" s="56" t="s">
        <v>12323</v>
      </c>
      <c r="D3887" s="88" t="s">
        <v>13685</v>
      </c>
      <c r="E3887" s="44" t="s">
        <v>76</v>
      </c>
      <c r="F3887" s="62" t="s">
        <v>14127</v>
      </c>
      <c r="G3887" s="45" t="s">
        <v>13002</v>
      </c>
      <c r="H3887" s="59">
        <v>44735</v>
      </c>
      <c r="I3887" s="59">
        <v>45192</v>
      </c>
      <c r="J3887" s="48" t="str">
        <f>IF(Ugovori_OPULJP[[#This Row],[DATUM ZAVRŠETKA OPERACIJE]]&gt;DATE(2024,3,31),"u provedbi","završen")</f>
        <v>završen</v>
      </c>
      <c r="K3887" s="67" t="s">
        <v>10510</v>
      </c>
      <c r="L3887" s="58" t="s">
        <v>37</v>
      </c>
      <c r="M3887" s="49">
        <v>0.85</v>
      </c>
      <c r="N3887" s="49">
        <v>0.15</v>
      </c>
      <c r="O3887" s="50">
        <f>Ugovori_OPULJP[[#This Row],[Bespovratna sredstva - Ukupno (EU+Nac) HRK
= Ukupna ugovorena vrijednost bespovratnih sredstava]]*Ugovori_OPULJP[[#This Row],[EU STOPA SUFINANCIRANJA %
EU CO-FINANCING RATE %]]</f>
        <v>385921.62400000001</v>
      </c>
      <c r="P3887" s="51">
        <f>Ugovori_OPULJP[[#This Row],[Bespovratna sredstva - EU dio - HRK]]/7.5345</f>
        <v>51220.601765213352</v>
      </c>
      <c r="Q3887" s="50">
        <f>Ugovori_OPULJP[[#This Row],[Bespovratna sredstva - Ukupno (EU+Nac) HRK
= Ukupna ugovorena vrijednost bespovratnih sredstava]]*Ugovori_OPULJP[[#This Row],[STOPA NACIONALNOG SUFINANCIRANJA %]]</f>
        <v>68103.815999999992</v>
      </c>
      <c r="R3887" s="51">
        <f>Ugovori_OPULJP[[#This Row],[Bespovratna sredstva - Nacionalni dio - HRK]]/7.5345</f>
        <v>9038.9297232729423</v>
      </c>
      <c r="S3887" s="52">
        <v>454025.44</v>
      </c>
      <c r="T3887" s="53">
        <f>Ugovori_OPULJP[[#This Row],[Bespovratna sredstva - Ukupno (EU+Nac) HRK
= Ukupna ugovorena vrijednost bespovratnih sredstava]]/7.5345</f>
        <v>60259.531488486296</v>
      </c>
      <c r="U3887" s="50">
        <v>0</v>
      </c>
      <c r="V3887" s="51">
        <f>Ugovori_OPULJP[[#This Row],[Javni doprinos korisnika - HRK]]/7.5345</f>
        <v>0</v>
      </c>
      <c r="W3887" s="50">
        <v>0</v>
      </c>
      <c r="X3887" s="51">
        <f>Ugovori_OPULJP[[#This Row],[Privatni doprinos korisnika - HRK]]/7.5345</f>
        <v>0</v>
      </c>
      <c r="Y3887" s="52">
        <v>454025.44</v>
      </c>
      <c r="Z3887" s="53">
        <f>Ugovori_OPULJP[[#This Row],[UKUPNI PRIHVATLJIVI IZDACI
TOTAL ELIGIBLE EXPENDITURE
= Bespovratna sredstva ukupno + doprinos korisnika
= Ukupni prihvatljivi troškovi
= Ukupna ugovorena vrijednost projekta HRK]]/7.5345</f>
        <v>60259.531488486296</v>
      </c>
      <c r="AA3887" s="44" t="s">
        <v>12326</v>
      </c>
      <c r="AB3887" s="44" t="s">
        <v>753</v>
      </c>
      <c r="AC3887" s="107" t="s">
        <v>14128</v>
      </c>
      <c r="AD3887" s="43" t="s">
        <v>12328</v>
      </c>
    </row>
    <row r="3888" spans="1:30" ht="88.5" customHeight="1" x14ac:dyDescent="0.2">
      <c r="A3888" s="61" t="s">
        <v>14129</v>
      </c>
      <c r="B3888" s="55" t="s">
        <v>12136</v>
      </c>
      <c r="C3888" s="56" t="s">
        <v>12323</v>
      </c>
      <c r="D3888" s="88" t="s">
        <v>13685</v>
      </c>
      <c r="E3888" s="44" t="s">
        <v>76</v>
      </c>
      <c r="F3888" s="62" t="s">
        <v>14130</v>
      </c>
      <c r="G3888" s="62" t="s">
        <v>14131</v>
      </c>
      <c r="H3888" s="59">
        <v>44553</v>
      </c>
      <c r="I3888" s="59">
        <v>45100</v>
      </c>
      <c r="J3888" s="48" t="str">
        <f>IF(Ugovori_OPULJP[[#This Row],[DATUM ZAVRŠETKA OPERACIJE]]&gt;DATE(2024,3,31),"u provedbi","završen")</f>
        <v>završen</v>
      </c>
      <c r="K3888" s="67" t="s">
        <v>14132</v>
      </c>
      <c r="L3888" s="58" t="s">
        <v>79</v>
      </c>
      <c r="M3888" s="74" t="s">
        <v>3114</v>
      </c>
      <c r="N3888" s="49">
        <v>0.15</v>
      </c>
      <c r="O3888" s="50">
        <f>Ugovori_OPULJP[[#This Row],[Bespovratna sredstva - Ukupno (EU+Nac) HRK
= Ukupna ugovorena vrijednost bespovratnih sredstava]]*Ugovori_OPULJP[[#This Row],[EU STOPA SUFINANCIRANJA %
EU CO-FINANCING RATE %]]</f>
        <v>388421.15100000001</v>
      </c>
      <c r="P3888" s="51">
        <f>Ugovori_OPULJP[[#This Row],[Bespovratna sredstva - EU dio - HRK]]/7.5345</f>
        <v>51552.346008361535</v>
      </c>
      <c r="Q3888" s="50">
        <f>Ugovori_OPULJP[[#This Row],[Bespovratna sredstva - Ukupno (EU+Nac) HRK
= Ukupna ugovorena vrijednost bespovratnih sredstava]]*Ugovori_OPULJP[[#This Row],[STOPA NACIONALNOG SUFINANCIRANJA %]]</f>
        <v>68544.909</v>
      </c>
      <c r="R3888" s="51">
        <f>Ugovori_OPULJP[[#This Row],[Bespovratna sredstva - Nacionalni dio - HRK]]/7.5345</f>
        <v>9097.4728250049757</v>
      </c>
      <c r="S3888" s="52">
        <v>456966.06</v>
      </c>
      <c r="T3888" s="53">
        <f>Ugovori_OPULJP[[#This Row],[Bespovratna sredstva - Ukupno (EU+Nac) HRK
= Ukupna ugovorena vrijednost bespovratnih sredstava]]/7.5345</f>
        <v>60649.818833366509</v>
      </c>
      <c r="U3888" s="50">
        <v>0</v>
      </c>
      <c r="V3888" s="51">
        <f>Ugovori_OPULJP[[#This Row],[Javni doprinos korisnika - HRK]]/7.5345</f>
        <v>0</v>
      </c>
      <c r="W3888" s="50">
        <v>0</v>
      </c>
      <c r="X3888" s="51">
        <f>Ugovori_OPULJP[[#This Row],[Privatni doprinos korisnika - HRK]]/7.5345</f>
        <v>0</v>
      </c>
      <c r="Y3888" s="52">
        <v>456966.06</v>
      </c>
      <c r="Z3888" s="53">
        <f>Ugovori_OPULJP[[#This Row],[UKUPNI PRIHVATLJIVI IZDACI
TOTAL ELIGIBLE EXPENDITURE
= Bespovratna sredstva ukupno + doprinos korisnika
= Ukupni prihvatljivi troškovi
= Ukupna ugovorena vrijednost projekta HRK]]/7.5345</f>
        <v>60649.818833366509</v>
      </c>
      <c r="AA3888" s="44" t="s">
        <v>12326</v>
      </c>
      <c r="AB3888" s="44" t="s">
        <v>753</v>
      </c>
      <c r="AC3888" s="107" t="s">
        <v>14133</v>
      </c>
      <c r="AD3888" s="43" t="s">
        <v>12328</v>
      </c>
    </row>
    <row r="3889" spans="1:30" ht="88.5" customHeight="1" x14ac:dyDescent="0.2">
      <c r="A3889" s="61" t="s">
        <v>14134</v>
      </c>
      <c r="B3889" s="55" t="s">
        <v>12136</v>
      </c>
      <c r="C3889" s="56" t="s">
        <v>12323</v>
      </c>
      <c r="D3889" s="88" t="s">
        <v>13685</v>
      </c>
      <c r="E3889" s="44" t="s">
        <v>76</v>
      </c>
      <c r="F3889" s="62" t="s">
        <v>14135</v>
      </c>
      <c r="G3889" s="62" t="s">
        <v>14136</v>
      </c>
      <c r="H3889" s="59">
        <v>44536</v>
      </c>
      <c r="I3889" s="59">
        <v>45083</v>
      </c>
      <c r="J3889" s="48" t="str">
        <f>IF(Ugovori_OPULJP[[#This Row],[DATUM ZAVRŠETKA OPERACIJE]]&gt;DATE(2024,3,31),"u provedbi","završen")</f>
        <v>završen</v>
      </c>
      <c r="K3889" s="58" t="s">
        <v>249</v>
      </c>
      <c r="L3889" s="46" t="s">
        <v>249</v>
      </c>
      <c r="M3889" s="74" t="s">
        <v>3114</v>
      </c>
      <c r="N3889" s="49">
        <v>0.15</v>
      </c>
      <c r="O3889" s="50">
        <f>Ugovori_OPULJP[[#This Row],[Bespovratna sredstva - Ukupno (EU+Nac) HRK
= Ukupna ugovorena vrijednost bespovratnih sredstava]]*Ugovori_OPULJP[[#This Row],[EU STOPA SUFINANCIRANJA %
EU CO-FINANCING RATE %]]</f>
        <v>408425</v>
      </c>
      <c r="P3889" s="51">
        <f>Ugovori_OPULJP[[#This Row],[Bespovratna sredstva - EU dio - HRK]]/7.5345</f>
        <v>54207.313026743643</v>
      </c>
      <c r="Q3889" s="50">
        <f>Ugovori_OPULJP[[#This Row],[Bespovratna sredstva - Ukupno (EU+Nac) HRK
= Ukupna ugovorena vrijednost bespovratnih sredstava]]*Ugovori_OPULJP[[#This Row],[STOPA NACIONALNOG SUFINANCIRANJA %]]</f>
        <v>72075</v>
      </c>
      <c r="R3889" s="51">
        <f>Ugovori_OPULJP[[#This Row],[Bespovratna sredstva - Nacionalni dio - HRK]]/7.5345</f>
        <v>9565.9964164841731</v>
      </c>
      <c r="S3889" s="52">
        <v>480500</v>
      </c>
      <c r="T3889" s="53">
        <f>Ugovori_OPULJP[[#This Row],[Bespovratna sredstva - Ukupno (EU+Nac) HRK
= Ukupna ugovorena vrijednost bespovratnih sredstava]]/7.5345</f>
        <v>63773.309443227816</v>
      </c>
      <c r="U3889" s="50">
        <v>0</v>
      </c>
      <c r="V3889" s="51">
        <f>Ugovori_OPULJP[[#This Row],[Javni doprinos korisnika - HRK]]/7.5345</f>
        <v>0</v>
      </c>
      <c r="W3889" s="50">
        <v>0</v>
      </c>
      <c r="X3889" s="51">
        <f>Ugovori_OPULJP[[#This Row],[Privatni doprinos korisnika - HRK]]/7.5345</f>
        <v>0</v>
      </c>
      <c r="Y3889" s="52">
        <v>480500</v>
      </c>
      <c r="Z3889" s="53">
        <f>Ugovori_OPULJP[[#This Row],[UKUPNI PRIHVATLJIVI IZDACI
TOTAL ELIGIBLE EXPENDITURE
= Bespovratna sredstva ukupno + doprinos korisnika
= Ukupni prihvatljivi troškovi
= Ukupna ugovorena vrijednost projekta HRK]]/7.5345</f>
        <v>63773.309443227816</v>
      </c>
      <c r="AA3889" s="44" t="s">
        <v>12326</v>
      </c>
      <c r="AB3889" s="44" t="s">
        <v>753</v>
      </c>
      <c r="AC3889" s="107" t="s">
        <v>14137</v>
      </c>
      <c r="AD3889" s="43" t="s">
        <v>12328</v>
      </c>
    </row>
    <row r="3890" spans="1:30" ht="88.5" customHeight="1" x14ac:dyDescent="0.2">
      <c r="A3890" s="61" t="s">
        <v>14138</v>
      </c>
      <c r="B3890" s="55" t="s">
        <v>12136</v>
      </c>
      <c r="C3890" s="56" t="s">
        <v>12323</v>
      </c>
      <c r="D3890" s="88" t="s">
        <v>13685</v>
      </c>
      <c r="E3890" s="44" t="s">
        <v>76</v>
      </c>
      <c r="F3890" s="62" t="s">
        <v>14139</v>
      </c>
      <c r="G3890" s="62" t="s">
        <v>6925</v>
      </c>
      <c r="H3890" s="59">
        <v>44670</v>
      </c>
      <c r="I3890" s="59">
        <v>45218</v>
      </c>
      <c r="J3890" s="48" t="str">
        <f>IF(Ugovori_OPULJP[[#This Row],[DATUM ZAVRŠETKA OPERACIJE]]&gt;DATE(2024,3,31),"u provedbi","završen")</f>
        <v>završen</v>
      </c>
      <c r="K3890" s="67" t="s">
        <v>7368</v>
      </c>
      <c r="L3890" s="67" t="s">
        <v>37</v>
      </c>
      <c r="M3890" s="49">
        <v>0.85</v>
      </c>
      <c r="N3890" s="49">
        <v>0.15</v>
      </c>
      <c r="O3890" s="50">
        <f>Ugovori_OPULJP[[#This Row],[Bespovratna sredstva - Ukupno (EU+Nac) HRK
= Ukupna ugovorena vrijednost bespovratnih sredstava]]*Ugovori_OPULJP[[#This Row],[EU STOPA SUFINANCIRANJA %
EU CO-FINANCING RATE %]]</f>
        <v>412105.83150000003</v>
      </c>
      <c r="P3890" s="51">
        <f>Ugovori_OPULJP[[#This Row],[Bespovratna sredstva - EU dio - HRK]]/7.5345</f>
        <v>54695.843320724671</v>
      </c>
      <c r="Q3890" s="50">
        <f>Ugovori_OPULJP[[#This Row],[Bespovratna sredstva - Ukupno (EU+Nac) HRK
= Ukupna ugovorena vrijednost bespovratnih sredstava]]*Ugovori_OPULJP[[#This Row],[STOPA NACIONALNOG SUFINANCIRANJA %]]</f>
        <v>72724.558499999999</v>
      </c>
      <c r="R3890" s="51">
        <f>Ugovori_OPULJP[[#This Row],[Bespovratna sredstva - Nacionalni dio - HRK]]/7.5345</f>
        <v>9652.2076448337648</v>
      </c>
      <c r="S3890" s="52">
        <v>484830.39</v>
      </c>
      <c r="T3890" s="53">
        <f>Ugovori_OPULJP[[#This Row],[Bespovratna sredstva - Ukupno (EU+Nac) HRK
= Ukupna ugovorena vrijednost bespovratnih sredstava]]/7.5345</f>
        <v>64348.050965558432</v>
      </c>
      <c r="U3890" s="50">
        <v>0</v>
      </c>
      <c r="V3890" s="51">
        <f>Ugovori_OPULJP[[#This Row],[Javni doprinos korisnika - HRK]]/7.5345</f>
        <v>0</v>
      </c>
      <c r="W3890" s="50">
        <v>0</v>
      </c>
      <c r="X3890" s="51">
        <f>Ugovori_OPULJP[[#This Row],[Privatni doprinos korisnika - HRK]]/7.5345</f>
        <v>0</v>
      </c>
      <c r="Y3890" s="52">
        <v>484830.39</v>
      </c>
      <c r="Z3890" s="53">
        <f>Ugovori_OPULJP[[#This Row],[UKUPNI PRIHVATLJIVI IZDACI
TOTAL ELIGIBLE EXPENDITURE
= Bespovratna sredstva ukupno + doprinos korisnika
= Ukupni prihvatljivi troškovi
= Ukupna ugovorena vrijednost projekta HRK]]/7.5345</f>
        <v>64348.050965558432</v>
      </c>
      <c r="AA3890" s="44" t="s">
        <v>12326</v>
      </c>
      <c r="AB3890" s="44" t="s">
        <v>753</v>
      </c>
      <c r="AC3890" s="107" t="s">
        <v>14140</v>
      </c>
      <c r="AD3890" s="43" t="s">
        <v>12328</v>
      </c>
    </row>
    <row r="3891" spans="1:30" ht="88.5" customHeight="1" x14ac:dyDescent="0.2">
      <c r="A3891" s="61" t="s">
        <v>14141</v>
      </c>
      <c r="B3891" s="55" t="s">
        <v>12136</v>
      </c>
      <c r="C3891" s="56" t="s">
        <v>12323</v>
      </c>
      <c r="D3891" s="88" t="s">
        <v>13685</v>
      </c>
      <c r="E3891" s="44" t="s">
        <v>76</v>
      </c>
      <c r="F3891" s="62" t="s">
        <v>14142</v>
      </c>
      <c r="G3891" s="62" t="s">
        <v>14143</v>
      </c>
      <c r="H3891" s="47">
        <v>44550</v>
      </c>
      <c r="I3891" s="47">
        <v>44915</v>
      </c>
      <c r="J3891" s="48" t="str">
        <f>IF(Ugovori_OPULJP[[#This Row],[DATUM ZAVRŠETKA OPERACIJE]]&gt;DATE(2024,3,31),"u provedbi","završen")</f>
        <v>završen</v>
      </c>
      <c r="K3891" s="46" t="s">
        <v>37</v>
      </c>
      <c r="L3891" s="58" t="s">
        <v>37</v>
      </c>
      <c r="M3891" s="74" t="s">
        <v>3114</v>
      </c>
      <c r="N3891" s="49">
        <v>0.15</v>
      </c>
      <c r="O3891" s="50">
        <f>Ugovori_OPULJP[[#This Row],[Bespovratna sredstva - Ukupno (EU+Nac) HRK
= Ukupna ugovorena vrijednost bespovratnih sredstava]]*Ugovori_OPULJP[[#This Row],[EU STOPA SUFINANCIRANJA %
EU CO-FINANCING RATE %]]</f>
        <v>205151.25700000001</v>
      </c>
      <c r="P3891" s="51">
        <f>Ugovori_OPULJP[[#This Row],[Bespovratna sredstva - EU dio - HRK]]/7.5345</f>
        <v>27228.250978830711</v>
      </c>
      <c r="Q3891" s="50">
        <f>Ugovori_OPULJP[[#This Row],[Bespovratna sredstva - Ukupno (EU+Nac) HRK
= Ukupna ugovorena vrijednost bespovratnih sredstava]]*Ugovori_OPULJP[[#This Row],[STOPA NACIONALNOG SUFINANCIRANJA %]]</f>
        <v>36203.163</v>
      </c>
      <c r="R3891" s="51">
        <f>Ugovori_OPULJP[[#This Row],[Bespovratna sredstva - Nacionalni dio - HRK]]/7.5345</f>
        <v>4804.9854668524786</v>
      </c>
      <c r="S3891" s="50">
        <v>241354.42</v>
      </c>
      <c r="T3891" s="51">
        <f>Ugovori_OPULJP[[#This Row],[Bespovratna sredstva - Ukupno (EU+Nac) HRK
= Ukupna ugovorena vrijednost bespovratnih sredstava]]/7.5345</f>
        <v>32033.236445683189</v>
      </c>
      <c r="U3891" s="50">
        <v>0</v>
      </c>
      <c r="V3891" s="51">
        <f>Ugovori_OPULJP[[#This Row],[Javni doprinos korisnika - HRK]]/7.5345</f>
        <v>0</v>
      </c>
      <c r="W3891" s="50">
        <v>0</v>
      </c>
      <c r="X3891" s="51">
        <f>Ugovori_OPULJP[[#This Row],[Privatni doprinos korisnika - HRK]]/7.5345</f>
        <v>0</v>
      </c>
      <c r="Y3891" s="52">
        <v>241354.42</v>
      </c>
      <c r="Z3891" s="53">
        <f>Ugovori_OPULJP[[#This Row],[UKUPNI PRIHVATLJIVI IZDACI
TOTAL ELIGIBLE EXPENDITURE
= Bespovratna sredstva ukupno + doprinos korisnika
= Ukupni prihvatljivi troškovi
= Ukupna ugovorena vrijednost projekta HRK]]/7.5345</f>
        <v>32033.236445683189</v>
      </c>
      <c r="AA3891" s="44" t="s">
        <v>12326</v>
      </c>
      <c r="AB3891" s="44" t="s">
        <v>753</v>
      </c>
      <c r="AC3891" s="107" t="s">
        <v>14144</v>
      </c>
      <c r="AD3891" s="43" t="s">
        <v>12328</v>
      </c>
    </row>
    <row r="3892" spans="1:30" ht="88.5" customHeight="1" x14ac:dyDescent="0.2">
      <c r="A3892" s="61" t="s">
        <v>14145</v>
      </c>
      <c r="B3892" s="55" t="s">
        <v>12136</v>
      </c>
      <c r="C3892" s="56" t="s">
        <v>12323</v>
      </c>
      <c r="D3892" s="88" t="s">
        <v>13685</v>
      </c>
      <c r="E3892" s="44" t="s">
        <v>76</v>
      </c>
      <c r="F3892" s="62" t="s">
        <v>14146</v>
      </c>
      <c r="G3892" s="62" t="s">
        <v>14147</v>
      </c>
      <c r="H3892" s="59">
        <v>44532</v>
      </c>
      <c r="I3892" s="59">
        <v>44897</v>
      </c>
      <c r="J3892" s="48" t="str">
        <f>IF(Ugovori_OPULJP[[#This Row],[DATUM ZAVRŠETKA OPERACIJE]]&gt;DATE(2024,3,31),"u provedbi","završen")</f>
        <v>završen</v>
      </c>
      <c r="K3892" s="58" t="s">
        <v>37</v>
      </c>
      <c r="L3892" s="46" t="s">
        <v>37</v>
      </c>
      <c r="M3892" s="74" t="s">
        <v>3114</v>
      </c>
      <c r="N3892" s="49">
        <v>0.15</v>
      </c>
      <c r="O3892" s="50">
        <f>Ugovori_OPULJP[[#This Row],[Bespovratna sredstva - Ukupno (EU+Nac) HRK
= Ukupna ugovorena vrijednost bespovratnih sredstava]]*Ugovori_OPULJP[[#This Row],[EU STOPA SUFINANCIRANJA %
EU CO-FINANCING RATE %]]</f>
        <v>373175.5</v>
      </c>
      <c r="P3892" s="51">
        <f>Ugovori_OPULJP[[#This Row],[Bespovratna sredstva - EU dio - HRK]]/7.5345</f>
        <v>49528.900391532283</v>
      </c>
      <c r="Q3892" s="50">
        <f>Ugovori_OPULJP[[#This Row],[Bespovratna sredstva - Ukupno (EU+Nac) HRK
= Ukupna ugovorena vrijednost bespovratnih sredstava]]*Ugovori_OPULJP[[#This Row],[STOPA NACIONALNOG SUFINANCIRANJA %]]</f>
        <v>65854.5</v>
      </c>
      <c r="R3892" s="51">
        <f>Ugovori_OPULJP[[#This Row],[Bespovratna sredstva - Nacionalni dio - HRK]]/7.5345</f>
        <v>8740.3941867409903</v>
      </c>
      <c r="S3892" s="52">
        <v>439030</v>
      </c>
      <c r="T3892" s="53">
        <f>Ugovori_OPULJP[[#This Row],[Bespovratna sredstva - Ukupno (EU+Nac) HRK
= Ukupna ugovorena vrijednost bespovratnih sredstava]]/7.5345</f>
        <v>58269.294578273271</v>
      </c>
      <c r="U3892" s="50">
        <v>0</v>
      </c>
      <c r="V3892" s="51">
        <f>Ugovori_OPULJP[[#This Row],[Javni doprinos korisnika - HRK]]/7.5345</f>
        <v>0</v>
      </c>
      <c r="W3892" s="50">
        <v>0</v>
      </c>
      <c r="X3892" s="51">
        <f>Ugovori_OPULJP[[#This Row],[Privatni doprinos korisnika - HRK]]/7.5345</f>
        <v>0</v>
      </c>
      <c r="Y3892" s="52">
        <v>439030</v>
      </c>
      <c r="Z3892" s="53">
        <f>Ugovori_OPULJP[[#This Row],[UKUPNI PRIHVATLJIVI IZDACI
TOTAL ELIGIBLE EXPENDITURE
= Bespovratna sredstva ukupno + doprinos korisnika
= Ukupni prihvatljivi troškovi
= Ukupna ugovorena vrijednost projekta HRK]]/7.5345</f>
        <v>58269.294578273271</v>
      </c>
      <c r="AA3892" s="44" t="s">
        <v>12326</v>
      </c>
      <c r="AB3892" s="44" t="s">
        <v>753</v>
      </c>
      <c r="AC3892" s="107" t="s">
        <v>14148</v>
      </c>
      <c r="AD3892" s="43" t="s">
        <v>12328</v>
      </c>
    </row>
    <row r="3893" spans="1:30" ht="88.5" customHeight="1" x14ac:dyDescent="0.2">
      <c r="A3893" s="61" t="s">
        <v>14149</v>
      </c>
      <c r="B3893" s="55" t="s">
        <v>12136</v>
      </c>
      <c r="C3893" s="56" t="s">
        <v>12323</v>
      </c>
      <c r="D3893" s="88" t="s">
        <v>13685</v>
      </c>
      <c r="E3893" s="44" t="s">
        <v>76</v>
      </c>
      <c r="F3893" s="62" t="s">
        <v>14150</v>
      </c>
      <c r="G3893" s="62" t="s">
        <v>924</v>
      </c>
      <c r="H3893" s="59">
        <v>44562</v>
      </c>
      <c r="I3893" s="59">
        <v>44927</v>
      </c>
      <c r="J3893" s="48" t="str">
        <f>IF(Ugovori_OPULJP[[#This Row],[DATUM ZAVRŠETKA OPERACIJE]]&gt;DATE(2024,3,31),"u provedbi","završen")</f>
        <v>završen</v>
      </c>
      <c r="K3893" s="67" t="s">
        <v>211</v>
      </c>
      <c r="L3893" s="67" t="s">
        <v>37</v>
      </c>
      <c r="M3893" s="49">
        <v>0.85</v>
      </c>
      <c r="N3893" s="49">
        <v>0.15</v>
      </c>
      <c r="O3893" s="50">
        <f>Ugovori_OPULJP[[#This Row],[Bespovratna sredstva - Ukupno (EU+Nac) HRK
= Ukupna ugovorena vrijednost bespovratnih sredstava]]*Ugovori_OPULJP[[#This Row],[EU STOPA SUFINANCIRANJA %
EU CO-FINANCING RATE %]]</f>
        <v>415280.70050000004</v>
      </c>
      <c r="P3893" s="51">
        <f>Ugovori_OPULJP[[#This Row],[Bespovratna sredstva - EU dio - HRK]]/7.5345</f>
        <v>55117.220850753205</v>
      </c>
      <c r="Q3893" s="50">
        <f>Ugovori_OPULJP[[#This Row],[Bespovratna sredstva - Ukupno (EU+Nac) HRK
= Ukupna ugovorena vrijednost bespovratnih sredstava]]*Ugovori_OPULJP[[#This Row],[STOPA NACIONALNOG SUFINANCIRANJA %]]</f>
        <v>73284.829500000007</v>
      </c>
      <c r="R3893" s="51">
        <f>Ugovori_OPULJP[[#This Row],[Bespovratna sredstva - Nacionalni dio - HRK]]/7.5345</f>
        <v>9726.5683854270355</v>
      </c>
      <c r="S3893" s="52">
        <v>488565.53</v>
      </c>
      <c r="T3893" s="53">
        <f>Ugovori_OPULJP[[#This Row],[Bespovratna sredstva - Ukupno (EU+Nac) HRK
= Ukupna ugovorena vrijednost bespovratnih sredstava]]/7.5345</f>
        <v>64843.789236180237</v>
      </c>
      <c r="U3893" s="50">
        <v>0</v>
      </c>
      <c r="V3893" s="51">
        <f>Ugovori_OPULJP[[#This Row],[Javni doprinos korisnika - HRK]]/7.5345</f>
        <v>0</v>
      </c>
      <c r="W3893" s="50">
        <v>0</v>
      </c>
      <c r="X3893" s="51">
        <f>Ugovori_OPULJP[[#This Row],[Privatni doprinos korisnika - HRK]]/7.5345</f>
        <v>0</v>
      </c>
      <c r="Y3893" s="52">
        <v>488565.53</v>
      </c>
      <c r="Z3893" s="53">
        <f>Ugovori_OPULJP[[#This Row],[UKUPNI PRIHVATLJIVI IZDACI
TOTAL ELIGIBLE EXPENDITURE
= Bespovratna sredstva ukupno + doprinos korisnika
= Ukupni prihvatljivi troškovi
= Ukupna ugovorena vrijednost projekta HRK]]/7.5345</f>
        <v>64843.789236180237</v>
      </c>
      <c r="AA3893" s="44" t="s">
        <v>12326</v>
      </c>
      <c r="AB3893" s="44" t="s">
        <v>753</v>
      </c>
      <c r="AC3893" s="107" t="s">
        <v>14151</v>
      </c>
      <c r="AD3893" s="43" t="s">
        <v>12328</v>
      </c>
    </row>
    <row r="3894" spans="1:30" ht="88.5" customHeight="1" x14ac:dyDescent="0.2">
      <c r="A3894" s="61" t="s">
        <v>14152</v>
      </c>
      <c r="B3894" s="55" t="s">
        <v>12136</v>
      </c>
      <c r="C3894" s="56" t="s">
        <v>12323</v>
      </c>
      <c r="D3894" s="88" t="s">
        <v>13685</v>
      </c>
      <c r="E3894" s="44" t="s">
        <v>76</v>
      </c>
      <c r="F3894" s="62" t="s">
        <v>14153</v>
      </c>
      <c r="G3894" s="62" t="s">
        <v>14154</v>
      </c>
      <c r="H3894" s="59">
        <v>44557</v>
      </c>
      <c r="I3894" s="59">
        <v>45104</v>
      </c>
      <c r="J3894" s="48" t="str">
        <f>IF(Ugovori_OPULJP[[#This Row],[DATUM ZAVRŠETKA OPERACIJE]]&gt;DATE(2024,3,31),"u provedbi","završen")</f>
        <v>završen</v>
      </c>
      <c r="K3894" s="58" t="s">
        <v>249</v>
      </c>
      <c r="L3894" s="58" t="s">
        <v>249</v>
      </c>
      <c r="M3894" s="74" t="s">
        <v>3114</v>
      </c>
      <c r="N3894" s="49">
        <v>0.15</v>
      </c>
      <c r="O3894" s="50">
        <f>Ugovori_OPULJP[[#This Row],[Bespovratna sredstva - Ukupno (EU+Nac) HRK
= Ukupna ugovorena vrijednost bespovratnih sredstava]]*Ugovori_OPULJP[[#This Row],[EU STOPA SUFINANCIRANJA %
EU CO-FINANCING RATE %]]</f>
        <v>386352.54849999998</v>
      </c>
      <c r="P3894" s="51">
        <f>Ugovori_OPULJP[[#This Row],[Bespovratna sredstva - EU dio - HRK]]/7.5345</f>
        <v>51277.795275068012</v>
      </c>
      <c r="Q3894" s="50">
        <f>Ugovori_OPULJP[[#This Row],[Bespovratna sredstva - Ukupno (EU+Nac) HRK
= Ukupna ugovorena vrijednost bespovratnih sredstava]]*Ugovori_OPULJP[[#This Row],[STOPA NACIONALNOG SUFINANCIRANJA %]]</f>
        <v>68179.861499999999</v>
      </c>
      <c r="R3894" s="51">
        <f>Ugovori_OPULJP[[#This Row],[Bespovratna sredstva - Nacionalni dio - HRK]]/7.5345</f>
        <v>9049.0226956002389</v>
      </c>
      <c r="S3894" s="52">
        <v>454532.41</v>
      </c>
      <c r="T3894" s="53">
        <f>Ugovori_OPULJP[[#This Row],[Bespovratna sredstva - Ukupno (EU+Nac) HRK
= Ukupna ugovorena vrijednost bespovratnih sredstava]]/7.5345</f>
        <v>60326.817970668249</v>
      </c>
      <c r="U3894" s="50">
        <v>0</v>
      </c>
      <c r="V3894" s="51">
        <f>Ugovori_OPULJP[[#This Row],[Javni doprinos korisnika - HRK]]/7.5345</f>
        <v>0</v>
      </c>
      <c r="W3894" s="50">
        <v>0</v>
      </c>
      <c r="X3894" s="51">
        <f>Ugovori_OPULJP[[#This Row],[Privatni doprinos korisnika - HRK]]/7.5345</f>
        <v>0</v>
      </c>
      <c r="Y3894" s="52">
        <v>454532.41</v>
      </c>
      <c r="Z3894" s="53">
        <f>Ugovori_OPULJP[[#This Row],[UKUPNI PRIHVATLJIVI IZDACI
TOTAL ELIGIBLE EXPENDITURE
= Bespovratna sredstva ukupno + doprinos korisnika
= Ukupni prihvatljivi troškovi
= Ukupna ugovorena vrijednost projekta HRK]]/7.5345</f>
        <v>60326.817970668249</v>
      </c>
      <c r="AA3894" s="57" t="s">
        <v>12326</v>
      </c>
      <c r="AB3894" s="57" t="s">
        <v>753</v>
      </c>
      <c r="AC3894" s="107" t="s">
        <v>14155</v>
      </c>
      <c r="AD3894" s="63" t="s">
        <v>12328</v>
      </c>
    </row>
    <row r="3895" spans="1:30" ht="88.5" customHeight="1" x14ac:dyDescent="0.2">
      <c r="A3895" s="61" t="s">
        <v>14156</v>
      </c>
      <c r="B3895" s="55" t="s">
        <v>12136</v>
      </c>
      <c r="C3895" s="56" t="s">
        <v>12323</v>
      </c>
      <c r="D3895" s="88" t="s">
        <v>13685</v>
      </c>
      <c r="E3895" s="44" t="s">
        <v>76</v>
      </c>
      <c r="F3895" s="62" t="s">
        <v>14157</v>
      </c>
      <c r="G3895" s="62" t="s">
        <v>14158</v>
      </c>
      <c r="H3895" s="59">
        <v>44670</v>
      </c>
      <c r="I3895" s="59">
        <v>45035</v>
      </c>
      <c r="J3895" s="48" t="str">
        <f>IF(Ugovori_OPULJP[[#This Row],[DATUM ZAVRŠETKA OPERACIJE]]&gt;DATE(2024,3,31),"u provedbi","završen")</f>
        <v>završen</v>
      </c>
      <c r="K3895" s="67" t="s">
        <v>5497</v>
      </c>
      <c r="L3895" s="67" t="s">
        <v>37</v>
      </c>
      <c r="M3895" s="49">
        <v>0.85</v>
      </c>
      <c r="N3895" s="49">
        <v>0.15</v>
      </c>
      <c r="O3895" s="50">
        <f>Ugovori_OPULJP[[#This Row],[Bespovratna sredstva - Ukupno (EU+Nac) HRK
= Ukupna ugovorena vrijednost bespovratnih sredstava]]*Ugovori_OPULJP[[#This Row],[EU STOPA SUFINANCIRANJA %
EU CO-FINANCING RATE %]]</f>
        <v>347965.13750000001</v>
      </c>
      <c r="P3895" s="51">
        <f>Ugovori_OPULJP[[#This Row],[Bespovratna sredstva - EU dio - HRK]]/7.5345</f>
        <v>46182.910279381511</v>
      </c>
      <c r="Q3895" s="50">
        <f>Ugovori_OPULJP[[#This Row],[Bespovratna sredstva - Ukupno (EU+Nac) HRK
= Ukupna ugovorena vrijednost bespovratnih sredstava]]*Ugovori_OPULJP[[#This Row],[STOPA NACIONALNOG SUFINANCIRANJA %]]</f>
        <v>61405.612499999996</v>
      </c>
      <c r="R3895" s="51">
        <f>Ugovori_OPULJP[[#This Row],[Bespovratna sredstva - Nacionalni dio - HRK]]/7.5345</f>
        <v>8149.9253434202656</v>
      </c>
      <c r="S3895" s="52">
        <v>409370.75</v>
      </c>
      <c r="T3895" s="53">
        <f>Ugovori_OPULJP[[#This Row],[Bespovratna sredstva - Ukupno (EU+Nac) HRK
= Ukupna ugovorena vrijednost bespovratnih sredstava]]/7.5345</f>
        <v>54332.835622801773</v>
      </c>
      <c r="U3895" s="50">
        <v>0</v>
      </c>
      <c r="V3895" s="51">
        <f>Ugovori_OPULJP[[#This Row],[Javni doprinos korisnika - HRK]]/7.5345</f>
        <v>0</v>
      </c>
      <c r="W3895" s="50">
        <v>0</v>
      </c>
      <c r="X3895" s="51">
        <f>Ugovori_OPULJP[[#This Row],[Privatni doprinos korisnika - HRK]]/7.5345</f>
        <v>0</v>
      </c>
      <c r="Y3895" s="52">
        <v>409370.75</v>
      </c>
      <c r="Z3895" s="53">
        <f>Ugovori_OPULJP[[#This Row],[UKUPNI PRIHVATLJIVI IZDACI
TOTAL ELIGIBLE EXPENDITURE
= Bespovratna sredstva ukupno + doprinos korisnika
= Ukupni prihvatljivi troškovi
= Ukupna ugovorena vrijednost projekta HRK]]/7.5345</f>
        <v>54332.835622801773</v>
      </c>
      <c r="AA3895" s="44" t="s">
        <v>12326</v>
      </c>
      <c r="AB3895" s="44" t="s">
        <v>753</v>
      </c>
      <c r="AC3895" s="107" t="s">
        <v>14159</v>
      </c>
      <c r="AD3895" s="43" t="s">
        <v>12328</v>
      </c>
    </row>
    <row r="3896" spans="1:30" ht="88.5" customHeight="1" x14ac:dyDescent="0.2">
      <c r="A3896" s="61" t="s">
        <v>14160</v>
      </c>
      <c r="B3896" s="55" t="s">
        <v>12136</v>
      </c>
      <c r="C3896" s="56" t="s">
        <v>12323</v>
      </c>
      <c r="D3896" s="88" t="s">
        <v>13685</v>
      </c>
      <c r="E3896" s="44" t="s">
        <v>76</v>
      </c>
      <c r="F3896" s="62" t="s">
        <v>14161</v>
      </c>
      <c r="G3896" s="62" t="s">
        <v>4821</v>
      </c>
      <c r="H3896" s="59">
        <v>44532</v>
      </c>
      <c r="I3896" s="59">
        <v>44987</v>
      </c>
      <c r="J3896" s="48" t="str">
        <f>IF(Ugovori_OPULJP[[#This Row],[DATUM ZAVRŠETKA OPERACIJE]]&gt;DATE(2024,3,31),"u provedbi","završen")</f>
        <v>završen</v>
      </c>
      <c r="K3896" s="58" t="s">
        <v>37</v>
      </c>
      <c r="L3896" s="46" t="s">
        <v>37</v>
      </c>
      <c r="M3896" s="74" t="s">
        <v>3114</v>
      </c>
      <c r="N3896" s="49">
        <v>0.15</v>
      </c>
      <c r="O3896" s="50">
        <f>Ugovori_OPULJP[[#This Row],[Bespovratna sredstva - Ukupno (EU+Nac) HRK
= Ukupna ugovorena vrijednost bespovratnih sredstava]]*Ugovori_OPULJP[[#This Row],[EU STOPA SUFINANCIRANJA %
EU CO-FINANCING RATE %]]</f>
        <v>236126.45550000001</v>
      </c>
      <c r="P3896" s="51">
        <f>Ugovori_OPULJP[[#This Row],[Bespovratna sredstva - EU dio - HRK]]/7.5345</f>
        <v>31339.366314951225</v>
      </c>
      <c r="Q3896" s="50">
        <f>Ugovori_OPULJP[[#This Row],[Bespovratna sredstva - Ukupno (EU+Nac) HRK
= Ukupna ugovorena vrijednost bespovratnih sredstava]]*Ugovori_OPULJP[[#This Row],[STOPA NACIONALNOG SUFINANCIRANJA %]]</f>
        <v>41669.374499999998</v>
      </c>
      <c r="R3896" s="51">
        <f>Ugovori_OPULJP[[#This Row],[Bespovratna sredstva - Nacionalni dio - HRK]]/7.5345</f>
        <v>5530.4764085208035</v>
      </c>
      <c r="S3896" s="52">
        <v>277795.83</v>
      </c>
      <c r="T3896" s="53">
        <f>Ugovori_OPULJP[[#This Row],[Bespovratna sredstva - Ukupno (EU+Nac) HRK
= Ukupna ugovorena vrijednost bespovratnih sredstava]]/7.5345</f>
        <v>36869.842723472029</v>
      </c>
      <c r="U3896" s="50">
        <v>0</v>
      </c>
      <c r="V3896" s="51">
        <f>Ugovori_OPULJP[[#This Row],[Javni doprinos korisnika - HRK]]/7.5345</f>
        <v>0</v>
      </c>
      <c r="W3896" s="50">
        <v>0</v>
      </c>
      <c r="X3896" s="51">
        <f>Ugovori_OPULJP[[#This Row],[Privatni doprinos korisnika - HRK]]/7.5345</f>
        <v>0</v>
      </c>
      <c r="Y3896" s="52">
        <v>277795.83</v>
      </c>
      <c r="Z3896" s="53">
        <f>Ugovori_OPULJP[[#This Row],[UKUPNI PRIHVATLJIVI IZDACI
TOTAL ELIGIBLE EXPENDITURE
= Bespovratna sredstva ukupno + doprinos korisnika
= Ukupni prihvatljivi troškovi
= Ukupna ugovorena vrijednost projekta HRK]]/7.5345</f>
        <v>36869.842723472029</v>
      </c>
      <c r="AA3896" s="44" t="s">
        <v>12326</v>
      </c>
      <c r="AB3896" s="44" t="s">
        <v>753</v>
      </c>
      <c r="AC3896" s="107" t="s">
        <v>14162</v>
      </c>
      <c r="AD3896" s="43" t="s">
        <v>12328</v>
      </c>
    </row>
    <row r="3897" spans="1:30" ht="88.5" customHeight="1" x14ac:dyDescent="0.2">
      <c r="A3897" s="61" t="s">
        <v>14163</v>
      </c>
      <c r="B3897" s="55" t="s">
        <v>12136</v>
      </c>
      <c r="C3897" s="56" t="s">
        <v>12323</v>
      </c>
      <c r="D3897" s="88" t="s">
        <v>13685</v>
      </c>
      <c r="E3897" s="44" t="s">
        <v>76</v>
      </c>
      <c r="F3897" s="62" t="s">
        <v>14164</v>
      </c>
      <c r="G3897" s="62" t="s">
        <v>14165</v>
      </c>
      <c r="H3897" s="59">
        <v>44554</v>
      </c>
      <c r="I3897" s="59">
        <v>45040</v>
      </c>
      <c r="J3897" s="48" t="str">
        <f>IF(Ugovori_OPULJP[[#This Row],[DATUM ZAVRŠETKA OPERACIJE]]&gt;DATE(2024,3,31),"u provedbi","završen")</f>
        <v>završen</v>
      </c>
      <c r="K3897" s="58" t="s">
        <v>244</v>
      </c>
      <c r="L3897" s="46" t="s">
        <v>244</v>
      </c>
      <c r="M3897" s="74" t="s">
        <v>3114</v>
      </c>
      <c r="N3897" s="49">
        <v>0.15</v>
      </c>
      <c r="O3897" s="50">
        <f>Ugovori_OPULJP[[#This Row],[Bespovratna sredstva - Ukupno (EU+Nac) HRK
= Ukupna ugovorena vrijednost bespovratnih sredstava]]*Ugovori_OPULJP[[#This Row],[EU STOPA SUFINANCIRANJA %
EU CO-FINANCING RATE %]]</f>
        <v>411590.16199999995</v>
      </c>
      <c r="P3897" s="51">
        <f>Ugovori_OPULJP[[#This Row],[Bespovratna sredstva - EU dio - HRK]]/7.5345</f>
        <v>54627.402216470888</v>
      </c>
      <c r="Q3897" s="50">
        <f>Ugovori_OPULJP[[#This Row],[Bespovratna sredstva - Ukupno (EU+Nac) HRK
= Ukupna ugovorena vrijednost bespovratnih sredstava]]*Ugovori_OPULJP[[#This Row],[STOPA NACIONALNOG SUFINANCIRANJA %]]</f>
        <v>72633.55799999999</v>
      </c>
      <c r="R3897" s="51">
        <f>Ugovori_OPULJP[[#This Row],[Bespovratna sredstva - Nacionalni dio - HRK]]/7.5345</f>
        <v>9640.1298029066274</v>
      </c>
      <c r="S3897" s="52">
        <v>484223.72</v>
      </c>
      <c r="T3897" s="53">
        <f>Ugovori_OPULJP[[#This Row],[Bespovratna sredstva - Ukupno (EU+Nac) HRK
= Ukupna ugovorena vrijednost bespovratnih sredstava]]/7.5345</f>
        <v>64267.532019377526</v>
      </c>
      <c r="U3897" s="50">
        <v>0</v>
      </c>
      <c r="V3897" s="51">
        <f>Ugovori_OPULJP[[#This Row],[Javni doprinos korisnika - HRK]]/7.5345</f>
        <v>0</v>
      </c>
      <c r="W3897" s="50">
        <v>0</v>
      </c>
      <c r="X3897" s="51">
        <f>Ugovori_OPULJP[[#This Row],[Privatni doprinos korisnika - HRK]]/7.5345</f>
        <v>0</v>
      </c>
      <c r="Y3897" s="52">
        <v>484223.72</v>
      </c>
      <c r="Z3897" s="53">
        <f>Ugovori_OPULJP[[#This Row],[UKUPNI PRIHVATLJIVI IZDACI
TOTAL ELIGIBLE EXPENDITURE
= Bespovratna sredstva ukupno + doprinos korisnika
= Ukupni prihvatljivi troškovi
= Ukupna ugovorena vrijednost projekta HRK]]/7.5345</f>
        <v>64267.532019377526</v>
      </c>
      <c r="AA3897" s="57" t="s">
        <v>12326</v>
      </c>
      <c r="AB3897" s="57" t="s">
        <v>753</v>
      </c>
      <c r="AC3897" s="107" t="s">
        <v>14166</v>
      </c>
      <c r="AD3897" s="63" t="s">
        <v>12328</v>
      </c>
    </row>
    <row r="3898" spans="1:30" ht="88.5" customHeight="1" x14ac:dyDescent="0.2">
      <c r="A3898" s="61" t="s">
        <v>14167</v>
      </c>
      <c r="B3898" s="42" t="s">
        <v>12136</v>
      </c>
      <c r="C3898" s="43" t="s">
        <v>12323</v>
      </c>
      <c r="D3898" s="88" t="s">
        <v>13685</v>
      </c>
      <c r="E3898" s="44" t="s">
        <v>76</v>
      </c>
      <c r="F3898" s="62" t="s">
        <v>14168</v>
      </c>
      <c r="G3898" s="62" t="s">
        <v>14169</v>
      </c>
      <c r="H3898" s="59">
        <v>44748</v>
      </c>
      <c r="I3898" s="59">
        <v>45205</v>
      </c>
      <c r="J3898" s="48" t="str">
        <f>IF(Ugovori_OPULJP[[#This Row],[DATUM ZAVRŠETKA OPERACIJE]]&gt;DATE(2024,3,31),"u provedbi","završen")</f>
        <v>završen</v>
      </c>
      <c r="K3898" s="58" t="s">
        <v>104</v>
      </c>
      <c r="L3898" s="58" t="s">
        <v>104</v>
      </c>
      <c r="M3898" s="49">
        <v>0.85</v>
      </c>
      <c r="N3898" s="49">
        <v>0.15</v>
      </c>
      <c r="O3898" s="50">
        <f>Ugovori_OPULJP[[#This Row],[Bespovratna sredstva - Ukupno (EU+Nac) HRK
= Ukupna ugovorena vrijednost bespovratnih sredstava]]*Ugovori_OPULJP[[#This Row],[EU STOPA SUFINANCIRANJA %
EU CO-FINANCING RATE %]]</f>
        <v>359779.99300000002</v>
      </c>
      <c r="P3898" s="51">
        <f>Ugovori_OPULJP[[#This Row],[Bespovratna sredstva - EU dio - HRK]]/7.5345</f>
        <v>47751.011082354504</v>
      </c>
      <c r="Q3898" s="50">
        <f>Ugovori_OPULJP[[#This Row],[Bespovratna sredstva - Ukupno (EU+Nac) HRK
= Ukupna ugovorena vrijednost bespovratnih sredstava]]*Ugovori_OPULJP[[#This Row],[STOPA NACIONALNOG SUFINANCIRANJA %]]</f>
        <v>63490.587</v>
      </c>
      <c r="R3898" s="51">
        <f>Ugovori_OPULJP[[#This Row],[Bespovratna sredstva - Nacionalni dio - HRK]]/7.5345</f>
        <v>8426.6490145331463</v>
      </c>
      <c r="S3898" s="52">
        <v>423270.58</v>
      </c>
      <c r="T3898" s="53">
        <f>Ugovori_OPULJP[[#This Row],[Bespovratna sredstva - Ukupno (EU+Nac) HRK
= Ukupna ugovorena vrijednost bespovratnih sredstava]]/7.5345</f>
        <v>56177.660096887652</v>
      </c>
      <c r="U3898" s="50">
        <v>0</v>
      </c>
      <c r="V3898" s="51">
        <f>Ugovori_OPULJP[[#This Row],[Javni doprinos korisnika - HRK]]/7.5345</f>
        <v>0</v>
      </c>
      <c r="W3898" s="50">
        <v>0</v>
      </c>
      <c r="X3898" s="51">
        <f>Ugovori_OPULJP[[#This Row],[Privatni doprinos korisnika - HRK]]/7.5345</f>
        <v>0</v>
      </c>
      <c r="Y3898" s="52">
        <v>423270.58</v>
      </c>
      <c r="Z3898" s="53">
        <f>Ugovori_OPULJP[[#This Row],[UKUPNI PRIHVATLJIVI IZDACI
TOTAL ELIGIBLE EXPENDITURE
= Bespovratna sredstva ukupno + doprinos korisnika
= Ukupni prihvatljivi troškovi
= Ukupna ugovorena vrijednost projekta HRK]]/7.5345</f>
        <v>56177.660096887652</v>
      </c>
      <c r="AA3898" s="44" t="s">
        <v>12326</v>
      </c>
      <c r="AB3898" s="44" t="s">
        <v>753</v>
      </c>
      <c r="AC3898" s="107" t="s">
        <v>14170</v>
      </c>
      <c r="AD3898" s="43" t="s">
        <v>12328</v>
      </c>
    </row>
    <row r="3899" spans="1:30" ht="88.5" customHeight="1" x14ac:dyDescent="0.2">
      <c r="A3899" s="61" t="s">
        <v>14171</v>
      </c>
      <c r="B3899" s="55" t="s">
        <v>12136</v>
      </c>
      <c r="C3899" s="56" t="s">
        <v>12323</v>
      </c>
      <c r="D3899" s="88" t="s">
        <v>13685</v>
      </c>
      <c r="E3899" s="44" t="s">
        <v>76</v>
      </c>
      <c r="F3899" s="62" t="s">
        <v>14172</v>
      </c>
      <c r="G3899" s="62" t="s">
        <v>14173</v>
      </c>
      <c r="H3899" s="59">
        <v>44621</v>
      </c>
      <c r="I3899" s="59">
        <v>45170</v>
      </c>
      <c r="J3899" s="48" t="str">
        <f>IF(Ugovori_OPULJP[[#This Row],[DATUM ZAVRŠETKA OPERACIJE]]&gt;DATE(2024,3,31),"u provedbi","završen")</f>
        <v>završen</v>
      </c>
      <c r="K3899" s="58" t="s">
        <v>37</v>
      </c>
      <c r="L3899" s="58" t="s">
        <v>37</v>
      </c>
      <c r="M3899" s="49">
        <v>0.85</v>
      </c>
      <c r="N3899" s="49">
        <v>0.15</v>
      </c>
      <c r="O3899" s="50">
        <f>Ugovori_OPULJP[[#This Row],[Bespovratna sredstva - Ukupno (EU+Nac) HRK
= Ukupna ugovorena vrijednost bespovratnih sredstava]]*Ugovori_OPULJP[[#This Row],[EU STOPA SUFINANCIRANJA %
EU CO-FINANCING RATE %]]</f>
        <v>363562</v>
      </c>
      <c r="P3899" s="51">
        <f>Ugovori_OPULJP[[#This Row],[Bespovratna sredstva - EU dio - HRK]]/7.5345</f>
        <v>48252.969672838277</v>
      </c>
      <c r="Q3899" s="50">
        <f>Ugovori_OPULJP[[#This Row],[Bespovratna sredstva - Ukupno (EU+Nac) HRK
= Ukupna ugovorena vrijednost bespovratnih sredstava]]*Ugovori_OPULJP[[#This Row],[STOPA NACIONALNOG SUFINANCIRANJA %]]</f>
        <v>64158</v>
      </c>
      <c r="R3899" s="51">
        <f>Ugovori_OPULJP[[#This Row],[Bespovratna sredstva - Nacionalni dio - HRK]]/7.5345</f>
        <v>8515.2299422655778</v>
      </c>
      <c r="S3899" s="52">
        <v>427720</v>
      </c>
      <c r="T3899" s="53">
        <f>Ugovori_OPULJP[[#This Row],[Bespovratna sredstva - Ukupno (EU+Nac) HRK
= Ukupna ugovorena vrijednost bespovratnih sredstava]]/7.5345</f>
        <v>56768.199615103855</v>
      </c>
      <c r="U3899" s="50">
        <v>0</v>
      </c>
      <c r="V3899" s="51">
        <f>Ugovori_OPULJP[[#This Row],[Javni doprinos korisnika - HRK]]/7.5345</f>
        <v>0</v>
      </c>
      <c r="W3899" s="50">
        <v>0</v>
      </c>
      <c r="X3899" s="51">
        <f>Ugovori_OPULJP[[#This Row],[Privatni doprinos korisnika - HRK]]/7.5345</f>
        <v>0</v>
      </c>
      <c r="Y3899" s="52">
        <v>427720</v>
      </c>
      <c r="Z3899" s="53">
        <f>Ugovori_OPULJP[[#This Row],[UKUPNI PRIHVATLJIVI IZDACI
TOTAL ELIGIBLE EXPENDITURE
= Bespovratna sredstva ukupno + doprinos korisnika
= Ukupni prihvatljivi troškovi
= Ukupna ugovorena vrijednost projekta HRK]]/7.5345</f>
        <v>56768.199615103855</v>
      </c>
      <c r="AA3899" s="44" t="s">
        <v>12326</v>
      </c>
      <c r="AB3899" s="44" t="s">
        <v>753</v>
      </c>
      <c r="AC3899" s="107" t="s">
        <v>14174</v>
      </c>
      <c r="AD3899" s="43" t="s">
        <v>12328</v>
      </c>
    </row>
    <row r="3900" spans="1:30" ht="88.5" customHeight="1" x14ac:dyDescent="0.2">
      <c r="A3900" s="41" t="s">
        <v>14175</v>
      </c>
      <c r="B3900" s="55" t="s">
        <v>12136</v>
      </c>
      <c r="C3900" s="56" t="s">
        <v>12323</v>
      </c>
      <c r="D3900" s="88" t="s">
        <v>13685</v>
      </c>
      <c r="E3900" s="44" t="s">
        <v>76</v>
      </c>
      <c r="F3900" s="127" t="s">
        <v>14176</v>
      </c>
      <c r="G3900" s="62" t="s">
        <v>2526</v>
      </c>
      <c r="H3900" s="59">
        <v>44682</v>
      </c>
      <c r="I3900" s="59">
        <v>45231</v>
      </c>
      <c r="J3900" s="48" t="str">
        <f>IF(Ugovori_OPULJP[[#This Row],[DATUM ZAVRŠETKA OPERACIJE]]&gt;DATE(2024,3,31),"u provedbi","završen")</f>
        <v>završen</v>
      </c>
      <c r="K3900" s="67" t="s">
        <v>79</v>
      </c>
      <c r="L3900" s="67" t="s">
        <v>79</v>
      </c>
      <c r="M3900" s="49">
        <v>0.85</v>
      </c>
      <c r="N3900" s="49">
        <v>0.15</v>
      </c>
      <c r="O3900" s="50">
        <f>Ugovori_OPULJP[[#This Row],[Bespovratna sredstva - Ukupno (EU+Nac) HRK
= Ukupna ugovorena vrijednost bespovratnih sredstava]]*Ugovori_OPULJP[[#This Row],[EU STOPA SUFINANCIRANJA %
EU CO-FINANCING RATE %]]</f>
        <v>422949.1115</v>
      </c>
      <c r="P3900" s="51">
        <f>Ugovori_OPULJP[[#This Row],[Bespovratna sredstva - EU dio - HRK]]/7.5345</f>
        <v>56134.993894750813</v>
      </c>
      <c r="Q3900" s="50">
        <f>Ugovori_OPULJP[[#This Row],[Bespovratna sredstva - Ukupno (EU+Nac) HRK
= Ukupna ugovorena vrijednost bespovratnih sredstava]]*Ugovori_OPULJP[[#This Row],[STOPA NACIONALNOG SUFINANCIRANJA %]]</f>
        <v>74638.078500000003</v>
      </c>
      <c r="R3900" s="51">
        <f>Ugovori_OPULJP[[#This Row],[Bespovratna sredstva - Nacionalni dio - HRK]]/7.5345</f>
        <v>9906.175393191319</v>
      </c>
      <c r="S3900" s="52">
        <v>497587.19</v>
      </c>
      <c r="T3900" s="53">
        <f>Ugovori_OPULJP[[#This Row],[Bespovratna sredstva - Ukupno (EU+Nac) HRK
= Ukupna ugovorena vrijednost bespovratnih sredstava]]/7.5345</f>
        <v>66041.169287942132</v>
      </c>
      <c r="U3900" s="50">
        <v>0</v>
      </c>
      <c r="V3900" s="51">
        <f>Ugovori_OPULJP[[#This Row],[Javni doprinos korisnika - HRK]]/7.5345</f>
        <v>0</v>
      </c>
      <c r="W3900" s="50">
        <v>0</v>
      </c>
      <c r="X3900" s="51">
        <f>Ugovori_OPULJP[[#This Row],[Privatni doprinos korisnika - HRK]]/7.5345</f>
        <v>0</v>
      </c>
      <c r="Y3900" s="52">
        <v>497587.19</v>
      </c>
      <c r="Z3900" s="53">
        <f>Ugovori_OPULJP[[#This Row],[UKUPNI PRIHVATLJIVI IZDACI
TOTAL ELIGIBLE EXPENDITURE
= Bespovratna sredstva ukupno + doprinos korisnika
= Ukupni prihvatljivi troškovi
= Ukupna ugovorena vrijednost projekta HRK]]/7.5345</f>
        <v>66041.169287942132</v>
      </c>
      <c r="AA3900" s="44" t="s">
        <v>12326</v>
      </c>
      <c r="AB3900" s="44" t="s">
        <v>753</v>
      </c>
      <c r="AC3900" s="107" t="s">
        <v>14177</v>
      </c>
      <c r="AD3900" s="43" t="s">
        <v>12328</v>
      </c>
    </row>
    <row r="3901" spans="1:30" ht="88.5" customHeight="1" x14ac:dyDescent="0.2">
      <c r="A3901" s="61" t="s">
        <v>14178</v>
      </c>
      <c r="B3901" s="55" t="s">
        <v>12136</v>
      </c>
      <c r="C3901" s="56" t="s">
        <v>12323</v>
      </c>
      <c r="D3901" s="56" t="s">
        <v>13685</v>
      </c>
      <c r="E3901" s="57" t="s">
        <v>76</v>
      </c>
      <c r="F3901" s="62" t="s">
        <v>14179</v>
      </c>
      <c r="G3901" s="62" t="s">
        <v>2619</v>
      </c>
      <c r="H3901" s="59">
        <v>44670</v>
      </c>
      <c r="I3901" s="59">
        <v>45035</v>
      </c>
      <c r="J3901" s="48" t="str">
        <f>IF(Ugovori_OPULJP[[#This Row],[DATUM ZAVRŠETKA OPERACIJE]]&gt;DATE(2024,3,31),"u provedbi","završen")</f>
        <v>završen</v>
      </c>
      <c r="K3901" s="67" t="s">
        <v>36</v>
      </c>
      <c r="L3901" s="67" t="s">
        <v>37</v>
      </c>
      <c r="M3901" s="87" t="s">
        <v>3114</v>
      </c>
      <c r="N3901" s="49">
        <v>0.15</v>
      </c>
      <c r="O3901" s="50">
        <f>Ugovori_OPULJP[[#This Row],[Bespovratna sredstva - Ukupno (EU+Nac) HRK
= Ukupna ugovorena vrijednost bespovratnih sredstava]]*Ugovori_OPULJP[[#This Row],[EU STOPA SUFINANCIRANJA %
EU CO-FINANCING RATE %]]</f>
        <v>388121.89999999997</v>
      </c>
      <c r="P3901" s="51">
        <f>Ugovori_OPULJP[[#This Row],[Bespovratna sredstva - EU dio - HRK]]/7.5345</f>
        <v>51512.628575220646</v>
      </c>
      <c r="Q3901" s="50">
        <f>Ugovori_OPULJP[[#This Row],[Bespovratna sredstva - Ukupno (EU+Nac) HRK
= Ukupna ugovorena vrijednost bespovratnih sredstava]]*Ugovori_OPULJP[[#This Row],[STOPA NACIONALNOG SUFINANCIRANJA %]]</f>
        <v>68492.099999999991</v>
      </c>
      <c r="R3901" s="51">
        <f>Ugovori_OPULJP[[#This Row],[Bespovratna sredstva - Nacionalni dio - HRK]]/7.5345</f>
        <v>9090.4638662154066</v>
      </c>
      <c r="S3901" s="52">
        <v>456614</v>
      </c>
      <c r="T3901" s="53">
        <f>Ugovori_OPULJP[[#This Row],[Bespovratna sredstva - Ukupno (EU+Nac) HRK
= Ukupna ugovorena vrijednost bespovratnih sredstava]]/7.5345</f>
        <v>60603.092441436056</v>
      </c>
      <c r="U3901" s="50">
        <v>0</v>
      </c>
      <c r="V3901" s="51">
        <f>Ugovori_OPULJP[[#This Row],[Javni doprinos korisnika - HRK]]/7.5345</f>
        <v>0</v>
      </c>
      <c r="W3901" s="50">
        <v>0</v>
      </c>
      <c r="X3901" s="51">
        <f>Ugovori_OPULJP[[#This Row],[Privatni doprinos korisnika - HRK]]/7.5345</f>
        <v>0</v>
      </c>
      <c r="Y3901" s="52">
        <v>456614</v>
      </c>
      <c r="Z3901" s="53">
        <f>Ugovori_OPULJP[[#This Row],[UKUPNI PRIHVATLJIVI IZDACI
TOTAL ELIGIBLE EXPENDITURE
= Bespovratna sredstva ukupno + doprinos korisnika
= Ukupni prihvatljivi troškovi
= Ukupna ugovorena vrijednost projekta HRK]]/7.5345</f>
        <v>60603.092441436056</v>
      </c>
      <c r="AA3901" s="44" t="s">
        <v>12326</v>
      </c>
      <c r="AB3901" s="44" t="s">
        <v>753</v>
      </c>
      <c r="AC3901" s="107" t="s">
        <v>14180</v>
      </c>
      <c r="AD3901" s="43" t="s">
        <v>12328</v>
      </c>
    </row>
    <row r="3902" spans="1:30" ht="88.5" customHeight="1" x14ac:dyDescent="0.2">
      <c r="A3902" s="61" t="s">
        <v>14181</v>
      </c>
      <c r="B3902" s="55" t="s">
        <v>12136</v>
      </c>
      <c r="C3902" s="56" t="s">
        <v>12323</v>
      </c>
      <c r="D3902" s="88" t="s">
        <v>13685</v>
      </c>
      <c r="E3902" s="44" t="s">
        <v>76</v>
      </c>
      <c r="F3902" s="62" t="s">
        <v>14182</v>
      </c>
      <c r="G3902" s="62" t="s">
        <v>14183</v>
      </c>
      <c r="H3902" s="59">
        <v>44670</v>
      </c>
      <c r="I3902" s="59">
        <v>45035</v>
      </c>
      <c r="J3902" s="48" t="str">
        <f>IF(Ugovori_OPULJP[[#This Row],[DATUM ZAVRŠETKA OPERACIJE]]&gt;DATE(2024,3,31),"u provedbi","završen")</f>
        <v>završen</v>
      </c>
      <c r="K3902" s="67" t="s">
        <v>14184</v>
      </c>
      <c r="L3902" s="67" t="s">
        <v>99</v>
      </c>
      <c r="M3902" s="49">
        <v>0.85</v>
      </c>
      <c r="N3902" s="49">
        <v>0.15</v>
      </c>
      <c r="O3902" s="50">
        <f>Ugovori_OPULJP[[#This Row],[Bespovratna sredstva - Ukupno (EU+Nac) HRK
= Ukupna ugovorena vrijednost bespovratnih sredstava]]*Ugovori_OPULJP[[#This Row],[EU STOPA SUFINANCIRANJA %
EU CO-FINANCING RATE %]]</f>
        <v>374767.76250000001</v>
      </c>
      <c r="P3902" s="51">
        <f>Ugovori_OPULJP[[#This Row],[Bespovratna sredstva - EU dio - HRK]]/7.5345</f>
        <v>49740.229942265578</v>
      </c>
      <c r="Q3902" s="50">
        <f>Ugovori_OPULJP[[#This Row],[Bespovratna sredstva - Ukupno (EU+Nac) HRK
= Ukupna ugovorena vrijednost bespovratnih sredstava]]*Ugovori_OPULJP[[#This Row],[STOPA NACIONALNOG SUFINANCIRANJA %]]</f>
        <v>66135.487500000003</v>
      </c>
      <c r="R3902" s="51">
        <f>Ugovori_OPULJP[[#This Row],[Bespovratna sredstva - Nacionalni dio - HRK]]/7.5345</f>
        <v>8777.6876368703961</v>
      </c>
      <c r="S3902" s="52">
        <v>440903.25</v>
      </c>
      <c r="T3902" s="53">
        <f>Ugovori_OPULJP[[#This Row],[Bespovratna sredstva - Ukupno (EU+Nac) HRK
= Ukupna ugovorena vrijednost bespovratnih sredstava]]/7.5345</f>
        <v>58517.917579135974</v>
      </c>
      <c r="U3902" s="50">
        <v>0</v>
      </c>
      <c r="V3902" s="51">
        <f>Ugovori_OPULJP[[#This Row],[Javni doprinos korisnika - HRK]]/7.5345</f>
        <v>0</v>
      </c>
      <c r="W3902" s="50">
        <v>0</v>
      </c>
      <c r="X3902" s="51">
        <f>Ugovori_OPULJP[[#This Row],[Privatni doprinos korisnika - HRK]]/7.5345</f>
        <v>0</v>
      </c>
      <c r="Y3902" s="52">
        <v>440903.25</v>
      </c>
      <c r="Z3902" s="53">
        <f>Ugovori_OPULJP[[#This Row],[UKUPNI PRIHVATLJIVI IZDACI
TOTAL ELIGIBLE EXPENDITURE
= Bespovratna sredstva ukupno + doprinos korisnika
= Ukupni prihvatljivi troškovi
= Ukupna ugovorena vrijednost projekta HRK]]/7.5345</f>
        <v>58517.917579135974</v>
      </c>
      <c r="AA3902" s="44" t="s">
        <v>12326</v>
      </c>
      <c r="AB3902" s="44" t="s">
        <v>753</v>
      </c>
      <c r="AC3902" s="107" t="s">
        <v>14185</v>
      </c>
      <c r="AD3902" s="43" t="s">
        <v>12328</v>
      </c>
    </row>
    <row r="3903" spans="1:30" ht="88.5" customHeight="1" x14ac:dyDescent="0.2">
      <c r="A3903" s="66" t="s">
        <v>14186</v>
      </c>
      <c r="B3903" s="55" t="s">
        <v>12136</v>
      </c>
      <c r="C3903" s="56" t="s">
        <v>12323</v>
      </c>
      <c r="D3903" s="88" t="s">
        <v>13685</v>
      </c>
      <c r="E3903" s="44" t="s">
        <v>76</v>
      </c>
      <c r="F3903" s="62" t="s">
        <v>14187</v>
      </c>
      <c r="G3903" s="64" t="s">
        <v>13299</v>
      </c>
      <c r="H3903" s="59">
        <v>44735</v>
      </c>
      <c r="I3903" s="59">
        <v>45192</v>
      </c>
      <c r="J3903" s="48" t="str">
        <f>IF(Ugovori_OPULJP[[#This Row],[DATUM ZAVRŠETKA OPERACIJE]]&gt;DATE(2024,3,31),"u provedbi","završen")</f>
        <v>završen</v>
      </c>
      <c r="K3903" s="58" t="s">
        <v>37</v>
      </c>
      <c r="L3903" s="58" t="s">
        <v>37</v>
      </c>
      <c r="M3903" s="49">
        <v>0.85</v>
      </c>
      <c r="N3903" s="49">
        <v>0.15</v>
      </c>
      <c r="O3903" s="50">
        <f>Ugovori_OPULJP[[#This Row],[Bespovratna sredstva - Ukupno (EU+Nac) HRK
= Ukupna ugovorena vrijednost bespovratnih sredstava]]*Ugovori_OPULJP[[#This Row],[EU STOPA SUFINANCIRANJA %
EU CO-FINANCING RATE %]]</f>
        <v>356086.47100000002</v>
      </c>
      <c r="P3903" s="51">
        <f>Ugovori_OPULJP[[#This Row],[Bespovratna sredstva - EU dio - HRK]]/7.5345</f>
        <v>47260.796469573295</v>
      </c>
      <c r="Q3903" s="50">
        <f>Ugovori_OPULJP[[#This Row],[Bespovratna sredstva - Ukupno (EU+Nac) HRK
= Ukupna ugovorena vrijednost bespovratnih sredstava]]*Ugovori_OPULJP[[#This Row],[STOPA NACIONALNOG SUFINANCIRANJA %]]</f>
        <v>62838.788999999997</v>
      </c>
      <c r="R3903" s="51">
        <f>Ugovori_OPULJP[[#This Row],[Bespovratna sredstva - Nacionalni dio - HRK]]/7.5345</f>
        <v>8340.14055345411</v>
      </c>
      <c r="S3903" s="52">
        <v>418925.26</v>
      </c>
      <c r="T3903" s="53">
        <f>Ugovori_OPULJP[[#This Row],[Bespovratna sredstva - Ukupno (EU+Nac) HRK
= Ukupna ugovorena vrijednost bespovratnih sredstava]]/7.5345</f>
        <v>55600.937023027407</v>
      </c>
      <c r="U3903" s="50">
        <v>0</v>
      </c>
      <c r="V3903" s="51">
        <f>Ugovori_OPULJP[[#This Row],[Javni doprinos korisnika - HRK]]/7.5345</f>
        <v>0</v>
      </c>
      <c r="W3903" s="50">
        <v>0</v>
      </c>
      <c r="X3903" s="51">
        <f>Ugovori_OPULJP[[#This Row],[Privatni doprinos korisnika - HRK]]/7.5345</f>
        <v>0</v>
      </c>
      <c r="Y3903" s="52">
        <v>418925.26</v>
      </c>
      <c r="Z3903" s="53">
        <f>Ugovori_OPULJP[[#This Row],[UKUPNI PRIHVATLJIVI IZDACI
TOTAL ELIGIBLE EXPENDITURE
= Bespovratna sredstva ukupno + doprinos korisnika
= Ukupni prihvatljivi troškovi
= Ukupna ugovorena vrijednost projekta HRK]]/7.5345</f>
        <v>55600.937023027407</v>
      </c>
      <c r="AA3903" s="44" t="s">
        <v>12326</v>
      </c>
      <c r="AB3903" s="44" t="s">
        <v>753</v>
      </c>
      <c r="AC3903" s="107" t="s">
        <v>14188</v>
      </c>
      <c r="AD3903" s="43" t="s">
        <v>12328</v>
      </c>
    </row>
    <row r="3904" spans="1:30" ht="88.5" customHeight="1" x14ac:dyDescent="0.2">
      <c r="A3904" s="66" t="s">
        <v>14189</v>
      </c>
      <c r="B3904" s="55" t="s">
        <v>12136</v>
      </c>
      <c r="C3904" s="56" t="s">
        <v>12323</v>
      </c>
      <c r="D3904" s="88" t="s">
        <v>13685</v>
      </c>
      <c r="E3904" s="44" t="s">
        <v>76</v>
      </c>
      <c r="F3904" s="62" t="s">
        <v>14190</v>
      </c>
      <c r="G3904" s="62" t="s">
        <v>14191</v>
      </c>
      <c r="H3904" s="59">
        <v>44553</v>
      </c>
      <c r="I3904" s="59">
        <v>45100</v>
      </c>
      <c r="J3904" s="48" t="str">
        <f>IF(Ugovori_OPULJP[[#This Row],[DATUM ZAVRŠETKA OPERACIJE]]&gt;DATE(2024,3,31),"u provedbi","završen")</f>
        <v>završen</v>
      </c>
      <c r="K3904" s="67" t="s">
        <v>149</v>
      </c>
      <c r="L3904" s="58" t="s">
        <v>594</v>
      </c>
      <c r="M3904" s="74" t="s">
        <v>3114</v>
      </c>
      <c r="N3904" s="49">
        <v>0.15</v>
      </c>
      <c r="O3904" s="50">
        <f>Ugovori_OPULJP[[#This Row],[Bespovratna sredstva - Ukupno (EU+Nac) HRK
= Ukupna ugovorena vrijednost bespovratnih sredstava]]*Ugovori_OPULJP[[#This Row],[EU STOPA SUFINANCIRANJA %
EU CO-FINANCING RATE %]]</f>
        <v>320204.19699999999</v>
      </c>
      <c r="P3904" s="51">
        <f>Ugovori_OPULJP[[#This Row],[Bespovratna sredstva - EU dio - HRK]]/7.5345</f>
        <v>42498.400291990176</v>
      </c>
      <c r="Q3904" s="50">
        <f>Ugovori_OPULJP[[#This Row],[Bespovratna sredstva - Ukupno (EU+Nac) HRK
= Ukupna ugovorena vrijednost bespovratnih sredstava]]*Ugovori_OPULJP[[#This Row],[STOPA NACIONALNOG SUFINANCIRANJA %]]</f>
        <v>56506.623</v>
      </c>
      <c r="R3904" s="51">
        <f>Ugovori_OPULJP[[#This Row],[Bespovratna sredstva - Nacionalni dio - HRK]]/7.5345</f>
        <v>7499.7176985865017</v>
      </c>
      <c r="S3904" s="52">
        <v>376710.82</v>
      </c>
      <c r="T3904" s="53">
        <f>Ugovori_OPULJP[[#This Row],[Bespovratna sredstva - Ukupno (EU+Nac) HRK
= Ukupna ugovorena vrijednost bespovratnih sredstava]]/7.5345</f>
        <v>49998.117990576677</v>
      </c>
      <c r="U3904" s="50">
        <v>0</v>
      </c>
      <c r="V3904" s="51">
        <f>Ugovori_OPULJP[[#This Row],[Javni doprinos korisnika - HRK]]/7.5345</f>
        <v>0</v>
      </c>
      <c r="W3904" s="50">
        <v>0</v>
      </c>
      <c r="X3904" s="51">
        <f>Ugovori_OPULJP[[#This Row],[Privatni doprinos korisnika - HRK]]/7.5345</f>
        <v>0</v>
      </c>
      <c r="Y3904" s="52">
        <v>376710.82</v>
      </c>
      <c r="Z3904" s="53">
        <f>Ugovori_OPULJP[[#This Row],[UKUPNI PRIHVATLJIVI IZDACI
TOTAL ELIGIBLE EXPENDITURE
= Bespovratna sredstva ukupno + doprinos korisnika
= Ukupni prihvatljivi troškovi
= Ukupna ugovorena vrijednost projekta HRK]]/7.5345</f>
        <v>49998.117990576677</v>
      </c>
      <c r="AA3904" s="44" t="s">
        <v>12326</v>
      </c>
      <c r="AB3904" s="44" t="s">
        <v>753</v>
      </c>
      <c r="AC3904" s="107" t="s">
        <v>14192</v>
      </c>
      <c r="AD3904" s="43" t="s">
        <v>12328</v>
      </c>
    </row>
    <row r="3905" spans="1:30" ht="88.5" customHeight="1" x14ac:dyDescent="0.2">
      <c r="A3905" s="66" t="s">
        <v>14193</v>
      </c>
      <c r="B3905" s="55" t="s">
        <v>12136</v>
      </c>
      <c r="C3905" s="56" t="s">
        <v>12323</v>
      </c>
      <c r="D3905" s="88" t="s">
        <v>13685</v>
      </c>
      <c r="E3905" s="44" t="s">
        <v>76</v>
      </c>
      <c r="F3905" s="62" t="s">
        <v>14194</v>
      </c>
      <c r="G3905" s="45" t="s">
        <v>2554</v>
      </c>
      <c r="H3905" s="59">
        <v>44735</v>
      </c>
      <c r="I3905" s="59">
        <v>45283</v>
      </c>
      <c r="J3905" s="48" t="str">
        <f>IF(Ugovori_OPULJP[[#This Row],[DATUM ZAVRŠETKA OPERACIJE]]&gt;DATE(2024,3,31),"u provedbi","završen")</f>
        <v>završen</v>
      </c>
      <c r="K3905" s="58" t="s">
        <v>14195</v>
      </c>
      <c r="L3905" s="58" t="s">
        <v>271</v>
      </c>
      <c r="M3905" s="68">
        <v>0.85</v>
      </c>
      <c r="N3905" s="68">
        <v>0.15</v>
      </c>
      <c r="O3905" s="50">
        <f>Ugovori_OPULJP[[#This Row],[Bespovratna sredstva - Ukupno (EU+Nac) HRK
= Ukupna ugovorena vrijednost bespovratnih sredstava]]*Ugovori_OPULJP[[#This Row],[EU STOPA SUFINANCIRANJA %
EU CO-FINANCING RATE %]]</f>
        <v>413503.79249999998</v>
      </c>
      <c r="P3905" s="51">
        <f>Ugovori_OPULJP[[#This Row],[Bespovratna sredstva - EU dio - HRK]]/7.5345</f>
        <v>54881.384630698783</v>
      </c>
      <c r="Q3905" s="50">
        <f>Ugovori_OPULJP[[#This Row],[Bespovratna sredstva - Ukupno (EU+Nac) HRK
= Ukupna ugovorena vrijednost bespovratnih sredstava]]*Ugovori_OPULJP[[#This Row],[STOPA NACIONALNOG SUFINANCIRANJA %]]</f>
        <v>72971.257499999992</v>
      </c>
      <c r="R3905" s="51">
        <f>Ugovori_OPULJP[[#This Row],[Bespovratna sredstva - Nacionalni dio - HRK]]/7.5345</f>
        <v>9684.9502289468437</v>
      </c>
      <c r="S3905" s="52">
        <v>486475.05</v>
      </c>
      <c r="T3905" s="53">
        <f>Ugovori_OPULJP[[#This Row],[Bespovratna sredstva - Ukupno (EU+Nac) HRK
= Ukupna ugovorena vrijednost bespovratnih sredstava]]/7.5345</f>
        <v>64566.334859645627</v>
      </c>
      <c r="U3905" s="50">
        <v>0</v>
      </c>
      <c r="V3905" s="51">
        <f>Ugovori_OPULJP[[#This Row],[Javni doprinos korisnika - HRK]]/7.5345</f>
        <v>0</v>
      </c>
      <c r="W3905" s="50">
        <v>0</v>
      </c>
      <c r="X3905" s="51">
        <f>Ugovori_OPULJP[[#This Row],[Privatni doprinos korisnika - HRK]]/7.5345</f>
        <v>0</v>
      </c>
      <c r="Y3905" s="52">
        <v>486475.05</v>
      </c>
      <c r="Z3905" s="53">
        <f>Ugovori_OPULJP[[#This Row],[UKUPNI PRIHVATLJIVI IZDACI
TOTAL ELIGIBLE EXPENDITURE
= Bespovratna sredstva ukupno + doprinos korisnika
= Ukupni prihvatljivi troškovi
= Ukupna ugovorena vrijednost projekta HRK]]/7.5345</f>
        <v>64566.334859645627</v>
      </c>
      <c r="AA3905" s="44" t="s">
        <v>12326</v>
      </c>
      <c r="AB3905" s="44" t="s">
        <v>753</v>
      </c>
      <c r="AC3905" s="107" t="s">
        <v>14196</v>
      </c>
      <c r="AD3905" s="43" t="s">
        <v>12328</v>
      </c>
    </row>
    <row r="3906" spans="1:30" ht="88.5" customHeight="1" x14ac:dyDescent="0.2">
      <c r="A3906" s="66" t="s">
        <v>14197</v>
      </c>
      <c r="B3906" s="55" t="s">
        <v>12136</v>
      </c>
      <c r="C3906" s="56" t="s">
        <v>12323</v>
      </c>
      <c r="D3906" s="88" t="s">
        <v>13685</v>
      </c>
      <c r="E3906" s="44" t="s">
        <v>76</v>
      </c>
      <c r="F3906" s="62" t="s">
        <v>14198</v>
      </c>
      <c r="G3906" s="64" t="s">
        <v>78</v>
      </c>
      <c r="H3906" s="59">
        <v>44819</v>
      </c>
      <c r="I3906" s="59">
        <v>45184</v>
      </c>
      <c r="J3906" s="48" t="str">
        <f>IF(Ugovori_OPULJP[[#This Row],[DATUM ZAVRŠETKA OPERACIJE]]&gt;DATE(2024,3,31),"u provedbi","završen")</f>
        <v>završen</v>
      </c>
      <c r="K3906" s="58" t="s">
        <v>9407</v>
      </c>
      <c r="L3906" s="67" t="s">
        <v>79</v>
      </c>
      <c r="M3906" s="49">
        <v>0.85</v>
      </c>
      <c r="N3906" s="49">
        <v>0.15</v>
      </c>
      <c r="O3906" s="50">
        <f>Ugovori_OPULJP[[#This Row],[Bespovratna sredstva - Ukupno (EU+Nac) HRK
= Ukupna ugovorena vrijednost bespovratnih sredstava]]*Ugovori_OPULJP[[#This Row],[EU STOPA SUFINANCIRANJA %
EU CO-FINANCING RATE %]]</f>
        <v>394878.09100000001</v>
      </c>
      <c r="P3906" s="51">
        <f>Ugovori_OPULJP[[#This Row],[Bespovratna sredstva - EU dio - HRK]]/7.5345</f>
        <v>52409.329218926272</v>
      </c>
      <c r="Q3906" s="50">
        <f>Ugovori_OPULJP[[#This Row],[Bespovratna sredstva - Ukupno (EU+Nac) HRK
= Ukupna ugovorena vrijednost bespovratnih sredstava]]*Ugovori_OPULJP[[#This Row],[STOPA NACIONALNOG SUFINANCIRANJA %]]</f>
        <v>69684.369000000006</v>
      </c>
      <c r="R3906" s="51">
        <f>Ugovori_OPULJP[[#This Row],[Bespovratna sredstva - Nacionalni dio - HRK]]/7.5345</f>
        <v>9248.7051562811066</v>
      </c>
      <c r="S3906" s="52">
        <v>464562.46</v>
      </c>
      <c r="T3906" s="53">
        <f>Ugovori_OPULJP[[#This Row],[Bespovratna sredstva - Ukupno (EU+Nac) HRK
= Ukupna ugovorena vrijednost bespovratnih sredstava]]/7.5345</f>
        <v>61658.034375207382</v>
      </c>
      <c r="U3906" s="50">
        <v>0</v>
      </c>
      <c r="V3906" s="51">
        <f>Ugovori_OPULJP[[#This Row],[Javni doprinos korisnika - HRK]]/7.5345</f>
        <v>0</v>
      </c>
      <c r="W3906" s="50">
        <v>0</v>
      </c>
      <c r="X3906" s="51">
        <f>Ugovori_OPULJP[[#This Row],[Privatni doprinos korisnika - HRK]]/7.5345</f>
        <v>0</v>
      </c>
      <c r="Y3906" s="52">
        <v>464562.46</v>
      </c>
      <c r="Z3906" s="53">
        <f>Ugovori_OPULJP[[#This Row],[UKUPNI PRIHVATLJIVI IZDACI
TOTAL ELIGIBLE EXPENDITURE
= Bespovratna sredstva ukupno + doprinos korisnika
= Ukupni prihvatljivi troškovi
= Ukupna ugovorena vrijednost projekta HRK]]/7.5345</f>
        <v>61658.034375207382</v>
      </c>
      <c r="AA3906" s="44" t="s">
        <v>12326</v>
      </c>
      <c r="AB3906" s="44" t="s">
        <v>753</v>
      </c>
      <c r="AC3906" s="107" t="s">
        <v>14199</v>
      </c>
      <c r="AD3906" s="43" t="s">
        <v>12328</v>
      </c>
    </row>
    <row r="3907" spans="1:30" ht="88.5" customHeight="1" x14ac:dyDescent="0.2">
      <c r="A3907" s="66" t="s">
        <v>14200</v>
      </c>
      <c r="B3907" s="55" t="s">
        <v>12136</v>
      </c>
      <c r="C3907" s="56" t="s">
        <v>12323</v>
      </c>
      <c r="D3907" s="88" t="s">
        <v>13685</v>
      </c>
      <c r="E3907" s="44" t="s">
        <v>76</v>
      </c>
      <c r="F3907" s="62" t="s">
        <v>14201</v>
      </c>
      <c r="G3907" s="64" t="s">
        <v>199</v>
      </c>
      <c r="H3907" s="59">
        <v>44735</v>
      </c>
      <c r="I3907" s="59">
        <v>45100</v>
      </c>
      <c r="J3907" s="48" t="str">
        <f>IF(Ugovori_OPULJP[[#This Row],[DATUM ZAVRŠETKA OPERACIJE]]&gt;DATE(2024,3,31),"u provedbi","završen")</f>
        <v>završen</v>
      </c>
      <c r="K3907" s="58" t="s">
        <v>200</v>
      </c>
      <c r="L3907" s="58" t="s">
        <v>200</v>
      </c>
      <c r="M3907" s="49">
        <v>0.85</v>
      </c>
      <c r="N3907" s="49">
        <v>0.15</v>
      </c>
      <c r="O3907" s="50">
        <f>Ugovori_OPULJP[[#This Row],[Bespovratna sredstva - Ukupno (EU+Nac) HRK
= Ukupna ugovorena vrijednost bespovratnih sredstava]]*Ugovori_OPULJP[[#This Row],[EU STOPA SUFINANCIRANJA %
EU CO-FINANCING RATE %]]</f>
        <v>371615.52899999998</v>
      </c>
      <c r="P3907" s="51">
        <f>Ugovori_OPULJP[[#This Row],[Bespovratna sredstva - EU dio - HRK]]/7.5345</f>
        <v>49321.856659366909</v>
      </c>
      <c r="Q3907" s="50">
        <f>Ugovori_OPULJP[[#This Row],[Bespovratna sredstva - Ukupno (EU+Nac) HRK
= Ukupna ugovorena vrijednost bespovratnih sredstava]]*Ugovori_OPULJP[[#This Row],[STOPA NACIONALNOG SUFINANCIRANJA %]]</f>
        <v>65579.210999999996</v>
      </c>
      <c r="R3907" s="51">
        <f>Ugovori_OPULJP[[#This Row],[Bespovratna sredstva - Nacionalni dio - HRK]]/7.5345</f>
        <v>8703.8570575353369</v>
      </c>
      <c r="S3907" s="52">
        <v>437194.74</v>
      </c>
      <c r="T3907" s="53">
        <f>Ugovori_OPULJP[[#This Row],[Bespovratna sredstva - Ukupno (EU+Nac) HRK
= Ukupna ugovorena vrijednost bespovratnih sredstava]]/7.5345</f>
        <v>58025.713716902246</v>
      </c>
      <c r="U3907" s="50">
        <v>0</v>
      </c>
      <c r="V3907" s="51">
        <f>Ugovori_OPULJP[[#This Row],[Javni doprinos korisnika - HRK]]/7.5345</f>
        <v>0</v>
      </c>
      <c r="W3907" s="50">
        <v>0</v>
      </c>
      <c r="X3907" s="51">
        <f>Ugovori_OPULJP[[#This Row],[Privatni doprinos korisnika - HRK]]/7.5345</f>
        <v>0</v>
      </c>
      <c r="Y3907" s="52">
        <v>437194.74</v>
      </c>
      <c r="Z3907" s="53">
        <f>Ugovori_OPULJP[[#This Row],[UKUPNI PRIHVATLJIVI IZDACI
TOTAL ELIGIBLE EXPENDITURE
= Bespovratna sredstva ukupno + doprinos korisnika
= Ukupni prihvatljivi troškovi
= Ukupna ugovorena vrijednost projekta HRK]]/7.5345</f>
        <v>58025.713716902246</v>
      </c>
      <c r="AA3907" s="44" t="s">
        <v>12326</v>
      </c>
      <c r="AB3907" s="44" t="s">
        <v>753</v>
      </c>
      <c r="AC3907" s="107" t="s">
        <v>14202</v>
      </c>
      <c r="AD3907" s="43" t="s">
        <v>12328</v>
      </c>
    </row>
    <row r="3908" spans="1:30" ht="88.5" customHeight="1" x14ac:dyDescent="0.2">
      <c r="A3908" s="61" t="s">
        <v>14203</v>
      </c>
      <c r="B3908" s="55" t="s">
        <v>12136</v>
      </c>
      <c r="C3908" s="56" t="s">
        <v>12323</v>
      </c>
      <c r="D3908" s="88" t="s">
        <v>13685</v>
      </c>
      <c r="E3908" s="44" t="s">
        <v>76</v>
      </c>
      <c r="F3908" s="62" t="s">
        <v>14204</v>
      </c>
      <c r="G3908" s="62" t="s">
        <v>2648</v>
      </c>
      <c r="H3908" s="59">
        <v>44670</v>
      </c>
      <c r="I3908" s="59">
        <v>45126</v>
      </c>
      <c r="J3908" s="48" t="str">
        <f>IF(Ugovori_OPULJP[[#This Row],[DATUM ZAVRŠETKA OPERACIJE]]&gt;DATE(2024,3,31),"u provedbi","završen")</f>
        <v>završen</v>
      </c>
      <c r="K3908" s="67" t="s">
        <v>94</v>
      </c>
      <c r="L3908" s="67" t="s">
        <v>94</v>
      </c>
      <c r="M3908" s="49">
        <v>0.85</v>
      </c>
      <c r="N3908" s="49">
        <v>0.15</v>
      </c>
      <c r="O3908" s="50">
        <f>Ugovori_OPULJP[[#This Row],[Bespovratna sredstva - Ukupno (EU+Nac) HRK
= Ukupna ugovorena vrijednost bespovratnih sredstava]]*Ugovori_OPULJP[[#This Row],[EU STOPA SUFINANCIRANJA %
EU CO-FINANCING RATE %]]</f>
        <v>421876.25</v>
      </c>
      <c r="P3908" s="51">
        <f>Ugovori_OPULJP[[#This Row],[Bespovratna sredstva - EU dio - HRK]]/7.5345</f>
        <v>55992.600703430879</v>
      </c>
      <c r="Q3908" s="50">
        <f>Ugovori_OPULJP[[#This Row],[Bespovratna sredstva - Ukupno (EU+Nac) HRK
= Ukupna ugovorena vrijednost bespovratnih sredstava]]*Ugovori_OPULJP[[#This Row],[STOPA NACIONALNOG SUFINANCIRANJA %]]</f>
        <v>74448.75</v>
      </c>
      <c r="R3908" s="51">
        <f>Ugovori_OPULJP[[#This Row],[Bespovratna sredstva - Nacionalni dio - HRK]]/7.5345</f>
        <v>9881.0471829583912</v>
      </c>
      <c r="S3908" s="52">
        <v>496325</v>
      </c>
      <c r="T3908" s="53">
        <f>Ugovori_OPULJP[[#This Row],[Bespovratna sredstva - Ukupno (EU+Nac) HRK
= Ukupna ugovorena vrijednost bespovratnih sredstava]]/7.5345</f>
        <v>65873.64788638927</v>
      </c>
      <c r="U3908" s="50">
        <v>0</v>
      </c>
      <c r="V3908" s="51">
        <f>Ugovori_OPULJP[[#This Row],[Javni doprinos korisnika - HRK]]/7.5345</f>
        <v>0</v>
      </c>
      <c r="W3908" s="50">
        <v>0</v>
      </c>
      <c r="X3908" s="51">
        <f>Ugovori_OPULJP[[#This Row],[Privatni doprinos korisnika - HRK]]/7.5345</f>
        <v>0</v>
      </c>
      <c r="Y3908" s="52">
        <v>496325</v>
      </c>
      <c r="Z3908" s="53">
        <f>Ugovori_OPULJP[[#This Row],[UKUPNI PRIHVATLJIVI IZDACI
TOTAL ELIGIBLE EXPENDITURE
= Bespovratna sredstva ukupno + doprinos korisnika
= Ukupni prihvatljivi troškovi
= Ukupna ugovorena vrijednost projekta HRK]]/7.5345</f>
        <v>65873.64788638927</v>
      </c>
      <c r="AA3908" s="44" t="s">
        <v>12326</v>
      </c>
      <c r="AB3908" s="44" t="s">
        <v>753</v>
      </c>
      <c r="AC3908" s="107" t="s">
        <v>14205</v>
      </c>
      <c r="AD3908" s="43" t="s">
        <v>12328</v>
      </c>
    </row>
    <row r="3909" spans="1:30" ht="88.5" customHeight="1" x14ac:dyDescent="0.2">
      <c r="A3909" s="66" t="s">
        <v>14206</v>
      </c>
      <c r="B3909" s="55" t="s">
        <v>12136</v>
      </c>
      <c r="C3909" s="56" t="s">
        <v>12323</v>
      </c>
      <c r="D3909" s="88" t="s">
        <v>13685</v>
      </c>
      <c r="E3909" s="44" t="s">
        <v>76</v>
      </c>
      <c r="F3909" s="62" t="s">
        <v>14207</v>
      </c>
      <c r="G3909" s="64" t="s">
        <v>14208</v>
      </c>
      <c r="H3909" s="59">
        <v>44735</v>
      </c>
      <c r="I3909" s="59">
        <v>45192</v>
      </c>
      <c r="J3909" s="48" t="str">
        <f>IF(Ugovori_OPULJP[[#This Row],[DATUM ZAVRŠETKA OPERACIJE]]&gt;DATE(2024,3,31),"u provedbi","završen")</f>
        <v>završen</v>
      </c>
      <c r="K3909" s="58" t="s">
        <v>10476</v>
      </c>
      <c r="L3909" s="58" t="s">
        <v>37</v>
      </c>
      <c r="M3909" s="49">
        <v>0.85</v>
      </c>
      <c r="N3909" s="49">
        <v>0.15</v>
      </c>
      <c r="O3909" s="50">
        <f>Ugovori_OPULJP[[#This Row],[Bespovratna sredstva - Ukupno (EU+Nac) HRK
= Ukupna ugovorena vrijednost bespovratnih sredstava]]*Ugovori_OPULJP[[#This Row],[EU STOPA SUFINANCIRANJA %
EU CO-FINANCING RATE %]]</f>
        <v>305574.65999999997</v>
      </c>
      <c r="P3909" s="51">
        <f>Ugovori_OPULJP[[#This Row],[Bespovratna sredstva - EU dio - HRK]]/7.5345</f>
        <v>40556.727055544492</v>
      </c>
      <c r="Q3909" s="50">
        <f>Ugovori_OPULJP[[#This Row],[Bespovratna sredstva - Ukupno (EU+Nac) HRK
= Ukupna ugovorena vrijednost bespovratnih sredstava]]*Ugovori_OPULJP[[#This Row],[STOPA NACIONALNOG SUFINANCIRANJA %]]</f>
        <v>53924.939999999995</v>
      </c>
      <c r="R3909" s="51">
        <f>Ugovori_OPULJP[[#This Row],[Bespovratna sredstva - Nacionalni dio - HRK]]/7.5345</f>
        <v>7157.0694803902043</v>
      </c>
      <c r="S3909" s="52">
        <v>359499.6</v>
      </c>
      <c r="T3909" s="53">
        <f>Ugovori_OPULJP[[#This Row],[Bespovratna sredstva - Ukupno (EU+Nac) HRK
= Ukupna ugovorena vrijednost bespovratnih sredstava]]/7.5345</f>
        <v>47713.796535934693</v>
      </c>
      <c r="U3909" s="50">
        <v>0</v>
      </c>
      <c r="V3909" s="51">
        <f>Ugovori_OPULJP[[#This Row],[Javni doprinos korisnika - HRK]]/7.5345</f>
        <v>0</v>
      </c>
      <c r="W3909" s="50">
        <v>0</v>
      </c>
      <c r="X3909" s="51">
        <f>Ugovori_OPULJP[[#This Row],[Privatni doprinos korisnika - HRK]]/7.5345</f>
        <v>0</v>
      </c>
      <c r="Y3909" s="52">
        <v>359499.6</v>
      </c>
      <c r="Z3909" s="53">
        <f>Ugovori_OPULJP[[#This Row],[UKUPNI PRIHVATLJIVI IZDACI
TOTAL ELIGIBLE EXPENDITURE
= Bespovratna sredstva ukupno + doprinos korisnika
= Ukupni prihvatljivi troškovi
= Ukupna ugovorena vrijednost projekta HRK]]/7.5345</f>
        <v>47713.796535934693</v>
      </c>
      <c r="AA3909" s="44" t="s">
        <v>12326</v>
      </c>
      <c r="AB3909" s="44" t="s">
        <v>753</v>
      </c>
      <c r="AC3909" s="107" t="s">
        <v>14209</v>
      </c>
      <c r="AD3909" s="43" t="s">
        <v>12328</v>
      </c>
    </row>
    <row r="3910" spans="1:30" ht="88.5" customHeight="1" x14ac:dyDescent="0.2">
      <c r="A3910" s="61" t="s">
        <v>14210</v>
      </c>
      <c r="B3910" s="55" t="s">
        <v>12136</v>
      </c>
      <c r="C3910" s="56" t="s">
        <v>12323</v>
      </c>
      <c r="D3910" s="88" t="s">
        <v>13685</v>
      </c>
      <c r="E3910" s="44" t="s">
        <v>76</v>
      </c>
      <c r="F3910" s="62" t="s">
        <v>14211</v>
      </c>
      <c r="G3910" s="62" t="s">
        <v>14212</v>
      </c>
      <c r="H3910" s="59">
        <v>44608</v>
      </c>
      <c r="I3910" s="59">
        <v>45154</v>
      </c>
      <c r="J3910" s="48" t="str">
        <f>IF(Ugovori_OPULJP[[#This Row],[DATUM ZAVRŠETKA OPERACIJE]]&gt;DATE(2024,3,31),"u provedbi","završen")</f>
        <v>završen</v>
      </c>
      <c r="K3910" s="58" t="s">
        <v>154</v>
      </c>
      <c r="L3910" s="58" t="s">
        <v>37</v>
      </c>
      <c r="M3910" s="68">
        <v>0.85</v>
      </c>
      <c r="N3910" s="49">
        <v>0.15</v>
      </c>
      <c r="O3910" s="50">
        <f>Ugovori_OPULJP[[#This Row],[Bespovratna sredstva - Ukupno (EU+Nac) HRK
= Ukupna ugovorena vrijednost bespovratnih sredstava]]*Ugovori_OPULJP[[#This Row],[EU STOPA SUFINANCIRANJA %
EU CO-FINANCING RATE %]]</f>
        <v>400058.875</v>
      </c>
      <c r="P3910" s="51">
        <f>Ugovori_OPULJP[[#This Row],[Bespovratna sredstva - EU dio - HRK]]/7.5345</f>
        <v>53096.937421195827</v>
      </c>
      <c r="Q3910" s="50">
        <f>Ugovori_OPULJP[[#This Row],[Bespovratna sredstva - Ukupno (EU+Nac) HRK
= Ukupna ugovorena vrijednost bespovratnih sredstava]]*Ugovori_OPULJP[[#This Row],[STOPA NACIONALNOG SUFINANCIRANJA %]]</f>
        <v>70598.625</v>
      </c>
      <c r="R3910" s="51">
        <f>Ugovori_OPULJP[[#This Row],[Bespovratna sredstva - Nacionalni dio - HRK]]/7.5345</f>
        <v>9370.047780211029</v>
      </c>
      <c r="S3910" s="50">
        <v>470657.5</v>
      </c>
      <c r="T3910" s="51">
        <f>Ugovori_OPULJP[[#This Row],[Bespovratna sredstva - Ukupno (EU+Nac) HRK
= Ukupna ugovorena vrijednost bespovratnih sredstava]]/7.5345</f>
        <v>62466.98520140686</v>
      </c>
      <c r="U3910" s="50">
        <v>0</v>
      </c>
      <c r="V3910" s="51">
        <f>Ugovori_OPULJP[[#This Row],[Javni doprinos korisnika - HRK]]/7.5345</f>
        <v>0</v>
      </c>
      <c r="W3910" s="50">
        <v>0</v>
      </c>
      <c r="X3910" s="51">
        <f>Ugovori_OPULJP[[#This Row],[Privatni doprinos korisnika - HRK]]/7.5345</f>
        <v>0</v>
      </c>
      <c r="Y3910" s="52">
        <v>470657.5</v>
      </c>
      <c r="Z3910" s="53">
        <f>Ugovori_OPULJP[[#This Row],[UKUPNI PRIHVATLJIVI IZDACI
TOTAL ELIGIBLE EXPENDITURE
= Bespovratna sredstva ukupno + doprinos korisnika
= Ukupni prihvatljivi troškovi
= Ukupna ugovorena vrijednost projekta HRK]]/7.5345</f>
        <v>62466.98520140686</v>
      </c>
      <c r="AA3910" s="57" t="s">
        <v>12326</v>
      </c>
      <c r="AB3910" s="57" t="s">
        <v>753</v>
      </c>
      <c r="AC3910" s="107" t="s">
        <v>14213</v>
      </c>
      <c r="AD3910" s="43" t="s">
        <v>12328</v>
      </c>
    </row>
    <row r="3911" spans="1:30" ht="88.5" customHeight="1" x14ac:dyDescent="0.2">
      <c r="A3911" s="61" t="s">
        <v>14214</v>
      </c>
      <c r="B3911" s="55" t="s">
        <v>12136</v>
      </c>
      <c r="C3911" s="56" t="s">
        <v>12323</v>
      </c>
      <c r="D3911" s="88" t="s">
        <v>13685</v>
      </c>
      <c r="E3911" s="44" t="s">
        <v>76</v>
      </c>
      <c r="F3911" s="62" t="s">
        <v>14215</v>
      </c>
      <c r="G3911" s="62" t="s">
        <v>14216</v>
      </c>
      <c r="H3911" s="59">
        <v>44502</v>
      </c>
      <c r="I3911" s="59">
        <v>45048</v>
      </c>
      <c r="J3911" s="48" t="str">
        <f>IF(Ugovori_OPULJP[[#This Row],[DATUM ZAVRŠETKA OPERACIJE]]&gt;DATE(2024,3,31),"u provedbi","završen")</f>
        <v>završen</v>
      </c>
      <c r="K3911" s="58" t="s">
        <v>211</v>
      </c>
      <c r="L3911" s="67" t="s">
        <v>211</v>
      </c>
      <c r="M3911" s="49">
        <v>0.85</v>
      </c>
      <c r="N3911" s="49">
        <v>0.15</v>
      </c>
      <c r="O3911" s="50">
        <f>Ugovori_OPULJP[[#This Row],[Bespovratna sredstva - Ukupno (EU+Nac) HRK
= Ukupna ugovorena vrijednost bespovratnih sredstava]]*Ugovori_OPULJP[[#This Row],[EU STOPA SUFINANCIRANJA %
EU CO-FINANCING RATE %]]</f>
        <v>417804.07</v>
      </c>
      <c r="P3911" s="51">
        <f>Ugovori_OPULJP[[#This Row],[Bespovratna sredstva - EU dio - HRK]]/7.5345</f>
        <v>55452.129537461013</v>
      </c>
      <c r="Q3911" s="50">
        <f>Ugovori_OPULJP[[#This Row],[Bespovratna sredstva - Ukupno (EU+Nac) HRK
= Ukupna ugovorena vrijednost bespovratnih sredstava]]*Ugovori_OPULJP[[#This Row],[STOPA NACIONALNOG SUFINANCIRANJA %]]</f>
        <v>73730.13</v>
      </c>
      <c r="R3911" s="51">
        <f>Ugovori_OPULJP[[#This Row],[Bespovratna sredstva - Nacionalni dio - HRK]]/7.5345</f>
        <v>9785.6699183754736</v>
      </c>
      <c r="S3911" s="52">
        <v>491534.2</v>
      </c>
      <c r="T3911" s="53">
        <f>Ugovori_OPULJP[[#This Row],[Bespovratna sredstva - Ukupno (EU+Nac) HRK
= Ukupna ugovorena vrijednost bespovratnih sredstava]]/7.5345</f>
        <v>65237.799455836481</v>
      </c>
      <c r="U3911" s="50">
        <v>0</v>
      </c>
      <c r="V3911" s="51">
        <f>Ugovori_OPULJP[[#This Row],[Javni doprinos korisnika - HRK]]/7.5345</f>
        <v>0</v>
      </c>
      <c r="W3911" s="50">
        <v>0</v>
      </c>
      <c r="X3911" s="51">
        <f>Ugovori_OPULJP[[#This Row],[Privatni doprinos korisnika - HRK]]/7.5345</f>
        <v>0</v>
      </c>
      <c r="Y3911" s="52">
        <v>491534.2</v>
      </c>
      <c r="Z3911" s="53">
        <f>Ugovori_OPULJP[[#This Row],[UKUPNI PRIHVATLJIVI IZDACI
TOTAL ELIGIBLE EXPENDITURE
= Bespovratna sredstva ukupno + doprinos korisnika
= Ukupni prihvatljivi troškovi
= Ukupna ugovorena vrijednost projekta HRK]]/7.5345</f>
        <v>65237.799455836481</v>
      </c>
      <c r="AA3911" s="44" t="s">
        <v>12326</v>
      </c>
      <c r="AB3911" s="44" t="s">
        <v>753</v>
      </c>
      <c r="AC3911" s="107" t="s">
        <v>14217</v>
      </c>
      <c r="AD3911" s="43" t="s">
        <v>12328</v>
      </c>
    </row>
    <row r="3912" spans="1:30" ht="88.5" customHeight="1" x14ac:dyDescent="0.2">
      <c r="A3912" s="61" t="s">
        <v>14218</v>
      </c>
      <c r="B3912" s="55" t="s">
        <v>12136</v>
      </c>
      <c r="C3912" s="56" t="s">
        <v>12323</v>
      </c>
      <c r="D3912" s="88" t="s">
        <v>13685</v>
      </c>
      <c r="E3912" s="44" t="s">
        <v>76</v>
      </c>
      <c r="F3912" s="62" t="s">
        <v>14219</v>
      </c>
      <c r="G3912" s="62" t="s">
        <v>14220</v>
      </c>
      <c r="H3912" s="59">
        <v>44670</v>
      </c>
      <c r="I3912" s="59">
        <v>45218</v>
      </c>
      <c r="J3912" s="48" t="str">
        <f>IF(Ugovori_OPULJP[[#This Row],[DATUM ZAVRŠETKA OPERACIJE]]&gt;DATE(2024,3,31),"u provedbi","završen")</f>
        <v>završen</v>
      </c>
      <c r="K3912" s="46" t="s">
        <v>37</v>
      </c>
      <c r="L3912" s="67" t="s">
        <v>37</v>
      </c>
      <c r="M3912" s="49">
        <v>0.85</v>
      </c>
      <c r="N3912" s="49">
        <v>0.15</v>
      </c>
      <c r="O3912" s="50">
        <f>Ugovori_OPULJP[[#This Row],[Bespovratna sredstva - Ukupno (EU+Nac) HRK
= Ukupna ugovorena vrijednost bespovratnih sredstava]]*Ugovori_OPULJP[[#This Row],[EU STOPA SUFINANCIRANJA %
EU CO-FINANCING RATE %]]</f>
        <v>421036.98550000001</v>
      </c>
      <c r="P3912" s="51">
        <f>Ugovori_OPULJP[[#This Row],[Bespovratna sredstva - EU dio - HRK]]/7.5345</f>
        <v>55881.211161988183</v>
      </c>
      <c r="Q3912" s="50">
        <f>Ugovori_OPULJP[[#This Row],[Bespovratna sredstva - Ukupno (EU+Nac) HRK
= Ukupna ugovorena vrijednost bespovratnih sredstava]]*Ugovori_OPULJP[[#This Row],[STOPA NACIONALNOG SUFINANCIRANJA %]]</f>
        <v>74300.644499999995</v>
      </c>
      <c r="R3912" s="51">
        <f>Ugovori_OPULJP[[#This Row],[Bespovratna sredstva - Nacionalni dio - HRK]]/7.5345</f>
        <v>9861.3902050567376</v>
      </c>
      <c r="S3912" s="52">
        <v>495337.63</v>
      </c>
      <c r="T3912" s="53">
        <f>Ugovori_OPULJP[[#This Row],[Bespovratna sredstva - Ukupno (EU+Nac) HRK
= Ukupna ugovorena vrijednost bespovratnih sredstava]]/7.5345</f>
        <v>65742.601367044917</v>
      </c>
      <c r="U3912" s="50">
        <v>0</v>
      </c>
      <c r="V3912" s="51">
        <f>Ugovori_OPULJP[[#This Row],[Javni doprinos korisnika - HRK]]/7.5345</f>
        <v>0</v>
      </c>
      <c r="W3912" s="50">
        <v>0</v>
      </c>
      <c r="X3912" s="51">
        <f>Ugovori_OPULJP[[#This Row],[Privatni doprinos korisnika - HRK]]/7.5345</f>
        <v>0</v>
      </c>
      <c r="Y3912" s="52">
        <v>495337.63</v>
      </c>
      <c r="Z3912" s="53">
        <f>Ugovori_OPULJP[[#This Row],[UKUPNI PRIHVATLJIVI IZDACI
TOTAL ELIGIBLE EXPENDITURE
= Bespovratna sredstva ukupno + doprinos korisnika
= Ukupni prihvatljivi troškovi
= Ukupna ugovorena vrijednost projekta HRK]]/7.5345</f>
        <v>65742.601367044917</v>
      </c>
      <c r="AA3912" s="44" t="s">
        <v>12326</v>
      </c>
      <c r="AB3912" s="44" t="s">
        <v>753</v>
      </c>
      <c r="AC3912" s="107" t="s">
        <v>14221</v>
      </c>
      <c r="AD3912" s="43" t="s">
        <v>12328</v>
      </c>
    </row>
    <row r="3913" spans="1:30" ht="88.5" customHeight="1" x14ac:dyDescent="0.2">
      <c r="A3913" s="61" t="s">
        <v>14222</v>
      </c>
      <c r="B3913" s="55" t="s">
        <v>12136</v>
      </c>
      <c r="C3913" s="56" t="s">
        <v>12323</v>
      </c>
      <c r="D3913" s="88" t="s">
        <v>13685</v>
      </c>
      <c r="E3913" s="44" t="s">
        <v>76</v>
      </c>
      <c r="F3913" s="62" t="s">
        <v>14223</v>
      </c>
      <c r="G3913" s="62" t="s">
        <v>14224</v>
      </c>
      <c r="H3913" s="59">
        <v>44553</v>
      </c>
      <c r="I3913" s="59">
        <v>44918</v>
      </c>
      <c r="J3913" s="48" t="str">
        <f>IF(Ugovori_OPULJP[[#This Row],[DATUM ZAVRŠETKA OPERACIJE]]&gt;DATE(2024,3,31),"u provedbi","završen")</f>
        <v>završen</v>
      </c>
      <c r="K3913" s="67" t="s">
        <v>37</v>
      </c>
      <c r="L3913" s="58" t="s">
        <v>37</v>
      </c>
      <c r="M3913" s="74" t="s">
        <v>3114</v>
      </c>
      <c r="N3913" s="49">
        <v>0.15</v>
      </c>
      <c r="O3913" s="50">
        <f>Ugovori_OPULJP[[#This Row],[Bespovratna sredstva - Ukupno (EU+Nac) HRK
= Ukupna ugovorena vrijednost bespovratnih sredstava]]*Ugovori_OPULJP[[#This Row],[EU STOPA SUFINANCIRANJA %
EU CO-FINANCING RATE %]]</f>
        <v>422444.76400000002</v>
      </c>
      <c r="P3913" s="51">
        <f>Ugovori_OPULJP[[#This Row],[Bespovratna sredstva - EU dio - HRK]]/7.5345</f>
        <v>56068.055478133916</v>
      </c>
      <c r="Q3913" s="50">
        <f>Ugovori_OPULJP[[#This Row],[Bespovratna sredstva - Ukupno (EU+Nac) HRK
= Ukupna ugovorena vrijednost bespovratnih sredstava]]*Ugovori_OPULJP[[#This Row],[STOPA NACIONALNOG SUFINANCIRANJA %]]</f>
        <v>74549.076000000001</v>
      </c>
      <c r="R3913" s="51">
        <f>Ugovori_OPULJP[[#This Row],[Bespovratna sredstva - Nacionalni dio - HRK]]/7.5345</f>
        <v>9894.3627314353962</v>
      </c>
      <c r="S3913" s="52">
        <v>496993.84</v>
      </c>
      <c r="T3913" s="53">
        <f>Ugovori_OPULJP[[#This Row],[Bespovratna sredstva - Ukupno (EU+Nac) HRK
= Ukupna ugovorena vrijednost bespovratnih sredstava]]/7.5345</f>
        <v>65962.41820956931</v>
      </c>
      <c r="U3913" s="50">
        <v>0</v>
      </c>
      <c r="V3913" s="51">
        <f>Ugovori_OPULJP[[#This Row],[Javni doprinos korisnika - HRK]]/7.5345</f>
        <v>0</v>
      </c>
      <c r="W3913" s="50">
        <v>0</v>
      </c>
      <c r="X3913" s="51">
        <f>Ugovori_OPULJP[[#This Row],[Privatni doprinos korisnika - HRK]]/7.5345</f>
        <v>0</v>
      </c>
      <c r="Y3913" s="52">
        <v>496993.84</v>
      </c>
      <c r="Z3913" s="53">
        <f>Ugovori_OPULJP[[#This Row],[UKUPNI PRIHVATLJIVI IZDACI
TOTAL ELIGIBLE EXPENDITURE
= Bespovratna sredstva ukupno + doprinos korisnika
= Ukupni prihvatljivi troškovi
= Ukupna ugovorena vrijednost projekta HRK]]/7.5345</f>
        <v>65962.41820956931</v>
      </c>
      <c r="AA3913" s="44" t="s">
        <v>12326</v>
      </c>
      <c r="AB3913" s="44" t="s">
        <v>753</v>
      </c>
      <c r="AC3913" s="107" t="s">
        <v>14225</v>
      </c>
      <c r="AD3913" s="43" t="s">
        <v>12328</v>
      </c>
    </row>
    <row r="3914" spans="1:30" ht="88.5" customHeight="1" x14ac:dyDescent="0.2">
      <c r="A3914" s="66" t="s">
        <v>14226</v>
      </c>
      <c r="B3914" s="55" t="s">
        <v>12136</v>
      </c>
      <c r="C3914" s="56" t="s">
        <v>12323</v>
      </c>
      <c r="D3914" s="88" t="s">
        <v>13685</v>
      </c>
      <c r="E3914" s="44" t="s">
        <v>76</v>
      </c>
      <c r="F3914" s="62" t="s">
        <v>14227</v>
      </c>
      <c r="G3914" s="62" t="s">
        <v>14228</v>
      </c>
      <c r="H3914" s="59">
        <v>44553</v>
      </c>
      <c r="I3914" s="59">
        <v>44918</v>
      </c>
      <c r="J3914" s="48" t="str">
        <f>IF(Ugovori_OPULJP[[#This Row],[DATUM ZAVRŠETKA OPERACIJE]]&gt;DATE(2024,3,31),"u provedbi","završen")</f>
        <v>završen</v>
      </c>
      <c r="K3914" s="67" t="s">
        <v>333</v>
      </c>
      <c r="L3914" s="58" t="s">
        <v>333</v>
      </c>
      <c r="M3914" s="74" t="s">
        <v>3114</v>
      </c>
      <c r="N3914" s="49">
        <v>0.15</v>
      </c>
      <c r="O3914" s="50">
        <f>Ugovori_OPULJP[[#This Row],[Bespovratna sredstva - Ukupno (EU+Nac) HRK
= Ukupna ugovorena vrijednost bespovratnih sredstava]]*Ugovori_OPULJP[[#This Row],[EU STOPA SUFINANCIRANJA %
EU CO-FINANCING RATE %]]</f>
        <v>307019.78749999998</v>
      </c>
      <c r="P3914" s="51">
        <f>Ugovori_OPULJP[[#This Row],[Bespovratna sredstva - EU dio - HRK]]/7.5345</f>
        <v>40748.528435861699</v>
      </c>
      <c r="Q3914" s="50">
        <f>Ugovori_OPULJP[[#This Row],[Bespovratna sredstva - Ukupno (EU+Nac) HRK
= Ukupna ugovorena vrijednost bespovratnih sredstava]]*Ugovori_OPULJP[[#This Row],[STOPA NACIONALNOG SUFINANCIRANJA %]]</f>
        <v>54179.962500000001</v>
      </c>
      <c r="R3914" s="51">
        <f>Ugovori_OPULJP[[#This Row],[Bespovratna sredstva - Nacionalni dio - HRK]]/7.5345</f>
        <v>7190.9167827991241</v>
      </c>
      <c r="S3914" s="52">
        <v>361199.75</v>
      </c>
      <c r="T3914" s="53">
        <f>Ugovori_OPULJP[[#This Row],[Bespovratna sredstva - Ukupno (EU+Nac) HRK
= Ukupna ugovorena vrijednost bespovratnih sredstava]]/7.5345</f>
        <v>47939.445218660825</v>
      </c>
      <c r="U3914" s="50">
        <v>0</v>
      </c>
      <c r="V3914" s="51">
        <f>Ugovori_OPULJP[[#This Row],[Javni doprinos korisnika - HRK]]/7.5345</f>
        <v>0</v>
      </c>
      <c r="W3914" s="50">
        <v>0</v>
      </c>
      <c r="X3914" s="51">
        <f>Ugovori_OPULJP[[#This Row],[Privatni doprinos korisnika - HRK]]/7.5345</f>
        <v>0</v>
      </c>
      <c r="Y3914" s="52">
        <v>361199.75</v>
      </c>
      <c r="Z3914" s="53">
        <f>Ugovori_OPULJP[[#This Row],[UKUPNI PRIHVATLJIVI IZDACI
TOTAL ELIGIBLE EXPENDITURE
= Bespovratna sredstva ukupno + doprinos korisnika
= Ukupni prihvatljivi troškovi
= Ukupna ugovorena vrijednost projekta HRK]]/7.5345</f>
        <v>47939.445218660825</v>
      </c>
      <c r="AA3914" s="44" t="s">
        <v>12326</v>
      </c>
      <c r="AB3914" s="44" t="s">
        <v>753</v>
      </c>
      <c r="AC3914" s="107" t="s">
        <v>14229</v>
      </c>
      <c r="AD3914" s="43" t="s">
        <v>12328</v>
      </c>
    </row>
    <row r="3915" spans="1:30" ht="88.5" customHeight="1" x14ac:dyDescent="0.2">
      <c r="A3915" s="41" t="s">
        <v>14230</v>
      </c>
      <c r="B3915" s="55" t="s">
        <v>12136</v>
      </c>
      <c r="C3915" s="56" t="s">
        <v>12323</v>
      </c>
      <c r="D3915" s="56" t="s">
        <v>13685</v>
      </c>
      <c r="E3915" s="57" t="s">
        <v>76</v>
      </c>
      <c r="F3915" s="62" t="s">
        <v>14231</v>
      </c>
      <c r="G3915" s="62" t="s">
        <v>14232</v>
      </c>
      <c r="H3915" s="59">
        <v>44769</v>
      </c>
      <c r="I3915" s="59">
        <v>45134</v>
      </c>
      <c r="J3915" s="48" t="str">
        <f>IF(Ugovori_OPULJP[[#This Row],[DATUM ZAVRŠETKA OPERACIJE]]&gt;DATE(2024,3,31),"u provedbi","završen")</f>
        <v>završen</v>
      </c>
      <c r="K3915" s="67" t="s">
        <v>10510</v>
      </c>
      <c r="L3915" s="58" t="s">
        <v>37</v>
      </c>
      <c r="M3915" s="49">
        <v>0.85</v>
      </c>
      <c r="N3915" s="49">
        <v>0.15</v>
      </c>
      <c r="O3915" s="50">
        <f>Ugovori_OPULJP[[#This Row],[Bespovratna sredstva - Ukupno (EU+Nac) HRK
= Ukupna ugovorena vrijednost bespovratnih sredstava]]*Ugovori_OPULJP[[#This Row],[EU STOPA SUFINANCIRANJA %
EU CO-FINANCING RATE %]]</f>
        <v>402562.09949999995</v>
      </c>
      <c r="P3915" s="51">
        <f>Ugovori_OPULJP[[#This Row],[Bespovratna sredstva - EU dio - HRK]]/7.5345</f>
        <v>53429.172406928119</v>
      </c>
      <c r="Q3915" s="50">
        <f>Ugovori_OPULJP[[#This Row],[Bespovratna sredstva - Ukupno (EU+Nac) HRK
= Ukupna ugovorena vrijednost bespovratnih sredstava]]*Ugovori_OPULJP[[#This Row],[STOPA NACIONALNOG SUFINANCIRANJA %]]</f>
        <v>71040.37049999999</v>
      </c>
      <c r="R3915" s="51">
        <f>Ugovori_OPULJP[[#This Row],[Bespovratna sredstva - Nacionalni dio - HRK]]/7.5345</f>
        <v>9428.6774835755514</v>
      </c>
      <c r="S3915" s="52">
        <v>473602.47</v>
      </c>
      <c r="T3915" s="53">
        <f>Ugovori_OPULJP[[#This Row],[Bespovratna sredstva - Ukupno (EU+Nac) HRK
= Ukupna ugovorena vrijednost bespovratnih sredstava]]/7.5345</f>
        <v>62857.849890503676</v>
      </c>
      <c r="U3915" s="50">
        <v>0</v>
      </c>
      <c r="V3915" s="51">
        <f>Ugovori_OPULJP[[#This Row],[Javni doprinos korisnika - HRK]]/7.5345</f>
        <v>0</v>
      </c>
      <c r="W3915" s="50">
        <v>0</v>
      </c>
      <c r="X3915" s="51">
        <f>Ugovori_OPULJP[[#This Row],[Privatni doprinos korisnika - HRK]]/7.5345</f>
        <v>0</v>
      </c>
      <c r="Y3915" s="52">
        <v>473602.47</v>
      </c>
      <c r="Z3915" s="53">
        <f>Ugovori_OPULJP[[#This Row],[UKUPNI PRIHVATLJIVI IZDACI
TOTAL ELIGIBLE EXPENDITURE
= Bespovratna sredstva ukupno + doprinos korisnika
= Ukupni prihvatljivi troškovi
= Ukupna ugovorena vrijednost projekta HRK]]/7.5345</f>
        <v>62857.849890503676</v>
      </c>
      <c r="AA3915" s="57" t="s">
        <v>12326</v>
      </c>
      <c r="AB3915" s="57" t="s">
        <v>753</v>
      </c>
      <c r="AC3915" s="107" t="s">
        <v>14233</v>
      </c>
      <c r="AD3915" s="63" t="s">
        <v>12328</v>
      </c>
    </row>
    <row r="3916" spans="1:30" ht="88.5" customHeight="1" x14ac:dyDescent="0.2">
      <c r="A3916" s="66" t="s">
        <v>14234</v>
      </c>
      <c r="B3916" s="55" t="s">
        <v>12136</v>
      </c>
      <c r="C3916" s="56" t="s">
        <v>12323</v>
      </c>
      <c r="D3916" s="88" t="s">
        <v>13685</v>
      </c>
      <c r="E3916" s="44" t="s">
        <v>76</v>
      </c>
      <c r="F3916" s="62" t="s">
        <v>14235</v>
      </c>
      <c r="G3916" s="62" t="s">
        <v>14236</v>
      </c>
      <c r="H3916" s="59">
        <v>44553</v>
      </c>
      <c r="I3916" s="59">
        <v>44980</v>
      </c>
      <c r="J3916" s="48" t="str">
        <f>IF(Ugovori_OPULJP[[#This Row],[DATUM ZAVRŠETKA OPERACIJE]]&gt;DATE(2024,3,31),"u provedbi","završen")</f>
        <v>završen</v>
      </c>
      <c r="K3916" s="67" t="s">
        <v>155</v>
      </c>
      <c r="L3916" s="46" t="s">
        <v>155</v>
      </c>
      <c r="M3916" s="74" t="s">
        <v>3114</v>
      </c>
      <c r="N3916" s="49">
        <v>0.15</v>
      </c>
      <c r="O3916" s="50">
        <f>Ugovori_OPULJP[[#This Row],[Bespovratna sredstva - Ukupno (EU+Nac) HRK
= Ukupna ugovorena vrijednost bespovratnih sredstava]]*Ugovori_OPULJP[[#This Row],[EU STOPA SUFINANCIRANJA %
EU CO-FINANCING RATE %]]</f>
        <v>385147.90299999999</v>
      </c>
      <c r="P3916" s="51">
        <f>Ugovori_OPULJP[[#This Row],[Bespovratna sredstva - EU dio - HRK]]/7.5345</f>
        <v>51117.911341163977</v>
      </c>
      <c r="Q3916" s="50">
        <f>Ugovori_OPULJP[[#This Row],[Bespovratna sredstva - Ukupno (EU+Nac) HRK
= Ukupna ugovorena vrijednost bespovratnih sredstava]]*Ugovori_OPULJP[[#This Row],[STOPA NACIONALNOG SUFINANCIRANJA %]]</f>
        <v>67967.277000000002</v>
      </c>
      <c r="R3916" s="51">
        <f>Ugovori_OPULJP[[#This Row],[Bespovratna sredstva - Nacionalni dio - HRK]]/7.5345</f>
        <v>9020.8078837348203</v>
      </c>
      <c r="S3916" s="52">
        <v>453115.18</v>
      </c>
      <c r="T3916" s="53">
        <f>Ugovori_OPULJP[[#This Row],[Bespovratna sredstva - Ukupno (EU+Nac) HRK
= Ukupna ugovorena vrijednost bespovratnih sredstava]]/7.5345</f>
        <v>60138.719224898792</v>
      </c>
      <c r="U3916" s="50">
        <v>0</v>
      </c>
      <c r="V3916" s="51">
        <f>Ugovori_OPULJP[[#This Row],[Javni doprinos korisnika - HRK]]/7.5345</f>
        <v>0</v>
      </c>
      <c r="W3916" s="50">
        <v>0</v>
      </c>
      <c r="X3916" s="51">
        <f>Ugovori_OPULJP[[#This Row],[Privatni doprinos korisnika - HRK]]/7.5345</f>
        <v>0</v>
      </c>
      <c r="Y3916" s="52">
        <v>453115.18</v>
      </c>
      <c r="Z3916" s="53">
        <f>Ugovori_OPULJP[[#This Row],[UKUPNI PRIHVATLJIVI IZDACI
TOTAL ELIGIBLE EXPENDITURE
= Bespovratna sredstva ukupno + doprinos korisnika
= Ukupni prihvatljivi troškovi
= Ukupna ugovorena vrijednost projekta HRK]]/7.5345</f>
        <v>60138.719224898792</v>
      </c>
      <c r="AA3916" s="44" t="s">
        <v>12326</v>
      </c>
      <c r="AB3916" s="44" t="s">
        <v>753</v>
      </c>
      <c r="AC3916" s="107" t="s">
        <v>14237</v>
      </c>
      <c r="AD3916" s="43" t="s">
        <v>12328</v>
      </c>
    </row>
    <row r="3917" spans="1:30" ht="88.5" customHeight="1" x14ac:dyDescent="0.2">
      <c r="A3917" s="61" t="s">
        <v>14238</v>
      </c>
      <c r="B3917" s="55" t="s">
        <v>12136</v>
      </c>
      <c r="C3917" s="56" t="s">
        <v>12323</v>
      </c>
      <c r="D3917" s="88" t="s">
        <v>13685</v>
      </c>
      <c r="E3917" s="44" t="s">
        <v>76</v>
      </c>
      <c r="F3917" s="62" t="s">
        <v>14239</v>
      </c>
      <c r="G3917" s="62" t="s">
        <v>14240</v>
      </c>
      <c r="H3917" s="59">
        <v>44559</v>
      </c>
      <c r="I3917" s="59">
        <v>44957</v>
      </c>
      <c r="J3917" s="48" t="str">
        <f>IF(Ugovori_OPULJP[[#This Row],[DATUM ZAVRŠETKA OPERACIJE]]&gt;DATE(2024,3,31),"u provedbi","završen")</f>
        <v>završen</v>
      </c>
      <c r="K3917" s="58" t="s">
        <v>1833</v>
      </c>
      <c r="L3917" s="46" t="s">
        <v>271</v>
      </c>
      <c r="M3917" s="74" t="s">
        <v>3114</v>
      </c>
      <c r="N3917" s="49">
        <v>0.15</v>
      </c>
      <c r="O3917" s="50">
        <f>Ugovori_OPULJP[[#This Row],[Bespovratna sredstva - Ukupno (EU+Nac) HRK
= Ukupna ugovorena vrijednost bespovratnih sredstava]]*Ugovori_OPULJP[[#This Row],[EU STOPA SUFINANCIRANJA %
EU CO-FINANCING RATE %]]</f>
        <v>376883.24249999999</v>
      </c>
      <c r="P3917" s="51">
        <f>Ugovori_OPULJP[[#This Row],[Bespovratna sredstva - EU dio - HRK]]/7.5345</f>
        <v>50021.002389010551</v>
      </c>
      <c r="Q3917" s="50">
        <f>Ugovori_OPULJP[[#This Row],[Bespovratna sredstva - Ukupno (EU+Nac) HRK
= Ukupna ugovorena vrijednost bespovratnih sredstava]]*Ugovori_OPULJP[[#This Row],[STOPA NACIONALNOG SUFINANCIRANJA %]]</f>
        <v>66508.807499999995</v>
      </c>
      <c r="R3917" s="51">
        <f>Ugovori_OPULJP[[#This Row],[Bespovratna sredstva - Nacionalni dio - HRK]]/7.5345</f>
        <v>8827.235715707744</v>
      </c>
      <c r="S3917" s="52">
        <v>443392.05</v>
      </c>
      <c r="T3917" s="53">
        <f>Ugovori_OPULJP[[#This Row],[Bespovratna sredstva - Ukupno (EU+Nac) HRK
= Ukupna ugovorena vrijednost bespovratnih sredstava]]/7.5345</f>
        <v>58848.238104718293</v>
      </c>
      <c r="U3917" s="50">
        <v>0</v>
      </c>
      <c r="V3917" s="51">
        <f>Ugovori_OPULJP[[#This Row],[Javni doprinos korisnika - HRK]]/7.5345</f>
        <v>0</v>
      </c>
      <c r="W3917" s="50">
        <v>0</v>
      </c>
      <c r="X3917" s="51">
        <f>Ugovori_OPULJP[[#This Row],[Privatni doprinos korisnika - HRK]]/7.5345</f>
        <v>0</v>
      </c>
      <c r="Y3917" s="52">
        <v>443392.05</v>
      </c>
      <c r="Z3917" s="53">
        <f>Ugovori_OPULJP[[#This Row],[UKUPNI PRIHVATLJIVI IZDACI
TOTAL ELIGIBLE EXPENDITURE
= Bespovratna sredstva ukupno + doprinos korisnika
= Ukupni prihvatljivi troškovi
= Ukupna ugovorena vrijednost projekta HRK]]/7.5345</f>
        <v>58848.238104718293</v>
      </c>
      <c r="AA3917" s="57" t="s">
        <v>12326</v>
      </c>
      <c r="AB3917" s="57" t="s">
        <v>753</v>
      </c>
      <c r="AC3917" s="107" t="s">
        <v>14241</v>
      </c>
      <c r="AD3917" s="63" t="s">
        <v>12328</v>
      </c>
    </row>
    <row r="3918" spans="1:30" ht="88.5" customHeight="1" x14ac:dyDescent="0.2">
      <c r="A3918" s="61" t="s">
        <v>14242</v>
      </c>
      <c r="B3918" s="55" t="s">
        <v>12136</v>
      </c>
      <c r="C3918" s="56" t="s">
        <v>12323</v>
      </c>
      <c r="D3918" s="88" t="s">
        <v>13685</v>
      </c>
      <c r="E3918" s="44" t="s">
        <v>76</v>
      </c>
      <c r="F3918" s="62" t="s">
        <v>14243</v>
      </c>
      <c r="G3918" s="62" t="s">
        <v>1100</v>
      </c>
      <c r="H3918" s="59">
        <v>44805</v>
      </c>
      <c r="I3918" s="59">
        <v>45170</v>
      </c>
      <c r="J3918" s="48" t="str">
        <f>IF(Ugovori_OPULJP[[#This Row],[DATUM ZAVRŠETKA OPERACIJE]]&gt;DATE(2024,3,31),"u provedbi","završen")</f>
        <v>završen</v>
      </c>
      <c r="K3918" s="46" t="s">
        <v>173</v>
      </c>
      <c r="L3918" s="46" t="s">
        <v>173</v>
      </c>
      <c r="M3918" s="49">
        <v>0.85</v>
      </c>
      <c r="N3918" s="49">
        <v>0.15</v>
      </c>
      <c r="O3918" s="50">
        <f>Ugovori_OPULJP[[#This Row],[Bespovratna sredstva - Ukupno (EU+Nac) HRK
= Ukupna ugovorena vrijednost bespovratnih sredstava]]*Ugovori_OPULJP[[#This Row],[EU STOPA SUFINANCIRANJA %
EU CO-FINANCING RATE %]]</f>
        <v>327504.42200000002</v>
      </c>
      <c r="P3918" s="51">
        <f>Ugovori_OPULJP[[#This Row],[Bespovratna sredstva - EU dio - HRK]]/7.5345</f>
        <v>43467.306656048844</v>
      </c>
      <c r="Q3918" s="50">
        <f>Ugovori_OPULJP[[#This Row],[Bespovratna sredstva - Ukupno (EU+Nac) HRK
= Ukupna ugovorena vrijednost bespovratnih sredstava]]*Ugovori_OPULJP[[#This Row],[STOPA NACIONALNOG SUFINANCIRANJA %]]</f>
        <v>57794.898000000001</v>
      </c>
      <c r="R3918" s="51">
        <f>Ugovori_OPULJP[[#This Row],[Bespovratna sredstva - Nacionalni dio - HRK]]/7.5345</f>
        <v>7670.7011745968539</v>
      </c>
      <c r="S3918" s="52">
        <v>385299.32</v>
      </c>
      <c r="T3918" s="51">
        <f>Ugovori_OPULJP[[#This Row],[Bespovratna sredstva - Ukupno (EU+Nac) HRK
= Ukupna ugovorena vrijednost bespovratnih sredstava]]/7.5345</f>
        <v>51138.007830645693</v>
      </c>
      <c r="U3918" s="50">
        <v>0</v>
      </c>
      <c r="V3918" s="51">
        <f>Ugovori_OPULJP[[#This Row],[Javni doprinos korisnika - HRK]]/7.5345</f>
        <v>0</v>
      </c>
      <c r="W3918" s="50">
        <v>0</v>
      </c>
      <c r="X3918" s="51">
        <f>Ugovori_OPULJP[[#This Row],[Privatni doprinos korisnika - HRK]]/7.5345</f>
        <v>0</v>
      </c>
      <c r="Y3918" s="52">
        <v>385299.32</v>
      </c>
      <c r="Z3918" s="53">
        <f>Ugovori_OPULJP[[#This Row],[UKUPNI PRIHVATLJIVI IZDACI
TOTAL ELIGIBLE EXPENDITURE
= Bespovratna sredstva ukupno + doprinos korisnika
= Ukupni prihvatljivi troškovi
= Ukupna ugovorena vrijednost projekta HRK]]/7.5345</f>
        <v>51138.007830645693</v>
      </c>
      <c r="AA3918" s="44" t="s">
        <v>12326</v>
      </c>
      <c r="AB3918" s="44" t="s">
        <v>753</v>
      </c>
      <c r="AC3918" s="107" t="s">
        <v>14244</v>
      </c>
      <c r="AD3918" s="43" t="s">
        <v>12328</v>
      </c>
    </row>
    <row r="3919" spans="1:30" ht="88.5" customHeight="1" x14ac:dyDescent="0.2">
      <c r="A3919" s="66" t="s">
        <v>14245</v>
      </c>
      <c r="B3919" s="55" t="s">
        <v>12136</v>
      </c>
      <c r="C3919" s="56" t="s">
        <v>12323</v>
      </c>
      <c r="D3919" s="88" t="s">
        <v>13685</v>
      </c>
      <c r="E3919" s="44" t="s">
        <v>76</v>
      </c>
      <c r="F3919" s="62" t="s">
        <v>14246</v>
      </c>
      <c r="G3919" s="62" t="s">
        <v>14247</v>
      </c>
      <c r="H3919" s="59">
        <v>44553</v>
      </c>
      <c r="I3919" s="59">
        <v>44918</v>
      </c>
      <c r="J3919" s="48" t="str">
        <f>IF(Ugovori_OPULJP[[#This Row],[DATUM ZAVRŠETKA OPERACIJE]]&gt;DATE(2024,3,31),"u provedbi","završen")</f>
        <v>završen</v>
      </c>
      <c r="K3919" s="67" t="s">
        <v>10510</v>
      </c>
      <c r="L3919" s="67" t="s">
        <v>37</v>
      </c>
      <c r="M3919" s="74" t="s">
        <v>3114</v>
      </c>
      <c r="N3919" s="49">
        <v>0.15</v>
      </c>
      <c r="O3919" s="50">
        <f>Ugovori_OPULJP[[#This Row],[Bespovratna sredstva - Ukupno (EU+Nac) HRK
= Ukupna ugovorena vrijednost bespovratnih sredstava]]*Ugovori_OPULJP[[#This Row],[EU STOPA SUFINANCIRANJA %
EU CO-FINANCING RATE %]]</f>
        <v>384854.56800000003</v>
      </c>
      <c r="P3919" s="51">
        <f>Ugovori_OPULJP[[#This Row],[Bespovratna sredstva - EU dio - HRK]]/7.5345</f>
        <v>51078.979096157673</v>
      </c>
      <c r="Q3919" s="50">
        <f>Ugovori_OPULJP[[#This Row],[Bespovratna sredstva - Ukupno (EU+Nac) HRK
= Ukupna ugovorena vrijednost bespovratnih sredstava]]*Ugovori_OPULJP[[#This Row],[STOPA NACIONALNOG SUFINANCIRANJA %]]</f>
        <v>67915.512000000002</v>
      </c>
      <c r="R3919" s="51">
        <f>Ugovori_OPULJP[[#This Row],[Bespovratna sredstva - Nacionalni dio - HRK]]/7.5345</f>
        <v>9013.9374875572357</v>
      </c>
      <c r="S3919" s="52">
        <v>452770.08</v>
      </c>
      <c r="T3919" s="53">
        <f>Ugovori_OPULJP[[#This Row],[Bespovratna sredstva - Ukupno (EU+Nac) HRK
= Ukupna ugovorena vrijednost bespovratnih sredstava]]/7.5345</f>
        <v>60092.916583714912</v>
      </c>
      <c r="U3919" s="50">
        <v>0</v>
      </c>
      <c r="V3919" s="51">
        <f>Ugovori_OPULJP[[#This Row],[Javni doprinos korisnika - HRK]]/7.5345</f>
        <v>0</v>
      </c>
      <c r="W3919" s="50">
        <v>0</v>
      </c>
      <c r="X3919" s="51">
        <f>Ugovori_OPULJP[[#This Row],[Privatni doprinos korisnika - HRK]]/7.5345</f>
        <v>0</v>
      </c>
      <c r="Y3919" s="52">
        <v>452770.08</v>
      </c>
      <c r="Z3919" s="53">
        <f>Ugovori_OPULJP[[#This Row],[UKUPNI PRIHVATLJIVI IZDACI
TOTAL ELIGIBLE EXPENDITURE
= Bespovratna sredstva ukupno + doprinos korisnika
= Ukupni prihvatljivi troškovi
= Ukupna ugovorena vrijednost projekta HRK]]/7.5345</f>
        <v>60092.916583714912</v>
      </c>
      <c r="AA3919" s="44" t="s">
        <v>12326</v>
      </c>
      <c r="AB3919" s="44" t="s">
        <v>753</v>
      </c>
      <c r="AC3919" s="107" t="s">
        <v>14248</v>
      </c>
      <c r="AD3919" s="43" t="s">
        <v>12328</v>
      </c>
    </row>
    <row r="3920" spans="1:30" ht="88.5" customHeight="1" x14ac:dyDescent="0.2">
      <c r="A3920" s="61" t="s">
        <v>14249</v>
      </c>
      <c r="B3920" s="55" t="s">
        <v>12136</v>
      </c>
      <c r="C3920" s="56" t="s">
        <v>12323</v>
      </c>
      <c r="D3920" s="88" t="s">
        <v>13685</v>
      </c>
      <c r="E3920" s="44" t="s">
        <v>76</v>
      </c>
      <c r="F3920" s="62" t="s">
        <v>14250</v>
      </c>
      <c r="G3920" s="62" t="s">
        <v>14251</v>
      </c>
      <c r="H3920" s="59">
        <v>44608</v>
      </c>
      <c r="I3920" s="59">
        <v>45154</v>
      </c>
      <c r="J3920" s="48" t="str">
        <f>IF(Ugovori_OPULJP[[#This Row],[DATUM ZAVRŠETKA OPERACIJE]]&gt;DATE(2024,3,31),"u provedbi","završen")</f>
        <v>završen</v>
      </c>
      <c r="K3920" s="58" t="s">
        <v>99</v>
      </c>
      <c r="L3920" s="58" t="s">
        <v>99</v>
      </c>
      <c r="M3920" s="68">
        <v>0.85</v>
      </c>
      <c r="N3920" s="49">
        <v>0.15</v>
      </c>
      <c r="O3920" s="50">
        <f>Ugovori_OPULJP[[#This Row],[Bespovratna sredstva - Ukupno (EU+Nac) HRK
= Ukupna ugovorena vrijednost bespovratnih sredstava]]*Ugovori_OPULJP[[#This Row],[EU STOPA SUFINANCIRANJA %
EU CO-FINANCING RATE %]]</f>
        <v>344986.68650000001</v>
      </c>
      <c r="P3920" s="51">
        <f>Ugovori_OPULJP[[#This Row],[Bespovratna sredstva - EU dio - HRK]]/7.5345</f>
        <v>45787.601897936162</v>
      </c>
      <c r="Q3920" s="50">
        <f>Ugovori_OPULJP[[#This Row],[Bespovratna sredstva - Ukupno (EU+Nac) HRK
= Ukupna ugovorena vrijednost bespovratnih sredstava]]*Ugovori_OPULJP[[#This Row],[STOPA NACIONALNOG SUFINANCIRANJA %]]</f>
        <v>60880.003499999999</v>
      </c>
      <c r="R3920" s="51">
        <f>Ugovori_OPULJP[[#This Row],[Bespovratna sredstva - Nacionalni dio - HRK]]/7.5345</f>
        <v>8080.1650408122632</v>
      </c>
      <c r="S3920" s="50">
        <v>405866.69</v>
      </c>
      <c r="T3920" s="51">
        <f>Ugovori_OPULJP[[#This Row],[Bespovratna sredstva - Ukupno (EU+Nac) HRK
= Ukupna ugovorena vrijednost bespovratnih sredstava]]/7.5345</f>
        <v>53867.76693874842</v>
      </c>
      <c r="U3920" s="50">
        <v>0</v>
      </c>
      <c r="V3920" s="51">
        <f>Ugovori_OPULJP[[#This Row],[Javni doprinos korisnika - HRK]]/7.5345</f>
        <v>0</v>
      </c>
      <c r="W3920" s="50">
        <v>0</v>
      </c>
      <c r="X3920" s="51">
        <f>Ugovori_OPULJP[[#This Row],[Privatni doprinos korisnika - HRK]]/7.5345</f>
        <v>0</v>
      </c>
      <c r="Y3920" s="52">
        <v>405866.69</v>
      </c>
      <c r="Z3920" s="53">
        <f>Ugovori_OPULJP[[#This Row],[UKUPNI PRIHVATLJIVI IZDACI
TOTAL ELIGIBLE EXPENDITURE
= Bespovratna sredstva ukupno + doprinos korisnika
= Ukupni prihvatljivi troškovi
= Ukupna ugovorena vrijednost projekta HRK]]/7.5345</f>
        <v>53867.76693874842</v>
      </c>
      <c r="AA3920" s="57" t="s">
        <v>12326</v>
      </c>
      <c r="AB3920" s="57" t="s">
        <v>753</v>
      </c>
      <c r="AC3920" s="107" t="s">
        <v>14252</v>
      </c>
      <c r="AD3920" s="43" t="s">
        <v>12328</v>
      </c>
    </row>
    <row r="3921" spans="1:30" ht="88.5" customHeight="1" x14ac:dyDescent="0.2">
      <c r="A3921" s="41" t="s">
        <v>14253</v>
      </c>
      <c r="B3921" s="55" t="s">
        <v>12136</v>
      </c>
      <c r="C3921" s="56" t="s">
        <v>12323</v>
      </c>
      <c r="D3921" s="56" t="s">
        <v>13685</v>
      </c>
      <c r="E3921" s="57" t="s">
        <v>76</v>
      </c>
      <c r="F3921" s="62" t="s">
        <v>14254</v>
      </c>
      <c r="G3921" s="62" t="s">
        <v>14255</v>
      </c>
      <c r="H3921" s="59">
        <v>44769</v>
      </c>
      <c r="I3921" s="59">
        <v>45226</v>
      </c>
      <c r="J3921" s="48" t="str">
        <f>IF(Ugovori_OPULJP[[#This Row],[DATUM ZAVRŠETKA OPERACIJE]]&gt;DATE(2024,3,31),"u provedbi","završen")</f>
        <v>završen</v>
      </c>
      <c r="K3921" s="67" t="s">
        <v>14256</v>
      </c>
      <c r="L3921" s="58" t="s">
        <v>37</v>
      </c>
      <c r="M3921" s="49">
        <v>0.85</v>
      </c>
      <c r="N3921" s="49">
        <v>0.15</v>
      </c>
      <c r="O3921" s="50">
        <f>Ugovori_OPULJP[[#This Row],[Bespovratna sredstva - Ukupno (EU+Nac) HRK
= Ukupna ugovorena vrijednost bespovratnih sredstava]]*Ugovori_OPULJP[[#This Row],[EU STOPA SUFINANCIRANJA %
EU CO-FINANCING RATE %]]</f>
        <v>358228.89600000001</v>
      </c>
      <c r="P3921" s="51">
        <f>Ugovori_OPULJP[[#This Row],[Bespovratna sredstva - EU dio - HRK]]/7.5345</f>
        <v>47545.145132391001</v>
      </c>
      <c r="Q3921" s="50">
        <f>Ugovori_OPULJP[[#This Row],[Bespovratna sredstva - Ukupno (EU+Nac) HRK
= Ukupna ugovorena vrijednost bespovratnih sredstava]]*Ugovori_OPULJP[[#This Row],[STOPA NACIONALNOG SUFINANCIRANJA %]]</f>
        <v>63216.864000000001</v>
      </c>
      <c r="R3921" s="51">
        <f>Ugovori_OPULJP[[#This Row],[Bespovratna sredstva - Nacionalni dio - HRK]]/7.5345</f>
        <v>8390.3197292454697</v>
      </c>
      <c r="S3921" s="52">
        <v>421445.76</v>
      </c>
      <c r="T3921" s="53">
        <f>Ugovori_OPULJP[[#This Row],[Bespovratna sredstva - Ukupno (EU+Nac) HRK
= Ukupna ugovorena vrijednost bespovratnih sredstava]]/7.5345</f>
        <v>55935.464861636472</v>
      </c>
      <c r="U3921" s="50">
        <v>0</v>
      </c>
      <c r="V3921" s="51">
        <f>Ugovori_OPULJP[[#This Row],[Javni doprinos korisnika - HRK]]/7.5345</f>
        <v>0</v>
      </c>
      <c r="W3921" s="50">
        <v>0</v>
      </c>
      <c r="X3921" s="51">
        <f>Ugovori_OPULJP[[#This Row],[Privatni doprinos korisnika - HRK]]/7.5345</f>
        <v>0</v>
      </c>
      <c r="Y3921" s="52">
        <v>421445.76</v>
      </c>
      <c r="Z3921" s="53">
        <f>Ugovori_OPULJP[[#This Row],[UKUPNI PRIHVATLJIVI IZDACI
TOTAL ELIGIBLE EXPENDITURE
= Bespovratna sredstva ukupno + doprinos korisnika
= Ukupni prihvatljivi troškovi
= Ukupna ugovorena vrijednost projekta HRK]]/7.5345</f>
        <v>55935.464861636472</v>
      </c>
      <c r="AA3921" s="57" t="s">
        <v>12326</v>
      </c>
      <c r="AB3921" s="57" t="s">
        <v>753</v>
      </c>
      <c r="AC3921" s="107" t="s">
        <v>14257</v>
      </c>
      <c r="AD3921" s="63" t="s">
        <v>12328</v>
      </c>
    </row>
    <row r="3922" spans="1:30" ht="88.5" customHeight="1" x14ac:dyDescent="0.2">
      <c r="A3922" s="61" t="s">
        <v>14258</v>
      </c>
      <c r="B3922" s="55" t="s">
        <v>12136</v>
      </c>
      <c r="C3922" s="56" t="s">
        <v>12323</v>
      </c>
      <c r="D3922" s="88" t="s">
        <v>13685</v>
      </c>
      <c r="E3922" s="44" t="s">
        <v>76</v>
      </c>
      <c r="F3922" s="62" t="s">
        <v>14259</v>
      </c>
      <c r="G3922" s="62" t="s">
        <v>14260</v>
      </c>
      <c r="H3922" s="59">
        <v>44621</v>
      </c>
      <c r="I3922" s="59">
        <v>44986</v>
      </c>
      <c r="J3922" s="48" t="str">
        <f>IF(Ugovori_OPULJP[[#This Row],[DATUM ZAVRŠETKA OPERACIJE]]&gt;DATE(2024,3,31),"u provedbi","završen")</f>
        <v>završen</v>
      </c>
      <c r="K3922" s="58" t="s">
        <v>36</v>
      </c>
      <c r="L3922" s="58" t="s">
        <v>155</v>
      </c>
      <c r="M3922" s="49">
        <v>0.85</v>
      </c>
      <c r="N3922" s="49">
        <v>0.15</v>
      </c>
      <c r="O3922" s="50">
        <f>Ugovori_OPULJP[[#This Row],[Bespovratna sredstva - Ukupno (EU+Nac) HRK
= Ukupna ugovorena vrijednost bespovratnih sredstava]]*Ugovori_OPULJP[[#This Row],[EU STOPA SUFINANCIRANJA %
EU CO-FINANCING RATE %]]</f>
        <v>371250.84499999997</v>
      </c>
      <c r="P3922" s="51">
        <f>Ugovori_OPULJP[[#This Row],[Bespovratna sredstva - EU dio - HRK]]/7.5345</f>
        <v>49273.454774703023</v>
      </c>
      <c r="Q3922" s="50">
        <f>Ugovori_OPULJP[[#This Row],[Bespovratna sredstva - Ukupno (EU+Nac) HRK
= Ukupna ugovorena vrijednost bespovratnih sredstava]]*Ugovori_OPULJP[[#This Row],[STOPA NACIONALNOG SUFINANCIRANJA %]]</f>
        <v>65514.854999999996</v>
      </c>
      <c r="R3922" s="51">
        <f>Ugovori_OPULJP[[#This Row],[Bespovratna sredstva - Nacionalni dio - HRK]]/7.5345</f>
        <v>8695.315548477005</v>
      </c>
      <c r="S3922" s="52">
        <v>436765.7</v>
      </c>
      <c r="T3922" s="53">
        <f>Ugovori_OPULJP[[#This Row],[Bespovratna sredstva - Ukupno (EU+Nac) HRK
= Ukupna ugovorena vrijednost bespovratnih sredstava]]/7.5345</f>
        <v>57968.770323180033</v>
      </c>
      <c r="U3922" s="50">
        <v>0</v>
      </c>
      <c r="V3922" s="51">
        <f>Ugovori_OPULJP[[#This Row],[Javni doprinos korisnika - HRK]]/7.5345</f>
        <v>0</v>
      </c>
      <c r="W3922" s="50">
        <v>0</v>
      </c>
      <c r="X3922" s="51">
        <f>Ugovori_OPULJP[[#This Row],[Privatni doprinos korisnika - HRK]]/7.5345</f>
        <v>0</v>
      </c>
      <c r="Y3922" s="52">
        <v>436765.7</v>
      </c>
      <c r="Z3922" s="53">
        <f>Ugovori_OPULJP[[#This Row],[UKUPNI PRIHVATLJIVI IZDACI
TOTAL ELIGIBLE EXPENDITURE
= Bespovratna sredstva ukupno + doprinos korisnika
= Ukupni prihvatljivi troškovi
= Ukupna ugovorena vrijednost projekta HRK]]/7.5345</f>
        <v>57968.770323180033</v>
      </c>
      <c r="AA3922" s="44" t="s">
        <v>12326</v>
      </c>
      <c r="AB3922" s="44" t="s">
        <v>753</v>
      </c>
      <c r="AC3922" s="107" t="s">
        <v>14261</v>
      </c>
      <c r="AD3922" s="43" t="s">
        <v>12328</v>
      </c>
    </row>
    <row r="3923" spans="1:30" ht="88.5" customHeight="1" x14ac:dyDescent="0.2">
      <c r="A3923" s="41" t="s">
        <v>14262</v>
      </c>
      <c r="B3923" s="55" t="s">
        <v>12136</v>
      </c>
      <c r="C3923" s="56" t="s">
        <v>12323</v>
      </c>
      <c r="D3923" s="56" t="s">
        <v>13685</v>
      </c>
      <c r="E3923" s="57" t="s">
        <v>76</v>
      </c>
      <c r="F3923" s="62" t="s">
        <v>14263</v>
      </c>
      <c r="G3923" s="62" t="s">
        <v>6541</v>
      </c>
      <c r="H3923" s="59">
        <v>44769</v>
      </c>
      <c r="I3923" s="59">
        <v>45134</v>
      </c>
      <c r="J3923" s="48" t="str">
        <f>IF(Ugovori_OPULJP[[#This Row],[DATUM ZAVRŠETKA OPERACIJE]]&gt;DATE(2024,3,31),"u provedbi","završen")</f>
        <v>završen</v>
      </c>
      <c r="K3923" s="58" t="s">
        <v>425</v>
      </c>
      <c r="L3923" s="58" t="s">
        <v>425</v>
      </c>
      <c r="M3923" s="49">
        <v>0.85</v>
      </c>
      <c r="N3923" s="49">
        <v>0.15</v>
      </c>
      <c r="O3923" s="50">
        <f>Ugovori_OPULJP[[#This Row],[Bespovratna sredstva - Ukupno (EU+Nac) HRK
= Ukupna ugovorena vrijednost bespovratnih sredstava]]*Ugovori_OPULJP[[#This Row],[EU STOPA SUFINANCIRANJA %
EU CO-FINANCING RATE %]]</f>
        <v>341549.04849999998</v>
      </c>
      <c r="P3923" s="51">
        <f>Ugovori_OPULJP[[#This Row],[Bespovratna sredstva - EU dio - HRK]]/7.5345</f>
        <v>45331.348928263316</v>
      </c>
      <c r="Q3923" s="50">
        <f>Ugovori_OPULJP[[#This Row],[Bespovratna sredstva - Ukupno (EU+Nac) HRK
= Ukupna ugovorena vrijednost bespovratnih sredstava]]*Ugovori_OPULJP[[#This Row],[STOPA NACIONALNOG SUFINANCIRANJA %]]</f>
        <v>60273.361499999992</v>
      </c>
      <c r="R3923" s="51">
        <f>Ugovori_OPULJP[[#This Row],[Bespovratna sredstva - Nacionalni dio - HRK]]/7.5345</f>
        <v>7999.6498108699961</v>
      </c>
      <c r="S3923" s="52">
        <v>401822.41</v>
      </c>
      <c r="T3923" s="53">
        <f>Ugovori_OPULJP[[#This Row],[Bespovratna sredstva - Ukupno (EU+Nac) HRK
= Ukupna ugovorena vrijednost bespovratnih sredstava]]/7.5345</f>
        <v>53330.998739133312</v>
      </c>
      <c r="U3923" s="50">
        <v>0</v>
      </c>
      <c r="V3923" s="51">
        <f>Ugovori_OPULJP[[#This Row],[Javni doprinos korisnika - HRK]]/7.5345</f>
        <v>0</v>
      </c>
      <c r="W3923" s="50">
        <v>0</v>
      </c>
      <c r="X3923" s="51">
        <f>Ugovori_OPULJP[[#This Row],[Privatni doprinos korisnika - HRK]]/7.5345</f>
        <v>0</v>
      </c>
      <c r="Y3923" s="52">
        <v>401822.41</v>
      </c>
      <c r="Z3923" s="53">
        <f>Ugovori_OPULJP[[#This Row],[UKUPNI PRIHVATLJIVI IZDACI
TOTAL ELIGIBLE EXPENDITURE
= Bespovratna sredstva ukupno + doprinos korisnika
= Ukupni prihvatljivi troškovi
= Ukupna ugovorena vrijednost projekta HRK]]/7.5345</f>
        <v>53330.998739133312</v>
      </c>
      <c r="AA3923" s="57" t="s">
        <v>12326</v>
      </c>
      <c r="AB3923" s="57" t="s">
        <v>753</v>
      </c>
      <c r="AC3923" s="107" t="s">
        <v>14264</v>
      </c>
      <c r="AD3923" s="63" t="s">
        <v>12328</v>
      </c>
    </row>
    <row r="3924" spans="1:30" ht="88.5" customHeight="1" x14ac:dyDescent="0.2">
      <c r="A3924" s="61" t="s">
        <v>14265</v>
      </c>
      <c r="B3924" s="55" t="s">
        <v>12136</v>
      </c>
      <c r="C3924" s="56" t="s">
        <v>12323</v>
      </c>
      <c r="D3924" s="88" t="s">
        <v>13685</v>
      </c>
      <c r="E3924" s="44" t="s">
        <v>76</v>
      </c>
      <c r="F3924" s="62" t="s">
        <v>14266</v>
      </c>
      <c r="G3924" s="62" t="s">
        <v>14267</v>
      </c>
      <c r="H3924" s="59">
        <v>44651</v>
      </c>
      <c r="I3924" s="59">
        <v>45077</v>
      </c>
      <c r="J3924" s="48" t="str">
        <f>IF(Ugovori_OPULJP[[#This Row],[DATUM ZAVRŠETKA OPERACIJE]]&gt;DATE(2024,3,31),"u provedbi","završen")</f>
        <v>završen</v>
      </c>
      <c r="K3924" s="67" t="s">
        <v>5735</v>
      </c>
      <c r="L3924" s="67" t="s">
        <v>249</v>
      </c>
      <c r="M3924" s="49">
        <v>0.85</v>
      </c>
      <c r="N3924" s="49">
        <v>0.15</v>
      </c>
      <c r="O3924" s="50">
        <f>Ugovori_OPULJP[[#This Row],[Bespovratna sredstva - Ukupno (EU+Nac) HRK
= Ukupna ugovorena vrijednost bespovratnih sredstava]]*Ugovori_OPULJP[[#This Row],[EU STOPA SUFINANCIRANJA %
EU CO-FINANCING RATE %]]</f>
        <v>393250.8</v>
      </c>
      <c r="P3924" s="51">
        <f>Ugovori_OPULJP[[#This Row],[Bespovratna sredstva - EU dio - HRK]]/7.5345</f>
        <v>52193.350587298424</v>
      </c>
      <c r="Q3924" s="50">
        <f>Ugovori_OPULJP[[#This Row],[Bespovratna sredstva - Ukupno (EU+Nac) HRK
= Ukupna ugovorena vrijednost bespovratnih sredstava]]*Ugovori_OPULJP[[#This Row],[STOPA NACIONALNOG SUFINANCIRANJA %]]</f>
        <v>69397.2</v>
      </c>
      <c r="R3924" s="51">
        <f>Ugovori_OPULJP[[#This Row],[Bespovratna sredstva - Nacionalni dio - HRK]]/7.5345</f>
        <v>9210.5912801114864</v>
      </c>
      <c r="S3924" s="52">
        <v>462648</v>
      </c>
      <c r="T3924" s="53">
        <f>Ugovori_OPULJP[[#This Row],[Bespovratna sredstva - Ukupno (EU+Nac) HRK
= Ukupna ugovorena vrijednost bespovratnih sredstava]]/7.5345</f>
        <v>61403.941867409914</v>
      </c>
      <c r="U3924" s="50">
        <v>0</v>
      </c>
      <c r="V3924" s="51">
        <f>Ugovori_OPULJP[[#This Row],[Javni doprinos korisnika - HRK]]/7.5345</f>
        <v>0</v>
      </c>
      <c r="W3924" s="50">
        <v>0</v>
      </c>
      <c r="X3924" s="51">
        <f>Ugovori_OPULJP[[#This Row],[Privatni doprinos korisnika - HRK]]/7.5345</f>
        <v>0</v>
      </c>
      <c r="Y3924" s="52">
        <v>462648</v>
      </c>
      <c r="Z3924" s="53">
        <f>Ugovori_OPULJP[[#This Row],[UKUPNI PRIHVATLJIVI IZDACI
TOTAL ELIGIBLE EXPENDITURE
= Bespovratna sredstva ukupno + doprinos korisnika
= Ukupni prihvatljivi troškovi
= Ukupna ugovorena vrijednost projekta HRK]]/7.5345</f>
        <v>61403.941867409914</v>
      </c>
      <c r="AA3924" s="44" t="s">
        <v>12326</v>
      </c>
      <c r="AB3924" s="44" t="s">
        <v>753</v>
      </c>
      <c r="AC3924" s="107" t="s">
        <v>14268</v>
      </c>
      <c r="AD3924" s="43" t="s">
        <v>12328</v>
      </c>
    </row>
    <row r="3925" spans="1:30" ht="88.5" customHeight="1" x14ac:dyDescent="0.2">
      <c r="A3925" s="66" t="s">
        <v>14269</v>
      </c>
      <c r="B3925" s="55" t="s">
        <v>12136</v>
      </c>
      <c r="C3925" s="56" t="s">
        <v>12323</v>
      </c>
      <c r="D3925" s="88" t="s">
        <v>13685</v>
      </c>
      <c r="E3925" s="44" t="s">
        <v>76</v>
      </c>
      <c r="F3925" s="62" t="s">
        <v>14270</v>
      </c>
      <c r="G3925" s="64" t="s">
        <v>2157</v>
      </c>
      <c r="H3925" s="59">
        <v>44735</v>
      </c>
      <c r="I3925" s="59">
        <v>45192</v>
      </c>
      <c r="J3925" s="48" t="str">
        <f>IF(Ugovori_OPULJP[[#This Row],[DATUM ZAVRŠETKA OPERACIJE]]&gt;DATE(2024,3,31),"u provedbi","završen")</f>
        <v>završen</v>
      </c>
      <c r="K3925" s="58" t="s">
        <v>99</v>
      </c>
      <c r="L3925" s="58" t="s">
        <v>99</v>
      </c>
      <c r="M3925" s="68">
        <v>0.85</v>
      </c>
      <c r="N3925" s="49">
        <v>0.15</v>
      </c>
      <c r="O3925" s="50">
        <f>Ugovori_OPULJP[[#This Row],[Bespovratna sredstva - Ukupno (EU+Nac) HRK
= Ukupna ugovorena vrijednost bespovratnih sredstava]]*Ugovori_OPULJP[[#This Row],[EU STOPA SUFINANCIRANJA %
EU CO-FINANCING RATE %]]</f>
        <v>417588</v>
      </c>
      <c r="P3925" s="51">
        <f>Ugovori_OPULJP[[#This Row],[Bespovratna sredstva - EU dio - HRK]]/7.5345</f>
        <v>55423.45212024686</v>
      </c>
      <c r="Q3925" s="50">
        <f>Ugovori_OPULJP[[#This Row],[Bespovratna sredstva - Ukupno (EU+Nac) HRK
= Ukupna ugovorena vrijednost bespovratnih sredstava]]*Ugovori_OPULJP[[#This Row],[STOPA NACIONALNOG SUFINANCIRANJA %]]</f>
        <v>73692</v>
      </c>
      <c r="R3925" s="51">
        <f>Ugovori_OPULJP[[#This Row],[Bespovratna sredstva - Nacionalni dio - HRK]]/7.5345</f>
        <v>9780.6091976906228</v>
      </c>
      <c r="S3925" s="52">
        <v>491280</v>
      </c>
      <c r="T3925" s="53">
        <f>Ugovori_OPULJP[[#This Row],[Bespovratna sredstva - Ukupno (EU+Nac) HRK
= Ukupna ugovorena vrijednost bespovratnih sredstava]]/7.5345</f>
        <v>65204.061317937485</v>
      </c>
      <c r="U3925" s="50">
        <v>0</v>
      </c>
      <c r="V3925" s="51">
        <f>Ugovori_OPULJP[[#This Row],[Javni doprinos korisnika - HRK]]/7.5345</f>
        <v>0</v>
      </c>
      <c r="W3925" s="50">
        <v>0</v>
      </c>
      <c r="X3925" s="51">
        <f>Ugovori_OPULJP[[#This Row],[Privatni doprinos korisnika - HRK]]/7.5345</f>
        <v>0</v>
      </c>
      <c r="Y3925" s="52">
        <v>491280</v>
      </c>
      <c r="Z3925" s="53">
        <f>Ugovori_OPULJP[[#This Row],[UKUPNI PRIHVATLJIVI IZDACI
TOTAL ELIGIBLE EXPENDITURE
= Bespovratna sredstva ukupno + doprinos korisnika
= Ukupni prihvatljivi troškovi
= Ukupna ugovorena vrijednost projekta HRK]]/7.5345</f>
        <v>65204.061317937485</v>
      </c>
      <c r="AA3925" s="44" t="s">
        <v>12326</v>
      </c>
      <c r="AB3925" s="44" t="s">
        <v>753</v>
      </c>
      <c r="AC3925" s="107" t="s">
        <v>14271</v>
      </c>
      <c r="AD3925" s="43" t="s">
        <v>12328</v>
      </c>
    </row>
    <row r="3926" spans="1:30" ht="88.5" customHeight="1" x14ac:dyDescent="0.2">
      <c r="A3926" s="66" t="s">
        <v>14272</v>
      </c>
      <c r="B3926" s="55" t="s">
        <v>12136</v>
      </c>
      <c r="C3926" s="56" t="s">
        <v>12323</v>
      </c>
      <c r="D3926" s="88" t="s">
        <v>13685</v>
      </c>
      <c r="E3926" s="44" t="s">
        <v>76</v>
      </c>
      <c r="F3926" s="62" t="s">
        <v>14273</v>
      </c>
      <c r="G3926" s="62" t="s">
        <v>14274</v>
      </c>
      <c r="H3926" s="59">
        <v>44553</v>
      </c>
      <c r="I3926" s="59">
        <v>44918</v>
      </c>
      <c r="J3926" s="48" t="str">
        <f>IF(Ugovori_OPULJP[[#This Row],[DATUM ZAVRŠETKA OPERACIJE]]&gt;DATE(2024,3,31),"u provedbi","završen")</f>
        <v>završen</v>
      </c>
      <c r="K3926" s="67" t="s">
        <v>13953</v>
      </c>
      <c r="L3926" s="58" t="s">
        <v>37</v>
      </c>
      <c r="M3926" s="74" t="s">
        <v>3114</v>
      </c>
      <c r="N3926" s="49">
        <v>0.15</v>
      </c>
      <c r="O3926" s="50">
        <f>Ugovori_OPULJP[[#This Row],[Bespovratna sredstva - Ukupno (EU+Nac) HRK
= Ukupna ugovorena vrijednost bespovratnih sredstava]]*Ugovori_OPULJP[[#This Row],[EU STOPA SUFINANCIRANJA %
EU CO-FINANCING RATE %]]</f>
        <v>400035.5</v>
      </c>
      <c r="P3926" s="51">
        <f>Ugovori_OPULJP[[#This Row],[Bespovratna sredstva - EU dio - HRK]]/7.5345</f>
        <v>53093.835025549139</v>
      </c>
      <c r="Q3926" s="50">
        <f>Ugovori_OPULJP[[#This Row],[Bespovratna sredstva - Ukupno (EU+Nac) HRK
= Ukupna ugovorena vrijednost bespovratnih sredstava]]*Ugovori_OPULJP[[#This Row],[STOPA NACIONALNOG SUFINANCIRANJA %]]</f>
        <v>70594.5</v>
      </c>
      <c r="R3926" s="51">
        <f>Ugovori_OPULJP[[#This Row],[Bespovratna sredstva - Nacionalni dio - HRK]]/7.5345</f>
        <v>9369.5002986263189</v>
      </c>
      <c r="S3926" s="52">
        <v>470630</v>
      </c>
      <c r="T3926" s="53">
        <f>Ugovori_OPULJP[[#This Row],[Bespovratna sredstva - Ukupno (EU+Nac) HRK
= Ukupna ugovorena vrijednost bespovratnih sredstava]]/7.5345</f>
        <v>62463.335324175459</v>
      </c>
      <c r="U3926" s="50">
        <v>0</v>
      </c>
      <c r="V3926" s="51">
        <f>Ugovori_OPULJP[[#This Row],[Javni doprinos korisnika - HRK]]/7.5345</f>
        <v>0</v>
      </c>
      <c r="W3926" s="50">
        <v>0</v>
      </c>
      <c r="X3926" s="51">
        <f>Ugovori_OPULJP[[#This Row],[Privatni doprinos korisnika - HRK]]/7.5345</f>
        <v>0</v>
      </c>
      <c r="Y3926" s="52">
        <v>470630</v>
      </c>
      <c r="Z3926" s="53">
        <f>Ugovori_OPULJP[[#This Row],[UKUPNI PRIHVATLJIVI IZDACI
TOTAL ELIGIBLE EXPENDITURE
= Bespovratna sredstva ukupno + doprinos korisnika
= Ukupni prihvatljivi troškovi
= Ukupna ugovorena vrijednost projekta HRK]]/7.5345</f>
        <v>62463.335324175459</v>
      </c>
      <c r="AA3926" s="57" t="s">
        <v>12326</v>
      </c>
      <c r="AB3926" s="57" t="s">
        <v>753</v>
      </c>
      <c r="AC3926" s="107" t="s">
        <v>14275</v>
      </c>
      <c r="AD3926" s="43" t="s">
        <v>12328</v>
      </c>
    </row>
    <row r="3927" spans="1:30" ht="88.5" customHeight="1" x14ac:dyDescent="0.2">
      <c r="A3927" s="66" t="s">
        <v>14276</v>
      </c>
      <c r="B3927" s="55" t="s">
        <v>12136</v>
      </c>
      <c r="C3927" s="56" t="s">
        <v>12323</v>
      </c>
      <c r="D3927" s="88" t="s">
        <v>13685</v>
      </c>
      <c r="E3927" s="44" t="s">
        <v>76</v>
      </c>
      <c r="F3927" s="62" t="s">
        <v>14277</v>
      </c>
      <c r="G3927" s="64" t="s">
        <v>8875</v>
      </c>
      <c r="H3927" s="59">
        <v>44735</v>
      </c>
      <c r="I3927" s="59">
        <v>45283</v>
      </c>
      <c r="J3927" s="48" t="str">
        <f>IF(Ugovori_OPULJP[[#This Row],[DATUM ZAVRŠETKA OPERACIJE]]&gt;DATE(2024,3,31),"u provedbi","završen")</f>
        <v>završen</v>
      </c>
      <c r="K3927" s="58" t="s">
        <v>338</v>
      </c>
      <c r="L3927" s="46" t="s">
        <v>338</v>
      </c>
      <c r="M3927" s="49">
        <v>0.85</v>
      </c>
      <c r="N3927" s="49">
        <v>0.15</v>
      </c>
      <c r="O3927" s="50">
        <f>Ugovori_OPULJP[[#This Row],[Bespovratna sredstva - Ukupno (EU+Nac) HRK
= Ukupna ugovorena vrijednost bespovratnih sredstava]]*Ugovori_OPULJP[[#This Row],[EU STOPA SUFINANCIRANJA %
EU CO-FINANCING RATE %]]</f>
        <v>375738.09700000001</v>
      </c>
      <c r="P3927" s="51">
        <f>Ugovori_OPULJP[[#This Row],[Bespovratna sredstva - EU dio - HRK]]/7.5345</f>
        <v>49869.015462207179</v>
      </c>
      <c r="Q3927" s="50">
        <f>Ugovori_OPULJP[[#This Row],[Bespovratna sredstva - Ukupno (EU+Nac) HRK
= Ukupna ugovorena vrijednost bespovratnih sredstava]]*Ugovori_OPULJP[[#This Row],[STOPA NACIONALNOG SUFINANCIRANJA %]]</f>
        <v>66306.722999999998</v>
      </c>
      <c r="R3927" s="51">
        <f>Ugovori_OPULJP[[#This Row],[Bespovratna sredstva - Nacionalni dio - HRK]]/7.5345</f>
        <v>8800.4144933306779</v>
      </c>
      <c r="S3927" s="52">
        <v>442044.82</v>
      </c>
      <c r="T3927" s="53">
        <f>Ugovori_OPULJP[[#This Row],[Bespovratna sredstva - Ukupno (EU+Nac) HRK
= Ukupna ugovorena vrijednost bespovratnih sredstava]]/7.5345</f>
        <v>58669.42995553786</v>
      </c>
      <c r="U3927" s="50">
        <v>0</v>
      </c>
      <c r="V3927" s="51">
        <f>Ugovori_OPULJP[[#This Row],[Javni doprinos korisnika - HRK]]/7.5345</f>
        <v>0</v>
      </c>
      <c r="W3927" s="50">
        <v>0</v>
      </c>
      <c r="X3927" s="51">
        <f>Ugovori_OPULJP[[#This Row],[Privatni doprinos korisnika - HRK]]/7.5345</f>
        <v>0</v>
      </c>
      <c r="Y3927" s="52">
        <v>442044.82</v>
      </c>
      <c r="Z3927" s="53">
        <f>Ugovori_OPULJP[[#This Row],[UKUPNI PRIHVATLJIVI IZDACI
TOTAL ELIGIBLE EXPENDITURE
= Bespovratna sredstva ukupno + doprinos korisnika
= Ukupni prihvatljivi troškovi
= Ukupna ugovorena vrijednost projekta HRK]]/7.5345</f>
        <v>58669.42995553786</v>
      </c>
      <c r="AA3927" s="44" t="s">
        <v>12326</v>
      </c>
      <c r="AB3927" s="44" t="s">
        <v>753</v>
      </c>
      <c r="AC3927" s="107" t="s">
        <v>14278</v>
      </c>
      <c r="AD3927" s="43" t="s">
        <v>12328</v>
      </c>
    </row>
    <row r="3928" spans="1:30" ht="88.5" customHeight="1" x14ac:dyDescent="0.2">
      <c r="A3928" s="61" t="s">
        <v>14279</v>
      </c>
      <c r="B3928" s="55" t="s">
        <v>12136</v>
      </c>
      <c r="C3928" s="56" t="s">
        <v>12323</v>
      </c>
      <c r="D3928" s="88" t="s">
        <v>13685</v>
      </c>
      <c r="E3928" s="44" t="s">
        <v>76</v>
      </c>
      <c r="F3928" s="62" t="s">
        <v>14280</v>
      </c>
      <c r="G3928" s="62" t="s">
        <v>1513</v>
      </c>
      <c r="H3928" s="59">
        <v>44740</v>
      </c>
      <c r="I3928" s="59">
        <v>45288</v>
      </c>
      <c r="J3928" s="48" t="str">
        <f>IF(Ugovori_OPULJP[[#This Row],[DATUM ZAVRŠETKA OPERACIJE]]&gt;DATE(2024,3,31),"u provedbi","završen")</f>
        <v>završen</v>
      </c>
      <c r="K3928" s="67" t="s">
        <v>130</v>
      </c>
      <c r="L3928" s="67" t="s">
        <v>130</v>
      </c>
      <c r="M3928" s="49">
        <v>0.85</v>
      </c>
      <c r="N3928" s="49">
        <v>0.15</v>
      </c>
      <c r="O3928" s="50">
        <f>Ugovori_OPULJP[[#This Row],[Bespovratna sredstva - Ukupno (EU+Nac) HRK
= Ukupna ugovorena vrijednost bespovratnih sredstava]]*Ugovori_OPULJP[[#This Row],[EU STOPA SUFINANCIRANJA %
EU CO-FINANCING RATE %]]</f>
        <v>372462.06949999998</v>
      </c>
      <c r="P3928" s="51">
        <f>Ugovori_OPULJP[[#This Row],[Bespovratna sredstva - EU dio - HRK]]/7.5345</f>
        <v>49434.211891963627</v>
      </c>
      <c r="Q3928" s="50">
        <f>Ugovori_OPULJP[[#This Row],[Bespovratna sredstva - Ukupno (EU+Nac) HRK
= Ukupna ugovorena vrijednost bespovratnih sredstava]]*Ugovori_OPULJP[[#This Row],[STOPA NACIONALNOG SUFINANCIRANJA %]]</f>
        <v>65728.6005</v>
      </c>
      <c r="R3928" s="51">
        <f>Ugovori_OPULJP[[#This Row],[Bespovratna sredstva - Nacionalni dio - HRK]]/7.5345</f>
        <v>8723.6844515229932</v>
      </c>
      <c r="S3928" s="52">
        <v>438190.67</v>
      </c>
      <c r="T3928" s="53">
        <f>Ugovori_OPULJP[[#This Row],[Bespovratna sredstva - Ukupno (EU+Nac) HRK
= Ukupna ugovorena vrijednost bespovratnih sredstava]]/7.5345</f>
        <v>58157.896343486624</v>
      </c>
      <c r="U3928" s="50">
        <v>0</v>
      </c>
      <c r="V3928" s="51">
        <f>Ugovori_OPULJP[[#This Row],[Javni doprinos korisnika - HRK]]/7.5345</f>
        <v>0</v>
      </c>
      <c r="W3928" s="50">
        <v>0</v>
      </c>
      <c r="X3928" s="51">
        <f>Ugovori_OPULJP[[#This Row],[Privatni doprinos korisnika - HRK]]/7.5345</f>
        <v>0</v>
      </c>
      <c r="Y3928" s="52">
        <v>438190.67</v>
      </c>
      <c r="Z3928" s="53">
        <f>Ugovori_OPULJP[[#This Row],[UKUPNI PRIHVATLJIVI IZDACI
TOTAL ELIGIBLE EXPENDITURE
= Bespovratna sredstva ukupno + doprinos korisnika
= Ukupni prihvatljivi troškovi
= Ukupna ugovorena vrijednost projekta HRK]]/7.5345</f>
        <v>58157.896343486624</v>
      </c>
      <c r="AA3928" s="44" t="s">
        <v>12326</v>
      </c>
      <c r="AB3928" s="44" t="s">
        <v>753</v>
      </c>
      <c r="AC3928" s="107" t="s">
        <v>14281</v>
      </c>
      <c r="AD3928" s="43" t="s">
        <v>12328</v>
      </c>
    </row>
    <row r="3929" spans="1:30" ht="88.5" customHeight="1" x14ac:dyDescent="0.2">
      <c r="A3929" s="66" t="s">
        <v>14282</v>
      </c>
      <c r="B3929" s="55" t="s">
        <v>12136</v>
      </c>
      <c r="C3929" s="56" t="s">
        <v>12323</v>
      </c>
      <c r="D3929" s="88" t="s">
        <v>13685</v>
      </c>
      <c r="E3929" s="44" t="s">
        <v>76</v>
      </c>
      <c r="F3929" s="62" t="s">
        <v>14283</v>
      </c>
      <c r="G3929" s="62" t="s">
        <v>14284</v>
      </c>
      <c r="H3929" s="59">
        <v>44553</v>
      </c>
      <c r="I3929" s="59">
        <v>44918</v>
      </c>
      <c r="J3929" s="48" t="str">
        <f>IF(Ugovori_OPULJP[[#This Row],[DATUM ZAVRŠETKA OPERACIJE]]&gt;DATE(2024,3,31),"u provedbi","završen")</f>
        <v>završen</v>
      </c>
      <c r="K3929" s="67" t="s">
        <v>2970</v>
      </c>
      <c r="L3929" s="67" t="s">
        <v>37</v>
      </c>
      <c r="M3929" s="74" t="s">
        <v>3114</v>
      </c>
      <c r="N3929" s="49">
        <v>0.15</v>
      </c>
      <c r="O3929" s="50">
        <f>Ugovori_OPULJP[[#This Row],[Bespovratna sredstva - Ukupno (EU+Nac) HRK
= Ukupna ugovorena vrijednost bespovratnih sredstava]]*Ugovori_OPULJP[[#This Row],[EU STOPA SUFINANCIRANJA %
EU CO-FINANCING RATE %]]</f>
        <v>406800.73499999999</v>
      </c>
      <c r="P3929" s="51">
        <f>Ugovori_OPULJP[[#This Row],[Bespovratna sredstva - EU dio - HRK]]/7.5345</f>
        <v>53991.736014334056</v>
      </c>
      <c r="Q3929" s="50">
        <f>Ugovori_OPULJP[[#This Row],[Bespovratna sredstva - Ukupno (EU+Nac) HRK
= Ukupna ugovorena vrijednost bespovratnih sredstava]]*Ugovori_OPULJP[[#This Row],[STOPA NACIONALNOG SUFINANCIRANJA %]]</f>
        <v>71788.364999999991</v>
      </c>
      <c r="R3929" s="51">
        <f>Ugovori_OPULJP[[#This Row],[Bespovratna sredstva - Nacionalni dio - HRK]]/7.5345</f>
        <v>9527.9534142942448</v>
      </c>
      <c r="S3929" s="52">
        <v>478589.1</v>
      </c>
      <c r="T3929" s="53">
        <f>Ugovori_OPULJP[[#This Row],[Bespovratna sredstva - Ukupno (EU+Nac) HRK
= Ukupna ugovorena vrijednost bespovratnih sredstava]]/7.5345</f>
        <v>63519.689428628306</v>
      </c>
      <c r="U3929" s="50">
        <v>0</v>
      </c>
      <c r="V3929" s="51">
        <f>Ugovori_OPULJP[[#This Row],[Javni doprinos korisnika - HRK]]/7.5345</f>
        <v>0</v>
      </c>
      <c r="W3929" s="50">
        <v>0</v>
      </c>
      <c r="X3929" s="51">
        <f>Ugovori_OPULJP[[#This Row],[Privatni doprinos korisnika - HRK]]/7.5345</f>
        <v>0</v>
      </c>
      <c r="Y3929" s="52">
        <v>478589.1</v>
      </c>
      <c r="Z3929" s="53">
        <f>Ugovori_OPULJP[[#This Row],[UKUPNI PRIHVATLJIVI IZDACI
TOTAL ELIGIBLE EXPENDITURE
= Bespovratna sredstva ukupno + doprinos korisnika
= Ukupni prihvatljivi troškovi
= Ukupna ugovorena vrijednost projekta HRK]]/7.5345</f>
        <v>63519.689428628306</v>
      </c>
      <c r="AA3929" s="57" t="s">
        <v>12326</v>
      </c>
      <c r="AB3929" s="57" t="s">
        <v>753</v>
      </c>
      <c r="AC3929" s="107" t="s">
        <v>14285</v>
      </c>
      <c r="AD3929" s="43" t="s">
        <v>12328</v>
      </c>
    </row>
    <row r="3930" spans="1:30" ht="88.5" customHeight="1" x14ac:dyDescent="0.2">
      <c r="A3930" s="61" t="s">
        <v>14286</v>
      </c>
      <c r="B3930" s="55" t="s">
        <v>12136</v>
      </c>
      <c r="C3930" s="56" t="s">
        <v>12323</v>
      </c>
      <c r="D3930" s="88" t="s">
        <v>13685</v>
      </c>
      <c r="E3930" s="44" t="s">
        <v>76</v>
      </c>
      <c r="F3930" s="62" t="s">
        <v>14287</v>
      </c>
      <c r="G3930" s="62" t="s">
        <v>14288</v>
      </c>
      <c r="H3930" s="59">
        <v>44558</v>
      </c>
      <c r="I3930" s="59">
        <v>45105</v>
      </c>
      <c r="J3930" s="48" t="str">
        <f>IF(Ugovori_OPULJP[[#This Row],[DATUM ZAVRŠETKA OPERACIJE]]&gt;DATE(2024,3,31),"u provedbi","završen")</f>
        <v>završen</v>
      </c>
      <c r="K3930" s="58" t="s">
        <v>200</v>
      </c>
      <c r="L3930" s="46" t="s">
        <v>155</v>
      </c>
      <c r="M3930" s="74" t="s">
        <v>3114</v>
      </c>
      <c r="N3930" s="49">
        <v>0.15</v>
      </c>
      <c r="O3930" s="50">
        <f>Ugovori_OPULJP[[#This Row],[Bespovratna sredstva - Ukupno (EU+Nac) HRK
= Ukupna ugovorena vrijednost bespovratnih sredstava]]*Ugovori_OPULJP[[#This Row],[EU STOPA SUFINANCIRANJA %
EU CO-FINANCING RATE %]]</f>
        <v>424768.8</v>
      </c>
      <c r="P3930" s="51">
        <f>Ugovori_OPULJP[[#This Row],[Bespovratna sredstva - EU dio - HRK]]/7.5345</f>
        <v>56376.508062910609</v>
      </c>
      <c r="Q3930" s="50">
        <f>Ugovori_OPULJP[[#This Row],[Bespovratna sredstva - Ukupno (EU+Nac) HRK
= Ukupna ugovorena vrijednost bespovratnih sredstava]]*Ugovori_OPULJP[[#This Row],[STOPA NACIONALNOG SUFINANCIRANJA %]]</f>
        <v>74959.199999999997</v>
      </c>
      <c r="R3930" s="51">
        <f>Ugovori_OPULJP[[#This Row],[Bespovratna sredstva - Nacionalni dio - HRK]]/7.5345</f>
        <v>9948.7955405136363</v>
      </c>
      <c r="S3930" s="52">
        <v>499728</v>
      </c>
      <c r="T3930" s="53">
        <f>Ugovori_OPULJP[[#This Row],[Bespovratna sredstva - Ukupno (EU+Nac) HRK
= Ukupna ugovorena vrijednost bespovratnih sredstava]]/7.5345</f>
        <v>66325.30360342424</v>
      </c>
      <c r="U3930" s="50">
        <v>0</v>
      </c>
      <c r="V3930" s="51">
        <f>Ugovori_OPULJP[[#This Row],[Javni doprinos korisnika - HRK]]/7.5345</f>
        <v>0</v>
      </c>
      <c r="W3930" s="50">
        <v>0</v>
      </c>
      <c r="X3930" s="51">
        <f>Ugovori_OPULJP[[#This Row],[Privatni doprinos korisnika - HRK]]/7.5345</f>
        <v>0</v>
      </c>
      <c r="Y3930" s="52">
        <v>499728</v>
      </c>
      <c r="Z3930" s="53">
        <f>Ugovori_OPULJP[[#This Row],[UKUPNI PRIHVATLJIVI IZDACI
TOTAL ELIGIBLE EXPENDITURE
= Bespovratna sredstva ukupno + doprinos korisnika
= Ukupni prihvatljivi troškovi
= Ukupna ugovorena vrijednost projekta HRK]]/7.5345</f>
        <v>66325.30360342424</v>
      </c>
      <c r="AA3930" s="57" t="s">
        <v>12326</v>
      </c>
      <c r="AB3930" s="57" t="s">
        <v>753</v>
      </c>
      <c r="AC3930" s="107" t="s">
        <v>14289</v>
      </c>
      <c r="AD3930" s="63" t="s">
        <v>12328</v>
      </c>
    </row>
    <row r="3931" spans="1:30" ht="88.5" customHeight="1" x14ac:dyDescent="0.2">
      <c r="A3931" s="61" t="s">
        <v>14290</v>
      </c>
      <c r="B3931" s="55" t="s">
        <v>12136</v>
      </c>
      <c r="C3931" s="56" t="s">
        <v>12323</v>
      </c>
      <c r="D3931" s="88" t="s">
        <v>13685</v>
      </c>
      <c r="E3931" s="44" t="s">
        <v>76</v>
      </c>
      <c r="F3931" s="62" t="s">
        <v>14291</v>
      </c>
      <c r="G3931" s="62" t="s">
        <v>14292</v>
      </c>
      <c r="H3931" s="59">
        <v>44621</v>
      </c>
      <c r="I3931" s="59">
        <v>45078</v>
      </c>
      <c r="J3931" s="48" t="str">
        <f>IF(Ugovori_OPULJP[[#This Row],[DATUM ZAVRŠETKA OPERACIJE]]&gt;DATE(2024,3,31),"u provedbi","završen")</f>
        <v>završen</v>
      </c>
      <c r="K3931" s="58" t="s">
        <v>13829</v>
      </c>
      <c r="L3931" s="58" t="s">
        <v>333</v>
      </c>
      <c r="M3931" s="49">
        <v>0.85</v>
      </c>
      <c r="N3931" s="49">
        <v>0.15</v>
      </c>
      <c r="O3931" s="50">
        <f>Ugovori_OPULJP[[#This Row],[Bespovratna sredstva - Ukupno (EU+Nac) HRK
= Ukupna ugovorena vrijednost bespovratnih sredstava]]*Ugovori_OPULJP[[#This Row],[EU STOPA SUFINANCIRANJA %
EU CO-FINANCING RATE %]]</f>
        <v>409591.81199999998</v>
      </c>
      <c r="P3931" s="51">
        <f>Ugovori_OPULJP[[#This Row],[Bespovratna sredstva - EU dio - HRK]]/7.5345</f>
        <v>54362.175592275526</v>
      </c>
      <c r="Q3931" s="50">
        <f>Ugovori_OPULJP[[#This Row],[Bespovratna sredstva - Ukupno (EU+Nac) HRK
= Ukupna ugovorena vrijednost bespovratnih sredstava]]*Ugovori_OPULJP[[#This Row],[STOPA NACIONALNOG SUFINANCIRANJA %]]</f>
        <v>72280.907999999996</v>
      </c>
      <c r="R3931" s="51">
        <f>Ugovori_OPULJP[[#This Row],[Bespovratna sredstva - Nacionalni dio - HRK]]/7.5345</f>
        <v>9593.3251045192101</v>
      </c>
      <c r="S3931" s="52">
        <v>481872.72</v>
      </c>
      <c r="T3931" s="53">
        <f>Ugovori_OPULJP[[#This Row],[Bespovratna sredstva - Ukupno (EU+Nac) HRK
= Ukupna ugovorena vrijednost bespovratnih sredstava]]/7.5345</f>
        <v>63955.500696794734</v>
      </c>
      <c r="U3931" s="50">
        <v>0</v>
      </c>
      <c r="V3931" s="51">
        <f>Ugovori_OPULJP[[#This Row],[Javni doprinos korisnika - HRK]]/7.5345</f>
        <v>0</v>
      </c>
      <c r="W3931" s="50">
        <v>0</v>
      </c>
      <c r="X3931" s="51">
        <f>Ugovori_OPULJP[[#This Row],[Privatni doprinos korisnika - HRK]]/7.5345</f>
        <v>0</v>
      </c>
      <c r="Y3931" s="52">
        <v>481872.72</v>
      </c>
      <c r="Z3931" s="53">
        <f>Ugovori_OPULJP[[#This Row],[UKUPNI PRIHVATLJIVI IZDACI
TOTAL ELIGIBLE EXPENDITURE
= Bespovratna sredstva ukupno + doprinos korisnika
= Ukupni prihvatljivi troškovi
= Ukupna ugovorena vrijednost projekta HRK]]/7.5345</f>
        <v>63955.500696794734</v>
      </c>
      <c r="AA3931" s="44" t="s">
        <v>12326</v>
      </c>
      <c r="AB3931" s="44" t="s">
        <v>753</v>
      </c>
      <c r="AC3931" s="107" t="s">
        <v>14293</v>
      </c>
      <c r="AD3931" s="43" t="s">
        <v>12328</v>
      </c>
    </row>
    <row r="3932" spans="1:30" ht="88.5" customHeight="1" x14ac:dyDescent="0.2">
      <c r="A3932" s="61" t="s">
        <v>14294</v>
      </c>
      <c r="B3932" s="55" t="s">
        <v>12136</v>
      </c>
      <c r="C3932" s="56" t="s">
        <v>12323</v>
      </c>
      <c r="D3932" s="88" t="s">
        <v>13685</v>
      </c>
      <c r="E3932" s="44" t="s">
        <v>76</v>
      </c>
      <c r="F3932" s="62" t="s">
        <v>14295</v>
      </c>
      <c r="G3932" s="62" t="s">
        <v>14296</v>
      </c>
      <c r="H3932" s="59">
        <v>44608</v>
      </c>
      <c r="I3932" s="59">
        <v>44973</v>
      </c>
      <c r="J3932" s="48" t="str">
        <f>IF(Ugovori_OPULJP[[#This Row],[DATUM ZAVRŠETKA OPERACIJE]]&gt;DATE(2024,3,31),"u provedbi","završen")</f>
        <v>završen</v>
      </c>
      <c r="K3932" s="58" t="s">
        <v>11827</v>
      </c>
      <c r="L3932" s="58" t="s">
        <v>37</v>
      </c>
      <c r="M3932" s="68">
        <v>0.85</v>
      </c>
      <c r="N3932" s="49">
        <v>0.15</v>
      </c>
      <c r="O3932" s="50">
        <f>Ugovori_OPULJP[[#This Row],[Bespovratna sredstva - Ukupno (EU+Nac) HRK
= Ukupna ugovorena vrijednost bespovratnih sredstava]]*Ugovori_OPULJP[[#This Row],[EU STOPA SUFINANCIRANJA %
EU CO-FINANCING RATE %]]</f>
        <v>408977.3725</v>
      </c>
      <c r="P3932" s="51">
        <f>Ugovori_OPULJP[[#This Row],[Bespovratna sredstva - EU dio - HRK]]/7.5345</f>
        <v>54280.625456234651</v>
      </c>
      <c r="Q3932" s="50">
        <f>Ugovori_OPULJP[[#This Row],[Bespovratna sredstva - Ukupno (EU+Nac) HRK
= Ukupna ugovorena vrijednost bespovratnih sredstava]]*Ugovori_OPULJP[[#This Row],[STOPA NACIONALNOG SUFINANCIRANJA %]]</f>
        <v>72172.477499999994</v>
      </c>
      <c r="R3932" s="51">
        <f>Ugovori_OPULJP[[#This Row],[Bespovratna sredstva - Nacionalni dio - HRK]]/7.5345</f>
        <v>9578.9339040414088</v>
      </c>
      <c r="S3932" s="50">
        <v>481149.85</v>
      </c>
      <c r="T3932" s="51">
        <f>Ugovori_OPULJP[[#This Row],[Bespovratna sredstva - Ukupno (EU+Nac) HRK
= Ukupna ugovorena vrijednost bespovratnih sredstava]]/7.5345</f>
        <v>63859.559360276056</v>
      </c>
      <c r="U3932" s="50">
        <v>0</v>
      </c>
      <c r="V3932" s="51">
        <f>Ugovori_OPULJP[[#This Row],[Javni doprinos korisnika - HRK]]/7.5345</f>
        <v>0</v>
      </c>
      <c r="W3932" s="50">
        <v>0</v>
      </c>
      <c r="X3932" s="51">
        <f>Ugovori_OPULJP[[#This Row],[Privatni doprinos korisnika - HRK]]/7.5345</f>
        <v>0</v>
      </c>
      <c r="Y3932" s="52">
        <v>481149.85</v>
      </c>
      <c r="Z3932" s="53">
        <f>Ugovori_OPULJP[[#This Row],[UKUPNI PRIHVATLJIVI IZDACI
TOTAL ELIGIBLE EXPENDITURE
= Bespovratna sredstva ukupno + doprinos korisnika
= Ukupni prihvatljivi troškovi
= Ukupna ugovorena vrijednost projekta HRK]]/7.5345</f>
        <v>63859.559360276056</v>
      </c>
      <c r="AA3932" s="57" t="s">
        <v>12326</v>
      </c>
      <c r="AB3932" s="57" t="s">
        <v>753</v>
      </c>
      <c r="AC3932" s="107" t="s">
        <v>14297</v>
      </c>
      <c r="AD3932" s="63" t="s">
        <v>12328</v>
      </c>
    </row>
    <row r="3933" spans="1:30" ht="88.5" customHeight="1" x14ac:dyDescent="0.2">
      <c r="A3933" s="61" t="s">
        <v>14298</v>
      </c>
      <c r="B3933" s="55" t="s">
        <v>12136</v>
      </c>
      <c r="C3933" s="56" t="s">
        <v>12323</v>
      </c>
      <c r="D3933" s="88" t="s">
        <v>13685</v>
      </c>
      <c r="E3933" s="44" t="s">
        <v>76</v>
      </c>
      <c r="F3933" s="62" t="s">
        <v>14299</v>
      </c>
      <c r="G3933" s="45" t="s">
        <v>3565</v>
      </c>
      <c r="H3933" s="59">
        <v>44742</v>
      </c>
      <c r="I3933" s="59">
        <v>45290</v>
      </c>
      <c r="J3933" s="48" t="str">
        <f>IF(Ugovori_OPULJP[[#This Row],[DATUM ZAVRŠETKA OPERACIJE]]&gt;DATE(2024,3,31),"u provedbi","završen")</f>
        <v>završen</v>
      </c>
      <c r="K3933" s="67" t="s">
        <v>99</v>
      </c>
      <c r="L3933" s="67" t="s">
        <v>99</v>
      </c>
      <c r="M3933" s="49">
        <v>0.85</v>
      </c>
      <c r="N3933" s="49">
        <v>0.15</v>
      </c>
      <c r="O3933" s="50">
        <f>Ugovori_OPULJP[[#This Row],[Bespovratna sredstva - Ukupno (EU+Nac) HRK
= Ukupna ugovorena vrijednost bespovratnih sredstava]]*Ugovori_OPULJP[[#This Row],[EU STOPA SUFINANCIRANJA %
EU CO-FINANCING RATE %]]</f>
        <v>398814.75550000003</v>
      </c>
      <c r="P3933" s="51">
        <f>Ugovori_OPULJP[[#This Row],[Bespovratna sredstva - EU dio - HRK]]/7.5345</f>
        <v>52931.81438715243</v>
      </c>
      <c r="Q3933" s="50">
        <f>Ugovori_OPULJP[[#This Row],[Bespovratna sredstva - Ukupno (EU+Nac) HRK
= Ukupna ugovorena vrijednost bespovratnih sredstava]]*Ugovori_OPULJP[[#This Row],[STOPA NACIONALNOG SUFINANCIRANJA %]]</f>
        <v>70379.074500000002</v>
      </c>
      <c r="R3933" s="51">
        <f>Ugovori_OPULJP[[#This Row],[Bespovratna sredstva - Nacionalni dio - HRK]]/7.5345</f>
        <v>9340.9084212621929</v>
      </c>
      <c r="S3933" s="52">
        <v>469193.83</v>
      </c>
      <c r="T3933" s="53">
        <f>Ugovori_OPULJP[[#This Row],[Bespovratna sredstva - Ukupno (EU+Nac) HRK
= Ukupna ugovorena vrijednost bespovratnih sredstava]]/7.5345</f>
        <v>62272.722808414626</v>
      </c>
      <c r="U3933" s="50">
        <v>0</v>
      </c>
      <c r="V3933" s="51">
        <f>Ugovori_OPULJP[[#This Row],[Javni doprinos korisnika - HRK]]/7.5345</f>
        <v>0</v>
      </c>
      <c r="W3933" s="50">
        <v>0</v>
      </c>
      <c r="X3933" s="51">
        <f>Ugovori_OPULJP[[#This Row],[Privatni doprinos korisnika - HRK]]/7.5345</f>
        <v>0</v>
      </c>
      <c r="Y3933" s="52">
        <v>469193.83</v>
      </c>
      <c r="Z3933" s="53">
        <f>Ugovori_OPULJP[[#This Row],[UKUPNI PRIHVATLJIVI IZDACI
TOTAL ELIGIBLE EXPENDITURE
= Bespovratna sredstva ukupno + doprinos korisnika
= Ukupni prihvatljivi troškovi
= Ukupna ugovorena vrijednost projekta HRK]]/7.5345</f>
        <v>62272.722808414626</v>
      </c>
      <c r="AA3933" s="44" t="s">
        <v>12326</v>
      </c>
      <c r="AB3933" s="44" t="s">
        <v>753</v>
      </c>
      <c r="AC3933" s="107" t="s">
        <v>14300</v>
      </c>
      <c r="AD3933" s="43" t="s">
        <v>12328</v>
      </c>
    </row>
    <row r="3934" spans="1:30" ht="88.5" customHeight="1" x14ac:dyDescent="0.2">
      <c r="A3934" s="61" t="s">
        <v>14301</v>
      </c>
      <c r="B3934" s="55" t="s">
        <v>12136</v>
      </c>
      <c r="C3934" s="56" t="s">
        <v>12323</v>
      </c>
      <c r="D3934" s="88" t="s">
        <v>13685</v>
      </c>
      <c r="E3934" s="44" t="s">
        <v>76</v>
      </c>
      <c r="F3934" s="62" t="s">
        <v>14302</v>
      </c>
      <c r="G3934" s="62" t="s">
        <v>1717</v>
      </c>
      <c r="H3934" s="59">
        <v>44770</v>
      </c>
      <c r="I3934" s="59">
        <v>45258</v>
      </c>
      <c r="J3934" s="48" t="str">
        <f>IF(Ugovori_OPULJP[[#This Row],[DATUM ZAVRŠETKA OPERACIJE]]&gt;DATE(2024,3,31),"u provedbi","završen")</f>
        <v>završen</v>
      </c>
      <c r="K3934" s="67" t="s">
        <v>11908</v>
      </c>
      <c r="L3934" s="46" t="s">
        <v>594</v>
      </c>
      <c r="M3934" s="49">
        <v>0.85</v>
      </c>
      <c r="N3934" s="49">
        <v>0.15</v>
      </c>
      <c r="O3934" s="50">
        <f>Ugovori_OPULJP[[#This Row],[Bespovratna sredstva - Ukupno (EU+Nac) HRK
= Ukupna ugovorena vrijednost bespovratnih sredstava]]*Ugovori_OPULJP[[#This Row],[EU STOPA SUFINANCIRANJA %
EU CO-FINANCING RATE %]]</f>
        <v>377692.196</v>
      </c>
      <c r="P3934" s="51">
        <f>Ugovori_OPULJP[[#This Row],[Bespovratna sredstva - EU dio - HRK]]/7.5345</f>
        <v>50128.368969407391</v>
      </c>
      <c r="Q3934" s="50">
        <f>Ugovori_OPULJP[[#This Row],[Bespovratna sredstva - Ukupno (EU+Nac) HRK
= Ukupna ugovorena vrijednost bespovratnih sredstava]]*Ugovori_OPULJP[[#This Row],[STOPA NACIONALNOG SUFINANCIRANJA %]]</f>
        <v>66651.563999999998</v>
      </c>
      <c r="R3934" s="51">
        <f>Ugovori_OPULJP[[#This Row],[Bespovratna sredstva - Nacionalni dio - HRK]]/7.5345</f>
        <v>8846.1827593071866</v>
      </c>
      <c r="S3934" s="52">
        <v>444343.76</v>
      </c>
      <c r="T3934" s="51">
        <f>Ugovori_OPULJP[[#This Row],[Bespovratna sredstva - Ukupno (EU+Nac) HRK
= Ukupna ugovorena vrijednost bespovratnih sredstava]]/7.5345</f>
        <v>58974.551728714578</v>
      </c>
      <c r="U3934" s="50">
        <v>0</v>
      </c>
      <c r="V3934" s="51">
        <f>Ugovori_OPULJP[[#This Row],[Javni doprinos korisnika - HRK]]/7.5345</f>
        <v>0</v>
      </c>
      <c r="W3934" s="50">
        <v>0</v>
      </c>
      <c r="X3934" s="51">
        <f>Ugovori_OPULJP[[#This Row],[Privatni doprinos korisnika - HRK]]/7.5345</f>
        <v>0</v>
      </c>
      <c r="Y3934" s="52">
        <v>444343.76</v>
      </c>
      <c r="Z3934" s="53">
        <f>Ugovori_OPULJP[[#This Row],[UKUPNI PRIHVATLJIVI IZDACI
TOTAL ELIGIBLE EXPENDITURE
= Bespovratna sredstva ukupno + doprinos korisnika
= Ukupni prihvatljivi troškovi
= Ukupna ugovorena vrijednost projekta HRK]]/7.5345</f>
        <v>58974.551728714578</v>
      </c>
      <c r="AA3934" s="44" t="s">
        <v>12326</v>
      </c>
      <c r="AB3934" s="44" t="s">
        <v>753</v>
      </c>
      <c r="AC3934" s="107" t="s">
        <v>14303</v>
      </c>
      <c r="AD3934" s="63" t="s">
        <v>12328</v>
      </c>
    </row>
    <row r="3935" spans="1:30" ht="88.5" customHeight="1" x14ac:dyDescent="0.2">
      <c r="A3935" s="61" t="s">
        <v>14304</v>
      </c>
      <c r="B3935" s="55" t="s">
        <v>12136</v>
      </c>
      <c r="C3935" s="56" t="s">
        <v>12323</v>
      </c>
      <c r="D3935" s="88" t="s">
        <v>13685</v>
      </c>
      <c r="E3935" s="44" t="s">
        <v>76</v>
      </c>
      <c r="F3935" s="62" t="s">
        <v>14305</v>
      </c>
      <c r="G3935" s="62" t="s">
        <v>1104</v>
      </c>
      <c r="H3935" s="59">
        <v>44772</v>
      </c>
      <c r="I3935" s="59">
        <v>45291</v>
      </c>
      <c r="J3935" s="48" t="str">
        <f>IF(Ugovori_OPULJP[[#This Row],[DATUM ZAVRŠETKA OPERACIJE]]&gt;DATE(2024,3,31),"u provedbi","završen")</f>
        <v>završen</v>
      </c>
      <c r="K3935" s="67" t="s">
        <v>14306</v>
      </c>
      <c r="L3935" s="58" t="s">
        <v>37</v>
      </c>
      <c r="M3935" s="49">
        <v>0.85</v>
      </c>
      <c r="N3935" s="49">
        <v>0.15</v>
      </c>
      <c r="O3935" s="50">
        <f>Ugovori_OPULJP[[#This Row],[Bespovratna sredstva - Ukupno (EU+Nac) HRK
= Ukupna ugovorena vrijednost bespovratnih sredstava]]*Ugovori_OPULJP[[#This Row],[EU STOPA SUFINANCIRANJA %
EU CO-FINANCING RATE %]]</f>
        <v>416886.55450000003</v>
      </c>
      <c r="P3935" s="51">
        <f>Ugovori_OPULJP[[#This Row],[Bespovratna sredstva - EU dio - HRK]]/7.5345</f>
        <v>55330.35430353706</v>
      </c>
      <c r="Q3935" s="50">
        <f>Ugovori_OPULJP[[#This Row],[Bespovratna sredstva - Ukupno (EU+Nac) HRK
= Ukupna ugovorena vrijednost bespovratnih sredstava]]*Ugovori_OPULJP[[#This Row],[STOPA NACIONALNOG SUFINANCIRANJA %]]</f>
        <v>73568.215500000006</v>
      </c>
      <c r="R3935" s="51">
        <f>Ugovori_OPULJP[[#This Row],[Bespovratna sredstva - Nacionalni dio - HRK]]/7.5345</f>
        <v>9764.1801712124234</v>
      </c>
      <c r="S3935" s="52">
        <v>490454.77</v>
      </c>
      <c r="T3935" s="51">
        <f>Ugovori_OPULJP[[#This Row],[Bespovratna sredstva - Ukupno (EU+Nac) HRK
= Ukupna ugovorena vrijednost bespovratnih sredstava]]/7.5345</f>
        <v>65094.534474749482</v>
      </c>
      <c r="U3935" s="50">
        <v>0</v>
      </c>
      <c r="V3935" s="51">
        <f>Ugovori_OPULJP[[#This Row],[Javni doprinos korisnika - HRK]]/7.5345</f>
        <v>0</v>
      </c>
      <c r="W3935" s="50">
        <v>0</v>
      </c>
      <c r="X3935" s="51">
        <f>Ugovori_OPULJP[[#This Row],[Privatni doprinos korisnika - HRK]]/7.5345</f>
        <v>0</v>
      </c>
      <c r="Y3935" s="52">
        <v>490454.77</v>
      </c>
      <c r="Z3935" s="53">
        <f>Ugovori_OPULJP[[#This Row],[UKUPNI PRIHVATLJIVI IZDACI
TOTAL ELIGIBLE EXPENDITURE
= Bespovratna sredstva ukupno + doprinos korisnika
= Ukupni prihvatljivi troškovi
= Ukupna ugovorena vrijednost projekta HRK]]/7.5345</f>
        <v>65094.534474749482</v>
      </c>
      <c r="AA3935" s="44" t="s">
        <v>12326</v>
      </c>
      <c r="AB3935" s="44" t="s">
        <v>753</v>
      </c>
      <c r="AC3935" s="107" t="s">
        <v>14307</v>
      </c>
      <c r="AD3935" s="63" t="s">
        <v>12328</v>
      </c>
    </row>
    <row r="3936" spans="1:30" ht="88.5" customHeight="1" x14ac:dyDescent="0.2">
      <c r="A3936" s="61" t="s">
        <v>14308</v>
      </c>
      <c r="B3936" s="55" t="s">
        <v>12136</v>
      </c>
      <c r="C3936" s="56" t="s">
        <v>12323</v>
      </c>
      <c r="D3936" s="88" t="s">
        <v>13685</v>
      </c>
      <c r="E3936" s="44" t="s">
        <v>76</v>
      </c>
      <c r="F3936" s="62" t="s">
        <v>2625</v>
      </c>
      <c r="G3936" s="45" t="s">
        <v>14309</v>
      </c>
      <c r="H3936" s="59">
        <v>44560</v>
      </c>
      <c r="I3936" s="59">
        <v>44925</v>
      </c>
      <c r="J3936" s="48" t="str">
        <f>IF(Ugovori_OPULJP[[#This Row],[DATUM ZAVRŠETKA OPERACIJE]]&gt;DATE(2024,3,31),"u provedbi","završen")</f>
        <v>završen</v>
      </c>
      <c r="K3936" s="58" t="s">
        <v>211</v>
      </c>
      <c r="L3936" s="58" t="s">
        <v>211</v>
      </c>
      <c r="M3936" s="74" t="s">
        <v>3114</v>
      </c>
      <c r="N3936" s="49">
        <v>0.15</v>
      </c>
      <c r="O3936" s="50">
        <f>Ugovori_OPULJP[[#This Row],[Bespovratna sredstva - Ukupno (EU+Nac) HRK
= Ukupna ugovorena vrijednost bespovratnih sredstava]]*Ugovori_OPULJP[[#This Row],[EU STOPA SUFINANCIRANJA %
EU CO-FINANCING RATE %]]</f>
        <v>342392.75</v>
      </c>
      <c r="P3936" s="51">
        <f>Ugovori_OPULJP[[#This Row],[Bespovratna sredstva - EU dio - HRK]]/7.5345</f>
        <v>45443.32736080695</v>
      </c>
      <c r="Q3936" s="50">
        <f>Ugovori_OPULJP[[#This Row],[Bespovratna sredstva - Ukupno (EU+Nac) HRK
= Ukupna ugovorena vrijednost bespovratnih sredstava]]*Ugovori_OPULJP[[#This Row],[STOPA NACIONALNOG SUFINANCIRANJA %]]</f>
        <v>60422.25</v>
      </c>
      <c r="R3936" s="51">
        <f>Ugovori_OPULJP[[#This Row],[Bespovratna sredstva - Nacionalni dio - HRK]]/7.5345</f>
        <v>8019.410710730639</v>
      </c>
      <c r="S3936" s="52">
        <v>402815</v>
      </c>
      <c r="T3936" s="53">
        <f>Ugovori_OPULJP[[#This Row],[Bespovratna sredstva - Ukupno (EU+Nac) HRK
= Ukupna ugovorena vrijednost bespovratnih sredstava]]/7.5345</f>
        <v>53462.738071537591</v>
      </c>
      <c r="U3936" s="50">
        <v>0</v>
      </c>
      <c r="V3936" s="51">
        <f>Ugovori_OPULJP[[#This Row],[Javni doprinos korisnika - HRK]]/7.5345</f>
        <v>0</v>
      </c>
      <c r="W3936" s="50">
        <v>0</v>
      </c>
      <c r="X3936" s="51">
        <f>Ugovori_OPULJP[[#This Row],[Privatni doprinos korisnika - HRK]]/7.5345</f>
        <v>0</v>
      </c>
      <c r="Y3936" s="52">
        <v>402815</v>
      </c>
      <c r="Z3936" s="53">
        <f>Ugovori_OPULJP[[#This Row],[UKUPNI PRIHVATLJIVI IZDACI
TOTAL ELIGIBLE EXPENDITURE
= Bespovratna sredstva ukupno + doprinos korisnika
= Ukupni prihvatljivi troškovi
= Ukupna ugovorena vrijednost projekta HRK]]/7.5345</f>
        <v>53462.738071537591</v>
      </c>
      <c r="AA3936" s="57" t="s">
        <v>12326</v>
      </c>
      <c r="AB3936" s="57" t="s">
        <v>753</v>
      </c>
      <c r="AC3936" s="107" t="s">
        <v>14310</v>
      </c>
      <c r="AD3936" s="63" t="s">
        <v>12328</v>
      </c>
    </row>
    <row r="3937" spans="1:30" ht="88.5" customHeight="1" x14ac:dyDescent="0.2">
      <c r="A3937" s="61" t="s">
        <v>14311</v>
      </c>
      <c r="B3937" s="55" t="s">
        <v>12136</v>
      </c>
      <c r="C3937" s="56" t="s">
        <v>12323</v>
      </c>
      <c r="D3937" s="88" t="s">
        <v>13685</v>
      </c>
      <c r="E3937" s="44" t="s">
        <v>76</v>
      </c>
      <c r="F3937" s="62" t="s">
        <v>14312</v>
      </c>
      <c r="G3937" s="62" t="s">
        <v>14313</v>
      </c>
      <c r="H3937" s="59">
        <v>44608</v>
      </c>
      <c r="I3937" s="59">
        <v>44973</v>
      </c>
      <c r="J3937" s="48" t="str">
        <f>IF(Ugovori_OPULJP[[#This Row],[DATUM ZAVRŠETKA OPERACIJE]]&gt;DATE(2024,3,31),"u provedbi","završen")</f>
        <v>završen</v>
      </c>
      <c r="K3937" s="58" t="s">
        <v>10460</v>
      </c>
      <c r="L3937" s="58" t="s">
        <v>37</v>
      </c>
      <c r="M3937" s="68">
        <v>0.85</v>
      </c>
      <c r="N3937" s="49">
        <v>0.15</v>
      </c>
      <c r="O3937" s="50">
        <f>Ugovori_OPULJP[[#This Row],[Bespovratna sredstva - Ukupno (EU+Nac) HRK
= Ukupna ugovorena vrijednost bespovratnih sredstava]]*Ugovori_OPULJP[[#This Row],[EU STOPA SUFINANCIRANJA %
EU CO-FINANCING RATE %]]</f>
        <v>418599.73800000001</v>
      </c>
      <c r="P3937" s="51">
        <f>Ugovori_OPULJP[[#This Row],[Bespovratna sredstva - EU dio - HRK]]/7.5345</f>
        <v>55557.732828986656</v>
      </c>
      <c r="Q3937" s="50">
        <f>Ugovori_OPULJP[[#This Row],[Bespovratna sredstva - Ukupno (EU+Nac) HRK
= Ukupna ugovorena vrijednost bespovratnih sredstava]]*Ugovori_OPULJP[[#This Row],[STOPA NACIONALNOG SUFINANCIRANJA %]]</f>
        <v>73870.542000000001</v>
      </c>
      <c r="R3937" s="51">
        <f>Ugovori_OPULJP[[#This Row],[Bespovratna sredstva - Nacionalni dio - HRK]]/7.5345</f>
        <v>9804.3057933505861</v>
      </c>
      <c r="S3937" s="52">
        <v>492470.28</v>
      </c>
      <c r="T3937" s="53">
        <f>Ugovori_OPULJP[[#This Row],[Bespovratna sredstva - Ukupno (EU+Nac) HRK
= Ukupna ugovorena vrijednost bespovratnih sredstava]]/7.5345</f>
        <v>65362.038622337248</v>
      </c>
      <c r="U3937" s="50">
        <v>0</v>
      </c>
      <c r="V3937" s="51">
        <f>Ugovori_OPULJP[[#This Row],[Javni doprinos korisnika - HRK]]/7.5345</f>
        <v>0</v>
      </c>
      <c r="W3937" s="50">
        <v>0</v>
      </c>
      <c r="X3937" s="51">
        <f>Ugovori_OPULJP[[#This Row],[Privatni doprinos korisnika - HRK]]/7.5345</f>
        <v>0</v>
      </c>
      <c r="Y3937" s="52">
        <v>492470.28</v>
      </c>
      <c r="Z3937" s="53">
        <f>Ugovori_OPULJP[[#This Row],[UKUPNI PRIHVATLJIVI IZDACI
TOTAL ELIGIBLE EXPENDITURE
= Bespovratna sredstva ukupno + doprinos korisnika
= Ukupni prihvatljivi troškovi
= Ukupna ugovorena vrijednost projekta HRK]]/7.5345</f>
        <v>65362.038622337248</v>
      </c>
      <c r="AA3937" s="57" t="s">
        <v>12326</v>
      </c>
      <c r="AB3937" s="57" t="s">
        <v>753</v>
      </c>
      <c r="AC3937" s="107" t="s">
        <v>14314</v>
      </c>
      <c r="AD3937" s="63" t="s">
        <v>12328</v>
      </c>
    </row>
    <row r="3938" spans="1:30" ht="88.5" customHeight="1" x14ac:dyDescent="0.2">
      <c r="A3938" s="61" t="s">
        <v>14315</v>
      </c>
      <c r="B3938" s="55" t="s">
        <v>12136</v>
      </c>
      <c r="C3938" s="56" t="s">
        <v>12323</v>
      </c>
      <c r="D3938" s="88" t="s">
        <v>13685</v>
      </c>
      <c r="E3938" s="44" t="s">
        <v>76</v>
      </c>
      <c r="F3938" s="62" t="s">
        <v>14316</v>
      </c>
      <c r="G3938" s="62" t="s">
        <v>14317</v>
      </c>
      <c r="H3938" s="59">
        <v>44789</v>
      </c>
      <c r="I3938" s="59">
        <v>45215</v>
      </c>
      <c r="J3938" s="48" t="str">
        <f>IF(Ugovori_OPULJP[[#This Row],[DATUM ZAVRŠETKA OPERACIJE]]&gt;DATE(2024,3,31),"u provedbi","završen")</f>
        <v>završen</v>
      </c>
      <c r="K3938" s="58" t="s">
        <v>99</v>
      </c>
      <c r="L3938" s="58" t="s">
        <v>99</v>
      </c>
      <c r="M3938" s="49">
        <v>0.85</v>
      </c>
      <c r="N3938" s="49">
        <v>0.15</v>
      </c>
      <c r="O3938" s="50">
        <f>Ugovori_OPULJP[[#This Row],[Bespovratna sredstva - Ukupno (EU+Nac) HRK
= Ukupna ugovorena vrijednost bespovratnih sredstava]]*Ugovori_OPULJP[[#This Row],[EU STOPA SUFINANCIRANJA %
EU CO-FINANCING RATE %]]</f>
        <v>358187.63699999999</v>
      </c>
      <c r="P3938" s="51">
        <f>Ugovori_OPULJP[[#This Row],[Bespovratna sredstva - EU dio - HRK]]/7.5345</f>
        <v>47539.66912203862</v>
      </c>
      <c r="Q3938" s="50">
        <f>Ugovori_OPULJP[[#This Row],[Bespovratna sredstva - Ukupno (EU+Nac) HRK
= Ukupna ugovorena vrijednost bespovratnih sredstava]]*Ugovori_OPULJP[[#This Row],[STOPA NACIONALNOG SUFINANCIRANJA %]]</f>
        <v>63209.582999999991</v>
      </c>
      <c r="R3938" s="51">
        <f>Ugovori_OPULJP[[#This Row],[Bespovratna sredstva - Nacionalni dio - HRK]]/7.5345</f>
        <v>8389.3533744774031</v>
      </c>
      <c r="S3938" s="52">
        <v>421397.22</v>
      </c>
      <c r="T3938" s="51">
        <f>Ugovori_OPULJP[[#This Row],[Bespovratna sredstva - Ukupno (EU+Nac) HRK
= Ukupna ugovorena vrijednost bespovratnih sredstava]]/7.5345</f>
        <v>55929.022496516016</v>
      </c>
      <c r="U3938" s="50">
        <v>0</v>
      </c>
      <c r="V3938" s="51">
        <f>Ugovori_OPULJP[[#This Row],[Javni doprinos korisnika - HRK]]/7.5345</f>
        <v>0</v>
      </c>
      <c r="W3938" s="50">
        <v>0</v>
      </c>
      <c r="X3938" s="51">
        <f>Ugovori_OPULJP[[#This Row],[Privatni doprinos korisnika - HRK]]/7.5345</f>
        <v>0</v>
      </c>
      <c r="Y3938" s="52">
        <v>421397.22</v>
      </c>
      <c r="Z3938" s="53">
        <f>Ugovori_OPULJP[[#This Row],[UKUPNI PRIHVATLJIVI IZDACI
TOTAL ELIGIBLE EXPENDITURE
= Bespovratna sredstva ukupno + doprinos korisnika
= Ukupni prihvatljivi troškovi
= Ukupna ugovorena vrijednost projekta HRK]]/7.5345</f>
        <v>55929.022496516016</v>
      </c>
      <c r="AA3938" s="44" t="s">
        <v>12326</v>
      </c>
      <c r="AB3938" s="44" t="s">
        <v>753</v>
      </c>
      <c r="AC3938" s="107" t="s">
        <v>14318</v>
      </c>
      <c r="AD3938" s="63" t="s">
        <v>12328</v>
      </c>
    </row>
    <row r="3939" spans="1:30" ht="88.5" customHeight="1" x14ac:dyDescent="0.2">
      <c r="A3939" s="61" t="s">
        <v>14319</v>
      </c>
      <c r="B3939" s="55" t="s">
        <v>12136</v>
      </c>
      <c r="C3939" s="56" t="s">
        <v>12323</v>
      </c>
      <c r="D3939" s="88" t="s">
        <v>13685</v>
      </c>
      <c r="E3939" s="44" t="s">
        <v>76</v>
      </c>
      <c r="F3939" s="62" t="s">
        <v>14320</v>
      </c>
      <c r="G3939" s="62" t="s">
        <v>14321</v>
      </c>
      <c r="H3939" s="59">
        <v>44608</v>
      </c>
      <c r="I3939" s="59">
        <v>45154</v>
      </c>
      <c r="J3939" s="48" t="str">
        <f>IF(Ugovori_OPULJP[[#This Row],[DATUM ZAVRŠETKA OPERACIJE]]&gt;DATE(2024,3,31),"u provedbi","završen")</f>
        <v>završen</v>
      </c>
      <c r="K3939" s="58" t="s">
        <v>434</v>
      </c>
      <c r="L3939" s="58" t="s">
        <v>99</v>
      </c>
      <c r="M3939" s="68">
        <v>0.85</v>
      </c>
      <c r="N3939" s="49">
        <v>0.15</v>
      </c>
      <c r="O3939" s="50">
        <f>Ugovori_OPULJP[[#This Row],[Bespovratna sredstva - Ukupno (EU+Nac) HRK
= Ukupna ugovorena vrijednost bespovratnih sredstava]]*Ugovori_OPULJP[[#This Row],[EU STOPA SUFINANCIRANJA %
EU CO-FINANCING RATE %]]</f>
        <v>421430</v>
      </c>
      <c r="P3939" s="51">
        <f>Ugovori_OPULJP[[#This Row],[Bespovratna sredstva - EU dio - HRK]]/7.5345</f>
        <v>55933.373150175852</v>
      </c>
      <c r="Q3939" s="50">
        <f>Ugovori_OPULJP[[#This Row],[Bespovratna sredstva - Ukupno (EU+Nac) HRK
= Ukupna ugovorena vrijednost bespovratnih sredstava]]*Ugovori_OPULJP[[#This Row],[STOPA NACIONALNOG SUFINANCIRANJA %]]</f>
        <v>74370</v>
      </c>
      <c r="R3939" s="51">
        <f>Ugovori_OPULJP[[#This Row],[Bespovratna sredstva - Nacionalni dio - HRK]]/7.5345</f>
        <v>9870.5952617957391</v>
      </c>
      <c r="S3939" s="52">
        <v>495800</v>
      </c>
      <c r="T3939" s="53">
        <f>Ugovori_OPULJP[[#This Row],[Bespovratna sredstva - Ukupno (EU+Nac) HRK
= Ukupna ugovorena vrijednost bespovratnih sredstava]]/7.5345</f>
        <v>65803.968411971597</v>
      </c>
      <c r="U3939" s="50">
        <v>0</v>
      </c>
      <c r="V3939" s="51">
        <f>Ugovori_OPULJP[[#This Row],[Javni doprinos korisnika - HRK]]/7.5345</f>
        <v>0</v>
      </c>
      <c r="W3939" s="50">
        <v>0</v>
      </c>
      <c r="X3939" s="51">
        <f>Ugovori_OPULJP[[#This Row],[Privatni doprinos korisnika - HRK]]/7.5345</f>
        <v>0</v>
      </c>
      <c r="Y3939" s="52">
        <v>495800</v>
      </c>
      <c r="Z3939" s="53">
        <f>Ugovori_OPULJP[[#This Row],[UKUPNI PRIHVATLJIVI IZDACI
TOTAL ELIGIBLE EXPENDITURE
= Bespovratna sredstva ukupno + doprinos korisnika
= Ukupni prihvatljivi troškovi
= Ukupna ugovorena vrijednost projekta HRK]]/7.5345</f>
        <v>65803.968411971597</v>
      </c>
      <c r="AA3939" s="57" t="s">
        <v>12326</v>
      </c>
      <c r="AB3939" s="57" t="s">
        <v>753</v>
      </c>
      <c r="AC3939" s="107" t="s">
        <v>14322</v>
      </c>
      <c r="AD3939" s="63" t="s">
        <v>12328</v>
      </c>
    </row>
    <row r="3940" spans="1:30" ht="88.5" customHeight="1" x14ac:dyDescent="0.2">
      <c r="A3940" s="61" t="s">
        <v>14323</v>
      </c>
      <c r="B3940" s="55" t="s">
        <v>12136</v>
      </c>
      <c r="C3940" s="56" t="s">
        <v>12323</v>
      </c>
      <c r="D3940" s="88" t="s">
        <v>13685</v>
      </c>
      <c r="E3940" s="44" t="s">
        <v>76</v>
      </c>
      <c r="F3940" s="62" t="s">
        <v>14324</v>
      </c>
      <c r="G3940" s="62" t="s">
        <v>14325</v>
      </c>
      <c r="H3940" s="59">
        <v>44608</v>
      </c>
      <c r="I3940" s="59">
        <v>45154</v>
      </c>
      <c r="J3940" s="48" t="str">
        <f>IF(Ugovori_OPULJP[[#This Row],[DATUM ZAVRŠETKA OPERACIJE]]&gt;DATE(2024,3,31),"u provedbi","završen")</f>
        <v>završen</v>
      </c>
      <c r="K3940" s="58" t="s">
        <v>12580</v>
      </c>
      <c r="L3940" s="58" t="s">
        <v>37</v>
      </c>
      <c r="M3940" s="68">
        <v>0.85</v>
      </c>
      <c r="N3940" s="49">
        <v>0.15</v>
      </c>
      <c r="O3940" s="50">
        <f>Ugovori_OPULJP[[#This Row],[Bespovratna sredstva - Ukupno (EU+Nac) HRK
= Ukupna ugovorena vrijednost bespovratnih sredstava]]*Ugovori_OPULJP[[#This Row],[EU STOPA SUFINANCIRANJA %
EU CO-FINANCING RATE %]]</f>
        <v>421729.99049999996</v>
      </c>
      <c r="P3940" s="51">
        <f>Ugovori_OPULJP[[#This Row],[Bespovratna sredstva - EU dio - HRK]]/7.5345</f>
        <v>55973.188731833558</v>
      </c>
      <c r="Q3940" s="50">
        <f>Ugovori_OPULJP[[#This Row],[Bespovratna sredstva - Ukupno (EU+Nac) HRK
= Ukupna ugovorena vrijednost bespovratnih sredstava]]*Ugovori_OPULJP[[#This Row],[STOPA NACIONALNOG SUFINANCIRANJA %]]</f>
        <v>74422.939499999993</v>
      </c>
      <c r="R3940" s="51">
        <f>Ugovori_OPULJP[[#This Row],[Bespovratna sredstva - Nacionalni dio - HRK]]/7.5345</f>
        <v>9877.6215409118049</v>
      </c>
      <c r="S3940" s="52">
        <v>496152.93</v>
      </c>
      <c r="T3940" s="53">
        <f>Ugovori_OPULJP[[#This Row],[Bespovratna sredstva - Ukupno (EU+Nac) HRK
= Ukupna ugovorena vrijednost bespovratnih sredstava]]/7.5345</f>
        <v>65850.810272745366</v>
      </c>
      <c r="U3940" s="50">
        <v>0</v>
      </c>
      <c r="V3940" s="51">
        <f>Ugovori_OPULJP[[#This Row],[Javni doprinos korisnika - HRK]]/7.5345</f>
        <v>0</v>
      </c>
      <c r="W3940" s="50">
        <v>0</v>
      </c>
      <c r="X3940" s="51">
        <f>Ugovori_OPULJP[[#This Row],[Privatni doprinos korisnika - HRK]]/7.5345</f>
        <v>0</v>
      </c>
      <c r="Y3940" s="52">
        <v>496152.93</v>
      </c>
      <c r="Z3940" s="53">
        <f>Ugovori_OPULJP[[#This Row],[UKUPNI PRIHVATLJIVI IZDACI
TOTAL ELIGIBLE EXPENDITURE
= Bespovratna sredstva ukupno + doprinos korisnika
= Ukupni prihvatljivi troškovi
= Ukupna ugovorena vrijednost projekta HRK]]/7.5345</f>
        <v>65850.810272745366</v>
      </c>
      <c r="AA3940" s="57" t="s">
        <v>12326</v>
      </c>
      <c r="AB3940" s="57" t="s">
        <v>753</v>
      </c>
      <c r="AC3940" s="107" t="s">
        <v>14326</v>
      </c>
      <c r="AD3940" s="63" t="s">
        <v>12328</v>
      </c>
    </row>
    <row r="3941" spans="1:30" ht="88.5" customHeight="1" x14ac:dyDescent="0.2">
      <c r="A3941" s="61" t="s">
        <v>14327</v>
      </c>
      <c r="B3941" s="42" t="s">
        <v>12136</v>
      </c>
      <c r="C3941" s="43" t="s">
        <v>12323</v>
      </c>
      <c r="D3941" s="88" t="s">
        <v>13685</v>
      </c>
      <c r="E3941" s="44" t="s">
        <v>76</v>
      </c>
      <c r="F3941" s="62" t="s">
        <v>14328</v>
      </c>
      <c r="G3941" s="62" t="s">
        <v>14329</v>
      </c>
      <c r="H3941" s="59">
        <v>44753</v>
      </c>
      <c r="I3941" s="59">
        <v>45149</v>
      </c>
      <c r="J3941" s="48" t="str">
        <f>IF(Ugovori_OPULJP[[#This Row],[DATUM ZAVRŠETKA OPERACIJE]]&gt;DATE(2024,3,31),"u provedbi","završen")</f>
        <v>završen</v>
      </c>
      <c r="K3941" s="67" t="s">
        <v>14330</v>
      </c>
      <c r="L3941" s="58" t="s">
        <v>37</v>
      </c>
      <c r="M3941" s="49">
        <v>0.85</v>
      </c>
      <c r="N3941" s="49">
        <v>0.15</v>
      </c>
      <c r="O3941" s="50">
        <f>Ugovori_OPULJP[[#This Row],[Bespovratna sredstva - Ukupno (EU+Nac) HRK
= Ukupna ugovorena vrijednost bespovratnih sredstava]]*Ugovori_OPULJP[[#This Row],[EU STOPA SUFINANCIRANJA %
EU CO-FINANCING RATE %]]</f>
        <v>373399.18599999999</v>
      </c>
      <c r="P3941" s="51">
        <f>Ugovori_OPULJP[[#This Row],[Bespovratna sredstva - EU dio - HRK]]/7.5345</f>
        <v>49558.588625655313</v>
      </c>
      <c r="Q3941" s="50">
        <f>Ugovori_OPULJP[[#This Row],[Bespovratna sredstva - Ukupno (EU+Nac) HRK
= Ukupna ugovorena vrijednost bespovratnih sredstava]]*Ugovori_OPULJP[[#This Row],[STOPA NACIONALNOG SUFINANCIRANJA %]]</f>
        <v>65893.973999999987</v>
      </c>
      <c r="R3941" s="51">
        <f>Ugovori_OPULJP[[#This Row],[Bespovratna sredstva - Nacionalni dio - HRK]]/7.5345</f>
        <v>8745.6332868803474</v>
      </c>
      <c r="S3941" s="52">
        <v>439293.16</v>
      </c>
      <c r="T3941" s="53">
        <f>Ugovori_OPULJP[[#This Row],[Bespovratna sredstva - Ukupno (EU+Nac) HRK
= Ukupna ugovorena vrijednost bespovratnih sredstava]]/7.5345</f>
        <v>58304.221912535664</v>
      </c>
      <c r="U3941" s="50">
        <v>0</v>
      </c>
      <c r="V3941" s="51">
        <f>Ugovori_OPULJP[[#This Row],[Javni doprinos korisnika - HRK]]/7.5345</f>
        <v>0</v>
      </c>
      <c r="W3941" s="50">
        <v>0</v>
      </c>
      <c r="X3941" s="51">
        <f>Ugovori_OPULJP[[#This Row],[Privatni doprinos korisnika - HRK]]/7.5345</f>
        <v>0</v>
      </c>
      <c r="Y3941" s="52">
        <v>439293.16</v>
      </c>
      <c r="Z3941" s="53">
        <f>Ugovori_OPULJP[[#This Row],[UKUPNI PRIHVATLJIVI IZDACI
TOTAL ELIGIBLE EXPENDITURE
= Bespovratna sredstva ukupno + doprinos korisnika
= Ukupni prihvatljivi troškovi
= Ukupna ugovorena vrijednost projekta HRK]]/7.5345</f>
        <v>58304.221912535664</v>
      </c>
      <c r="AA3941" s="44" t="s">
        <v>12326</v>
      </c>
      <c r="AB3941" s="44" t="s">
        <v>753</v>
      </c>
      <c r="AC3941" s="107" t="s">
        <v>14331</v>
      </c>
      <c r="AD3941" s="43" t="s">
        <v>12328</v>
      </c>
    </row>
    <row r="3942" spans="1:30" ht="88.5" customHeight="1" x14ac:dyDescent="0.2">
      <c r="A3942" s="61" t="s">
        <v>14332</v>
      </c>
      <c r="B3942" s="55" t="s">
        <v>12136</v>
      </c>
      <c r="C3942" s="56" t="s">
        <v>12323</v>
      </c>
      <c r="D3942" s="88" t="s">
        <v>13685</v>
      </c>
      <c r="E3942" s="44" t="s">
        <v>76</v>
      </c>
      <c r="F3942" s="62" t="s">
        <v>14333</v>
      </c>
      <c r="G3942" s="62" t="s">
        <v>14334</v>
      </c>
      <c r="H3942" s="59">
        <v>44608</v>
      </c>
      <c r="I3942" s="59">
        <v>44973</v>
      </c>
      <c r="J3942" s="48" t="str">
        <f>IF(Ugovori_OPULJP[[#This Row],[DATUM ZAVRŠETKA OPERACIJE]]&gt;DATE(2024,3,31),"u provedbi","završen")</f>
        <v>završen</v>
      </c>
      <c r="K3942" s="58" t="s">
        <v>211</v>
      </c>
      <c r="L3942" s="58" t="s">
        <v>211</v>
      </c>
      <c r="M3942" s="49">
        <v>0.85</v>
      </c>
      <c r="N3942" s="49">
        <v>0.15</v>
      </c>
      <c r="O3942" s="50">
        <f>Ugovori_OPULJP[[#This Row],[Bespovratna sredstva - Ukupno (EU+Nac) HRK
= Ukupna ugovorena vrijednost bespovratnih sredstava]]*Ugovori_OPULJP[[#This Row],[EU STOPA SUFINANCIRANJA %
EU CO-FINANCING RATE %]]</f>
        <v>381378.663</v>
      </c>
      <c r="P3942" s="51">
        <f>Ugovori_OPULJP[[#This Row],[Bespovratna sredstva - EU dio - HRK]]/7.5345</f>
        <v>50617.647222775231</v>
      </c>
      <c r="Q3942" s="50">
        <f>Ugovori_OPULJP[[#This Row],[Bespovratna sredstva - Ukupno (EU+Nac) HRK
= Ukupna ugovorena vrijednost bespovratnih sredstava]]*Ugovori_OPULJP[[#This Row],[STOPA NACIONALNOG SUFINANCIRANJA %]]</f>
        <v>67302.116999999998</v>
      </c>
      <c r="R3942" s="51">
        <f>Ugovori_OPULJP[[#This Row],[Bespovratna sredstva - Nacionalni dio - HRK]]/7.5345</f>
        <v>8932.5259804897469</v>
      </c>
      <c r="S3942" s="52">
        <v>448680.78</v>
      </c>
      <c r="T3942" s="53">
        <f>Ugovori_OPULJP[[#This Row],[Bespovratna sredstva - Ukupno (EU+Nac) HRK
= Ukupna ugovorena vrijednost bespovratnih sredstava]]/7.5345</f>
        <v>59550.173203264982</v>
      </c>
      <c r="U3942" s="50">
        <v>0</v>
      </c>
      <c r="V3942" s="51">
        <f>Ugovori_OPULJP[[#This Row],[Javni doprinos korisnika - HRK]]/7.5345</f>
        <v>0</v>
      </c>
      <c r="W3942" s="50">
        <v>0</v>
      </c>
      <c r="X3942" s="51">
        <f>Ugovori_OPULJP[[#This Row],[Privatni doprinos korisnika - HRK]]/7.5345</f>
        <v>0</v>
      </c>
      <c r="Y3942" s="52">
        <v>448680.78</v>
      </c>
      <c r="Z3942" s="53">
        <f>Ugovori_OPULJP[[#This Row],[UKUPNI PRIHVATLJIVI IZDACI
TOTAL ELIGIBLE EXPENDITURE
= Bespovratna sredstva ukupno + doprinos korisnika
= Ukupni prihvatljivi troškovi
= Ukupna ugovorena vrijednost projekta HRK]]/7.5345</f>
        <v>59550.173203264982</v>
      </c>
      <c r="AA3942" s="57" t="s">
        <v>12326</v>
      </c>
      <c r="AB3942" s="57" t="s">
        <v>753</v>
      </c>
      <c r="AC3942" s="107" t="s">
        <v>14335</v>
      </c>
      <c r="AD3942" s="43" t="s">
        <v>12328</v>
      </c>
    </row>
    <row r="3943" spans="1:30" ht="88.5" customHeight="1" x14ac:dyDescent="0.2">
      <c r="A3943" s="61" t="s">
        <v>14336</v>
      </c>
      <c r="B3943" s="55" t="s">
        <v>12136</v>
      </c>
      <c r="C3943" s="56" t="s">
        <v>12323</v>
      </c>
      <c r="D3943" s="88" t="s">
        <v>13685</v>
      </c>
      <c r="E3943" s="44" t="s">
        <v>76</v>
      </c>
      <c r="F3943" s="62" t="s">
        <v>14337</v>
      </c>
      <c r="G3943" s="62" t="s">
        <v>14338</v>
      </c>
      <c r="H3943" s="59">
        <v>44608</v>
      </c>
      <c r="I3943" s="59">
        <v>45032</v>
      </c>
      <c r="J3943" s="48" t="str">
        <f>IF(Ugovori_OPULJP[[#This Row],[DATUM ZAVRŠETKA OPERACIJE]]&gt;DATE(2024,3,31),"u provedbi","završen")</f>
        <v>završen</v>
      </c>
      <c r="K3943" s="58" t="s">
        <v>425</v>
      </c>
      <c r="L3943" s="58" t="s">
        <v>425</v>
      </c>
      <c r="M3943" s="49">
        <v>0.85</v>
      </c>
      <c r="N3943" s="49">
        <v>0.15</v>
      </c>
      <c r="O3943" s="50">
        <f>Ugovori_OPULJP[[#This Row],[Bespovratna sredstva - Ukupno (EU+Nac) HRK
= Ukupna ugovorena vrijednost bespovratnih sredstava]]*Ugovori_OPULJP[[#This Row],[EU STOPA SUFINANCIRANJA %
EU CO-FINANCING RATE %]]</f>
        <v>397222.68</v>
      </c>
      <c r="P3943" s="51">
        <f>Ugovori_OPULJP[[#This Row],[Bespovratna sredstva - EU dio - HRK]]/7.5345</f>
        <v>52720.509655584305</v>
      </c>
      <c r="Q3943" s="50">
        <f>Ugovori_OPULJP[[#This Row],[Bespovratna sredstva - Ukupno (EU+Nac) HRK
= Ukupna ugovorena vrijednost bespovratnih sredstava]]*Ugovori_OPULJP[[#This Row],[STOPA NACIONALNOG SUFINANCIRANJA %]]</f>
        <v>70098.12</v>
      </c>
      <c r="R3943" s="51">
        <f>Ugovori_OPULJP[[#This Row],[Bespovratna sredstva - Nacionalni dio - HRK]]/7.5345</f>
        <v>9303.6193509854656</v>
      </c>
      <c r="S3943" s="52">
        <v>467320.8</v>
      </c>
      <c r="T3943" s="53">
        <f>Ugovori_OPULJP[[#This Row],[Bespovratna sredstva - Ukupno (EU+Nac) HRK
= Ukupna ugovorena vrijednost bespovratnih sredstava]]/7.5345</f>
        <v>62024.129006569776</v>
      </c>
      <c r="U3943" s="50">
        <v>0</v>
      </c>
      <c r="V3943" s="51">
        <f>Ugovori_OPULJP[[#This Row],[Javni doprinos korisnika - HRK]]/7.5345</f>
        <v>0</v>
      </c>
      <c r="W3943" s="50">
        <v>0</v>
      </c>
      <c r="X3943" s="51">
        <f>Ugovori_OPULJP[[#This Row],[Privatni doprinos korisnika - HRK]]/7.5345</f>
        <v>0</v>
      </c>
      <c r="Y3943" s="52">
        <v>467320.8</v>
      </c>
      <c r="Z3943" s="53">
        <f>Ugovori_OPULJP[[#This Row],[UKUPNI PRIHVATLJIVI IZDACI
TOTAL ELIGIBLE EXPENDITURE
= Bespovratna sredstva ukupno + doprinos korisnika
= Ukupni prihvatljivi troškovi
= Ukupna ugovorena vrijednost projekta HRK]]/7.5345</f>
        <v>62024.129006569776</v>
      </c>
      <c r="AA3943" s="57" t="s">
        <v>12326</v>
      </c>
      <c r="AB3943" s="57" t="s">
        <v>753</v>
      </c>
      <c r="AC3943" s="107" t="s">
        <v>14339</v>
      </c>
      <c r="AD3943" s="43" t="s">
        <v>12328</v>
      </c>
    </row>
    <row r="3944" spans="1:30" ht="88.5" customHeight="1" x14ac:dyDescent="0.2">
      <c r="A3944" s="61" t="s">
        <v>14340</v>
      </c>
      <c r="B3944" s="55" t="s">
        <v>12136</v>
      </c>
      <c r="C3944" s="56" t="s">
        <v>12323</v>
      </c>
      <c r="D3944" s="88" t="s">
        <v>13685</v>
      </c>
      <c r="E3944" s="44" t="s">
        <v>76</v>
      </c>
      <c r="F3944" s="62" t="s">
        <v>14341</v>
      </c>
      <c r="G3944" s="62" t="s">
        <v>14342</v>
      </c>
      <c r="H3944" s="59">
        <v>44608</v>
      </c>
      <c r="I3944" s="59">
        <v>45032</v>
      </c>
      <c r="J3944" s="48" t="str">
        <f>IF(Ugovori_OPULJP[[#This Row],[DATUM ZAVRŠETKA OPERACIJE]]&gt;DATE(2024,3,31),"u provedbi","završen")</f>
        <v>završen</v>
      </c>
      <c r="K3944" s="58" t="s">
        <v>99</v>
      </c>
      <c r="L3944" s="58" t="s">
        <v>99</v>
      </c>
      <c r="M3944" s="68">
        <v>0.85</v>
      </c>
      <c r="N3944" s="49">
        <v>0.15</v>
      </c>
      <c r="O3944" s="50">
        <f>Ugovori_OPULJP[[#This Row],[Bespovratna sredstva - Ukupno (EU+Nac) HRK
= Ukupna ugovorena vrijednost bespovratnih sredstava]]*Ugovori_OPULJP[[#This Row],[EU STOPA SUFINANCIRANJA %
EU CO-FINANCING RATE %]]</f>
        <v>346997.28499999997</v>
      </c>
      <c r="P3944" s="51">
        <f>Ugovori_OPULJP[[#This Row],[Bespovratna sredstva - EU dio - HRK]]/7.5345</f>
        <v>46054.454177450389</v>
      </c>
      <c r="Q3944" s="50">
        <f>Ugovori_OPULJP[[#This Row],[Bespovratna sredstva - Ukupno (EU+Nac) HRK
= Ukupna ugovorena vrijednost bespovratnih sredstava]]*Ugovori_OPULJP[[#This Row],[STOPA NACIONALNOG SUFINANCIRANJA %]]</f>
        <v>61234.814999999995</v>
      </c>
      <c r="R3944" s="51">
        <f>Ugovori_OPULJP[[#This Row],[Bespovratna sredstva - Nacionalni dio - HRK]]/7.5345</f>
        <v>8127.2566195500685</v>
      </c>
      <c r="S3944" s="52">
        <v>408232.1</v>
      </c>
      <c r="T3944" s="53">
        <f>Ugovori_OPULJP[[#This Row],[Bespovratna sredstva - Ukupno (EU+Nac) HRK
= Ukupna ugovorena vrijednost bespovratnih sredstava]]/7.5345</f>
        <v>54181.710797000458</v>
      </c>
      <c r="U3944" s="50">
        <v>0</v>
      </c>
      <c r="V3944" s="51">
        <f>Ugovori_OPULJP[[#This Row],[Javni doprinos korisnika - HRK]]/7.5345</f>
        <v>0</v>
      </c>
      <c r="W3944" s="50">
        <v>0</v>
      </c>
      <c r="X3944" s="51">
        <f>Ugovori_OPULJP[[#This Row],[Privatni doprinos korisnika - HRK]]/7.5345</f>
        <v>0</v>
      </c>
      <c r="Y3944" s="52">
        <v>408232.1</v>
      </c>
      <c r="Z3944" s="53">
        <f>Ugovori_OPULJP[[#This Row],[UKUPNI PRIHVATLJIVI IZDACI
TOTAL ELIGIBLE EXPENDITURE
= Bespovratna sredstva ukupno + doprinos korisnika
= Ukupni prihvatljivi troškovi
= Ukupna ugovorena vrijednost projekta HRK]]/7.5345</f>
        <v>54181.710797000458</v>
      </c>
      <c r="AA3944" s="57" t="s">
        <v>12326</v>
      </c>
      <c r="AB3944" s="57" t="s">
        <v>753</v>
      </c>
      <c r="AC3944" s="107" t="s">
        <v>14343</v>
      </c>
      <c r="AD3944" s="63" t="s">
        <v>12328</v>
      </c>
    </row>
    <row r="3945" spans="1:30" ht="88.5" customHeight="1" x14ac:dyDescent="0.2">
      <c r="A3945" s="61" t="s">
        <v>14344</v>
      </c>
      <c r="B3945" s="55" t="s">
        <v>12136</v>
      </c>
      <c r="C3945" s="56" t="s">
        <v>12323</v>
      </c>
      <c r="D3945" s="88" t="s">
        <v>13685</v>
      </c>
      <c r="E3945" s="44" t="s">
        <v>76</v>
      </c>
      <c r="F3945" s="62" t="s">
        <v>14345</v>
      </c>
      <c r="G3945" s="62" t="s">
        <v>14346</v>
      </c>
      <c r="H3945" s="59">
        <v>44641</v>
      </c>
      <c r="I3945" s="59">
        <v>45190</v>
      </c>
      <c r="J3945" s="48" t="str">
        <f>IF(Ugovori_OPULJP[[#This Row],[DATUM ZAVRŠETKA OPERACIJE]]&gt;DATE(2024,3,31),"u provedbi","završen")</f>
        <v>završen</v>
      </c>
      <c r="K3945" s="67" t="s">
        <v>211</v>
      </c>
      <c r="L3945" s="58" t="s">
        <v>211</v>
      </c>
      <c r="M3945" s="49">
        <v>0.85</v>
      </c>
      <c r="N3945" s="49">
        <v>0.15</v>
      </c>
      <c r="O3945" s="50">
        <f>Ugovori_OPULJP[[#This Row],[Bespovratna sredstva - Ukupno (EU+Nac) HRK
= Ukupna ugovorena vrijednost bespovratnih sredstava]]*Ugovori_OPULJP[[#This Row],[EU STOPA SUFINANCIRANJA %
EU CO-FINANCING RATE %]]</f>
        <v>343984.99549999996</v>
      </c>
      <c r="P3945" s="51">
        <f>Ugovori_OPULJP[[#This Row],[Bespovratna sredstva - EU dio - HRK]]/7.5345</f>
        <v>45654.654655252496</v>
      </c>
      <c r="Q3945" s="50">
        <f>Ugovori_OPULJP[[#This Row],[Bespovratna sredstva - Ukupno (EU+Nac) HRK
= Ukupna ugovorena vrijednost bespovratnih sredstava]]*Ugovori_OPULJP[[#This Row],[STOPA NACIONALNOG SUFINANCIRANJA %]]</f>
        <v>60703.234499999991</v>
      </c>
      <c r="R3945" s="51">
        <f>Ugovori_OPULJP[[#This Row],[Bespovratna sredstva - Nacionalni dio - HRK]]/7.5345</f>
        <v>8056.7037626916172</v>
      </c>
      <c r="S3945" s="52">
        <v>404688.23</v>
      </c>
      <c r="T3945" s="53">
        <f>Ugovori_OPULJP[[#This Row],[Bespovratna sredstva - Ukupno (EU+Nac) HRK
= Ukupna ugovorena vrijednost bespovratnih sredstava]]/7.5345</f>
        <v>53711.358417944117</v>
      </c>
      <c r="U3945" s="50">
        <v>0</v>
      </c>
      <c r="V3945" s="51">
        <f>Ugovori_OPULJP[[#This Row],[Javni doprinos korisnika - HRK]]/7.5345</f>
        <v>0</v>
      </c>
      <c r="W3945" s="50">
        <v>0</v>
      </c>
      <c r="X3945" s="51">
        <f>Ugovori_OPULJP[[#This Row],[Privatni doprinos korisnika - HRK]]/7.5345</f>
        <v>0</v>
      </c>
      <c r="Y3945" s="52">
        <v>404688.23</v>
      </c>
      <c r="Z3945" s="53">
        <f>Ugovori_OPULJP[[#This Row],[UKUPNI PRIHVATLJIVI IZDACI
TOTAL ELIGIBLE EXPENDITURE
= Bespovratna sredstva ukupno + doprinos korisnika
= Ukupni prihvatljivi troškovi
= Ukupna ugovorena vrijednost projekta HRK]]/7.5345</f>
        <v>53711.358417944117</v>
      </c>
      <c r="AA3945" s="44" t="s">
        <v>12326</v>
      </c>
      <c r="AB3945" s="44" t="s">
        <v>753</v>
      </c>
      <c r="AC3945" s="107" t="s">
        <v>14347</v>
      </c>
      <c r="AD3945" s="43" t="s">
        <v>12328</v>
      </c>
    </row>
    <row r="3946" spans="1:30" ht="88.5" customHeight="1" x14ac:dyDescent="0.2">
      <c r="A3946" s="61" t="s">
        <v>14348</v>
      </c>
      <c r="B3946" s="55" t="s">
        <v>12136</v>
      </c>
      <c r="C3946" s="56" t="s">
        <v>12323</v>
      </c>
      <c r="D3946" s="88" t="s">
        <v>13685</v>
      </c>
      <c r="E3946" s="44" t="s">
        <v>76</v>
      </c>
      <c r="F3946" s="62" t="s">
        <v>14349</v>
      </c>
      <c r="G3946" s="62" t="s">
        <v>14350</v>
      </c>
      <c r="H3946" s="59">
        <v>44608</v>
      </c>
      <c r="I3946" s="59">
        <v>45062</v>
      </c>
      <c r="J3946" s="48" t="str">
        <f>IF(Ugovori_OPULJP[[#This Row],[DATUM ZAVRŠETKA OPERACIJE]]&gt;DATE(2024,3,31),"u provedbi","završen")</f>
        <v>završen</v>
      </c>
      <c r="K3946" s="58" t="s">
        <v>36</v>
      </c>
      <c r="L3946" s="58" t="s">
        <v>37</v>
      </c>
      <c r="M3946" s="68">
        <v>0.85</v>
      </c>
      <c r="N3946" s="49">
        <v>0.15</v>
      </c>
      <c r="O3946" s="50">
        <f>Ugovori_OPULJP[[#This Row],[Bespovratna sredstva - Ukupno (EU+Nac) HRK
= Ukupna ugovorena vrijednost bespovratnih sredstava]]*Ugovori_OPULJP[[#This Row],[EU STOPA SUFINANCIRANJA %
EU CO-FINANCING RATE %]]</f>
        <v>376120.29949999996</v>
      </c>
      <c r="P3946" s="51">
        <f>Ugovori_OPULJP[[#This Row],[Bespovratna sredstva - EU dio - HRK]]/7.5345</f>
        <v>49919.742451390266</v>
      </c>
      <c r="Q3946" s="50">
        <f>Ugovori_OPULJP[[#This Row],[Bespovratna sredstva - Ukupno (EU+Nac) HRK
= Ukupna ugovorena vrijednost bespovratnih sredstava]]*Ugovori_OPULJP[[#This Row],[STOPA NACIONALNOG SUFINANCIRANJA %]]</f>
        <v>66374.170499999993</v>
      </c>
      <c r="R3946" s="51">
        <f>Ugovori_OPULJP[[#This Row],[Bespovratna sredstva - Nacionalni dio - HRK]]/7.5345</f>
        <v>8809.3663149512231</v>
      </c>
      <c r="S3946" s="52">
        <v>442494.47</v>
      </c>
      <c r="T3946" s="53">
        <f>Ugovori_OPULJP[[#This Row],[Bespovratna sredstva - Ukupno (EU+Nac) HRK
= Ukupna ugovorena vrijednost bespovratnih sredstava]]/7.5345</f>
        <v>58729.108766341487</v>
      </c>
      <c r="U3946" s="50">
        <v>0</v>
      </c>
      <c r="V3946" s="51">
        <f>Ugovori_OPULJP[[#This Row],[Javni doprinos korisnika - HRK]]/7.5345</f>
        <v>0</v>
      </c>
      <c r="W3946" s="50">
        <v>0</v>
      </c>
      <c r="X3946" s="51">
        <f>Ugovori_OPULJP[[#This Row],[Privatni doprinos korisnika - HRK]]/7.5345</f>
        <v>0</v>
      </c>
      <c r="Y3946" s="52">
        <v>442494.47</v>
      </c>
      <c r="Z3946" s="53">
        <f>Ugovori_OPULJP[[#This Row],[UKUPNI PRIHVATLJIVI IZDACI
TOTAL ELIGIBLE EXPENDITURE
= Bespovratna sredstva ukupno + doprinos korisnika
= Ukupni prihvatljivi troškovi
= Ukupna ugovorena vrijednost projekta HRK]]/7.5345</f>
        <v>58729.108766341487</v>
      </c>
      <c r="AA3946" s="57" t="s">
        <v>12326</v>
      </c>
      <c r="AB3946" s="57" t="s">
        <v>753</v>
      </c>
      <c r="AC3946" s="107" t="s">
        <v>14351</v>
      </c>
      <c r="AD3946" s="63" t="s">
        <v>12328</v>
      </c>
    </row>
    <row r="3947" spans="1:30" ht="88.5" customHeight="1" x14ac:dyDescent="0.2">
      <c r="A3947" s="61" t="s">
        <v>14352</v>
      </c>
      <c r="B3947" s="55" t="s">
        <v>12136</v>
      </c>
      <c r="C3947" s="56" t="s">
        <v>12323</v>
      </c>
      <c r="D3947" s="88" t="s">
        <v>13685</v>
      </c>
      <c r="E3947" s="44" t="s">
        <v>76</v>
      </c>
      <c r="F3947" s="62" t="s">
        <v>14353</v>
      </c>
      <c r="G3947" s="62" t="s">
        <v>14354</v>
      </c>
      <c r="H3947" s="59">
        <v>44608</v>
      </c>
      <c r="I3947" s="59">
        <v>45154</v>
      </c>
      <c r="J3947" s="48" t="str">
        <f>IF(Ugovori_OPULJP[[#This Row],[DATUM ZAVRŠETKA OPERACIJE]]&gt;DATE(2024,3,31),"u provedbi","završen")</f>
        <v>završen</v>
      </c>
      <c r="K3947" s="58" t="s">
        <v>14355</v>
      </c>
      <c r="L3947" s="58" t="s">
        <v>37</v>
      </c>
      <c r="M3947" s="68">
        <v>0.85</v>
      </c>
      <c r="N3947" s="49">
        <v>0.15</v>
      </c>
      <c r="O3947" s="50">
        <f>Ugovori_OPULJP[[#This Row],[Bespovratna sredstva - Ukupno (EU+Nac) HRK
= Ukupna ugovorena vrijednost bespovratnih sredstava]]*Ugovori_OPULJP[[#This Row],[EU STOPA SUFINANCIRANJA %
EU CO-FINANCING RATE %]]</f>
        <v>410866.2</v>
      </c>
      <c r="P3947" s="51">
        <f>Ugovori_OPULJP[[#This Row],[Bespovratna sredstva - EU dio - HRK]]/7.5345</f>
        <v>54531.315946645431</v>
      </c>
      <c r="Q3947" s="50">
        <f>Ugovori_OPULJP[[#This Row],[Bespovratna sredstva - Ukupno (EU+Nac) HRK
= Ukupna ugovorena vrijednost bespovratnih sredstava]]*Ugovori_OPULJP[[#This Row],[STOPA NACIONALNOG SUFINANCIRANJA %]]</f>
        <v>72505.8</v>
      </c>
      <c r="R3947" s="51">
        <f>Ugovori_OPULJP[[#This Row],[Bespovratna sredstva - Nacionalni dio - HRK]]/7.5345</f>
        <v>9623.1734023491936</v>
      </c>
      <c r="S3947" s="52">
        <v>483372</v>
      </c>
      <c r="T3947" s="53">
        <f>Ugovori_OPULJP[[#This Row],[Bespovratna sredstva - Ukupno (EU+Nac) HRK
= Ukupna ugovorena vrijednost bespovratnih sredstava]]/7.5345</f>
        <v>64154.489348994619</v>
      </c>
      <c r="U3947" s="50">
        <v>0</v>
      </c>
      <c r="V3947" s="51">
        <f>Ugovori_OPULJP[[#This Row],[Javni doprinos korisnika - HRK]]/7.5345</f>
        <v>0</v>
      </c>
      <c r="W3947" s="50">
        <v>0</v>
      </c>
      <c r="X3947" s="51">
        <f>Ugovori_OPULJP[[#This Row],[Privatni doprinos korisnika - HRK]]/7.5345</f>
        <v>0</v>
      </c>
      <c r="Y3947" s="52">
        <v>483372</v>
      </c>
      <c r="Z3947" s="53">
        <f>Ugovori_OPULJP[[#This Row],[UKUPNI PRIHVATLJIVI IZDACI
TOTAL ELIGIBLE EXPENDITURE
= Bespovratna sredstva ukupno + doprinos korisnika
= Ukupni prihvatljivi troškovi
= Ukupna ugovorena vrijednost projekta HRK]]/7.5345</f>
        <v>64154.489348994619</v>
      </c>
      <c r="AA3947" s="57" t="s">
        <v>12326</v>
      </c>
      <c r="AB3947" s="57" t="s">
        <v>753</v>
      </c>
      <c r="AC3947" s="107" t="s">
        <v>14356</v>
      </c>
      <c r="AD3947" s="63" t="s">
        <v>12328</v>
      </c>
    </row>
    <row r="3948" spans="1:30" ht="88.5" customHeight="1" x14ac:dyDescent="0.2">
      <c r="A3948" s="41" t="s">
        <v>14357</v>
      </c>
      <c r="B3948" s="55" t="s">
        <v>12136</v>
      </c>
      <c r="C3948" s="56" t="s">
        <v>12323</v>
      </c>
      <c r="D3948" s="56" t="s">
        <v>13685</v>
      </c>
      <c r="E3948" s="57" t="s">
        <v>76</v>
      </c>
      <c r="F3948" s="62" t="s">
        <v>14358</v>
      </c>
      <c r="G3948" s="62" t="s">
        <v>9618</v>
      </c>
      <c r="H3948" s="59">
        <v>44769</v>
      </c>
      <c r="I3948" s="59">
        <v>45291</v>
      </c>
      <c r="J3948" s="48" t="str">
        <f>IF(Ugovori_OPULJP[[#This Row],[DATUM ZAVRŠETKA OPERACIJE]]&gt;DATE(2024,3,31),"u provedbi","završen")</f>
        <v>završen</v>
      </c>
      <c r="K3948" s="67" t="s">
        <v>14359</v>
      </c>
      <c r="L3948" s="58" t="s">
        <v>37</v>
      </c>
      <c r="M3948" s="49">
        <v>0.85</v>
      </c>
      <c r="N3948" s="49">
        <v>0.15</v>
      </c>
      <c r="O3948" s="50">
        <f>Ugovori_OPULJP[[#This Row],[Bespovratna sredstva - Ukupno (EU+Nac) HRK
= Ukupna ugovorena vrijednost bespovratnih sredstava]]*Ugovori_OPULJP[[#This Row],[EU STOPA SUFINANCIRANJA %
EU CO-FINANCING RATE %]]</f>
        <v>372051.61300000001</v>
      </c>
      <c r="P3948" s="51">
        <f>Ugovori_OPULJP[[#This Row],[Bespovratna sredstva - EU dio - HRK]]/7.5345</f>
        <v>49379.734952551597</v>
      </c>
      <c r="Q3948" s="50">
        <f>Ugovori_OPULJP[[#This Row],[Bespovratna sredstva - Ukupno (EU+Nac) HRK
= Ukupna ugovorena vrijednost bespovratnih sredstava]]*Ugovori_OPULJP[[#This Row],[STOPA NACIONALNOG SUFINANCIRANJA %]]</f>
        <v>65656.167000000001</v>
      </c>
      <c r="R3948" s="51">
        <f>Ugovori_OPULJP[[#This Row],[Bespovratna sredstva - Nacionalni dio - HRK]]/7.5345</f>
        <v>8714.0708739796937</v>
      </c>
      <c r="S3948" s="52">
        <v>437707.78</v>
      </c>
      <c r="T3948" s="53">
        <f>Ugovori_OPULJP[[#This Row],[Bespovratna sredstva - Ukupno (EU+Nac) HRK
= Ukupna ugovorena vrijednost bespovratnih sredstava]]/7.5345</f>
        <v>58093.805826531287</v>
      </c>
      <c r="U3948" s="50">
        <v>0</v>
      </c>
      <c r="V3948" s="51">
        <f>Ugovori_OPULJP[[#This Row],[Javni doprinos korisnika - HRK]]/7.5345</f>
        <v>0</v>
      </c>
      <c r="W3948" s="50">
        <v>0</v>
      </c>
      <c r="X3948" s="51">
        <f>Ugovori_OPULJP[[#This Row],[Privatni doprinos korisnika - HRK]]/7.5345</f>
        <v>0</v>
      </c>
      <c r="Y3948" s="52">
        <v>437707.78</v>
      </c>
      <c r="Z3948" s="53">
        <f>Ugovori_OPULJP[[#This Row],[UKUPNI PRIHVATLJIVI IZDACI
TOTAL ELIGIBLE EXPENDITURE
= Bespovratna sredstva ukupno + doprinos korisnika
= Ukupni prihvatljivi troškovi
= Ukupna ugovorena vrijednost projekta HRK]]/7.5345</f>
        <v>58093.805826531287</v>
      </c>
      <c r="AA3948" s="57" t="s">
        <v>12326</v>
      </c>
      <c r="AB3948" s="57" t="s">
        <v>753</v>
      </c>
      <c r="AC3948" s="107" t="s">
        <v>14360</v>
      </c>
      <c r="AD3948" s="63" t="s">
        <v>12328</v>
      </c>
    </row>
    <row r="3949" spans="1:30" ht="88.5" customHeight="1" x14ac:dyDescent="0.2">
      <c r="A3949" s="61" t="s">
        <v>14361</v>
      </c>
      <c r="B3949" s="55" t="s">
        <v>12136</v>
      </c>
      <c r="C3949" s="56" t="s">
        <v>12323</v>
      </c>
      <c r="D3949" s="88" t="s">
        <v>13685</v>
      </c>
      <c r="E3949" s="44" t="s">
        <v>76</v>
      </c>
      <c r="F3949" s="62" t="s">
        <v>14362</v>
      </c>
      <c r="G3949" s="45" t="s">
        <v>12574</v>
      </c>
      <c r="H3949" s="59">
        <v>44502</v>
      </c>
      <c r="I3949" s="59">
        <v>45048</v>
      </c>
      <c r="J3949" s="48" t="str">
        <f>IF(Ugovori_OPULJP[[#This Row],[DATUM ZAVRŠETKA OPERACIJE]]&gt;DATE(2024,3,31),"u provedbi","završen")</f>
        <v>završen</v>
      </c>
      <c r="K3949" s="67" t="s">
        <v>211</v>
      </c>
      <c r="L3949" s="58" t="s">
        <v>37</v>
      </c>
      <c r="M3949" s="49">
        <v>0.85</v>
      </c>
      <c r="N3949" s="49">
        <v>0.15</v>
      </c>
      <c r="O3949" s="50">
        <f>Ugovori_OPULJP[[#This Row],[Bespovratna sredstva - Ukupno (EU+Nac) HRK
= Ukupna ugovorena vrijednost bespovratnih sredstava]]*Ugovori_OPULJP[[#This Row],[EU STOPA SUFINANCIRANJA %
EU CO-FINANCING RATE %]]</f>
        <v>420458.29700000002</v>
      </c>
      <c r="P3949" s="51">
        <f>Ugovori_OPULJP[[#This Row],[Bespovratna sredstva - EU dio - HRK]]/7.5345</f>
        <v>55804.405999070943</v>
      </c>
      <c r="Q3949" s="50">
        <f>Ugovori_OPULJP[[#This Row],[Bespovratna sredstva - Ukupno (EU+Nac) HRK
= Ukupna ugovorena vrijednost bespovratnih sredstava]]*Ugovori_OPULJP[[#This Row],[STOPA NACIONALNOG SUFINANCIRANJA %]]</f>
        <v>74198.523000000001</v>
      </c>
      <c r="R3949" s="51">
        <f>Ugovori_OPULJP[[#This Row],[Bespovratna sredstva - Nacionalni dio - HRK]]/7.5345</f>
        <v>9847.8363527772235</v>
      </c>
      <c r="S3949" s="52">
        <v>494656.82</v>
      </c>
      <c r="T3949" s="53">
        <f>Ugovori_OPULJP[[#This Row],[Bespovratna sredstva - Ukupno (EU+Nac) HRK
= Ukupna ugovorena vrijednost bespovratnih sredstava]]/7.5345</f>
        <v>65652.242351848166</v>
      </c>
      <c r="U3949" s="50">
        <v>0</v>
      </c>
      <c r="V3949" s="51">
        <f>Ugovori_OPULJP[[#This Row],[Javni doprinos korisnika - HRK]]/7.5345</f>
        <v>0</v>
      </c>
      <c r="W3949" s="50">
        <v>0</v>
      </c>
      <c r="X3949" s="51">
        <f>Ugovori_OPULJP[[#This Row],[Privatni doprinos korisnika - HRK]]/7.5345</f>
        <v>0</v>
      </c>
      <c r="Y3949" s="52">
        <v>494656.82</v>
      </c>
      <c r="Z3949" s="53">
        <f>Ugovori_OPULJP[[#This Row],[UKUPNI PRIHVATLJIVI IZDACI
TOTAL ELIGIBLE EXPENDITURE
= Bespovratna sredstva ukupno + doprinos korisnika
= Ukupni prihvatljivi troškovi
= Ukupna ugovorena vrijednost projekta HRK]]/7.5345</f>
        <v>65652.242351848166</v>
      </c>
      <c r="AA3949" s="57" t="s">
        <v>12326</v>
      </c>
      <c r="AB3949" s="57" t="s">
        <v>753</v>
      </c>
      <c r="AC3949" s="107" t="s">
        <v>14363</v>
      </c>
      <c r="AD3949" s="63" t="s">
        <v>12328</v>
      </c>
    </row>
    <row r="3950" spans="1:30" ht="88.5" customHeight="1" x14ac:dyDescent="0.2">
      <c r="A3950" s="61" t="s">
        <v>14364</v>
      </c>
      <c r="B3950" s="55" t="s">
        <v>12136</v>
      </c>
      <c r="C3950" s="56" t="s">
        <v>12323</v>
      </c>
      <c r="D3950" s="88" t="s">
        <v>13685</v>
      </c>
      <c r="E3950" s="44" t="s">
        <v>76</v>
      </c>
      <c r="F3950" s="62" t="s">
        <v>14365</v>
      </c>
      <c r="G3950" s="62" t="s">
        <v>14366</v>
      </c>
      <c r="H3950" s="59">
        <v>44608</v>
      </c>
      <c r="I3950" s="59">
        <v>45062</v>
      </c>
      <c r="J3950" s="48" t="str">
        <f>IF(Ugovori_OPULJP[[#This Row],[DATUM ZAVRŠETKA OPERACIJE]]&gt;DATE(2024,3,31),"u provedbi","završen")</f>
        <v>završen</v>
      </c>
      <c r="K3950" s="58" t="s">
        <v>37</v>
      </c>
      <c r="L3950" s="58" t="s">
        <v>37</v>
      </c>
      <c r="M3950" s="68">
        <v>0.85</v>
      </c>
      <c r="N3950" s="49">
        <v>0.15</v>
      </c>
      <c r="O3950" s="50">
        <f>Ugovori_OPULJP[[#This Row],[Bespovratna sredstva - Ukupno (EU+Nac) HRK
= Ukupna ugovorena vrijednost bespovratnih sredstava]]*Ugovori_OPULJP[[#This Row],[EU STOPA SUFINANCIRANJA %
EU CO-FINANCING RATE %]]</f>
        <v>399472.12849999999</v>
      </c>
      <c r="P3950" s="51">
        <f>Ugovori_OPULJP[[#This Row],[Bespovratna sredstva - EU dio - HRK]]/7.5345</f>
        <v>53019.062777888379</v>
      </c>
      <c r="Q3950" s="50">
        <f>Ugovori_OPULJP[[#This Row],[Bespovratna sredstva - Ukupno (EU+Nac) HRK
= Ukupna ugovorena vrijednost bespovratnih sredstava]]*Ugovori_OPULJP[[#This Row],[STOPA NACIONALNOG SUFINANCIRANJA %]]</f>
        <v>70495.0815</v>
      </c>
      <c r="R3950" s="51">
        <f>Ugovori_OPULJP[[#This Row],[Bespovratna sredstva - Nacionalni dio - HRK]]/7.5345</f>
        <v>9356.3051960979483</v>
      </c>
      <c r="S3950" s="52">
        <v>469967.21</v>
      </c>
      <c r="T3950" s="53">
        <f>Ugovori_OPULJP[[#This Row],[Bespovratna sredstva - Ukupno (EU+Nac) HRK
= Ukupna ugovorena vrijednost bespovratnih sredstava]]/7.5345</f>
        <v>62375.367973986329</v>
      </c>
      <c r="U3950" s="50">
        <v>0</v>
      </c>
      <c r="V3950" s="51">
        <f>Ugovori_OPULJP[[#This Row],[Javni doprinos korisnika - HRK]]/7.5345</f>
        <v>0</v>
      </c>
      <c r="W3950" s="50">
        <v>0</v>
      </c>
      <c r="X3950" s="51">
        <f>Ugovori_OPULJP[[#This Row],[Privatni doprinos korisnika - HRK]]/7.5345</f>
        <v>0</v>
      </c>
      <c r="Y3950" s="52">
        <v>469967.21</v>
      </c>
      <c r="Z3950" s="53">
        <f>Ugovori_OPULJP[[#This Row],[UKUPNI PRIHVATLJIVI IZDACI
TOTAL ELIGIBLE EXPENDITURE
= Bespovratna sredstva ukupno + doprinos korisnika
= Ukupni prihvatljivi troškovi
= Ukupna ugovorena vrijednost projekta HRK]]/7.5345</f>
        <v>62375.367973986329</v>
      </c>
      <c r="AA3950" s="57" t="s">
        <v>12326</v>
      </c>
      <c r="AB3950" s="57" t="s">
        <v>753</v>
      </c>
      <c r="AC3950" s="107" t="s">
        <v>14367</v>
      </c>
      <c r="AD3950" s="63" t="s">
        <v>12328</v>
      </c>
    </row>
    <row r="3951" spans="1:30" ht="88.5" customHeight="1" x14ac:dyDescent="0.2">
      <c r="A3951" s="61" t="s">
        <v>14368</v>
      </c>
      <c r="B3951" s="55" t="s">
        <v>12136</v>
      </c>
      <c r="C3951" s="56" t="s">
        <v>12323</v>
      </c>
      <c r="D3951" s="88" t="s">
        <v>13685</v>
      </c>
      <c r="E3951" s="44" t="s">
        <v>76</v>
      </c>
      <c r="F3951" s="62" t="s">
        <v>12591</v>
      </c>
      <c r="G3951" s="62" t="s">
        <v>14369</v>
      </c>
      <c r="H3951" s="59">
        <v>44608</v>
      </c>
      <c r="I3951" s="59">
        <v>45062</v>
      </c>
      <c r="J3951" s="48" t="str">
        <f>IF(Ugovori_OPULJP[[#This Row],[DATUM ZAVRŠETKA OPERACIJE]]&gt;DATE(2024,3,31),"u provedbi","završen")</f>
        <v>završen</v>
      </c>
      <c r="K3951" s="58" t="s">
        <v>5510</v>
      </c>
      <c r="L3951" s="58" t="s">
        <v>37</v>
      </c>
      <c r="M3951" s="68">
        <v>0.85</v>
      </c>
      <c r="N3951" s="49">
        <v>0.15</v>
      </c>
      <c r="O3951" s="50">
        <f>Ugovori_OPULJP[[#This Row],[Bespovratna sredstva - Ukupno (EU+Nac) HRK
= Ukupna ugovorena vrijednost bespovratnih sredstava]]*Ugovori_OPULJP[[#This Row],[EU STOPA SUFINANCIRANJA %
EU CO-FINANCING RATE %]]</f>
        <v>301066.43</v>
      </c>
      <c r="P3951" s="51">
        <f>Ugovori_OPULJP[[#This Row],[Bespovratna sredstva - EU dio - HRK]]/7.5345</f>
        <v>39958.382108965423</v>
      </c>
      <c r="Q3951" s="50">
        <f>Ugovori_OPULJP[[#This Row],[Bespovratna sredstva - Ukupno (EU+Nac) HRK
= Ukupna ugovorena vrijednost bespovratnih sredstava]]*Ugovori_OPULJP[[#This Row],[STOPA NACIONALNOG SUFINANCIRANJA %]]</f>
        <v>53129.369999999995</v>
      </c>
      <c r="R3951" s="51">
        <f>Ugovori_OPULJP[[#This Row],[Bespovratna sredstva - Nacionalni dio - HRK]]/7.5345</f>
        <v>7051.4791956997797</v>
      </c>
      <c r="S3951" s="52">
        <v>354195.8</v>
      </c>
      <c r="T3951" s="53">
        <f>Ugovori_OPULJP[[#This Row],[Bespovratna sredstva - Ukupno (EU+Nac) HRK
= Ukupna ugovorena vrijednost bespovratnih sredstava]]/7.5345</f>
        <v>47009.861304665203</v>
      </c>
      <c r="U3951" s="50">
        <v>0</v>
      </c>
      <c r="V3951" s="51">
        <f>Ugovori_OPULJP[[#This Row],[Javni doprinos korisnika - HRK]]/7.5345</f>
        <v>0</v>
      </c>
      <c r="W3951" s="50">
        <v>0</v>
      </c>
      <c r="X3951" s="51">
        <f>Ugovori_OPULJP[[#This Row],[Privatni doprinos korisnika - HRK]]/7.5345</f>
        <v>0</v>
      </c>
      <c r="Y3951" s="52">
        <v>354195.8</v>
      </c>
      <c r="Z3951" s="53">
        <f>Ugovori_OPULJP[[#This Row],[UKUPNI PRIHVATLJIVI IZDACI
TOTAL ELIGIBLE EXPENDITURE
= Bespovratna sredstva ukupno + doprinos korisnika
= Ukupni prihvatljivi troškovi
= Ukupna ugovorena vrijednost projekta HRK]]/7.5345</f>
        <v>47009.861304665203</v>
      </c>
      <c r="AA3951" s="57" t="s">
        <v>12326</v>
      </c>
      <c r="AB3951" s="57" t="s">
        <v>753</v>
      </c>
      <c r="AC3951" s="107" t="s">
        <v>14370</v>
      </c>
      <c r="AD3951" s="63" t="s">
        <v>12328</v>
      </c>
    </row>
    <row r="3952" spans="1:30" ht="88.5" customHeight="1" x14ac:dyDescent="0.2">
      <c r="A3952" s="66" t="s">
        <v>14371</v>
      </c>
      <c r="B3952" s="55" t="s">
        <v>12136</v>
      </c>
      <c r="C3952" s="56" t="s">
        <v>12323</v>
      </c>
      <c r="D3952" s="88" t="s">
        <v>13685</v>
      </c>
      <c r="E3952" s="44" t="s">
        <v>76</v>
      </c>
      <c r="F3952" s="62" t="s">
        <v>14372</v>
      </c>
      <c r="G3952" s="64" t="s">
        <v>14373</v>
      </c>
      <c r="H3952" s="59">
        <v>44735</v>
      </c>
      <c r="I3952" s="59">
        <v>45283</v>
      </c>
      <c r="J3952" s="48" t="str">
        <f>IF(Ugovori_OPULJP[[#This Row],[DATUM ZAVRŠETKA OPERACIJE]]&gt;DATE(2024,3,31),"u provedbi","završen")</f>
        <v>završen</v>
      </c>
      <c r="K3952" s="58" t="s">
        <v>84</v>
      </c>
      <c r="L3952" s="46" t="s">
        <v>84</v>
      </c>
      <c r="M3952" s="49">
        <v>0.85</v>
      </c>
      <c r="N3952" s="49">
        <v>0.15</v>
      </c>
      <c r="O3952" s="50">
        <f>Ugovori_OPULJP[[#This Row],[Bespovratna sredstva - Ukupno (EU+Nac) HRK
= Ukupna ugovorena vrijednost bespovratnih sredstava]]*Ugovori_OPULJP[[#This Row],[EU STOPA SUFINANCIRANJA %
EU CO-FINANCING RATE %]]</f>
        <v>381964.05799999996</v>
      </c>
      <c r="P3952" s="51">
        <f>Ugovori_OPULJP[[#This Row],[Bespovratna sredstva - EU dio - HRK]]/7.5345</f>
        <v>50695.342491207106</v>
      </c>
      <c r="Q3952" s="50">
        <f>Ugovori_OPULJP[[#This Row],[Bespovratna sredstva - Ukupno (EU+Nac) HRK
= Ukupna ugovorena vrijednost bespovratnih sredstava]]*Ugovori_OPULJP[[#This Row],[STOPA NACIONALNOG SUFINANCIRANJA %]]</f>
        <v>67405.421999999991</v>
      </c>
      <c r="R3952" s="51">
        <f>Ugovori_OPULJP[[#This Row],[Bespovratna sredstva - Nacionalni dio - HRK]]/7.5345</f>
        <v>8946.2369102130178</v>
      </c>
      <c r="S3952" s="52">
        <v>449369.48</v>
      </c>
      <c r="T3952" s="53">
        <f>Ugovori_OPULJP[[#This Row],[Bespovratna sredstva - Ukupno (EU+Nac) HRK
= Ukupna ugovorena vrijednost bespovratnih sredstava]]/7.5345</f>
        <v>59641.579401420131</v>
      </c>
      <c r="U3952" s="50">
        <v>0</v>
      </c>
      <c r="V3952" s="51">
        <f>Ugovori_OPULJP[[#This Row],[Javni doprinos korisnika - HRK]]/7.5345</f>
        <v>0</v>
      </c>
      <c r="W3952" s="50">
        <v>0</v>
      </c>
      <c r="X3952" s="51">
        <f>Ugovori_OPULJP[[#This Row],[Privatni doprinos korisnika - HRK]]/7.5345</f>
        <v>0</v>
      </c>
      <c r="Y3952" s="52">
        <v>449369.48</v>
      </c>
      <c r="Z3952" s="53">
        <f>Ugovori_OPULJP[[#This Row],[UKUPNI PRIHVATLJIVI IZDACI
TOTAL ELIGIBLE EXPENDITURE
= Bespovratna sredstva ukupno + doprinos korisnika
= Ukupni prihvatljivi troškovi
= Ukupna ugovorena vrijednost projekta HRK]]/7.5345</f>
        <v>59641.579401420131</v>
      </c>
      <c r="AA3952" s="44" t="s">
        <v>12326</v>
      </c>
      <c r="AB3952" s="44" t="s">
        <v>753</v>
      </c>
      <c r="AC3952" s="107" t="s">
        <v>14374</v>
      </c>
      <c r="AD3952" s="43" t="s">
        <v>12328</v>
      </c>
    </row>
    <row r="3953" spans="1:30" ht="88.5" customHeight="1" x14ac:dyDescent="0.2">
      <c r="A3953" s="66" t="s">
        <v>14375</v>
      </c>
      <c r="B3953" s="55" t="s">
        <v>12136</v>
      </c>
      <c r="C3953" s="56" t="s">
        <v>12323</v>
      </c>
      <c r="D3953" s="88" t="s">
        <v>13685</v>
      </c>
      <c r="E3953" s="44" t="s">
        <v>76</v>
      </c>
      <c r="F3953" s="62" t="s">
        <v>14376</v>
      </c>
      <c r="G3953" s="64" t="s">
        <v>636</v>
      </c>
      <c r="H3953" s="59">
        <v>44735</v>
      </c>
      <c r="I3953" s="59">
        <v>45100</v>
      </c>
      <c r="J3953" s="48" t="str">
        <f>IF(Ugovori_OPULJP[[#This Row],[DATUM ZAVRŠETKA OPERACIJE]]&gt;DATE(2024,3,31),"u provedbi","završen")</f>
        <v>završen</v>
      </c>
      <c r="K3953" s="58" t="s">
        <v>425</v>
      </c>
      <c r="L3953" s="46" t="s">
        <v>425</v>
      </c>
      <c r="M3953" s="49">
        <v>0.85</v>
      </c>
      <c r="N3953" s="49">
        <v>0.15</v>
      </c>
      <c r="O3953" s="50">
        <f>Ugovori_OPULJP[[#This Row],[Bespovratna sredstva - Ukupno (EU+Nac) HRK
= Ukupna ugovorena vrijednost bespovratnih sredstava]]*Ugovori_OPULJP[[#This Row],[EU STOPA SUFINANCIRANJA %
EU CO-FINANCING RATE %]]</f>
        <v>395666.228</v>
      </c>
      <c r="P3953" s="51">
        <f>Ugovori_OPULJP[[#This Row],[Bespovratna sredstva - EU dio - HRK]]/7.5345</f>
        <v>52513.932974981748</v>
      </c>
      <c r="Q3953" s="50">
        <f>Ugovori_OPULJP[[#This Row],[Bespovratna sredstva - Ukupno (EU+Nac) HRK
= Ukupna ugovorena vrijednost bespovratnih sredstava]]*Ugovori_OPULJP[[#This Row],[STOPA NACIONALNOG SUFINANCIRANJA %]]</f>
        <v>69823.45199999999</v>
      </c>
      <c r="R3953" s="51">
        <f>Ugovori_OPULJP[[#This Row],[Bespovratna sredstva - Nacionalni dio - HRK]]/7.5345</f>
        <v>9267.1646426438365</v>
      </c>
      <c r="S3953" s="52">
        <v>465489.68</v>
      </c>
      <c r="T3953" s="53">
        <f>Ugovori_OPULJP[[#This Row],[Bespovratna sredstva - Ukupno (EU+Nac) HRK
= Ukupna ugovorena vrijednost bespovratnih sredstava]]/7.5345</f>
        <v>61781.097617625586</v>
      </c>
      <c r="U3953" s="50">
        <v>0</v>
      </c>
      <c r="V3953" s="51">
        <f>Ugovori_OPULJP[[#This Row],[Javni doprinos korisnika - HRK]]/7.5345</f>
        <v>0</v>
      </c>
      <c r="W3953" s="50">
        <v>0</v>
      </c>
      <c r="X3953" s="51">
        <f>Ugovori_OPULJP[[#This Row],[Privatni doprinos korisnika - HRK]]/7.5345</f>
        <v>0</v>
      </c>
      <c r="Y3953" s="52">
        <v>465489.68</v>
      </c>
      <c r="Z3953" s="53">
        <f>Ugovori_OPULJP[[#This Row],[UKUPNI PRIHVATLJIVI IZDACI
TOTAL ELIGIBLE EXPENDITURE
= Bespovratna sredstva ukupno + doprinos korisnika
= Ukupni prihvatljivi troškovi
= Ukupna ugovorena vrijednost projekta HRK]]/7.5345</f>
        <v>61781.097617625586</v>
      </c>
      <c r="AA3953" s="44" t="s">
        <v>12326</v>
      </c>
      <c r="AB3953" s="44" t="s">
        <v>753</v>
      </c>
      <c r="AC3953" s="107" t="s">
        <v>14377</v>
      </c>
      <c r="AD3953" s="43" t="s">
        <v>12328</v>
      </c>
    </row>
    <row r="3954" spans="1:30" ht="88.5" customHeight="1" x14ac:dyDescent="0.2">
      <c r="A3954" s="61" t="s">
        <v>14378</v>
      </c>
      <c r="B3954" s="55" t="s">
        <v>12136</v>
      </c>
      <c r="C3954" s="56" t="s">
        <v>12323</v>
      </c>
      <c r="D3954" s="88" t="s">
        <v>13685</v>
      </c>
      <c r="E3954" s="44" t="s">
        <v>76</v>
      </c>
      <c r="F3954" s="62" t="s">
        <v>14379</v>
      </c>
      <c r="G3954" s="62" t="s">
        <v>14380</v>
      </c>
      <c r="H3954" s="59">
        <v>44608</v>
      </c>
      <c r="I3954" s="59">
        <v>44973</v>
      </c>
      <c r="J3954" s="48" t="str">
        <f>IF(Ugovori_OPULJP[[#This Row],[DATUM ZAVRŠETKA OPERACIJE]]&gt;DATE(2024,3,31),"u provedbi","završen")</f>
        <v>završen</v>
      </c>
      <c r="K3954" s="58" t="s">
        <v>425</v>
      </c>
      <c r="L3954" s="58" t="s">
        <v>425</v>
      </c>
      <c r="M3954" s="68">
        <v>0.85</v>
      </c>
      <c r="N3954" s="49">
        <v>0.15</v>
      </c>
      <c r="O3954" s="50">
        <f>Ugovori_OPULJP[[#This Row],[Bespovratna sredstva - Ukupno (EU+Nac) HRK
= Ukupna ugovorena vrijednost bespovratnih sredstava]]*Ugovori_OPULJP[[#This Row],[EU STOPA SUFINANCIRANJA %
EU CO-FINANCING RATE %]]</f>
        <v>407706.7585</v>
      </c>
      <c r="P3954" s="51">
        <f>Ugovori_OPULJP[[#This Row],[Bespovratna sredstva - EU dio - HRK]]/7.5345</f>
        <v>54111.985997743708</v>
      </c>
      <c r="Q3954" s="50">
        <f>Ugovori_OPULJP[[#This Row],[Bespovratna sredstva - Ukupno (EU+Nac) HRK
= Ukupna ugovorena vrijednost bespovratnih sredstava]]*Ugovori_OPULJP[[#This Row],[STOPA NACIONALNOG SUFINANCIRANJA %]]</f>
        <v>71948.251499999998</v>
      </c>
      <c r="R3954" s="51">
        <f>Ugovori_OPULJP[[#This Row],[Bespovratna sredstva - Nacionalni dio - HRK]]/7.5345</f>
        <v>9549.1739996018314</v>
      </c>
      <c r="S3954" s="52">
        <v>479655.01</v>
      </c>
      <c r="T3954" s="53">
        <f>Ugovori_OPULJP[[#This Row],[Bespovratna sredstva - Ukupno (EU+Nac) HRK
= Ukupna ugovorena vrijednost bespovratnih sredstava]]/7.5345</f>
        <v>63661.159997345545</v>
      </c>
      <c r="U3954" s="50">
        <v>0</v>
      </c>
      <c r="V3954" s="51">
        <f>Ugovori_OPULJP[[#This Row],[Javni doprinos korisnika - HRK]]/7.5345</f>
        <v>0</v>
      </c>
      <c r="W3954" s="50">
        <v>0</v>
      </c>
      <c r="X3954" s="51">
        <f>Ugovori_OPULJP[[#This Row],[Privatni doprinos korisnika - HRK]]/7.5345</f>
        <v>0</v>
      </c>
      <c r="Y3954" s="52">
        <v>479655.01</v>
      </c>
      <c r="Z3954" s="53">
        <f>Ugovori_OPULJP[[#This Row],[UKUPNI PRIHVATLJIVI IZDACI
TOTAL ELIGIBLE EXPENDITURE
= Bespovratna sredstva ukupno + doprinos korisnika
= Ukupni prihvatljivi troškovi
= Ukupna ugovorena vrijednost projekta HRK]]/7.5345</f>
        <v>63661.159997345545</v>
      </c>
      <c r="AA3954" s="57" t="s">
        <v>12326</v>
      </c>
      <c r="AB3954" s="57" t="s">
        <v>753</v>
      </c>
      <c r="AC3954" s="107" t="s">
        <v>14381</v>
      </c>
      <c r="AD3954" s="63" t="s">
        <v>12328</v>
      </c>
    </row>
    <row r="3955" spans="1:30" ht="88.5" customHeight="1" x14ac:dyDescent="0.2">
      <c r="A3955" s="66" t="s">
        <v>14382</v>
      </c>
      <c r="B3955" s="55" t="s">
        <v>12136</v>
      </c>
      <c r="C3955" s="56" t="s">
        <v>12323</v>
      </c>
      <c r="D3955" s="88" t="s">
        <v>13685</v>
      </c>
      <c r="E3955" s="44" t="s">
        <v>76</v>
      </c>
      <c r="F3955" s="62" t="s">
        <v>14383</v>
      </c>
      <c r="G3955" s="45" t="s">
        <v>1091</v>
      </c>
      <c r="H3955" s="59">
        <v>44735</v>
      </c>
      <c r="I3955" s="59">
        <v>45283</v>
      </c>
      <c r="J3955" s="48" t="str">
        <f>IF(Ugovori_OPULJP[[#This Row],[DATUM ZAVRŠETKA OPERACIJE]]&gt;DATE(2024,3,31),"u provedbi","završen")</f>
        <v>završen</v>
      </c>
      <c r="K3955" s="58" t="s">
        <v>84</v>
      </c>
      <c r="L3955" s="58" t="s">
        <v>84</v>
      </c>
      <c r="M3955" s="49">
        <v>0.85</v>
      </c>
      <c r="N3955" s="49">
        <v>0.15</v>
      </c>
      <c r="O3955" s="50">
        <f>Ugovori_OPULJP[[#This Row],[Bespovratna sredstva - Ukupno (EU+Nac) HRK
= Ukupna ugovorena vrijednost bespovratnih sredstava]]*Ugovori_OPULJP[[#This Row],[EU STOPA SUFINANCIRANJA %
EU CO-FINANCING RATE %]]</f>
        <v>352493.97149999999</v>
      </c>
      <c r="P3955" s="51">
        <f>Ugovori_OPULJP[[#This Row],[Bespovratna sredstva - EU dio - HRK]]/7.5345</f>
        <v>46783.989846705153</v>
      </c>
      <c r="Q3955" s="50">
        <f>Ugovori_OPULJP[[#This Row],[Bespovratna sredstva - Ukupno (EU+Nac) HRK
= Ukupna ugovorena vrijednost bespovratnih sredstava]]*Ugovori_OPULJP[[#This Row],[STOPA NACIONALNOG SUFINANCIRANJA %]]</f>
        <v>62204.818499999994</v>
      </c>
      <c r="R3955" s="51">
        <f>Ugovori_OPULJP[[#This Row],[Bespovratna sredstva - Nacionalni dio - HRK]]/7.5345</f>
        <v>8255.9982082420847</v>
      </c>
      <c r="S3955" s="52">
        <v>414698.79</v>
      </c>
      <c r="T3955" s="53">
        <f>Ugovori_OPULJP[[#This Row],[Bespovratna sredstva - Ukupno (EU+Nac) HRK
= Ukupna ugovorena vrijednost bespovratnih sredstava]]/7.5345</f>
        <v>55039.988054947236</v>
      </c>
      <c r="U3955" s="50">
        <v>0</v>
      </c>
      <c r="V3955" s="51">
        <f>Ugovori_OPULJP[[#This Row],[Javni doprinos korisnika - HRK]]/7.5345</f>
        <v>0</v>
      </c>
      <c r="W3955" s="50">
        <v>0</v>
      </c>
      <c r="X3955" s="51">
        <f>Ugovori_OPULJP[[#This Row],[Privatni doprinos korisnika - HRK]]/7.5345</f>
        <v>0</v>
      </c>
      <c r="Y3955" s="52">
        <v>414698.79</v>
      </c>
      <c r="Z3955" s="53">
        <f>Ugovori_OPULJP[[#This Row],[UKUPNI PRIHVATLJIVI IZDACI
TOTAL ELIGIBLE EXPENDITURE
= Bespovratna sredstva ukupno + doprinos korisnika
= Ukupni prihvatljivi troškovi
= Ukupna ugovorena vrijednost projekta HRK]]/7.5345</f>
        <v>55039.988054947236</v>
      </c>
      <c r="AA3955" s="44" t="s">
        <v>12326</v>
      </c>
      <c r="AB3955" s="44" t="s">
        <v>753</v>
      </c>
      <c r="AC3955" s="107" t="s">
        <v>14384</v>
      </c>
      <c r="AD3955" s="43" t="s">
        <v>12328</v>
      </c>
    </row>
    <row r="3956" spans="1:30" ht="88.5" customHeight="1" x14ac:dyDescent="0.2">
      <c r="A3956" s="41" t="s">
        <v>14385</v>
      </c>
      <c r="B3956" s="55" t="s">
        <v>12136</v>
      </c>
      <c r="C3956" s="56" t="s">
        <v>12323</v>
      </c>
      <c r="D3956" s="56" t="s">
        <v>13685</v>
      </c>
      <c r="E3956" s="57" t="s">
        <v>76</v>
      </c>
      <c r="F3956" s="62" t="s">
        <v>14386</v>
      </c>
      <c r="G3956" s="62" t="s">
        <v>14387</v>
      </c>
      <c r="H3956" s="59">
        <v>44769</v>
      </c>
      <c r="I3956" s="59">
        <v>45291</v>
      </c>
      <c r="J3956" s="48" t="str">
        <f>IF(Ugovori_OPULJP[[#This Row],[DATUM ZAVRŠETKA OPERACIJE]]&gt;DATE(2024,3,31),"u provedbi","završen")</f>
        <v>završen</v>
      </c>
      <c r="K3956" s="67" t="s">
        <v>690</v>
      </c>
      <c r="L3956" s="58" t="s">
        <v>37</v>
      </c>
      <c r="M3956" s="49">
        <v>0.85</v>
      </c>
      <c r="N3956" s="49">
        <v>0.15</v>
      </c>
      <c r="O3956" s="50">
        <f>Ugovori_OPULJP[[#This Row],[Bespovratna sredstva - Ukupno (EU+Nac) HRK
= Ukupna ugovorena vrijednost bespovratnih sredstava]]*Ugovori_OPULJP[[#This Row],[EU STOPA SUFINANCIRANJA %
EU CO-FINANCING RATE %]]</f>
        <v>408345.90749999997</v>
      </c>
      <c r="P3956" s="51">
        <f>Ugovori_OPULJP[[#This Row],[Bespovratna sredstva - EU dio - HRK]]/7.5345</f>
        <v>54196.815648019103</v>
      </c>
      <c r="Q3956" s="50">
        <f>Ugovori_OPULJP[[#This Row],[Bespovratna sredstva - Ukupno (EU+Nac) HRK
= Ukupna ugovorena vrijednost bespovratnih sredstava]]*Ugovori_OPULJP[[#This Row],[STOPA NACIONALNOG SUFINANCIRANJA %]]</f>
        <v>72061.042499999996</v>
      </c>
      <c r="R3956" s="51">
        <f>Ugovori_OPULJP[[#This Row],[Bespovratna sredstva - Nacionalni dio - HRK]]/7.5345</f>
        <v>9564.1439378857249</v>
      </c>
      <c r="S3956" s="52">
        <v>480406.95</v>
      </c>
      <c r="T3956" s="53">
        <f>Ugovori_OPULJP[[#This Row],[Bespovratna sredstva - Ukupno (EU+Nac) HRK
= Ukupna ugovorena vrijednost bespovratnih sredstava]]/7.5345</f>
        <v>63760.959585904835</v>
      </c>
      <c r="U3956" s="50">
        <v>0</v>
      </c>
      <c r="V3956" s="51">
        <f>Ugovori_OPULJP[[#This Row],[Javni doprinos korisnika - HRK]]/7.5345</f>
        <v>0</v>
      </c>
      <c r="W3956" s="50">
        <v>0</v>
      </c>
      <c r="X3956" s="51">
        <f>Ugovori_OPULJP[[#This Row],[Privatni doprinos korisnika - HRK]]/7.5345</f>
        <v>0</v>
      </c>
      <c r="Y3956" s="52">
        <v>480406.95</v>
      </c>
      <c r="Z3956" s="53">
        <f>Ugovori_OPULJP[[#This Row],[UKUPNI PRIHVATLJIVI IZDACI
TOTAL ELIGIBLE EXPENDITURE
= Bespovratna sredstva ukupno + doprinos korisnika
= Ukupni prihvatljivi troškovi
= Ukupna ugovorena vrijednost projekta HRK]]/7.5345</f>
        <v>63760.959585904835</v>
      </c>
      <c r="AA3956" s="57" t="s">
        <v>12326</v>
      </c>
      <c r="AB3956" s="57" t="s">
        <v>753</v>
      </c>
      <c r="AC3956" s="107" t="s">
        <v>14388</v>
      </c>
      <c r="AD3956" s="63" t="s">
        <v>12328</v>
      </c>
    </row>
    <row r="3957" spans="1:30" ht="88.5" customHeight="1" x14ac:dyDescent="0.2">
      <c r="A3957" s="61" t="s">
        <v>14389</v>
      </c>
      <c r="B3957" s="42" t="s">
        <v>12136</v>
      </c>
      <c r="C3957" s="43" t="s">
        <v>12323</v>
      </c>
      <c r="D3957" s="88" t="s">
        <v>13685</v>
      </c>
      <c r="E3957" s="44" t="s">
        <v>76</v>
      </c>
      <c r="F3957" s="62" t="s">
        <v>14390</v>
      </c>
      <c r="G3957" s="62" t="s">
        <v>958</v>
      </c>
      <c r="H3957" s="59">
        <v>44743</v>
      </c>
      <c r="I3957" s="59">
        <v>45108</v>
      </c>
      <c r="J3957" s="48" t="str">
        <f>IF(Ugovori_OPULJP[[#This Row],[DATUM ZAVRŠETKA OPERACIJE]]&gt;DATE(2024,3,31),"u provedbi","završen")</f>
        <v>završen</v>
      </c>
      <c r="K3957" s="67" t="s">
        <v>14391</v>
      </c>
      <c r="L3957" s="58" t="s">
        <v>37</v>
      </c>
      <c r="M3957" s="49">
        <v>0.85</v>
      </c>
      <c r="N3957" s="49">
        <v>0.15</v>
      </c>
      <c r="O3957" s="50">
        <f>Ugovori_OPULJP[[#This Row],[Bespovratna sredstva - Ukupno (EU+Nac) HRK
= Ukupna ugovorena vrijednost bespovratnih sredstava]]*Ugovori_OPULJP[[#This Row],[EU STOPA SUFINANCIRANJA %
EU CO-FINANCING RATE %]]</f>
        <v>411078.853</v>
      </c>
      <c r="P3957" s="51">
        <f>Ugovori_OPULJP[[#This Row],[Bespovratna sredstva - EU dio - HRK]]/7.5345</f>
        <v>54559.539850023226</v>
      </c>
      <c r="Q3957" s="50">
        <f>Ugovori_OPULJP[[#This Row],[Bespovratna sredstva - Ukupno (EU+Nac) HRK
= Ukupna ugovorena vrijednost bespovratnih sredstava]]*Ugovori_OPULJP[[#This Row],[STOPA NACIONALNOG SUFINANCIRANJA %]]</f>
        <v>72543.32699999999</v>
      </c>
      <c r="R3957" s="51">
        <f>Ugovori_OPULJP[[#This Row],[Bespovratna sredstva - Nacionalni dio - HRK]]/7.5345</f>
        <v>9628.1540911805678</v>
      </c>
      <c r="S3957" s="52">
        <v>483622.18</v>
      </c>
      <c r="T3957" s="53">
        <f>Ugovori_OPULJP[[#This Row],[Bespovratna sredstva - Ukupno (EU+Nac) HRK
= Ukupna ugovorena vrijednost bespovratnih sredstava]]/7.5345</f>
        <v>64187.69394120379</v>
      </c>
      <c r="U3957" s="50">
        <v>0</v>
      </c>
      <c r="V3957" s="51">
        <f>Ugovori_OPULJP[[#This Row],[Javni doprinos korisnika - HRK]]/7.5345</f>
        <v>0</v>
      </c>
      <c r="W3957" s="50">
        <v>0</v>
      </c>
      <c r="X3957" s="51">
        <f>Ugovori_OPULJP[[#This Row],[Privatni doprinos korisnika - HRK]]/7.5345</f>
        <v>0</v>
      </c>
      <c r="Y3957" s="52">
        <v>483622.18</v>
      </c>
      <c r="Z3957" s="53">
        <f>Ugovori_OPULJP[[#This Row],[UKUPNI PRIHVATLJIVI IZDACI
TOTAL ELIGIBLE EXPENDITURE
= Bespovratna sredstva ukupno + doprinos korisnika
= Ukupni prihvatljivi troškovi
= Ukupna ugovorena vrijednost projekta HRK]]/7.5345</f>
        <v>64187.69394120379</v>
      </c>
      <c r="AA3957" s="44" t="s">
        <v>12326</v>
      </c>
      <c r="AB3957" s="44" t="s">
        <v>753</v>
      </c>
      <c r="AC3957" s="107" t="s">
        <v>14392</v>
      </c>
      <c r="AD3957" s="43" t="s">
        <v>12328</v>
      </c>
    </row>
    <row r="3958" spans="1:30" ht="88.5" customHeight="1" x14ac:dyDescent="0.2">
      <c r="A3958" s="41" t="s">
        <v>14393</v>
      </c>
      <c r="B3958" s="55" t="s">
        <v>12136</v>
      </c>
      <c r="C3958" s="56" t="s">
        <v>12323</v>
      </c>
      <c r="D3958" s="56" t="s">
        <v>13685</v>
      </c>
      <c r="E3958" s="57" t="s">
        <v>76</v>
      </c>
      <c r="F3958" s="62" t="s">
        <v>14394</v>
      </c>
      <c r="G3958" s="62" t="s">
        <v>275</v>
      </c>
      <c r="H3958" s="59">
        <v>44769</v>
      </c>
      <c r="I3958" s="59">
        <v>45226</v>
      </c>
      <c r="J3958" s="48" t="str">
        <f>IF(Ugovori_OPULJP[[#This Row],[DATUM ZAVRŠETKA OPERACIJE]]&gt;DATE(2024,3,31),"u provedbi","završen")</f>
        <v>završen</v>
      </c>
      <c r="K3958" s="58" t="s">
        <v>94</v>
      </c>
      <c r="L3958" s="58" t="s">
        <v>94</v>
      </c>
      <c r="M3958" s="49">
        <v>0.85</v>
      </c>
      <c r="N3958" s="49">
        <v>0.15</v>
      </c>
      <c r="O3958" s="50">
        <f>Ugovori_OPULJP[[#This Row],[Bespovratna sredstva - Ukupno (EU+Nac) HRK
= Ukupna ugovorena vrijednost bespovratnih sredstava]]*Ugovori_OPULJP[[#This Row],[EU STOPA SUFINANCIRANJA %
EU CO-FINANCING RATE %]]</f>
        <v>388747.5</v>
      </c>
      <c r="P3958" s="51">
        <f>Ugovori_OPULJP[[#This Row],[Bespovratna sredstva - EU dio - HRK]]/7.5345</f>
        <v>51595.659964164835</v>
      </c>
      <c r="Q3958" s="50">
        <f>Ugovori_OPULJP[[#This Row],[Bespovratna sredstva - Ukupno (EU+Nac) HRK
= Ukupna ugovorena vrijednost bespovratnih sredstava]]*Ugovori_OPULJP[[#This Row],[STOPA NACIONALNOG SUFINANCIRANJA %]]</f>
        <v>68602.5</v>
      </c>
      <c r="R3958" s="51">
        <f>Ugovori_OPULJP[[#This Row],[Bespovratna sredstva - Nacionalni dio - HRK]]/7.5345</f>
        <v>9105.1164642643835</v>
      </c>
      <c r="S3958" s="52">
        <v>457350</v>
      </c>
      <c r="T3958" s="53">
        <f>Ugovori_OPULJP[[#This Row],[Bespovratna sredstva - Ukupno (EU+Nac) HRK
= Ukupna ugovorena vrijednost bespovratnih sredstava]]/7.5345</f>
        <v>60700.776428429221</v>
      </c>
      <c r="U3958" s="50">
        <v>0</v>
      </c>
      <c r="V3958" s="51">
        <f>Ugovori_OPULJP[[#This Row],[Javni doprinos korisnika - HRK]]/7.5345</f>
        <v>0</v>
      </c>
      <c r="W3958" s="50">
        <v>0</v>
      </c>
      <c r="X3958" s="51">
        <f>Ugovori_OPULJP[[#This Row],[Privatni doprinos korisnika - HRK]]/7.5345</f>
        <v>0</v>
      </c>
      <c r="Y3958" s="52">
        <v>457350</v>
      </c>
      <c r="Z3958" s="53">
        <f>Ugovori_OPULJP[[#This Row],[UKUPNI PRIHVATLJIVI IZDACI
TOTAL ELIGIBLE EXPENDITURE
= Bespovratna sredstva ukupno + doprinos korisnika
= Ukupni prihvatljivi troškovi
= Ukupna ugovorena vrijednost projekta HRK]]/7.5345</f>
        <v>60700.776428429221</v>
      </c>
      <c r="AA3958" s="57" t="s">
        <v>12326</v>
      </c>
      <c r="AB3958" s="57" t="s">
        <v>753</v>
      </c>
      <c r="AC3958" s="107" t="s">
        <v>14395</v>
      </c>
      <c r="AD3958" s="63" t="s">
        <v>12328</v>
      </c>
    </row>
    <row r="3959" spans="1:30" ht="88.5" customHeight="1" x14ac:dyDescent="0.2">
      <c r="A3959" s="61" t="s">
        <v>14396</v>
      </c>
      <c r="B3959" s="55" t="s">
        <v>12136</v>
      </c>
      <c r="C3959" s="56" t="s">
        <v>12323</v>
      </c>
      <c r="D3959" s="88" t="s">
        <v>13685</v>
      </c>
      <c r="E3959" s="44" t="s">
        <v>76</v>
      </c>
      <c r="F3959" s="62" t="s">
        <v>6224</v>
      </c>
      <c r="G3959" s="62" t="s">
        <v>4082</v>
      </c>
      <c r="H3959" s="59">
        <v>44515</v>
      </c>
      <c r="I3959" s="59">
        <v>44880</v>
      </c>
      <c r="J3959" s="48" t="str">
        <f>IF(Ugovori_OPULJP[[#This Row],[DATUM ZAVRŠETKA OPERACIJE]]&gt;DATE(2024,3,31),"u provedbi","završen")</f>
        <v>završen</v>
      </c>
      <c r="K3959" s="67" t="s">
        <v>14397</v>
      </c>
      <c r="L3959" s="58" t="s">
        <v>271</v>
      </c>
      <c r="M3959" s="49">
        <v>0.85</v>
      </c>
      <c r="N3959" s="49">
        <v>0.15</v>
      </c>
      <c r="O3959" s="50">
        <f>Ugovori_OPULJP[[#This Row],[Bespovratna sredstva - Ukupno (EU+Nac) HRK
= Ukupna ugovorena vrijednost bespovratnih sredstava]]*Ugovori_OPULJP[[#This Row],[EU STOPA SUFINANCIRANJA %
EU CO-FINANCING RATE %]]</f>
        <v>408939.25</v>
      </c>
      <c r="P3959" s="51">
        <f>Ugovori_OPULJP[[#This Row],[Bespovratna sredstva - EU dio - HRK]]/7.5345</f>
        <v>54275.565730970862</v>
      </c>
      <c r="Q3959" s="50">
        <f>Ugovori_OPULJP[[#This Row],[Bespovratna sredstva - Ukupno (EU+Nac) HRK
= Ukupna ugovorena vrijednost bespovratnih sredstava]]*Ugovori_OPULJP[[#This Row],[STOPA NACIONALNOG SUFINANCIRANJA %]]</f>
        <v>72165.75</v>
      </c>
      <c r="R3959" s="51">
        <f>Ugovori_OPULJP[[#This Row],[Bespovratna sredstva - Nacionalni dio - HRK]]/7.5345</f>
        <v>9578.0410113477992</v>
      </c>
      <c r="S3959" s="52">
        <v>481105</v>
      </c>
      <c r="T3959" s="53">
        <f>Ugovori_OPULJP[[#This Row],[Bespovratna sredstva - Ukupno (EU+Nac) HRK
= Ukupna ugovorena vrijednost bespovratnih sredstava]]/7.5345</f>
        <v>63853.606742318661</v>
      </c>
      <c r="U3959" s="50">
        <v>0</v>
      </c>
      <c r="V3959" s="51">
        <f>Ugovori_OPULJP[[#This Row],[Javni doprinos korisnika - HRK]]/7.5345</f>
        <v>0</v>
      </c>
      <c r="W3959" s="50">
        <v>0</v>
      </c>
      <c r="X3959" s="51">
        <f>Ugovori_OPULJP[[#This Row],[Privatni doprinos korisnika - HRK]]/7.5345</f>
        <v>0</v>
      </c>
      <c r="Y3959" s="52">
        <v>481105</v>
      </c>
      <c r="Z3959" s="53">
        <f>Ugovori_OPULJP[[#This Row],[UKUPNI PRIHVATLJIVI IZDACI
TOTAL ELIGIBLE EXPENDITURE
= Bespovratna sredstva ukupno + doprinos korisnika
= Ukupni prihvatljivi troškovi
= Ukupna ugovorena vrijednost projekta HRK]]/7.5345</f>
        <v>63853.606742318661</v>
      </c>
      <c r="AA3959" s="57" t="s">
        <v>12326</v>
      </c>
      <c r="AB3959" s="57" t="s">
        <v>753</v>
      </c>
      <c r="AC3959" s="107" t="s">
        <v>14398</v>
      </c>
      <c r="AD3959" s="63" t="s">
        <v>12328</v>
      </c>
    </row>
    <row r="3960" spans="1:30" ht="88.5" customHeight="1" x14ac:dyDescent="0.2">
      <c r="A3960" s="61" t="s">
        <v>14399</v>
      </c>
      <c r="B3960" s="55" t="s">
        <v>12136</v>
      </c>
      <c r="C3960" s="56" t="s">
        <v>12323</v>
      </c>
      <c r="D3960" s="88" t="s">
        <v>13685</v>
      </c>
      <c r="E3960" s="44" t="s">
        <v>76</v>
      </c>
      <c r="F3960" s="62" t="s">
        <v>14400</v>
      </c>
      <c r="G3960" s="62" t="s">
        <v>14401</v>
      </c>
      <c r="H3960" s="59">
        <v>44608</v>
      </c>
      <c r="I3960" s="59">
        <v>45154</v>
      </c>
      <c r="J3960" s="48" t="str">
        <f>IF(Ugovori_OPULJP[[#This Row],[DATUM ZAVRŠETKA OPERACIJE]]&gt;DATE(2024,3,31),"u provedbi","završen")</f>
        <v>završen</v>
      </c>
      <c r="K3960" s="58" t="s">
        <v>599</v>
      </c>
      <c r="L3960" s="58" t="s">
        <v>599</v>
      </c>
      <c r="M3960" s="68">
        <v>0.85</v>
      </c>
      <c r="N3960" s="49">
        <v>0.15</v>
      </c>
      <c r="O3960" s="50">
        <f>Ugovori_OPULJP[[#This Row],[Bespovratna sredstva - Ukupno (EU+Nac) HRK
= Ukupna ugovorena vrijednost bespovratnih sredstava]]*Ugovori_OPULJP[[#This Row],[EU STOPA SUFINANCIRANJA %
EU CO-FINANCING RATE %]]</f>
        <v>421792.22750000004</v>
      </c>
      <c r="P3960" s="51">
        <f>Ugovori_OPULJP[[#This Row],[Bespovratna sredstva - EU dio - HRK]]/7.5345</f>
        <v>55981.449001260866</v>
      </c>
      <c r="Q3960" s="50">
        <f>Ugovori_OPULJP[[#This Row],[Bespovratna sredstva - Ukupno (EU+Nac) HRK
= Ukupna ugovorena vrijednost bespovratnih sredstava]]*Ugovori_OPULJP[[#This Row],[STOPA NACIONALNOG SUFINANCIRANJA %]]</f>
        <v>74433.922500000001</v>
      </c>
      <c r="R3960" s="51">
        <f>Ugovori_OPULJP[[#This Row],[Bespovratna sredstva - Nacionalni dio - HRK]]/7.5345</f>
        <v>9879.0792355166232</v>
      </c>
      <c r="S3960" s="52">
        <v>496226.15</v>
      </c>
      <c r="T3960" s="53">
        <f>Ugovori_OPULJP[[#This Row],[Bespovratna sredstva - Ukupno (EU+Nac) HRK
= Ukupna ugovorena vrijednost bespovratnih sredstava]]/7.5345</f>
        <v>65860.528236777493</v>
      </c>
      <c r="U3960" s="50">
        <v>0</v>
      </c>
      <c r="V3960" s="51">
        <f>Ugovori_OPULJP[[#This Row],[Javni doprinos korisnika - HRK]]/7.5345</f>
        <v>0</v>
      </c>
      <c r="W3960" s="50">
        <v>0</v>
      </c>
      <c r="X3960" s="51">
        <f>Ugovori_OPULJP[[#This Row],[Privatni doprinos korisnika - HRK]]/7.5345</f>
        <v>0</v>
      </c>
      <c r="Y3960" s="52">
        <v>496226.15</v>
      </c>
      <c r="Z3960" s="53">
        <f>Ugovori_OPULJP[[#This Row],[UKUPNI PRIHVATLJIVI IZDACI
TOTAL ELIGIBLE EXPENDITURE
= Bespovratna sredstva ukupno + doprinos korisnika
= Ukupni prihvatljivi troškovi
= Ukupna ugovorena vrijednost projekta HRK]]/7.5345</f>
        <v>65860.528236777493</v>
      </c>
      <c r="AA3960" s="57" t="s">
        <v>12326</v>
      </c>
      <c r="AB3960" s="57" t="s">
        <v>753</v>
      </c>
      <c r="AC3960" s="107" t="s">
        <v>14402</v>
      </c>
      <c r="AD3960" s="63" t="s">
        <v>12328</v>
      </c>
    </row>
    <row r="3961" spans="1:30" ht="88.5" customHeight="1" x14ac:dyDescent="0.2">
      <c r="A3961" s="61" t="s">
        <v>14403</v>
      </c>
      <c r="B3961" s="55" t="s">
        <v>12136</v>
      </c>
      <c r="C3961" s="56" t="s">
        <v>12323</v>
      </c>
      <c r="D3961" s="88" t="s">
        <v>13685</v>
      </c>
      <c r="E3961" s="44" t="s">
        <v>76</v>
      </c>
      <c r="F3961" s="62" t="s">
        <v>14404</v>
      </c>
      <c r="G3961" s="62" t="s">
        <v>14405</v>
      </c>
      <c r="H3961" s="59">
        <v>44608</v>
      </c>
      <c r="I3961" s="59">
        <v>44973</v>
      </c>
      <c r="J3961" s="48" t="str">
        <f>IF(Ugovori_OPULJP[[#This Row],[DATUM ZAVRŠETKA OPERACIJE]]&gt;DATE(2024,3,31),"u provedbi","završen")</f>
        <v>završen</v>
      </c>
      <c r="K3961" s="58" t="s">
        <v>333</v>
      </c>
      <c r="L3961" s="58" t="s">
        <v>333</v>
      </c>
      <c r="M3961" s="68">
        <v>0.85</v>
      </c>
      <c r="N3961" s="49">
        <v>0.15</v>
      </c>
      <c r="O3961" s="50">
        <f>Ugovori_OPULJP[[#This Row],[Bespovratna sredstva - Ukupno (EU+Nac) HRK
= Ukupna ugovorena vrijednost bespovratnih sredstava]]*Ugovori_OPULJP[[#This Row],[EU STOPA SUFINANCIRANJA %
EU CO-FINANCING RATE %]]</f>
        <v>381794.51699999999</v>
      </c>
      <c r="P3961" s="51">
        <f>Ugovori_OPULJP[[#This Row],[Bespovratna sredstva - EU dio - HRK]]/7.5345</f>
        <v>50672.840533545685</v>
      </c>
      <c r="Q3961" s="50">
        <f>Ugovori_OPULJP[[#This Row],[Bespovratna sredstva - Ukupno (EU+Nac) HRK
= Ukupna ugovorena vrijednost bespovratnih sredstava]]*Ugovori_OPULJP[[#This Row],[STOPA NACIONALNOG SUFINANCIRANJA %]]</f>
        <v>67375.502999999997</v>
      </c>
      <c r="R3961" s="51">
        <f>Ugovori_OPULJP[[#This Row],[Bespovratna sredstva - Nacionalni dio - HRK]]/7.5345</f>
        <v>8942.2659765080625</v>
      </c>
      <c r="S3961" s="52">
        <v>449170.02</v>
      </c>
      <c r="T3961" s="53">
        <f>Ugovori_OPULJP[[#This Row],[Bespovratna sredstva - Ukupno (EU+Nac) HRK
= Ukupna ugovorena vrijednost bespovratnih sredstava]]/7.5345</f>
        <v>59615.106510053753</v>
      </c>
      <c r="U3961" s="50">
        <v>0</v>
      </c>
      <c r="V3961" s="51">
        <f>Ugovori_OPULJP[[#This Row],[Javni doprinos korisnika - HRK]]/7.5345</f>
        <v>0</v>
      </c>
      <c r="W3961" s="50">
        <v>0</v>
      </c>
      <c r="X3961" s="51">
        <f>Ugovori_OPULJP[[#This Row],[Privatni doprinos korisnika - HRK]]/7.5345</f>
        <v>0</v>
      </c>
      <c r="Y3961" s="52">
        <v>449170.02</v>
      </c>
      <c r="Z3961" s="53">
        <f>Ugovori_OPULJP[[#This Row],[UKUPNI PRIHVATLJIVI IZDACI
TOTAL ELIGIBLE EXPENDITURE
= Bespovratna sredstva ukupno + doprinos korisnika
= Ukupni prihvatljivi troškovi
= Ukupna ugovorena vrijednost projekta HRK]]/7.5345</f>
        <v>59615.106510053753</v>
      </c>
      <c r="AA3961" s="57" t="s">
        <v>12326</v>
      </c>
      <c r="AB3961" s="57" t="s">
        <v>753</v>
      </c>
      <c r="AC3961" s="107" t="s">
        <v>14406</v>
      </c>
      <c r="AD3961" s="63" t="s">
        <v>12328</v>
      </c>
    </row>
    <row r="3962" spans="1:30" ht="88.5" customHeight="1" x14ac:dyDescent="0.2">
      <c r="A3962" s="61" t="s">
        <v>14407</v>
      </c>
      <c r="B3962" s="55" t="s">
        <v>12136</v>
      </c>
      <c r="C3962" s="56" t="s">
        <v>12323</v>
      </c>
      <c r="D3962" s="88" t="s">
        <v>13685</v>
      </c>
      <c r="E3962" s="44" t="s">
        <v>76</v>
      </c>
      <c r="F3962" s="62" t="s">
        <v>14408</v>
      </c>
      <c r="G3962" s="62" t="s">
        <v>14409</v>
      </c>
      <c r="H3962" s="59">
        <v>44621</v>
      </c>
      <c r="I3962" s="59">
        <v>45170</v>
      </c>
      <c r="J3962" s="48" t="str">
        <f>IF(Ugovori_OPULJP[[#This Row],[DATUM ZAVRŠETKA OPERACIJE]]&gt;DATE(2024,3,31),"u provedbi","završen")</f>
        <v>završen</v>
      </c>
      <c r="K3962" s="58" t="s">
        <v>211</v>
      </c>
      <c r="L3962" s="58" t="s">
        <v>211</v>
      </c>
      <c r="M3962" s="49">
        <v>0.85</v>
      </c>
      <c r="N3962" s="49">
        <v>0.15</v>
      </c>
      <c r="O3962" s="50">
        <f>Ugovori_OPULJP[[#This Row],[Bespovratna sredstva - Ukupno (EU+Nac) HRK
= Ukupna ugovorena vrijednost bespovratnih sredstava]]*Ugovori_OPULJP[[#This Row],[EU STOPA SUFINANCIRANJA %
EU CO-FINANCING RATE %]]</f>
        <v>387105.69949999999</v>
      </c>
      <c r="P3962" s="51">
        <f>Ugovori_OPULJP[[#This Row],[Bespovratna sredstva - EU dio - HRK]]/7.5345</f>
        <v>51377.755590948298</v>
      </c>
      <c r="Q3962" s="50">
        <f>Ugovori_OPULJP[[#This Row],[Bespovratna sredstva - Ukupno (EU+Nac) HRK
= Ukupna ugovorena vrijednost bespovratnih sredstava]]*Ugovori_OPULJP[[#This Row],[STOPA NACIONALNOG SUFINANCIRANJA %]]</f>
        <v>68312.770499999999</v>
      </c>
      <c r="R3962" s="51">
        <f>Ugovori_OPULJP[[#This Row],[Bespovratna sredstva - Nacionalni dio - HRK]]/7.5345</f>
        <v>9066.6627513438179</v>
      </c>
      <c r="S3962" s="52">
        <v>455418.47</v>
      </c>
      <c r="T3962" s="53">
        <f>Ugovori_OPULJP[[#This Row],[Bespovratna sredstva - Ukupno (EU+Nac) HRK
= Ukupna ugovorena vrijednost bespovratnih sredstava]]/7.5345</f>
        <v>60444.418342292112</v>
      </c>
      <c r="U3962" s="50">
        <v>0</v>
      </c>
      <c r="V3962" s="51">
        <f>Ugovori_OPULJP[[#This Row],[Javni doprinos korisnika - HRK]]/7.5345</f>
        <v>0</v>
      </c>
      <c r="W3962" s="50">
        <v>0</v>
      </c>
      <c r="X3962" s="51">
        <f>Ugovori_OPULJP[[#This Row],[Privatni doprinos korisnika - HRK]]/7.5345</f>
        <v>0</v>
      </c>
      <c r="Y3962" s="52">
        <v>455418.47</v>
      </c>
      <c r="Z3962" s="53">
        <f>Ugovori_OPULJP[[#This Row],[UKUPNI PRIHVATLJIVI IZDACI
TOTAL ELIGIBLE EXPENDITURE
= Bespovratna sredstva ukupno + doprinos korisnika
= Ukupni prihvatljivi troškovi
= Ukupna ugovorena vrijednost projekta HRK]]/7.5345</f>
        <v>60444.418342292112</v>
      </c>
      <c r="AA3962" s="44" t="s">
        <v>12326</v>
      </c>
      <c r="AB3962" s="44" t="s">
        <v>753</v>
      </c>
      <c r="AC3962" s="107" t="s">
        <v>14410</v>
      </c>
      <c r="AD3962" s="43" t="s">
        <v>12328</v>
      </c>
    </row>
    <row r="3963" spans="1:30" ht="88.5" customHeight="1" x14ac:dyDescent="0.2">
      <c r="A3963" s="61" t="s">
        <v>14411</v>
      </c>
      <c r="B3963" s="55" t="s">
        <v>12136</v>
      </c>
      <c r="C3963" s="56" t="s">
        <v>12323</v>
      </c>
      <c r="D3963" s="88" t="s">
        <v>13685</v>
      </c>
      <c r="E3963" s="44" t="s">
        <v>76</v>
      </c>
      <c r="F3963" s="62" t="s">
        <v>14412</v>
      </c>
      <c r="G3963" s="62" t="s">
        <v>9043</v>
      </c>
      <c r="H3963" s="59">
        <v>44504</v>
      </c>
      <c r="I3963" s="59">
        <v>44869</v>
      </c>
      <c r="J3963" s="48" t="str">
        <f>IF(Ugovori_OPULJP[[#This Row],[DATUM ZAVRŠETKA OPERACIJE]]&gt;DATE(2024,3,31),"u provedbi","završen")</f>
        <v>završen</v>
      </c>
      <c r="K3963" s="67" t="s">
        <v>211</v>
      </c>
      <c r="L3963" s="58" t="s">
        <v>37</v>
      </c>
      <c r="M3963" s="49">
        <v>0.85</v>
      </c>
      <c r="N3963" s="49">
        <v>0.15</v>
      </c>
      <c r="O3963" s="50">
        <f>Ugovori_OPULJP[[#This Row],[Bespovratna sredstva - Ukupno (EU+Nac) HRK
= Ukupna ugovorena vrijednost bespovratnih sredstava]]*Ugovori_OPULJP[[#This Row],[EU STOPA SUFINANCIRANJA %
EU CO-FINANCING RATE %]]</f>
        <v>394208.75</v>
      </c>
      <c r="P3963" s="51">
        <f>Ugovori_OPULJP[[#This Row],[Bespovratna sredstva - EU dio - HRK]]/7.5345</f>
        <v>52320.492401619216</v>
      </c>
      <c r="Q3963" s="50">
        <f>Ugovori_OPULJP[[#This Row],[Bespovratna sredstva - Ukupno (EU+Nac) HRK
= Ukupna ugovorena vrijednost bespovratnih sredstava]]*Ugovori_OPULJP[[#This Row],[STOPA NACIONALNOG SUFINANCIRANJA %]]</f>
        <v>69566.25</v>
      </c>
      <c r="R3963" s="51">
        <f>Ugovori_OPULJP[[#This Row],[Bespovratna sredstva - Nacionalni dio - HRK]]/7.5345</f>
        <v>9233.0280708739792</v>
      </c>
      <c r="S3963" s="52">
        <v>463775</v>
      </c>
      <c r="T3963" s="53">
        <f>Ugovori_OPULJP[[#This Row],[Bespovratna sredstva - Ukupno (EU+Nac) HRK
= Ukupna ugovorena vrijednost bespovratnih sredstava]]/7.5345</f>
        <v>61553.520472493197</v>
      </c>
      <c r="U3963" s="50">
        <v>0</v>
      </c>
      <c r="V3963" s="51">
        <f>Ugovori_OPULJP[[#This Row],[Javni doprinos korisnika - HRK]]/7.5345</f>
        <v>0</v>
      </c>
      <c r="W3963" s="50">
        <v>0</v>
      </c>
      <c r="X3963" s="51">
        <f>Ugovori_OPULJP[[#This Row],[Privatni doprinos korisnika - HRK]]/7.5345</f>
        <v>0</v>
      </c>
      <c r="Y3963" s="52">
        <v>463775</v>
      </c>
      <c r="Z3963" s="53">
        <f>Ugovori_OPULJP[[#This Row],[UKUPNI PRIHVATLJIVI IZDACI
TOTAL ELIGIBLE EXPENDITURE
= Bespovratna sredstva ukupno + doprinos korisnika
= Ukupni prihvatljivi troškovi
= Ukupna ugovorena vrijednost projekta HRK]]/7.5345</f>
        <v>61553.520472493197</v>
      </c>
      <c r="AA3963" s="57" t="s">
        <v>12326</v>
      </c>
      <c r="AB3963" s="57" t="s">
        <v>753</v>
      </c>
      <c r="AC3963" s="107" t="s">
        <v>14413</v>
      </c>
      <c r="AD3963" s="63" t="s">
        <v>12328</v>
      </c>
    </row>
    <row r="3964" spans="1:30" ht="88.5" customHeight="1" x14ac:dyDescent="0.2">
      <c r="A3964" s="61" t="s">
        <v>14414</v>
      </c>
      <c r="B3964" s="55" t="s">
        <v>12136</v>
      </c>
      <c r="C3964" s="56" t="s">
        <v>12323</v>
      </c>
      <c r="D3964" s="88" t="s">
        <v>13685</v>
      </c>
      <c r="E3964" s="44" t="s">
        <v>76</v>
      </c>
      <c r="F3964" s="62" t="s">
        <v>14415</v>
      </c>
      <c r="G3964" s="62" t="s">
        <v>14416</v>
      </c>
      <c r="H3964" s="59">
        <v>44608</v>
      </c>
      <c r="I3964" s="59">
        <v>44973</v>
      </c>
      <c r="J3964" s="48" t="str">
        <f>IF(Ugovori_OPULJP[[#This Row],[DATUM ZAVRŠETKA OPERACIJE]]&gt;DATE(2024,3,31),"u provedbi","završen")</f>
        <v>završen</v>
      </c>
      <c r="K3964" s="58" t="s">
        <v>690</v>
      </c>
      <c r="L3964" s="58" t="s">
        <v>37</v>
      </c>
      <c r="M3964" s="68">
        <v>0.85</v>
      </c>
      <c r="N3964" s="49">
        <v>0.15</v>
      </c>
      <c r="O3964" s="50">
        <f>Ugovori_OPULJP[[#This Row],[Bespovratna sredstva - Ukupno (EU+Nac) HRK
= Ukupna ugovorena vrijednost bespovratnih sredstava]]*Ugovori_OPULJP[[#This Row],[EU STOPA SUFINANCIRANJA %
EU CO-FINANCING RATE %]]</f>
        <v>364591.826</v>
      </c>
      <c r="P3964" s="51">
        <f>Ugovori_OPULJP[[#This Row],[Bespovratna sredstva - EU dio - HRK]]/7.5345</f>
        <v>48389.651071736676</v>
      </c>
      <c r="Q3964" s="50">
        <f>Ugovori_OPULJP[[#This Row],[Bespovratna sredstva - Ukupno (EU+Nac) HRK
= Ukupna ugovorena vrijednost bespovratnih sredstava]]*Ugovori_OPULJP[[#This Row],[STOPA NACIONALNOG SUFINANCIRANJA %]]</f>
        <v>64339.733999999997</v>
      </c>
      <c r="R3964" s="51">
        <f>Ugovori_OPULJP[[#This Row],[Bespovratna sredstva - Nacionalni dio - HRK]]/7.5345</f>
        <v>8539.3501891300002</v>
      </c>
      <c r="S3964" s="52">
        <v>428931.56</v>
      </c>
      <c r="T3964" s="53">
        <f>Ugovori_OPULJP[[#This Row],[Bespovratna sredstva - Ukupno (EU+Nac) HRK
= Ukupna ugovorena vrijednost bespovratnih sredstava]]/7.5345</f>
        <v>56929.001260866673</v>
      </c>
      <c r="U3964" s="50">
        <v>0</v>
      </c>
      <c r="V3964" s="51">
        <f>Ugovori_OPULJP[[#This Row],[Javni doprinos korisnika - HRK]]/7.5345</f>
        <v>0</v>
      </c>
      <c r="W3964" s="50">
        <v>0</v>
      </c>
      <c r="X3964" s="51">
        <f>Ugovori_OPULJP[[#This Row],[Privatni doprinos korisnika - HRK]]/7.5345</f>
        <v>0</v>
      </c>
      <c r="Y3964" s="52">
        <v>428931.56</v>
      </c>
      <c r="Z3964" s="53">
        <f>Ugovori_OPULJP[[#This Row],[UKUPNI PRIHVATLJIVI IZDACI
TOTAL ELIGIBLE EXPENDITURE
= Bespovratna sredstva ukupno + doprinos korisnika
= Ukupni prihvatljivi troškovi
= Ukupna ugovorena vrijednost projekta HRK]]/7.5345</f>
        <v>56929.001260866673</v>
      </c>
      <c r="AA3964" s="57" t="s">
        <v>12326</v>
      </c>
      <c r="AB3964" s="57" t="s">
        <v>753</v>
      </c>
      <c r="AC3964" s="107" t="s">
        <v>14417</v>
      </c>
      <c r="AD3964" s="63" t="s">
        <v>12328</v>
      </c>
    </row>
    <row r="3965" spans="1:30" ht="88.5" customHeight="1" x14ac:dyDescent="0.2">
      <c r="A3965" s="61" t="s">
        <v>14418</v>
      </c>
      <c r="B3965" s="55" t="s">
        <v>12136</v>
      </c>
      <c r="C3965" s="56" t="s">
        <v>12323</v>
      </c>
      <c r="D3965" s="88" t="s">
        <v>13685</v>
      </c>
      <c r="E3965" s="44" t="s">
        <v>76</v>
      </c>
      <c r="F3965" s="62" t="s">
        <v>14419</v>
      </c>
      <c r="G3965" s="62" t="s">
        <v>14420</v>
      </c>
      <c r="H3965" s="59">
        <v>44608</v>
      </c>
      <c r="I3965" s="59">
        <v>45154</v>
      </c>
      <c r="J3965" s="48" t="str">
        <f>IF(Ugovori_OPULJP[[#This Row],[DATUM ZAVRŠETKA OPERACIJE]]&gt;DATE(2024,3,31),"u provedbi","završen")</f>
        <v>završen</v>
      </c>
      <c r="K3965" s="58" t="s">
        <v>249</v>
      </c>
      <c r="L3965" s="58" t="s">
        <v>249</v>
      </c>
      <c r="M3965" s="68">
        <v>0.85</v>
      </c>
      <c r="N3965" s="49">
        <v>0.15</v>
      </c>
      <c r="O3965" s="50">
        <f>Ugovori_OPULJP[[#This Row],[Bespovratna sredstva - Ukupno (EU+Nac) HRK
= Ukupna ugovorena vrijednost bespovratnih sredstava]]*Ugovori_OPULJP[[#This Row],[EU STOPA SUFINANCIRANJA %
EU CO-FINANCING RATE %]]</f>
        <v>401202.81349999999</v>
      </c>
      <c r="P3965" s="51">
        <f>Ugovori_OPULJP[[#This Row],[Bespovratna sredstva - EU dio - HRK]]/7.5345</f>
        <v>53248.764151569441</v>
      </c>
      <c r="Q3965" s="50">
        <f>Ugovori_OPULJP[[#This Row],[Bespovratna sredstva - Ukupno (EU+Nac) HRK
= Ukupna ugovorena vrijednost bespovratnih sredstava]]*Ugovori_OPULJP[[#This Row],[STOPA NACIONALNOG SUFINANCIRANJA %]]</f>
        <v>70800.496499999994</v>
      </c>
      <c r="R3965" s="51">
        <f>Ugovori_OPULJP[[#This Row],[Bespovratna sredstva - Nacionalni dio - HRK]]/7.5345</f>
        <v>9396.8407326299002</v>
      </c>
      <c r="S3965" s="52">
        <v>472003.31</v>
      </c>
      <c r="T3965" s="53">
        <f>Ugovori_OPULJP[[#This Row],[Bespovratna sredstva - Ukupno (EU+Nac) HRK
= Ukupna ugovorena vrijednost bespovratnih sredstava]]/7.5345</f>
        <v>62645.604884199347</v>
      </c>
      <c r="U3965" s="50">
        <v>0</v>
      </c>
      <c r="V3965" s="51">
        <f>Ugovori_OPULJP[[#This Row],[Javni doprinos korisnika - HRK]]/7.5345</f>
        <v>0</v>
      </c>
      <c r="W3965" s="50">
        <v>0</v>
      </c>
      <c r="X3965" s="51">
        <f>Ugovori_OPULJP[[#This Row],[Privatni doprinos korisnika - HRK]]/7.5345</f>
        <v>0</v>
      </c>
      <c r="Y3965" s="52">
        <v>472003.31</v>
      </c>
      <c r="Z3965" s="53">
        <f>Ugovori_OPULJP[[#This Row],[UKUPNI PRIHVATLJIVI IZDACI
TOTAL ELIGIBLE EXPENDITURE
= Bespovratna sredstva ukupno + doprinos korisnika
= Ukupni prihvatljivi troškovi
= Ukupna ugovorena vrijednost projekta HRK]]/7.5345</f>
        <v>62645.604884199347</v>
      </c>
      <c r="AA3965" s="57" t="s">
        <v>12326</v>
      </c>
      <c r="AB3965" s="57" t="s">
        <v>753</v>
      </c>
      <c r="AC3965" s="107" t="s">
        <v>14421</v>
      </c>
      <c r="AD3965" s="63" t="s">
        <v>12328</v>
      </c>
    </row>
    <row r="3966" spans="1:30" ht="88.5" customHeight="1" x14ac:dyDescent="0.2">
      <c r="A3966" s="61" t="s">
        <v>14422</v>
      </c>
      <c r="B3966" s="55" t="s">
        <v>12136</v>
      </c>
      <c r="C3966" s="56" t="s">
        <v>12323</v>
      </c>
      <c r="D3966" s="88" t="s">
        <v>13685</v>
      </c>
      <c r="E3966" s="44" t="s">
        <v>76</v>
      </c>
      <c r="F3966" s="62" t="s">
        <v>14423</v>
      </c>
      <c r="G3966" s="62" t="s">
        <v>14424</v>
      </c>
      <c r="H3966" s="59">
        <v>44641</v>
      </c>
      <c r="I3966" s="59">
        <v>45006</v>
      </c>
      <c r="J3966" s="48" t="str">
        <f>IF(Ugovori_OPULJP[[#This Row],[DATUM ZAVRŠETKA OPERACIJE]]&gt;DATE(2024,3,31),"u provedbi","završen")</f>
        <v>završen</v>
      </c>
      <c r="K3966" s="67" t="s">
        <v>333</v>
      </c>
      <c r="L3966" s="58" t="s">
        <v>333</v>
      </c>
      <c r="M3966" s="49">
        <v>0.85</v>
      </c>
      <c r="N3966" s="49">
        <v>0.15</v>
      </c>
      <c r="O3966" s="50">
        <f>Ugovori_OPULJP[[#This Row],[Bespovratna sredstva - Ukupno (EU+Nac) HRK
= Ukupna ugovorena vrijednost bespovratnih sredstava]]*Ugovori_OPULJP[[#This Row],[EU STOPA SUFINANCIRANJA %
EU CO-FINANCING RATE %]]</f>
        <v>302548.77899999998</v>
      </c>
      <c r="P3966" s="51">
        <f>Ugovori_OPULJP[[#This Row],[Bespovratna sredstva - EU dio - HRK]]/7.5345</f>
        <v>40155.123631296032</v>
      </c>
      <c r="Q3966" s="50">
        <f>Ugovori_OPULJP[[#This Row],[Bespovratna sredstva - Ukupno (EU+Nac) HRK
= Ukupna ugovorena vrijednost bespovratnih sredstava]]*Ugovori_OPULJP[[#This Row],[STOPA NACIONALNOG SUFINANCIRANJA %]]</f>
        <v>53390.960999999996</v>
      </c>
      <c r="R3966" s="51">
        <f>Ugovori_OPULJP[[#This Row],[Bespovratna sredstva - Nacionalni dio - HRK]]/7.5345</f>
        <v>7086.1982878757708</v>
      </c>
      <c r="S3966" s="52">
        <v>355939.74</v>
      </c>
      <c r="T3966" s="53">
        <f>Ugovori_OPULJP[[#This Row],[Bespovratna sredstva - Ukupno (EU+Nac) HRK
= Ukupna ugovorena vrijednost bespovratnih sredstava]]/7.5345</f>
        <v>47241.321919171809</v>
      </c>
      <c r="U3966" s="50">
        <v>0</v>
      </c>
      <c r="V3966" s="51">
        <f>Ugovori_OPULJP[[#This Row],[Javni doprinos korisnika - HRK]]/7.5345</f>
        <v>0</v>
      </c>
      <c r="W3966" s="50">
        <v>0</v>
      </c>
      <c r="X3966" s="51">
        <f>Ugovori_OPULJP[[#This Row],[Privatni doprinos korisnika - HRK]]/7.5345</f>
        <v>0</v>
      </c>
      <c r="Y3966" s="52">
        <v>355939.74</v>
      </c>
      <c r="Z3966" s="53">
        <f>Ugovori_OPULJP[[#This Row],[UKUPNI PRIHVATLJIVI IZDACI
TOTAL ELIGIBLE EXPENDITURE
= Bespovratna sredstva ukupno + doprinos korisnika
= Ukupni prihvatljivi troškovi
= Ukupna ugovorena vrijednost projekta HRK]]/7.5345</f>
        <v>47241.321919171809</v>
      </c>
      <c r="AA3966" s="44" t="s">
        <v>12326</v>
      </c>
      <c r="AB3966" s="44" t="s">
        <v>753</v>
      </c>
      <c r="AC3966" s="107" t="s">
        <v>14425</v>
      </c>
      <c r="AD3966" s="43" t="s">
        <v>12328</v>
      </c>
    </row>
    <row r="3967" spans="1:30" ht="88.5" customHeight="1" x14ac:dyDescent="0.2">
      <c r="A3967" s="61" t="s">
        <v>14426</v>
      </c>
      <c r="B3967" s="55" t="s">
        <v>12136</v>
      </c>
      <c r="C3967" s="56" t="s">
        <v>12323</v>
      </c>
      <c r="D3967" s="88" t="s">
        <v>13685</v>
      </c>
      <c r="E3967" s="44" t="s">
        <v>76</v>
      </c>
      <c r="F3967" s="62" t="s">
        <v>14427</v>
      </c>
      <c r="G3967" s="62" t="s">
        <v>13594</v>
      </c>
      <c r="H3967" s="59">
        <v>44641</v>
      </c>
      <c r="I3967" s="59">
        <v>45006</v>
      </c>
      <c r="J3967" s="48" t="str">
        <f>IF(Ugovori_OPULJP[[#This Row],[DATUM ZAVRŠETKA OPERACIJE]]&gt;DATE(2024,3,31),"u provedbi","završen")</f>
        <v>završen</v>
      </c>
      <c r="K3967" s="67" t="s">
        <v>2480</v>
      </c>
      <c r="L3967" s="58" t="s">
        <v>79</v>
      </c>
      <c r="M3967" s="49">
        <v>0.85</v>
      </c>
      <c r="N3967" s="49">
        <v>0.15</v>
      </c>
      <c r="O3967" s="50">
        <f>Ugovori_OPULJP[[#This Row],[Bespovratna sredstva - Ukupno (EU+Nac) HRK
= Ukupna ugovorena vrijednost bespovratnih sredstava]]*Ugovori_OPULJP[[#This Row],[EU STOPA SUFINANCIRANJA %
EU CO-FINANCING RATE %]]</f>
        <v>373677.83299999998</v>
      </c>
      <c r="P3967" s="51">
        <f>Ugovori_OPULJP[[#This Row],[Bespovratna sredstva - EU dio - HRK]]/7.5345</f>
        <v>49595.571438051622</v>
      </c>
      <c r="Q3967" s="50">
        <f>Ugovori_OPULJP[[#This Row],[Bespovratna sredstva - Ukupno (EU+Nac) HRK
= Ukupna ugovorena vrijednost bespovratnih sredstava]]*Ugovori_OPULJP[[#This Row],[STOPA NACIONALNOG SUFINANCIRANJA %]]</f>
        <v>65943.146999999997</v>
      </c>
      <c r="R3967" s="51">
        <f>Ugovori_OPULJP[[#This Row],[Bespovratna sredstva - Nacionalni dio - HRK]]/7.5345</f>
        <v>8752.1596655385219</v>
      </c>
      <c r="S3967" s="52">
        <v>439620.98</v>
      </c>
      <c r="T3967" s="53">
        <f>Ugovori_OPULJP[[#This Row],[Bespovratna sredstva - Ukupno (EU+Nac) HRK
= Ukupna ugovorena vrijednost bespovratnih sredstava]]/7.5345</f>
        <v>58347.731103590144</v>
      </c>
      <c r="U3967" s="50">
        <v>0</v>
      </c>
      <c r="V3967" s="51">
        <f>Ugovori_OPULJP[[#This Row],[Javni doprinos korisnika - HRK]]/7.5345</f>
        <v>0</v>
      </c>
      <c r="W3967" s="50">
        <v>0</v>
      </c>
      <c r="X3967" s="51">
        <f>Ugovori_OPULJP[[#This Row],[Privatni doprinos korisnika - HRK]]/7.5345</f>
        <v>0</v>
      </c>
      <c r="Y3967" s="52">
        <v>439620.98</v>
      </c>
      <c r="Z3967" s="53">
        <f>Ugovori_OPULJP[[#This Row],[UKUPNI PRIHVATLJIVI IZDACI
TOTAL ELIGIBLE EXPENDITURE
= Bespovratna sredstva ukupno + doprinos korisnika
= Ukupni prihvatljivi troškovi
= Ukupna ugovorena vrijednost projekta HRK]]/7.5345</f>
        <v>58347.731103590144</v>
      </c>
      <c r="AA3967" s="44" t="s">
        <v>12326</v>
      </c>
      <c r="AB3967" s="44" t="s">
        <v>753</v>
      </c>
      <c r="AC3967" s="107" t="s">
        <v>14428</v>
      </c>
      <c r="AD3967" s="43" t="s">
        <v>12328</v>
      </c>
    </row>
    <row r="3968" spans="1:30" ht="88.5" customHeight="1" x14ac:dyDescent="0.2">
      <c r="A3968" s="61" t="s">
        <v>14429</v>
      </c>
      <c r="B3968" s="55" t="s">
        <v>12136</v>
      </c>
      <c r="C3968" s="56" t="s">
        <v>12323</v>
      </c>
      <c r="D3968" s="88" t="s">
        <v>13685</v>
      </c>
      <c r="E3968" s="44" t="s">
        <v>76</v>
      </c>
      <c r="F3968" s="62" t="s">
        <v>12591</v>
      </c>
      <c r="G3968" s="62" t="s">
        <v>14430</v>
      </c>
      <c r="H3968" s="59">
        <v>44652</v>
      </c>
      <c r="I3968" s="59">
        <v>45017</v>
      </c>
      <c r="J3968" s="48" t="str">
        <f>IF(Ugovori_OPULJP[[#This Row],[DATUM ZAVRŠETKA OPERACIJE]]&gt;DATE(2024,3,31),"u provedbi","završen")</f>
        <v>završen</v>
      </c>
      <c r="K3968" s="67" t="s">
        <v>333</v>
      </c>
      <c r="L3968" s="58" t="s">
        <v>333</v>
      </c>
      <c r="M3968" s="49">
        <v>0.85</v>
      </c>
      <c r="N3968" s="49">
        <v>0.15</v>
      </c>
      <c r="O3968" s="50">
        <f>Ugovori_OPULJP[[#This Row],[Bespovratna sredstva - Ukupno (EU+Nac) HRK
= Ukupna ugovorena vrijednost bespovratnih sredstava]]*Ugovori_OPULJP[[#This Row],[EU STOPA SUFINANCIRANJA %
EU CO-FINANCING RATE %]]</f>
        <v>411465.875</v>
      </c>
      <c r="P3968" s="51">
        <f>Ugovori_OPULJP[[#This Row],[Bespovratna sredstva - EU dio - HRK]]/7.5345</f>
        <v>54610.90649678147</v>
      </c>
      <c r="Q3968" s="50">
        <f>Ugovori_OPULJP[[#This Row],[Bespovratna sredstva - Ukupno (EU+Nac) HRK
= Ukupna ugovorena vrijednost bespovratnih sredstava]]*Ugovori_OPULJP[[#This Row],[STOPA NACIONALNOG SUFINANCIRANJA %]]</f>
        <v>72611.625</v>
      </c>
      <c r="R3968" s="51">
        <f>Ugovori_OPULJP[[#This Row],[Bespovratna sredstva - Nacionalni dio - HRK]]/7.5345</f>
        <v>9637.2187935496713</v>
      </c>
      <c r="S3968" s="52">
        <v>484077.5</v>
      </c>
      <c r="T3968" s="53">
        <f>Ugovori_OPULJP[[#This Row],[Bespovratna sredstva - Ukupno (EU+Nac) HRK
= Ukupna ugovorena vrijednost bespovratnih sredstava]]/7.5345</f>
        <v>64248.12529033114</v>
      </c>
      <c r="U3968" s="50">
        <v>0</v>
      </c>
      <c r="V3968" s="51">
        <f>Ugovori_OPULJP[[#This Row],[Javni doprinos korisnika - HRK]]/7.5345</f>
        <v>0</v>
      </c>
      <c r="W3968" s="50">
        <v>0</v>
      </c>
      <c r="X3968" s="51">
        <f>Ugovori_OPULJP[[#This Row],[Privatni doprinos korisnika - HRK]]/7.5345</f>
        <v>0</v>
      </c>
      <c r="Y3968" s="52">
        <v>484077.5</v>
      </c>
      <c r="Z3968" s="53">
        <f>Ugovori_OPULJP[[#This Row],[UKUPNI PRIHVATLJIVI IZDACI
TOTAL ELIGIBLE EXPENDITURE
= Bespovratna sredstva ukupno + doprinos korisnika
= Ukupni prihvatljivi troškovi
= Ukupna ugovorena vrijednost projekta HRK]]/7.5345</f>
        <v>64248.12529033114</v>
      </c>
      <c r="AA3968" s="44" t="s">
        <v>12326</v>
      </c>
      <c r="AB3968" s="44" t="s">
        <v>753</v>
      </c>
      <c r="AC3968" s="107" t="s">
        <v>14431</v>
      </c>
      <c r="AD3968" s="43" t="s">
        <v>12328</v>
      </c>
    </row>
    <row r="3969" spans="1:30" ht="88.5" customHeight="1" x14ac:dyDescent="0.2">
      <c r="A3969" s="41" t="s">
        <v>14432</v>
      </c>
      <c r="B3969" s="55" t="s">
        <v>12136</v>
      </c>
      <c r="C3969" s="56" t="s">
        <v>12323</v>
      </c>
      <c r="D3969" s="56" t="s">
        <v>13685</v>
      </c>
      <c r="E3969" s="57" t="s">
        <v>76</v>
      </c>
      <c r="F3969" s="62" t="s">
        <v>14433</v>
      </c>
      <c r="G3969" s="45" t="s">
        <v>1861</v>
      </c>
      <c r="H3969" s="59">
        <v>44769</v>
      </c>
      <c r="I3969" s="59">
        <v>45165</v>
      </c>
      <c r="J3969" s="48" t="str">
        <f>IF(Ugovori_OPULJP[[#This Row],[DATUM ZAVRŠETKA OPERACIJE]]&gt;DATE(2024,3,31),"u provedbi","završen")</f>
        <v>završen</v>
      </c>
      <c r="K3969" s="58" t="s">
        <v>155</v>
      </c>
      <c r="L3969" s="58" t="s">
        <v>155</v>
      </c>
      <c r="M3969" s="49">
        <v>0.85</v>
      </c>
      <c r="N3969" s="49">
        <v>0.15</v>
      </c>
      <c r="O3969" s="50">
        <f>Ugovori_OPULJP[[#This Row],[Bespovratna sredstva - Ukupno (EU+Nac) HRK
= Ukupna ugovorena vrijednost bespovratnih sredstava]]*Ugovori_OPULJP[[#This Row],[EU STOPA SUFINANCIRANJA %
EU CO-FINANCING RATE %]]</f>
        <v>309179.05949999997</v>
      </c>
      <c r="P3969" s="51">
        <f>Ugovori_OPULJP[[#This Row],[Bespovratna sredstva - EU dio - HRK]]/7.5345</f>
        <v>41035.113079832765</v>
      </c>
      <c r="Q3969" s="50">
        <f>Ugovori_OPULJP[[#This Row],[Bespovratna sredstva - Ukupno (EU+Nac) HRK
= Ukupna ugovorena vrijednost bespovratnih sredstava]]*Ugovori_OPULJP[[#This Row],[STOPA NACIONALNOG SUFINANCIRANJA %]]</f>
        <v>54561.010499999997</v>
      </c>
      <c r="R3969" s="51">
        <f>Ugovori_OPULJP[[#This Row],[Bespovratna sredstva - Nacionalni dio - HRK]]/7.5345</f>
        <v>7241.4905434999</v>
      </c>
      <c r="S3969" s="52">
        <v>363740.07</v>
      </c>
      <c r="T3969" s="53">
        <f>Ugovori_OPULJP[[#This Row],[Bespovratna sredstva - Ukupno (EU+Nac) HRK
= Ukupna ugovorena vrijednost bespovratnih sredstava]]/7.5345</f>
        <v>48276.603623332667</v>
      </c>
      <c r="U3969" s="50">
        <v>0</v>
      </c>
      <c r="V3969" s="51">
        <f>Ugovori_OPULJP[[#This Row],[Javni doprinos korisnika - HRK]]/7.5345</f>
        <v>0</v>
      </c>
      <c r="W3969" s="50">
        <v>0</v>
      </c>
      <c r="X3969" s="51">
        <f>Ugovori_OPULJP[[#This Row],[Privatni doprinos korisnika - HRK]]/7.5345</f>
        <v>0</v>
      </c>
      <c r="Y3969" s="52">
        <v>363740.07</v>
      </c>
      <c r="Z3969" s="53">
        <f>Ugovori_OPULJP[[#This Row],[UKUPNI PRIHVATLJIVI IZDACI
TOTAL ELIGIBLE EXPENDITURE
= Bespovratna sredstva ukupno + doprinos korisnika
= Ukupni prihvatljivi troškovi
= Ukupna ugovorena vrijednost projekta HRK]]/7.5345</f>
        <v>48276.603623332667</v>
      </c>
      <c r="AA3969" s="57" t="s">
        <v>12326</v>
      </c>
      <c r="AB3969" s="57" t="s">
        <v>753</v>
      </c>
      <c r="AC3969" s="107" t="s">
        <v>14434</v>
      </c>
      <c r="AD3969" s="63" t="s">
        <v>12328</v>
      </c>
    </row>
    <row r="3970" spans="1:30" ht="88.5" customHeight="1" x14ac:dyDescent="0.2">
      <c r="A3970" s="61" t="s">
        <v>14435</v>
      </c>
      <c r="B3970" s="55" t="s">
        <v>12136</v>
      </c>
      <c r="C3970" s="56" t="s">
        <v>12323</v>
      </c>
      <c r="D3970" s="88" t="s">
        <v>13685</v>
      </c>
      <c r="E3970" s="44" t="s">
        <v>76</v>
      </c>
      <c r="F3970" s="62" t="s">
        <v>14436</v>
      </c>
      <c r="G3970" s="62" t="s">
        <v>14437</v>
      </c>
      <c r="H3970" s="59">
        <v>44641</v>
      </c>
      <c r="I3970" s="59">
        <v>45006</v>
      </c>
      <c r="J3970" s="48" t="str">
        <f>IF(Ugovori_OPULJP[[#This Row],[DATUM ZAVRŠETKA OPERACIJE]]&gt;DATE(2024,3,31),"u provedbi","završen")</f>
        <v>završen</v>
      </c>
      <c r="K3970" s="67" t="s">
        <v>37</v>
      </c>
      <c r="L3970" s="58" t="s">
        <v>37</v>
      </c>
      <c r="M3970" s="49">
        <v>0.85</v>
      </c>
      <c r="N3970" s="49">
        <v>0.15</v>
      </c>
      <c r="O3970" s="50">
        <f>Ugovori_OPULJP[[#This Row],[Bespovratna sredstva - Ukupno (EU+Nac) HRK
= Ukupna ugovorena vrijednost bespovratnih sredstava]]*Ugovori_OPULJP[[#This Row],[EU STOPA SUFINANCIRANJA %
EU CO-FINANCING RATE %]]</f>
        <v>370861.8</v>
      </c>
      <c r="P3970" s="51">
        <f>Ugovori_OPULJP[[#This Row],[Bespovratna sredstva - EU dio - HRK]]/7.5345</f>
        <v>49221.819629703357</v>
      </c>
      <c r="Q3970" s="50">
        <f>Ugovori_OPULJP[[#This Row],[Bespovratna sredstva - Ukupno (EU+Nac) HRK
= Ukupna ugovorena vrijednost bespovratnih sredstava]]*Ugovori_OPULJP[[#This Row],[STOPA NACIONALNOG SUFINANCIRANJA %]]</f>
        <v>65446.2</v>
      </c>
      <c r="R3970" s="51">
        <f>Ugovori_OPULJP[[#This Row],[Bespovratna sredstva - Nacionalni dio - HRK]]/7.5345</f>
        <v>8686.2034640652982</v>
      </c>
      <c r="S3970" s="52">
        <v>436308</v>
      </c>
      <c r="T3970" s="53">
        <f>Ugovori_OPULJP[[#This Row],[Bespovratna sredstva - Ukupno (EU+Nac) HRK
= Ukupna ugovorena vrijednost bespovratnih sredstava]]/7.5345</f>
        <v>57908.023093768657</v>
      </c>
      <c r="U3970" s="50">
        <v>0</v>
      </c>
      <c r="V3970" s="51">
        <f>Ugovori_OPULJP[[#This Row],[Javni doprinos korisnika - HRK]]/7.5345</f>
        <v>0</v>
      </c>
      <c r="W3970" s="50">
        <v>0</v>
      </c>
      <c r="X3970" s="51">
        <f>Ugovori_OPULJP[[#This Row],[Privatni doprinos korisnika - HRK]]/7.5345</f>
        <v>0</v>
      </c>
      <c r="Y3970" s="52">
        <v>436308</v>
      </c>
      <c r="Z3970" s="53">
        <f>Ugovori_OPULJP[[#This Row],[UKUPNI PRIHVATLJIVI IZDACI
TOTAL ELIGIBLE EXPENDITURE
= Bespovratna sredstva ukupno + doprinos korisnika
= Ukupni prihvatljivi troškovi
= Ukupna ugovorena vrijednost projekta HRK]]/7.5345</f>
        <v>57908.023093768657</v>
      </c>
      <c r="AA3970" s="44" t="s">
        <v>12326</v>
      </c>
      <c r="AB3970" s="44" t="s">
        <v>753</v>
      </c>
      <c r="AC3970" s="107" t="s">
        <v>14438</v>
      </c>
      <c r="AD3970" s="43" t="s">
        <v>12328</v>
      </c>
    </row>
    <row r="3971" spans="1:30" ht="88.5" customHeight="1" x14ac:dyDescent="0.2">
      <c r="A3971" s="61" t="s">
        <v>14439</v>
      </c>
      <c r="B3971" s="55" t="s">
        <v>12136</v>
      </c>
      <c r="C3971" s="56" t="s">
        <v>12323</v>
      </c>
      <c r="D3971" s="88" t="s">
        <v>13685</v>
      </c>
      <c r="E3971" s="44" t="s">
        <v>76</v>
      </c>
      <c r="F3971" s="62" t="s">
        <v>14440</v>
      </c>
      <c r="G3971" s="62" t="s">
        <v>14441</v>
      </c>
      <c r="H3971" s="59">
        <v>44608</v>
      </c>
      <c r="I3971" s="59">
        <v>44973</v>
      </c>
      <c r="J3971" s="48" t="str">
        <f>IF(Ugovori_OPULJP[[#This Row],[DATUM ZAVRŠETKA OPERACIJE]]&gt;DATE(2024,3,31),"u provedbi","završen")</f>
        <v>završen</v>
      </c>
      <c r="K3971" s="58" t="s">
        <v>14442</v>
      </c>
      <c r="L3971" s="58" t="s">
        <v>594</v>
      </c>
      <c r="M3971" s="68">
        <v>0.85</v>
      </c>
      <c r="N3971" s="49">
        <v>0.15</v>
      </c>
      <c r="O3971" s="50">
        <f>Ugovori_OPULJP[[#This Row],[Bespovratna sredstva - Ukupno (EU+Nac) HRK
= Ukupna ugovorena vrijednost bespovratnih sredstava]]*Ugovori_OPULJP[[#This Row],[EU STOPA SUFINANCIRANJA %
EU CO-FINANCING RATE %]]</f>
        <v>385868.788</v>
      </c>
      <c r="P3971" s="51">
        <f>Ugovori_OPULJP[[#This Row],[Bespovratna sredstva - EU dio - HRK]]/7.5345</f>
        <v>51213.589222907955</v>
      </c>
      <c r="Q3971" s="50">
        <f>Ugovori_OPULJP[[#This Row],[Bespovratna sredstva - Ukupno (EU+Nac) HRK
= Ukupna ugovorena vrijednost bespovratnih sredstava]]*Ugovori_OPULJP[[#This Row],[STOPA NACIONALNOG SUFINANCIRANJA %]]</f>
        <v>68094.491999999998</v>
      </c>
      <c r="R3971" s="51">
        <f>Ugovori_OPULJP[[#This Row],[Bespovratna sredstva - Nacionalni dio - HRK]]/7.5345</f>
        <v>9037.6922158072866</v>
      </c>
      <c r="S3971" s="52">
        <v>453963.28</v>
      </c>
      <c r="T3971" s="53">
        <f>Ugovori_OPULJP[[#This Row],[Bespovratna sredstva - Ukupno (EU+Nac) HRK
= Ukupna ugovorena vrijednost bespovratnih sredstava]]/7.5345</f>
        <v>60251.281438715247</v>
      </c>
      <c r="U3971" s="50">
        <v>0</v>
      </c>
      <c r="V3971" s="51">
        <f>Ugovori_OPULJP[[#This Row],[Javni doprinos korisnika - HRK]]/7.5345</f>
        <v>0</v>
      </c>
      <c r="W3971" s="50">
        <v>0</v>
      </c>
      <c r="X3971" s="51">
        <f>Ugovori_OPULJP[[#This Row],[Privatni doprinos korisnika - HRK]]/7.5345</f>
        <v>0</v>
      </c>
      <c r="Y3971" s="52">
        <v>453963.28</v>
      </c>
      <c r="Z3971" s="53">
        <f>Ugovori_OPULJP[[#This Row],[UKUPNI PRIHVATLJIVI IZDACI
TOTAL ELIGIBLE EXPENDITURE
= Bespovratna sredstva ukupno + doprinos korisnika
= Ukupni prihvatljivi troškovi
= Ukupna ugovorena vrijednost projekta HRK]]/7.5345</f>
        <v>60251.281438715247</v>
      </c>
      <c r="AA3971" s="57" t="s">
        <v>12326</v>
      </c>
      <c r="AB3971" s="57" t="s">
        <v>753</v>
      </c>
      <c r="AC3971" s="107" t="s">
        <v>14443</v>
      </c>
      <c r="AD3971" s="63" t="s">
        <v>12328</v>
      </c>
    </row>
    <row r="3972" spans="1:30" ht="88.5" customHeight="1" x14ac:dyDescent="0.2">
      <c r="A3972" s="41" t="s">
        <v>14444</v>
      </c>
      <c r="B3972" s="55" t="s">
        <v>12136</v>
      </c>
      <c r="C3972" s="56" t="s">
        <v>12323</v>
      </c>
      <c r="D3972" s="56" t="s">
        <v>13685</v>
      </c>
      <c r="E3972" s="57" t="s">
        <v>76</v>
      </c>
      <c r="F3972" s="62" t="s">
        <v>14445</v>
      </c>
      <c r="G3972" s="62" t="s">
        <v>14446</v>
      </c>
      <c r="H3972" s="59">
        <v>44769</v>
      </c>
      <c r="I3972" s="59">
        <v>45134</v>
      </c>
      <c r="J3972" s="48" t="str">
        <f>IF(Ugovori_OPULJP[[#This Row],[DATUM ZAVRŠETKA OPERACIJE]]&gt;DATE(2024,3,31),"u provedbi","završen")</f>
        <v>završen</v>
      </c>
      <c r="K3972" s="67" t="s">
        <v>14359</v>
      </c>
      <c r="L3972" s="58" t="s">
        <v>37</v>
      </c>
      <c r="M3972" s="49">
        <v>0.85</v>
      </c>
      <c r="N3972" s="49">
        <v>0.15</v>
      </c>
      <c r="O3972" s="50">
        <f>Ugovori_OPULJP[[#This Row],[Bespovratna sredstva - Ukupno (EU+Nac) HRK
= Ukupna ugovorena vrijednost bespovratnih sredstava]]*Ugovori_OPULJP[[#This Row],[EU STOPA SUFINANCIRANJA %
EU CO-FINANCING RATE %]]</f>
        <v>274766.39299999998</v>
      </c>
      <c r="P3972" s="51">
        <f>Ugovori_OPULJP[[#This Row],[Bespovratna sredstva - EU dio - HRK]]/7.5345</f>
        <v>36467.767336916848</v>
      </c>
      <c r="Q3972" s="50">
        <f>Ugovori_OPULJP[[#This Row],[Bespovratna sredstva - Ukupno (EU+Nac) HRK
= Ukupna ugovorena vrijednost bespovratnih sredstava]]*Ugovori_OPULJP[[#This Row],[STOPA NACIONALNOG SUFINANCIRANJA %]]</f>
        <v>48488.186999999998</v>
      </c>
      <c r="R3972" s="51">
        <f>Ugovori_OPULJP[[#This Row],[Bespovratna sredstva - Nacionalni dio - HRK]]/7.5345</f>
        <v>6435.4883535735607</v>
      </c>
      <c r="S3972" s="52">
        <v>323254.58</v>
      </c>
      <c r="T3972" s="53">
        <f>Ugovori_OPULJP[[#This Row],[Bespovratna sredstva - Ukupno (EU+Nac) HRK
= Ukupna ugovorena vrijednost bespovratnih sredstava]]/7.5345</f>
        <v>42903.255690490412</v>
      </c>
      <c r="U3972" s="50">
        <v>0</v>
      </c>
      <c r="V3972" s="51">
        <f>Ugovori_OPULJP[[#This Row],[Javni doprinos korisnika - HRK]]/7.5345</f>
        <v>0</v>
      </c>
      <c r="W3972" s="50">
        <v>0</v>
      </c>
      <c r="X3972" s="51">
        <f>Ugovori_OPULJP[[#This Row],[Privatni doprinos korisnika - HRK]]/7.5345</f>
        <v>0</v>
      </c>
      <c r="Y3972" s="52">
        <v>323254.58</v>
      </c>
      <c r="Z3972" s="53">
        <f>Ugovori_OPULJP[[#This Row],[UKUPNI PRIHVATLJIVI IZDACI
TOTAL ELIGIBLE EXPENDITURE
= Bespovratna sredstva ukupno + doprinos korisnika
= Ukupni prihvatljivi troškovi
= Ukupna ugovorena vrijednost projekta HRK]]/7.5345</f>
        <v>42903.255690490412</v>
      </c>
      <c r="AA3972" s="57" t="s">
        <v>12326</v>
      </c>
      <c r="AB3972" s="57" t="s">
        <v>753</v>
      </c>
      <c r="AC3972" s="107" t="s">
        <v>14447</v>
      </c>
      <c r="AD3972" s="63" t="s">
        <v>12328</v>
      </c>
    </row>
    <row r="3973" spans="1:30" ht="88.5" customHeight="1" x14ac:dyDescent="0.2">
      <c r="A3973" s="41" t="s">
        <v>14448</v>
      </c>
      <c r="B3973" s="55" t="s">
        <v>12136</v>
      </c>
      <c r="C3973" s="56" t="s">
        <v>12323</v>
      </c>
      <c r="D3973" s="56" t="s">
        <v>13685</v>
      </c>
      <c r="E3973" s="57" t="s">
        <v>76</v>
      </c>
      <c r="F3973" s="62" t="s">
        <v>14449</v>
      </c>
      <c r="G3973" s="62" t="s">
        <v>7190</v>
      </c>
      <c r="H3973" s="59">
        <v>44769</v>
      </c>
      <c r="I3973" s="59">
        <v>45291</v>
      </c>
      <c r="J3973" s="48" t="str">
        <f>IF(Ugovori_OPULJP[[#This Row],[DATUM ZAVRŠETKA OPERACIJE]]&gt;DATE(2024,3,31),"u provedbi","završen")</f>
        <v>završen</v>
      </c>
      <c r="K3973" s="58" t="s">
        <v>37</v>
      </c>
      <c r="L3973" s="58" t="s">
        <v>37</v>
      </c>
      <c r="M3973" s="49">
        <v>0.85</v>
      </c>
      <c r="N3973" s="49">
        <v>0.15</v>
      </c>
      <c r="O3973" s="50">
        <f>Ugovori_OPULJP[[#This Row],[Bespovratna sredstva - Ukupno (EU+Nac) HRK
= Ukupna ugovorena vrijednost bespovratnih sredstava]]*Ugovori_OPULJP[[#This Row],[EU STOPA SUFINANCIRANJA %
EU CO-FINANCING RATE %]]</f>
        <v>418827.08749999997</v>
      </c>
      <c r="P3973" s="51">
        <f>Ugovori_OPULJP[[#This Row],[Bespovratna sredstva - EU dio - HRK]]/7.5345</f>
        <v>55587.907293118318</v>
      </c>
      <c r="Q3973" s="50">
        <f>Ugovori_OPULJP[[#This Row],[Bespovratna sredstva - Ukupno (EU+Nac) HRK
= Ukupna ugovorena vrijednost bespovratnih sredstava]]*Ugovori_OPULJP[[#This Row],[STOPA NACIONALNOG SUFINANCIRANJA %]]</f>
        <v>73910.662499999991</v>
      </c>
      <c r="R3973" s="51">
        <f>Ugovori_OPULJP[[#This Row],[Bespovratna sredstva - Nacionalni dio - HRK]]/7.5345</f>
        <v>9809.6306987855842</v>
      </c>
      <c r="S3973" s="52">
        <v>492737.75</v>
      </c>
      <c r="T3973" s="53">
        <f>Ugovori_OPULJP[[#This Row],[Bespovratna sredstva - Ukupno (EU+Nac) HRK
= Ukupna ugovorena vrijednost bespovratnih sredstava]]/7.5345</f>
        <v>65397.537991903904</v>
      </c>
      <c r="U3973" s="50">
        <v>0</v>
      </c>
      <c r="V3973" s="51">
        <f>Ugovori_OPULJP[[#This Row],[Javni doprinos korisnika - HRK]]/7.5345</f>
        <v>0</v>
      </c>
      <c r="W3973" s="50">
        <v>0</v>
      </c>
      <c r="X3973" s="51">
        <f>Ugovori_OPULJP[[#This Row],[Privatni doprinos korisnika - HRK]]/7.5345</f>
        <v>0</v>
      </c>
      <c r="Y3973" s="52">
        <v>492737.75</v>
      </c>
      <c r="Z3973" s="53">
        <f>Ugovori_OPULJP[[#This Row],[UKUPNI PRIHVATLJIVI IZDACI
TOTAL ELIGIBLE EXPENDITURE
= Bespovratna sredstva ukupno + doprinos korisnika
= Ukupni prihvatljivi troškovi
= Ukupna ugovorena vrijednost projekta HRK]]/7.5345</f>
        <v>65397.537991903904</v>
      </c>
      <c r="AA3973" s="57" t="s">
        <v>12326</v>
      </c>
      <c r="AB3973" s="57" t="s">
        <v>753</v>
      </c>
      <c r="AC3973" s="107" t="s">
        <v>14450</v>
      </c>
      <c r="AD3973" s="63" t="s">
        <v>12328</v>
      </c>
    </row>
    <row r="3974" spans="1:30" ht="88.5" customHeight="1" x14ac:dyDescent="0.2">
      <c r="A3974" s="61" t="s">
        <v>14451</v>
      </c>
      <c r="B3974" s="55" t="s">
        <v>12136</v>
      </c>
      <c r="C3974" s="56" t="s">
        <v>12323</v>
      </c>
      <c r="D3974" s="88" t="s">
        <v>13685</v>
      </c>
      <c r="E3974" s="44" t="s">
        <v>76</v>
      </c>
      <c r="F3974" s="62" t="s">
        <v>14452</v>
      </c>
      <c r="G3974" s="81" t="s">
        <v>13428</v>
      </c>
      <c r="H3974" s="59">
        <v>44796</v>
      </c>
      <c r="I3974" s="59">
        <v>45161</v>
      </c>
      <c r="J3974" s="48" t="str">
        <f>IF(Ugovori_OPULJP[[#This Row],[DATUM ZAVRŠETKA OPERACIJE]]&gt;DATE(2024,3,31),"u provedbi","završen")</f>
        <v>završen</v>
      </c>
      <c r="K3974" s="46" t="s">
        <v>37</v>
      </c>
      <c r="L3974" s="58" t="s">
        <v>37</v>
      </c>
      <c r="M3974" s="49">
        <v>0.85</v>
      </c>
      <c r="N3974" s="49">
        <v>0.15</v>
      </c>
      <c r="O3974" s="50">
        <f>Ugovori_OPULJP[[#This Row],[Bespovratna sredstva - Ukupno (EU+Nac) HRK
= Ukupna ugovorena vrijednost bespovratnih sredstava]]*Ugovori_OPULJP[[#This Row],[EU STOPA SUFINANCIRANJA %
EU CO-FINANCING RATE %]]</f>
        <v>264985.2475</v>
      </c>
      <c r="P3974" s="51">
        <f>Ugovori_OPULJP[[#This Row],[Bespovratna sredstva - EU dio - HRK]]/7.5345</f>
        <v>35169.586236644762</v>
      </c>
      <c r="Q3974" s="50">
        <f>Ugovori_OPULJP[[#This Row],[Bespovratna sredstva - Ukupno (EU+Nac) HRK
= Ukupna ugovorena vrijednost bespovratnih sredstava]]*Ugovori_OPULJP[[#This Row],[STOPA NACIONALNOG SUFINANCIRANJA %]]</f>
        <v>46762.102499999994</v>
      </c>
      <c r="R3974" s="51">
        <f>Ugovori_OPULJP[[#This Row],[Bespovratna sredstva - Nacionalni dio - HRK]]/7.5345</f>
        <v>6206.3975711726052</v>
      </c>
      <c r="S3974" s="52">
        <v>311747.34999999998</v>
      </c>
      <c r="T3974" s="51">
        <f>Ugovori_OPULJP[[#This Row],[Bespovratna sredstva - Ukupno (EU+Nac) HRK
= Ukupna ugovorena vrijednost bespovratnih sredstava]]/7.5345</f>
        <v>41375.983807817371</v>
      </c>
      <c r="U3974" s="50">
        <v>0</v>
      </c>
      <c r="V3974" s="51">
        <f>Ugovori_OPULJP[[#This Row],[Javni doprinos korisnika - HRK]]/7.5345</f>
        <v>0</v>
      </c>
      <c r="W3974" s="50">
        <v>0</v>
      </c>
      <c r="X3974" s="51">
        <f>Ugovori_OPULJP[[#This Row],[Privatni doprinos korisnika - HRK]]/7.5345</f>
        <v>0</v>
      </c>
      <c r="Y3974" s="52">
        <v>311747.34999999998</v>
      </c>
      <c r="Z3974" s="53">
        <f>Ugovori_OPULJP[[#This Row],[UKUPNI PRIHVATLJIVI IZDACI
TOTAL ELIGIBLE EXPENDITURE
= Bespovratna sredstva ukupno + doprinos korisnika
= Ukupni prihvatljivi troškovi
= Ukupna ugovorena vrijednost projekta HRK]]/7.5345</f>
        <v>41375.983807817371</v>
      </c>
      <c r="AA3974" s="44" t="s">
        <v>12326</v>
      </c>
      <c r="AB3974" s="44" t="s">
        <v>753</v>
      </c>
      <c r="AC3974" s="107" t="s">
        <v>14453</v>
      </c>
      <c r="AD3974" s="63" t="s">
        <v>12328</v>
      </c>
    </row>
    <row r="3975" spans="1:30" ht="88.5" customHeight="1" x14ac:dyDescent="0.2">
      <c r="A3975" s="61" t="s">
        <v>14454</v>
      </c>
      <c r="B3975" s="55" t="s">
        <v>12136</v>
      </c>
      <c r="C3975" s="56" t="s">
        <v>12323</v>
      </c>
      <c r="D3975" s="88" t="s">
        <v>13685</v>
      </c>
      <c r="E3975" s="44" t="s">
        <v>76</v>
      </c>
      <c r="F3975" s="62" t="s">
        <v>14455</v>
      </c>
      <c r="G3975" s="62" t="s">
        <v>14456</v>
      </c>
      <c r="H3975" s="59">
        <v>44641</v>
      </c>
      <c r="I3975" s="59">
        <v>45006</v>
      </c>
      <c r="J3975" s="48" t="str">
        <f>IF(Ugovori_OPULJP[[#This Row],[DATUM ZAVRŠETKA OPERACIJE]]&gt;DATE(2024,3,31),"u provedbi","završen")</f>
        <v>završen</v>
      </c>
      <c r="K3975" s="67" t="s">
        <v>249</v>
      </c>
      <c r="L3975" s="58" t="s">
        <v>249</v>
      </c>
      <c r="M3975" s="49">
        <v>0.85</v>
      </c>
      <c r="N3975" s="49">
        <v>0.15</v>
      </c>
      <c r="O3975" s="50">
        <f>Ugovori_OPULJP[[#This Row],[Bespovratna sredstva - Ukupno (EU+Nac) HRK
= Ukupna ugovorena vrijednost bespovratnih sredstava]]*Ugovori_OPULJP[[#This Row],[EU STOPA SUFINANCIRANJA %
EU CO-FINANCING RATE %]]</f>
        <v>365712.5</v>
      </c>
      <c r="P3975" s="51">
        <f>Ugovori_OPULJP[[#This Row],[Bespovratna sredstva - EU dio - HRK]]/7.5345</f>
        <v>48538.390072333925</v>
      </c>
      <c r="Q3975" s="50">
        <f>Ugovori_OPULJP[[#This Row],[Bespovratna sredstva - Ukupno (EU+Nac) HRK
= Ukupna ugovorena vrijednost bespovratnih sredstava]]*Ugovori_OPULJP[[#This Row],[STOPA NACIONALNOG SUFINANCIRANJA %]]</f>
        <v>64537.5</v>
      </c>
      <c r="R3975" s="51">
        <f>Ugovori_OPULJP[[#This Row],[Bespovratna sredstva - Nacionalni dio - HRK]]/7.5345</f>
        <v>8565.5982480589282</v>
      </c>
      <c r="S3975" s="52">
        <v>430250</v>
      </c>
      <c r="T3975" s="53">
        <f>Ugovori_OPULJP[[#This Row],[Bespovratna sredstva - Ukupno (EU+Nac) HRK
= Ukupna ugovorena vrijednost bespovratnih sredstava]]/7.5345</f>
        <v>57103.988320392855</v>
      </c>
      <c r="U3975" s="50">
        <v>0</v>
      </c>
      <c r="V3975" s="51">
        <f>Ugovori_OPULJP[[#This Row],[Javni doprinos korisnika - HRK]]/7.5345</f>
        <v>0</v>
      </c>
      <c r="W3975" s="50">
        <v>0</v>
      </c>
      <c r="X3975" s="51">
        <f>Ugovori_OPULJP[[#This Row],[Privatni doprinos korisnika - HRK]]/7.5345</f>
        <v>0</v>
      </c>
      <c r="Y3975" s="52">
        <v>430250</v>
      </c>
      <c r="Z3975" s="53">
        <f>Ugovori_OPULJP[[#This Row],[UKUPNI PRIHVATLJIVI IZDACI
TOTAL ELIGIBLE EXPENDITURE
= Bespovratna sredstva ukupno + doprinos korisnika
= Ukupni prihvatljivi troškovi
= Ukupna ugovorena vrijednost projekta HRK]]/7.5345</f>
        <v>57103.988320392855</v>
      </c>
      <c r="AA3975" s="44" t="s">
        <v>12326</v>
      </c>
      <c r="AB3975" s="44" t="s">
        <v>753</v>
      </c>
      <c r="AC3975" s="107" t="s">
        <v>14457</v>
      </c>
      <c r="AD3975" s="43" t="s">
        <v>12328</v>
      </c>
    </row>
    <row r="3976" spans="1:30" ht="88.5" customHeight="1" x14ac:dyDescent="0.2">
      <c r="A3976" s="41" t="s">
        <v>14458</v>
      </c>
      <c r="B3976" s="55" t="s">
        <v>12136</v>
      </c>
      <c r="C3976" s="56" t="s">
        <v>12323</v>
      </c>
      <c r="D3976" s="56" t="s">
        <v>13685</v>
      </c>
      <c r="E3976" s="57" t="s">
        <v>76</v>
      </c>
      <c r="F3976" s="62" t="s">
        <v>14459</v>
      </c>
      <c r="G3976" s="62" t="s">
        <v>14460</v>
      </c>
      <c r="H3976" s="59">
        <v>44769</v>
      </c>
      <c r="I3976" s="59">
        <v>45196</v>
      </c>
      <c r="J3976" s="48" t="str">
        <f>IF(Ugovori_OPULJP[[#This Row],[DATUM ZAVRŠETKA OPERACIJE]]&gt;DATE(2024,3,31),"u provedbi","završen")</f>
        <v>završen</v>
      </c>
      <c r="K3976" s="58" t="s">
        <v>84</v>
      </c>
      <c r="L3976" s="58" t="s">
        <v>84</v>
      </c>
      <c r="M3976" s="49">
        <v>0.85</v>
      </c>
      <c r="N3976" s="49">
        <v>0.15</v>
      </c>
      <c r="O3976" s="50">
        <f>Ugovori_OPULJP[[#This Row],[Bespovratna sredstva - Ukupno (EU+Nac) HRK
= Ukupna ugovorena vrijednost bespovratnih sredstava]]*Ugovori_OPULJP[[#This Row],[EU STOPA SUFINANCIRANJA %
EU CO-FINANCING RATE %]]</f>
        <v>330532.37699999998</v>
      </c>
      <c r="P3976" s="51">
        <f>Ugovori_OPULJP[[#This Row],[Bespovratna sredstva - EU dio - HRK]]/7.5345</f>
        <v>43869.185347401944</v>
      </c>
      <c r="Q3976" s="50">
        <f>Ugovori_OPULJP[[#This Row],[Bespovratna sredstva - Ukupno (EU+Nac) HRK
= Ukupna ugovorena vrijednost bespovratnih sredstava]]*Ugovori_OPULJP[[#This Row],[STOPA NACIONALNOG SUFINANCIRANJA %]]</f>
        <v>58329.242999999995</v>
      </c>
      <c r="R3976" s="51">
        <f>Ugovori_OPULJP[[#This Row],[Bespovratna sredstva - Nacionalni dio - HRK]]/7.5345</f>
        <v>7741.6209436591671</v>
      </c>
      <c r="S3976" s="52">
        <v>388861.62</v>
      </c>
      <c r="T3976" s="53">
        <f>Ugovori_OPULJP[[#This Row],[Bespovratna sredstva - Ukupno (EU+Nac) HRK
= Ukupna ugovorena vrijednost bespovratnih sredstava]]/7.5345</f>
        <v>51610.806291061119</v>
      </c>
      <c r="U3976" s="50">
        <v>0</v>
      </c>
      <c r="V3976" s="51">
        <f>Ugovori_OPULJP[[#This Row],[Javni doprinos korisnika - HRK]]/7.5345</f>
        <v>0</v>
      </c>
      <c r="W3976" s="50">
        <v>0</v>
      </c>
      <c r="X3976" s="51">
        <f>Ugovori_OPULJP[[#This Row],[Privatni doprinos korisnika - HRK]]/7.5345</f>
        <v>0</v>
      </c>
      <c r="Y3976" s="52">
        <v>388861.62</v>
      </c>
      <c r="Z3976" s="53">
        <f>Ugovori_OPULJP[[#This Row],[UKUPNI PRIHVATLJIVI IZDACI
TOTAL ELIGIBLE EXPENDITURE
= Bespovratna sredstva ukupno + doprinos korisnika
= Ukupni prihvatljivi troškovi
= Ukupna ugovorena vrijednost projekta HRK]]/7.5345</f>
        <v>51610.806291061119</v>
      </c>
      <c r="AA3976" s="57" t="s">
        <v>12326</v>
      </c>
      <c r="AB3976" s="57" t="s">
        <v>753</v>
      </c>
      <c r="AC3976" s="107" t="s">
        <v>14461</v>
      </c>
      <c r="AD3976" s="63" t="s">
        <v>12328</v>
      </c>
    </row>
    <row r="3977" spans="1:30" ht="88.5" customHeight="1" x14ac:dyDescent="0.2">
      <c r="A3977" s="61" t="s">
        <v>14462</v>
      </c>
      <c r="B3977" s="55" t="s">
        <v>12136</v>
      </c>
      <c r="C3977" s="56" t="s">
        <v>12323</v>
      </c>
      <c r="D3977" s="88" t="s">
        <v>13685</v>
      </c>
      <c r="E3977" s="44" t="s">
        <v>76</v>
      </c>
      <c r="F3977" s="62" t="s">
        <v>14463</v>
      </c>
      <c r="G3977" s="62" t="s">
        <v>14464</v>
      </c>
      <c r="H3977" s="59">
        <v>44641</v>
      </c>
      <c r="I3977" s="59">
        <v>45098</v>
      </c>
      <c r="J3977" s="48" t="str">
        <f>IF(Ugovori_OPULJP[[#This Row],[DATUM ZAVRŠETKA OPERACIJE]]&gt;DATE(2024,3,31),"u provedbi","završen")</f>
        <v>završen</v>
      </c>
      <c r="K3977" s="67" t="s">
        <v>37</v>
      </c>
      <c r="L3977" s="58" t="s">
        <v>37</v>
      </c>
      <c r="M3977" s="49">
        <v>0.85</v>
      </c>
      <c r="N3977" s="49">
        <v>0.15</v>
      </c>
      <c r="O3977" s="50">
        <f>Ugovori_OPULJP[[#This Row],[Bespovratna sredstva - Ukupno (EU+Nac) HRK
= Ukupna ugovorena vrijednost bespovratnih sredstava]]*Ugovori_OPULJP[[#This Row],[EU STOPA SUFINANCIRANJA %
EU CO-FINANCING RATE %]]</f>
        <v>368084.44199999998</v>
      </c>
      <c r="P3977" s="51">
        <f>Ugovori_OPULJP[[#This Row],[Bespovratna sredstva - EU dio - HRK]]/7.5345</f>
        <v>48853.200875970528</v>
      </c>
      <c r="Q3977" s="50">
        <f>Ugovori_OPULJP[[#This Row],[Bespovratna sredstva - Ukupno (EU+Nac) HRK
= Ukupna ugovorena vrijednost bespovratnih sredstava]]*Ugovori_OPULJP[[#This Row],[STOPA NACIONALNOG SUFINANCIRANJA %]]</f>
        <v>64956.078000000001</v>
      </c>
      <c r="R3977" s="51">
        <f>Ugovori_OPULJP[[#This Row],[Bespovratna sredstva - Nacionalni dio - HRK]]/7.5345</f>
        <v>8621.153095759506</v>
      </c>
      <c r="S3977" s="52">
        <v>433040.52</v>
      </c>
      <c r="T3977" s="53">
        <f>Ugovori_OPULJP[[#This Row],[Bespovratna sredstva - Ukupno (EU+Nac) HRK
= Ukupna ugovorena vrijednost bespovratnih sredstava]]/7.5345</f>
        <v>57474.353971730045</v>
      </c>
      <c r="U3977" s="50">
        <v>0</v>
      </c>
      <c r="V3977" s="51">
        <f>Ugovori_OPULJP[[#This Row],[Javni doprinos korisnika - HRK]]/7.5345</f>
        <v>0</v>
      </c>
      <c r="W3977" s="50">
        <v>0</v>
      </c>
      <c r="X3977" s="51">
        <f>Ugovori_OPULJP[[#This Row],[Privatni doprinos korisnika - HRK]]/7.5345</f>
        <v>0</v>
      </c>
      <c r="Y3977" s="52">
        <v>433040.52</v>
      </c>
      <c r="Z3977" s="53">
        <f>Ugovori_OPULJP[[#This Row],[UKUPNI PRIHVATLJIVI IZDACI
TOTAL ELIGIBLE EXPENDITURE
= Bespovratna sredstva ukupno + doprinos korisnika
= Ukupni prihvatljivi troškovi
= Ukupna ugovorena vrijednost projekta HRK]]/7.5345</f>
        <v>57474.353971730045</v>
      </c>
      <c r="AA3977" s="44" t="s">
        <v>12326</v>
      </c>
      <c r="AB3977" s="44" t="s">
        <v>753</v>
      </c>
      <c r="AC3977" s="107" t="s">
        <v>14465</v>
      </c>
      <c r="AD3977" s="43" t="s">
        <v>12328</v>
      </c>
    </row>
    <row r="3978" spans="1:30" ht="88.5" customHeight="1" x14ac:dyDescent="0.2">
      <c r="A3978" s="61" t="s">
        <v>14466</v>
      </c>
      <c r="B3978" s="42" t="s">
        <v>12136</v>
      </c>
      <c r="C3978" s="43" t="s">
        <v>12323</v>
      </c>
      <c r="D3978" s="88" t="s">
        <v>13685</v>
      </c>
      <c r="E3978" s="44" t="s">
        <v>76</v>
      </c>
      <c r="F3978" s="62" t="s">
        <v>14467</v>
      </c>
      <c r="G3978" s="62" t="s">
        <v>14468</v>
      </c>
      <c r="H3978" s="59">
        <v>44743</v>
      </c>
      <c r="I3978" s="59">
        <v>45291</v>
      </c>
      <c r="J3978" s="48" t="str">
        <f>IF(Ugovori_OPULJP[[#This Row],[DATUM ZAVRŠETKA OPERACIJE]]&gt;DATE(2024,3,31),"u provedbi","završen")</f>
        <v>završen</v>
      </c>
      <c r="K3978" s="67" t="s">
        <v>271</v>
      </c>
      <c r="L3978" s="58" t="s">
        <v>271</v>
      </c>
      <c r="M3978" s="49">
        <v>0.85</v>
      </c>
      <c r="N3978" s="49">
        <v>0.15</v>
      </c>
      <c r="O3978" s="50">
        <f>Ugovori_OPULJP[[#This Row],[Bespovratna sredstva - Ukupno (EU+Nac) HRK
= Ukupna ugovorena vrijednost bespovratnih sredstava]]*Ugovori_OPULJP[[#This Row],[EU STOPA SUFINANCIRANJA %
EU CO-FINANCING RATE %]]</f>
        <v>404657.375</v>
      </c>
      <c r="P3978" s="51">
        <f>Ugovori_OPULJP[[#This Row],[Bespovratna sredstva - EU dio - HRK]]/7.5345</f>
        <v>53707.263255690486</v>
      </c>
      <c r="Q3978" s="50">
        <f>Ugovori_OPULJP[[#This Row],[Bespovratna sredstva - Ukupno (EU+Nac) HRK
= Ukupna ugovorena vrijednost bespovratnih sredstava]]*Ugovori_OPULJP[[#This Row],[STOPA NACIONALNOG SUFINANCIRANJA %]]</f>
        <v>71410.125</v>
      </c>
      <c r="R3978" s="51">
        <f>Ugovori_OPULJP[[#This Row],[Bespovratna sredstva - Nacionalni dio - HRK]]/7.5345</f>
        <v>9477.7523392394978</v>
      </c>
      <c r="S3978" s="52">
        <v>476067.5</v>
      </c>
      <c r="T3978" s="53">
        <f>Ugovori_OPULJP[[#This Row],[Bespovratna sredstva - Ukupno (EU+Nac) HRK
= Ukupna ugovorena vrijednost bespovratnih sredstava]]/7.5345</f>
        <v>63185.015594929988</v>
      </c>
      <c r="U3978" s="50">
        <v>0</v>
      </c>
      <c r="V3978" s="51">
        <f>Ugovori_OPULJP[[#This Row],[Javni doprinos korisnika - HRK]]/7.5345</f>
        <v>0</v>
      </c>
      <c r="W3978" s="50">
        <v>0</v>
      </c>
      <c r="X3978" s="51">
        <f>Ugovori_OPULJP[[#This Row],[Privatni doprinos korisnika - HRK]]/7.5345</f>
        <v>0</v>
      </c>
      <c r="Y3978" s="52">
        <v>476067.5</v>
      </c>
      <c r="Z3978" s="53">
        <f>Ugovori_OPULJP[[#This Row],[UKUPNI PRIHVATLJIVI IZDACI
TOTAL ELIGIBLE EXPENDITURE
= Bespovratna sredstva ukupno + doprinos korisnika
= Ukupni prihvatljivi troškovi
= Ukupna ugovorena vrijednost projekta HRK]]/7.5345</f>
        <v>63185.015594929988</v>
      </c>
      <c r="AA3978" s="44" t="s">
        <v>12326</v>
      </c>
      <c r="AB3978" s="44" t="s">
        <v>753</v>
      </c>
      <c r="AC3978" s="107" t="s">
        <v>14469</v>
      </c>
      <c r="AD3978" s="43" t="s">
        <v>12328</v>
      </c>
    </row>
    <row r="3979" spans="1:30" ht="88.5" customHeight="1" x14ac:dyDescent="0.2">
      <c r="A3979" s="66" t="s">
        <v>14470</v>
      </c>
      <c r="B3979" s="55" t="s">
        <v>12136</v>
      </c>
      <c r="C3979" s="56" t="s">
        <v>12323</v>
      </c>
      <c r="D3979" s="88" t="s">
        <v>13685</v>
      </c>
      <c r="E3979" s="44" t="s">
        <v>76</v>
      </c>
      <c r="F3979" s="62" t="s">
        <v>14471</v>
      </c>
      <c r="G3979" s="64" t="s">
        <v>3143</v>
      </c>
      <c r="H3979" s="59">
        <v>44735</v>
      </c>
      <c r="I3979" s="59">
        <v>45253</v>
      </c>
      <c r="J3979" s="48" t="str">
        <f>IF(Ugovori_OPULJP[[#This Row],[DATUM ZAVRŠETKA OPERACIJE]]&gt;DATE(2024,3,31),"u provedbi","završen")</f>
        <v>završen</v>
      </c>
      <c r="K3979" s="58" t="s">
        <v>211</v>
      </c>
      <c r="L3979" s="58" t="s">
        <v>211</v>
      </c>
      <c r="M3979" s="49">
        <v>0.85</v>
      </c>
      <c r="N3979" s="49">
        <v>0.15</v>
      </c>
      <c r="O3979" s="50">
        <f>Ugovori_OPULJP[[#This Row],[Bespovratna sredstva - Ukupno (EU+Nac) HRK
= Ukupna ugovorena vrijednost bespovratnih sredstava]]*Ugovori_OPULJP[[#This Row],[EU STOPA SUFINANCIRANJA %
EU CO-FINANCING RATE %]]</f>
        <v>402674.01900000003</v>
      </c>
      <c r="P3979" s="51">
        <f>Ugovori_OPULJP[[#This Row],[Bespovratna sredstva - EU dio - HRK]]/7.5345</f>
        <v>53444.026677284492</v>
      </c>
      <c r="Q3979" s="50">
        <f>Ugovori_OPULJP[[#This Row],[Bespovratna sredstva - Ukupno (EU+Nac) HRK
= Ukupna ugovorena vrijednost bespovratnih sredstava]]*Ugovori_OPULJP[[#This Row],[STOPA NACIONALNOG SUFINANCIRANJA %]]</f>
        <v>71060.120999999999</v>
      </c>
      <c r="R3979" s="51">
        <f>Ugovori_OPULJP[[#This Row],[Bespovratna sredstva - Nacionalni dio - HRK]]/7.5345</f>
        <v>9431.2988254031443</v>
      </c>
      <c r="S3979" s="52">
        <v>473734.14</v>
      </c>
      <c r="T3979" s="53">
        <f>Ugovori_OPULJP[[#This Row],[Bespovratna sredstva - Ukupno (EU+Nac) HRK
= Ukupna ugovorena vrijednost bespovratnih sredstava]]/7.5345</f>
        <v>62875.325502687636</v>
      </c>
      <c r="U3979" s="50">
        <v>0</v>
      </c>
      <c r="V3979" s="51">
        <f>Ugovori_OPULJP[[#This Row],[Javni doprinos korisnika - HRK]]/7.5345</f>
        <v>0</v>
      </c>
      <c r="W3979" s="50">
        <v>0</v>
      </c>
      <c r="X3979" s="51">
        <f>Ugovori_OPULJP[[#This Row],[Privatni doprinos korisnika - HRK]]/7.5345</f>
        <v>0</v>
      </c>
      <c r="Y3979" s="52">
        <v>473734.14</v>
      </c>
      <c r="Z3979" s="53">
        <f>Ugovori_OPULJP[[#This Row],[UKUPNI PRIHVATLJIVI IZDACI
TOTAL ELIGIBLE EXPENDITURE
= Bespovratna sredstva ukupno + doprinos korisnika
= Ukupni prihvatljivi troškovi
= Ukupna ugovorena vrijednost projekta HRK]]/7.5345</f>
        <v>62875.325502687636</v>
      </c>
      <c r="AA3979" s="44" t="s">
        <v>12326</v>
      </c>
      <c r="AB3979" s="44" t="s">
        <v>753</v>
      </c>
      <c r="AC3979" s="107" t="s">
        <v>14472</v>
      </c>
      <c r="AD3979" s="43" t="s">
        <v>12328</v>
      </c>
    </row>
    <row r="3980" spans="1:30" ht="88.5" customHeight="1" x14ac:dyDescent="0.2">
      <c r="A3980" s="41" t="s">
        <v>14473</v>
      </c>
      <c r="B3980" s="55" t="s">
        <v>12136</v>
      </c>
      <c r="C3980" s="56" t="s">
        <v>12323</v>
      </c>
      <c r="D3980" s="56" t="s">
        <v>13685</v>
      </c>
      <c r="E3980" s="57" t="s">
        <v>76</v>
      </c>
      <c r="F3980" s="62" t="s">
        <v>14474</v>
      </c>
      <c r="G3980" s="62" t="s">
        <v>9743</v>
      </c>
      <c r="H3980" s="59">
        <v>44769</v>
      </c>
      <c r="I3980" s="59">
        <v>45257</v>
      </c>
      <c r="J3980" s="48" t="str">
        <f>IF(Ugovori_OPULJP[[#This Row],[DATUM ZAVRŠETKA OPERACIJE]]&gt;DATE(2024,3,31),"u provedbi","završen")</f>
        <v>završen</v>
      </c>
      <c r="K3980" s="58" t="s">
        <v>249</v>
      </c>
      <c r="L3980" s="58" t="s">
        <v>249</v>
      </c>
      <c r="M3980" s="49">
        <v>0.85</v>
      </c>
      <c r="N3980" s="49">
        <v>0.15</v>
      </c>
      <c r="O3980" s="50">
        <f>Ugovori_OPULJP[[#This Row],[Bespovratna sredstva - Ukupno (EU+Nac) HRK
= Ukupna ugovorena vrijednost bespovratnih sredstava]]*Ugovori_OPULJP[[#This Row],[EU STOPA SUFINANCIRANJA %
EU CO-FINANCING RATE %]]</f>
        <v>291686.20399999997</v>
      </c>
      <c r="P3980" s="51">
        <f>Ugovori_OPULJP[[#This Row],[Bespovratna sredstva - EU dio - HRK]]/7.5345</f>
        <v>38713.412170681528</v>
      </c>
      <c r="Q3980" s="50">
        <f>Ugovori_OPULJP[[#This Row],[Bespovratna sredstva - Ukupno (EU+Nac) HRK
= Ukupna ugovorena vrijednost bespovratnih sredstava]]*Ugovori_OPULJP[[#This Row],[STOPA NACIONALNOG SUFINANCIRANJA %]]</f>
        <v>51474.036</v>
      </c>
      <c r="R3980" s="51">
        <f>Ugovori_OPULJP[[#This Row],[Bespovratna sredstva - Nacionalni dio - HRK]]/7.5345</f>
        <v>6831.7786183555636</v>
      </c>
      <c r="S3980" s="52">
        <v>343160.24</v>
      </c>
      <c r="T3980" s="53">
        <f>Ugovori_OPULJP[[#This Row],[Bespovratna sredstva - Ukupno (EU+Nac) HRK
= Ukupna ugovorena vrijednost bespovratnih sredstava]]/7.5345</f>
        <v>45545.190789037093</v>
      </c>
      <c r="U3980" s="50">
        <v>0</v>
      </c>
      <c r="V3980" s="51">
        <f>Ugovori_OPULJP[[#This Row],[Javni doprinos korisnika - HRK]]/7.5345</f>
        <v>0</v>
      </c>
      <c r="W3980" s="50">
        <v>0</v>
      </c>
      <c r="X3980" s="51">
        <f>Ugovori_OPULJP[[#This Row],[Privatni doprinos korisnika - HRK]]/7.5345</f>
        <v>0</v>
      </c>
      <c r="Y3980" s="52">
        <v>343160.24</v>
      </c>
      <c r="Z3980" s="53">
        <f>Ugovori_OPULJP[[#This Row],[UKUPNI PRIHVATLJIVI IZDACI
TOTAL ELIGIBLE EXPENDITURE
= Bespovratna sredstva ukupno + doprinos korisnika
= Ukupni prihvatljivi troškovi
= Ukupna ugovorena vrijednost projekta HRK]]/7.5345</f>
        <v>45545.190789037093</v>
      </c>
      <c r="AA3980" s="57" t="s">
        <v>12326</v>
      </c>
      <c r="AB3980" s="57" t="s">
        <v>753</v>
      </c>
      <c r="AC3980" s="107" t="s">
        <v>14475</v>
      </c>
      <c r="AD3980" s="63" t="s">
        <v>12328</v>
      </c>
    </row>
    <row r="3981" spans="1:30" ht="88.5" customHeight="1" x14ac:dyDescent="0.2">
      <c r="A3981" s="61" t="s">
        <v>14476</v>
      </c>
      <c r="B3981" s="55" t="s">
        <v>12136</v>
      </c>
      <c r="C3981" s="56" t="s">
        <v>12323</v>
      </c>
      <c r="D3981" s="88" t="s">
        <v>13685</v>
      </c>
      <c r="E3981" s="44" t="s">
        <v>76</v>
      </c>
      <c r="F3981" s="62" t="s">
        <v>14477</v>
      </c>
      <c r="G3981" s="62" t="s">
        <v>1529</v>
      </c>
      <c r="H3981" s="59">
        <v>44502</v>
      </c>
      <c r="I3981" s="59">
        <v>45048</v>
      </c>
      <c r="J3981" s="48" t="str">
        <f>IF(Ugovori_OPULJP[[#This Row],[DATUM ZAVRŠETKA OPERACIJE]]&gt;DATE(2024,3,31),"u provedbi","završen")</f>
        <v>završen</v>
      </c>
      <c r="K3981" s="67" t="s">
        <v>211</v>
      </c>
      <c r="L3981" s="58" t="s">
        <v>211</v>
      </c>
      <c r="M3981" s="49">
        <v>0.85</v>
      </c>
      <c r="N3981" s="49">
        <v>0.15</v>
      </c>
      <c r="O3981" s="50">
        <f>Ugovori_OPULJP[[#This Row],[Bespovratna sredstva - Ukupno (EU+Nac) HRK
= Ukupna ugovorena vrijednost bespovratnih sredstava]]*Ugovori_OPULJP[[#This Row],[EU STOPA SUFINANCIRANJA %
EU CO-FINANCING RATE %]]</f>
        <v>328160.5625</v>
      </c>
      <c r="P3981" s="51">
        <f>Ugovori_OPULJP[[#This Row],[Bespovratna sredstva - EU dio - HRK]]/7.5345</f>
        <v>43554.391465923414</v>
      </c>
      <c r="Q3981" s="50">
        <f>Ugovori_OPULJP[[#This Row],[Bespovratna sredstva - Ukupno (EU+Nac) HRK
= Ukupna ugovorena vrijednost bespovratnih sredstava]]*Ugovori_OPULJP[[#This Row],[STOPA NACIONALNOG SUFINANCIRANJA %]]</f>
        <v>57910.6875</v>
      </c>
      <c r="R3981" s="51">
        <f>Ugovori_OPULJP[[#This Row],[Bespovratna sredstva - Nacionalni dio - HRK]]/7.5345</f>
        <v>7686.0690822217794</v>
      </c>
      <c r="S3981" s="52">
        <v>386071.25</v>
      </c>
      <c r="T3981" s="53">
        <f>Ugovori_OPULJP[[#This Row],[Bespovratna sredstva - Ukupno (EU+Nac) HRK
= Ukupna ugovorena vrijednost bespovratnih sredstava]]/7.5345</f>
        <v>51240.460548145194</v>
      </c>
      <c r="U3981" s="50">
        <v>0</v>
      </c>
      <c r="V3981" s="51">
        <f>Ugovori_OPULJP[[#This Row],[Javni doprinos korisnika - HRK]]/7.5345</f>
        <v>0</v>
      </c>
      <c r="W3981" s="50">
        <v>0</v>
      </c>
      <c r="X3981" s="51">
        <f>Ugovori_OPULJP[[#This Row],[Privatni doprinos korisnika - HRK]]/7.5345</f>
        <v>0</v>
      </c>
      <c r="Y3981" s="52">
        <v>386071.25</v>
      </c>
      <c r="Z3981" s="53">
        <f>Ugovori_OPULJP[[#This Row],[UKUPNI PRIHVATLJIVI IZDACI
TOTAL ELIGIBLE EXPENDITURE
= Bespovratna sredstva ukupno + doprinos korisnika
= Ukupni prihvatljivi troškovi
= Ukupna ugovorena vrijednost projekta HRK]]/7.5345</f>
        <v>51240.460548145194</v>
      </c>
      <c r="AA3981" s="44" t="s">
        <v>12326</v>
      </c>
      <c r="AB3981" s="44" t="s">
        <v>753</v>
      </c>
      <c r="AC3981" s="107" t="s">
        <v>14478</v>
      </c>
      <c r="AD3981" s="63" t="s">
        <v>12328</v>
      </c>
    </row>
    <row r="3982" spans="1:30" ht="88.5" customHeight="1" x14ac:dyDescent="0.2">
      <c r="A3982" s="41" t="s">
        <v>14479</v>
      </c>
      <c r="B3982" s="55" t="s">
        <v>12136</v>
      </c>
      <c r="C3982" s="56" t="s">
        <v>12323</v>
      </c>
      <c r="D3982" s="56" t="s">
        <v>13685</v>
      </c>
      <c r="E3982" s="57" t="s">
        <v>76</v>
      </c>
      <c r="F3982" s="62" t="s">
        <v>14480</v>
      </c>
      <c r="G3982" s="62" t="s">
        <v>14481</v>
      </c>
      <c r="H3982" s="59">
        <v>44769</v>
      </c>
      <c r="I3982" s="59">
        <v>45134</v>
      </c>
      <c r="J3982" s="48" t="str">
        <f>IF(Ugovori_OPULJP[[#This Row],[DATUM ZAVRŠETKA OPERACIJE]]&gt;DATE(2024,3,31),"u provedbi","završen")</f>
        <v>završen</v>
      </c>
      <c r="K3982" s="58" t="s">
        <v>338</v>
      </c>
      <c r="L3982" s="58" t="s">
        <v>338</v>
      </c>
      <c r="M3982" s="49">
        <v>0.85</v>
      </c>
      <c r="N3982" s="49">
        <v>0.15</v>
      </c>
      <c r="O3982" s="50">
        <f>Ugovori_OPULJP[[#This Row],[Bespovratna sredstva - Ukupno (EU+Nac) HRK
= Ukupna ugovorena vrijednost bespovratnih sredstava]]*Ugovori_OPULJP[[#This Row],[EU STOPA SUFINANCIRANJA %
EU CO-FINANCING RATE %]]</f>
        <v>269196.55550000002</v>
      </c>
      <c r="P3982" s="51">
        <f>Ugovori_OPULJP[[#This Row],[Bespovratna sredstva - EU dio - HRK]]/7.5345</f>
        <v>35728.522861503749</v>
      </c>
      <c r="Q3982" s="50">
        <f>Ugovori_OPULJP[[#This Row],[Bespovratna sredstva - Ukupno (EU+Nac) HRK
= Ukupna ugovorena vrijednost bespovratnih sredstava]]*Ugovori_OPULJP[[#This Row],[STOPA NACIONALNOG SUFINANCIRANJA %]]</f>
        <v>47505.2745</v>
      </c>
      <c r="R3982" s="51">
        <f>Ugovori_OPULJP[[#This Row],[Bespovratna sredstva - Nacionalni dio - HRK]]/7.5345</f>
        <v>6305.0334461477205</v>
      </c>
      <c r="S3982" s="52">
        <v>316701.83</v>
      </c>
      <c r="T3982" s="53">
        <f>Ugovori_OPULJP[[#This Row],[Bespovratna sredstva - Ukupno (EU+Nac) HRK
= Ukupna ugovorena vrijednost bespovratnih sredstava]]/7.5345</f>
        <v>42033.556307651466</v>
      </c>
      <c r="U3982" s="50">
        <v>0</v>
      </c>
      <c r="V3982" s="51">
        <f>Ugovori_OPULJP[[#This Row],[Javni doprinos korisnika - HRK]]/7.5345</f>
        <v>0</v>
      </c>
      <c r="W3982" s="50">
        <v>0</v>
      </c>
      <c r="X3982" s="51">
        <f>Ugovori_OPULJP[[#This Row],[Privatni doprinos korisnika - HRK]]/7.5345</f>
        <v>0</v>
      </c>
      <c r="Y3982" s="52">
        <v>316701.83</v>
      </c>
      <c r="Z3982" s="53">
        <f>Ugovori_OPULJP[[#This Row],[UKUPNI PRIHVATLJIVI IZDACI
TOTAL ELIGIBLE EXPENDITURE
= Bespovratna sredstva ukupno + doprinos korisnika
= Ukupni prihvatljivi troškovi
= Ukupna ugovorena vrijednost projekta HRK]]/7.5345</f>
        <v>42033.556307651466</v>
      </c>
      <c r="AA3982" s="57" t="s">
        <v>12326</v>
      </c>
      <c r="AB3982" s="57" t="s">
        <v>753</v>
      </c>
      <c r="AC3982" s="107" t="s">
        <v>14482</v>
      </c>
      <c r="AD3982" s="63" t="s">
        <v>12328</v>
      </c>
    </row>
    <row r="3983" spans="1:30" ht="88.5" customHeight="1" x14ac:dyDescent="0.2">
      <c r="A3983" s="61" t="s">
        <v>14483</v>
      </c>
      <c r="B3983" s="42" t="s">
        <v>12136</v>
      </c>
      <c r="C3983" s="43" t="s">
        <v>12323</v>
      </c>
      <c r="D3983" s="88" t="s">
        <v>13685</v>
      </c>
      <c r="E3983" s="44" t="s">
        <v>76</v>
      </c>
      <c r="F3983" s="62" t="s">
        <v>14484</v>
      </c>
      <c r="G3983" s="62" t="s">
        <v>14485</v>
      </c>
      <c r="H3983" s="59">
        <v>44743</v>
      </c>
      <c r="I3983" s="59">
        <v>45108</v>
      </c>
      <c r="J3983" s="48" t="str">
        <f>IF(Ugovori_OPULJP[[#This Row],[DATUM ZAVRŠETKA OPERACIJE]]&gt;DATE(2024,3,31),"u provedbi","završen")</f>
        <v>završen</v>
      </c>
      <c r="K3983" s="67" t="s">
        <v>14486</v>
      </c>
      <c r="L3983" s="58" t="s">
        <v>37</v>
      </c>
      <c r="M3983" s="49">
        <v>0.85</v>
      </c>
      <c r="N3983" s="49">
        <v>0.15</v>
      </c>
      <c r="O3983" s="50">
        <f>Ugovori_OPULJP[[#This Row],[Bespovratna sredstva - Ukupno (EU+Nac) HRK
= Ukupna ugovorena vrijednost bespovratnih sredstava]]*Ugovori_OPULJP[[#This Row],[EU STOPA SUFINANCIRANJA %
EU CO-FINANCING RATE %]]</f>
        <v>424439.70549999998</v>
      </c>
      <c r="P3983" s="51">
        <f>Ugovori_OPULJP[[#This Row],[Bespovratna sredstva - EU dio - HRK]]/7.5345</f>
        <v>56332.829716636799</v>
      </c>
      <c r="Q3983" s="50">
        <f>Ugovori_OPULJP[[#This Row],[Bespovratna sredstva - Ukupno (EU+Nac) HRK
= Ukupna ugovorena vrijednost bespovratnih sredstava]]*Ugovori_OPULJP[[#This Row],[STOPA NACIONALNOG SUFINANCIRANJA %]]</f>
        <v>74901.124500000005</v>
      </c>
      <c r="R3983" s="51">
        <f>Ugovori_OPULJP[[#This Row],[Bespovratna sredstva - Nacionalni dio - HRK]]/7.5345</f>
        <v>9941.0875970535544</v>
      </c>
      <c r="S3983" s="52">
        <v>499340.83</v>
      </c>
      <c r="T3983" s="53">
        <f>Ugovori_OPULJP[[#This Row],[Bespovratna sredstva - Ukupno (EU+Nac) HRK
= Ukupna ugovorena vrijednost bespovratnih sredstava]]/7.5345</f>
        <v>66273.917313690356</v>
      </c>
      <c r="U3983" s="50">
        <v>0</v>
      </c>
      <c r="V3983" s="51">
        <f>Ugovori_OPULJP[[#This Row],[Javni doprinos korisnika - HRK]]/7.5345</f>
        <v>0</v>
      </c>
      <c r="W3983" s="50">
        <v>0</v>
      </c>
      <c r="X3983" s="51">
        <f>Ugovori_OPULJP[[#This Row],[Privatni doprinos korisnika - HRK]]/7.5345</f>
        <v>0</v>
      </c>
      <c r="Y3983" s="52">
        <v>499340.83</v>
      </c>
      <c r="Z3983" s="53">
        <f>Ugovori_OPULJP[[#This Row],[UKUPNI PRIHVATLJIVI IZDACI
TOTAL ELIGIBLE EXPENDITURE
= Bespovratna sredstva ukupno + doprinos korisnika
= Ukupni prihvatljivi troškovi
= Ukupna ugovorena vrijednost projekta HRK]]/7.5345</f>
        <v>66273.917313690356</v>
      </c>
      <c r="AA3983" s="44" t="s">
        <v>12326</v>
      </c>
      <c r="AB3983" s="44" t="s">
        <v>753</v>
      </c>
      <c r="AC3983" s="107" t="s">
        <v>14487</v>
      </c>
      <c r="AD3983" s="43" t="s">
        <v>12328</v>
      </c>
    </row>
    <row r="3984" spans="1:30" ht="88.5" customHeight="1" x14ac:dyDescent="0.2">
      <c r="A3984" s="61" t="s">
        <v>14488</v>
      </c>
      <c r="B3984" s="55" t="s">
        <v>12136</v>
      </c>
      <c r="C3984" s="56" t="s">
        <v>12323</v>
      </c>
      <c r="D3984" s="88" t="s">
        <v>13685</v>
      </c>
      <c r="E3984" s="44" t="s">
        <v>76</v>
      </c>
      <c r="F3984" s="62" t="s">
        <v>14489</v>
      </c>
      <c r="G3984" s="62" t="s">
        <v>14490</v>
      </c>
      <c r="H3984" s="59">
        <v>44670</v>
      </c>
      <c r="I3984" s="59">
        <v>45035</v>
      </c>
      <c r="J3984" s="48" t="str">
        <f>IF(Ugovori_OPULJP[[#This Row],[DATUM ZAVRŠETKA OPERACIJE]]&gt;DATE(2024,3,31),"u provedbi","završen")</f>
        <v>završen</v>
      </c>
      <c r="K3984" s="67" t="s">
        <v>594</v>
      </c>
      <c r="L3984" s="58" t="s">
        <v>594</v>
      </c>
      <c r="M3984" s="49">
        <v>0.85</v>
      </c>
      <c r="N3984" s="49">
        <v>0.15</v>
      </c>
      <c r="O3984" s="50">
        <f>Ugovori_OPULJP[[#This Row],[Bespovratna sredstva - Ukupno (EU+Nac) HRK
= Ukupna ugovorena vrijednost bespovratnih sredstava]]*Ugovori_OPULJP[[#This Row],[EU STOPA SUFINANCIRANJA %
EU CO-FINANCING RATE %]]</f>
        <v>419949.283</v>
      </c>
      <c r="P3984" s="51">
        <f>Ugovori_OPULJP[[#This Row],[Bespovratna sredstva - EU dio - HRK]]/7.5345</f>
        <v>55736.848231468575</v>
      </c>
      <c r="Q3984" s="50">
        <f>Ugovori_OPULJP[[#This Row],[Bespovratna sredstva - Ukupno (EU+Nac) HRK
= Ukupna ugovorena vrijednost bespovratnih sredstava]]*Ugovori_OPULJP[[#This Row],[STOPA NACIONALNOG SUFINANCIRANJA %]]</f>
        <v>74108.697</v>
      </c>
      <c r="R3984" s="51">
        <f>Ugovori_OPULJP[[#This Row],[Bespovratna sredstva - Nacionalni dio - HRK]]/7.5345</f>
        <v>9835.9143937885729</v>
      </c>
      <c r="S3984" s="52">
        <v>494057.98</v>
      </c>
      <c r="T3984" s="53">
        <f>Ugovori_OPULJP[[#This Row],[Bespovratna sredstva - Ukupno (EU+Nac) HRK
= Ukupna ugovorena vrijednost bespovratnih sredstava]]/7.5345</f>
        <v>65572.76262525715</v>
      </c>
      <c r="U3984" s="50">
        <v>0</v>
      </c>
      <c r="V3984" s="51">
        <f>Ugovori_OPULJP[[#This Row],[Javni doprinos korisnika - HRK]]/7.5345</f>
        <v>0</v>
      </c>
      <c r="W3984" s="50">
        <v>0</v>
      </c>
      <c r="X3984" s="51">
        <f>Ugovori_OPULJP[[#This Row],[Privatni doprinos korisnika - HRK]]/7.5345</f>
        <v>0</v>
      </c>
      <c r="Y3984" s="52">
        <v>494057.98</v>
      </c>
      <c r="Z3984" s="53">
        <f>Ugovori_OPULJP[[#This Row],[UKUPNI PRIHVATLJIVI IZDACI
TOTAL ELIGIBLE EXPENDITURE
= Bespovratna sredstva ukupno + doprinos korisnika
= Ukupni prihvatljivi troškovi
= Ukupna ugovorena vrijednost projekta HRK]]/7.5345</f>
        <v>65572.76262525715</v>
      </c>
      <c r="AA3984" s="44" t="s">
        <v>12326</v>
      </c>
      <c r="AB3984" s="44" t="s">
        <v>753</v>
      </c>
      <c r="AC3984" s="107" t="s">
        <v>14491</v>
      </c>
      <c r="AD3984" s="43" t="s">
        <v>12328</v>
      </c>
    </row>
    <row r="3985" spans="1:30" ht="88.5" customHeight="1" x14ac:dyDescent="0.2">
      <c r="A3985" s="66" t="s">
        <v>14492</v>
      </c>
      <c r="B3985" s="55" t="s">
        <v>12136</v>
      </c>
      <c r="C3985" s="56" t="s">
        <v>12323</v>
      </c>
      <c r="D3985" s="88" t="s">
        <v>13685</v>
      </c>
      <c r="E3985" s="44" t="s">
        <v>76</v>
      </c>
      <c r="F3985" s="62" t="s">
        <v>14493</v>
      </c>
      <c r="G3985" s="64" t="s">
        <v>14494</v>
      </c>
      <c r="H3985" s="59">
        <v>44735</v>
      </c>
      <c r="I3985" s="59">
        <v>45100</v>
      </c>
      <c r="J3985" s="48" t="str">
        <f>IF(Ugovori_OPULJP[[#This Row],[DATUM ZAVRŠETKA OPERACIJE]]&gt;DATE(2024,3,31),"u provedbi","završen")</f>
        <v>završen</v>
      </c>
      <c r="K3985" s="58" t="s">
        <v>425</v>
      </c>
      <c r="L3985" s="58" t="s">
        <v>425</v>
      </c>
      <c r="M3985" s="49">
        <v>0.85</v>
      </c>
      <c r="N3985" s="49">
        <v>0.15</v>
      </c>
      <c r="O3985" s="50">
        <f>Ugovori_OPULJP[[#This Row],[Bespovratna sredstva - Ukupno (EU+Nac) HRK
= Ukupna ugovorena vrijednost bespovratnih sredstava]]*Ugovori_OPULJP[[#This Row],[EU STOPA SUFINANCIRANJA %
EU CO-FINANCING RATE %]]</f>
        <v>392294.89</v>
      </c>
      <c r="P3985" s="51">
        <f>Ugovori_OPULJP[[#This Row],[Bespovratna sredstva - EU dio - HRK]]/7.5345</f>
        <v>52066.479527506803</v>
      </c>
      <c r="Q3985" s="50">
        <f>Ugovori_OPULJP[[#This Row],[Bespovratna sredstva - Ukupno (EU+Nac) HRK
= Ukupna ugovorena vrijednost bespovratnih sredstava]]*Ugovori_OPULJP[[#This Row],[STOPA NACIONALNOG SUFINANCIRANJA %]]</f>
        <v>69228.509999999995</v>
      </c>
      <c r="R3985" s="51">
        <f>Ugovori_OPULJP[[#This Row],[Bespovratna sredstva - Nacionalni dio - HRK]]/7.5345</f>
        <v>9188.2022695600226</v>
      </c>
      <c r="S3985" s="52">
        <v>461523.4</v>
      </c>
      <c r="T3985" s="53">
        <f>Ugovori_OPULJP[[#This Row],[Bespovratna sredstva - Ukupno (EU+Nac) HRK
= Ukupna ugovorena vrijednost bespovratnih sredstava]]/7.5345</f>
        <v>61254.681797066827</v>
      </c>
      <c r="U3985" s="50">
        <v>0</v>
      </c>
      <c r="V3985" s="51">
        <f>Ugovori_OPULJP[[#This Row],[Javni doprinos korisnika - HRK]]/7.5345</f>
        <v>0</v>
      </c>
      <c r="W3985" s="50">
        <v>0</v>
      </c>
      <c r="X3985" s="51">
        <f>Ugovori_OPULJP[[#This Row],[Privatni doprinos korisnika - HRK]]/7.5345</f>
        <v>0</v>
      </c>
      <c r="Y3985" s="52">
        <v>461523.4</v>
      </c>
      <c r="Z3985" s="53">
        <f>Ugovori_OPULJP[[#This Row],[UKUPNI PRIHVATLJIVI IZDACI
TOTAL ELIGIBLE EXPENDITURE
= Bespovratna sredstva ukupno + doprinos korisnika
= Ukupni prihvatljivi troškovi
= Ukupna ugovorena vrijednost projekta HRK]]/7.5345</f>
        <v>61254.681797066827</v>
      </c>
      <c r="AA3985" s="44" t="s">
        <v>12326</v>
      </c>
      <c r="AB3985" s="44" t="s">
        <v>753</v>
      </c>
      <c r="AC3985" s="107" t="s">
        <v>14495</v>
      </c>
      <c r="AD3985" s="43" t="s">
        <v>12328</v>
      </c>
    </row>
    <row r="3986" spans="1:30" ht="88.5" customHeight="1" x14ac:dyDescent="0.2">
      <c r="A3986" s="66" t="s">
        <v>14496</v>
      </c>
      <c r="B3986" s="55" t="s">
        <v>12136</v>
      </c>
      <c r="C3986" s="56" t="s">
        <v>12323</v>
      </c>
      <c r="D3986" s="88" t="s">
        <v>13685</v>
      </c>
      <c r="E3986" s="44" t="s">
        <v>76</v>
      </c>
      <c r="F3986" s="62" t="s">
        <v>14497</v>
      </c>
      <c r="G3986" s="64" t="s">
        <v>4584</v>
      </c>
      <c r="H3986" s="59">
        <v>44735</v>
      </c>
      <c r="I3986" s="59">
        <v>45100</v>
      </c>
      <c r="J3986" s="48" t="str">
        <f>IF(Ugovori_OPULJP[[#This Row],[DATUM ZAVRŠETKA OPERACIJE]]&gt;DATE(2024,3,31),"u provedbi","završen")</f>
        <v>završen</v>
      </c>
      <c r="K3986" s="58" t="s">
        <v>249</v>
      </c>
      <c r="L3986" s="58" t="s">
        <v>249</v>
      </c>
      <c r="M3986" s="49">
        <v>0.85</v>
      </c>
      <c r="N3986" s="49">
        <v>0.15</v>
      </c>
      <c r="O3986" s="50">
        <f>Ugovori_OPULJP[[#This Row],[Bespovratna sredstva - Ukupno (EU+Nac) HRK
= Ukupna ugovorena vrijednost bespovratnih sredstava]]*Ugovori_OPULJP[[#This Row],[EU STOPA SUFINANCIRANJA %
EU CO-FINANCING RATE %]]</f>
        <v>318741.092</v>
      </c>
      <c r="P3986" s="51">
        <f>Ugovori_OPULJP[[#This Row],[Bespovratna sredstva - EU dio - HRK]]/7.5345</f>
        <v>42304.212887384696</v>
      </c>
      <c r="Q3986" s="50">
        <f>Ugovori_OPULJP[[#This Row],[Bespovratna sredstva - Ukupno (EU+Nac) HRK
= Ukupna ugovorena vrijednost bespovratnih sredstava]]*Ugovori_OPULJP[[#This Row],[STOPA NACIONALNOG SUFINANCIRANJA %]]</f>
        <v>56248.428</v>
      </c>
      <c r="R3986" s="51">
        <f>Ugovori_OPULJP[[#This Row],[Bespovratna sredstva - Nacionalni dio - HRK]]/7.5345</f>
        <v>7465.449333067887</v>
      </c>
      <c r="S3986" s="52">
        <v>374989.52</v>
      </c>
      <c r="T3986" s="53">
        <f>Ugovori_OPULJP[[#This Row],[Bespovratna sredstva - Ukupno (EU+Nac) HRK
= Ukupna ugovorena vrijednost bespovratnih sredstava]]/7.5345</f>
        <v>49769.662220452585</v>
      </c>
      <c r="U3986" s="50">
        <v>0</v>
      </c>
      <c r="V3986" s="51">
        <f>Ugovori_OPULJP[[#This Row],[Javni doprinos korisnika - HRK]]/7.5345</f>
        <v>0</v>
      </c>
      <c r="W3986" s="50">
        <v>0</v>
      </c>
      <c r="X3986" s="51">
        <f>Ugovori_OPULJP[[#This Row],[Privatni doprinos korisnika - HRK]]/7.5345</f>
        <v>0</v>
      </c>
      <c r="Y3986" s="52">
        <v>374989.52</v>
      </c>
      <c r="Z3986" s="53">
        <f>Ugovori_OPULJP[[#This Row],[UKUPNI PRIHVATLJIVI IZDACI
TOTAL ELIGIBLE EXPENDITURE
= Bespovratna sredstva ukupno + doprinos korisnika
= Ukupni prihvatljivi troškovi
= Ukupna ugovorena vrijednost projekta HRK]]/7.5345</f>
        <v>49769.662220452585</v>
      </c>
      <c r="AA3986" s="44" t="s">
        <v>12326</v>
      </c>
      <c r="AB3986" s="44" t="s">
        <v>753</v>
      </c>
      <c r="AC3986" s="107" t="s">
        <v>14498</v>
      </c>
      <c r="AD3986" s="43" t="s">
        <v>12328</v>
      </c>
    </row>
    <row r="3987" spans="1:30" ht="88.5" customHeight="1" x14ac:dyDescent="0.2">
      <c r="A3987" s="41" t="s">
        <v>14499</v>
      </c>
      <c r="B3987" s="55" t="s">
        <v>12136</v>
      </c>
      <c r="C3987" s="56" t="s">
        <v>12323</v>
      </c>
      <c r="D3987" s="56" t="s">
        <v>13685</v>
      </c>
      <c r="E3987" s="57" t="s">
        <v>76</v>
      </c>
      <c r="F3987" s="62" t="s">
        <v>14500</v>
      </c>
      <c r="G3987" s="45" t="s">
        <v>3728</v>
      </c>
      <c r="H3987" s="59">
        <v>44769</v>
      </c>
      <c r="I3987" s="59">
        <v>45134</v>
      </c>
      <c r="J3987" s="48" t="str">
        <f>IF(Ugovori_OPULJP[[#This Row],[DATUM ZAVRŠETKA OPERACIJE]]&gt;DATE(2024,3,31),"u provedbi","završen")</f>
        <v>završen</v>
      </c>
      <c r="K3987" s="58" t="s">
        <v>37</v>
      </c>
      <c r="L3987" s="58" t="s">
        <v>37</v>
      </c>
      <c r="M3987" s="49">
        <v>0.85</v>
      </c>
      <c r="N3987" s="49">
        <v>0.15</v>
      </c>
      <c r="O3987" s="50">
        <f>Ugovori_OPULJP[[#This Row],[Bespovratna sredstva - Ukupno (EU+Nac) HRK
= Ukupna ugovorena vrijednost bespovratnih sredstava]]*Ugovori_OPULJP[[#This Row],[EU STOPA SUFINANCIRANJA %
EU CO-FINANCING RATE %]]</f>
        <v>402111.50599999999</v>
      </c>
      <c r="P3987" s="51">
        <f>Ugovori_OPULJP[[#This Row],[Bespovratna sredstva - EU dio - HRK]]/7.5345</f>
        <v>53369.36837215475</v>
      </c>
      <c r="Q3987" s="50">
        <f>Ugovori_OPULJP[[#This Row],[Bespovratna sredstva - Ukupno (EU+Nac) HRK
= Ukupna ugovorena vrijednost bespovratnih sredstava]]*Ugovori_OPULJP[[#This Row],[STOPA NACIONALNOG SUFINANCIRANJA %]]</f>
        <v>70960.853999999992</v>
      </c>
      <c r="R3987" s="51">
        <f>Ugovori_OPULJP[[#This Row],[Bespovratna sredstva - Nacionalni dio - HRK]]/7.5345</f>
        <v>9418.1238303802493</v>
      </c>
      <c r="S3987" s="52">
        <v>473072.36</v>
      </c>
      <c r="T3987" s="53">
        <f>Ugovori_OPULJP[[#This Row],[Bespovratna sredstva - Ukupno (EU+Nac) HRK
= Ukupna ugovorena vrijednost bespovratnih sredstava]]/7.5345</f>
        <v>62787.492202535002</v>
      </c>
      <c r="U3987" s="50">
        <v>0</v>
      </c>
      <c r="V3987" s="51">
        <f>Ugovori_OPULJP[[#This Row],[Javni doprinos korisnika - HRK]]/7.5345</f>
        <v>0</v>
      </c>
      <c r="W3987" s="50">
        <v>0</v>
      </c>
      <c r="X3987" s="51">
        <f>Ugovori_OPULJP[[#This Row],[Privatni doprinos korisnika - HRK]]/7.5345</f>
        <v>0</v>
      </c>
      <c r="Y3987" s="52">
        <v>473072.36</v>
      </c>
      <c r="Z3987" s="53">
        <f>Ugovori_OPULJP[[#This Row],[UKUPNI PRIHVATLJIVI IZDACI
TOTAL ELIGIBLE EXPENDITURE
= Bespovratna sredstva ukupno + doprinos korisnika
= Ukupni prihvatljivi troškovi
= Ukupna ugovorena vrijednost projekta HRK]]/7.5345</f>
        <v>62787.492202535002</v>
      </c>
      <c r="AA3987" s="57" t="s">
        <v>12326</v>
      </c>
      <c r="AB3987" s="57" t="s">
        <v>753</v>
      </c>
      <c r="AC3987" s="107" t="s">
        <v>14501</v>
      </c>
      <c r="AD3987" s="63" t="s">
        <v>12328</v>
      </c>
    </row>
    <row r="3988" spans="1:30" ht="88.5" customHeight="1" x14ac:dyDescent="0.2">
      <c r="A3988" s="66" t="s">
        <v>14502</v>
      </c>
      <c r="B3988" s="55" t="s">
        <v>12136</v>
      </c>
      <c r="C3988" s="56" t="s">
        <v>12323</v>
      </c>
      <c r="D3988" s="88" t="s">
        <v>13685</v>
      </c>
      <c r="E3988" s="44" t="s">
        <v>76</v>
      </c>
      <c r="F3988" s="62" t="s">
        <v>14503</v>
      </c>
      <c r="G3988" s="64" t="s">
        <v>14504</v>
      </c>
      <c r="H3988" s="59">
        <v>44735</v>
      </c>
      <c r="I3988" s="59">
        <v>45283</v>
      </c>
      <c r="J3988" s="48" t="str">
        <f>IF(Ugovori_OPULJP[[#This Row],[DATUM ZAVRŠETKA OPERACIJE]]&gt;DATE(2024,3,31),"u provedbi","završen")</f>
        <v>završen</v>
      </c>
      <c r="K3988" s="58" t="s">
        <v>104</v>
      </c>
      <c r="L3988" s="58" t="s">
        <v>104</v>
      </c>
      <c r="M3988" s="74" t="s">
        <v>3114</v>
      </c>
      <c r="N3988" s="49">
        <v>0.15</v>
      </c>
      <c r="O3988" s="50">
        <f>Ugovori_OPULJP[[#This Row],[Bespovratna sredstva - Ukupno (EU+Nac) HRK
= Ukupna ugovorena vrijednost bespovratnih sredstava]]*Ugovori_OPULJP[[#This Row],[EU STOPA SUFINANCIRANJA %
EU CO-FINANCING RATE %]]</f>
        <v>404387.04949999996</v>
      </c>
      <c r="P3988" s="51">
        <f>Ugovori_OPULJP[[#This Row],[Bespovratna sredstva - EU dio - HRK]]/7.5345</f>
        <v>53671.384896144395</v>
      </c>
      <c r="Q3988" s="50">
        <f>Ugovori_OPULJP[[#This Row],[Bespovratna sredstva - Ukupno (EU+Nac) HRK
= Ukupna ugovorena vrijednost bespovratnih sredstava]]*Ugovori_OPULJP[[#This Row],[STOPA NACIONALNOG SUFINANCIRANJA %]]</f>
        <v>71362.420499999993</v>
      </c>
      <c r="R3988" s="51">
        <f>Ugovori_OPULJP[[#This Row],[Bespovratna sredstva - Nacionalni dio - HRK]]/7.5345</f>
        <v>9471.4208640254819</v>
      </c>
      <c r="S3988" s="52">
        <v>475749.47</v>
      </c>
      <c r="T3988" s="53">
        <f>Ugovori_OPULJP[[#This Row],[Bespovratna sredstva - Ukupno (EU+Nac) HRK
= Ukupna ugovorena vrijednost bespovratnih sredstava]]/7.5345</f>
        <v>63142.805760169875</v>
      </c>
      <c r="U3988" s="50">
        <v>0</v>
      </c>
      <c r="V3988" s="51">
        <f>Ugovori_OPULJP[[#This Row],[Javni doprinos korisnika - HRK]]/7.5345</f>
        <v>0</v>
      </c>
      <c r="W3988" s="50">
        <v>0</v>
      </c>
      <c r="X3988" s="51">
        <f>Ugovori_OPULJP[[#This Row],[Privatni doprinos korisnika - HRK]]/7.5345</f>
        <v>0</v>
      </c>
      <c r="Y3988" s="52">
        <v>475749.47</v>
      </c>
      <c r="Z3988" s="53">
        <f>Ugovori_OPULJP[[#This Row],[UKUPNI PRIHVATLJIVI IZDACI
TOTAL ELIGIBLE EXPENDITURE
= Bespovratna sredstva ukupno + doprinos korisnika
= Ukupni prihvatljivi troškovi
= Ukupna ugovorena vrijednost projekta HRK]]/7.5345</f>
        <v>63142.805760169875</v>
      </c>
      <c r="AA3988" s="44" t="s">
        <v>12326</v>
      </c>
      <c r="AB3988" s="44" t="s">
        <v>753</v>
      </c>
      <c r="AC3988" s="107" t="s">
        <v>14505</v>
      </c>
      <c r="AD3988" s="43" t="s">
        <v>12328</v>
      </c>
    </row>
    <row r="3989" spans="1:30" ht="88.5" customHeight="1" x14ac:dyDescent="0.2">
      <c r="A3989" s="61" t="s">
        <v>14506</v>
      </c>
      <c r="B3989" s="55" t="s">
        <v>12136</v>
      </c>
      <c r="C3989" s="56" t="s">
        <v>12323</v>
      </c>
      <c r="D3989" s="88" t="s">
        <v>13685</v>
      </c>
      <c r="E3989" s="44" t="s">
        <v>76</v>
      </c>
      <c r="F3989" s="62" t="s">
        <v>14507</v>
      </c>
      <c r="G3989" s="62" t="s">
        <v>14508</v>
      </c>
      <c r="H3989" s="59">
        <v>44771</v>
      </c>
      <c r="I3989" s="59">
        <v>45320</v>
      </c>
      <c r="J3989" s="48" t="str">
        <f>IF(Ugovori_OPULJP[[#This Row],[DATUM ZAVRŠETKA OPERACIJE]]&gt;DATE(2024,3,31),"u provedbi","završen")</f>
        <v>završen</v>
      </c>
      <c r="K3989" s="67" t="s">
        <v>249</v>
      </c>
      <c r="L3989" s="67" t="s">
        <v>249</v>
      </c>
      <c r="M3989" s="49">
        <v>0.85</v>
      </c>
      <c r="N3989" s="49">
        <v>0.15</v>
      </c>
      <c r="O3989" s="50">
        <f>Ugovori_OPULJP[[#This Row],[Bespovratna sredstva - Ukupno (EU+Nac) HRK
= Ukupna ugovorena vrijednost bespovratnih sredstava]]*Ugovori_OPULJP[[#This Row],[EU STOPA SUFINANCIRANJA %
EU CO-FINANCING RATE %]]</f>
        <v>391645.473</v>
      </c>
      <c r="P3989" s="51">
        <f>Ugovori_OPULJP[[#This Row],[Bespovratna sredstva - EU dio - HRK]]/7.5345</f>
        <v>51980.287079434594</v>
      </c>
      <c r="Q3989" s="50">
        <f>Ugovori_OPULJP[[#This Row],[Bespovratna sredstva - Ukupno (EU+Nac) HRK
= Ukupna ugovorena vrijednost bespovratnih sredstava]]*Ugovori_OPULJP[[#This Row],[STOPA NACIONALNOG SUFINANCIRANJA %]]</f>
        <v>69113.906999999992</v>
      </c>
      <c r="R3989" s="51">
        <f>Ugovori_OPULJP[[#This Row],[Bespovratna sredstva - Nacionalni dio - HRK]]/7.5345</f>
        <v>9172.9918375472807</v>
      </c>
      <c r="S3989" s="52">
        <v>460759.38</v>
      </c>
      <c r="T3989" s="51">
        <f>Ugovori_OPULJP[[#This Row],[Bespovratna sredstva - Ukupno (EU+Nac) HRK
= Ukupna ugovorena vrijednost bespovratnih sredstava]]/7.5345</f>
        <v>61153.278916981879</v>
      </c>
      <c r="U3989" s="50">
        <v>0</v>
      </c>
      <c r="V3989" s="51">
        <f>Ugovori_OPULJP[[#This Row],[Javni doprinos korisnika - HRK]]/7.5345</f>
        <v>0</v>
      </c>
      <c r="W3989" s="50">
        <v>0</v>
      </c>
      <c r="X3989" s="51">
        <f>Ugovori_OPULJP[[#This Row],[Privatni doprinos korisnika - HRK]]/7.5345</f>
        <v>0</v>
      </c>
      <c r="Y3989" s="52">
        <v>460759.38</v>
      </c>
      <c r="Z3989" s="53">
        <f>Ugovori_OPULJP[[#This Row],[UKUPNI PRIHVATLJIVI IZDACI
TOTAL ELIGIBLE EXPENDITURE
= Bespovratna sredstva ukupno + doprinos korisnika
= Ukupni prihvatljivi troškovi
= Ukupna ugovorena vrijednost projekta HRK]]/7.5345</f>
        <v>61153.278916981879</v>
      </c>
      <c r="AA3989" s="44" t="s">
        <v>12326</v>
      </c>
      <c r="AB3989" s="44" t="s">
        <v>753</v>
      </c>
      <c r="AC3989" s="107" t="s">
        <v>14509</v>
      </c>
      <c r="AD3989" s="63" t="s">
        <v>12328</v>
      </c>
    </row>
    <row r="3990" spans="1:30" ht="88.5" customHeight="1" x14ac:dyDescent="0.2">
      <c r="A3990" s="41" t="s">
        <v>14510</v>
      </c>
      <c r="B3990" s="55" t="s">
        <v>12136</v>
      </c>
      <c r="C3990" s="56" t="s">
        <v>12323</v>
      </c>
      <c r="D3990" s="56" t="s">
        <v>13685</v>
      </c>
      <c r="E3990" s="57" t="s">
        <v>76</v>
      </c>
      <c r="F3990" s="62" t="s">
        <v>14511</v>
      </c>
      <c r="G3990" s="62" t="s">
        <v>14512</v>
      </c>
      <c r="H3990" s="59">
        <v>44769</v>
      </c>
      <c r="I3990" s="59">
        <v>45196</v>
      </c>
      <c r="J3990" s="48" t="str">
        <f>IF(Ugovori_OPULJP[[#This Row],[DATUM ZAVRŠETKA OPERACIJE]]&gt;DATE(2024,3,31),"u provedbi","završen")</f>
        <v>završen</v>
      </c>
      <c r="K3990" s="58" t="s">
        <v>84</v>
      </c>
      <c r="L3990" s="58" t="s">
        <v>84</v>
      </c>
      <c r="M3990" s="49">
        <v>0.85</v>
      </c>
      <c r="N3990" s="49">
        <v>0.15</v>
      </c>
      <c r="O3990" s="50">
        <f>Ugovori_OPULJP[[#This Row],[Bespovratna sredstva - Ukupno (EU+Nac) HRK
= Ukupna ugovorena vrijednost bespovratnih sredstava]]*Ugovori_OPULJP[[#This Row],[EU STOPA SUFINANCIRANJA %
EU CO-FINANCING RATE %]]</f>
        <v>327165</v>
      </c>
      <c r="P3990" s="51">
        <f>Ugovori_OPULJP[[#This Row],[Bespovratna sredstva - EU dio - HRK]]/7.5345</f>
        <v>43422.257614971131</v>
      </c>
      <c r="Q3990" s="50">
        <f>Ugovori_OPULJP[[#This Row],[Bespovratna sredstva - Ukupno (EU+Nac) HRK
= Ukupna ugovorena vrijednost bespovratnih sredstava]]*Ugovori_OPULJP[[#This Row],[STOPA NACIONALNOG SUFINANCIRANJA %]]</f>
        <v>57735</v>
      </c>
      <c r="R3990" s="51">
        <f>Ugovori_OPULJP[[#This Row],[Bespovratna sredstva - Nacionalni dio - HRK]]/7.5345</f>
        <v>7662.7513438184351</v>
      </c>
      <c r="S3990" s="52">
        <v>384900</v>
      </c>
      <c r="T3990" s="53">
        <f>Ugovori_OPULJP[[#This Row],[Bespovratna sredstva - Ukupno (EU+Nac) HRK
= Ukupna ugovorena vrijednost bespovratnih sredstava]]/7.5345</f>
        <v>51085.008958789564</v>
      </c>
      <c r="U3990" s="50">
        <v>0</v>
      </c>
      <c r="V3990" s="51">
        <f>Ugovori_OPULJP[[#This Row],[Javni doprinos korisnika - HRK]]/7.5345</f>
        <v>0</v>
      </c>
      <c r="W3990" s="50">
        <v>0</v>
      </c>
      <c r="X3990" s="51">
        <f>Ugovori_OPULJP[[#This Row],[Privatni doprinos korisnika - HRK]]/7.5345</f>
        <v>0</v>
      </c>
      <c r="Y3990" s="52">
        <v>384900</v>
      </c>
      <c r="Z3990" s="53">
        <f>Ugovori_OPULJP[[#This Row],[UKUPNI PRIHVATLJIVI IZDACI
TOTAL ELIGIBLE EXPENDITURE
= Bespovratna sredstva ukupno + doprinos korisnika
= Ukupni prihvatljivi troškovi
= Ukupna ugovorena vrijednost projekta HRK]]/7.5345</f>
        <v>51085.008958789564</v>
      </c>
      <c r="AA3990" s="57" t="s">
        <v>12326</v>
      </c>
      <c r="AB3990" s="57" t="s">
        <v>753</v>
      </c>
      <c r="AC3990" s="107" t="s">
        <v>14513</v>
      </c>
      <c r="AD3990" s="63" t="s">
        <v>12328</v>
      </c>
    </row>
    <row r="3991" spans="1:30" ht="88.5" customHeight="1" x14ac:dyDescent="0.2">
      <c r="A3991" s="61" t="s">
        <v>14514</v>
      </c>
      <c r="B3991" s="55" t="s">
        <v>12136</v>
      </c>
      <c r="C3991" s="56" t="s">
        <v>12323</v>
      </c>
      <c r="D3991" s="88" t="s">
        <v>13685</v>
      </c>
      <c r="E3991" s="44" t="s">
        <v>76</v>
      </c>
      <c r="F3991" s="62" t="s">
        <v>14515</v>
      </c>
      <c r="G3991" s="62" t="s">
        <v>4618</v>
      </c>
      <c r="H3991" s="59">
        <v>44502</v>
      </c>
      <c r="I3991" s="59">
        <v>44867</v>
      </c>
      <c r="J3991" s="48" t="str">
        <f>IF(Ugovori_OPULJP[[#This Row],[DATUM ZAVRŠETKA OPERACIJE]]&gt;DATE(2024,3,31),"u provedbi","završen")</f>
        <v>završen</v>
      </c>
      <c r="K3991" s="67" t="s">
        <v>211</v>
      </c>
      <c r="L3991" s="58" t="s">
        <v>37</v>
      </c>
      <c r="M3991" s="49">
        <v>0.85</v>
      </c>
      <c r="N3991" s="49">
        <v>0.15</v>
      </c>
      <c r="O3991" s="50">
        <f>Ugovori_OPULJP[[#This Row],[Bespovratna sredstva - Ukupno (EU+Nac) HRK
= Ukupna ugovorena vrijednost bespovratnih sredstava]]*Ugovori_OPULJP[[#This Row],[EU STOPA SUFINANCIRANJA %
EU CO-FINANCING RATE %]]</f>
        <v>407847.30599999998</v>
      </c>
      <c r="P3991" s="51">
        <f>Ugovori_OPULJP[[#This Row],[Bespovratna sredstva - EU dio - HRK]]/7.5345</f>
        <v>54130.639856659363</v>
      </c>
      <c r="Q3991" s="50">
        <f>Ugovori_OPULJP[[#This Row],[Bespovratna sredstva - Ukupno (EU+Nac) HRK
= Ukupna ugovorena vrijednost bespovratnih sredstava]]*Ugovori_OPULJP[[#This Row],[STOPA NACIONALNOG SUFINANCIRANJA %]]</f>
        <v>71973.053999999989</v>
      </c>
      <c r="R3991" s="51">
        <f>Ugovori_OPULJP[[#This Row],[Bespovratna sredstva - Nacionalni dio - HRK]]/7.5345</f>
        <v>9552.4658570575339</v>
      </c>
      <c r="S3991" s="52">
        <v>479820.36</v>
      </c>
      <c r="T3991" s="53">
        <f>Ugovori_OPULJP[[#This Row],[Bespovratna sredstva - Ukupno (EU+Nac) HRK
= Ukupna ugovorena vrijednost bespovratnih sredstava]]/7.5345</f>
        <v>63683.105713716897</v>
      </c>
      <c r="U3991" s="50">
        <v>0</v>
      </c>
      <c r="V3991" s="51">
        <f>Ugovori_OPULJP[[#This Row],[Javni doprinos korisnika - HRK]]/7.5345</f>
        <v>0</v>
      </c>
      <c r="W3991" s="50">
        <v>0</v>
      </c>
      <c r="X3991" s="51">
        <f>Ugovori_OPULJP[[#This Row],[Privatni doprinos korisnika - HRK]]/7.5345</f>
        <v>0</v>
      </c>
      <c r="Y3991" s="52">
        <v>479820.36</v>
      </c>
      <c r="Z3991" s="53">
        <f>Ugovori_OPULJP[[#This Row],[UKUPNI PRIHVATLJIVI IZDACI
TOTAL ELIGIBLE EXPENDITURE
= Bespovratna sredstva ukupno + doprinos korisnika
= Ukupni prihvatljivi troškovi
= Ukupna ugovorena vrijednost projekta HRK]]/7.5345</f>
        <v>63683.105713716897</v>
      </c>
      <c r="AA3991" s="44" t="s">
        <v>12326</v>
      </c>
      <c r="AB3991" s="44" t="s">
        <v>753</v>
      </c>
      <c r="AC3991" s="107" t="s">
        <v>14516</v>
      </c>
      <c r="AD3991" s="63" t="s">
        <v>12328</v>
      </c>
    </row>
    <row r="3992" spans="1:30" ht="88.5" customHeight="1" x14ac:dyDescent="0.2">
      <c r="A3992" s="61" t="s">
        <v>14517</v>
      </c>
      <c r="B3992" s="55" t="s">
        <v>12136</v>
      </c>
      <c r="C3992" s="56" t="s">
        <v>12323</v>
      </c>
      <c r="D3992" s="88" t="s">
        <v>13685</v>
      </c>
      <c r="E3992" s="44" t="s">
        <v>76</v>
      </c>
      <c r="F3992" s="62" t="s">
        <v>14518</v>
      </c>
      <c r="G3992" s="62" t="s">
        <v>14519</v>
      </c>
      <c r="H3992" s="59">
        <v>44502</v>
      </c>
      <c r="I3992" s="59">
        <v>44987</v>
      </c>
      <c r="J3992" s="48" t="str">
        <f>IF(Ugovori_OPULJP[[#This Row],[DATUM ZAVRŠETKA OPERACIJE]]&gt;DATE(2024,3,31),"u provedbi","završen")</f>
        <v>završen</v>
      </c>
      <c r="K3992" s="58" t="s">
        <v>211</v>
      </c>
      <c r="L3992" s="58" t="s">
        <v>37</v>
      </c>
      <c r="M3992" s="49">
        <v>0.85</v>
      </c>
      <c r="N3992" s="49">
        <v>0.15</v>
      </c>
      <c r="O3992" s="50">
        <f>Ugovori_OPULJP[[#This Row],[Bespovratna sredstva - Ukupno (EU+Nac) HRK
= Ukupna ugovorena vrijednost bespovratnih sredstava]]*Ugovori_OPULJP[[#This Row],[EU STOPA SUFINANCIRANJA %
EU CO-FINANCING RATE %]]</f>
        <v>350691.04499999998</v>
      </c>
      <c r="P3992" s="51">
        <f>Ugovori_OPULJP[[#This Row],[Bespovratna sredstva - EU dio - HRK]]/7.5345</f>
        <v>46544.70037826</v>
      </c>
      <c r="Q3992" s="50">
        <f>Ugovori_OPULJP[[#This Row],[Bespovratna sredstva - Ukupno (EU+Nac) HRK
= Ukupna ugovorena vrijednost bespovratnih sredstava]]*Ugovori_OPULJP[[#This Row],[STOPA NACIONALNOG SUFINANCIRANJA %]]</f>
        <v>61886.654999999999</v>
      </c>
      <c r="R3992" s="51">
        <f>Ugovori_OPULJP[[#This Row],[Bespovratna sredstva - Nacionalni dio - HRK]]/7.5345</f>
        <v>8213.7706549870582</v>
      </c>
      <c r="S3992" s="52">
        <v>412577.7</v>
      </c>
      <c r="T3992" s="53">
        <f>Ugovori_OPULJP[[#This Row],[Bespovratna sredstva - Ukupno (EU+Nac) HRK
= Ukupna ugovorena vrijednost bespovratnih sredstava]]/7.5345</f>
        <v>54758.471033247064</v>
      </c>
      <c r="U3992" s="50">
        <v>0</v>
      </c>
      <c r="V3992" s="51">
        <f>Ugovori_OPULJP[[#This Row],[Javni doprinos korisnika - HRK]]/7.5345</f>
        <v>0</v>
      </c>
      <c r="W3992" s="50">
        <v>0</v>
      </c>
      <c r="X3992" s="51">
        <f>Ugovori_OPULJP[[#This Row],[Privatni doprinos korisnika - HRK]]/7.5345</f>
        <v>0</v>
      </c>
      <c r="Y3992" s="52">
        <v>412577.7</v>
      </c>
      <c r="Z3992" s="53">
        <f>Ugovori_OPULJP[[#This Row],[UKUPNI PRIHVATLJIVI IZDACI
TOTAL ELIGIBLE EXPENDITURE
= Bespovratna sredstva ukupno + doprinos korisnika
= Ukupni prihvatljivi troškovi
= Ukupna ugovorena vrijednost projekta HRK]]/7.5345</f>
        <v>54758.471033247064</v>
      </c>
      <c r="AA3992" s="44" t="s">
        <v>12326</v>
      </c>
      <c r="AB3992" s="44" t="s">
        <v>753</v>
      </c>
      <c r="AC3992" s="107" t="s">
        <v>14520</v>
      </c>
      <c r="AD3992" s="63" t="s">
        <v>12328</v>
      </c>
    </row>
    <row r="3993" spans="1:30" ht="88.5" customHeight="1" x14ac:dyDescent="0.2">
      <c r="A3993" s="66" t="s">
        <v>14521</v>
      </c>
      <c r="B3993" s="55" t="s">
        <v>12136</v>
      </c>
      <c r="C3993" s="56" t="s">
        <v>12323</v>
      </c>
      <c r="D3993" s="88" t="s">
        <v>13685</v>
      </c>
      <c r="E3993" s="44" t="s">
        <v>76</v>
      </c>
      <c r="F3993" s="62" t="s">
        <v>14522</v>
      </c>
      <c r="G3993" s="62" t="s">
        <v>14523</v>
      </c>
      <c r="H3993" s="59">
        <v>44925</v>
      </c>
      <c r="I3993" s="59">
        <v>45473</v>
      </c>
      <c r="J3993" s="48" t="str">
        <f>IF(Ugovori_OPULJP[[#This Row],[DATUM ZAVRŠETKA OPERACIJE]]&gt;DATE(2024,3,31),"u provedbi","završen")</f>
        <v>u provedbi</v>
      </c>
      <c r="K3993" s="58" t="s">
        <v>79</v>
      </c>
      <c r="L3993" s="46" t="s">
        <v>79</v>
      </c>
      <c r="M3993" s="49">
        <v>0.85</v>
      </c>
      <c r="N3993" s="49">
        <v>0.15</v>
      </c>
      <c r="O3993" s="50">
        <f>Ugovori_OPULJP[[#This Row],[Bespovratna sredstva - Ukupno (EU+Nac) HRK
= Ukupna ugovorena vrijednost bespovratnih sredstava]]*Ugovori_OPULJP[[#This Row],[EU STOPA SUFINANCIRANJA %
EU CO-FINANCING RATE %]]</f>
        <v>418090.37550000002</v>
      </c>
      <c r="P3993" s="51">
        <f>Ugovori_OPULJP[[#This Row],[Bespovratna sredstva - EU dio - HRK]]/7.5345</f>
        <v>55490.128807485569</v>
      </c>
      <c r="Q3993" s="50">
        <f>Ugovori_OPULJP[[#This Row],[Bespovratna sredstva - Ukupno (EU+Nac) HRK
= Ukupna ugovorena vrijednost bespovratnih sredstava]]*Ugovori_OPULJP[[#This Row],[STOPA NACIONALNOG SUFINANCIRANJA %]]</f>
        <v>73780.654500000004</v>
      </c>
      <c r="R3993" s="51">
        <f>Ugovori_OPULJP[[#This Row],[Bespovratna sredstva - Nacionalni dio - HRK]]/7.5345</f>
        <v>9792.375671909218</v>
      </c>
      <c r="S3993" s="52">
        <v>491871.03</v>
      </c>
      <c r="T3993" s="51">
        <f>Ugovori_OPULJP[[#This Row],[Bespovratna sredstva - Ukupno (EU+Nac) HRK
= Ukupna ugovorena vrijednost bespovratnih sredstava]]/7.5345</f>
        <v>65282.504479394782</v>
      </c>
      <c r="U3993" s="50">
        <v>0</v>
      </c>
      <c r="V3993" s="51">
        <f>Ugovori_OPULJP[[#This Row],[Javni doprinos korisnika - HRK]]/7.5345</f>
        <v>0</v>
      </c>
      <c r="W3993" s="50">
        <v>0</v>
      </c>
      <c r="X3993" s="51">
        <f>Ugovori_OPULJP[[#This Row],[Privatni doprinos korisnika - HRK]]/7.5345</f>
        <v>0</v>
      </c>
      <c r="Y3993" s="52">
        <v>491871.03</v>
      </c>
      <c r="Z3993" s="53">
        <f>Ugovori_OPULJP[[#This Row],[UKUPNI PRIHVATLJIVI IZDACI
TOTAL ELIGIBLE EXPENDITURE
= Bespovratna sredstva ukupno + doprinos korisnika
= Ukupni prihvatljivi troškovi
= Ukupna ugovorena vrijednost projekta HRK]]/7.5345</f>
        <v>65282.504479394782</v>
      </c>
      <c r="AA3993" s="44" t="s">
        <v>12326</v>
      </c>
      <c r="AB3993" s="44" t="s">
        <v>753</v>
      </c>
      <c r="AC3993" s="107" t="s">
        <v>14524</v>
      </c>
      <c r="AD3993" s="43" t="s">
        <v>12328</v>
      </c>
    </row>
    <row r="3994" spans="1:30" ht="88.5" customHeight="1" x14ac:dyDescent="0.2">
      <c r="A3994" s="61" t="s">
        <v>14525</v>
      </c>
      <c r="B3994" s="55" t="s">
        <v>12136</v>
      </c>
      <c r="C3994" s="56" t="s">
        <v>12323</v>
      </c>
      <c r="D3994" s="88" t="s">
        <v>13685</v>
      </c>
      <c r="E3994" s="44" t="s">
        <v>76</v>
      </c>
      <c r="F3994" s="62" t="s">
        <v>14526</v>
      </c>
      <c r="G3994" s="62" t="s">
        <v>125</v>
      </c>
      <c r="H3994" s="59">
        <v>44923</v>
      </c>
      <c r="I3994" s="59">
        <v>45288</v>
      </c>
      <c r="J3994" s="48" t="str">
        <f>IF(Ugovori_OPULJP[[#This Row],[DATUM ZAVRŠETKA OPERACIJE]]&gt;DATE(2024,3,31),"u provedbi","završen")</f>
        <v>završen</v>
      </c>
      <c r="K3994" s="46" t="s">
        <v>37</v>
      </c>
      <c r="L3994" s="58" t="s">
        <v>37</v>
      </c>
      <c r="M3994" s="49">
        <v>0.85</v>
      </c>
      <c r="N3994" s="49">
        <v>0.15</v>
      </c>
      <c r="O3994" s="50">
        <f>Ugovori_OPULJP[[#This Row],[Bespovratna sredstva - Ukupno (EU+Nac) HRK
= Ukupna ugovorena vrijednost bespovratnih sredstava]]*Ugovori_OPULJP[[#This Row],[EU STOPA SUFINANCIRANJA %
EU CO-FINANCING RATE %]]</f>
        <v>375685.98349999997</v>
      </c>
      <c r="P3994" s="51">
        <f>Ugovori_OPULJP[[#This Row],[Bespovratna sredstva - EU dio - HRK]]/7.5345</f>
        <v>49862.098812130862</v>
      </c>
      <c r="Q3994" s="50">
        <f>Ugovori_OPULJP[[#This Row],[Bespovratna sredstva - Ukupno (EU+Nac) HRK
= Ukupna ugovorena vrijednost bespovratnih sredstava]]*Ugovori_OPULJP[[#This Row],[STOPA NACIONALNOG SUFINANCIRANJA %]]</f>
        <v>66297.526499999993</v>
      </c>
      <c r="R3994" s="51">
        <f>Ugovori_OPULJP[[#This Row],[Bespovratna sredstva - Nacionalni dio - HRK]]/7.5345</f>
        <v>8799.1939080230932</v>
      </c>
      <c r="S3994" s="52">
        <v>441983.51</v>
      </c>
      <c r="T3994" s="51">
        <f>Ugovori_OPULJP[[#This Row],[Bespovratna sredstva - Ukupno (EU+Nac) HRK
= Ukupna ugovorena vrijednost bespovratnih sredstava]]/7.5345</f>
        <v>58661.292720153957</v>
      </c>
      <c r="U3994" s="50">
        <v>0</v>
      </c>
      <c r="V3994" s="51">
        <f>Ugovori_OPULJP[[#This Row],[Javni doprinos korisnika - HRK]]/7.5345</f>
        <v>0</v>
      </c>
      <c r="W3994" s="50">
        <v>0</v>
      </c>
      <c r="X3994" s="51">
        <f>Ugovori_OPULJP[[#This Row],[Privatni doprinos korisnika - HRK]]/7.5345</f>
        <v>0</v>
      </c>
      <c r="Y3994" s="52">
        <v>441983.51</v>
      </c>
      <c r="Z3994" s="53">
        <f>Ugovori_OPULJP[[#This Row],[UKUPNI PRIHVATLJIVI IZDACI
TOTAL ELIGIBLE EXPENDITURE
= Bespovratna sredstva ukupno + doprinos korisnika
= Ukupni prihvatljivi troškovi
= Ukupna ugovorena vrijednost projekta HRK]]/7.5345</f>
        <v>58661.292720153957</v>
      </c>
      <c r="AA3994" s="44" t="s">
        <v>12326</v>
      </c>
      <c r="AB3994" s="44" t="s">
        <v>753</v>
      </c>
      <c r="AC3994" s="107" t="s">
        <v>14527</v>
      </c>
      <c r="AD3994" s="43" t="s">
        <v>12328</v>
      </c>
    </row>
    <row r="3995" spans="1:30" ht="88.5" customHeight="1" x14ac:dyDescent="0.2">
      <c r="A3995" s="61" t="s">
        <v>14528</v>
      </c>
      <c r="B3995" s="55" t="s">
        <v>12136</v>
      </c>
      <c r="C3995" s="56" t="s">
        <v>12323</v>
      </c>
      <c r="D3995" s="88" t="s">
        <v>13685</v>
      </c>
      <c r="E3995" s="44" t="s">
        <v>76</v>
      </c>
      <c r="F3995" s="62" t="s">
        <v>14529</v>
      </c>
      <c r="G3995" s="62" t="s">
        <v>589</v>
      </c>
      <c r="H3995" s="59">
        <v>44522</v>
      </c>
      <c r="I3995" s="59">
        <v>44887</v>
      </c>
      <c r="J3995" s="48" t="str">
        <f>IF(Ugovori_OPULJP[[#This Row],[DATUM ZAVRŠETKA OPERACIJE]]&gt;DATE(2024,3,31),"u provedbi","završen")</f>
        <v>završen</v>
      </c>
      <c r="K3995" s="58" t="s">
        <v>271</v>
      </c>
      <c r="L3995" s="58" t="s">
        <v>271</v>
      </c>
      <c r="M3995" s="49">
        <v>0.85</v>
      </c>
      <c r="N3995" s="49">
        <v>0.15</v>
      </c>
      <c r="O3995" s="50">
        <f>Ugovori_OPULJP[[#This Row],[Bespovratna sredstva - Ukupno (EU+Nac) HRK
= Ukupna ugovorena vrijednost bespovratnih sredstava]]*Ugovori_OPULJP[[#This Row],[EU STOPA SUFINANCIRANJA %
EU CO-FINANCING RATE %]]</f>
        <v>368758.04149999999</v>
      </c>
      <c r="P3995" s="51">
        <f>Ugovori_OPULJP[[#This Row],[Bespovratna sredstva - EU dio - HRK]]/7.5345</f>
        <v>48942.602893357216</v>
      </c>
      <c r="Q3995" s="50">
        <f>Ugovori_OPULJP[[#This Row],[Bespovratna sredstva - Ukupno (EU+Nac) HRK
= Ukupna ugovorena vrijednost bespovratnih sredstava]]*Ugovori_OPULJP[[#This Row],[STOPA NACIONALNOG SUFINANCIRANJA %]]</f>
        <v>65074.948499999999</v>
      </c>
      <c r="R3995" s="51">
        <f>Ugovori_OPULJP[[#This Row],[Bespovratna sredstva - Nacionalni dio - HRK]]/7.5345</f>
        <v>8636.9299223571561</v>
      </c>
      <c r="S3995" s="52">
        <v>433832.99</v>
      </c>
      <c r="T3995" s="53">
        <f>Ugovori_OPULJP[[#This Row],[Bespovratna sredstva - Ukupno (EU+Nac) HRK
= Ukupna ugovorena vrijednost bespovratnih sredstava]]/7.5345</f>
        <v>57579.532815714374</v>
      </c>
      <c r="U3995" s="50">
        <v>0</v>
      </c>
      <c r="V3995" s="51">
        <f>Ugovori_OPULJP[[#This Row],[Javni doprinos korisnika - HRK]]/7.5345</f>
        <v>0</v>
      </c>
      <c r="W3995" s="50">
        <v>0</v>
      </c>
      <c r="X3995" s="51">
        <f>Ugovori_OPULJP[[#This Row],[Privatni doprinos korisnika - HRK]]/7.5345</f>
        <v>0</v>
      </c>
      <c r="Y3995" s="52">
        <v>433832.99</v>
      </c>
      <c r="Z3995" s="53">
        <f>Ugovori_OPULJP[[#This Row],[UKUPNI PRIHVATLJIVI IZDACI
TOTAL ELIGIBLE EXPENDITURE
= Bespovratna sredstva ukupno + doprinos korisnika
= Ukupni prihvatljivi troškovi
= Ukupna ugovorena vrijednost projekta HRK]]/7.5345</f>
        <v>57579.532815714374</v>
      </c>
      <c r="AA3995" s="44" t="s">
        <v>12326</v>
      </c>
      <c r="AB3995" s="44" t="s">
        <v>753</v>
      </c>
      <c r="AC3995" s="107" t="s">
        <v>14530</v>
      </c>
      <c r="AD3995" s="63" t="s">
        <v>12328</v>
      </c>
    </row>
    <row r="3996" spans="1:30" ht="88.5" customHeight="1" x14ac:dyDescent="0.2">
      <c r="A3996" s="61" t="s">
        <v>14531</v>
      </c>
      <c r="B3996" s="55" t="s">
        <v>12136</v>
      </c>
      <c r="C3996" s="56" t="s">
        <v>12323</v>
      </c>
      <c r="D3996" s="88" t="s">
        <v>13685</v>
      </c>
      <c r="E3996" s="44" t="s">
        <v>76</v>
      </c>
      <c r="F3996" s="62" t="s">
        <v>14532</v>
      </c>
      <c r="G3996" s="62" t="s">
        <v>1663</v>
      </c>
      <c r="H3996" s="59">
        <v>44502</v>
      </c>
      <c r="I3996" s="59">
        <v>44959</v>
      </c>
      <c r="J3996" s="48" t="str">
        <f>IF(Ugovori_OPULJP[[#This Row],[DATUM ZAVRŠETKA OPERACIJE]]&gt;DATE(2024,3,31),"u provedbi","završen")</f>
        <v>završen</v>
      </c>
      <c r="K3996" s="67" t="s">
        <v>211</v>
      </c>
      <c r="L3996" s="58" t="s">
        <v>37</v>
      </c>
      <c r="M3996" s="49">
        <v>0.85</v>
      </c>
      <c r="N3996" s="49">
        <v>0.15</v>
      </c>
      <c r="O3996" s="50">
        <f>Ugovori_OPULJP[[#This Row],[Bespovratna sredstva - Ukupno (EU+Nac) HRK
= Ukupna ugovorena vrijednost bespovratnih sredstava]]*Ugovori_OPULJP[[#This Row],[EU STOPA SUFINANCIRANJA %
EU CO-FINANCING RATE %]]</f>
        <v>403498.33199999999</v>
      </c>
      <c r="P3996" s="51">
        <f>Ugovori_OPULJP[[#This Row],[Bespovratna sredstva - EU dio - HRK]]/7.5345</f>
        <v>53553.431813657175</v>
      </c>
      <c r="Q3996" s="50">
        <f>Ugovori_OPULJP[[#This Row],[Bespovratna sredstva - Ukupno (EU+Nac) HRK
= Ukupna ugovorena vrijednost bespovratnih sredstava]]*Ugovori_OPULJP[[#This Row],[STOPA NACIONALNOG SUFINANCIRANJA %]]</f>
        <v>71205.587999999989</v>
      </c>
      <c r="R3996" s="51">
        <f>Ugovori_OPULJP[[#This Row],[Bespovratna sredstva - Nacionalni dio - HRK]]/7.5345</f>
        <v>9450.605614174794</v>
      </c>
      <c r="S3996" s="52">
        <v>474703.92</v>
      </c>
      <c r="T3996" s="53">
        <f>Ugovori_OPULJP[[#This Row],[Bespovratna sredstva - Ukupno (EU+Nac) HRK
= Ukupna ugovorena vrijednost bespovratnih sredstava]]/7.5345</f>
        <v>63004.037427831965</v>
      </c>
      <c r="U3996" s="50">
        <v>0</v>
      </c>
      <c r="V3996" s="51">
        <f>Ugovori_OPULJP[[#This Row],[Javni doprinos korisnika - HRK]]/7.5345</f>
        <v>0</v>
      </c>
      <c r="W3996" s="50">
        <v>0</v>
      </c>
      <c r="X3996" s="51">
        <f>Ugovori_OPULJP[[#This Row],[Privatni doprinos korisnika - HRK]]/7.5345</f>
        <v>0</v>
      </c>
      <c r="Y3996" s="52">
        <v>474703.92</v>
      </c>
      <c r="Z3996" s="53">
        <f>Ugovori_OPULJP[[#This Row],[UKUPNI PRIHVATLJIVI IZDACI
TOTAL ELIGIBLE EXPENDITURE
= Bespovratna sredstva ukupno + doprinos korisnika
= Ukupni prihvatljivi troškovi
= Ukupna ugovorena vrijednost projekta HRK]]/7.5345</f>
        <v>63004.037427831965</v>
      </c>
      <c r="AA3996" s="44" t="s">
        <v>12326</v>
      </c>
      <c r="AB3996" s="44" t="s">
        <v>753</v>
      </c>
      <c r="AC3996" s="107" t="s">
        <v>14533</v>
      </c>
      <c r="AD3996" s="63" t="s">
        <v>12328</v>
      </c>
    </row>
    <row r="3997" spans="1:30" ht="88.5" customHeight="1" x14ac:dyDescent="0.2">
      <c r="A3997" s="61" t="s">
        <v>14534</v>
      </c>
      <c r="B3997" s="55" t="s">
        <v>12136</v>
      </c>
      <c r="C3997" s="56" t="s">
        <v>12323</v>
      </c>
      <c r="D3997" s="88" t="s">
        <v>13685</v>
      </c>
      <c r="E3997" s="44" t="s">
        <v>76</v>
      </c>
      <c r="F3997" s="62" t="s">
        <v>14535</v>
      </c>
      <c r="G3997" s="62" t="s">
        <v>5067</v>
      </c>
      <c r="H3997" s="59">
        <v>44923</v>
      </c>
      <c r="I3997" s="59">
        <v>45471</v>
      </c>
      <c r="J3997" s="48" t="str">
        <f>IF(Ugovori_OPULJP[[#This Row],[DATUM ZAVRŠETKA OPERACIJE]]&gt;DATE(2024,3,31),"u provedbi","završen")</f>
        <v>u provedbi</v>
      </c>
      <c r="K3997" s="46" t="s">
        <v>130</v>
      </c>
      <c r="L3997" s="46" t="s">
        <v>130</v>
      </c>
      <c r="M3997" s="49">
        <v>0.85</v>
      </c>
      <c r="N3997" s="49">
        <v>0.15</v>
      </c>
      <c r="O3997" s="50">
        <f>Ugovori_OPULJP[[#This Row],[Bespovratna sredstva - Ukupno (EU+Nac) HRK
= Ukupna ugovorena vrijednost bespovratnih sredstava]]*Ugovori_OPULJP[[#This Row],[EU STOPA SUFINANCIRANJA %
EU CO-FINANCING RATE %]]</f>
        <v>333484.342</v>
      </c>
      <c r="P3997" s="51">
        <f>Ugovori_OPULJP[[#This Row],[Bespovratna sredstva - EU dio - HRK]]/7.5345</f>
        <v>44260.978432543634</v>
      </c>
      <c r="Q3997" s="50">
        <f>Ugovori_OPULJP[[#This Row],[Bespovratna sredstva - Ukupno (EU+Nac) HRK
= Ukupna ugovorena vrijednost bespovratnih sredstava]]*Ugovori_OPULJP[[#This Row],[STOPA NACIONALNOG SUFINANCIRANJA %]]</f>
        <v>58850.178</v>
      </c>
      <c r="R3997" s="51">
        <f>Ugovori_OPULJP[[#This Row],[Bespovratna sredstva - Nacionalni dio - HRK]]/7.5345</f>
        <v>7810.7608998606402</v>
      </c>
      <c r="S3997" s="52">
        <v>392334.52</v>
      </c>
      <c r="T3997" s="51">
        <f>Ugovori_OPULJP[[#This Row],[Bespovratna sredstva - Ukupno (EU+Nac) HRK
= Ukupna ugovorena vrijednost bespovratnih sredstava]]/7.5345</f>
        <v>52071.739332404271</v>
      </c>
      <c r="U3997" s="50">
        <v>0</v>
      </c>
      <c r="V3997" s="51">
        <f>Ugovori_OPULJP[[#This Row],[Javni doprinos korisnika - HRK]]/7.5345</f>
        <v>0</v>
      </c>
      <c r="W3997" s="50">
        <v>0</v>
      </c>
      <c r="X3997" s="51">
        <f>Ugovori_OPULJP[[#This Row],[Privatni doprinos korisnika - HRK]]/7.5345</f>
        <v>0</v>
      </c>
      <c r="Y3997" s="52">
        <v>392334.52</v>
      </c>
      <c r="Z3997" s="53">
        <f>Ugovori_OPULJP[[#This Row],[UKUPNI PRIHVATLJIVI IZDACI
TOTAL ELIGIBLE EXPENDITURE
= Bespovratna sredstva ukupno + doprinos korisnika
= Ukupni prihvatljivi troškovi
= Ukupna ugovorena vrijednost projekta HRK]]/7.5345</f>
        <v>52071.739332404271</v>
      </c>
      <c r="AA3997" s="44" t="s">
        <v>12326</v>
      </c>
      <c r="AB3997" s="44" t="s">
        <v>753</v>
      </c>
      <c r="AC3997" s="107" t="s">
        <v>14536</v>
      </c>
      <c r="AD3997" s="43" t="s">
        <v>12328</v>
      </c>
    </row>
    <row r="3998" spans="1:30" ht="88.5" customHeight="1" x14ac:dyDescent="0.2">
      <c r="A3998" s="61" t="s">
        <v>14537</v>
      </c>
      <c r="B3998" s="55" t="s">
        <v>12136</v>
      </c>
      <c r="C3998" s="56" t="s">
        <v>12323</v>
      </c>
      <c r="D3998" s="88" t="s">
        <v>13685</v>
      </c>
      <c r="E3998" s="44" t="s">
        <v>76</v>
      </c>
      <c r="F3998" s="62" t="s">
        <v>14538</v>
      </c>
      <c r="G3998" s="62" t="s">
        <v>14539</v>
      </c>
      <c r="H3998" s="59">
        <v>44922</v>
      </c>
      <c r="I3998" s="59">
        <v>45349</v>
      </c>
      <c r="J3998" s="48" t="str">
        <f>IF(Ugovori_OPULJP[[#This Row],[DATUM ZAVRŠETKA OPERACIJE]]&gt;DATE(2024,3,31),"u provedbi","završen")</f>
        <v>završen</v>
      </c>
      <c r="K3998" s="58" t="s">
        <v>155</v>
      </c>
      <c r="L3998" s="46" t="s">
        <v>155</v>
      </c>
      <c r="M3998" s="49">
        <v>0.85</v>
      </c>
      <c r="N3998" s="49">
        <v>0.15</v>
      </c>
      <c r="O3998" s="50">
        <f>Ugovori_OPULJP[[#This Row],[Bespovratna sredstva - Ukupno (EU+Nac) HRK
= Ukupna ugovorena vrijednost bespovratnih sredstava]]*Ugovori_OPULJP[[#This Row],[EU STOPA SUFINANCIRANJA %
EU CO-FINANCING RATE %]]</f>
        <v>388209.8835</v>
      </c>
      <c r="P3998" s="51">
        <f>Ugovori_OPULJP[[#This Row],[Bespovratna sredstva - EU dio - HRK]]/7.5345</f>
        <v>51524.305992434798</v>
      </c>
      <c r="Q3998" s="50">
        <f>Ugovori_OPULJP[[#This Row],[Bespovratna sredstva - Ukupno (EU+Nac) HRK
= Ukupna ugovorena vrijednost bespovratnih sredstava]]*Ugovori_OPULJP[[#This Row],[STOPA NACIONALNOG SUFINANCIRANJA %]]</f>
        <v>68507.626499999998</v>
      </c>
      <c r="R3998" s="51">
        <f>Ugovori_OPULJP[[#This Row],[Bespovratna sredstva - Nacionalni dio - HRK]]/7.5345</f>
        <v>9092.5245869002574</v>
      </c>
      <c r="S3998" s="52">
        <v>456717.51</v>
      </c>
      <c r="T3998" s="51">
        <f>Ugovori_OPULJP[[#This Row],[Bespovratna sredstva - Ukupno (EU+Nac) HRK
= Ukupna ugovorena vrijednost bespovratnih sredstava]]/7.5345</f>
        <v>60616.830579335059</v>
      </c>
      <c r="U3998" s="50">
        <v>0</v>
      </c>
      <c r="V3998" s="51">
        <f>Ugovori_OPULJP[[#This Row],[Javni doprinos korisnika - HRK]]/7.5345</f>
        <v>0</v>
      </c>
      <c r="W3998" s="50">
        <v>0</v>
      </c>
      <c r="X3998" s="51">
        <f>Ugovori_OPULJP[[#This Row],[Privatni doprinos korisnika - HRK]]/7.5345</f>
        <v>0</v>
      </c>
      <c r="Y3998" s="52">
        <v>456717.51</v>
      </c>
      <c r="Z3998" s="53">
        <f>Ugovori_OPULJP[[#This Row],[UKUPNI PRIHVATLJIVI IZDACI
TOTAL ELIGIBLE EXPENDITURE
= Bespovratna sredstva ukupno + doprinos korisnika
= Ukupni prihvatljivi troškovi
= Ukupna ugovorena vrijednost projekta HRK]]/7.5345</f>
        <v>60616.830579335059</v>
      </c>
      <c r="AA3998" s="44" t="s">
        <v>12326</v>
      </c>
      <c r="AB3998" s="44" t="s">
        <v>753</v>
      </c>
      <c r="AC3998" s="107" t="s">
        <v>14540</v>
      </c>
      <c r="AD3998" s="43" t="s">
        <v>12328</v>
      </c>
    </row>
    <row r="3999" spans="1:30" ht="88.5" customHeight="1" x14ac:dyDescent="0.2">
      <c r="A3999" s="61" t="s">
        <v>14541</v>
      </c>
      <c r="B3999" s="55" t="s">
        <v>12136</v>
      </c>
      <c r="C3999" s="56" t="s">
        <v>12323</v>
      </c>
      <c r="D3999" s="88" t="s">
        <v>13685</v>
      </c>
      <c r="E3999" s="44" t="s">
        <v>76</v>
      </c>
      <c r="F3999" s="62" t="s">
        <v>14542</v>
      </c>
      <c r="G3999" s="62" t="s">
        <v>900</v>
      </c>
      <c r="H3999" s="59">
        <v>44502</v>
      </c>
      <c r="I3999" s="59">
        <v>44959</v>
      </c>
      <c r="J3999" s="48" t="str">
        <f>IF(Ugovori_OPULJP[[#This Row],[DATUM ZAVRŠETKA OPERACIJE]]&gt;DATE(2024,3,31),"u provedbi","završen")</f>
        <v>završen</v>
      </c>
      <c r="K3999" s="67" t="s">
        <v>543</v>
      </c>
      <c r="L3999" s="58" t="s">
        <v>271</v>
      </c>
      <c r="M3999" s="49">
        <v>0.85</v>
      </c>
      <c r="N3999" s="49">
        <v>0.15</v>
      </c>
      <c r="O3999" s="50">
        <f>Ugovori_OPULJP[[#This Row],[Bespovratna sredstva - Ukupno (EU+Nac) HRK
= Ukupna ugovorena vrijednost bespovratnih sredstava]]*Ugovori_OPULJP[[#This Row],[EU STOPA SUFINANCIRANJA %
EU CO-FINANCING RATE %]]</f>
        <v>403379.15350000001</v>
      </c>
      <c r="P3999" s="51">
        <f>Ugovori_OPULJP[[#This Row],[Bespovratna sredstva - EU dio - HRK]]/7.5345</f>
        <v>53537.614108434536</v>
      </c>
      <c r="Q3999" s="50">
        <f>Ugovori_OPULJP[[#This Row],[Bespovratna sredstva - Ukupno (EU+Nac) HRK
= Ukupna ugovorena vrijednost bespovratnih sredstava]]*Ugovori_OPULJP[[#This Row],[STOPA NACIONALNOG SUFINANCIRANJA %]]</f>
        <v>71184.556500000006</v>
      </c>
      <c r="R3999" s="51">
        <f>Ugovori_OPULJP[[#This Row],[Bespovratna sredstva - Nacionalni dio - HRK]]/7.5345</f>
        <v>9447.8142544296243</v>
      </c>
      <c r="S3999" s="52">
        <v>474563.71</v>
      </c>
      <c r="T3999" s="53">
        <f>Ugovori_OPULJP[[#This Row],[Bespovratna sredstva - Ukupno (EU+Nac) HRK
= Ukupna ugovorena vrijednost bespovratnih sredstava]]/7.5345</f>
        <v>62985.428362864157</v>
      </c>
      <c r="U3999" s="50">
        <v>0</v>
      </c>
      <c r="V3999" s="51">
        <f>Ugovori_OPULJP[[#This Row],[Javni doprinos korisnika - HRK]]/7.5345</f>
        <v>0</v>
      </c>
      <c r="W3999" s="50">
        <v>0</v>
      </c>
      <c r="X3999" s="51">
        <f>Ugovori_OPULJP[[#This Row],[Privatni doprinos korisnika - HRK]]/7.5345</f>
        <v>0</v>
      </c>
      <c r="Y3999" s="52">
        <v>474563.71</v>
      </c>
      <c r="Z3999" s="53">
        <f>Ugovori_OPULJP[[#This Row],[UKUPNI PRIHVATLJIVI IZDACI
TOTAL ELIGIBLE EXPENDITURE
= Bespovratna sredstva ukupno + doprinos korisnika
= Ukupni prihvatljivi troškovi
= Ukupna ugovorena vrijednost projekta HRK]]/7.5345</f>
        <v>62985.428362864157</v>
      </c>
      <c r="AA3999" s="44" t="s">
        <v>12326</v>
      </c>
      <c r="AB3999" s="44" t="s">
        <v>753</v>
      </c>
      <c r="AC3999" s="107" t="s">
        <v>14543</v>
      </c>
      <c r="AD3999" s="63" t="s">
        <v>12328</v>
      </c>
    </row>
    <row r="4000" spans="1:30" ht="88.5" customHeight="1" x14ac:dyDescent="0.2">
      <c r="A4000" s="61" t="s">
        <v>14544</v>
      </c>
      <c r="B4000" s="55" t="s">
        <v>12136</v>
      </c>
      <c r="C4000" s="56" t="s">
        <v>12323</v>
      </c>
      <c r="D4000" s="88" t="s">
        <v>13685</v>
      </c>
      <c r="E4000" s="44" t="s">
        <v>76</v>
      </c>
      <c r="F4000" s="62" t="s">
        <v>14545</v>
      </c>
      <c r="G4000" s="62" t="s">
        <v>14546</v>
      </c>
      <c r="H4000" s="59">
        <v>44560</v>
      </c>
      <c r="I4000" s="59">
        <v>45107</v>
      </c>
      <c r="J4000" s="48" t="str">
        <f>IF(Ugovori_OPULJP[[#This Row],[DATUM ZAVRŠETKA OPERACIJE]]&gt;DATE(2024,3,31),"u provedbi","završen")</f>
        <v>završen</v>
      </c>
      <c r="K4000" s="58" t="s">
        <v>211</v>
      </c>
      <c r="L4000" s="58" t="s">
        <v>211</v>
      </c>
      <c r="M4000" s="74" t="s">
        <v>3114</v>
      </c>
      <c r="N4000" s="49">
        <v>0.15</v>
      </c>
      <c r="O4000" s="50">
        <f>Ugovori_OPULJP[[#This Row],[Bespovratna sredstva - Ukupno (EU+Nac) HRK
= Ukupna ugovorena vrijednost bespovratnih sredstava]]*Ugovori_OPULJP[[#This Row],[EU STOPA SUFINANCIRANJA %
EU CO-FINANCING RATE %]]</f>
        <v>418243.34149999998</v>
      </c>
      <c r="P4000" s="51">
        <f>Ugovori_OPULJP[[#This Row],[Bespovratna sredstva - EU dio - HRK]]/7.5345</f>
        <v>55510.43088459751</v>
      </c>
      <c r="Q4000" s="50">
        <f>Ugovori_OPULJP[[#This Row],[Bespovratna sredstva - Ukupno (EU+Nac) HRK
= Ukupna ugovorena vrijednost bespovratnih sredstava]]*Ugovori_OPULJP[[#This Row],[STOPA NACIONALNOG SUFINANCIRANJA %]]</f>
        <v>73807.648499999996</v>
      </c>
      <c r="R4000" s="51">
        <f>Ugovori_OPULJP[[#This Row],[Bespovratna sredstva - Nacionalni dio - HRK]]/7.5345</f>
        <v>9795.9583913995612</v>
      </c>
      <c r="S4000" s="52">
        <v>492050.99</v>
      </c>
      <c r="T4000" s="53">
        <f>Ugovori_OPULJP[[#This Row],[Bespovratna sredstva - Ukupno (EU+Nac) HRK
= Ukupna ugovorena vrijednost bespovratnih sredstava]]/7.5345</f>
        <v>65306.389275997077</v>
      </c>
      <c r="U4000" s="50">
        <v>0</v>
      </c>
      <c r="V4000" s="51">
        <f>Ugovori_OPULJP[[#This Row],[Javni doprinos korisnika - HRK]]/7.5345</f>
        <v>0</v>
      </c>
      <c r="W4000" s="50">
        <v>0</v>
      </c>
      <c r="X4000" s="51">
        <f>Ugovori_OPULJP[[#This Row],[Privatni doprinos korisnika - HRK]]/7.5345</f>
        <v>0</v>
      </c>
      <c r="Y4000" s="52">
        <v>492050.99</v>
      </c>
      <c r="Z4000" s="53">
        <f>Ugovori_OPULJP[[#This Row],[UKUPNI PRIHVATLJIVI IZDACI
TOTAL ELIGIBLE EXPENDITURE
= Bespovratna sredstva ukupno + doprinos korisnika
= Ukupni prihvatljivi troškovi
= Ukupna ugovorena vrijednost projekta HRK]]/7.5345</f>
        <v>65306.389275997077</v>
      </c>
      <c r="AA4000" s="57" t="s">
        <v>12326</v>
      </c>
      <c r="AB4000" s="57" t="s">
        <v>753</v>
      </c>
      <c r="AC4000" s="107" t="s">
        <v>14547</v>
      </c>
      <c r="AD4000" s="63" t="s">
        <v>12328</v>
      </c>
    </row>
    <row r="4001" spans="1:30" ht="88.5" customHeight="1" x14ac:dyDescent="0.2">
      <c r="A4001" s="61" t="s">
        <v>14548</v>
      </c>
      <c r="B4001" s="55" t="s">
        <v>12136</v>
      </c>
      <c r="C4001" s="56" t="s">
        <v>12323</v>
      </c>
      <c r="D4001" s="88" t="s">
        <v>13685</v>
      </c>
      <c r="E4001" s="44" t="s">
        <v>76</v>
      </c>
      <c r="F4001" s="62" t="s">
        <v>14549</v>
      </c>
      <c r="G4001" s="62" t="s">
        <v>1066</v>
      </c>
      <c r="H4001" s="59">
        <v>44608</v>
      </c>
      <c r="I4001" s="59">
        <v>45032</v>
      </c>
      <c r="J4001" s="48" t="str">
        <f>IF(Ugovori_OPULJP[[#This Row],[DATUM ZAVRŠETKA OPERACIJE]]&gt;DATE(2024,3,31),"u provedbi","završen")</f>
        <v>završen</v>
      </c>
      <c r="K4001" s="58" t="s">
        <v>9177</v>
      </c>
      <c r="L4001" s="58" t="s">
        <v>37</v>
      </c>
      <c r="M4001" s="68">
        <v>0.85</v>
      </c>
      <c r="N4001" s="49">
        <v>0.15</v>
      </c>
      <c r="O4001" s="50">
        <f>Ugovori_OPULJP[[#This Row],[Bespovratna sredstva - Ukupno (EU+Nac) HRK
= Ukupna ugovorena vrijednost bespovratnih sredstava]]*Ugovori_OPULJP[[#This Row],[EU STOPA SUFINANCIRANJA %
EU CO-FINANCING RATE %]]</f>
        <v>376185.74949999998</v>
      </c>
      <c r="P4001" s="51">
        <f>Ugovori_OPULJP[[#This Row],[Bespovratna sredstva - EU dio - HRK]]/7.5345</f>
        <v>49928.429159201005</v>
      </c>
      <c r="Q4001" s="50">
        <f>Ugovori_OPULJP[[#This Row],[Bespovratna sredstva - Ukupno (EU+Nac) HRK
= Ukupna ugovorena vrijednost bespovratnih sredstava]]*Ugovori_OPULJP[[#This Row],[STOPA NACIONALNOG SUFINANCIRANJA %]]</f>
        <v>66385.720499999996</v>
      </c>
      <c r="R4001" s="51">
        <f>Ugovori_OPULJP[[#This Row],[Bespovratna sredstva - Nacionalni dio - HRK]]/7.5345</f>
        <v>8810.8992633884118</v>
      </c>
      <c r="S4001" s="52">
        <v>442571.47</v>
      </c>
      <c r="T4001" s="53">
        <f>Ugovori_OPULJP[[#This Row],[Bespovratna sredstva - Ukupno (EU+Nac) HRK
= Ukupna ugovorena vrijednost bespovratnih sredstava]]/7.5345</f>
        <v>58739.328422589417</v>
      </c>
      <c r="U4001" s="50">
        <v>0</v>
      </c>
      <c r="V4001" s="51">
        <f>Ugovori_OPULJP[[#This Row],[Javni doprinos korisnika - HRK]]/7.5345</f>
        <v>0</v>
      </c>
      <c r="W4001" s="50">
        <v>0</v>
      </c>
      <c r="X4001" s="51">
        <f>Ugovori_OPULJP[[#This Row],[Privatni doprinos korisnika - HRK]]/7.5345</f>
        <v>0</v>
      </c>
      <c r="Y4001" s="52">
        <v>442571.47</v>
      </c>
      <c r="Z4001" s="53">
        <f>Ugovori_OPULJP[[#This Row],[UKUPNI PRIHVATLJIVI IZDACI
TOTAL ELIGIBLE EXPENDITURE
= Bespovratna sredstva ukupno + doprinos korisnika
= Ukupni prihvatljivi troškovi
= Ukupna ugovorena vrijednost projekta HRK]]/7.5345</f>
        <v>58739.328422589417</v>
      </c>
      <c r="AA4001" s="57" t="s">
        <v>12326</v>
      </c>
      <c r="AB4001" s="57" t="s">
        <v>753</v>
      </c>
      <c r="AC4001" s="107" t="s">
        <v>14550</v>
      </c>
      <c r="AD4001" s="63" t="s">
        <v>12328</v>
      </c>
    </row>
    <row r="4002" spans="1:30" ht="88.5" customHeight="1" x14ac:dyDescent="0.2">
      <c r="A4002" s="61" t="s">
        <v>14551</v>
      </c>
      <c r="B4002" s="55" t="s">
        <v>12136</v>
      </c>
      <c r="C4002" s="56" t="s">
        <v>12323</v>
      </c>
      <c r="D4002" s="88" t="s">
        <v>13685</v>
      </c>
      <c r="E4002" s="44" t="s">
        <v>76</v>
      </c>
      <c r="F4002" s="62" t="s">
        <v>14552</v>
      </c>
      <c r="G4002" s="62" t="s">
        <v>9105</v>
      </c>
      <c r="H4002" s="59">
        <v>44502</v>
      </c>
      <c r="I4002" s="59">
        <v>45048</v>
      </c>
      <c r="J4002" s="48" t="str">
        <f>IF(Ugovori_OPULJP[[#This Row],[DATUM ZAVRŠETKA OPERACIJE]]&gt;DATE(2024,3,31),"u provedbi","završen")</f>
        <v>završen</v>
      </c>
      <c r="K4002" s="67" t="s">
        <v>9177</v>
      </c>
      <c r="L4002" s="58" t="s">
        <v>37</v>
      </c>
      <c r="M4002" s="49">
        <v>0.85</v>
      </c>
      <c r="N4002" s="49">
        <v>0.15</v>
      </c>
      <c r="O4002" s="50">
        <f>Ugovori_OPULJP[[#This Row],[Bespovratna sredstva - Ukupno (EU+Nac) HRK
= Ukupna ugovorena vrijednost bespovratnih sredstava]]*Ugovori_OPULJP[[#This Row],[EU STOPA SUFINANCIRANJA %
EU CO-FINANCING RATE %]]</f>
        <v>414664.81599999999</v>
      </c>
      <c r="P4002" s="51">
        <f>Ugovori_OPULJP[[#This Row],[Bespovratna sredstva - EU dio - HRK]]/7.5345</f>
        <v>55035.478930254161</v>
      </c>
      <c r="Q4002" s="50">
        <f>Ugovori_OPULJP[[#This Row],[Bespovratna sredstva - Ukupno (EU+Nac) HRK
= Ukupna ugovorena vrijednost bespovratnih sredstava]]*Ugovori_OPULJP[[#This Row],[STOPA NACIONALNOG SUFINANCIRANJA %]]</f>
        <v>73176.144</v>
      </c>
      <c r="R4002" s="51">
        <f>Ugovori_OPULJP[[#This Row],[Bespovratna sredstva - Nacionalni dio - HRK]]/7.5345</f>
        <v>9712.1433406330871</v>
      </c>
      <c r="S4002" s="52">
        <v>487840.96</v>
      </c>
      <c r="T4002" s="53">
        <f>Ugovori_OPULJP[[#This Row],[Bespovratna sredstva - Ukupno (EU+Nac) HRK
= Ukupna ugovorena vrijednost bespovratnih sredstava]]/7.5345</f>
        <v>64747.622270887252</v>
      </c>
      <c r="U4002" s="50">
        <v>0</v>
      </c>
      <c r="V4002" s="51">
        <f>Ugovori_OPULJP[[#This Row],[Javni doprinos korisnika - HRK]]/7.5345</f>
        <v>0</v>
      </c>
      <c r="W4002" s="50">
        <v>0</v>
      </c>
      <c r="X4002" s="51">
        <f>Ugovori_OPULJP[[#This Row],[Privatni doprinos korisnika - HRK]]/7.5345</f>
        <v>0</v>
      </c>
      <c r="Y4002" s="52">
        <v>487840.96</v>
      </c>
      <c r="Z4002" s="53">
        <f>Ugovori_OPULJP[[#This Row],[UKUPNI PRIHVATLJIVI IZDACI
TOTAL ELIGIBLE EXPENDITURE
= Bespovratna sredstva ukupno + doprinos korisnika
= Ukupni prihvatljivi troškovi
= Ukupna ugovorena vrijednost projekta HRK]]/7.5345</f>
        <v>64747.622270887252</v>
      </c>
      <c r="AA4002" s="44" t="s">
        <v>12326</v>
      </c>
      <c r="AB4002" s="44" t="s">
        <v>753</v>
      </c>
      <c r="AC4002" s="107" t="s">
        <v>14553</v>
      </c>
      <c r="AD4002" s="63" t="s">
        <v>12328</v>
      </c>
    </row>
    <row r="4003" spans="1:30" ht="88.5" customHeight="1" x14ac:dyDescent="0.2">
      <c r="A4003" s="61" t="s">
        <v>14554</v>
      </c>
      <c r="B4003" s="55" t="s">
        <v>12136</v>
      </c>
      <c r="C4003" s="56" t="s">
        <v>12323</v>
      </c>
      <c r="D4003" s="88" t="s">
        <v>13685</v>
      </c>
      <c r="E4003" s="44" t="s">
        <v>76</v>
      </c>
      <c r="F4003" s="62" t="s">
        <v>14555</v>
      </c>
      <c r="G4003" s="62" t="s">
        <v>14556</v>
      </c>
      <c r="H4003" s="59">
        <v>44502</v>
      </c>
      <c r="I4003" s="59">
        <v>44959</v>
      </c>
      <c r="J4003" s="48" t="str">
        <f>IF(Ugovori_OPULJP[[#This Row],[DATUM ZAVRŠETKA OPERACIJE]]&gt;DATE(2024,3,31),"u provedbi","završen")</f>
        <v>završen</v>
      </c>
      <c r="K4003" s="58" t="s">
        <v>9177</v>
      </c>
      <c r="L4003" s="58" t="s">
        <v>155</v>
      </c>
      <c r="M4003" s="49">
        <v>0.85</v>
      </c>
      <c r="N4003" s="49">
        <v>0.15</v>
      </c>
      <c r="O4003" s="50">
        <f>Ugovori_OPULJP[[#This Row],[Bespovratna sredstva - Ukupno (EU+Nac) HRK
= Ukupna ugovorena vrijednost bespovratnih sredstava]]*Ugovori_OPULJP[[#This Row],[EU STOPA SUFINANCIRANJA %
EU CO-FINANCING RATE %]]</f>
        <v>419666.25</v>
      </c>
      <c r="P4003" s="51">
        <f>Ugovori_OPULJP[[#This Row],[Bespovratna sredstva - EU dio - HRK]]/7.5345</f>
        <v>55699.283296834561</v>
      </c>
      <c r="Q4003" s="50">
        <f>Ugovori_OPULJP[[#This Row],[Bespovratna sredstva - Ukupno (EU+Nac) HRK
= Ukupna ugovorena vrijednost bespovratnih sredstava]]*Ugovori_OPULJP[[#This Row],[STOPA NACIONALNOG SUFINANCIRANJA %]]</f>
        <v>74058.75</v>
      </c>
      <c r="R4003" s="51">
        <f>Ugovori_OPULJP[[#This Row],[Bespovratna sredstva - Nacionalni dio - HRK]]/7.5345</f>
        <v>9829.2852876766865</v>
      </c>
      <c r="S4003" s="52">
        <v>493725</v>
      </c>
      <c r="T4003" s="53">
        <f>Ugovori_OPULJP[[#This Row],[Bespovratna sredstva - Ukupno (EU+Nac) HRK
= Ukupna ugovorena vrijednost bespovratnih sredstava]]/7.5345</f>
        <v>65528.568584511246</v>
      </c>
      <c r="U4003" s="50">
        <v>0</v>
      </c>
      <c r="V4003" s="51">
        <f>Ugovori_OPULJP[[#This Row],[Javni doprinos korisnika - HRK]]/7.5345</f>
        <v>0</v>
      </c>
      <c r="W4003" s="50">
        <v>0</v>
      </c>
      <c r="X4003" s="51">
        <f>Ugovori_OPULJP[[#This Row],[Privatni doprinos korisnika - HRK]]/7.5345</f>
        <v>0</v>
      </c>
      <c r="Y4003" s="52">
        <v>493725</v>
      </c>
      <c r="Z4003" s="53">
        <f>Ugovori_OPULJP[[#This Row],[UKUPNI PRIHVATLJIVI IZDACI
TOTAL ELIGIBLE EXPENDITURE
= Bespovratna sredstva ukupno + doprinos korisnika
= Ukupni prihvatljivi troškovi
= Ukupna ugovorena vrijednost projekta HRK]]/7.5345</f>
        <v>65528.568584511246</v>
      </c>
      <c r="AA4003" s="44" t="s">
        <v>12326</v>
      </c>
      <c r="AB4003" s="44" t="s">
        <v>753</v>
      </c>
      <c r="AC4003" s="107" t="s">
        <v>14557</v>
      </c>
      <c r="AD4003" s="63" t="s">
        <v>12328</v>
      </c>
    </row>
    <row r="4004" spans="1:30" ht="88.5" customHeight="1" x14ac:dyDescent="0.2">
      <c r="A4004" s="61" t="s">
        <v>14558</v>
      </c>
      <c r="B4004" s="55" t="s">
        <v>12136</v>
      </c>
      <c r="C4004" s="56" t="s">
        <v>12323</v>
      </c>
      <c r="D4004" s="88" t="s">
        <v>13685</v>
      </c>
      <c r="E4004" s="44" t="s">
        <v>76</v>
      </c>
      <c r="F4004" s="62" t="s">
        <v>14559</v>
      </c>
      <c r="G4004" s="45" t="s">
        <v>1647</v>
      </c>
      <c r="H4004" s="59">
        <v>44502</v>
      </c>
      <c r="I4004" s="59">
        <v>45048</v>
      </c>
      <c r="J4004" s="48" t="str">
        <f>IF(Ugovori_OPULJP[[#This Row],[DATUM ZAVRŠETKA OPERACIJE]]&gt;DATE(2024,3,31),"u provedbi","završen")</f>
        <v>završen</v>
      </c>
      <c r="K4004" s="67" t="s">
        <v>211</v>
      </c>
      <c r="L4004" s="58" t="s">
        <v>211</v>
      </c>
      <c r="M4004" s="49">
        <v>0.85</v>
      </c>
      <c r="N4004" s="49">
        <v>0.15</v>
      </c>
      <c r="O4004" s="50">
        <f>Ugovori_OPULJP[[#This Row],[Bespovratna sredstva - Ukupno (EU+Nac) HRK
= Ukupna ugovorena vrijednost bespovratnih sredstava]]*Ugovori_OPULJP[[#This Row],[EU STOPA SUFINANCIRANJA %
EU CO-FINANCING RATE %]]</f>
        <v>396773.6335</v>
      </c>
      <c r="P4004" s="51">
        <f>Ugovori_OPULJP[[#This Row],[Bespovratna sredstva - EU dio - HRK]]/7.5345</f>
        <v>52660.91094299555</v>
      </c>
      <c r="Q4004" s="50">
        <f>Ugovori_OPULJP[[#This Row],[Bespovratna sredstva - Ukupno (EU+Nac) HRK
= Ukupna ugovorena vrijednost bespovratnih sredstava]]*Ugovori_OPULJP[[#This Row],[STOPA NACIONALNOG SUFINANCIRANJA %]]</f>
        <v>70018.876499999998</v>
      </c>
      <c r="R4004" s="51">
        <f>Ugovori_OPULJP[[#This Row],[Bespovratna sredstva - Nacionalni dio - HRK]]/7.5345</f>
        <v>9293.101931116862</v>
      </c>
      <c r="S4004" s="52">
        <v>466792.51</v>
      </c>
      <c r="T4004" s="53">
        <f>Ugovori_OPULJP[[#This Row],[Bespovratna sredstva - Ukupno (EU+Nac) HRK
= Ukupna ugovorena vrijednost bespovratnih sredstava]]/7.5345</f>
        <v>61954.012874112414</v>
      </c>
      <c r="U4004" s="50">
        <v>0</v>
      </c>
      <c r="V4004" s="51">
        <f>Ugovori_OPULJP[[#This Row],[Javni doprinos korisnika - HRK]]/7.5345</f>
        <v>0</v>
      </c>
      <c r="W4004" s="50">
        <v>0</v>
      </c>
      <c r="X4004" s="51">
        <f>Ugovori_OPULJP[[#This Row],[Privatni doprinos korisnika - HRK]]/7.5345</f>
        <v>0</v>
      </c>
      <c r="Y4004" s="52">
        <v>466792.51</v>
      </c>
      <c r="Z4004" s="53">
        <f>Ugovori_OPULJP[[#This Row],[UKUPNI PRIHVATLJIVI IZDACI
TOTAL ELIGIBLE EXPENDITURE
= Bespovratna sredstva ukupno + doprinos korisnika
= Ukupni prihvatljivi troškovi
= Ukupna ugovorena vrijednost projekta HRK]]/7.5345</f>
        <v>61954.012874112414</v>
      </c>
      <c r="AA4004" s="44" t="s">
        <v>12326</v>
      </c>
      <c r="AB4004" s="44" t="s">
        <v>753</v>
      </c>
      <c r="AC4004" s="107" t="s">
        <v>14560</v>
      </c>
      <c r="AD4004" s="63" t="s">
        <v>12328</v>
      </c>
    </row>
    <row r="4005" spans="1:30" ht="88.5" customHeight="1" x14ac:dyDescent="0.2">
      <c r="A4005" s="61" t="s">
        <v>14561</v>
      </c>
      <c r="B4005" s="55" t="s">
        <v>12136</v>
      </c>
      <c r="C4005" s="56" t="s">
        <v>12323</v>
      </c>
      <c r="D4005" s="88" t="s">
        <v>13685</v>
      </c>
      <c r="E4005" s="44" t="s">
        <v>76</v>
      </c>
      <c r="F4005" s="62" t="s">
        <v>14562</v>
      </c>
      <c r="G4005" s="62" t="s">
        <v>14563</v>
      </c>
      <c r="H4005" s="59">
        <v>44502</v>
      </c>
      <c r="I4005" s="59">
        <v>44959</v>
      </c>
      <c r="J4005" s="48" t="str">
        <f>IF(Ugovori_OPULJP[[#This Row],[DATUM ZAVRŠETKA OPERACIJE]]&gt;DATE(2024,3,31),"u provedbi","završen")</f>
        <v>završen</v>
      </c>
      <c r="K4005" s="67" t="s">
        <v>9177</v>
      </c>
      <c r="L4005" s="58" t="s">
        <v>37</v>
      </c>
      <c r="M4005" s="49">
        <v>0.85</v>
      </c>
      <c r="N4005" s="49">
        <v>0.15</v>
      </c>
      <c r="O4005" s="50">
        <f>Ugovori_OPULJP[[#This Row],[Bespovratna sredstva - Ukupno (EU+Nac) HRK
= Ukupna ugovorena vrijednost bespovratnih sredstava]]*Ugovori_OPULJP[[#This Row],[EU STOPA SUFINANCIRANJA %
EU CO-FINANCING RATE %]]</f>
        <v>422168.4375</v>
      </c>
      <c r="P4005" s="51">
        <f>Ugovori_OPULJP[[#This Row],[Bespovratna sredstva - EU dio - HRK]]/7.5345</f>
        <v>56031.380649014529</v>
      </c>
      <c r="Q4005" s="50">
        <f>Ugovori_OPULJP[[#This Row],[Bespovratna sredstva - Ukupno (EU+Nac) HRK
= Ukupna ugovorena vrijednost bespovratnih sredstava]]*Ugovori_OPULJP[[#This Row],[STOPA NACIONALNOG SUFINANCIRANJA %]]</f>
        <v>74500.3125</v>
      </c>
      <c r="R4005" s="51">
        <f>Ugovori_OPULJP[[#This Row],[Bespovratna sredstva - Nacionalni dio - HRK]]/7.5345</f>
        <v>9887.8907027672703</v>
      </c>
      <c r="S4005" s="52">
        <v>496668.75</v>
      </c>
      <c r="T4005" s="53">
        <f>Ugovori_OPULJP[[#This Row],[Bespovratna sredstva - Ukupno (EU+Nac) HRK
= Ukupna ugovorena vrijednost bespovratnih sredstava]]/7.5345</f>
        <v>65919.271351781805</v>
      </c>
      <c r="U4005" s="50">
        <v>0</v>
      </c>
      <c r="V4005" s="51">
        <f>Ugovori_OPULJP[[#This Row],[Javni doprinos korisnika - HRK]]/7.5345</f>
        <v>0</v>
      </c>
      <c r="W4005" s="50">
        <v>0</v>
      </c>
      <c r="X4005" s="51">
        <f>Ugovori_OPULJP[[#This Row],[Privatni doprinos korisnika - HRK]]/7.5345</f>
        <v>0</v>
      </c>
      <c r="Y4005" s="52">
        <v>496668.75</v>
      </c>
      <c r="Z4005" s="53">
        <f>Ugovori_OPULJP[[#This Row],[UKUPNI PRIHVATLJIVI IZDACI
TOTAL ELIGIBLE EXPENDITURE
= Bespovratna sredstva ukupno + doprinos korisnika
= Ukupni prihvatljivi troškovi
= Ukupna ugovorena vrijednost projekta HRK]]/7.5345</f>
        <v>65919.271351781805</v>
      </c>
      <c r="AA4005" s="44" t="s">
        <v>12326</v>
      </c>
      <c r="AB4005" s="44" t="s">
        <v>753</v>
      </c>
      <c r="AC4005" s="107" t="s">
        <v>14564</v>
      </c>
      <c r="AD4005" s="63" t="s">
        <v>12328</v>
      </c>
    </row>
    <row r="4006" spans="1:30" ht="88.5" customHeight="1" x14ac:dyDescent="0.2">
      <c r="A4006" s="61" t="s">
        <v>14565</v>
      </c>
      <c r="B4006" s="55" t="s">
        <v>12136</v>
      </c>
      <c r="C4006" s="56" t="s">
        <v>12323</v>
      </c>
      <c r="D4006" s="88" t="s">
        <v>13685</v>
      </c>
      <c r="E4006" s="44" t="s">
        <v>76</v>
      </c>
      <c r="F4006" s="62" t="s">
        <v>14566</v>
      </c>
      <c r="G4006" s="62" t="s">
        <v>1832</v>
      </c>
      <c r="H4006" s="59">
        <v>44522</v>
      </c>
      <c r="I4006" s="59">
        <v>45068</v>
      </c>
      <c r="J4006" s="48" t="str">
        <f>IF(Ugovori_OPULJP[[#This Row],[DATUM ZAVRŠETKA OPERACIJE]]&gt;DATE(2024,3,31),"u provedbi","završen")</f>
        <v>završen</v>
      </c>
      <c r="K4006" s="58" t="s">
        <v>155</v>
      </c>
      <c r="L4006" s="58" t="s">
        <v>155</v>
      </c>
      <c r="M4006" s="49">
        <v>0.85</v>
      </c>
      <c r="N4006" s="49">
        <v>0.15</v>
      </c>
      <c r="O4006" s="50">
        <f>Ugovori_OPULJP[[#This Row],[Bespovratna sredstva - Ukupno (EU+Nac) HRK
= Ukupna ugovorena vrijednost bespovratnih sredstava]]*Ugovori_OPULJP[[#This Row],[EU STOPA SUFINANCIRANJA %
EU CO-FINANCING RATE %]]</f>
        <v>394315</v>
      </c>
      <c r="P4006" s="51">
        <f>Ugovori_OPULJP[[#This Row],[Bespovratna sredstva - EU dio - HRK]]/7.5345</f>
        <v>52334.594200013271</v>
      </c>
      <c r="Q4006" s="50">
        <f>Ugovori_OPULJP[[#This Row],[Bespovratna sredstva - Ukupno (EU+Nac) HRK
= Ukupna ugovorena vrijednost bespovratnih sredstava]]*Ugovori_OPULJP[[#This Row],[STOPA NACIONALNOG SUFINANCIRANJA %]]</f>
        <v>69585</v>
      </c>
      <c r="R4006" s="51">
        <f>Ugovori_OPULJP[[#This Row],[Bespovratna sredstva - Nacionalni dio - HRK]]/7.5345</f>
        <v>9235.5166235317538</v>
      </c>
      <c r="S4006" s="52">
        <v>463900</v>
      </c>
      <c r="T4006" s="53">
        <f>Ugovori_OPULJP[[#This Row],[Bespovratna sredstva - Ukupno (EU+Nac) HRK
= Ukupna ugovorena vrijednost bespovratnih sredstava]]/7.5345</f>
        <v>61570.110823545023</v>
      </c>
      <c r="U4006" s="50">
        <v>0</v>
      </c>
      <c r="V4006" s="51">
        <f>Ugovori_OPULJP[[#This Row],[Javni doprinos korisnika - HRK]]/7.5345</f>
        <v>0</v>
      </c>
      <c r="W4006" s="50">
        <v>0</v>
      </c>
      <c r="X4006" s="51">
        <f>Ugovori_OPULJP[[#This Row],[Privatni doprinos korisnika - HRK]]/7.5345</f>
        <v>0</v>
      </c>
      <c r="Y4006" s="52">
        <v>463900</v>
      </c>
      <c r="Z4006" s="53">
        <f>Ugovori_OPULJP[[#This Row],[UKUPNI PRIHVATLJIVI IZDACI
TOTAL ELIGIBLE EXPENDITURE
= Bespovratna sredstva ukupno + doprinos korisnika
= Ukupni prihvatljivi troškovi
= Ukupna ugovorena vrijednost projekta HRK]]/7.5345</f>
        <v>61570.110823545023</v>
      </c>
      <c r="AA4006" s="44" t="s">
        <v>12326</v>
      </c>
      <c r="AB4006" s="44" t="s">
        <v>753</v>
      </c>
      <c r="AC4006" s="107" t="s">
        <v>14567</v>
      </c>
      <c r="AD4006" s="43" t="s">
        <v>12328</v>
      </c>
    </row>
    <row r="4007" spans="1:30" ht="88.5" customHeight="1" x14ac:dyDescent="0.2">
      <c r="A4007" s="61" t="s">
        <v>14568</v>
      </c>
      <c r="B4007" s="55" t="s">
        <v>12136</v>
      </c>
      <c r="C4007" s="56" t="s">
        <v>12323</v>
      </c>
      <c r="D4007" s="88" t="s">
        <v>13685</v>
      </c>
      <c r="E4007" s="44" t="s">
        <v>76</v>
      </c>
      <c r="F4007" s="62" t="s">
        <v>14569</v>
      </c>
      <c r="G4007" s="62" t="s">
        <v>14570</v>
      </c>
      <c r="H4007" s="59">
        <v>44502</v>
      </c>
      <c r="I4007" s="59">
        <v>45048</v>
      </c>
      <c r="J4007" s="48" t="str">
        <f>IF(Ugovori_OPULJP[[#This Row],[DATUM ZAVRŠETKA OPERACIJE]]&gt;DATE(2024,3,31),"u provedbi","završen")</f>
        <v>završen</v>
      </c>
      <c r="K4007" s="67" t="s">
        <v>211</v>
      </c>
      <c r="L4007" s="58" t="s">
        <v>37</v>
      </c>
      <c r="M4007" s="49">
        <v>0.85</v>
      </c>
      <c r="N4007" s="49">
        <v>0.15</v>
      </c>
      <c r="O4007" s="50">
        <f>Ugovori_OPULJP[[#This Row],[Bespovratna sredstva - Ukupno (EU+Nac) HRK
= Ukupna ugovorena vrijednost bespovratnih sredstava]]*Ugovori_OPULJP[[#This Row],[EU STOPA SUFINANCIRANJA %
EU CO-FINANCING RATE %]]</f>
        <v>420284.99900000001</v>
      </c>
      <c r="P4007" s="51">
        <f>Ugovori_OPULJP[[#This Row],[Bespovratna sredstva - EU dio - HRK]]/7.5345</f>
        <v>55781.405401818301</v>
      </c>
      <c r="Q4007" s="50">
        <f>Ugovori_OPULJP[[#This Row],[Bespovratna sredstva - Ukupno (EU+Nac) HRK
= Ukupna ugovorena vrijednost bespovratnih sredstava]]*Ugovori_OPULJP[[#This Row],[STOPA NACIONALNOG SUFINANCIRANJA %]]</f>
        <v>74167.940999999992</v>
      </c>
      <c r="R4007" s="51">
        <f>Ugovori_OPULJP[[#This Row],[Bespovratna sredstva - Nacionalni dio - HRK]]/7.5345</f>
        <v>9843.7774238502861</v>
      </c>
      <c r="S4007" s="52">
        <v>494452.94</v>
      </c>
      <c r="T4007" s="53">
        <f>Ugovori_OPULJP[[#This Row],[Bespovratna sredstva - Ukupno (EU+Nac) HRK
= Ukupna ugovorena vrijednost bespovratnih sredstava]]/7.5345</f>
        <v>65625.182825668584</v>
      </c>
      <c r="U4007" s="50">
        <v>0</v>
      </c>
      <c r="V4007" s="51">
        <f>Ugovori_OPULJP[[#This Row],[Javni doprinos korisnika - HRK]]/7.5345</f>
        <v>0</v>
      </c>
      <c r="W4007" s="50">
        <v>0</v>
      </c>
      <c r="X4007" s="51">
        <f>Ugovori_OPULJP[[#This Row],[Privatni doprinos korisnika - HRK]]/7.5345</f>
        <v>0</v>
      </c>
      <c r="Y4007" s="52">
        <v>494452.94</v>
      </c>
      <c r="Z4007" s="53">
        <f>Ugovori_OPULJP[[#This Row],[UKUPNI PRIHVATLJIVI IZDACI
TOTAL ELIGIBLE EXPENDITURE
= Bespovratna sredstva ukupno + doprinos korisnika
= Ukupni prihvatljivi troškovi
= Ukupna ugovorena vrijednost projekta HRK]]/7.5345</f>
        <v>65625.182825668584</v>
      </c>
      <c r="AA4007" s="44" t="s">
        <v>12326</v>
      </c>
      <c r="AB4007" s="44" t="s">
        <v>753</v>
      </c>
      <c r="AC4007" s="107" t="s">
        <v>14571</v>
      </c>
      <c r="AD4007" s="43" t="s">
        <v>12328</v>
      </c>
    </row>
    <row r="4008" spans="1:30" ht="88.5" customHeight="1" x14ac:dyDescent="0.2">
      <c r="A4008" s="61" t="s">
        <v>14572</v>
      </c>
      <c r="B4008" s="55" t="s">
        <v>12136</v>
      </c>
      <c r="C4008" s="56" t="s">
        <v>12323</v>
      </c>
      <c r="D4008" s="88" t="s">
        <v>13685</v>
      </c>
      <c r="E4008" s="44" t="s">
        <v>76</v>
      </c>
      <c r="F4008" s="62" t="s">
        <v>14573</v>
      </c>
      <c r="G4008" s="62" t="s">
        <v>3944</v>
      </c>
      <c r="H4008" s="59">
        <v>44502</v>
      </c>
      <c r="I4008" s="59">
        <v>45048</v>
      </c>
      <c r="J4008" s="48" t="str">
        <f>IF(Ugovori_OPULJP[[#This Row],[DATUM ZAVRŠETKA OPERACIJE]]&gt;DATE(2024,3,31),"u provedbi","završen")</f>
        <v>završen</v>
      </c>
      <c r="K4008" s="67" t="s">
        <v>14574</v>
      </c>
      <c r="L4008" s="58" t="s">
        <v>155</v>
      </c>
      <c r="M4008" s="49">
        <v>0.85</v>
      </c>
      <c r="N4008" s="49">
        <v>0.15</v>
      </c>
      <c r="O4008" s="50">
        <f>Ugovori_OPULJP[[#This Row],[Bespovratna sredstva - Ukupno (EU+Nac) HRK
= Ukupna ugovorena vrijednost bespovratnih sredstava]]*Ugovori_OPULJP[[#This Row],[EU STOPA SUFINANCIRANJA %
EU CO-FINANCING RATE %]]</f>
        <v>420322.45</v>
      </c>
      <c r="P4008" s="51">
        <f>Ugovori_OPULJP[[#This Row],[Bespovratna sredstva - EU dio - HRK]]/7.5345</f>
        <v>55786.376003716236</v>
      </c>
      <c r="Q4008" s="50">
        <f>Ugovori_OPULJP[[#This Row],[Bespovratna sredstva - Ukupno (EU+Nac) HRK
= Ukupna ugovorena vrijednost bespovratnih sredstava]]*Ugovori_OPULJP[[#This Row],[STOPA NACIONALNOG SUFINANCIRANJA %]]</f>
        <v>74174.55</v>
      </c>
      <c r="R4008" s="51">
        <f>Ugovori_OPULJP[[#This Row],[Bespovratna sredstva - Nacionalni dio - HRK]]/7.5345</f>
        <v>9844.6545888911005</v>
      </c>
      <c r="S4008" s="52">
        <v>494497</v>
      </c>
      <c r="T4008" s="53">
        <f>Ugovori_OPULJP[[#This Row],[Bespovratna sredstva - Ukupno (EU+Nac) HRK
= Ukupna ugovorena vrijednost bespovratnih sredstava]]/7.5345</f>
        <v>65631.030592607334</v>
      </c>
      <c r="U4008" s="50">
        <v>0</v>
      </c>
      <c r="V4008" s="51">
        <f>Ugovori_OPULJP[[#This Row],[Javni doprinos korisnika - HRK]]/7.5345</f>
        <v>0</v>
      </c>
      <c r="W4008" s="50">
        <v>0</v>
      </c>
      <c r="X4008" s="51">
        <f>Ugovori_OPULJP[[#This Row],[Privatni doprinos korisnika - HRK]]/7.5345</f>
        <v>0</v>
      </c>
      <c r="Y4008" s="52">
        <v>494497</v>
      </c>
      <c r="Z4008" s="53">
        <f>Ugovori_OPULJP[[#This Row],[UKUPNI PRIHVATLJIVI IZDACI
TOTAL ELIGIBLE EXPENDITURE
= Bespovratna sredstva ukupno + doprinos korisnika
= Ukupni prihvatljivi troškovi
= Ukupna ugovorena vrijednost projekta HRK]]/7.5345</f>
        <v>65631.030592607334</v>
      </c>
      <c r="AA4008" s="44" t="s">
        <v>12326</v>
      </c>
      <c r="AB4008" s="44" t="s">
        <v>753</v>
      </c>
      <c r="AC4008" s="107" t="s">
        <v>14575</v>
      </c>
      <c r="AD4008" s="43" t="s">
        <v>12328</v>
      </c>
    </row>
    <row r="4009" spans="1:30" ht="88.5" customHeight="1" x14ac:dyDescent="0.2">
      <c r="A4009" s="61" t="s">
        <v>14576</v>
      </c>
      <c r="B4009" s="55" t="s">
        <v>12136</v>
      </c>
      <c r="C4009" s="56" t="s">
        <v>12323</v>
      </c>
      <c r="D4009" s="88" t="s">
        <v>13685</v>
      </c>
      <c r="E4009" s="44" t="s">
        <v>76</v>
      </c>
      <c r="F4009" s="62" t="s">
        <v>14577</v>
      </c>
      <c r="G4009" s="62" t="s">
        <v>14578</v>
      </c>
      <c r="H4009" s="59">
        <v>44508</v>
      </c>
      <c r="I4009" s="59">
        <v>45054</v>
      </c>
      <c r="J4009" s="48" t="str">
        <f>IF(Ugovori_OPULJP[[#This Row],[DATUM ZAVRŠETKA OPERACIJE]]&gt;DATE(2024,3,31),"u provedbi","završen")</f>
        <v>završen</v>
      </c>
      <c r="K4009" s="58" t="s">
        <v>211</v>
      </c>
      <c r="L4009" s="58" t="s">
        <v>211</v>
      </c>
      <c r="M4009" s="49">
        <v>0.85</v>
      </c>
      <c r="N4009" s="49">
        <v>0.15</v>
      </c>
      <c r="O4009" s="50">
        <f>Ugovori_OPULJP[[#This Row],[Bespovratna sredstva - Ukupno (EU+Nac) HRK
= Ukupna ugovorena vrijednost bespovratnih sredstava]]*Ugovori_OPULJP[[#This Row],[EU STOPA SUFINANCIRANJA %
EU CO-FINANCING RATE %]]</f>
        <v>397358</v>
      </c>
      <c r="P4009" s="51">
        <f>Ugovori_OPULJP[[#This Row],[Bespovratna sredstva - EU dio - HRK]]/7.5345</f>
        <v>52738.469706018979</v>
      </c>
      <c r="Q4009" s="50">
        <f>Ugovori_OPULJP[[#This Row],[Bespovratna sredstva - Ukupno (EU+Nac) HRK
= Ukupna ugovorena vrijednost bespovratnih sredstava]]*Ugovori_OPULJP[[#This Row],[STOPA NACIONALNOG SUFINANCIRANJA %]]</f>
        <v>70122</v>
      </c>
      <c r="R4009" s="51">
        <f>Ugovori_OPULJP[[#This Row],[Bespovratna sredstva - Nacionalni dio - HRK]]/7.5345</f>
        <v>9306.7887716504083</v>
      </c>
      <c r="S4009" s="52">
        <v>467480</v>
      </c>
      <c r="T4009" s="53">
        <f>Ugovori_OPULJP[[#This Row],[Bespovratna sredstva - Ukupno (EU+Nac) HRK
= Ukupna ugovorena vrijednost bespovratnih sredstava]]/7.5345</f>
        <v>62045.258477669384</v>
      </c>
      <c r="U4009" s="50">
        <v>0</v>
      </c>
      <c r="V4009" s="51">
        <f>Ugovori_OPULJP[[#This Row],[Javni doprinos korisnika - HRK]]/7.5345</f>
        <v>0</v>
      </c>
      <c r="W4009" s="50">
        <v>0</v>
      </c>
      <c r="X4009" s="51">
        <f>Ugovori_OPULJP[[#This Row],[Privatni doprinos korisnika - HRK]]/7.5345</f>
        <v>0</v>
      </c>
      <c r="Y4009" s="52">
        <v>467480</v>
      </c>
      <c r="Z4009" s="53">
        <f>Ugovori_OPULJP[[#This Row],[UKUPNI PRIHVATLJIVI IZDACI
TOTAL ELIGIBLE EXPENDITURE
= Bespovratna sredstva ukupno + doprinos korisnika
= Ukupni prihvatljivi troškovi
= Ukupna ugovorena vrijednost projekta HRK]]/7.5345</f>
        <v>62045.258477669384</v>
      </c>
      <c r="AA4009" s="44" t="s">
        <v>12326</v>
      </c>
      <c r="AB4009" s="44" t="s">
        <v>753</v>
      </c>
      <c r="AC4009" s="107" t="s">
        <v>14579</v>
      </c>
      <c r="AD4009" s="43" t="s">
        <v>12328</v>
      </c>
    </row>
    <row r="4010" spans="1:30" ht="88.5" customHeight="1" x14ac:dyDescent="0.2">
      <c r="A4010" s="61" t="s">
        <v>14580</v>
      </c>
      <c r="B4010" s="55" t="s">
        <v>12136</v>
      </c>
      <c r="C4010" s="56" t="s">
        <v>12323</v>
      </c>
      <c r="D4010" s="88" t="s">
        <v>13685</v>
      </c>
      <c r="E4010" s="44" t="s">
        <v>76</v>
      </c>
      <c r="F4010" s="62" t="s">
        <v>14581</v>
      </c>
      <c r="G4010" s="62" t="s">
        <v>7319</v>
      </c>
      <c r="H4010" s="59">
        <v>44515</v>
      </c>
      <c r="I4010" s="59">
        <v>44880</v>
      </c>
      <c r="J4010" s="48" t="str">
        <f>IF(Ugovori_OPULJP[[#This Row],[DATUM ZAVRŠETKA OPERACIJE]]&gt;DATE(2024,3,31),"u provedbi","završen")</f>
        <v>završen</v>
      </c>
      <c r="K4010" s="58" t="s">
        <v>9177</v>
      </c>
      <c r="L4010" s="58" t="s">
        <v>37</v>
      </c>
      <c r="M4010" s="49">
        <v>0.85</v>
      </c>
      <c r="N4010" s="49">
        <v>0.15</v>
      </c>
      <c r="O4010" s="50">
        <f>Ugovori_OPULJP[[#This Row],[Bespovratna sredstva - Ukupno (EU+Nac) HRK
= Ukupna ugovorena vrijednost bespovratnih sredstava]]*Ugovori_OPULJP[[#This Row],[EU STOPA SUFINANCIRANJA %
EU CO-FINANCING RATE %]]</f>
        <v>225520.2065</v>
      </c>
      <c r="P4010" s="51">
        <f>Ugovori_OPULJP[[#This Row],[Bespovratna sredstva - EU dio - HRK]]/7.5345</f>
        <v>29931.675160926403</v>
      </c>
      <c r="Q4010" s="50">
        <f>Ugovori_OPULJP[[#This Row],[Bespovratna sredstva - Ukupno (EU+Nac) HRK
= Ukupna ugovorena vrijednost bespovratnih sredstava]]*Ugovori_OPULJP[[#This Row],[STOPA NACIONALNOG SUFINANCIRANJA %]]</f>
        <v>39797.683499999999</v>
      </c>
      <c r="R4010" s="51">
        <f>Ugovori_OPULJP[[#This Row],[Bespovratna sredstva - Nacionalni dio - HRK]]/7.5345</f>
        <v>5282.0603225164241</v>
      </c>
      <c r="S4010" s="52">
        <v>265317.89</v>
      </c>
      <c r="T4010" s="53">
        <f>Ugovori_OPULJP[[#This Row],[Bespovratna sredstva - Ukupno (EU+Nac) HRK
= Ukupna ugovorena vrijednost bespovratnih sredstava]]/7.5345</f>
        <v>35213.735483442826</v>
      </c>
      <c r="U4010" s="50">
        <v>0</v>
      </c>
      <c r="V4010" s="51">
        <f>Ugovori_OPULJP[[#This Row],[Javni doprinos korisnika - HRK]]/7.5345</f>
        <v>0</v>
      </c>
      <c r="W4010" s="50">
        <v>0</v>
      </c>
      <c r="X4010" s="51">
        <f>Ugovori_OPULJP[[#This Row],[Privatni doprinos korisnika - HRK]]/7.5345</f>
        <v>0</v>
      </c>
      <c r="Y4010" s="52">
        <v>265317.89</v>
      </c>
      <c r="Z4010" s="53">
        <f>Ugovori_OPULJP[[#This Row],[UKUPNI PRIHVATLJIVI IZDACI
TOTAL ELIGIBLE EXPENDITURE
= Bespovratna sredstva ukupno + doprinos korisnika
= Ukupni prihvatljivi troškovi
= Ukupna ugovorena vrijednost projekta HRK]]/7.5345</f>
        <v>35213.735483442826</v>
      </c>
      <c r="AA4010" s="44" t="s">
        <v>12326</v>
      </c>
      <c r="AB4010" s="44" t="s">
        <v>753</v>
      </c>
      <c r="AC4010" s="107" t="s">
        <v>14582</v>
      </c>
      <c r="AD4010" s="43" t="s">
        <v>12328</v>
      </c>
    </row>
    <row r="4011" spans="1:30" ht="88.5" customHeight="1" x14ac:dyDescent="0.2">
      <c r="A4011" s="61" t="s">
        <v>14583</v>
      </c>
      <c r="B4011" s="55" t="s">
        <v>12136</v>
      </c>
      <c r="C4011" s="56" t="s">
        <v>12323</v>
      </c>
      <c r="D4011" s="88" t="s">
        <v>13685</v>
      </c>
      <c r="E4011" s="44" t="s">
        <v>76</v>
      </c>
      <c r="F4011" s="62" t="s">
        <v>14584</v>
      </c>
      <c r="G4011" s="62" t="s">
        <v>6101</v>
      </c>
      <c r="H4011" s="59">
        <v>44502</v>
      </c>
      <c r="I4011" s="59">
        <v>44959</v>
      </c>
      <c r="J4011" s="48" t="str">
        <f>IF(Ugovori_OPULJP[[#This Row],[DATUM ZAVRŠETKA OPERACIJE]]&gt;DATE(2024,3,31),"u provedbi","završen")</f>
        <v>završen</v>
      </c>
      <c r="K4011" s="67" t="s">
        <v>211</v>
      </c>
      <c r="L4011" s="58" t="s">
        <v>37</v>
      </c>
      <c r="M4011" s="49">
        <v>0.85</v>
      </c>
      <c r="N4011" s="49">
        <v>0.15</v>
      </c>
      <c r="O4011" s="50">
        <f>Ugovori_OPULJP[[#This Row],[Bespovratna sredstva - Ukupno (EU+Nac) HRK
= Ukupna ugovorena vrijednost bespovratnih sredstava]]*Ugovori_OPULJP[[#This Row],[EU STOPA SUFINANCIRANJA %
EU CO-FINANCING RATE %]]</f>
        <v>399828.848</v>
      </c>
      <c r="P4011" s="51">
        <f>Ugovori_OPULJP[[#This Row],[Bespovratna sredstva - EU dio - HRK]]/7.5345</f>
        <v>53066.407591744639</v>
      </c>
      <c r="Q4011" s="50">
        <f>Ugovori_OPULJP[[#This Row],[Bespovratna sredstva - Ukupno (EU+Nac) HRK
= Ukupna ugovorena vrijednost bespovratnih sredstava]]*Ugovori_OPULJP[[#This Row],[STOPA NACIONALNOG SUFINANCIRANJA %]]</f>
        <v>70558.031999999992</v>
      </c>
      <c r="R4011" s="51">
        <f>Ugovori_OPULJP[[#This Row],[Bespovratna sredstva - Nacionalni dio - HRK]]/7.5345</f>
        <v>9364.6601632490529</v>
      </c>
      <c r="S4011" s="52">
        <v>470386.88</v>
      </c>
      <c r="T4011" s="53">
        <f>Ugovori_OPULJP[[#This Row],[Bespovratna sredstva - Ukupno (EU+Nac) HRK
= Ukupna ugovorena vrijednost bespovratnih sredstava]]/7.5345</f>
        <v>62431.067754993695</v>
      </c>
      <c r="U4011" s="50">
        <v>0</v>
      </c>
      <c r="V4011" s="51">
        <f>Ugovori_OPULJP[[#This Row],[Javni doprinos korisnika - HRK]]/7.5345</f>
        <v>0</v>
      </c>
      <c r="W4011" s="50">
        <v>0</v>
      </c>
      <c r="X4011" s="51">
        <f>Ugovori_OPULJP[[#This Row],[Privatni doprinos korisnika - HRK]]/7.5345</f>
        <v>0</v>
      </c>
      <c r="Y4011" s="52">
        <v>470386.88</v>
      </c>
      <c r="Z4011" s="53">
        <f>Ugovori_OPULJP[[#This Row],[UKUPNI PRIHVATLJIVI IZDACI
TOTAL ELIGIBLE EXPENDITURE
= Bespovratna sredstva ukupno + doprinos korisnika
= Ukupni prihvatljivi troškovi
= Ukupna ugovorena vrijednost projekta HRK]]/7.5345</f>
        <v>62431.067754993695</v>
      </c>
      <c r="AA4011" s="44" t="s">
        <v>12326</v>
      </c>
      <c r="AB4011" s="44" t="s">
        <v>753</v>
      </c>
      <c r="AC4011" s="107" t="s">
        <v>14585</v>
      </c>
      <c r="AD4011" s="43" t="s">
        <v>12328</v>
      </c>
    </row>
    <row r="4012" spans="1:30" ht="88.5" customHeight="1" x14ac:dyDescent="0.2">
      <c r="A4012" s="61" t="s">
        <v>14586</v>
      </c>
      <c r="B4012" s="55" t="s">
        <v>12136</v>
      </c>
      <c r="C4012" s="56" t="s">
        <v>12323</v>
      </c>
      <c r="D4012" s="88" t="s">
        <v>13685</v>
      </c>
      <c r="E4012" s="44" t="s">
        <v>76</v>
      </c>
      <c r="F4012" s="62" t="s">
        <v>14587</v>
      </c>
      <c r="G4012" s="62" t="s">
        <v>14588</v>
      </c>
      <c r="H4012" s="59">
        <v>44608</v>
      </c>
      <c r="I4012" s="59">
        <v>45154</v>
      </c>
      <c r="J4012" s="48" t="str">
        <f>IF(Ugovori_OPULJP[[#This Row],[DATUM ZAVRŠETKA OPERACIJE]]&gt;DATE(2024,3,31),"u provedbi","završen")</f>
        <v>završen</v>
      </c>
      <c r="K4012" s="58" t="s">
        <v>155</v>
      </c>
      <c r="L4012" s="58" t="s">
        <v>155</v>
      </c>
      <c r="M4012" s="68">
        <v>0.85</v>
      </c>
      <c r="N4012" s="49">
        <v>0.15</v>
      </c>
      <c r="O4012" s="50">
        <f>Ugovori_OPULJP[[#This Row],[Bespovratna sredstva - Ukupno (EU+Nac) HRK
= Ukupna ugovorena vrijednost bespovratnih sredstava]]*Ugovori_OPULJP[[#This Row],[EU STOPA SUFINANCIRANJA %
EU CO-FINANCING RATE %]]</f>
        <v>393993.39400000003</v>
      </c>
      <c r="P4012" s="51">
        <f>Ugovori_OPULJP[[#This Row],[Bespovratna sredstva - EU dio - HRK]]/7.5345</f>
        <v>52291.909748490281</v>
      </c>
      <c r="Q4012" s="50">
        <f>Ugovori_OPULJP[[#This Row],[Bespovratna sredstva - Ukupno (EU+Nac) HRK
= Ukupna ugovorena vrijednost bespovratnih sredstava]]*Ugovori_OPULJP[[#This Row],[STOPA NACIONALNOG SUFINANCIRANJA %]]</f>
        <v>69528.245999999999</v>
      </c>
      <c r="R4012" s="51">
        <f>Ugovori_OPULJP[[#This Row],[Bespovratna sredstva - Nacionalni dio - HRK]]/7.5345</f>
        <v>9227.9840732629891</v>
      </c>
      <c r="S4012" s="52">
        <v>463521.64</v>
      </c>
      <c r="T4012" s="53">
        <f>Ugovori_OPULJP[[#This Row],[Bespovratna sredstva - Ukupno (EU+Nac) HRK
= Ukupna ugovorena vrijednost bespovratnih sredstava]]/7.5345</f>
        <v>61519.893821753263</v>
      </c>
      <c r="U4012" s="50">
        <v>0</v>
      </c>
      <c r="V4012" s="51">
        <f>Ugovori_OPULJP[[#This Row],[Javni doprinos korisnika - HRK]]/7.5345</f>
        <v>0</v>
      </c>
      <c r="W4012" s="50">
        <v>0</v>
      </c>
      <c r="X4012" s="51">
        <f>Ugovori_OPULJP[[#This Row],[Privatni doprinos korisnika - HRK]]/7.5345</f>
        <v>0</v>
      </c>
      <c r="Y4012" s="52">
        <v>463521.64</v>
      </c>
      <c r="Z4012" s="53">
        <f>Ugovori_OPULJP[[#This Row],[UKUPNI PRIHVATLJIVI IZDACI
TOTAL ELIGIBLE EXPENDITURE
= Bespovratna sredstva ukupno + doprinos korisnika
= Ukupni prihvatljivi troškovi
= Ukupna ugovorena vrijednost projekta HRK]]/7.5345</f>
        <v>61519.893821753263</v>
      </c>
      <c r="AA4012" s="57" t="s">
        <v>12326</v>
      </c>
      <c r="AB4012" s="57" t="s">
        <v>753</v>
      </c>
      <c r="AC4012" s="107" t="s">
        <v>14589</v>
      </c>
      <c r="AD4012" s="43" t="s">
        <v>12328</v>
      </c>
    </row>
    <row r="4013" spans="1:30" ht="88.5" customHeight="1" x14ac:dyDescent="0.2">
      <c r="A4013" s="61" t="s">
        <v>14590</v>
      </c>
      <c r="B4013" s="55" t="s">
        <v>12136</v>
      </c>
      <c r="C4013" s="56" t="s">
        <v>12323</v>
      </c>
      <c r="D4013" s="88" t="s">
        <v>13685</v>
      </c>
      <c r="E4013" s="44" t="s">
        <v>76</v>
      </c>
      <c r="F4013" s="62" t="s">
        <v>14591</v>
      </c>
      <c r="G4013" s="62" t="s">
        <v>14592</v>
      </c>
      <c r="H4013" s="59">
        <v>44560</v>
      </c>
      <c r="I4013" s="59">
        <v>45107</v>
      </c>
      <c r="J4013" s="48" t="str">
        <f>IF(Ugovori_OPULJP[[#This Row],[DATUM ZAVRŠETKA OPERACIJE]]&gt;DATE(2024,3,31),"u provedbi","završen")</f>
        <v>završen</v>
      </c>
      <c r="K4013" s="58" t="s">
        <v>211</v>
      </c>
      <c r="L4013" s="58" t="s">
        <v>211</v>
      </c>
      <c r="M4013" s="74" t="s">
        <v>3114</v>
      </c>
      <c r="N4013" s="49">
        <v>0.15</v>
      </c>
      <c r="O4013" s="50">
        <f>Ugovori_OPULJP[[#This Row],[Bespovratna sredstva - Ukupno (EU+Nac) HRK
= Ukupna ugovorena vrijednost bespovratnih sredstava]]*Ugovori_OPULJP[[#This Row],[EU STOPA SUFINANCIRANJA %
EU CO-FINANCING RATE %]]</f>
        <v>419696</v>
      </c>
      <c r="P4013" s="51">
        <f>Ugovori_OPULJP[[#This Row],[Bespovratna sredstva - EU dio - HRK]]/7.5345</f>
        <v>55703.231800384892</v>
      </c>
      <c r="Q4013" s="50">
        <f>Ugovori_OPULJP[[#This Row],[Bespovratna sredstva - Ukupno (EU+Nac) HRK
= Ukupna ugovorena vrijednost bespovratnih sredstava]]*Ugovori_OPULJP[[#This Row],[STOPA NACIONALNOG SUFINANCIRANJA %]]</f>
        <v>74064</v>
      </c>
      <c r="R4013" s="51">
        <f>Ugovori_OPULJP[[#This Row],[Bespovratna sredstva - Nacionalni dio - HRK]]/7.5345</f>
        <v>9829.9820824208637</v>
      </c>
      <c r="S4013" s="52">
        <v>493760</v>
      </c>
      <c r="T4013" s="53">
        <f>Ugovori_OPULJP[[#This Row],[Bespovratna sredstva - Ukupno (EU+Nac) HRK
= Ukupna ugovorena vrijednost bespovratnih sredstava]]/7.5345</f>
        <v>65533.213882805758</v>
      </c>
      <c r="U4013" s="50">
        <v>0</v>
      </c>
      <c r="V4013" s="51">
        <f>Ugovori_OPULJP[[#This Row],[Javni doprinos korisnika - HRK]]/7.5345</f>
        <v>0</v>
      </c>
      <c r="W4013" s="50">
        <v>0</v>
      </c>
      <c r="X4013" s="51">
        <f>Ugovori_OPULJP[[#This Row],[Privatni doprinos korisnika - HRK]]/7.5345</f>
        <v>0</v>
      </c>
      <c r="Y4013" s="52">
        <v>493760</v>
      </c>
      <c r="Z4013" s="53">
        <f>Ugovori_OPULJP[[#This Row],[UKUPNI PRIHVATLJIVI IZDACI
TOTAL ELIGIBLE EXPENDITURE
= Bespovratna sredstva ukupno + doprinos korisnika
= Ukupni prihvatljivi troškovi
= Ukupna ugovorena vrijednost projekta HRK]]/7.5345</f>
        <v>65533.213882805758</v>
      </c>
      <c r="AA4013" s="57" t="s">
        <v>12326</v>
      </c>
      <c r="AB4013" s="57" t="s">
        <v>753</v>
      </c>
      <c r="AC4013" s="107" t="s">
        <v>14593</v>
      </c>
      <c r="AD4013" s="43" t="s">
        <v>12328</v>
      </c>
    </row>
    <row r="4014" spans="1:30" ht="88.5" customHeight="1" x14ac:dyDescent="0.2">
      <c r="A4014" s="61" t="s">
        <v>14594</v>
      </c>
      <c r="B4014" s="55" t="s">
        <v>12136</v>
      </c>
      <c r="C4014" s="56" t="s">
        <v>12323</v>
      </c>
      <c r="D4014" s="88" t="s">
        <v>13685</v>
      </c>
      <c r="E4014" s="44" t="s">
        <v>76</v>
      </c>
      <c r="F4014" s="62" t="s">
        <v>14595</v>
      </c>
      <c r="G4014" s="62" t="s">
        <v>14596</v>
      </c>
      <c r="H4014" s="59">
        <v>44560</v>
      </c>
      <c r="I4014" s="59">
        <v>45015</v>
      </c>
      <c r="J4014" s="48" t="str">
        <f>IF(Ugovori_OPULJP[[#This Row],[DATUM ZAVRŠETKA OPERACIJE]]&gt;DATE(2024,3,31),"u provedbi","završen")</f>
        <v>završen</v>
      </c>
      <c r="K4014" s="58" t="s">
        <v>211</v>
      </c>
      <c r="L4014" s="58" t="s">
        <v>211</v>
      </c>
      <c r="M4014" s="74" t="s">
        <v>3114</v>
      </c>
      <c r="N4014" s="49">
        <v>0.15</v>
      </c>
      <c r="O4014" s="50">
        <f>Ugovori_OPULJP[[#This Row],[Bespovratna sredstva - Ukupno (EU+Nac) HRK
= Ukupna ugovorena vrijednost bespovratnih sredstava]]*Ugovori_OPULJP[[#This Row],[EU STOPA SUFINANCIRANJA %
EU CO-FINANCING RATE %]]</f>
        <v>375275</v>
      </c>
      <c r="P4014" s="51">
        <f>Ugovori_OPULJP[[#This Row],[Bespovratna sredstva - EU dio - HRK]]/7.5345</f>
        <v>49807.551927798791</v>
      </c>
      <c r="Q4014" s="50">
        <f>Ugovori_OPULJP[[#This Row],[Bespovratna sredstva - Ukupno (EU+Nac) HRK
= Ukupna ugovorena vrijednost bespovratnih sredstava]]*Ugovori_OPULJP[[#This Row],[STOPA NACIONALNOG SUFINANCIRANJA %]]</f>
        <v>66225</v>
      </c>
      <c r="R4014" s="51">
        <f>Ugovori_OPULJP[[#This Row],[Bespovratna sredstva - Nacionalni dio - HRK]]/7.5345</f>
        <v>8789.5679872586097</v>
      </c>
      <c r="S4014" s="52">
        <v>441500</v>
      </c>
      <c r="T4014" s="53">
        <f>Ugovori_OPULJP[[#This Row],[Bespovratna sredstva - Ukupno (EU+Nac) HRK
= Ukupna ugovorena vrijednost bespovratnih sredstava]]/7.5345</f>
        <v>58597.119915057403</v>
      </c>
      <c r="U4014" s="50">
        <v>0</v>
      </c>
      <c r="V4014" s="51">
        <f>Ugovori_OPULJP[[#This Row],[Javni doprinos korisnika - HRK]]/7.5345</f>
        <v>0</v>
      </c>
      <c r="W4014" s="50">
        <v>0</v>
      </c>
      <c r="X4014" s="51">
        <f>Ugovori_OPULJP[[#This Row],[Privatni doprinos korisnika - HRK]]/7.5345</f>
        <v>0</v>
      </c>
      <c r="Y4014" s="52">
        <v>441500</v>
      </c>
      <c r="Z4014" s="53">
        <f>Ugovori_OPULJP[[#This Row],[UKUPNI PRIHVATLJIVI IZDACI
TOTAL ELIGIBLE EXPENDITURE
= Bespovratna sredstva ukupno + doprinos korisnika
= Ukupni prihvatljivi troškovi
= Ukupna ugovorena vrijednost projekta HRK]]/7.5345</f>
        <v>58597.119915057403</v>
      </c>
      <c r="AA4014" s="57" t="s">
        <v>12326</v>
      </c>
      <c r="AB4014" s="57" t="s">
        <v>753</v>
      </c>
      <c r="AC4014" s="107" t="s">
        <v>14597</v>
      </c>
      <c r="AD4014" s="43" t="s">
        <v>12328</v>
      </c>
    </row>
    <row r="4015" spans="1:30" ht="88.5" customHeight="1" x14ac:dyDescent="0.2">
      <c r="A4015" s="61" t="s">
        <v>14598</v>
      </c>
      <c r="B4015" s="55" t="s">
        <v>12136</v>
      </c>
      <c r="C4015" s="56" t="s">
        <v>12323</v>
      </c>
      <c r="D4015" s="88" t="s">
        <v>13685</v>
      </c>
      <c r="E4015" s="44" t="s">
        <v>76</v>
      </c>
      <c r="F4015" s="62" t="s">
        <v>14599</v>
      </c>
      <c r="G4015" s="45" t="s">
        <v>3259</v>
      </c>
      <c r="H4015" s="59">
        <v>44560</v>
      </c>
      <c r="I4015" s="59">
        <v>44925</v>
      </c>
      <c r="J4015" s="48" t="str">
        <f>IF(Ugovori_OPULJP[[#This Row],[DATUM ZAVRŠETKA OPERACIJE]]&gt;DATE(2024,3,31),"u provedbi","završen")</f>
        <v>završen</v>
      </c>
      <c r="K4015" s="58" t="s">
        <v>14574</v>
      </c>
      <c r="L4015" s="58" t="s">
        <v>37</v>
      </c>
      <c r="M4015" s="74" t="s">
        <v>3114</v>
      </c>
      <c r="N4015" s="49">
        <v>0.15</v>
      </c>
      <c r="O4015" s="50">
        <f>Ugovori_OPULJP[[#This Row],[Bespovratna sredstva - Ukupno (EU+Nac) HRK
= Ukupna ugovorena vrijednost bespovratnih sredstava]]*Ugovori_OPULJP[[#This Row],[EU STOPA SUFINANCIRANJA %
EU CO-FINANCING RATE %]]</f>
        <v>408185.3</v>
      </c>
      <c r="P4015" s="51">
        <f>Ugovori_OPULJP[[#This Row],[Bespovratna sredstva - EU dio - HRK]]/7.5345</f>
        <v>54175.499369566656</v>
      </c>
      <c r="Q4015" s="50">
        <f>Ugovori_OPULJP[[#This Row],[Bespovratna sredstva - Ukupno (EU+Nac) HRK
= Ukupna ugovorena vrijednost bespovratnih sredstava]]*Ugovori_OPULJP[[#This Row],[STOPA NACIONALNOG SUFINANCIRANJA %]]</f>
        <v>72032.7</v>
      </c>
      <c r="R4015" s="51">
        <f>Ugovori_OPULJP[[#This Row],[Bespovratna sredstva - Nacionalni dio - HRK]]/7.5345</f>
        <v>9560.382241688234</v>
      </c>
      <c r="S4015" s="52">
        <v>480218</v>
      </c>
      <c r="T4015" s="53">
        <f>Ugovori_OPULJP[[#This Row],[Bespovratna sredstva - Ukupno (EU+Nac) HRK
= Ukupna ugovorena vrijednost bespovratnih sredstava]]/7.5345</f>
        <v>63735.881611254888</v>
      </c>
      <c r="U4015" s="50">
        <v>0</v>
      </c>
      <c r="V4015" s="51">
        <f>Ugovori_OPULJP[[#This Row],[Javni doprinos korisnika - HRK]]/7.5345</f>
        <v>0</v>
      </c>
      <c r="W4015" s="50">
        <v>0</v>
      </c>
      <c r="X4015" s="51">
        <f>Ugovori_OPULJP[[#This Row],[Privatni doprinos korisnika - HRK]]/7.5345</f>
        <v>0</v>
      </c>
      <c r="Y4015" s="52">
        <v>480218</v>
      </c>
      <c r="Z4015" s="53">
        <f>Ugovori_OPULJP[[#This Row],[UKUPNI PRIHVATLJIVI IZDACI
TOTAL ELIGIBLE EXPENDITURE
= Bespovratna sredstva ukupno + doprinos korisnika
= Ukupni prihvatljivi troškovi
= Ukupna ugovorena vrijednost projekta HRK]]/7.5345</f>
        <v>63735.881611254888</v>
      </c>
      <c r="AA4015" s="57" t="s">
        <v>12326</v>
      </c>
      <c r="AB4015" s="57" t="s">
        <v>753</v>
      </c>
      <c r="AC4015" s="107" t="s">
        <v>14600</v>
      </c>
      <c r="AD4015" s="43" t="s">
        <v>12328</v>
      </c>
    </row>
    <row r="4016" spans="1:30" ht="88.5" customHeight="1" x14ac:dyDescent="0.2">
      <c r="A4016" s="61" t="s">
        <v>14601</v>
      </c>
      <c r="B4016" s="55" t="s">
        <v>12136</v>
      </c>
      <c r="C4016" s="56" t="s">
        <v>12323</v>
      </c>
      <c r="D4016" s="56" t="s">
        <v>13685</v>
      </c>
      <c r="E4016" s="57" t="s">
        <v>76</v>
      </c>
      <c r="F4016" s="62" t="s">
        <v>14602</v>
      </c>
      <c r="G4016" s="62" t="s">
        <v>14603</v>
      </c>
      <c r="H4016" s="59">
        <v>44671</v>
      </c>
      <c r="I4016" s="59">
        <v>45036</v>
      </c>
      <c r="J4016" s="48" t="str">
        <f>IF(Ugovori_OPULJP[[#This Row],[DATUM ZAVRŠETKA OPERACIJE]]&gt;DATE(2024,3,31),"u provedbi","završen")</f>
        <v>završen</v>
      </c>
      <c r="K4016" s="67" t="s">
        <v>9177</v>
      </c>
      <c r="L4016" s="58" t="s">
        <v>37</v>
      </c>
      <c r="M4016" s="87" t="s">
        <v>3114</v>
      </c>
      <c r="N4016" s="49">
        <v>0.15</v>
      </c>
      <c r="O4016" s="50">
        <f>Ugovori_OPULJP[[#This Row],[Bespovratna sredstva - Ukupno (EU+Nac) HRK
= Ukupna ugovorena vrijednost bespovratnih sredstava]]*Ugovori_OPULJP[[#This Row],[EU STOPA SUFINANCIRANJA %
EU CO-FINANCING RATE %]]</f>
        <v>368804.16249999998</v>
      </c>
      <c r="P4016" s="51">
        <f>Ugovori_OPULJP[[#This Row],[Bespovratna sredstva - EU dio - HRK]]/7.5345</f>
        <v>48948.724202004109</v>
      </c>
      <c r="Q4016" s="50">
        <f>Ugovori_OPULJP[[#This Row],[Bespovratna sredstva - Ukupno (EU+Nac) HRK
= Ukupna ugovorena vrijednost bespovratnih sredstava]]*Ugovori_OPULJP[[#This Row],[STOPA NACIONALNOG SUFINANCIRANJA %]]</f>
        <v>65083.087499999994</v>
      </c>
      <c r="R4016" s="51">
        <f>Ugovori_OPULJP[[#This Row],[Bespovratna sredstva - Nacionalni dio - HRK]]/7.5345</f>
        <v>8638.0101532948429</v>
      </c>
      <c r="S4016" s="52">
        <v>433887.25</v>
      </c>
      <c r="T4016" s="53">
        <f>Ugovori_OPULJP[[#This Row],[Bespovratna sredstva - Ukupno (EU+Nac) HRK
= Ukupna ugovorena vrijednost bespovratnih sredstava]]/7.5345</f>
        <v>57586.734355298955</v>
      </c>
      <c r="U4016" s="50">
        <v>0</v>
      </c>
      <c r="V4016" s="51">
        <f>Ugovori_OPULJP[[#This Row],[Javni doprinos korisnika - HRK]]/7.5345</f>
        <v>0</v>
      </c>
      <c r="W4016" s="50">
        <v>0</v>
      </c>
      <c r="X4016" s="51">
        <f>Ugovori_OPULJP[[#This Row],[Privatni doprinos korisnika - HRK]]/7.5345</f>
        <v>0</v>
      </c>
      <c r="Y4016" s="52">
        <v>433887.25</v>
      </c>
      <c r="Z4016" s="53">
        <f>Ugovori_OPULJP[[#This Row],[UKUPNI PRIHVATLJIVI IZDACI
TOTAL ELIGIBLE EXPENDITURE
= Bespovratna sredstva ukupno + doprinos korisnika
= Ukupni prihvatljivi troškovi
= Ukupna ugovorena vrijednost projekta HRK]]/7.5345</f>
        <v>57586.734355298955</v>
      </c>
      <c r="AA4016" s="44" t="s">
        <v>12326</v>
      </c>
      <c r="AB4016" s="44" t="s">
        <v>753</v>
      </c>
      <c r="AC4016" s="107" t="s">
        <v>14604</v>
      </c>
      <c r="AD4016" s="43" t="s">
        <v>12328</v>
      </c>
    </row>
    <row r="4017" spans="1:30" ht="88.5" customHeight="1" x14ac:dyDescent="0.2">
      <c r="A4017" s="61" t="s">
        <v>14605</v>
      </c>
      <c r="B4017" s="55" t="s">
        <v>12136</v>
      </c>
      <c r="C4017" s="56" t="s">
        <v>12323</v>
      </c>
      <c r="D4017" s="88" t="s">
        <v>13685</v>
      </c>
      <c r="E4017" s="44" t="s">
        <v>76</v>
      </c>
      <c r="F4017" s="62" t="s">
        <v>14606</v>
      </c>
      <c r="G4017" s="45" t="s">
        <v>1198</v>
      </c>
      <c r="H4017" s="59">
        <v>44614</v>
      </c>
      <c r="I4017" s="59">
        <v>44979</v>
      </c>
      <c r="J4017" s="48" t="str">
        <f>IF(Ugovori_OPULJP[[#This Row],[DATUM ZAVRŠETKA OPERACIJE]]&gt;DATE(2024,3,31),"u provedbi","završen")</f>
        <v>završen</v>
      </c>
      <c r="K4017" s="58" t="s">
        <v>211</v>
      </c>
      <c r="L4017" s="58" t="s">
        <v>211</v>
      </c>
      <c r="M4017" s="49">
        <v>0.85</v>
      </c>
      <c r="N4017" s="49">
        <v>0.15</v>
      </c>
      <c r="O4017" s="50">
        <f>Ugovori_OPULJP[[#This Row],[Bespovratna sredstva - Ukupno (EU+Nac) HRK
= Ukupna ugovorena vrijednost bespovratnih sredstava]]*Ugovori_OPULJP[[#This Row],[EU STOPA SUFINANCIRANJA %
EU CO-FINANCING RATE %]]</f>
        <v>315305.27299999999</v>
      </c>
      <c r="P4017" s="51">
        <f>Ugovori_OPULJP[[#This Row],[Bespovratna sredstva - EU dio - HRK]]/7.5345</f>
        <v>41848.20134050036</v>
      </c>
      <c r="Q4017" s="50">
        <f>Ugovori_OPULJP[[#This Row],[Bespovratna sredstva - Ukupno (EU+Nac) HRK
= Ukupna ugovorena vrijednost bespovratnih sredstava]]*Ugovori_OPULJP[[#This Row],[STOPA NACIONALNOG SUFINANCIRANJA %]]</f>
        <v>55642.106999999996</v>
      </c>
      <c r="R4017" s="51">
        <f>Ugovori_OPULJP[[#This Row],[Bespovratna sredstva - Nacionalni dio - HRK]]/7.5345</f>
        <v>7384.9767071471224</v>
      </c>
      <c r="S4017" s="52">
        <v>370947.38</v>
      </c>
      <c r="T4017" s="53">
        <f>Ugovori_OPULJP[[#This Row],[Bespovratna sredstva - Ukupno (EU+Nac) HRK
= Ukupna ugovorena vrijednost bespovratnih sredstava]]/7.5345</f>
        <v>49233.178047647489</v>
      </c>
      <c r="U4017" s="50">
        <v>0</v>
      </c>
      <c r="V4017" s="51">
        <f>Ugovori_OPULJP[[#This Row],[Javni doprinos korisnika - HRK]]/7.5345</f>
        <v>0</v>
      </c>
      <c r="W4017" s="50">
        <v>0</v>
      </c>
      <c r="X4017" s="51">
        <f>Ugovori_OPULJP[[#This Row],[Privatni doprinos korisnika - HRK]]/7.5345</f>
        <v>0</v>
      </c>
      <c r="Y4017" s="52">
        <v>370947.38</v>
      </c>
      <c r="Z4017" s="53">
        <f>Ugovori_OPULJP[[#This Row],[UKUPNI PRIHVATLJIVI IZDACI
TOTAL ELIGIBLE EXPENDITURE
= Bespovratna sredstva ukupno + doprinos korisnika
= Ukupni prihvatljivi troškovi
= Ukupna ugovorena vrijednost projekta HRK]]/7.5345</f>
        <v>49233.178047647489</v>
      </c>
      <c r="AA4017" s="44" t="s">
        <v>12326</v>
      </c>
      <c r="AB4017" s="44" t="s">
        <v>753</v>
      </c>
      <c r="AC4017" s="107" t="s">
        <v>14607</v>
      </c>
      <c r="AD4017" s="43" t="s">
        <v>12328</v>
      </c>
    </row>
    <row r="4018" spans="1:30" ht="88.5" customHeight="1" x14ac:dyDescent="0.2">
      <c r="A4018" s="61" t="s">
        <v>14608</v>
      </c>
      <c r="B4018" s="55" t="s">
        <v>12136</v>
      </c>
      <c r="C4018" s="56" t="s">
        <v>12323</v>
      </c>
      <c r="D4018" s="88" t="s">
        <v>13685</v>
      </c>
      <c r="E4018" s="44" t="s">
        <v>76</v>
      </c>
      <c r="F4018" s="62" t="s">
        <v>14609</v>
      </c>
      <c r="G4018" s="62" t="s">
        <v>5685</v>
      </c>
      <c r="H4018" s="59">
        <v>44641</v>
      </c>
      <c r="I4018" s="59">
        <v>45006</v>
      </c>
      <c r="J4018" s="48" t="str">
        <f>IF(Ugovori_OPULJP[[#This Row],[DATUM ZAVRŠETKA OPERACIJE]]&gt;DATE(2024,3,31),"u provedbi","završen")</f>
        <v>završen</v>
      </c>
      <c r="K4018" s="67" t="s">
        <v>211</v>
      </c>
      <c r="L4018" s="58" t="s">
        <v>37</v>
      </c>
      <c r="M4018" s="49">
        <v>0.85</v>
      </c>
      <c r="N4018" s="49">
        <v>0.15</v>
      </c>
      <c r="O4018" s="50">
        <f>Ugovori_OPULJP[[#This Row],[Bespovratna sredstva - Ukupno (EU+Nac) HRK
= Ukupna ugovorena vrijednost bespovratnih sredstava]]*Ugovori_OPULJP[[#This Row],[EU STOPA SUFINANCIRANJA %
EU CO-FINANCING RATE %]]</f>
        <v>414345.83649999998</v>
      </c>
      <c r="P4018" s="51">
        <f>Ugovori_OPULJP[[#This Row],[Bespovratna sredstva - EU dio - HRK]]/7.5345</f>
        <v>54993.143075187465</v>
      </c>
      <c r="Q4018" s="50">
        <f>Ugovori_OPULJP[[#This Row],[Bespovratna sredstva - Ukupno (EU+Nac) HRK
= Ukupna ugovorena vrijednost bespovratnih sredstava]]*Ugovori_OPULJP[[#This Row],[STOPA NACIONALNOG SUFINANCIRANJA %]]</f>
        <v>73119.853499999997</v>
      </c>
      <c r="R4018" s="51">
        <f>Ugovori_OPULJP[[#This Row],[Bespovratna sredstva - Nacionalni dio - HRK]]/7.5345</f>
        <v>9704.672307386023</v>
      </c>
      <c r="S4018" s="52">
        <v>487465.69</v>
      </c>
      <c r="T4018" s="53">
        <f>Ugovori_OPULJP[[#This Row],[Bespovratna sredstva - Ukupno (EU+Nac) HRK
= Ukupna ugovorena vrijednost bespovratnih sredstava]]/7.5345</f>
        <v>64697.815382573492</v>
      </c>
      <c r="U4018" s="50">
        <v>0</v>
      </c>
      <c r="V4018" s="51">
        <f>Ugovori_OPULJP[[#This Row],[Javni doprinos korisnika - HRK]]/7.5345</f>
        <v>0</v>
      </c>
      <c r="W4018" s="50">
        <v>0</v>
      </c>
      <c r="X4018" s="51">
        <f>Ugovori_OPULJP[[#This Row],[Privatni doprinos korisnika - HRK]]/7.5345</f>
        <v>0</v>
      </c>
      <c r="Y4018" s="52">
        <v>487465.69</v>
      </c>
      <c r="Z4018" s="53">
        <f>Ugovori_OPULJP[[#This Row],[UKUPNI PRIHVATLJIVI IZDACI
TOTAL ELIGIBLE EXPENDITURE
= Bespovratna sredstva ukupno + doprinos korisnika
= Ukupni prihvatljivi troškovi
= Ukupna ugovorena vrijednost projekta HRK]]/7.5345</f>
        <v>64697.815382573492</v>
      </c>
      <c r="AA4018" s="44" t="s">
        <v>12326</v>
      </c>
      <c r="AB4018" s="44" t="s">
        <v>753</v>
      </c>
      <c r="AC4018" s="107" t="s">
        <v>14610</v>
      </c>
      <c r="AD4018" s="43" t="s">
        <v>12328</v>
      </c>
    </row>
    <row r="4019" spans="1:30" ht="88.5" customHeight="1" x14ac:dyDescent="0.2">
      <c r="A4019" s="61" t="s">
        <v>14611</v>
      </c>
      <c r="B4019" s="55" t="s">
        <v>12136</v>
      </c>
      <c r="C4019" s="56" t="s">
        <v>12323</v>
      </c>
      <c r="D4019" s="88" t="s">
        <v>13685</v>
      </c>
      <c r="E4019" s="44" t="s">
        <v>76</v>
      </c>
      <c r="F4019" s="62" t="s">
        <v>14612</v>
      </c>
      <c r="G4019" s="62" t="s">
        <v>3349</v>
      </c>
      <c r="H4019" s="59">
        <v>44626</v>
      </c>
      <c r="I4019" s="59">
        <v>44991</v>
      </c>
      <c r="J4019" s="48" t="str">
        <f>IF(Ugovori_OPULJP[[#This Row],[DATUM ZAVRŠETKA OPERACIJE]]&gt;DATE(2024,3,31),"u provedbi","završen")</f>
        <v>završen</v>
      </c>
      <c r="K4019" s="58" t="s">
        <v>211</v>
      </c>
      <c r="L4019" s="58" t="s">
        <v>211</v>
      </c>
      <c r="M4019" s="49">
        <v>0.85</v>
      </c>
      <c r="N4019" s="49">
        <v>0.15</v>
      </c>
      <c r="O4019" s="50">
        <f>Ugovori_OPULJP[[#This Row],[Bespovratna sredstva - Ukupno (EU+Nac) HRK
= Ukupna ugovorena vrijednost bespovratnih sredstava]]*Ugovori_OPULJP[[#This Row],[EU STOPA SUFINANCIRANJA %
EU CO-FINANCING RATE %]]</f>
        <v>393972.83250000002</v>
      </c>
      <c r="P4019" s="51">
        <f>Ugovori_OPULJP[[#This Row],[Bespovratna sredstva - EU dio - HRK]]/7.5345</f>
        <v>52289.180768465063</v>
      </c>
      <c r="Q4019" s="50">
        <f>Ugovori_OPULJP[[#This Row],[Bespovratna sredstva - Ukupno (EU+Nac) HRK
= Ukupna ugovorena vrijednost bespovratnih sredstava]]*Ugovori_OPULJP[[#This Row],[STOPA NACIONALNOG SUFINANCIRANJA %]]</f>
        <v>69524.617499999993</v>
      </c>
      <c r="R4019" s="51">
        <f>Ugovori_OPULJP[[#This Row],[Bespovratna sredstva - Nacionalni dio - HRK]]/7.5345</f>
        <v>9227.5024885526564</v>
      </c>
      <c r="S4019" s="52">
        <v>463497.45</v>
      </c>
      <c r="T4019" s="53">
        <f>Ugovori_OPULJP[[#This Row],[Bespovratna sredstva - Ukupno (EU+Nac) HRK
= Ukupna ugovorena vrijednost bespovratnih sredstava]]/7.5345</f>
        <v>61516.683257017714</v>
      </c>
      <c r="U4019" s="50">
        <v>0</v>
      </c>
      <c r="V4019" s="51">
        <f>Ugovori_OPULJP[[#This Row],[Javni doprinos korisnika - HRK]]/7.5345</f>
        <v>0</v>
      </c>
      <c r="W4019" s="50">
        <v>0</v>
      </c>
      <c r="X4019" s="51">
        <f>Ugovori_OPULJP[[#This Row],[Privatni doprinos korisnika - HRK]]/7.5345</f>
        <v>0</v>
      </c>
      <c r="Y4019" s="52">
        <v>463497.45</v>
      </c>
      <c r="Z4019" s="53">
        <f>Ugovori_OPULJP[[#This Row],[UKUPNI PRIHVATLJIVI IZDACI
TOTAL ELIGIBLE EXPENDITURE
= Bespovratna sredstva ukupno + doprinos korisnika
= Ukupni prihvatljivi troškovi
= Ukupna ugovorena vrijednost projekta HRK]]/7.5345</f>
        <v>61516.683257017714</v>
      </c>
      <c r="AA4019" s="44" t="s">
        <v>12326</v>
      </c>
      <c r="AB4019" s="44" t="s">
        <v>753</v>
      </c>
      <c r="AC4019" s="107" t="s">
        <v>14613</v>
      </c>
      <c r="AD4019" s="43" t="s">
        <v>12328</v>
      </c>
    </row>
    <row r="4020" spans="1:30" ht="88.5" customHeight="1" x14ac:dyDescent="0.2">
      <c r="A4020" s="61" t="s">
        <v>14614</v>
      </c>
      <c r="B4020" s="55" t="s">
        <v>12136</v>
      </c>
      <c r="C4020" s="56" t="s">
        <v>12323</v>
      </c>
      <c r="D4020" s="88" t="s">
        <v>13685</v>
      </c>
      <c r="E4020" s="44" t="s">
        <v>76</v>
      </c>
      <c r="F4020" s="62" t="s">
        <v>14615</v>
      </c>
      <c r="G4020" s="62" t="s">
        <v>1775</v>
      </c>
      <c r="H4020" s="59">
        <v>44608</v>
      </c>
      <c r="I4020" s="59">
        <v>45154</v>
      </c>
      <c r="J4020" s="48" t="str">
        <f>IF(Ugovori_OPULJP[[#This Row],[DATUM ZAVRŠETKA OPERACIJE]]&gt;DATE(2024,3,31),"u provedbi","završen")</f>
        <v>završen</v>
      </c>
      <c r="K4020" s="58" t="s">
        <v>543</v>
      </c>
      <c r="L4020" s="58" t="s">
        <v>271</v>
      </c>
      <c r="M4020" s="68">
        <v>0.85</v>
      </c>
      <c r="N4020" s="49">
        <v>0.15</v>
      </c>
      <c r="O4020" s="50">
        <f>Ugovori_OPULJP[[#This Row],[Bespovratna sredstva - Ukupno (EU+Nac) HRK
= Ukupna ugovorena vrijednost bespovratnih sredstava]]*Ugovori_OPULJP[[#This Row],[EU STOPA SUFINANCIRANJA %
EU CO-FINANCING RATE %]]</f>
        <v>396854.6385</v>
      </c>
      <c r="P4020" s="51">
        <f>Ugovori_OPULJP[[#This Row],[Bespovratna sredstva - EU dio - HRK]]/7.5345</f>
        <v>52671.66215409118</v>
      </c>
      <c r="Q4020" s="50">
        <f>Ugovori_OPULJP[[#This Row],[Bespovratna sredstva - Ukupno (EU+Nac) HRK
= Ukupna ugovorena vrijednost bespovratnih sredstava]]*Ugovori_OPULJP[[#This Row],[STOPA NACIONALNOG SUFINANCIRANJA %]]</f>
        <v>70033.171499999997</v>
      </c>
      <c r="R4020" s="51">
        <f>Ugovori_OPULJP[[#This Row],[Bespovratna sredstva - Nacionalni dio - HRK]]/7.5345</f>
        <v>9294.9992036631484</v>
      </c>
      <c r="S4020" s="52">
        <v>466887.81</v>
      </c>
      <c r="T4020" s="53">
        <f>Ugovori_OPULJP[[#This Row],[Bespovratna sredstva - Ukupno (EU+Nac) HRK
= Ukupna ugovorena vrijednost bespovratnih sredstava]]/7.5345</f>
        <v>61966.661357754325</v>
      </c>
      <c r="U4020" s="50">
        <v>0</v>
      </c>
      <c r="V4020" s="51">
        <f>Ugovori_OPULJP[[#This Row],[Javni doprinos korisnika - HRK]]/7.5345</f>
        <v>0</v>
      </c>
      <c r="W4020" s="50">
        <v>0</v>
      </c>
      <c r="X4020" s="51">
        <f>Ugovori_OPULJP[[#This Row],[Privatni doprinos korisnika - HRK]]/7.5345</f>
        <v>0</v>
      </c>
      <c r="Y4020" s="52">
        <v>466887.81</v>
      </c>
      <c r="Z4020" s="53">
        <f>Ugovori_OPULJP[[#This Row],[UKUPNI PRIHVATLJIVI IZDACI
TOTAL ELIGIBLE EXPENDITURE
= Bespovratna sredstva ukupno + doprinos korisnika
= Ukupni prihvatljivi troškovi
= Ukupna ugovorena vrijednost projekta HRK]]/7.5345</f>
        <v>61966.661357754325</v>
      </c>
      <c r="AA4020" s="57" t="s">
        <v>12326</v>
      </c>
      <c r="AB4020" s="57" t="s">
        <v>753</v>
      </c>
      <c r="AC4020" s="107" t="s">
        <v>14616</v>
      </c>
      <c r="AD4020" s="43" t="s">
        <v>12328</v>
      </c>
    </row>
    <row r="4021" spans="1:30" ht="88.5" customHeight="1" x14ac:dyDescent="0.2">
      <c r="A4021" s="61" t="s">
        <v>14617</v>
      </c>
      <c r="B4021" s="55" t="s">
        <v>12136</v>
      </c>
      <c r="C4021" s="56" t="s">
        <v>12323</v>
      </c>
      <c r="D4021" s="88" t="s">
        <v>13685</v>
      </c>
      <c r="E4021" s="44" t="s">
        <v>76</v>
      </c>
      <c r="F4021" s="62" t="s">
        <v>14618</v>
      </c>
      <c r="G4021" s="62" t="s">
        <v>3960</v>
      </c>
      <c r="H4021" s="59">
        <v>44641</v>
      </c>
      <c r="I4021" s="59">
        <v>45006</v>
      </c>
      <c r="J4021" s="48" t="str">
        <f>IF(Ugovori_OPULJP[[#This Row],[DATUM ZAVRŠETKA OPERACIJE]]&gt;DATE(2024,3,31),"u provedbi","završen")</f>
        <v>završen</v>
      </c>
      <c r="K4021" s="67" t="s">
        <v>211</v>
      </c>
      <c r="L4021" s="58" t="s">
        <v>211</v>
      </c>
      <c r="M4021" s="49">
        <v>0.85</v>
      </c>
      <c r="N4021" s="49">
        <v>0.15</v>
      </c>
      <c r="O4021" s="50">
        <f>Ugovori_OPULJP[[#This Row],[Bespovratna sredstva - Ukupno (EU+Nac) HRK
= Ukupna ugovorena vrijednost bespovratnih sredstava]]*Ugovori_OPULJP[[#This Row],[EU STOPA SUFINANCIRANJA %
EU CO-FINANCING RATE %]]</f>
        <v>217268.54249999998</v>
      </c>
      <c r="P4021" s="51">
        <f>Ugovori_OPULJP[[#This Row],[Bespovratna sredstva - EU dio - HRK]]/7.5345</f>
        <v>28836.491140752536</v>
      </c>
      <c r="Q4021" s="50">
        <f>Ugovori_OPULJP[[#This Row],[Bespovratna sredstva - Ukupno (EU+Nac) HRK
= Ukupna ugovorena vrijednost bespovratnih sredstava]]*Ugovori_OPULJP[[#This Row],[STOPA NACIONALNOG SUFINANCIRANJA %]]</f>
        <v>38341.5075</v>
      </c>
      <c r="R4021" s="51">
        <f>Ugovori_OPULJP[[#This Row],[Bespovratna sredstva - Nacionalni dio - HRK]]/7.5345</f>
        <v>5088.7925542504472</v>
      </c>
      <c r="S4021" s="52">
        <v>255610.05</v>
      </c>
      <c r="T4021" s="53">
        <f>Ugovori_OPULJP[[#This Row],[Bespovratna sredstva - Ukupno (EU+Nac) HRK
= Ukupna ugovorena vrijednost bespovratnih sredstava]]/7.5345</f>
        <v>33925.283695002981</v>
      </c>
      <c r="U4021" s="50">
        <v>0</v>
      </c>
      <c r="V4021" s="51">
        <f>Ugovori_OPULJP[[#This Row],[Javni doprinos korisnika - HRK]]/7.5345</f>
        <v>0</v>
      </c>
      <c r="W4021" s="50">
        <v>0</v>
      </c>
      <c r="X4021" s="51">
        <f>Ugovori_OPULJP[[#This Row],[Privatni doprinos korisnika - HRK]]/7.5345</f>
        <v>0</v>
      </c>
      <c r="Y4021" s="52">
        <v>255610.05</v>
      </c>
      <c r="Z4021" s="53">
        <f>Ugovori_OPULJP[[#This Row],[UKUPNI PRIHVATLJIVI IZDACI
TOTAL ELIGIBLE EXPENDITURE
= Bespovratna sredstva ukupno + doprinos korisnika
= Ukupni prihvatljivi troškovi
= Ukupna ugovorena vrijednost projekta HRK]]/7.5345</f>
        <v>33925.283695002981</v>
      </c>
      <c r="AA4021" s="44" t="s">
        <v>12326</v>
      </c>
      <c r="AB4021" s="44" t="s">
        <v>753</v>
      </c>
      <c r="AC4021" s="107" t="s">
        <v>14619</v>
      </c>
      <c r="AD4021" s="43" t="s">
        <v>12328</v>
      </c>
    </row>
    <row r="4022" spans="1:30" ht="88.5" customHeight="1" x14ac:dyDescent="0.2">
      <c r="A4022" s="61" t="s">
        <v>14620</v>
      </c>
      <c r="B4022" s="55" t="s">
        <v>12136</v>
      </c>
      <c r="C4022" s="56" t="s">
        <v>12323</v>
      </c>
      <c r="D4022" s="88" t="s">
        <v>13685</v>
      </c>
      <c r="E4022" s="44" t="s">
        <v>76</v>
      </c>
      <c r="F4022" s="62" t="s">
        <v>14621</v>
      </c>
      <c r="G4022" s="62" t="s">
        <v>14622</v>
      </c>
      <c r="H4022" s="59">
        <v>44641</v>
      </c>
      <c r="I4022" s="59">
        <v>45098</v>
      </c>
      <c r="J4022" s="48" t="str">
        <f>IF(Ugovori_OPULJP[[#This Row],[DATUM ZAVRŠETKA OPERACIJE]]&gt;DATE(2024,3,31),"u provedbi","završen")</f>
        <v>završen</v>
      </c>
      <c r="K4022" s="67" t="s">
        <v>14623</v>
      </c>
      <c r="L4022" s="58" t="s">
        <v>211</v>
      </c>
      <c r="M4022" s="49">
        <v>0.85</v>
      </c>
      <c r="N4022" s="49">
        <v>0.15</v>
      </c>
      <c r="O4022" s="50">
        <f>Ugovori_OPULJP[[#This Row],[Bespovratna sredstva - Ukupno (EU+Nac) HRK
= Ukupna ugovorena vrijednost bespovratnih sredstava]]*Ugovori_OPULJP[[#This Row],[EU STOPA SUFINANCIRANJA %
EU CO-FINANCING RATE %]]</f>
        <v>397802.788</v>
      </c>
      <c r="P4022" s="51">
        <f>Ugovori_OPULJP[[#This Row],[Bespovratna sredstva - EU dio - HRK]]/7.5345</f>
        <v>52797.503218528102</v>
      </c>
      <c r="Q4022" s="50">
        <f>Ugovori_OPULJP[[#This Row],[Bespovratna sredstva - Ukupno (EU+Nac) HRK
= Ukupna ugovorena vrijednost bespovratnih sredstava]]*Ugovori_OPULJP[[#This Row],[STOPA NACIONALNOG SUFINANCIRANJA %]]</f>
        <v>70200.491999999998</v>
      </c>
      <c r="R4022" s="51">
        <f>Ugovori_OPULJP[[#This Row],[Bespovratna sredstva - Nacionalni dio - HRK]]/7.5345</f>
        <v>9317.2064503284873</v>
      </c>
      <c r="S4022" s="52">
        <v>468003.28</v>
      </c>
      <c r="T4022" s="53">
        <f>Ugovori_OPULJP[[#This Row],[Bespovratna sredstva - Ukupno (EU+Nac) HRK
= Ukupna ugovorena vrijednost bespovratnih sredstava]]/7.5345</f>
        <v>62114.709668856594</v>
      </c>
      <c r="U4022" s="50">
        <v>0</v>
      </c>
      <c r="V4022" s="51">
        <f>Ugovori_OPULJP[[#This Row],[Javni doprinos korisnika - HRK]]/7.5345</f>
        <v>0</v>
      </c>
      <c r="W4022" s="50">
        <v>0</v>
      </c>
      <c r="X4022" s="51">
        <f>Ugovori_OPULJP[[#This Row],[Privatni doprinos korisnika - HRK]]/7.5345</f>
        <v>0</v>
      </c>
      <c r="Y4022" s="52">
        <v>468003.28</v>
      </c>
      <c r="Z4022" s="53">
        <f>Ugovori_OPULJP[[#This Row],[UKUPNI PRIHVATLJIVI IZDACI
TOTAL ELIGIBLE EXPENDITURE
= Bespovratna sredstva ukupno + doprinos korisnika
= Ukupni prihvatljivi troškovi
= Ukupna ugovorena vrijednost projekta HRK]]/7.5345</f>
        <v>62114.709668856594</v>
      </c>
      <c r="AA4022" s="44" t="s">
        <v>12326</v>
      </c>
      <c r="AB4022" s="44" t="s">
        <v>753</v>
      </c>
      <c r="AC4022" s="107" t="s">
        <v>14624</v>
      </c>
      <c r="AD4022" s="43" t="s">
        <v>12328</v>
      </c>
    </row>
    <row r="4023" spans="1:30" ht="88.5" customHeight="1" x14ac:dyDescent="0.2">
      <c r="A4023" s="61" t="s">
        <v>14625</v>
      </c>
      <c r="B4023" s="55" t="s">
        <v>12136</v>
      </c>
      <c r="C4023" s="56" t="s">
        <v>12323</v>
      </c>
      <c r="D4023" s="88" t="s">
        <v>13685</v>
      </c>
      <c r="E4023" s="44" t="s">
        <v>76</v>
      </c>
      <c r="F4023" s="62" t="s">
        <v>14626</v>
      </c>
      <c r="G4023" s="62" t="s">
        <v>14627</v>
      </c>
      <c r="H4023" s="59">
        <v>44641</v>
      </c>
      <c r="I4023" s="59">
        <v>45006</v>
      </c>
      <c r="J4023" s="48" t="str">
        <f>IF(Ugovori_OPULJP[[#This Row],[DATUM ZAVRŠETKA OPERACIJE]]&gt;DATE(2024,3,31),"u provedbi","završen")</f>
        <v>završen</v>
      </c>
      <c r="K4023" s="67" t="s">
        <v>211</v>
      </c>
      <c r="L4023" s="58" t="s">
        <v>211</v>
      </c>
      <c r="M4023" s="49">
        <v>0.85</v>
      </c>
      <c r="N4023" s="49">
        <v>0.15</v>
      </c>
      <c r="O4023" s="50">
        <f>Ugovori_OPULJP[[#This Row],[Bespovratna sredstva - Ukupno (EU+Nac) HRK
= Ukupna ugovorena vrijednost bespovratnih sredstava]]*Ugovori_OPULJP[[#This Row],[EU STOPA SUFINANCIRANJA %
EU CO-FINANCING RATE %]]</f>
        <v>400459.62449999998</v>
      </c>
      <c r="P4023" s="51">
        <f>Ugovori_OPULJP[[#This Row],[Bespovratna sredstva - EU dio - HRK]]/7.5345</f>
        <v>53150.126020306583</v>
      </c>
      <c r="Q4023" s="50">
        <f>Ugovori_OPULJP[[#This Row],[Bespovratna sredstva - Ukupno (EU+Nac) HRK
= Ukupna ugovorena vrijednost bespovratnih sredstava]]*Ugovori_OPULJP[[#This Row],[STOPA NACIONALNOG SUFINANCIRANJA %]]</f>
        <v>70669.345499999996</v>
      </c>
      <c r="R4023" s="51">
        <f>Ugovori_OPULJP[[#This Row],[Bespovratna sredstva - Nacionalni dio - HRK]]/7.5345</f>
        <v>9379.4340035835139</v>
      </c>
      <c r="S4023" s="52">
        <v>471128.97</v>
      </c>
      <c r="T4023" s="53">
        <f>Ugovori_OPULJP[[#This Row],[Bespovratna sredstva - Ukupno (EU+Nac) HRK
= Ukupna ugovorena vrijednost bespovratnih sredstava]]/7.5345</f>
        <v>62529.560023890095</v>
      </c>
      <c r="U4023" s="50">
        <v>0</v>
      </c>
      <c r="V4023" s="51">
        <f>Ugovori_OPULJP[[#This Row],[Javni doprinos korisnika - HRK]]/7.5345</f>
        <v>0</v>
      </c>
      <c r="W4023" s="50">
        <v>0</v>
      </c>
      <c r="X4023" s="51">
        <f>Ugovori_OPULJP[[#This Row],[Privatni doprinos korisnika - HRK]]/7.5345</f>
        <v>0</v>
      </c>
      <c r="Y4023" s="52">
        <v>471128.97</v>
      </c>
      <c r="Z4023" s="53">
        <f>Ugovori_OPULJP[[#This Row],[UKUPNI PRIHVATLJIVI IZDACI
TOTAL ELIGIBLE EXPENDITURE
= Bespovratna sredstva ukupno + doprinos korisnika
= Ukupni prihvatljivi troškovi
= Ukupna ugovorena vrijednost projekta HRK]]/7.5345</f>
        <v>62529.560023890095</v>
      </c>
      <c r="AA4023" s="44" t="s">
        <v>12326</v>
      </c>
      <c r="AB4023" s="44" t="s">
        <v>753</v>
      </c>
      <c r="AC4023" s="107" t="s">
        <v>14628</v>
      </c>
      <c r="AD4023" s="43" t="s">
        <v>12328</v>
      </c>
    </row>
    <row r="4024" spans="1:30" ht="88.5" customHeight="1" x14ac:dyDescent="0.2">
      <c r="A4024" s="41" t="s">
        <v>14629</v>
      </c>
      <c r="B4024" s="42" t="s">
        <v>14630</v>
      </c>
      <c r="C4024" s="43" t="s">
        <v>14631</v>
      </c>
      <c r="D4024" s="43" t="s">
        <v>14632</v>
      </c>
      <c r="E4024" s="44" t="s">
        <v>34</v>
      </c>
      <c r="F4024" s="45" t="s">
        <v>14633</v>
      </c>
      <c r="G4024" s="45" t="s">
        <v>38</v>
      </c>
      <c r="H4024" s="47">
        <v>42005</v>
      </c>
      <c r="I4024" s="47">
        <v>45230</v>
      </c>
      <c r="J4024" s="48" t="str">
        <f>IF(Ugovori_OPULJP[[#This Row],[DATUM ZAVRŠETKA OPERACIJE]]&gt;DATE(2024,3,31),"u provedbi","završen")</f>
        <v>završen</v>
      </c>
      <c r="K4024" s="46" t="s">
        <v>36</v>
      </c>
      <c r="L4024" s="58" t="s">
        <v>37</v>
      </c>
      <c r="M4024" s="49">
        <v>0.85</v>
      </c>
      <c r="N4024" s="49">
        <v>0.15</v>
      </c>
      <c r="O4024" s="50">
        <f>Ugovori_OPULJP[[#This Row],[Bespovratna sredstva - Ukupno (EU+Nac) HRK
= Ukupna ugovorena vrijednost bespovratnih sredstava]]*Ugovori_OPULJP[[#This Row],[EU STOPA SUFINANCIRANJA %
EU CO-FINANCING RATE %]]</f>
        <v>134184417.663</v>
      </c>
      <c r="P4024" s="51">
        <f>Ugovori_OPULJP[[#This Row],[Bespovratna sredstva - EU dio - HRK]]/7.5345</f>
        <v>17809332.757714514</v>
      </c>
      <c r="Q4024" s="50">
        <f>Ugovori_OPULJP[[#This Row],[Bespovratna sredstva - Ukupno (EU+Nac) HRK
= Ukupna ugovorena vrijednost bespovratnih sredstava]]*Ugovori_OPULJP[[#This Row],[STOPA NACIONALNOG SUFINANCIRANJA %]]</f>
        <v>23679603.116999999</v>
      </c>
      <c r="R4024" s="51">
        <f>Ugovori_OPULJP[[#This Row],[Bespovratna sredstva - Nacionalni dio - HRK]]/7.5345</f>
        <v>3142823.4278319725</v>
      </c>
      <c r="S4024" s="50">
        <v>157864020.78</v>
      </c>
      <c r="T4024" s="51">
        <f>Ugovori_OPULJP[[#This Row],[Bespovratna sredstva - Ukupno (EU+Nac) HRK
= Ukupna ugovorena vrijednost bespovratnih sredstava]]/7.5345</f>
        <v>20952156.185546484</v>
      </c>
      <c r="U4024" s="50">
        <v>0</v>
      </c>
      <c r="V4024" s="51">
        <f>Ugovori_OPULJP[[#This Row],[Javni doprinos korisnika - HRK]]/7.5345</f>
        <v>0</v>
      </c>
      <c r="W4024" s="50">
        <v>0</v>
      </c>
      <c r="X4024" s="51">
        <f>Ugovori_OPULJP[[#This Row],[Privatni doprinos korisnika - HRK]]/7.5345</f>
        <v>0</v>
      </c>
      <c r="Y4024" s="52">
        <v>157864020.78</v>
      </c>
      <c r="Z4024" s="53">
        <f>Ugovori_OPULJP[[#This Row],[UKUPNI PRIHVATLJIVI IZDACI
TOTAL ELIGIBLE EXPENDITURE
= Bespovratna sredstva ukupno + doprinos korisnika
= Ukupni prihvatljivi troškovi
= Ukupna ugovorena vrijednost projekta HRK]]/7.5345</f>
        <v>20952156.185546484</v>
      </c>
      <c r="AA4024" s="44" t="s">
        <v>38</v>
      </c>
      <c r="AB4024" s="44" t="s">
        <v>35</v>
      </c>
      <c r="AC4024" s="114" t="s">
        <v>14634</v>
      </c>
      <c r="AD4024" s="43" t="s">
        <v>14635</v>
      </c>
    </row>
    <row r="4025" spans="1:30" ht="88.5" customHeight="1" x14ac:dyDescent="0.2">
      <c r="A4025" s="41" t="s">
        <v>14636</v>
      </c>
      <c r="B4025" s="42" t="s">
        <v>14630</v>
      </c>
      <c r="C4025" s="43" t="s">
        <v>14631</v>
      </c>
      <c r="D4025" s="43" t="s">
        <v>14632</v>
      </c>
      <c r="E4025" s="44" t="s">
        <v>34</v>
      </c>
      <c r="F4025" s="45" t="s">
        <v>14637</v>
      </c>
      <c r="G4025" s="45" t="s">
        <v>10669</v>
      </c>
      <c r="H4025" s="47">
        <v>42005</v>
      </c>
      <c r="I4025" s="47">
        <v>45230</v>
      </c>
      <c r="J4025" s="48" t="str">
        <f>IF(Ugovori_OPULJP[[#This Row],[DATUM ZAVRŠETKA OPERACIJE]]&gt;DATE(2024,3,31),"u provedbi","završen")</f>
        <v>završen</v>
      </c>
      <c r="K4025" s="46" t="s">
        <v>36</v>
      </c>
      <c r="L4025" s="58" t="s">
        <v>37</v>
      </c>
      <c r="M4025" s="49">
        <v>0.85</v>
      </c>
      <c r="N4025" s="49">
        <v>0.15</v>
      </c>
      <c r="O4025" s="50">
        <f>Ugovori_OPULJP[[#This Row],[Bespovratna sredstva - Ukupno (EU+Nac) HRK
= Ukupna ugovorena vrijednost bespovratnih sredstava]]*Ugovori_OPULJP[[#This Row],[EU STOPA SUFINANCIRANJA %
EU CO-FINANCING RATE %]]</f>
        <v>23529417.715</v>
      </c>
      <c r="P4025" s="51">
        <f>Ugovori_OPULJP[[#This Row],[Bespovratna sredstva - EU dio - HRK]]/7.5345</f>
        <v>3122890.3994956533</v>
      </c>
      <c r="Q4025" s="50">
        <f>Ugovori_OPULJP[[#This Row],[Bespovratna sredstva - Ukupno (EU+Nac) HRK
= Ukupna ugovorena vrijednost bespovratnih sredstava]]*Ugovori_OPULJP[[#This Row],[STOPA NACIONALNOG SUFINANCIRANJA %]]</f>
        <v>4152250.1849999996</v>
      </c>
      <c r="R4025" s="51">
        <f>Ugovori_OPULJP[[#This Row],[Bespovratna sredstva - Nacionalni dio - HRK]]/7.5345</f>
        <v>551098.30579335045</v>
      </c>
      <c r="S4025" s="50">
        <v>27681667.899999999</v>
      </c>
      <c r="T4025" s="51">
        <f>Ugovori_OPULJP[[#This Row],[Bespovratna sredstva - Ukupno (EU+Nac) HRK
= Ukupna ugovorena vrijednost bespovratnih sredstava]]/7.5345</f>
        <v>3673988.7052890034</v>
      </c>
      <c r="U4025" s="50">
        <v>0</v>
      </c>
      <c r="V4025" s="51">
        <f>Ugovori_OPULJP[[#This Row],[Javni doprinos korisnika - HRK]]/7.5345</f>
        <v>0</v>
      </c>
      <c r="W4025" s="50">
        <v>0</v>
      </c>
      <c r="X4025" s="51">
        <f>Ugovori_OPULJP[[#This Row],[Privatni doprinos korisnika - HRK]]/7.5345</f>
        <v>0</v>
      </c>
      <c r="Y4025" s="52">
        <v>27681667.899999999</v>
      </c>
      <c r="Z4025" s="53">
        <f>Ugovori_OPULJP[[#This Row],[UKUPNI PRIHVATLJIVI IZDACI
TOTAL ELIGIBLE EXPENDITURE
= Bespovratna sredstva ukupno + doprinos korisnika
= Ukupni prihvatljivi troškovi
= Ukupna ugovorena vrijednost projekta HRK]]/7.5345</f>
        <v>3673988.7052890034</v>
      </c>
      <c r="AA4025" s="44" t="s">
        <v>38</v>
      </c>
      <c r="AB4025" s="44" t="s">
        <v>35</v>
      </c>
      <c r="AC4025" s="114" t="s">
        <v>14638</v>
      </c>
      <c r="AD4025" s="43" t="s">
        <v>14635</v>
      </c>
    </row>
    <row r="4026" spans="1:30" ht="88.5" customHeight="1" x14ac:dyDescent="0.2">
      <c r="A4026" s="41" t="s">
        <v>14639</v>
      </c>
      <c r="B4026" s="42" t="s">
        <v>14630</v>
      </c>
      <c r="C4026" s="43" t="s">
        <v>14631</v>
      </c>
      <c r="D4026" s="43" t="s">
        <v>14632</v>
      </c>
      <c r="E4026" s="44" t="s">
        <v>34</v>
      </c>
      <c r="F4026" s="45" t="s">
        <v>14640</v>
      </c>
      <c r="G4026" s="45" t="s">
        <v>7633</v>
      </c>
      <c r="H4026" s="47">
        <v>42005</v>
      </c>
      <c r="I4026" s="47">
        <v>45230</v>
      </c>
      <c r="J4026" s="48" t="str">
        <f>IF(Ugovori_OPULJP[[#This Row],[DATUM ZAVRŠETKA OPERACIJE]]&gt;DATE(2024,3,31),"u provedbi","završen")</f>
        <v>završen</v>
      </c>
      <c r="K4026" s="46" t="s">
        <v>36</v>
      </c>
      <c r="L4026" s="58" t="s">
        <v>37</v>
      </c>
      <c r="M4026" s="49">
        <v>0.85</v>
      </c>
      <c r="N4026" s="49">
        <v>0.15</v>
      </c>
      <c r="O4026" s="50">
        <f>Ugovori_OPULJP[[#This Row],[Bespovratna sredstva - Ukupno (EU+Nac) HRK
= Ukupna ugovorena vrijednost bespovratnih sredstava]]*Ugovori_OPULJP[[#This Row],[EU STOPA SUFINANCIRANJA %
EU CO-FINANCING RATE %]]</f>
        <v>21298530.4355</v>
      </c>
      <c r="P4026" s="51">
        <f>Ugovori_OPULJP[[#This Row],[Bespovratna sredstva - EU dio - HRK]]/7.5345</f>
        <v>2826800.7745039482</v>
      </c>
      <c r="Q4026" s="50">
        <f>Ugovori_OPULJP[[#This Row],[Bespovratna sredstva - Ukupno (EU+Nac) HRK
= Ukupna ugovorena vrijednost bespovratnih sredstava]]*Ugovori_OPULJP[[#This Row],[STOPA NACIONALNOG SUFINANCIRANJA %]]</f>
        <v>3758564.1944999998</v>
      </c>
      <c r="R4026" s="51">
        <f>Ugovori_OPULJP[[#This Row],[Bespovratna sredstva - Nacionalni dio - HRK]]/7.5345</f>
        <v>498847.19550069672</v>
      </c>
      <c r="S4026" s="50">
        <v>25057094.629999999</v>
      </c>
      <c r="T4026" s="51">
        <f>Ugovori_OPULJP[[#This Row],[Bespovratna sredstva - Ukupno (EU+Nac) HRK
= Ukupna ugovorena vrijednost bespovratnih sredstava]]/7.5345</f>
        <v>3325647.9700046452</v>
      </c>
      <c r="U4026" s="50">
        <v>0</v>
      </c>
      <c r="V4026" s="51">
        <f>Ugovori_OPULJP[[#This Row],[Javni doprinos korisnika - HRK]]/7.5345</f>
        <v>0</v>
      </c>
      <c r="W4026" s="50">
        <v>0</v>
      </c>
      <c r="X4026" s="51">
        <f>Ugovori_OPULJP[[#This Row],[Privatni doprinos korisnika - HRK]]/7.5345</f>
        <v>0</v>
      </c>
      <c r="Y4026" s="52">
        <v>25057094.629999999</v>
      </c>
      <c r="Z4026" s="53">
        <f>Ugovori_OPULJP[[#This Row],[UKUPNI PRIHVATLJIVI IZDACI
TOTAL ELIGIBLE EXPENDITURE
= Bespovratna sredstva ukupno + doprinos korisnika
= Ukupni prihvatljivi troškovi
= Ukupna ugovorena vrijednost projekta HRK]]/7.5345</f>
        <v>3325647.9700046452</v>
      </c>
      <c r="AA4026" s="44" t="s">
        <v>38</v>
      </c>
      <c r="AB4026" s="44" t="s">
        <v>35</v>
      </c>
      <c r="AC4026" s="114" t="s">
        <v>14641</v>
      </c>
      <c r="AD4026" s="43" t="s">
        <v>14635</v>
      </c>
    </row>
    <row r="4027" spans="1:30" ht="88.5" customHeight="1" x14ac:dyDescent="0.2">
      <c r="A4027" s="41" t="s">
        <v>14642</v>
      </c>
      <c r="B4027" s="42" t="s">
        <v>14630</v>
      </c>
      <c r="C4027" s="43" t="s">
        <v>14631</v>
      </c>
      <c r="D4027" s="43" t="s">
        <v>14632</v>
      </c>
      <c r="E4027" s="44" t="s">
        <v>34</v>
      </c>
      <c r="F4027" s="45" t="s">
        <v>14643</v>
      </c>
      <c r="G4027" s="45" t="s">
        <v>6593</v>
      </c>
      <c r="H4027" s="47">
        <v>42005</v>
      </c>
      <c r="I4027" s="47">
        <v>45230</v>
      </c>
      <c r="J4027" s="48" t="str">
        <f>IF(Ugovori_OPULJP[[#This Row],[DATUM ZAVRŠETKA OPERACIJE]]&gt;DATE(2024,3,31),"u provedbi","završen")</f>
        <v>završen</v>
      </c>
      <c r="K4027" s="46" t="s">
        <v>37</v>
      </c>
      <c r="L4027" s="58" t="s">
        <v>37</v>
      </c>
      <c r="M4027" s="49">
        <v>0.85</v>
      </c>
      <c r="N4027" s="49">
        <v>0.15</v>
      </c>
      <c r="O4027" s="50">
        <f>Ugovori_OPULJP[[#This Row],[Bespovratna sredstva - Ukupno (EU+Nac) HRK
= Ukupna ugovorena vrijednost bespovratnih sredstava]]*Ugovori_OPULJP[[#This Row],[EU STOPA SUFINANCIRANJA %
EU CO-FINANCING RATE %]]</f>
        <v>15902545.977</v>
      </c>
      <c r="P4027" s="51">
        <f>Ugovori_OPULJP[[#This Row],[Bespovratna sredstva - EU dio - HRK]]/7.5345</f>
        <v>2110630.5630101534</v>
      </c>
      <c r="Q4027" s="50">
        <f>Ugovori_OPULJP[[#This Row],[Bespovratna sredstva - Ukupno (EU+Nac) HRK
= Ukupna ugovorena vrijednost bespovratnih sredstava]]*Ugovori_OPULJP[[#This Row],[STOPA NACIONALNOG SUFINANCIRANJA %]]</f>
        <v>2806331.6430000002</v>
      </c>
      <c r="R4027" s="51">
        <f>Ugovori_OPULJP[[#This Row],[Bespovratna sredstva - Nacionalni dio - HRK]]/7.5345</f>
        <v>372464.21700179175</v>
      </c>
      <c r="S4027" s="50">
        <v>18708877.620000001</v>
      </c>
      <c r="T4027" s="51">
        <f>Ugovori_OPULJP[[#This Row],[Bespovratna sredstva - Ukupno (EU+Nac) HRK
= Ukupna ugovorena vrijednost bespovratnih sredstava]]/7.5345</f>
        <v>2483094.7800119449</v>
      </c>
      <c r="U4027" s="50">
        <v>0</v>
      </c>
      <c r="V4027" s="51">
        <f>Ugovori_OPULJP[[#This Row],[Javni doprinos korisnika - HRK]]/7.5345</f>
        <v>0</v>
      </c>
      <c r="W4027" s="50">
        <v>0</v>
      </c>
      <c r="X4027" s="51">
        <f>Ugovori_OPULJP[[#This Row],[Privatni doprinos korisnika - HRK]]/7.5345</f>
        <v>0</v>
      </c>
      <c r="Y4027" s="52">
        <v>18708877.620000001</v>
      </c>
      <c r="Z4027" s="53">
        <f>Ugovori_OPULJP[[#This Row],[UKUPNI PRIHVATLJIVI IZDACI
TOTAL ELIGIBLE EXPENDITURE
= Bespovratna sredstva ukupno + doprinos korisnika
= Ukupni prihvatljivi troškovi
= Ukupna ugovorena vrijednost projekta HRK]]/7.5345</f>
        <v>2483094.7800119449</v>
      </c>
      <c r="AA4027" s="44" t="s">
        <v>38</v>
      </c>
      <c r="AB4027" s="44" t="s">
        <v>35</v>
      </c>
      <c r="AC4027" s="114" t="s">
        <v>14644</v>
      </c>
      <c r="AD4027" s="43" t="s">
        <v>14635</v>
      </c>
    </row>
    <row r="4028" spans="1:30" ht="88.5" customHeight="1" x14ac:dyDescent="0.2">
      <c r="A4028" s="41" t="s">
        <v>14645</v>
      </c>
      <c r="B4028" s="42" t="s">
        <v>14630</v>
      </c>
      <c r="C4028" s="43" t="s">
        <v>14631</v>
      </c>
      <c r="D4028" s="43" t="s">
        <v>14632</v>
      </c>
      <c r="E4028" s="44" t="s">
        <v>34</v>
      </c>
      <c r="F4028" s="45" t="s">
        <v>14646</v>
      </c>
      <c r="G4028" s="45" t="s">
        <v>14647</v>
      </c>
      <c r="H4028" s="47">
        <v>42005</v>
      </c>
      <c r="I4028" s="47">
        <v>45230</v>
      </c>
      <c r="J4028" s="48" t="str">
        <f>IF(Ugovori_OPULJP[[#This Row],[DATUM ZAVRŠETKA OPERACIJE]]&gt;DATE(2024,3,31),"u provedbi","završen")</f>
        <v>završen</v>
      </c>
      <c r="K4028" s="46" t="s">
        <v>36</v>
      </c>
      <c r="L4028" s="58" t="s">
        <v>37</v>
      </c>
      <c r="M4028" s="49">
        <v>0.85</v>
      </c>
      <c r="N4028" s="49">
        <v>0.15</v>
      </c>
      <c r="O4028" s="50">
        <f>Ugovori_OPULJP[[#This Row],[Bespovratna sredstva - Ukupno (EU+Nac) HRK
= Ukupna ugovorena vrijednost bespovratnih sredstava]]*Ugovori_OPULJP[[#This Row],[EU STOPA SUFINANCIRANJA %
EU CO-FINANCING RATE %]]</f>
        <v>14630231.1865</v>
      </c>
      <c r="P4028" s="51">
        <f>Ugovori_OPULJP[[#This Row],[Bespovratna sredstva - EU dio - HRK]]/7.5345</f>
        <v>1941765.3708275266</v>
      </c>
      <c r="Q4028" s="50">
        <f>Ugovori_OPULJP[[#This Row],[Bespovratna sredstva - Ukupno (EU+Nac) HRK
= Ukupna ugovorena vrijednost bespovratnih sredstava]]*Ugovori_OPULJP[[#This Row],[STOPA NACIONALNOG SUFINANCIRANJA %]]</f>
        <v>2581805.5035000001</v>
      </c>
      <c r="R4028" s="51">
        <f>Ugovori_OPULJP[[#This Row],[Bespovratna sredstva - Nacionalni dio - HRK]]/7.5345</f>
        <v>342664.47720485763</v>
      </c>
      <c r="S4028" s="50">
        <v>17212036.690000001</v>
      </c>
      <c r="T4028" s="51">
        <f>Ugovori_OPULJP[[#This Row],[Bespovratna sredstva - Ukupno (EU+Nac) HRK
= Ukupna ugovorena vrijednost bespovratnih sredstava]]/7.5345</f>
        <v>2284429.8480323846</v>
      </c>
      <c r="U4028" s="50">
        <v>0</v>
      </c>
      <c r="V4028" s="51">
        <f>Ugovori_OPULJP[[#This Row],[Javni doprinos korisnika - HRK]]/7.5345</f>
        <v>0</v>
      </c>
      <c r="W4028" s="50">
        <v>0</v>
      </c>
      <c r="X4028" s="51">
        <f>Ugovori_OPULJP[[#This Row],[Privatni doprinos korisnika - HRK]]/7.5345</f>
        <v>0</v>
      </c>
      <c r="Y4028" s="52">
        <v>17212036.690000001</v>
      </c>
      <c r="Z4028" s="53">
        <f>Ugovori_OPULJP[[#This Row],[UKUPNI PRIHVATLJIVI IZDACI
TOTAL ELIGIBLE EXPENDITURE
= Bespovratna sredstva ukupno + doprinos korisnika
= Ukupni prihvatljivi troškovi
= Ukupna ugovorena vrijednost projekta HRK]]/7.5345</f>
        <v>2284429.8480323846</v>
      </c>
      <c r="AA4028" s="44" t="s">
        <v>38</v>
      </c>
      <c r="AB4028" s="44" t="s">
        <v>35</v>
      </c>
      <c r="AC4028" s="114" t="s">
        <v>14648</v>
      </c>
      <c r="AD4028" s="43" t="s">
        <v>14635</v>
      </c>
    </row>
    <row r="4029" spans="1:30" ht="88.5" customHeight="1" x14ac:dyDescent="0.2">
      <c r="A4029" s="41" t="s">
        <v>14649</v>
      </c>
      <c r="B4029" s="42" t="s">
        <v>14630</v>
      </c>
      <c r="C4029" s="43" t="s">
        <v>14631</v>
      </c>
      <c r="D4029" s="43" t="s">
        <v>14632</v>
      </c>
      <c r="E4029" s="44" t="s">
        <v>34</v>
      </c>
      <c r="F4029" s="45" t="s">
        <v>14650</v>
      </c>
      <c r="G4029" s="45" t="s">
        <v>12176</v>
      </c>
      <c r="H4029" s="47">
        <v>42005</v>
      </c>
      <c r="I4029" s="47">
        <v>45230</v>
      </c>
      <c r="J4029" s="48" t="str">
        <f>IF(Ugovori_OPULJP[[#This Row],[DATUM ZAVRŠETKA OPERACIJE]]&gt;DATE(2024,3,31),"u provedbi","završen")</f>
        <v>završen</v>
      </c>
      <c r="K4029" s="46" t="s">
        <v>37</v>
      </c>
      <c r="L4029" s="58" t="s">
        <v>37</v>
      </c>
      <c r="M4029" s="49">
        <v>0.85</v>
      </c>
      <c r="N4029" s="49">
        <v>0.15</v>
      </c>
      <c r="O4029" s="50">
        <f>Ugovori_OPULJP[[#This Row],[Bespovratna sredstva - Ukupno (EU+Nac) HRK
= Ukupna ugovorena vrijednost bespovratnih sredstava]]*Ugovori_OPULJP[[#This Row],[EU STOPA SUFINANCIRANJA %
EU CO-FINANCING RATE %]]</f>
        <v>8236500</v>
      </c>
      <c r="P4029" s="51">
        <f>Ugovori_OPULJP[[#This Row],[Bespovratna sredstva - EU dio - HRK]]/7.5345</f>
        <v>1093171.4115070675</v>
      </c>
      <c r="Q4029" s="50">
        <f>Ugovori_OPULJP[[#This Row],[Bespovratna sredstva - Ukupno (EU+Nac) HRK
= Ukupna ugovorena vrijednost bespovratnih sredstava]]*Ugovori_OPULJP[[#This Row],[STOPA NACIONALNOG SUFINANCIRANJA %]]</f>
        <v>1453500</v>
      </c>
      <c r="R4029" s="51">
        <f>Ugovori_OPULJP[[#This Row],[Bespovratna sredstva - Nacionalni dio - HRK]]/7.5345</f>
        <v>192912.60203065895</v>
      </c>
      <c r="S4029" s="50">
        <v>9690000</v>
      </c>
      <c r="T4029" s="51">
        <f>Ugovori_OPULJP[[#This Row],[Bespovratna sredstva - Ukupno (EU+Nac) HRK
= Ukupna ugovorena vrijednost bespovratnih sredstava]]/7.5345</f>
        <v>1286084.0135377264</v>
      </c>
      <c r="U4029" s="50">
        <v>0</v>
      </c>
      <c r="V4029" s="51">
        <f>Ugovori_OPULJP[[#This Row],[Javni doprinos korisnika - HRK]]/7.5345</f>
        <v>0</v>
      </c>
      <c r="W4029" s="50">
        <v>0</v>
      </c>
      <c r="X4029" s="51">
        <f>Ugovori_OPULJP[[#This Row],[Privatni doprinos korisnika - HRK]]/7.5345</f>
        <v>0</v>
      </c>
      <c r="Y4029" s="52">
        <v>9690000</v>
      </c>
      <c r="Z4029" s="53">
        <f>Ugovori_OPULJP[[#This Row],[UKUPNI PRIHVATLJIVI IZDACI
TOTAL ELIGIBLE EXPENDITURE
= Bespovratna sredstva ukupno + doprinos korisnika
= Ukupni prihvatljivi troškovi
= Ukupna ugovorena vrijednost projekta HRK]]/7.5345</f>
        <v>1286084.0135377264</v>
      </c>
      <c r="AA4029" s="44" t="s">
        <v>38</v>
      </c>
      <c r="AB4029" s="44" t="s">
        <v>35</v>
      </c>
      <c r="AC4029" s="114" t="s">
        <v>14651</v>
      </c>
      <c r="AD4029" s="43" t="s">
        <v>14635</v>
      </c>
    </row>
    <row r="4030" spans="1:30" ht="88.5" customHeight="1" x14ac:dyDescent="0.2">
      <c r="A4030" s="41" t="s">
        <v>14652</v>
      </c>
      <c r="B4030" s="42" t="s">
        <v>14630</v>
      </c>
      <c r="C4030" s="43" t="s">
        <v>14631</v>
      </c>
      <c r="D4030" s="43" t="s">
        <v>14632</v>
      </c>
      <c r="E4030" s="44" t="s">
        <v>34</v>
      </c>
      <c r="F4030" s="45" t="s">
        <v>14653</v>
      </c>
      <c r="G4030" s="45" t="s">
        <v>10670</v>
      </c>
      <c r="H4030" s="47">
        <v>42005</v>
      </c>
      <c r="I4030" s="47">
        <v>45230</v>
      </c>
      <c r="J4030" s="48" t="str">
        <f>IF(Ugovori_OPULJP[[#This Row],[DATUM ZAVRŠETKA OPERACIJE]]&gt;DATE(2024,3,31),"u provedbi","završen")</f>
        <v>završen</v>
      </c>
      <c r="K4030" s="46" t="s">
        <v>37</v>
      </c>
      <c r="L4030" s="58" t="s">
        <v>37</v>
      </c>
      <c r="M4030" s="49">
        <v>0.85</v>
      </c>
      <c r="N4030" s="49">
        <v>0.15</v>
      </c>
      <c r="O4030" s="50">
        <f>Ugovori_OPULJP[[#This Row],[Bespovratna sredstva - Ukupno (EU+Nac) HRK
= Ukupna ugovorena vrijednost bespovratnih sredstava]]*Ugovori_OPULJP[[#This Row],[EU STOPA SUFINANCIRANJA %
EU CO-FINANCING RATE %]]</f>
        <v>84906643.182500005</v>
      </c>
      <c r="P4030" s="51">
        <f>Ugovori_OPULJP[[#This Row],[Bespovratna sredstva - EU dio - HRK]]/7.5345</f>
        <v>11269048.136239963</v>
      </c>
      <c r="Q4030" s="50">
        <f>Ugovori_OPULJP[[#This Row],[Bespovratna sredstva - Ukupno (EU+Nac) HRK
= Ukupna ugovorena vrijednost bespovratnih sredstava]]*Ugovori_OPULJP[[#This Row],[STOPA NACIONALNOG SUFINANCIRANJA %]]</f>
        <v>14983525.2675</v>
      </c>
      <c r="R4030" s="51">
        <f>Ugovori_OPULJP[[#This Row],[Bespovratna sredstva - Nacionalni dio - HRK]]/7.5345</f>
        <v>1988655.5534541111</v>
      </c>
      <c r="S4030" s="50">
        <v>99890168.450000003</v>
      </c>
      <c r="T4030" s="51">
        <f>Ugovori_OPULJP[[#This Row],[Bespovratna sredstva - Ukupno (EU+Nac) HRK
= Ukupna ugovorena vrijednost bespovratnih sredstava]]/7.5345</f>
        <v>13257703.689694073</v>
      </c>
      <c r="U4030" s="50">
        <v>0</v>
      </c>
      <c r="V4030" s="51">
        <f>Ugovori_OPULJP[[#This Row],[Javni doprinos korisnika - HRK]]/7.5345</f>
        <v>0</v>
      </c>
      <c r="W4030" s="50">
        <v>0</v>
      </c>
      <c r="X4030" s="51">
        <f>Ugovori_OPULJP[[#This Row],[Privatni doprinos korisnika - HRK]]/7.5345</f>
        <v>0</v>
      </c>
      <c r="Y4030" s="52">
        <v>99890168.450000003</v>
      </c>
      <c r="Z4030" s="53">
        <f>Ugovori_OPULJP[[#This Row],[UKUPNI PRIHVATLJIVI IZDACI
TOTAL ELIGIBLE EXPENDITURE
= Bespovratna sredstva ukupno + doprinos korisnika
= Ukupni prihvatljivi troškovi
= Ukupna ugovorena vrijednost projekta HRK]]/7.5345</f>
        <v>13257703.689694073</v>
      </c>
      <c r="AA4030" s="44" t="s">
        <v>38</v>
      </c>
      <c r="AB4030" s="44" t="s">
        <v>35</v>
      </c>
      <c r="AC4030" s="114" t="s">
        <v>14654</v>
      </c>
      <c r="AD4030" s="43" t="s">
        <v>14635</v>
      </c>
    </row>
    <row r="4031" spans="1:30" ht="88.5" customHeight="1" x14ac:dyDescent="0.2">
      <c r="A4031" s="41" t="s">
        <v>14655</v>
      </c>
      <c r="B4031" s="42" t="s">
        <v>14630</v>
      </c>
      <c r="C4031" s="43" t="s">
        <v>14631</v>
      </c>
      <c r="D4031" s="43" t="s">
        <v>14632</v>
      </c>
      <c r="E4031" s="44" t="s">
        <v>34</v>
      </c>
      <c r="F4031" s="45" t="s">
        <v>14656</v>
      </c>
      <c r="G4031" s="45" t="s">
        <v>12326</v>
      </c>
      <c r="H4031" s="47">
        <v>42005</v>
      </c>
      <c r="I4031" s="47">
        <v>45230</v>
      </c>
      <c r="J4031" s="48" t="str">
        <f>IF(Ugovori_OPULJP[[#This Row],[DATUM ZAVRŠETKA OPERACIJE]]&gt;DATE(2024,3,31),"u provedbi","završen")</f>
        <v>završen</v>
      </c>
      <c r="K4031" s="46" t="s">
        <v>36</v>
      </c>
      <c r="L4031" s="58" t="s">
        <v>37</v>
      </c>
      <c r="M4031" s="49">
        <v>0.85</v>
      </c>
      <c r="N4031" s="49">
        <v>0.15</v>
      </c>
      <c r="O4031" s="50">
        <f>Ugovori_OPULJP[[#This Row],[Bespovratna sredstva - Ukupno (EU+Nac) HRK
= Ukupna ugovorena vrijednost bespovratnih sredstava]]*Ugovori_OPULJP[[#This Row],[EU STOPA SUFINANCIRANJA %
EU CO-FINANCING RATE %]]</f>
        <v>21773676.653000001</v>
      </c>
      <c r="P4031" s="51">
        <f>Ugovori_OPULJP[[#This Row],[Bespovratna sredstva - EU dio - HRK]]/7.5345</f>
        <v>2889863.5148981353</v>
      </c>
      <c r="Q4031" s="50">
        <f>Ugovori_OPULJP[[#This Row],[Bespovratna sredstva - Ukupno (EU+Nac) HRK
= Ukupna ugovorena vrijednost bespovratnih sredstava]]*Ugovori_OPULJP[[#This Row],[STOPA NACIONALNOG SUFINANCIRANJA %]]</f>
        <v>3842413.5269999998</v>
      </c>
      <c r="R4031" s="51">
        <f>Ugovori_OPULJP[[#This Row],[Bespovratna sredstva - Nacionalni dio - HRK]]/7.5345</f>
        <v>509975.91439378849</v>
      </c>
      <c r="S4031" s="50">
        <v>25616090.18</v>
      </c>
      <c r="T4031" s="51">
        <f>Ugovori_OPULJP[[#This Row],[Bespovratna sredstva - Ukupno (EU+Nac) HRK
= Ukupna ugovorena vrijednost bespovratnih sredstava]]/7.5345</f>
        <v>3399839.4292919235</v>
      </c>
      <c r="U4031" s="50">
        <v>0</v>
      </c>
      <c r="V4031" s="51">
        <f>Ugovori_OPULJP[[#This Row],[Javni doprinos korisnika - HRK]]/7.5345</f>
        <v>0</v>
      </c>
      <c r="W4031" s="50">
        <v>0</v>
      </c>
      <c r="X4031" s="51">
        <f>Ugovori_OPULJP[[#This Row],[Privatni doprinos korisnika - HRK]]/7.5345</f>
        <v>0</v>
      </c>
      <c r="Y4031" s="52">
        <v>25616090.18</v>
      </c>
      <c r="Z4031" s="53">
        <f>Ugovori_OPULJP[[#This Row],[UKUPNI PRIHVATLJIVI IZDACI
TOTAL ELIGIBLE EXPENDITURE
= Bespovratna sredstva ukupno + doprinos korisnika
= Ukupni prihvatljivi troškovi
= Ukupna ugovorena vrijednost projekta HRK]]/7.5345</f>
        <v>3399839.4292919235</v>
      </c>
      <c r="AA4031" s="44" t="s">
        <v>38</v>
      </c>
      <c r="AB4031" s="44" t="s">
        <v>35</v>
      </c>
      <c r="AC4031" s="114" t="s">
        <v>14657</v>
      </c>
      <c r="AD4031" s="43" t="s">
        <v>14635</v>
      </c>
    </row>
    <row r="4032" spans="1:30" ht="88.5" customHeight="1" x14ac:dyDescent="0.2">
      <c r="A4032" s="41" t="s">
        <v>14658</v>
      </c>
      <c r="B4032" s="42" t="s">
        <v>14630</v>
      </c>
      <c r="C4032" s="43" t="s">
        <v>14631</v>
      </c>
      <c r="D4032" s="43" t="s">
        <v>14632</v>
      </c>
      <c r="E4032" s="44" t="s">
        <v>34</v>
      </c>
      <c r="F4032" s="45" t="s">
        <v>14659</v>
      </c>
      <c r="G4032" s="45" t="s">
        <v>35</v>
      </c>
      <c r="H4032" s="47">
        <v>42005</v>
      </c>
      <c r="I4032" s="47">
        <v>45230</v>
      </c>
      <c r="J4032" s="48" t="str">
        <f>IF(Ugovori_OPULJP[[#This Row],[DATUM ZAVRŠETKA OPERACIJE]]&gt;DATE(2024,3,31),"u provedbi","završen")</f>
        <v>završen</v>
      </c>
      <c r="K4032" s="46" t="s">
        <v>36</v>
      </c>
      <c r="L4032" s="58" t="s">
        <v>37</v>
      </c>
      <c r="M4032" s="49">
        <v>0.85</v>
      </c>
      <c r="N4032" s="49">
        <v>0.15</v>
      </c>
      <c r="O4032" s="50">
        <f>Ugovori_OPULJP[[#This Row],[Bespovratna sredstva - Ukupno (EU+Nac) HRK
= Ukupna ugovorena vrijednost bespovratnih sredstava]]*Ugovori_OPULJP[[#This Row],[EU STOPA SUFINANCIRANJA %
EU CO-FINANCING RATE %]]</f>
        <v>206618585.52249998</v>
      </c>
      <c r="P4032" s="51">
        <f>Ugovori_OPULJP[[#This Row],[Bespovratna sredstva - EU dio - HRK]]/7.5345</f>
        <v>27422998.941203792</v>
      </c>
      <c r="Q4032" s="50">
        <f>Ugovori_OPULJP[[#This Row],[Bespovratna sredstva - Ukupno (EU+Nac) HRK
= Ukupna ugovorena vrijednost bespovratnih sredstava]]*Ugovori_OPULJP[[#This Row],[STOPA NACIONALNOG SUFINANCIRANJA %]]</f>
        <v>36462103.327500001</v>
      </c>
      <c r="R4032" s="51">
        <f>Ugovori_OPULJP[[#This Row],[Bespovratna sredstva - Nacionalni dio - HRK]]/7.5345</f>
        <v>4839352.7543300819</v>
      </c>
      <c r="S4032" s="50">
        <v>243080688.84999999</v>
      </c>
      <c r="T4032" s="51">
        <f>Ugovori_OPULJP[[#This Row],[Bespovratna sredstva - Ukupno (EU+Nac) HRK
= Ukupna ugovorena vrijednost bespovratnih sredstava]]/7.5345</f>
        <v>32262351.695533875</v>
      </c>
      <c r="U4032" s="50">
        <v>0</v>
      </c>
      <c r="V4032" s="51">
        <f>Ugovori_OPULJP[[#This Row],[Javni doprinos korisnika - HRK]]/7.5345</f>
        <v>0</v>
      </c>
      <c r="W4032" s="50">
        <v>0</v>
      </c>
      <c r="X4032" s="51">
        <f>Ugovori_OPULJP[[#This Row],[Privatni doprinos korisnika - HRK]]/7.5345</f>
        <v>0</v>
      </c>
      <c r="Y4032" s="52">
        <v>243080688.84999999</v>
      </c>
      <c r="Z4032" s="53">
        <f>Ugovori_OPULJP[[#This Row],[UKUPNI PRIHVATLJIVI IZDACI
TOTAL ELIGIBLE EXPENDITURE
= Bespovratna sredstva ukupno + doprinos korisnika
= Ukupni prihvatljivi troškovi
= Ukupna ugovorena vrijednost projekta HRK]]/7.5345</f>
        <v>32262351.695533875</v>
      </c>
      <c r="AA4032" s="44" t="s">
        <v>38</v>
      </c>
      <c r="AB4032" s="44" t="s">
        <v>35</v>
      </c>
      <c r="AC4032" s="114" t="s">
        <v>14660</v>
      </c>
      <c r="AD4032" s="43" t="s">
        <v>14635</v>
      </c>
    </row>
    <row r="4033" spans="1:30" ht="88.5" customHeight="1" x14ac:dyDescent="0.2">
      <c r="A4033" s="41" t="s">
        <v>14661</v>
      </c>
      <c r="B4033" s="42" t="s">
        <v>14630</v>
      </c>
      <c r="C4033" s="43" t="s">
        <v>14631</v>
      </c>
      <c r="D4033" s="43" t="s">
        <v>14632</v>
      </c>
      <c r="E4033" s="44" t="s">
        <v>34</v>
      </c>
      <c r="F4033" s="45" t="s">
        <v>14662</v>
      </c>
      <c r="G4033" s="45" t="s">
        <v>14663</v>
      </c>
      <c r="H4033" s="47">
        <v>42005</v>
      </c>
      <c r="I4033" s="47">
        <v>45230</v>
      </c>
      <c r="J4033" s="48" t="str">
        <f>IF(Ugovori_OPULJP[[#This Row],[DATUM ZAVRŠETKA OPERACIJE]]&gt;DATE(2024,3,31),"u provedbi","završen")</f>
        <v>završen</v>
      </c>
      <c r="K4033" s="46" t="s">
        <v>37</v>
      </c>
      <c r="L4033" s="58" t="s">
        <v>37</v>
      </c>
      <c r="M4033" s="49">
        <v>0.85</v>
      </c>
      <c r="N4033" s="49">
        <v>0.15</v>
      </c>
      <c r="O4033" s="50">
        <f>Ugovori_OPULJP[[#This Row],[Bespovratna sredstva - Ukupno (EU+Nac) HRK
= Ukupna ugovorena vrijednost bespovratnih sredstava]]*Ugovori_OPULJP[[#This Row],[EU STOPA SUFINANCIRANJA %
EU CO-FINANCING RATE %]]</f>
        <v>13704829.0975</v>
      </c>
      <c r="P4033" s="51">
        <f>Ugovori_OPULJP[[#This Row],[Bespovratna sredstva - EU dio - HRK]]/7.5345</f>
        <v>1818943.4066626849</v>
      </c>
      <c r="Q4033" s="50">
        <f>Ugovori_OPULJP[[#This Row],[Bespovratna sredstva - Ukupno (EU+Nac) HRK
= Ukupna ugovorena vrijednost bespovratnih sredstava]]*Ugovori_OPULJP[[#This Row],[STOPA NACIONALNOG SUFINANCIRANJA %]]</f>
        <v>2418499.2524999999</v>
      </c>
      <c r="R4033" s="51">
        <f>Ugovori_OPULJP[[#This Row],[Bespovratna sredstva - Nacionalni dio - HRK]]/7.5345</f>
        <v>320990.0129404738</v>
      </c>
      <c r="S4033" s="50">
        <v>16123328.35</v>
      </c>
      <c r="T4033" s="51">
        <f>Ugovori_OPULJP[[#This Row],[Bespovratna sredstva - Ukupno (EU+Nac) HRK
= Ukupna ugovorena vrijednost bespovratnih sredstava]]/7.5345</f>
        <v>2139933.4196031587</v>
      </c>
      <c r="U4033" s="50">
        <v>0</v>
      </c>
      <c r="V4033" s="51">
        <f>Ugovori_OPULJP[[#This Row],[Javni doprinos korisnika - HRK]]/7.5345</f>
        <v>0</v>
      </c>
      <c r="W4033" s="50">
        <v>0</v>
      </c>
      <c r="X4033" s="51">
        <f>Ugovori_OPULJP[[#This Row],[Privatni doprinos korisnika - HRK]]/7.5345</f>
        <v>0</v>
      </c>
      <c r="Y4033" s="52">
        <v>16123328.35</v>
      </c>
      <c r="Z4033" s="53">
        <f>Ugovori_OPULJP[[#This Row],[UKUPNI PRIHVATLJIVI IZDACI
TOTAL ELIGIBLE EXPENDITURE
= Bespovratna sredstva ukupno + doprinos korisnika
= Ukupni prihvatljivi troškovi
= Ukupna ugovorena vrijednost projekta HRK]]/7.5345</f>
        <v>2139933.4196031587</v>
      </c>
      <c r="AA4033" s="44" t="s">
        <v>38</v>
      </c>
      <c r="AB4033" s="44" t="s">
        <v>35</v>
      </c>
      <c r="AC4033" s="114" t="s">
        <v>14664</v>
      </c>
      <c r="AD4033" s="43" t="s">
        <v>14635</v>
      </c>
    </row>
    <row r="4034" spans="1:30" ht="88.5" customHeight="1" x14ac:dyDescent="0.2">
      <c r="A4034" s="41" t="s">
        <v>14665</v>
      </c>
      <c r="B4034" s="42" t="s">
        <v>14630</v>
      </c>
      <c r="C4034" s="43" t="s">
        <v>14631</v>
      </c>
      <c r="D4034" s="43" t="s">
        <v>14632</v>
      </c>
      <c r="E4034" s="44" t="s">
        <v>34</v>
      </c>
      <c r="F4034" s="45" t="s">
        <v>14666</v>
      </c>
      <c r="G4034" s="45" t="s">
        <v>14667</v>
      </c>
      <c r="H4034" s="47">
        <v>42005</v>
      </c>
      <c r="I4034" s="47">
        <v>45230</v>
      </c>
      <c r="J4034" s="48" t="str">
        <f>IF(Ugovori_OPULJP[[#This Row],[DATUM ZAVRŠETKA OPERACIJE]]&gt;DATE(2024,3,31),"u provedbi","završen")</f>
        <v>završen</v>
      </c>
      <c r="K4034" s="46" t="s">
        <v>37</v>
      </c>
      <c r="L4034" s="58" t="s">
        <v>37</v>
      </c>
      <c r="M4034" s="49">
        <v>0.85</v>
      </c>
      <c r="N4034" s="49">
        <v>0.15</v>
      </c>
      <c r="O4034" s="50">
        <f>Ugovori_OPULJP[[#This Row],[Bespovratna sredstva - Ukupno (EU+Nac) HRK
= Ukupna ugovorena vrijednost bespovratnih sredstava]]*Ugovori_OPULJP[[#This Row],[EU STOPA SUFINANCIRANJA %
EU CO-FINANCING RATE %]]</f>
        <v>79688137.5</v>
      </c>
      <c r="P4034" s="51">
        <f>Ugovori_OPULJP[[#This Row],[Bespovratna sredstva - EU dio - HRK]]/7.5345</f>
        <v>10576433.406330878</v>
      </c>
      <c r="Q4034" s="50">
        <f>Ugovori_OPULJP[[#This Row],[Bespovratna sredstva - Ukupno (EU+Nac) HRK
= Ukupna ugovorena vrijednost bespovratnih sredstava]]*Ugovori_OPULJP[[#This Row],[STOPA NACIONALNOG SUFINANCIRANJA %]]</f>
        <v>14062612.5</v>
      </c>
      <c r="R4034" s="51">
        <f>Ugovori_OPULJP[[#This Row],[Bespovratna sredstva - Nacionalni dio - HRK]]/7.5345</f>
        <v>1866429.4246466255</v>
      </c>
      <c r="S4034" s="50">
        <v>93750750</v>
      </c>
      <c r="T4034" s="51">
        <f>Ugovori_OPULJP[[#This Row],[Bespovratna sredstva - Ukupno (EU+Nac) HRK
= Ukupna ugovorena vrijednost bespovratnih sredstava]]/7.5345</f>
        <v>12442862.830977503</v>
      </c>
      <c r="U4034" s="50">
        <v>0</v>
      </c>
      <c r="V4034" s="51">
        <f>Ugovori_OPULJP[[#This Row],[Javni doprinos korisnika - HRK]]/7.5345</f>
        <v>0</v>
      </c>
      <c r="W4034" s="50">
        <v>0</v>
      </c>
      <c r="X4034" s="51">
        <f>Ugovori_OPULJP[[#This Row],[Privatni doprinos korisnika - HRK]]/7.5345</f>
        <v>0</v>
      </c>
      <c r="Y4034" s="52">
        <v>93750750</v>
      </c>
      <c r="Z4034" s="53">
        <f>Ugovori_OPULJP[[#This Row],[UKUPNI PRIHVATLJIVI IZDACI
TOTAL ELIGIBLE EXPENDITURE
= Bespovratna sredstva ukupno + doprinos korisnika
= Ukupni prihvatljivi troškovi
= Ukupna ugovorena vrijednost projekta HRK]]/7.5345</f>
        <v>12442862.830977503</v>
      </c>
      <c r="AA4034" s="44" t="s">
        <v>38</v>
      </c>
      <c r="AB4034" s="44" t="s">
        <v>35</v>
      </c>
      <c r="AC4034" s="114" t="s">
        <v>14668</v>
      </c>
      <c r="AD4034" s="43" t="s">
        <v>14635</v>
      </c>
    </row>
    <row r="4035" spans="1:30" ht="88.5" customHeight="1" x14ac:dyDescent="0.2">
      <c r="A4035" s="41" t="s">
        <v>14672</v>
      </c>
      <c r="B4035" s="42" t="s">
        <v>14630</v>
      </c>
      <c r="C4035" s="43" t="s">
        <v>14669</v>
      </c>
      <c r="D4035" s="43" t="s">
        <v>14670</v>
      </c>
      <c r="E4035" s="44" t="s">
        <v>34</v>
      </c>
      <c r="F4035" s="45" t="s">
        <v>12176</v>
      </c>
      <c r="G4035" s="45" t="s">
        <v>12176</v>
      </c>
      <c r="H4035" s="47">
        <v>42370</v>
      </c>
      <c r="I4035" s="47">
        <v>43100</v>
      </c>
      <c r="J4035" s="48" t="str">
        <f>IF(Ugovori_OPULJP[[#This Row],[DATUM ZAVRŠETKA OPERACIJE]]&gt;DATE(2024,3,31),"u provedbi","završen")</f>
        <v>završen</v>
      </c>
      <c r="K4035" s="46" t="s">
        <v>37</v>
      </c>
      <c r="L4035" s="58" t="s">
        <v>37</v>
      </c>
      <c r="M4035" s="49">
        <v>0.85</v>
      </c>
      <c r="N4035" s="49">
        <v>0.15</v>
      </c>
      <c r="O4035" s="50">
        <f>Ugovori_OPULJP[[#This Row],[Bespovratna sredstva - Ukupno (EU+Nac) HRK
= Ukupna ugovorena vrijednost bespovratnih sredstava]]*Ugovori_OPULJP[[#This Row],[EU STOPA SUFINANCIRANJA %
EU CO-FINANCING RATE %]]</f>
        <v>34884</v>
      </c>
      <c r="P4035" s="51">
        <f>Ugovori_OPULJP[[#This Row],[Bespovratna sredstva - EU dio - HRK]]/7.5345</f>
        <v>4629.9024487358147</v>
      </c>
      <c r="Q4035" s="50">
        <f>Ugovori_OPULJP[[#This Row],[Bespovratna sredstva - Ukupno (EU+Nac) HRK
= Ukupna ugovorena vrijednost bespovratnih sredstava]]*Ugovori_OPULJP[[#This Row],[STOPA NACIONALNOG SUFINANCIRANJA %]]</f>
        <v>6156</v>
      </c>
      <c r="R4035" s="51">
        <f>Ugovori_OPULJP[[#This Row],[Bespovratna sredstva - Nacionalni dio - HRK]]/7.5345</f>
        <v>817.04160860043794</v>
      </c>
      <c r="S4035" s="50">
        <v>41040</v>
      </c>
      <c r="T4035" s="51">
        <f>Ugovori_OPULJP[[#This Row],[Bespovratna sredstva - Ukupno (EU+Nac) HRK
= Ukupna ugovorena vrijednost bespovratnih sredstava]]/7.5345</f>
        <v>5446.9440573362526</v>
      </c>
      <c r="U4035" s="50">
        <v>0</v>
      </c>
      <c r="V4035" s="51">
        <f>Ugovori_OPULJP[[#This Row],[Javni doprinos korisnika - HRK]]/7.5345</f>
        <v>0</v>
      </c>
      <c r="W4035" s="50">
        <v>0</v>
      </c>
      <c r="X4035" s="51">
        <f>Ugovori_OPULJP[[#This Row],[Privatni doprinos korisnika - HRK]]/7.5345</f>
        <v>0</v>
      </c>
      <c r="Y4035" s="52">
        <v>41040</v>
      </c>
      <c r="Z4035" s="53">
        <f>Ugovori_OPULJP[[#This Row],[UKUPNI PRIHVATLJIVI IZDACI
TOTAL ELIGIBLE EXPENDITURE
= Bespovratna sredstva ukupno + doprinos korisnika
= Ukupni prihvatljivi troškovi
= Ukupna ugovorena vrijednost projekta HRK]]/7.5345</f>
        <v>5446.9440573362526</v>
      </c>
      <c r="AA4035" s="44" t="s">
        <v>38</v>
      </c>
      <c r="AB4035" s="44" t="s">
        <v>35</v>
      </c>
      <c r="AC4035" s="114" t="s">
        <v>14673</v>
      </c>
      <c r="AD4035" s="43" t="s">
        <v>14671</v>
      </c>
    </row>
    <row r="4036" spans="1:30" ht="88.5" customHeight="1" x14ac:dyDescent="0.2">
      <c r="A4036" s="41" t="s">
        <v>14674</v>
      </c>
      <c r="B4036" s="42" t="s">
        <v>14630</v>
      </c>
      <c r="C4036" s="43" t="s">
        <v>14669</v>
      </c>
      <c r="D4036" s="43" t="s">
        <v>14670</v>
      </c>
      <c r="E4036" s="44" t="s">
        <v>34</v>
      </c>
      <c r="F4036" s="45" t="s">
        <v>12176</v>
      </c>
      <c r="G4036" s="45" t="s">
        <v>12176</v>
      </c>
      <c r="H4036" s="47">
        <v>42370</v>
      </c>
      <c r="I4036" s="47">
        <v>43100</v>
      </c>
      <c r="J4036" s="48" t="str">
        <f>IF(Ugovori_OPULJP[[#This Row],[DATUM ZAVRŠETKA OPERACIJE]]&gt;DATE(2024,3,31),"u provedbi","završen")</f>
        <v>završen</v>
      </c>
      <c r="K4036" s="46" t="s">
        <v>37</v>
      </c>
      <c r="L4036" s="58" t="s">
        <v>37</v>
      </c>
      <c r="M4036" s="49">
        <v>0.85</v>
      </c>
      <c r="N4036" s="49">
        <v>0.15</v>
      </c>
      <c r="O4036" s="50">
        <f>Ugovori_OPULJP[[#This Row],[Bespovratna sredstva - Ukupno (EU+Nac) HRK
= Ukupna ugovorena vrijednost bespovratnih sredstava]]*Ugovori_OPULJP[[#This Row],[EU STOPA SUFINANCIRANJA %
EU CO-FINANCING RATE %]]</f>
        <v>47812.5</v>
      </c>
      <c r="P4036" s="51">
        <f>Ugovori_OPULJP[[#This Row],[Bespovratna sredstva - EU dio - HRK]]/7.5345</f>
        <v>6345.8092773243079</v>
      </c>
      <c r="Q4036" s="50">
        <f>Ugovori_OPULJP[[#This Row],[Bespovratna sredstva - Ukupno (EU+Nac) HRK
= Ukupna ugovorena vrijednost bespovratnih sredstava]]*Ugovori_OPULJP[[#This Row],[STOPA NACIONALNOG SUFINANCIRANJA %]]</f>
        <v>8437.5</v>
      </c>
      <c r="R4036" s="51">
        <f>Ugovori_OPULJP[[#This Row],[Bespovratna sredstva - Nacionalni dio - HRK]]/7.5345</f>
        <v>1119.8486959984073</v>
      </c>
      <c r="S4036" s="50">
        <v>56250</v>
      </c>
      <c r="T4036" s="51">
        <f>Ugovori_OPULJP[[#This Row],[Bespovratna sredstva - Ukupno (EU+Nac) HRK
= Ukupna ugovorena vrijednost bespovratnih sredstava]]/7.5345</f>
        <v>7465.6579733227154</v>
      </c>
      <c r="U4036" s="50">
        <v>0</v>
      </c>
      <c r="V4036" s="51">
        <f>Ugovori_OPULJP[[#This Row],[Javni doprinos korisnika - HRK]]/7.5345</f>
        <v>0</v>
      </c>
      <c r="W4036" s="50">
        <v>0</v>
      </c>
      <c r="X4036" s="51">
        <f>Ugovori_OPULJP[[#This Row],[Privatni doprinos korisnika - HRK]]/7.5345</f>
        <v>0</v>
      </c>
      <c r="Y4036" s="52">
        <v>56250</v>
      </c>
      <c r="Z4036" s="53">
        <f>Ugovori_OPULJP[[#This Row],[UKUPNI PRIHVATLJIVI IZDACI
TOTAL ELIGIBLE EXPENDITURE
= Bespovratna sredstva ukupno + doprinos korisnika
= Ukupni prihvatljivi troškovi
= Ukupna ugovorena vrijednost projekta HRK]]/7.5345</f>
        <v>7465.6579733227154</v>
      </c>
      <c r="AA4036" s="44" t="s">
        <v>38</v>
      </c>
      <c r="AB4036" s="44" t="s">
        <v>35</v>
      </c>
      <c r="AC4036" s="114" t="s">
        <v>14675</v>
      </c>
      <c r="AD4036" s="43" t="s">
        <v>14671</v>
      </c>
    </row>
    <row r="4037" spans="1:30" ht="88.5" customHeight="1" x14ac:dyDescent="0.2">
      <c r="A4037" s="41" t="s">
        <v>14676</v>
      </c>
      <c r="B4037" s="42" t="s">
        <v>14630</v>
      </c>
      <c r="C4037" s="43" t="s">
        <v>14669</v>
      </c>
      <c r="D4037" s="43" t="s">
        <v>14670</v>
      </c>
      <c r="E4037" s="44" t="s">
        <v>34</v>
      </c>
      <c r="F4037" s="45" t="s">
        <v>12305</v>
      </c>
      <c r="G4037" s="45" t="s">
        <v>12305</v>
      </c>
      <c r="H4037" s="47">
        <v>42370</v>
      </c>
      <c r="I4037" s="47">
        <v>43100</v>
      </c>
      <c r="J4037" s="48" t="str">
        <f>IF(Ugovori_OPULJP[[#This Row],[DATUM ZAVRŠETKA OPERACIJE]]&gt;DATE(2024,3,31),"u provedbi","završen")</f>
        <v>završen</v>
      </c>
      <c r="K4037" s="46" t="s">
        <v>37</v>
      </c>
      <c r="L4037" s="58" t="s">
        <v>37</v>
      </c>
      <c r="M4037" s="49">
        <v>0.85</v>
      </c>
      <c r="N4037" s="49">
        <v>0.15</v>
      </c>
      <c r="O4037" s="50">
        <f>Ugovori_OPULJP[[#This Row],[Bespovratna sredstva - Ukupno (EU+Nac) HRK
= Ukupna ugovorena vrijednost bespovratnih sredstava]]*Ugovori_OPULJP[[#This Row],[EU STOPA SUFINANCIRANJA %
EU CO-FINANCING RATE %]]</f>
        <v>17000</v>
      </c>
      <c r="P4037" s="51">
        <f>Ugovori_OPULJP[[#This Row],[Bespovratna sredstva - EU dio - HRK]]/7.5345</f>
        <v>2256.2877430486428</v>
      </c>
      <c r="Q4037" s="50">
        <f>Ugovori_OPULJP[[#This Row],[Bespovratna sredstva - Ukupno (EU+Nac) HRK
= Ukupna ugovorena vrijednost bespovratnih sredstava]]*Ugovori_OPULJP[[#This Row],[STOPA NACIONALNOG SUFINANCIRANJA %]]</f>
        <v>3000</v>
      </c>
      <c r="R4037" s="51">
        <f>Ugovori_OPULJP[[#This Row],[Bespovratna sredstva - Nacionalni dio - HRK]]/7.5345</f>
        <v>398.16842524387812</v>
      </c>
      <c r="S4037" s="50">
        <v>20000</v>
      </c>
      <c r="T4037" s="51">
        <f>Ugovori_OPULJP[[#This Row],[Bespovratna sredstva - Ukupno (EU+Nac) HRK
= Ukupna ugovorena vrijednost bespovratnih sredstava]]/7.5345</f>
        <v>2654.4561682925209</v>
      </c>
      <c r="U4037" s="50">
        <v>0</v>
      </c>
      <c r="V4037" s="51">
        <f>Ugovori_OPULJP[[#This Row],[Javni doprinos korisnika - HRK]]/7.5345</f>
        <v>0</v>
      </c>
      <c r="W4037" s="50">
        <v>0</v>
      </c>
      <c r="X4037" s="51">
        <f>Ugovori_OPULJP[[#This Row],[Privatni doprinos korisnika - HRK]]/7.5345</f>
        <v>0</v>
      </c>
      <c r="Y4037" s="52">
        <v>20000</v>
      </c>
      <c r="Z4037" s="53">
        <f>Ugovori_OPULJP[[#This Row],[UKUPNI PRIHVATLJIVI IZDACI
TOTAL ELIGIBLE EXPENDITURE
= Bespovratna sredstva ukupno + doprinos korisnika
= Ukupni prihvatljivi troškovi
= Ukupna ugovorena vrijednost projekta HRK]]/7.5345</f>
        <v>2654.4561682925209</v>
      </c>
      <c r="AA4037" s="44" t="s">
        <v>38</v>
      </c>
      <c r="AB4037" s="44" t="s">
        <v>35</v>
      </c>
      <c r="AC4037" s="114" t="s">
        <v>14677</v>
      </c>
      <c r="AD4037" s="43" t="s">
        <v>14671</v>
      </c>
    </row>
    <row r="4038" spans="1:30" ht="88.5" customHeight="1" x14ac:dyDescent="0.2">
      <c r="A4038" s="41" t="s">
        <v>14678</v>
      </c>
      <c r="B4038" s="42" t="s">
        <v>14630</v>
      </c>
      <c r="C4038" s="43" t="s">
        <v>14669</v>
      </c>
      <c r="D4038" s="43" t="s">
        <v>14670</v>
      </c>
      <c r="E4038" s="44" t="s">
        <v>34</v>
      </c>
      <c r="F4038" s="45" t="s">
        <v>14679</v>
      </c>
      <c r="G4038" s="45" t="s">
        <v>720</v>
      </c>
      <c r="H4038" s="47">
        <v>42370</v>
      </c>
      <c r="I4038" s="47">
        <v>43524</v>
      </c>
      <c r="J4038" s="48" t="str">
        <f>IF(Ugovori_OPULJP[[#This Row],[DATUM ZAVRŠETKA OPERACIJE]]&gt;DATE(2024,3,31),"u provedbi","završen")</f>
        <v>završen</v>
      </c>
      <c r="K4038" s="46" t="s">
        <v>37</v>
      </c>
      <c r="L4038" s="58" t="s">
        <v>37</v>
      </c>
      <c r="M4038" s="49">
        <v>0.85</v>
      </c>
      <c r="N4038" s="49">
        <v>0.15</v>
      </c>
      <c r="O4038" s="50">
        <f>Ugovori_OPULJP[[#This Row],[Bespovratna sredstva - Ukupno (EU+Nac) HRK
= Ukupna ugovorena vrijednost bespovratnih sredstava]]*Ugovori_OPULJP[[#This Row],[EU STOPA SUFINANCIRANJA %
EU CO-FINANCING RATE %]]</f>
        <v>442000</v>
      </c>
      <c r="P4038" s="51">
        <f>Ugovori_OPULJP[[#This Row],[Bespovratna sredstva - EU dio - HRK]]/7.5345</f>
        <v>58663.481319264713</v>
      </c>
      <c r="Q4038" s="50">
        <f>Ugovori_OPULJP[[#This Row],[Bespovratna sredstva - Ukupno (EU+Nac) HRK
= Ukupna ugovorena vrijednost bespovratnih sredstava]]*Ugovori_OPULJP[[#This Row],[STOPA NACIONALNOG SUFINANCIRANJA %]]</f>
        <v>78000</v>
      </c>
      <c r="R4038" s="51">
        <f>Ugovori_OPULJP[[#This Row],[Bespovratna sredstva - Nacionalni dio - HRK]]/7.5345</f>
        <v>10352.379056340831</v>
      </c>
      <c r="S4038" s="50">
        <v>520000</v>
      </c>
      <c r="T4038" s="51">
        <f>Ugovori_OPULJP[[#This Row],[Bespovratna sredstva - Ukupno (EU+Nac) HRK
= Ukupna ugovorena vrijednost bespovratnih sredstava]]/7.5345</f>
        <v>69015.860375605538</v>
      </c>
      <c r="U4038" s="50">
        <v>0</v>
      </c>
      <c r="V4038" s="51">
        <f>Ugovori_OPULJP[[#This Row],[Javni doprinos korisnika - HRK]]/7.5345</f>
        <v>0</v>
      </c>
      <c r="W4038" s="50">
        <v>0</v>
      </c>
      <c r="X4038" s="51">
        <f>Ugovori_OPULJP[[#This Row],[Privatni doprinos korisnika - HRK]]/7.5345</f>
        <v>0</v>
      </c>
      <c r="Y4038" s="52">
        <v>520000</v>
      </c>
      <c r="Z4038" s="53">
        <f>Ugovori_OPULJP[[#This Row],[UKUPNI PRIHVATLJIVI IZDACI
TOTAL ELIGIBLE EXPENDITURE
= Bespovratna sredstva ukupno + doprinos korisnika
= Ukupni prihvatljivi troškovi
= Ukupna ugovorena vrijednost projekta HRK]]/7.5345</f>
        <v>69015.860375605538</v>
      </c>
      <c r="AA4038" s="44" t="s">
        <v>38</v>
      </c>
      <c r="AB4038" s="44" t="s">
        <v>35</v>
      </c>
      <c r="AC4038" s="114" t="s">
        <v>14680</v>
      </c>
      <c r="AD4038" s="43" t="s">
        <v>14671</v>
      </c>
    </row>
    <row r="4039" spans="1:30" ht="88.5" customHeight="1" x14ac:dyDescent="0.2">
      <c r="A4039" s="41" t="s">
        <v>14681</v>
      </c>
      <c r="B4039" s="42" t="s">
        <v>14630</v>
      </c>
      <c r="C4039" s="43" t="s">
        <v>14669</v>
      </c>
      <c r="D4039" s="43" t="s">
        <v>14670</v>
      </c>
      <c r="E4039" s="44" t="s">
        <v>34</v>
      </c>
      <c r="F4039" s="45" t="s">
        <v>14682</v>
      </c>
      <c r="G4039" s="45" t="s">
        <v>14683</v>
      </c>
      <c r="H4039" s="47">
        <v>42370</v>
      </c>
      <c r="I4039" s="47">
        <v>43647</v>
      </c>
      <c r="J4039" s="48" t="str">
        <f>IF(Ugovori_OPULJP[[#This Row],[DATUM ZAVRŠETKA OPERACIJE]]&gt;DATE(2024,3,31),"u provedbi","završen")</f>
        <v>završen</v>
      </c>
      <c r="K4039" s="46" t="s">
        <v>36</v>
      </c>
      <c r="L4039" s="58" t="s">
        <v>37</v>
      </c>
      <c r="M4039" s="49">
        <v>0.85</v>
      </c>
      <c r="N4039" s="49">
        <v>0.15</v>
      </c>
      <c r="O4039" s="50">
        <f>Ugovori_OPULJP[[#This Row],[Bespovratna sredstva - Ukupno (EU+Nac) HRK
= Ukupna ugovorena vrijednost bespovratnih sredstava]]*Ugovori_OPULJP[[#This Row],[EU STOPA SUFINANCIRANJA %
EU CO-FINANCING RATE %]]</f>
        <v>126042.25</v>
      </c>
      <c r="P4039" s="51">
        <f>Ugovori_OPULJP[[#This Row],[Bespovratna sredstva - EU dio - HRK]]/7.5345</f>
        <v>16728.681398898399</v>
      </c>
      <c r="Q4039" s="50">
        <f>Ugovori_OPULJP[[#This Row],[Bespovratna sredstva - Ukupno (EU+Nac) HRK
= Ukupna ugovorena vrijednost bespovratnih sredstava]]*Ugovori_OPULJP[[#This Row],[STOPA NACIONALNOG SUFINANCIRANJA %]]</f>
        <v>22242.75</v>
      </c>
      <c r="R4039" s="51">
        <f>Ugovori_OPULJP[[#This Row],[Bespovratna sredstva - Nacionalni dio - HRK]]/7.5345</f>
        <v>2952.1202468644233</v>
      </c>
      <c r="S4039" s="50">
        <v>148285</v>
      </c>
      <c r="T4039" s="51">
        <f>Ugovori_OPULJP[[#This Row],[Bespovratna sredstva - Ukupno (EU+Nac) HRK
= Ukupna ugovorena vrijednost bespovratnih sredstava]]/7.5345</f>
        <v>19680.801645762822</v>
      </c>
      <c r="U4039" s="50">
        <v>0</v>
      </c>
      <c r="V4039" s="51">
        <f>Ugovori_OPULJP[[#This Row],[Javni doprinos korisnika - HRK]]/7.5345</f>
        <v>0</v>
      </c>
      <c r="W4039" s="50">
        <v>0</v>
      </c>
      <c r="X4039" s="51">
        <f>Ugovori_OPULJP[[#This Row],[Privatni doprinos korisnika - HRK]]/7.5345</f>
        <v>0</v>
      </c>
      <c r="Y4039" s="52">
        <v>148285</v>
      </c>
      <c r="Z4039" s="53">
        <f>Ugovori_OPULJP[[#This Row],[UKUPNI PRIHVATLJIVI IZDACI
TOTAL ELIGIBLE EXPENDITURE
= Bespovratna sredstva ukupno + doprinos korisnika
= Ukupni prihvatljivi troškovi
= Ukupna ugovorena vrijednost projekta HRK]]/7.5345</f>
        <v>19680.801645762822</v>
      </c>
      <c r="AA4039" s="44" t="s">
        <v>38</v>
      </c>
      <c r="AB4039" s="44" t="s">
        <v>35</v>
      </c>
      <c r="AC4039" s="114" t="s">
        <v>14684</v>
      </c>
      <c r="AD4039" s="43" t="s">
        <v>14671</v>
      </c>
    </row>
    <row r="4040" spans="1:30" ht="88.5" customHeight="1" x14ac:dyDescent="0.2">
      <c r="A4040" s="41" t="s">
        <v>14685</v>
      </c>
      <c r="B4040" s="42" t="s">
        <v>14630</v>
      </c>
      <c r="C4040" s="43" t="s">
        <v>14669</v>
      </c>
      <c r="D4040" s="43" t="s">
        <v>14670</v>
      </c>
      <c r="E4040" s="44" t="s">
        <v>34</v>
      </c>
      <c r="F4040" s="45" t="s">
        <v>14686</v>
      </c>
      <c r="G4040" s="45" t="s">
        <v>12145</v>
      </c>
      <c r="H4040" s="47">
        <v>42370</v>
      </c>
      <c r="I4040" s="47">
        <v>43465</v>
      </c>
      <c r="J4040" s="48" t="str">
        <f>IF(Ugovori_OPULJP[[#This Row],[DATUM ZAVRŠETKA OPERACIJE]]&gt;DATE(2024,3,31),"u provedbi","završen")</f>
        <v>završen</v>
      </c>
      <c r="K4040" s="46" t="s">
        <v>37</v>
      </c>
      <c r="L4040" s="58" t="s">
        <v>37</v>
      </c>
      <c r="M4040" s="49">
        <v>0.85</v>
      </c>
      <c r="N4040" s="49">
        <v>0.15</v>
      </c>
      <c r="O4040" s="50">
        <f>Ugovori_OPULJP[[#This Row],[Bespovratna sredstva - Ukupno (EU+Nac) HRK
= Ukupna ugovorena vrijednost bespovratnih sredstava]]*Ugovori_OPULJP[[#This Row],[EU STOPA SUFINANCIRANJA %
EU CO-FINANCING RATE %]]</f>
        <v>508406.25</v>
      </c>
      <c r="P4040" s="51">
        <f>Ugovori_OPULJP[[#This Row],[Bespovratna sredstva - EU dio - HRK]]/7.5345</f>
        <v>67477.10531554847</v>
      </c>
      <c r="Q4040" s="50">
        <f>Ugovori_OPULJP[[#This Row],[Bespovratna sredstva - Ukupno (EU+Nac) HRK
= Ukupna ugovorena vrijednost bespovratnih sredstava]]*Ugovori_OPULJP[[#This Row],[STOPA NACIONALNOG SUFINANCIRANJA %]]</f>
        <v>89718.75</v>
      </c>
      <c r="R4040" s="51">
        <f>Ugovori_OPULJP[[#This Row],[Bespovratna sredstva - Nacionalni dio - HRK]]/7.5345</f>
        <v>11907.724467449731</v>
      </c>
      <c r="S4040" s="50">
        <v>598125</v>
      </c>
      <c r="T4040" s="51">
        <f>Ugovori_OPULJP[[#This Row],[Bespovratna sredstva - Ukupno (EU+Nac) HRK
= Ukupna ugovorena vrijednost bespovratnih sredstava]]/7.5345</f>
        <v>79384.829782998204</v>
      </c>
      <c r="U4040" s="50">
        <v>0</v>
      </c>
      <c r="V4040" s="51">
        <f>Ugovori_OPULJP[[#This Row],[Javni doprinos korisnika - HRK]]/7.5345</f>
        <v>0</v>
      </c>
      <c r="W4040" s="50">
        <v>0</v>
      </c>
      <c r="X4040" s="51">
        <f>Ugovori_OPULJP[[#This Row],[Privatni doprinos korisnika - HRK]]/7.5345</f>
        <v>0</v>
      </c>
      <c r="Y4040" s="52">
        <v>598125</v>
      </c>
      <c r="Z4040" s="53">
        <f>Ugovori_OPULJP[[#This Row],[UKUPNI PRIHVATLJIVI IZDACI
TOTAL ELIGIBLE EXPENDITURE
= Bespovratna sredstva ukupno + doprinos korisnika
= Ukupni prihvatljivi troškovi
= Ukupna ugovorena vrijednost projekta HRK]]/7.5345</f>
        <v>79384.829782998204</v>
      </c>
      <c r="AA4040" s="44" t="s">
        <v>38</v>
      </c>
      <c r="AB4040" s="44" t="s">
        <v>35</v>
      </c>
      <c r="AC4040" s="114" t="s">
        <v>14687</v>
      </c>
      <c r="AD4040" s="43" t="s">
        <v>14671</v>
      </c>
    </row>
    <row r="4041" spans="1:30" ht="88.5" customHeight="1" x14ac:dyDescent="0.2">
      <c r="A4041" s="41" t="s">
        <v>14688</v>
      </c>
      <c r="B4041" s="42" t="s">
        <v>14630</v>
      </c>
      <c r="C4041" s="43" t="s">
        <v>14669</v>
      </c>
      <c r="D4041" s="43" t="s">
        <v>14670</v>
      </c>
      <c r="E4041" s="44" t="s">
        <v>34</v>
      </c>
      <c r="F4041" s="45" t="s">
        <v>14689</v>
      </c>
      <c r="G4041" s="45" t="s">
        <v>12153</v>
      </c>
      <c r="H4041" s="47">
        <v>42370</v>
      </c>
      <c r="I4041" s="47">
        <v>43100</v>
      </c>
      <c r="J4041" s="48" t="str">
        <f>IF(Ugovori_OPULJP[[#This Row],[DATUM ZAVRŠETKA OPERACIJE]]&gt;DATE(2024,3,31),"u provedbi","završen")</f>
        <v>završen</v>
      </c>
      <c r="K4041" s="46" t="s">
        <v>37</v>
      </c>
      <c r="L4041" s="58" t="s">
        <v>37</v>
      </c>
      <c r="M4041" s="49">
        <v>0.85</v>
      </c>
      <c r="N4041" s="49">
        <v>0.15</v>
      </c>
      <c r="O4041" s="50">
        <f>Ugovori_OPULJP[[#This Row],[Bespovratna sredstva - Ukupno (EU+Nac) HRK
= Ukupna ugovorena vrijednost bespovratnih sredstava]]*Ugovori_OPULJP[[#This Row],[EU STOPA SUFINANCIRANJA %
EU CO-FINANCING RATE %]]</f>
        <v>390235</v>
      </c>
      <c r="P4041" s="51">
        <f>Ugovori_OPULJP[[#This Row],[Bespovratna sredstva - EU dio - HRK]]/7.5345</f>
        <v>51793.085141681593</v>
      </c>
      <c r="Q4041" s="50">
        <f>Ugovori_OPULJP[[#This Row],[Bespovratna sredstva - Ukupno (EU+Nac) HRK
= Ukupna ugovorena vrijednost bespovratnih sredstava]]*Ugovori_OPULJP[[#This Row],[STOPA NACIONALNOG SUFINANCIRANJA %]]</f>
        <v>68865</v>
      </c>
      <c r="R4041" s="51">
        <f>Ugovori_OPULJP[[#This Row],[Bespovratna sredstva - Nacionalni dio - HRK]]/7.5345</f>
        <v>9139.9562014732219</v>
      </c>
      <c r="S4041" s="50">
        <v>459100</v>
      </c>
      <c r="T4041" s="51">
        <f>Ugovori_OPULJP[[#This Row],[Bespovratna sredstva - Ukupno (EU+Nac) HRK
= Ukupna ugovorena vrijednost bespovratnih sredstava]]/7.5345</f>
        <v>60933.041343154815</v>
      </c>
      <c r="U4041" s="50">
        <v>0</v>
      </c>
      <c r="V4041" s="51">
        <f>Ugovori_OPULJP[[#This Row],[Javni doprinos korisnika - HRK]]/7.5345</f>
        <v>0</v>
      </c>
      <c r="W4041" s="50">
        <v>0</v>
      </c>
      <c r="X4041" s="51">
        <f>Ugovori_OPULJP[[#This Row],[Privatni doprinos korisnika - HRK]]/7.5345</f>
        <v>0</v>
      </c>
      <c r="Y4041" s="52">
        <v>459100</v>
      </c>
      <c r="Z4041" s="53">
        <f>Ugovori_OPULJP[[#This Row],[UKUPNI PRIHVATLJIVI IZDACI
TOTAL ELIGIBLE EXPENDITURE
= Bespovratna sredstva ukupno + doprinos korisnika
= Ukupni prihvatljivi troškovi
= Ukupna ugovorena vrijednost projekta HRK]]/7.5345</f>
        <v>60933.041343154815</v>
      </c>
      <c r="AA4041" s="44" t="s">
        <v>38</v>
      </c>
      <c r="AB4041" s="44" t="s">
        <v>35</v>
      </c>
      <c r="AC4041" s="114" t="s">
        <v>14690</v>
      </c>
      <c r="AD4041" s="43" t="s">
        <v>14671</v>
      </c>
    </row>
    <row r="4042" spans="1:30" ht="88.5" customHeight="1" x14ac:dyDescent="0.2">
      <c r="A4042" s="41" t="s">
        <v>14691</v>
      </c>
      <c r="B4042" s="42" t="s">
        <v>14630</v>
      </c>
      <c r="C4042" s="43" t="s">
        <v>14669</v>
      </c>
      <c r="D4042" s="43" t="s">
        <v>14670</v>
      </c>
      <c r="E4042" s="44" t="s">
        <v>34</v>
      </c>
      <c r="F4042" s="45" t="s">
        <v>14692</v>
      </c>
      <c r="G4042" s="45" t="s">
        <v>14692</v>
      </c>
      <c r="H4042" s="47">
        <v>42370</v>
      </c>
      <c r="I4042" s="47">
        <v>43100</v>
      </c>
      <c r="J4042" s="48" t="str">
        <f>IF(Ugovori_OPULJP[[#This Row],[DATUM ZAVRŠETKA OPERACIJE]]&gt;DATE(2024,3,31),"u provedbi","završen")</f>
        <v>završen</v>
      </c>
      <c r="K4042" s="46" t="s">
        <v>37</v>
      </c>
      <c r="L4042" s="58" t="s">
        <v>37</v>
      </c>
      <c r="M4042" s="49">
        <v>0.85</v>
      </c>
      <c r="N4042" s="49">
        <v>0.15</v>
      </c>
      <c r="O4042" s="50">
        <f>Ugovori_OPULJP[[#This Row],[Bespovratna sredstva - Ukupno (EU+Nac) HRK
= Ukupna ugovorena vrijednost bespovratnih sredstava]]*Ugovori_OPULJP[[#This Row],[EU STOPA SUFINANCIRANJA %
EU CO-FINANCING RATE %]]</f>
        <v>125375</v>
      </c>
      <c r="P4042" s="51">
        <f>Ugovori_OPULJP[[#This Row],[Bespovratna sredstva - EU dio - HRK]]/7.5345</f>
        <v>16640.12210498374</v>
      </c>
      <c r="Q4042" s="50">
        <f>Ugovori_OPULJP[[#This Row],[Bespovratna sredstva - Ukupno (EU+Nac) HRK
= Ukupna ugovorena vrijednost bespovratnih sredstava]]*Ugovori_OPULJP[[#This Row],[STOPA NACIONALNOG SUFINANCIRANJA %]]</f>
        <v>22125</v>
      </c>
      <c r="R4042" s="51">
        <f>Ugovori_OPULJP[[#This Row],[Bespovratna sredstva - Nacionalni dio - HRK]]/7.5345</f>
        <v>2936.4921361736015</v>
      </c>
      <c r="S4042" s="50">
        <v>147500</v>
      </c>
      <c r="T4042" s="51">
        <f>Ugovori_OPULJP[[#This Row],[Bespovratna sredstva - Ukupno (EU+Nac) HRK
= Ukupna ugovorena vrijednost bespovratnih sredstava]]/7.5345</f>
        <v>19576.614241157342</v>
      </c>
      <c r="U4042" s="50">
        <v>0</v>
      </c>
      <c r="V4042" s="51">
        <f>Ugovori_OPULJP[[#This Row],[Javni doprinos korisnika - HRK]]/7.5345</f>
        <v>0</v>
      </c>
      <c r="W4042" s="50">
        <v>0</v>
      </c>
      <c r="X4042" s="51">
        <f>Ugovori_OPULJP[[#This Row],[Privatni doprinos korisnika - HRK]]/7.5345</f>
        <v>0</v>
      </c>
      <c r="Y4042" s="52">
        <v>147500</v>
      </c>
      <c r="Z4042" s="53">
        <f>Ugovori_OPULJP[[#This Row],[UKUPNI PRIHVATLJIVI IZDACI
TOTAL ELIGIBLE EXPENDITURE
= Bespovratna sredstva ukupno + doprinos korisnika
= Ukupni prihvatljivi troškovi
= Ukupna ugovorena vrijednost projekta HRK]]/7.5345</f>
        <v>19576.614241157342</v>
      </c>
      <c r="AA4042" s="44" t="s">
        <v>38</v>
      </c>
      <c r="AB4042" s="44" t="s">
        <v>35</v>
      </c>
      <c r="AC4042" s="114" t="s">
        <v>14693</v>
      </c>
      <c r="AD4042" s="43" t="s">
        <v>14671</v>
      </c>
    </row>
    <row r="4043" spans="1:30" ht="88.5" customHeight="1" x14ac:dyDescent="0.2">
      <c r="A4043" s="41" t="s">
        <v>14694</v>
      </c>
      <c r="B4043" s="42" t="s">
        <v>14630</v>
      </c>
      <c r="C4043" s="43" t="s">
        <v>14669</v>
      </c>
      <c r="D4043" s="43" t="s">
        <v>14670</v>
      </c>
      <c r="E4043" s="44" t="s">
        <v>34</v>
      </c>
      <c r="F4043" s="45" t="s">
        <v>14695</v>
      </c>
      <c r="G4043" s="45" t="s">
        <v>7633</v>
      </c>
      <c r="H4043" s="47">
        <v>42370</v>
      </c>
      <c r="I4043" s="47">
        <v>43159</v>
      </c>
      <c r="J4043" s="48" t="str">
        <f>IF(Ugovori_OPULJP[[#This Row],[DATUM ZAVRŠETKA OPERACIJE]]&gt;DATE(2024,3,31),"u provedbi","završen")</f>
        <v>završen</v>
      </c>
      <c r="K4043" s="46" t="s">
        <v>37</v>
      </c>
      <c r="L4043" s="58" t="s">
        <v>37</v>
      </c>
      <c r="M4043" s="49">
        <v>0.85</v>
      </c>
      <c r="N4043" s="49">
        <v>0.15</v>
      </c>
      <c r="O4043" s="50">
        <f>Ugovori_OPULJP[[#This Row],[Bespovratna sredstva - Ukupno (EU+Nac) HRK
= Ukupna ugovorena vrijednost bespovratnih sredstava]]*Ugovori_OPULJP[[#This Row],[EU STOPA SUFINANCIRANJA %
EU CO-FINANCING RATE %]]</f>
        <v>260312.5</v>
      </c>
      <c r="P4043" s="51">
        <f>Ugovori_OPULJP[[#This Row],[Bespovratna sredstva - EU dio - HRK]]/7.5345</f>
        <v>34549.40606543234</v>
      </c>
      <c r="Q4043" s="50">
        <f>Ugovori_OPULJP[[#This Row],[Bespovratna sredstva - Ukupno (EU+Nac) HRK
= Ukupna ugovorena vrijednost bespovratnih sredstava]]*Ugovori_OPULJP[[#This Row],[STOPA NACIONALNOG SUFINANCIRANJA %]]</f>
        <v>45937.5</v>
      </c>
      <c r="R4043" s="51">
        <f>Ugovori_OPULJP[[#This Row],[Bespovratna sredstva - Nacionalni dio - HRK]]/7.5345</f>
        <v>6096.9540115468844</v>
      </c>
      <c r="S4043" s="50">
        <v>306250</v>
      </c>
      <c r="T4043" s="51">
        <f>Ugovori_OPULJP[[#This Row],[Bespovratna sredstva - Ukupno (EU+Nac) HRK
= Ukupna ugovorena vrijednost bespovratnih sredstava]]/7.5345</f>
        <v>40646.360076979225</v>
      </c>
      <c r="U4043" s="50">
        <v>0</v>
      </c>
      <c r="V4043" s="51">
        <f>Ugovori_OPULJP[[#This Row],[Javni doprinos korisnika - HRK]]/7.5345</f>
        <v>0</v>
      </c>
      <c r="W4043" s="50">
        <v>0</v>
      </c>
      <c r="X4043" s="51">
        <f>Ugovori_OPULJP[[#This Row],[Privatni doprinos korisnika - HRK]]/7.5345</f>
        <v>0</v>
      </c>
      <c r="Y4043" s="52">
        <v>306250</v>
      </c>
      <c r="Z4043" s="53">
        <f>Ugovori_OPULJP[[#This Row],[UKUPNI PRIHVATLJIVI IZDACI
TOTAL ELIGIBLE EXPENDITURE
= Bespovratna sredstva ukupno + doprinos korisnika
= Ukupni prihvatljivi troškovi
= Ukupna ugovorena vrijednost projekta HRK]]/7.5345</f>
        <v>40646.360076979225</v>
      </c>
      <c r="AA4043" s="44" t="s">
        <v>38</v>
      </c>
      <c r="AB4043" s="44" t="s">
        <v>35</v>
      </c>
      <c r="AC4043" s="114" t="s">
        <v>14696</v>
      </c>
      <c r="AD4043" s="43" t="s">
        <v>14671</v>
      </c>
    </row>
    <row r="4044" spans="1:30" ht="88.5" customHeight="1" x14ac:dyDescent="0.2">
      <c r="A4044" s="41" t="s">
        <v>14697</v>
      </c>
      <c r="B4044" s="42" t="s">
        <v>14630</v>
      </c>
      <c r="C4044" s="43" t="s">
        <v>14669</v>
      </c>
      <c r="D4044" s="43" t="s">
        <v>14670</v>
      </c>
      <c r="E4044" s="44" t="s">
        <v>34</v>
      </c>
      <c r="F4044" s="45" t="s">
        <v>715</v>
      </c>
      <c r="G4044" s="45" t="s">
        <v>715</v>
      </c>
      <c r="H4044" s="47">
        <v>42370</v>
      </c>
      <c r="I4044" s="47">
        <v>43100</v>
      </c>
      <c r="J4044" s="48" t="str">
        <f>IF(Ugovori_OPULJP[[#This Row],[DATUM ZAVRŠETKA OPERACIJE]]&gt;DATE(2024,3,31),"u provedbi","završen")</f>
        <v>završen</v>
      </c>
      <c r="K4044" s="46" t="s">
        <v>37</v>
      </c>
      <c r="L4044" s="58" t="s">
        <v>37</v>
      </c>
      <c r="M4044" s="49">
        <v>0.85</v>
      </c>
      <c r="N4044" s="49">
        <v>0.15</v>
      </c>
      <c r="O4044" s="50">
        <f>Ugovori_OPULJP[[#This Row],[Bespovratna sredstva - Ukupno (EU+Nac) HRK
= Ukupna ugovorena vrijednost bespovratnih sredstava]]*Ugovori_OPULJP[[#This Row],[EU STOPA SUFINANCIRANJA %
EU CO-FINANCING RATE %]]</f>
        <v>340000</v>
      </c>
      <c r="P4044" s="51">
        <f>Ugovori_OPULJP[[#This Row],[Bespovratna sredstva - EU dio - HRK]]/7.5345</f>
        <v>45125.754860972855</v>
      </c>
      <c r="Q4044" s="50">
        <f>Ugovori_OPULJP[[#This Row],[Bespovratna sredstva - Ukupno (EU+Nac) HRK
= Ukupna ugovorena vrijednost bespovratnih sredstava]]*Ugovori_OPULJP[[#This Row],[STOPA NACIONALNOG SUFINANCIRANJA %]]</f>
        <v>60000</v>
      </c>
      <c r="R4044" s="51">
        <f>Ugovori_OPULJP[[#This Row],[Bespovratna sredstva - Nacionalni dio - HRK]]/7.5345</f>
        <v>7963.3685048775624</v>
      </c>
      <c r="S4044" s="50">
        <v>400000</v>
      </c>
      <c r="T4044" s="51">
        <f>Ugovori_OPULJP[[#This Row],[Bespovratna sredstva - Ukupno (EU+Nac) HRK
= Ukupna ugovorena vrijednost bespovratnih sredstava]]/7.5345</f>
        <v>53089.123365850421</v>
      </c>
      <c r="U4044" s="50">
        <v>0</v>
      </c>
      <c r="V4044" s="51">
        <f>Ugovori_OPULJP[[#This Row],[Javni doprinos korisnika - HRK]]/7.5345</f>
        <v>0</v>
      </c>
      <c r="W4044" s="50">
        <v>0</v>
      </c>
      <c r="X4044" s="51">
        <f>Ugovori_OPULJP[[#This Row],[Privatni doprinos korisnika - HRK]]/7.5345</f>
        <v>0</v>
      </c>
      <c r="Y4044" s="52">
        <v>400000</v>
      </c>
      <c r="Z4044" s="53">
        <f>Ugovori_OPULJP[[#This Row],[UKUPNI PRIHVATLJIVI IZDACI
TOTAL ELIGIBLE EXPENDITURE
= Bespovratna sredstva ukupno + doprinos korisnika
= Ukupni prihvatljivi troškovi
= Ukupna ugovorena vrijednost projekta HRK]]/7.5345</f>
        <v>53089.123365850421</v>
      </c>
      <c r="AA4044" s="44" t="s">
        <v>38</v>
      </c>
      <c r="AB4044" s="44" t="s">
        <v>35</v>
      </c>
      <c r="AC4044" s="114" t="s">
        <v>14698</v>
      </c>
      <c r="AD4044" s="43" t="s">
        <v>14671</v>
      </c>
    </row>
    <row r="4045" spans="1:30" ht="88.5" customHeight="1" x14ac:dyDescent="0.2">
      <c r="A4045" s="41" t="s">
        <v>14699</v>
      </c>
      <c r="B4045" s="42" t="s">
        <v>14630</v>
      </c>
      <c r="C4045" s="43" t="s">
        <v>14669</v>
      </c>
      <c r="D4045" s="43" t="s">
        <v>14670</v>
      </c>
      <c r="E4045" s="44" t="s">
        <v>34</v>
      </c>
      <c r="F4045" s="45" t="s">
        <v>14700</v>
      </c>
      <c r="G4045" s="45" t="s">
        <v>715</v>
      </c>
      <c r="H4045" s="47">
        <v>42370</v>
      </c>
      <c r="I4045" s="47">
        <v>43830</v>
      </c>
      <c r="J4045" s="48" t="str">
        <f>IF(Ugovori_OPULJP[[#This Row],[DATUM ZAVRŠETKA OPERACIJE]]&gt;DATE(2024,3,31),"u provedbi","završen")</f>
        <v>završen</v>
      </c>
      <c r="K4045" s="46" t="s">
        <v>37</v>
      </c>
      <c r="L4045" s="58" t="s">
        <v>37</v>
      </c>
      <c r="M4045" s="49">
        <v>0.85</v>
      </c>
      <c r="N4045" s="49">
        <v>0.15</v>
      </c>
      <c r="O4045" s="50">
        <f>Ugovori_OPULJP[[#This Row],[Bespovratna sredstva - Ukupno (EU+Nac) HRK
= Ukupna ugovorena vrijednost bespovratnih sredstava]]*Ugovori_OPULJP[[#This Row],[EU STOPA SUFINANCIRANJA %
EU CO-FINANCING RATE %]]</f>
        <v>440937.5</v>
      </c>
      <c r="P4045" s="51">
        <f>Ugovori_OPULJP[[#This Row],[Bespovratna sredstva - EU dio - HRK]]/7.5345</f>
        <v>58522.463335324173</v>
      </c>
      <c r="Q4045" s="50">
        <f>Ugovori_OPULJP[[#This Row],[Bespovratna sredstva - Ukupno (EU+Nac) HRK
= Ukupna ugovorena vrijednost bespovratnih sredstava]]*Ugovori_OPULJP[[#This Row],[STOPA NACIONALNOG SUFINANCIRANJA %]]</f>
        <v>77812.5</v>
      </c>
      <c r="R4045" s="51">
        <f>Ugovori_OPULJP[[#This Row],[Bespovratna sredstva - Nacionalni dio - HRK]]/7.5345</f>
        <v>10327.493529763089</v>
      </c>
      <c r="S4045" s="50">
        <v>518750</v>
      </c>
      <c r="T4045" s="51">
        <f>Ugovori_OPULJP[[#This Row],[Bespovratna sredstva - Ukupno (EU+Nac) HRK
= Ukupna ugovorena vrijednost bespovratnih sredstava]]/7.5345</f>
        <v>68849.956865087268</v>
      </c>
      <c r="U4045" s="50">
        <v>0</v>
      </c>
      <c r="V4045" s="51">
        <f>Ugovori_OPULJP[[#This Row],[Javni doprinos korisnika - HRK]]/7.5345</f>
        <v>0</v>
      </c>
      <c r="W4045" s="50">
        <v>0</v>
      </c>
      <c r="X4045" s="51">
        <f>Ugovori_OPULJP[[#This Row],[Privatni doprinos korisnika - HRK]]/7.5345</f>
        <v>0</v>
      </c>
      <c r="Y4045" s="52">
        <v>518750</v>
      </c>
      <c r="Z4045" s="53">
        <f>Ugovori_OPULJP[[#This Row],[UKUPNI PRIHVATLJIVI IZDACI
TOTAL ELIGIBLE EXPENDITURE
= Bespovratna sredstva ukupno + doprinos korisnika
= Ukupni prihvatljivi troškovi
= Ukupna ugovorena vrijednost projekta HRK]]/7.5345</f>
        <v>68849.956865087268</v>
      </c>
      <c r="AA4045" s="44" t="s">
        <v>38</v>
      </c>
      <c r="AB4045" s="44" t="s">
        <v>35</v>
      </c>
      <c r="AC4045" s="114" t="s">
        <v>14701</v>
      </c>
      <c r="AD4045" s="43" t="s">
        <v>14671</v>
      </c>
    </row>
    <row r="4046" spans="1:30" ht="88.5" customHeight="1" x14ac:dyDescent="0.2">
      <c r="A4046" s="41" t="s">
        <v>14702</v>
      </c>
      <c r="B4046" s="42" t="s">
        <v>14630</v>
      </c>
      <c r="C4046" s="43" t="s">
        <v>14669</v>
      </c>
      <c r="D4046" s="43" t="s">
        <v>14670</v>
      </c>
      <c r="E4046" s="44" t="s">
        <v>34</v>
      </c>
      <c r="F4046" s="45" t="s">
        <v>12204</v>
      </c>
      <c r="G4046" s="45" t="s">
        <v>12204</v>
      </c>
      <c r="H4046" s="47">
        <v>42370</v>
      </c>
      <c r="I4046" s="47">
        <v>43100</v>
      </c>
      <c r="J4046" s="48" t="str">
        <f>IF(Ugovori_OPULJP[[#This Row],[DATUM ZAVRŠETKA OPERACIJE]]&gt;DATE(2024,3,31),"u provedbi","završen")</f>
        <v>završen</v>
      </c>
      <c r="K4046" s="46" t="s">
        <v>37</v>
      </c>
      <c r="L4046" s="58" t="s">
        <v>37</v>
      </c>
      <c r="M4046" s="49">
        <v>0.85</v>
      </c>
      <c r="N4046" s="49">
        <v>0.15</v>
      </c>
      <c r="O4046" s="50">
        <f>Ugovori_OPULJP[[#This Row],[Bespovratna sredstva - Ukupno (EU+Nac) HRK
= Ukupna ugovorena vrijednost bespovratnih sredstava]]*Ugovori_OPULJP[[#This Row],[EU STOPA SUFINANCIRANJA %
EU CO-FINANCING RATE %]]</f>
        <v>143555.82</v>
      </c>
      <c r="P4046" s="51">
        <f>Ugovori_OPULJP[[#This Row],[Bespovratna sredstva - EU dio - HRK]]/7.5345</f>
        <v>19053.131594664545</v>
      </c>
      <c r="Q4046" s="50">
        <f>Ugovori_OPULJP[[#This Row],[Bespovratna sredstva - Ukupno (EU+Nac) HRK
= Ukupna ugovorena vrijednost bespovratnih sredstava]]*Ugovori_OPULJP[[#This Row],[STOPA NACIONALNOG SUFINANCIRANJA %]]</f>
        <v>25333.38</v>
      </c>
      <c r="R4046" s="51">
        <f>Ugovori_OPULJP[[#This Row],[Bespovratna sredstva - Nacionalni dio - HRK]]/7.5345</f>
        <v>3362.3173402349194</v>
      </c>
      <c r="S4046" s="50">
        <v>168889.2</v>
      </c>
      <c r="T4046" s="51">
        <f>Ugovori_OPULJP[[#This Row],[Bespovratna sredstva - Ukupno (EU+Nac) HRK
= Ukupna ugovorena vrijednost bespovratnih sredstava]]/7.5345</f>
        <v>22415.448934899461</v>
      </c>
      <c r="U4046" s="50">
        <v>0</v>
      </c>
      <c r="V4046" s="51">
        <f>Ugovori_OPULJP[[#This Row],[Javni doprinos korisnika - HRK]]/7.5345</f>
        <v>0</v>
      </c>
      <c r="W4046" s="50">
        <v>0</v>
      </c>
      <c r="X4046" s="51">
        <f>Ugovori_OPULJP[[#This Row],[Privatni doprinos korisnika - HRK]]/7.5345</f>
        <v>0</v>
      </c>
      <c r="Y4046" s="52">
        <v>168889.2</v>
      </c>
      <c r="Z4046" s="53">
        <f>Ugovori_OPULJP[[#This Row],[UKUPNI PRIHVATLJIVI IZDACI
TOTAL ELIGIBLE EXPENDITURE
= Bespovratna sredstva ukupno + doprinos korisnika
= Ukupni prihvatljivi troškovi
= Ukupna ugovorena vrijednost projekta HRK]]/7.5345</f>
        <v>22415.448934899461</v>
      </c>
      <c r="AA4046" s="44" t="s">
        <v>38</v>
      </c>
      <c r="AB4046" s="44" t="s">
        <v>35</v>
      </c>
      <c r="AC4046" s="114" t="s">
        <v>14703</v>
      </c>
      <c r="AD4046" s="43" t="s">
        <v>14671</v>
      </c>
    </row>
    <row r="4047" spans="1:30" ht="88.5" customHeight="1" x14ac:dyDescent="0.2">
      <c r="A4047" s="41" t="s">
        <v>14704</v>
      </c>
      <c r="B4047" s="42" t="s">
        <v>14630</v>
      </c>
      <c r="C4047" s="43" t="s">
        <v>14705</v>
      </c>
      <c r="D4047" s="43" t="s">
        <v>14670</v>
      </c>
      <c r="E4047" s="44" t="s">
        <v>34</v>
      </c>
      <c r="F4047" s="45" t="s">
        <v>14706</v>
      </c>
      <c r="G4047" s="45" t="s">
        <v>14707</v>
      </c>
      <c r="H4047" s="47">
        <v>42856</v>
      </c>
      <c r="I4047" s="47">
        <v>44196</v>
      </c>
      <c r="J4047" s="48" t="str">
        <f>IF(Ugovori_OPULJP[[#This Row],[DATUM ZAVRŠETKA OPERACIJE]]&gt;DATE(2024,3,31),"u provedbi","završen")</f>
        <v>završen</v>
      </c>
      <c r="K4047" s="46" t="s">
        <v>37</v>
      </c>
      <c r="L4047" s="58" t="s">
        <v>37</v>
      </c>
      <c r="M4047" s="49">
        <v>0.85</v>
      </c>
      <c r="N4047" s="49">
        <v>0.15</v>
      </c>
      <c r="O4047" s="50">
        <f>Ugovori_OPULJP[[#This Row],[Bespovratna sredstva - Ukupno (EU+Nac) HRK
= Ukupna ugovorena vrijednost bespovratnih sredstava]]*Ugovori_OPULJP[[#This Row],[EU STOPA SUFINANCIRANJA %
EU CO-FINANCING RATE %]]</f>
        <v>1921850</v>
      </c>
      <c r="P4047" s="51">
        <f>Ugovori_OPULJP[[#This Row],[Bespovratna sredstva - EU dio - HRK]]/7.5345</f>
        <v>255073.32935164907</v>
      </c>
      <c r="Q4047" s="50">
        <f>Ugovori_OPULJP[[#This Row],[Bespovratna sredstva - Ukupno (EU+Nac) HRK
= Ukupna ugovorena vrijednost bespovratnih sredstava]]*Ugovori_OPULJP[[#This Row],[STOPA NACIONALNOG SUFINANCIRANJA %]]</f>
        <v>339150</v>
      </c>
      <c r="R4047" s="51">
        <f>Ugovori_OPULJP[[#This Row],[Bespovratna sredstva - Nacionalni dio - HRK]]/7.5345</f>
        <v>45012.940473820425</v>
      </c>
      <c r="S4047" s="50">
        <v>2261000</v>
      </c>
      <c r="T4047" s="51">
        <f>Ugovori_OPULJP[[#This Row],[Bespovratna sredstva - Ukupno (EU+Nac) HRK
= Ukupna ugovorena vrijednost bespovratnih sredstava]]/7.5345</f>
        <v>300086.26982546947</v>
      </c>
      <c r="U4047" s="50">
        <v>0</v>
      </c>
      <c r="V4047" s="51">
        <f>Ugovori_OPULJP[[#This Row],[Javni doprinos korisnika - HRK]]/7.5345</f>
        <v>0</v>
      </c>
      <c r="W4047" s="50">
        <v>0</v>
      </c>
      <c r="X4047" s="51">
        <f>Ugovori_OPULJP[[#This Row],[Privatni doprinos korisnika - HRK]]/7.5345</f>
        <v>0</v>
      </c>
      <c r="Y4047" s="52">
        <v>2261000</v>
      </c>
      <c r="Z4047" s="53">
        <f>Ugovori_OPULJP[[#This Row],[UKUPNI PRIHVATLJIVI IZDACI
TOTAL ELIGIBLE EXPENDITURE
= Bespovratna sredstva ukupno + doprinos korisnika
= Ukupni prihvatljivi troškovi
= Ukupna ugovorena vrijednost projekta HRK]]/7.5345</f>
        <v>300086.26982546947</v>
      </c>
      <c r="AA4047" s="44" t="s">
        <v>38</v>
      </c>
      <c r="AB4047" s="44" t="s">
        <v>35</v>
      </c>
      <c r="AC4047" s="114" t="s">
        <v>14708</v>
      </c>
      <c r="AD4047" s="43" t="s">
        <v>14671</v>
      </c>
    </row>
    <row r="4048" spans="1:30" ht="88.5" customHeight="1" x14ac:dyDescent="0.2">
      <c r="A4048" s="41" t="s">
        <v>14709</v>
      </c>
      <c r="B4048" s="42" t="s">
        <v>14630</v>
      </c>
      <c r="C4048" s="43" t="s">
        <v>14705</v>
      </c>
      <c r="D4048" s="43" t="s">
        <v>14670</v>
      </c>
      <c r="E4048" s="44" t="s">
        <v>34</v>
      </c>
      <c r="F4048" s="45" t="s">
        <v>14710</v>
      </c>
      <c r="G4048" s="45" t="s">
        <v>14711</v>
      </c>
      <c r="H4048" s="47">
        <v>42979</v>
      </c>
      <c r="I4048" s="47">
        <v>43555</v>
      </c>
      <c r="J4048" s="48" t="str">
        <f>IF(Ugovori_OPULJP[[#This Row],[DATUM ZAVRŠETKA OPERACIJE]]&gt;DATE(2024,3,31),"u provedbi","završen")</f>
        <v>završen</v>
      </c>
      <c r="K4048" s="46" t="s">
        <v>37</v>
      </c>
      <c r="L4048" s="58" t="s">
        <v>37</v>
      </c>
      <c r="M4048" s="49">
        <v>0.85</v>
      </c>
      <c r="N4048" s="49">
        <v>0.15</v>
      </c>
      <c r="O4048" s="50">
        <f>Ugovori_OPULJP[[#This Row],[Bespovratna sredstva - Ukupno (EU+Nac) HRK
= Ukupna ugovorena vrijednost bespovratnih sredstava]]*Ugovori_OPULJP[[#This Row],[EU STOPA SUFINANCIRANJA %
EU CO-FINANCING RATE %]]</f>
        <v>167450</v>
      </c>
      <c r="P4048" s="51">
        <f>Ugovori_OPULJP[[#This Row],[Bespovratna sredstva - EU dio - HRK]]/7.5345</f>
        <v>22224.434269029131</v>
      </c>
      <c r="Q4048" s="50">
        <f>Ugovori_OPULJP[[#This Row],[Bespovratna sredstva - Ukupno (EU+Nac) HRK
= Ukupna ugovorena vrijednost bespovratnih sredstava]]*Ugovori_OPULJP[[#This Row],[STOPA NACIONALNOG SUFINANCIRANJA %]]</f>
        <v>29550</v>
      </c>
      <c r="R4048" s="51">
        <f>Ugovori_OPULJP[[#This Row],[Bespovratna sredstva - Nacionalni dio - HRK]]/7.5345</f>
        <v>3921.9589886521999</v>
      </c>
      <c r="S4048" s="50">
        <v>197000</v>
      </c>
      <c r="T4048" s="51">
        <f>Ugovori_OPULJP[[#This Row],[Bespovratna sredstva - Ukupno (EU+Nac) HRK
= Ukupna ugovorena vrijednost bespovratnih sredstava]]/7.5345</f>
        <v>26146.393257681331</v>
      </c>
      <c r="U4048" s="50">
        <v>0</v>
      </c>
      <c r="V4048" s="51">
        <f>Ugovori_OPULJP[[#This Row],[Javni doprinos korisnika - HRK]]/7.5345</f>
        <v>0</v>
      </c>
      <c r="W4048" s="50">
        <v>0</v>
      </c>
      <c r="X4048" s="51">
        <f>Ugovori_OPULJP[[#This Row],[Privatni doprinos korisnika - HRK]]/7.5345</f>
        <v>0</v>
      </c>
      <c r="Y4048" s="52">
        <v>197000</v>
      </c>
      <c r="Z4048" s="53">
        <f>Ugovori_OPULJP[[#This Row],[UKUPNI PRIHVATLJIVI IZDACI
TOTAL ELIGIBLE EXPENDITURE
= Bespovratna sredstva ukupno + doprinos korisnika
= Ukupni prihvatljivi troškovi
= Ukupna ugovorena vrijednost projekta HRK]]/7.5345</f>
        <v>26146.393257681331</v>
      </c>
      <c r="AA4048" s="44" t="s">
        <v>38</v>
      </c>
      <c r="AB4048" s="44" t="s">
        <v>35</v>
      </c>
      <c r="AC4048" s="114" t="s">
        <v>14712</v>
      </c>
      <c r="AD4048" s="43" t="s">
        <v>14671</v>
      </c>
    </row>
    <row r="4049" spans="1:30" ht="88.5" customHeight="1" x14ac:dyDescent="0.2">
      <c r="A4049" s="66" t="s">
        <v>14713</v>
      </c>
      <c r="B4049" s="121" t="s">
        <v>14714</v>
      </c>
      <c r="C4049" s="56" t="s">
        <v>14715</v>
      </c>
      <c r="D4049" s="88" t="s">
        <v>14716</v>
      </c>
      <c r="E4049" s="57" t="s">
        <v>34</v>
      </c>
      <c r="F4049" s="62" t="s">
        <v>14717</v>
      </c>
      <c r="G4049" s="62" t="s">
        <v>35</v>
      </c>
      <c r="H4049" s="59">
        <v>43891</v>
      </c>
      <c r="I4049" s="59">
        <v>44742</v>
      </c>
      <c r="J4049" s="48" t="str">
        <f>IF(Ugovori_OPULJP[[#This Row],[DATUM ZAVRŠETKA OPERACIJE]]&gt;DATE(2024,3,31),"u provedbi","završen")</f>
        <v>završen</v>
      </c>
      <c r="K4049" s="67" t="s">
        <v>36</v>
      </c>
      <c r="L4049" s="67" t="s">
        <v>37</v>
      </c>
      <c r="M4049" s="87" t="s">
        <v>14718</v>
      </c>
      <c r="N4049" s="49">
        <v>0</v>
      </c>
      <c r="O4049" s="34">
        <v>4219320000</v>
      </c>
      <c r="P4049" s="51">
        <f>Ugovori_OPULJP[[#This Row],[Bespovratna sredstva - EU dio - HRK]]/7.5345</f>
        <v>560000000</v>
      </c>
      <c r="Q4049" s="50">
        <f>Ugovori_OPULJP[[#This Row],[Bespovratna sredstva - Ukupno (EU+Nac) HRK
= Ukupna ugovorena vrijednost bespovratnih sredstava]]*Ugovori_OPULJP[[#This Row],[STOPA NACIONALNOG SUFINANCIRANJA %]]</f>
        <v>0</v>
      </c>
      <c r="R4049" s="51">
        <f>Ugovori_OPULJP[[#This Row],[Bespovratna sredstva - Nacionalni dio - HRK]]/7.5345</f>
        <v>0</v>
      </c>
      <c r="S4049" s="52">
        <v>4219320000</v>
      </c>
      <c r="T4049" s="51">
        <f>Ugovori_OPULJP[[#This Row],[Bespovratna sredstva - Ukupno (EU+Nac) HRK
= Ukupna ugovorena vrijednost bespovratnih sredstava]]/7.5345</f>
        <v>560000000</v>
      </c>
      <c r="U4049" s="50">
        <v>0</v>
      </c>
      <c r="V4049" s="51">
        <f>Ugovori_OPULJP[[#This Row],[Javni doprinos korisnika - HRK]]/7.5345</f>
        <v>0</v>
      </c>
      <c r="W4049" s="50">
        <v>0</v>
      </c>
      <c r="X4049" s="51">
        <f>Ugovori_OPULJP[[#This Row],[Privatni doprinos korisnika - HRK]]/7.5345</f>
        <v>0</v>
      </c>
      <c r="Y4049" s="37">
        <v>4219320000</v>
      </c>
      <c r="Z4049" s="53">
        <f>Ugovori_OPULJP[[#This Row],[UKUPNI PRIHVATLJIVI IZDACI
TOTAL ELIGIBLE EXPENDITURE
= Bespovratna sredstva ukupno + doprinos korisnika
= Ukupni prihvatljivi troškovi
= Ukupna ugovorena vrijednost projekta HRK]]/7.5345</f>
        <v>560000000</v>
      </c>
      <c r="AA4049" s="57" t="s">
        <v>38</v>
      </c>
      <c r="AB4049" s="57" t="s">
        <v>35</v>
      </c>
      <c r="AC4049" s="107" t="s">
        <v>14719</v>
      </c>
      <c r="AD4049" s="63" t="s">
        <v>14720</v>
      </c>
    </row>
    <row r="4050" spans="1:30" x14ac:dyDescent="0.2">
      <c r="A4050" s="41">
        <f>SUBTOTAL(103,Ugovori_OPULJP[ŠIFRA UGOVORA
CONTRACT CODE])</f>
        <v>4046</v>
      </c>
      <c r="B4050" s="42"/>
      <c r="C4050" s="43"/>
      <c r="D4050" s="44"/>
      <c r="E4050" s="44" cm="1">
        <f t="array" ref="E4050">SUMPRODUCT(--(FREQUENCY(MATCH(E4:E4049,E4:E4049,0),ROW(E4:E4049)-ROW(E4)+1)&gt;0))</f>
        <v>5</v>
      </c>
      <c r="F4050" s="44"/>
      <c r="G4050" s="46" cm="1">
        <f t="array" ref="G4050">SUMPRODUCT(--(FREQUENCY(MATCH(G4:G4049,G4:G4049,0),ROW(G4:G4049)-ROW(G4)+1)&gt;0))</f>
        <v>2071</v>
      </c>
      <c r="H4050" s="47"/>
      <c r="I4050" s="47"/>
      <c r="J4050" s="48"/>
      <c r="K4050" s="46"/>
      <c r="L4050" s="46"/>
      <c r="M4050" s="128"/>
      <c r="N4050" s="128"/>
      <c r="O4050" s="83">
        <f>SUBTOTAL(109,Ugovori_OPULJP[Bespovratna sredstva - EU dio - HRK])</f>
        <v>18962232095.14679</v>
      </c>
      <c r="P4050" s="129">
        <f>SUBTOTAL(109,Ugovori_OPULJP[Bespovratna sredstva - EU dio - EUR])</f>
        <v>2516720697.4778347</v>
      </c>
      <c r="Q4050" s="83">
        <f>SUBTOTAL(109,Ugovori_OPULJP[Bespovratna sredstva - Nacionalni dio - HRK])</f>
        <v>2465192030.0832305</v>
      </c>
      <c r="R4050" s="129">
        <f>SUBTOTAL(109,Ugovori_OPULJP[Bespovratna sredstva - Nacionalni dio - EUR])</f>
        <v>327187209.51399803</v>
      </c>
      <c r="S4050" s="83">
        <f>SUBTOTAL(109,Ugovori_OPULJP[Bespovratna sredstva - Ukupno (EU+Nac) HRK
= Ukupna ugovorena vrijednost bespovratnih sredstava])</f>
        <v>21427424125.230015</v>
      </c>
      <c r="T4050" s="129">
        <f>SUBTOTAL(109,Ugovori_OPULJP[Bespovratna sredstva - Ukupno (EU+Nac) EUR
= Ukupna ugovorena vrijednost bespovratnih sredstava])</f>
        <v>2843907906.9918404</v>
      </c>
      <c r="U4050" s="83">
        <f>SUBTOTAL(109,Ugovori_OPULJP[Javni doprinos korisnika - HRK])</f>
        <v>199602677.62000003</v>
      </c>
      <c r="V4050" s="129">
        <f>SUBTOTAL(109,Ugovori_OPULJP[Javni doprinos korisnika - EUR])</f>
        <v>26491827.940805614</v>
      </c>
      <c r="W4050" s="83">
        <f>SUBTOTAL(109,Ugovori_OPULJP[Privatni doprinos korisnika - HRK])</f>
        <v>5654161.7400000002</v>
      </c>
      <c r="X4050" s="129">
        <f>SUBTOTAL(109,Ugovori_OPULJP[Privatni doprinos korisnika - EUR])</f>
        <v>750436.2253633287</v>
      </c>
      <c r="Y4050" s="83">
        <f>SUBTOTAL(109,Ugovori_OPULJP[UKUPNI PRIHVATLJIVI IZDACI
TOTAL ELIGIBLE EXPENDITURE
= Bespovratna sredstva ukupno + doprinos korisnika
= Ukupni prihvatljivi troškovi
= Ukupna ugovorena vrijednost projekta HRK])</f>
        <v>21632680964.590004</v>
      </c>
      <c r="Z4050" s="129">
        <f>SUBTOTAL(109,Ugovori_OPULJP[UKUPNI PRIHVATLJIVI IZDACI
TOTAL ELIGIBLE EXPENDITURE
= Bespovratna sredstva ukupno + doprinos korisnika
= Ukupni prihvatljivi troškovi
= Ukupna ugovorena vrijednost projekta EUR])</f>
        <v>2871150171.1580114</v>
      </c>
      <c r="AA4050" s="44"/>
      <c r="AB4050" s="44"/>
      <c r="AC4050" s="43"/>
      <c r="AD4050" s="43"/>
    </row>
    <row r="4051" spans="1:30" x14ac:dyDescent="0.2">
      <c r="A4051" s="4"/>
      <c r="T4051" s="17"/>
      <c r="V4051" s="17"/>
      <c r="X4051" s="17"/>
      <c r="Z4051" s="17"/>
    </row>
    <row r="4052" spans="1:30" customFormat="1" ht="15" x14ac:dyDescent="0.25">
      <c r="O4052" s="36"/>
      <c r="Q4052" s="36"/>
      <c r="S4052" s="36"/>
      <c r="U4052" s="36"/>
      <c r="W4052" s="36"/>
      <c r="Y4052" s="36"/>
    </row>
    <row r="4053" spans="1:30" x14ac:dyDescent="0.2">
      <c r="A4053" s="26"/>
    </row>
    <row r="4054" spans="1:30" x14ac:dyDescent="0.2">
      <c r="A4054" s="26"/>
      <c r="B4054" s="11"/>
    </row>
    <row r="4055" spans="1:30" ht="15.75" customHeight="1" x14ac:dyDescent="0.2">
      <c r="A4055" s="11"/>
      <c r="B4055" s="11"/>
      <c r="C4055" s="11"/>
      <c r="D4055" s="11"/>
      <c r="E4055" s="11"/>
    </row>
    <row r="4056" spans="1:30" x14ac:dyDescent="0.2">
      <c r="A4056" s="26"/>
      <c r="B4056" s="11"/>
    </row>
    <row r="4057" spans="1:30" ht="15" customHeight="1" x14ac:dyDescent="0.2">
      <c r="A4057" s="26"/>
      <c r="B4057" s="11"/>
    </row>
    <row r="4058" spans="1:30" ht="15" customHeight="1" x14ac:dyDescent="0.2">
      <c r="A4058" s="26"/>
      <c r="B4058" s="11"/>
    </row>
    <row r="4059" spans="1:30" x14ac:dyDescent="0.2">
      <c r="A4059" s="26"/>
      <c r="B4059" s="11"/>
    </row>
    <row r="4060" spans="1:30" x14ac:dyDescent="0.2">
      <c r="A4060" s="26"/>
      <c r="B4060" s="11"/>
    </row>
    <row r="4061" spans="1:30" x14ac:dyDescent="0.2">
      <c r="A4061" s="26"/>
      <c r="B4061" s="11"/>
    </row>
    <row r="4062" spans="1:30" x14ac:dyDescent="0.2">
      <c r="B4062" s="11"/>
    </row>
    <row r="4063" spans="1:30" x14ac:dyDescent="0.2">
      <c r="A4063" s="26"/>
      <c r="B4063" s="11"/>
    </row>
    <row r="4064" spans="1:30" x14ac:dyDescent="0.2">
      <c r="B4064" s="11"/>
    </row>
    <row r="4065" spans="1:2" x14ac:dyDescent="0.2">
      <c r="A4065" s="26"/>
      <c r="B4065" s="11"/>
    </row>
    <row r="4066" spans="1:2" x14ac:dyDescent="0.2">
      <c r="A4066" s="26"/>
      <c r="B4066" s="11"/>
    </row>
    <row r="4067" spans="1:2" x14ac:dyDescent="0.2">
      <c r="A4067" s="26"/>
      <c r="B4067" s="11"/>
    </row>
    <row r="4068" spans="1:2" x14ac:dyDescent="0.2">
      <c r="A4068" s="26"/>
      <c r="B4068" s="11"/>
    </row>
    <row r="4069" spans="1:2" x14ac:dyDescent="0.2">
      <c r="A4069" s="26"/>
      <c r="B4069" s="11"/>
    </row>
    <row r="4070" spans="1:2" x14ac:dyDescent="0.2">
      <c r="A4070" s="26"/>
      <c r="B4070" s="11"/>
    </row>
    <row r="4071" spans="1:2" x14ac:dyDescent="0.2">
      <c r="A4071" s="26"/>
      <c r="B4071" s="11"/>
    </row>
    <row r="4072" spans="1:2" x14ac:dyDescent="0.2">
      <c r="A4072" s="26"/>
      <c r="B4072" s="11"/>
    </row>
    <row r="4073" spans="1:2" x14ac:dyDescent="0.2">
      <c r="A4073" s="26"/>
      <c r="B4073" s="11"/>
    </row>
    <row r="4074" spans="1:2" x14ac:dyDescent="0.2">
      <c r="A4074" s="26"/>
      <c r="B4074" s="11"/>
    </row>
    <row r="4075" spans="1:2" x14ac:dyDescent="0.2">
      <c r="A4075" s="26"/>
      <c r="B4075" s="11"/>
    </row>
    <row r="4076" spans="1:2" x14ac:dyDescent="0.2">
      <c r="A4076" s="26"/>
      <c r="B4076" s="11"/>
    </row>
    <row r="4077" spans="1:2" x14ac:dyDescent="0.2">
      <c r="A4077" s="26"/>
      <c r="B4077" s="11"/>
    </row>
    <row r="4078" spans="1:2" x14ac:dyDescent="0.2">
      <c r="A4078" s="26"/>
      <c r="B4078" s="11"/>
    </row>
    <row r="4079" spans="1:2" x14ac:dyDescent="0.2">
      <c r="A4079" s="26"/>
      <c r="B4079" s="11"/>
    </row>
    <row r="4080" spans="1:2" x14ac:dyDescent="0.2">
      <c r="A4080" s="26"/>
      <c r="B4080" s="11"/>
    </row>
    <row r="4081" spans="1:2" x14ac:dyDescent="0.2">
      <c r="A4081" s="26"/>
      <c r="B4081" s="11"/>
    </row>
    <row r="4082" spans="1:2" x14ac:dyDescent="0.2">
      <c r="A4082" s="26"/>
      <c r="B4082" s="11"/>
    </row>
    <row r="4083" spans="1:2" x14ac:dyDescent="0.2">
      <c r="A4083" s="26"/>
      <c r="B4083" s="11"/>
    </row>
    <row r="4084" spans="1:2" x14ac:dyDescent="0.2">
      <c r="A4084" s="26"/>
      <c r="B4084" s="11"/>
    </row>
    <row r="4085" spans="1:2" x14ac:dyDescent="0.2">
      <c r="A4085" s="26"/>
      <c r="B4085" s="11"/>
    </row>
    <row r="4086" spans="1:2" x14ac:dyDescent="0.2">
      <c r="A4086" s="26"/>
      <c r="B4086" s="11"/>
    </row>
    <row r="4087" spans="1:2" x14ac:dyDescent="0.2">
      <c r="A4087" s="26"/>
      <c r="B4087" s="11"/>
    </row>
    <row r="4088" spans="1:2" x14ac:dyDescent="0.2">
      <c r="A4088" s="26"/>
      <c r="B4088" s="11"/>
    </row>
    <row r="4089" spans="1:2" x14ac:dyDescent="0.2">
      <c r="A4089" s="26"/>
      <c r="B4089" s="11"/>
    </row>
    <row r="4090" spans="1:2" x14ac:dyDescent="0.2">
      <c r="A4090" s="26"/>
      <c r="B4090" s="11"/>
    </row>
    <row r="4091" spans="1:2" x14ac:dyDescent="0.2">
      <c r="A4091" s="26"/>
    </row>
    <row r="4092" spans="1:2" x14ac:dyDescent="0.2">
      <c r="A4092" s="26"/>
    </row>
    <row r="4093" spans="1:2" x14ac:dyDescent="0.2">
      <c r="A4093" s="26"/>
    </row>
    <row r="4094" spans="1:2" x14ac:dyDescent="0.2">
      <c r="A4094" s="26"/>
    </row>
    <row r="4095" spans="1:2" x14ac:dyDescent="0.2">
      <c r="A4095" s="26"/>
    </row>
    <row r="4096" spans="1:2" x14ac:dyDescent="0.2">
      <c r="A4096" s="26"/>
    </row>
    <row r="4097" spans="1:1" x14ac:dyDescent="0.2">
      <c r="A4097" s="26"/>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7"/>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row r="4117" spans="1:1" x14ac:dyDescent="0.2">
      <c r="A4117" s="26"/>
    </row>
    <row r="4118" spans="1:1" x14ac:dyDescent="0.2">
      <c r="A4118" s="26"/>
    </row>
    <row r="4119" spans="1:1" x14ac:dyDescent="0.2">
      <c r="A4119" s="26"/>
    </row>
    <row r="4120" spans="1:1" x14ac:dyDescent="0.2">
      <c r="A4120" s="26"/>
    </row>
    <row r="4121" spans="1:1" x14ac:dyDescent="0.2">
      <c r="A4121" s="26"/>
    </row>
    <row r="4122" spans="1:1" x14ac:dyDescent="0.2">
      <c r="A4122" s="26"/>
    </row>
    <row r="4123" spans="1:1" x14ac:dyDescent="0.2">
      <c r="A4123" s="26"/>
    </row>
    <row r="4124" spans="1:1" x14ac:dyDescent="0.2">
      <c r="A4124" s="26"/>
    </row>
    <row r="4125" spans="1:1" x14ac:dyDescent="0.2">
      <c r="A4125" s="26"/>
    </row>
    <row r="4126" spans="1:1" x14ac:dyDescent="0.2">
      <c r="A4126" s="26"/>
    </row>
    <row r="4127" spans="1:1" x14ac:dyDescent="0.2">
      <c r="A4127" s="26"/>
    </row>
    <row r="4128" spans="1:1" x14ac:dyDescent="0.2">
      <c r="A4128" s="26"/>
    </row>
    <row r="4129" spans="1:1" x14ac:dyDescent="0.2">
      <c r="A4129" s="26"/>
    </row>
  </sheetData>
  <sheetProtection selectLockedCells="1" selectUnlockedCells="1"/>
  <mergeCells count="2">
    <mergeCell ref="A1:AD1"/>
    <mergeCell ref="A2:N2"/>
  </mergeCells>
  <phoneticPr fontId="52" type="noConversion"/>
  <conditionalFormatting sqref="A1">
    <cfRule type="expression" dxfId="1" priority="1" stopIfTrue="1">
      <formula>AND(COUNTIF($A$1:$A$2, A1)&gt;1,NOT(ISBLANK(A1)))</formula>
    </cfRule>
  </conditionalFormatting>
  <conditionalFormatting sqref="B4064:G4064 A4065:G4094 A4056:G4063">
    <cfRule type="duplicateValues" dxfId="0" priority="4"/>
  </conditionalFormatting>
  <dataValidations count="3">
    <dataValidation type="date" allowBlank="1" showInputMessage="1" showErrorMessage="1" sqref="I1922:I1924 I1926:I1927 I1929:I1930 I1933:I1937 I1614:I1676 I371:I436 I1939:I2011 H2607:I2631 H3483:I3484 I1678:I1737 I4:I16 I18:I369 I438:I981 I983:I1104 I1106:I1612 I1739:I1851 I1853:I1863 H4:H1877 I1865:I1913 H1879:H2058 I1916:I1920 I2013:I2138 I2140:I2212 H2060:H2305 I2214:I2305" xr:uid="{00000000-0002-0000-0000-000000000000}">
      <formula1>41640</formula1>
      <formula2>45291</formula2>
    </dataValidation>
    <dataValidation type="list" allowBlank="1" showInputMessage="1" showErrorMessage="1" sqref="K829 K832 K834 K837:K838 K840 K846 K850 K1019 K1041:K1042 K1528 K1535:K1536 K1542 K1548 K1562 K1567 K1576 K2551 K2531 K2538:K2539 K3682 K3954:K3956 B4:B4049 C1027:C1036 C3052:C3234 C3034:C3048 C3005:C3026 C4:C1025 C1038:C1757 C1759:C2994 C3238:C3400 C3406:C4049 E3005:E3026 E3034:E3048 E3052:E3234 E4:E2994 E3238:E3400 E3406:E4049 K2414 L1027:L1036 L4049 L3597:L3684 L3686:L3688 L3690:L3695 L3697:L3726 L3794:L3804 L3807 L3809 L3813 L3815:L3886 L4037:L4040 L4042:L4043 L4045:L4046 L4:L1025 L1038:L1757 L1759:L2580 L2582:L3256 L3259:L3485 L3487:L3595 L3728:L3771 L3773:L3791 L3888:L4035 K3596:L3596 AB3052:AB3236 AB2996:AB3048 AA1027:AB1036 AA2996:AA3236 AA2270:AB2283 AA2254:AB2254 AA4:AB1025 AA1038:AB1757 AA1759:AB2250 AA2331:AB2994 AA3238:AB4049" xr:uid="{00000000-0002-0000-0000-000001000000}">
      <formula1>#REF!</formula1>
    </dataValidation>
    <dataValidation type="list" allowBlank="1" showInputMessage="1" showErrorMessage="1" promptTitle="Podatak je povezan s IP-om" sqref="AD1027:AD1036 AD2254 AD2270:AD2283 AD4:AD1025 AD1038:AD1757 AD1759:AD2250 AD2334:AD2901 AD2903:AD3608 AD3610:AD4049" xr:uid="{00000000-0002-0000-0000-000002000000}">
      <formula1>#REF!</formula1>
    </dataValidation>
  </dataValidations>
  <pageMargins left="0.25" right="0.25" top="0.75" bottom="0.75" header="0.3" footer="0.3"/>
  <pageSetup paperSize="9" scale="20" fitToWidth="2" fitToHeight="0"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1</vt:i4>
      </vt:variant>
    </vt:vector>
  </HeadingPairs>
  <TitlesOfParts>
    <vt:vector size="2" baseType="lpstr">
      <vt:lpstr>Status Ugovora ULJP_31032024</vt:lpstr>
      <vt:lpstr>'Status Ugovora ULJP_31032024'!Podrucje_ispisa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2024-04-10T09:32:34Z</dcterms:created>
  <dcterms:modified xsi:type="dcterms:W3CDTF">2024-04-10T09:33:14Z</dcterms:modified>
  <cp:category/>
  <cp:contentStatus/>
</cp:coreProperties>
</file>